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fernando.bissoli\Downloads\PCA 2026 - 2ª Versão\"/>
    </mc:Choice>
  </mc:AlternateContent>
  <xr:revisionPtr revIDLastSave="0" documentId="8_{F597B487-FF69-4C04-B928-101A0B86388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Orientações" sheetId="2" r:id="rId1"/>
    <sheet name="PCA CONSOLIDADO - 2ª Versão" sheetId="3" state="hidden" r:id="rId2"/>
    <sheet name="PCA 2026 - SEM PREVISÃO" sheetId="4" state="hidden" r:id="rId3"/>
    <sheet name="PCA 2026 - TODAS AS UGs - 2ª Ve" sheetId="5" r:id="rId4"/>
    <sheet name="PCA CONVÊNIO" sheetId="10" r:id="rId5"/>
    <sheet name="TETO LOA 2026" sheetId="11" state="hidden" r:id="rId6"/>
    <sheet name="PCA CONSOLIDADO 150126" sheetId="12" state="hidden" r:id="rId7"/>
    <sheet name="APRECIAÇÃO - PCA CONSOLIDADO " sheetId="13" state="hidden" r:id="rId8"/>
    <sheet name="Cópia de PCA CONSOLIDADO" sheetId="14" state="hidden" r:id="rId9"/>
    <sheet name="NVScriptsProperties" sheetId="15" state="hidden" r:id="rId10"/>
    <sheet name="PCA CBMES" sheetId="16" state="hidden" r:id="rId11"/>
    <sheet name="Página7" sheetId="17" state="hidden" r:id="rId12"/>
    <sheet name="ALMOXARIFADO GERAL" sheetId="18" state="hidden" r:id="rId13"/>
    <sheet name="BANCO DE DADOS" sheetId="19" state="hidden" r:id="rId14"/>
    <sheet name="PCA FUNREBOM" sheetId="20" state="hidden" r:id="rId15"/>
    <sheet name="PCA FUNPDEC" sheetId="21" state="hidden" r:id="rId16"/>
    <sheet name="PCA CEPDEC" sheetId="22" state="hidden" r:id="rId17"/>
    <sheet name="PCA FESP" sheetId="23" r:id="rId18"/>
    <sheet name="Listas" sheetId="24" state="hidden" r:id="rId19"/>
    <sheet name="1" sheetId="25" state="hidden" r:id="rId20"/>
    <sheet name="DO NOT DELETE - AutoCrat Job Se" sheetId="26" state="hidden" r:id="rId21"/>
  </sheets>
  <externalReferences>
    <externalReference r:id="rId22"/>
    <externalReference r:id="rId23"/>
  </externalReferences>
  <definedNames>
    <definedName name="_xlnm._FilterDatabase" localSheetId="12" hidden="1">'ALMOXARIFADO GERAL'!$A$4:$Z$236</definedName>
    <definedName name="_xlnm._FilterDatabase" localSheetId="7" hidden="1">'APRECIAÇÃO - PCA CONSOLIDADO '!$A$8:$AC$1559</definedName>
    <definedName name="_xlnm._FilterDatabase" localSheetId="13" hidden="1">'BANCO DE DADOS'!$A$2:$AA$983</definedName>
    <definedName name="_xlnm._FilterDatabase" localSheetId="8" hidden="1">'Cópia de PCA CONSOLIDADO'!$A$8:$AC$1617</definedName>
    <definedName name="_xlnm._FilterDatabase" localSheetId="11" hidden="1">Página7!$E$4:$E$42</definedName>
    <definedName name="_xlnm._FilterDatabase" localSheetId="2" hidden="1">'PCA 2026 - SEM PREVISÃO'!$A$8:$AC$305</definedName>
    <definedName name="_xlnm._FilterDatabase" localSheetId="3" hidden="1">'PCA 2026 - TODAS AS UGs - 2ª Ve'!$A$11:$N$1104</definedName>
    <definedName name="_xlnm._FilterDatabase" localSheetId="10" hidden="1">'PCA CBMES'!$A$8:$N$568</definedName>
    <definedName name="_xlnm._FilterDatabase" localSheetId="16" hidden="1">'PCA CEPDEC'!$A$8:$N$17</definedName>
    <definedName name="_xlnm._FilterDatabase" localSheetId="1" hidden="1">'PCA CONSOLIDADO - 2ª Versão'!$A$11:$AD$1104</definedName>
    <definedName name="_xlnm._FilterDatabase" localSheetId="6" hidden="1">'PCA CONSOLIDADO 150126'!$A$8:$AC$1631</definedName>
    <definedName name="_xlnm._FilterDatabase" localSheetId="4" hidden="1">'PCA CONVÊNIO'!$A$7:$N$8</definedName>
    <definedName name="_xlnm._FilterDatabase" localSheetId="17" hidden="1">'PCA FESP'!$A$7:$N$38</definedName>
    <definedName name="_xlnm._FilterDatabase" localSheetId="15" hidden="1">'PCA FUNPDEC'!$A$8:$N$271</definedName>
    <definedName name="_xlnm._FilterDatabase" localSheetId="14" hidden="1">'PCA FUNREBOM'!$A$8:$N$208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" i="25" l="1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5" i="25"/>
  <c r="A24" i="25"/>
  <c r="A23" i="25"/>
  <c r="A22" i="25"/>
  <c r="A21" i="25"/>
  <c r="A20" i="25"/>
  <c r="A19" i="25"/>
  <c r="A18" i="25"/>
  <c r="A17" i="25"/>
  <c r="A16" i="25"/>
  <c r="A15" i="25"/>
  <c r="A14" i="25"/>
  <c r="A13" i="25"/>
  <c r="A12" i="25"/>
  <c r="A11" i="25"/>
  <c r="A10" i="25"/>
  <c r="A9" i="25"/>
  <c r="A8" i="25"/>
  <c r="A7" i="25"/>
  <c r="A6" i="25"/>
  <c r="A5" i="25"/>
  <c r="A4" i="25"/>
  <c r="A3" i="25"/>
  <c r="A2" i="25"/>
  <c r="A1" i="25"/>
  <c r="X6" i="23"/>
  <c r="W6" i="23"/>
  <c r="V6" i="23"/>
  <c r="U6" i="23"/>
  <c r="T6" i="23"/>
  <c r="S6" i="23"/>
  <c r="R6" i="23"/>
  <c r="F6" i="23"/>
  <c r="X5" i="23"/>
  <c r="W5" i="23"/>
  <c r="V5" i="23"/>
  <c r="U5" i="23"/>
  <c r="T5" i="23"/>
  <c r="S5" i="23"/>
  <c r="R5" i="23"/>
  <c r="F7" i="22"/>
  <c r="F7" i="21"/>
  <c r="F7" i="20"/>
  <c r="T236" i="18" a="1"/>
  <c r="T236" i="18" s="1"/>
  <c r="T190" i="18" a="1"/>
  <c r="T190" i="18"/>
  <c r="T172" i="18" a="1"/>
  <c r="T172" i="18" s="1"/>
  <c r="T171" i="18" a="1"/>
  <c r="T171" i="18" s="1"/>
  <c r="T170" i="18" a="1"/>
  <c r="T170" i="18" s="1"/>
  <c r="T169" i="18" a="1"/>
  <c r="T169" i="18"/>
  <c r="T168" i="18" a="1"/>
  <c r="T168" i="18"/>
  <c r="T167" i="18" a="1"/>
  <c r="T167" i="18" s="1"/>
  <c r="T166" i="18" a="1"/>
  <c r="T166" i="18" s="1"/>
  <c r="T23" i="18" a="1"/>
  <c r="T23" i="18" s="1"/>
  <c r="T22" i="18" a="1"/>
  <c r="T22" i="18" s="1"/>
  <c r="T21" i="18" a="1"/>
  <c r="T21" i="18"/>
  <c r="T20" i="18" a="1"/>
  <c r="T20" i="18" s="1"/>
  <c r="F7" i="16"/>
  <c r="R1634" i="14" a="1"/>
  <c r="R1634" i="14"/>
  <c r="R1632" i="14" a="1"/>
  <c r="R1632" i="14"/>
  <c r="R1630" i="14" a="1"/>
  <c r="R1630" i="14" s="1"/>
  <c r="R1620" i="14" a="1"/>
  <c r="R1620" i="14" s="1"/>
  <c r="R1618" i="14" a="1"/>
  <c r="R1618" i="14"/>
  <c r="R1616" i="14" a="1"/>
  <c r="R1616" i="14" s="1"/>
  <c r="R1605" i="14" a="1"/>
  <c r="R1605" i="14" s="1"/>
  <c r="R1602" i="14" a="1"/>
  <c r="R1602" i="14"/>
  <c r="R1601" i="14" a="1"/>
  <c r="R1601" i="14" s="1"/>
  <c r="R1592" i="14" a="1"/>
  <c r="R1592" i="14"/>
  <c r="R1589" i="14" a="1"/>
  <c r="R1589" i="14" s="1"/>
  <c r="F1588" i="14"/>
  <c r="S1587" i="14" a="1"/>
  <c r="S1587" i="14"/>
  <c r="R1587" i="14" a="1"/>
  <c r="R1587" i="14"/>
  <c r="S1584" i="14" a="1"/>
  <c r="S1584" i="14" s="1"/>
  <c r="R1584" i="14" a="1"/>
  <c r="R1584" i="14" s="1"/>
  <c r="S1582" i="14" a="1"/>
  <c r="S1582" i="14"/>
  <c r="R1582" i="14" a="1"/>
  <c r="R1582" i="14" s="1"/>
  <c r="S1581" i="14" a="1"/>
  <c r="S1581" i="14"/>
  <c r="R1581" i="14" a="1"/>
  <c r="R1581" i="14" s="1"/>
  <c r="S1575" i="14" a="1"/>
  <c r="S1575" i="14" s="1"/>
  <c r="R1575" i="14" a="1"/>
  <c r="R1575" i="14" s="1"/>
  <c r="S1574" i="14" a="1"/>
  <c r="S1574" i="14"/>
  <c r="R1574" i="14" a="1"/>
  <c r="R1574" i="14"/>
  <c r="S1570" i="14" a="1"/>
  <c r="S1570" i="14" s="1"/>
  <c r="S1569" i="14" a="1"/>
  <c r="S1569" i="14" s="1"/>
  <c r="S1568" i="14" a="1"/>
  <c r="S1568" i="14"/>
  <c r="S1567" i="14" a="1"/>
  <c r="S1567" i="14" s="1"/>
  <c r="S1566" i="14" a="1"/>
  <c r="S1566" i="14" s="1"/>
  <c r="R1566" i="14" a="1"/>
  <c r="R1566" i="14" s="1"/>
  <c r="S1565" i="14" a="1"/>
  <c r="S1565" i="14" s="1"/>
  <c r="R1565" i="14" a="1"/>
  <c r="R1565" i="14" s="1"/>
  <c r="S1564" i="14" a="1"/>
  <c r="S1564" i="14"/>
  <c r="S1563" i="14" a="1"/>
  <c r="S1563" i="14"/>
  <c r="S1562" i="14" a="1"/>
  <c r="S1562" i="14" s="1"/>
  <c r="S1561" i="14" a="1"/>
  <c r="S1561" i="14" s="1"/>
  <c r="S1560" i="14" a="1"/>
  <c r="S1560" i="14"/>
  <c r="S1559" i="14" a="1"/>
  <c r="S1559" i="14" s="1"/>
  <c r="R1559" i="14" a="1"/>
  <c r="R1559" i="14" s="1"/>
  <c r="S1558" i="14" a="1"/>
  <c r="S1558" i="14" s="1"/>
  <c r="S1557" i="14" a="1"/>
  <c r="S1557" i="14" s="1"/>
  <c r="S1556" i="14" a="1"/>
  <c r="S1556" i="14" s="1"/>
  <c r="S1555" i="14" a="1"/>
  <c r="S1555" i="14"/>
  <c r="S1553" i="14" a="1"/>
  <c r="S1553" i="14"/>
  <c r="R1553" i="14" a="1"/>
  <c r="R1553" i="14" s="1"/>
  <c r="S1552" i="14" a="1"/>
  <c r="S1552" i="14" s="1"/>
  <c r="R1552" i="14" a="1"/>
  <c r="R1552" i="14"/>
  <c r="S1551" i="14" a="1"/>
  <c r="S1551" i="14" s="1"/>
  <c r="S1550" i="14" a="1"/>
  <c r="S1550" i="14" s="1"/>
  <c r="S1549" i="14" a="1"/>
  <c r="S1549" i="14" s="1"/>
  <c r="S1548" i="14" a="1"/>
  <c r="S1548" i="14" s="1"/>
  <c r="S1547" i="14" a="1"/>
  <c r="S1547" i="14" s="1"/>
  <c r="S1546" i="14" a="1"/>
  <c r="S1546" i="14"/>
  <c r="S1540" i="14" a="1"/>
  <c r="S1540" i="14"/>
  <c r="S1539" i="14" a="1"/>
  <c r="S1539" i="14" s="1"/>
  <c r="S1537" i="14" a="1"/>
  <c r="S1537" i="14" s="1"/>
  <c r="R1537" i="14" a="1"/>
  <c r="R1537" i="14"/>
  <c r="S1535" i="14" a="1"/>
  <c r="S1535" i="14" s="1"/>
  <c r="R1535" i="14" a="1"/>
  <c r="R1535" i="14" s="1"/>
  <c r="R1530" i="14" a="1"/>
  <c r="R1530" i="14" s="1"/>
  <c r="S1529" i="14" a="1"/>
  <c r="S1529" i="14" s="1"/>
  <c r="R1529" i="14" a="1"/>
  <c r="R1529" i="14" s="1"/>
  <c r="S1528" i="14" a="1"/>
  <c r="S1528" i="14" s="1"/>
  <c r="R1528" i="14" a="1"/>
  <c r="R1528" i="14"/>
  <c r="R1527" i="14" a="1"/>
  <c r="R1527" i="14" s="1"/>
  <c r="S1524" i="14" a="1"/>
  <c r="S1524" i="14" s="1"/>
  <c r="R1524" i="14" a="1"/>
  <c r="R1524" i="14" s="1"/>
  <c r="R1522" i="14" a="1"/>
  <c r="R1522" i="14" s="1"/>
  <c r="S1520" i="14" a="1"/>
  <c r="S1520" i="14" s="1"/>
  <c r="R1520" i="14" a="1"/>
  <c r="R1520" i="14" s="1"/>
  <c r="R1519" i="14" a="1"/>
  <c r="R1519" i="14" s="1"/>
  <c r="R1518" i="14" a="1"/>
  <c r="R1518" i="14" s="1"/>
  <c r="R1515" i="14" a="1"/>
  <c r="R1515" i="14" s="1"/>
  <c r="R1514" i="14" a="1"/>
  <c r="R1514" i="14"/>
  <c r="R1513" i="14" a="1"/>
  <c r="R1513" i="14" s="1"/>
  <c r="R1511" i="14" a="1"/>
  <c r="R1511" i="14" s="1"/>
  <c r="S1505" i="14" a="1"/>
  <c r="S1505" i="14" s="1"/>
  <c r="R1505" i="14" a="1"/>
  <c r="R1505" i="14" s="1"/>
  <c r="S1501" i="14" a="1"/>
  <c r="S1501" i="14"/>
  <c r="R1501" i="14" a="1"/>
  <c r="R1501" i="14" s="1"/>
  <c r="R1499" i="14" a="1"/>
  <c r="R1499" i="14" s="1"/>
  <c r="S1498" i="14" a="1"/>
  <c r="S1498" i="14" s="1"/>
  <c r="R1498" i="14" a="1"/>
  <c r="R1498" i="14" s="1"/>
  <c r="R1496" i="14" a="1"/>
  <c r="R1496" i="14"/>
  <c r="R1495" i="14" a="1"/>
  <c r="R1495" i="14" s="1"/>
  <c r="R1493" i="14" a="1"/>
  <c r="R1493" i="14" s="1"/>
  <c r="S1492" i="14" a="1"/>
  <c r="S1492" i="14" s="1"/>
  <c r="S1488" i="14" a="1"/>
  <c r="S1488" i="14" s="1"/>
  <c r="R1488" i="14" a="1"/>
  <c r="R1488" i="14"/>
  <c r="S1486" i="14" a="1"/>
  <c r="S1486" i="14" s="1"/>
  <c r="R1486" i="14" a="1"/>
  <c r="R1486" i="14" s="1"/>
  <c r="S1483" i="14" a="1"/>
  <c r="S1483" i="14" s="1"/>
  <c r="R1483" i="14" a="1"/>
  <c r="R1483" i="14" s="1"/>
  <c r="R1478" i="14" a="1"/>
  <c r="R1478" i="14"/>
  <c r="R1474" i="14" a="1"/>
  <c r="R1474" i="14" s="1"/>
  <c r="R1462" i="14" a="1"/>
  <c r="R1462" i="14" s="1"/>
  <c r="R1460" i="14" a="1"/>
  <c r="R1460" i="14" s="1"/>
  <c r="R1459" i="14" a="1"/>
  <c r="R1459" i="14" s="1"/>
  <c r="R1458" i="14" a="1"/>
  <c r="R1458" i="14" s="1"/>
  <c r="R1457" i="14" a="1"/>
  <c r="R1457" i="14" s="1"/>
  <c r="R1456" i="14" a="1"/>
  <c r="R1456" i="14" s="1"/>
  <c r="R1455" i="14" a="1"/>
  <c r="R1455" i="14" s="1"/>
  <c r="S1449" i="14" a="1"/>
  <c r="S1449" i="14" s="1"/>
  <c r="R1449" i="14" a="1"/>
  <c r="R1449" i="14"/>
  <c r="S1445" i="14" a="1"/>
  <c r="S1445" i="14" s="1"/>
  <c r="R1445" i="14" a="1"/>
  <c r="R1445" i="14" s="1"/>
  <c r="R1440" i="14" a="1"/>
  <c r="R1440" i="14" s="1"/>
  <c r="S1438" i="14" a="1"/>
  <c r="S1438" i="14" s="1"/>
  <c r="R1438" i="14" a="1"/>
  <c r="R1438" i="14" s="1"/>
  <c r="R1432" i="14" a="1"/>
  <c r="R1432" i="14" s="1"/>
  <c r="R1424" i="14" a="1"/>
  <c r="R1424" i="14" s="1"/>
  <c r="S1417" i="14" a="1"/>
  <c r="S1417" i="14" s="1"/>
  <c r="R1417" i="14" a="1"/>
  <c r="R1417" i="14" s="1"/>
  <c r="S1416" i="14" a="1"/>
  <c r="S1416" i="14"/>
  <c r="R1416" i="14" a="1"/>
  <c r="R1416" i="14" s="1"/>
  <c r="S1413" i="14" a="1"/>
  <c r="S1413" i="14" s="1"/>
  <c r="R1413" i="14" a="1"/>
  <c r="R1413" i="14" s="1"/>
  <c r="S1410" i="14" a="1"/>
  <c r="S1410" i="14" s="1"/>
  <c r="R1410" i="14" a="1"/>
  <c r="R1410" i="14" s="1"/>
  <c r="S1408" i="14" a="1"/>
  <c r="S1408" i="14" s="1"/>
  <c r="R1408" i="14" a="1"/>
  <c r="R1408" i="14" s="1"/>
  <c r="S1407" i="14" a="1"/>
  <c r="S1407" i="14" s="1"/>
  <c r="R1407" i="14" a="1"/>
  <c r="R1407" i="14" s="1"/>
  <c r="R1403" i="14" a="1"/>
  <c r="R1403" i="14"/>
  <c r="R1402" i="14" a="1"/>
  <c r="R1402" i="14" s="1"/>
  <c r="S1382" i="14" a="1"/>
  <c r="S1382" i="14" s="1"/>
  <c r="R1382" i="14" a="1"/>
  <c r="R1382" i="14" s="1"/>
  <c r="R1381" i="14" a="1"/>
  <c r="R1381" i="14" s="1"/>
  <c r="R1380" i="14" a="1"/>
  <c r="R1380" i="14"/>
  <c r="R1379" i="14" a="1"/>
  <c r="R1379" i="14" s="1"/>
  <c r="R1378" i="14" a="1"/>
  <c r="R1378" i="14" s="1"/>
  <c r="S1377" i="14" a="1"/>
  <c r="S1377" i="14" s="1"/>
  <c r="R1377" i="14" a="1"/>
  <c r="R1377" i="14" s="1"/>
  <c r="R1376" i="14" a="1"/>
  <c r="R1376" i="14"/>
  <c r="R1375" i="14" a="1"/>
  <c r="R1375" i="14" s="1"/>
  <c r="R1374" i="14" a="1"/>
  <c r="R1374" i="14" s="1"/>
  <c r="R1369" i="14" a="1"/>
  <c r="R1369" i="14" s="1"/>
  <c r="S1367" i="14" a="1"/>
  <c r="S1367" i="14" s="1"/>
  <c r="R1367" i="14" a="1"/>
  <c r="R1367" i="14"/>
  <c r="S1362" i="14" a="1"/>
  <c r="S1362" i="14" s="1"/>
  <c r="R1362" i="14" a="1"/>
  <c r="R1362" i="14" s="1"/>
  <c r="S1360" i="14" a="1"/>
  <c r="S1360" i="14" s="1"/>
  <c r="R1360" i="14" a="1"/>
  <c r="R1360" i="14" s="1"/>
  <c r="S1359" i="14" a="1"/>
  <c r="S1359" i="14"/>
  <c r="R1359" i="14" a="1"/>
  <c r="R1359" i="14" s="1"/>
  <c r="S1349" i="14" a="1"/>
  <c r="S1349" i="14" s="1"/>
  <c r="R1349" i="14" a="1"/>
  <c r="R1349" i="14" s="1"/>
  <c r="S1346" i="14" a="1"/>
  <c r="S1346" i="14" s="1"/>
  <c r="R1346" i="14" a="1"/>
  <c r="R1346" i="14" s="1"/>
  <c r="S1345" i="14" a="1"/>
  <c r="S1345" i="14" s="1"/>
  <c r="R1345" i="14" a="1"/>
  <c r="R1345" i="14" s="1"/>
  <c r="S1344" i="14" a="1"/>
  <c r="S1344" i="14" s="1"/>
  <c r="R1344" i="14" a="1"/>
  <c r="R1344" i="14" s="1"/>
  <c r="S1341" i="14" a="1"/>
  <c r="S1341" i="14"/>
  <c r="R1341" i="14" a="1"/>
  <c r="R1341" i="14" s="1"/>
  <c r="S1340" i="14" a="1"/>
  <c r="S1340" i="14" s="1"/>
  <c r="R1340" i="14" a="1"/>
  <c r="R1340" i="14" s="1"/>
  <c r="S1339" i="14" a="1"/>
  <c r="S1339" i="14" s="1"/>
  <c r="R1339" i="14" a="1"/>
  <c r="R1339" i="14" s="1"/>
  <c r="S1336" i="14" a="1"/>
  <c r="S1336" i="14" s="1"/>
  <c r="R1336" i="14" a="1"/>
  <c r="R1336" i="14" s="1"/>
  <c r="S1335" i="14" a="1"/>
  <c r="S1335" i="14" s="1"/>
  <c r="R1335" i="14" a="1"/>
  <c r="R1335" i="14" s="1"/>
  <c r="S1334" i="14" a="1"/>
  <c r="S1334" i="14" s="1"/>
  <c r="R1334" i="14" a="1"/>
  <c r="R1334" i="14" s="1"/>
  <c r="S1333" i="14" a="1"/>
  <c r="S1333" i="14" s="1"/>
  <c r="R1333" i="14" a="1"/>
  <c r="R1333" i="14" s="1"/>
  <c r="S1332" i="14" a="1"/>
  <c r="S1332" i="14" s="1"/>
  <c r="R1332" i="14" a="1"/>
  <c r="R1332" i="14" s="1"/>
  <c r="S1326" i="14" a="1"/>
  <c r="S1326" i="14" s="1"/>
  <c r="R1326" i="14" a="1"/>
  <c r="R1326" i="14" s="1"/>
  <c r="S1321" i="14" a="1"/>
  <c r="S1321" i="14" s="1"/>
  <c r="R1321" i="14" a="1"/>
  <c r="R1321" i="14" s="1"/>
  <c r="S1320" i="14" a="1"/>
  <c r="S1320" i="14" s="1"/>
  <c r="R1320" i="14" a="1"/>
  <c r="R1320" i="14" s="1"/>
  <c r="S1319" i="14" a="1"/>
  <c r="S1319" i="14" s="1"/>
  <c r="R1319" i="14" a="1"/>
  <c r="R1319" i="14" s="1"/>
  <c r="S1318" i="14" a="1"/>
  <c r="S1318" i="14" s="1"/>
  <c r="R1318" i="14" a="1"/>
  <c r="R1318" i="14"/>
  <c r="S1317" i="14" a="1"/>
  <c r="S1317" i="14" s="1"/>
  <c r="R1317" i="14" a="1"/>
  <c r="R1317" i="14" s="1"/>
  <c r="S1315" i="14" a="1"/>
  <c r="S1315" i="14" s="1"/>
  <c r="R1315" i="14" a="1"/>
  <c r="R1315" i="14" s="1"/>
  <c r="S1312" i="14" a="1"/>
  <c r="S1312" i="14" s="1"/>
  <c r="R1312" i="14" a="1"/>
  <c r="R1312" i="14" s="1"/>
  <c r="S1311" i="14" a="1"/>
  <c r="S1311" i="14" s="1"/>
  <c r="R1311" i="14" a="1"/>
  <c r="R1311" i="14" s="1"/>
  <c r="S1304" i="14" a="1"/>
  <c r="S1304" i="14" s="1"/>
  <c r="R1304" i="14" a="1"/>
  <c r="R1304" i="14"/>
  <c r="S1303" i="14" a="1"/>
  <c r="S1303" i="14" s="1"/>
  <c r="R1303" i="14" a="1"/>
  <c r="R1303" i="14" s="1"/>
  <c r="S1302" i="14" a="1"/>
  <c r="S1302" i="14" s="1"/>
  <c r="R1302" i="14" a="1"/>
  <c r="R1302" i="14" s="1"/>
  <c r="S1301" i="14" a="1"/>
  <c r="S1301" i="14" s="1"/>
  <c r="R1301" i="14" a="1"/>
  <c r="R1301" i="14" s="1"/>
  <c r="S1300" i="14" a="1"/>
  <c r="S1300" i="14" s="1"/>
  <c r="R1300" i="14" a="1"/>
  <c r="R1300" i="14" s="1"/>
  <c r="S1291" i="14" a="1"/>
  <c r="S1291" i="14" s="1"/>
  <c r="R1291" i="14" a="1"/>
  <c r="R1291" i="14" s="1"/>
  <c r="S1289" i="14" a="1"/>
  <c r="S1289" i="14" s="1"/>
  <c r="R1289" i="14" a="1"/>
  <c r="R1289" i="14" s="1"/>
  <c r="S1288" i="14" a="1"/>
  <c r="S1288" i="14" s="1"/>
  <c r="R1288" i="14" a="1"/>
  <c r="R1288" i="14" s="1"/>
  <c r="S1286" i="14" a="1"/>
  <c r="S1286" i="14"/>
  <c r="R1286" i="14" a="1"/>
  <c r="R1286" i="14" s="1"/>
  <c r="S1284" i="14" a="1"/>
  <c r="S1284" i="14" s="1"/>
  <c r="R1284" i="14" a="1"/>
  <c r="R1284" i="14" s="1"/>
  <c r="S1283" i="14" a="1"/>
  <c r="S1283" i="14" s="1"/>
  <c r="R1283" i="14" a="1"/>
  <c r="R1283" i="14" s="1"/>
  <c r="R1279" i="14" a="1"/>
  <c r="R1279" i="14" s="1"/>
  <c r="S1272" i="14" a="1"/>
  <c r="S1272" i="14" s="1"/>
  <c r="R1272" i="14" a="1"/>
  <c r="R1272" i="14" s="1"/>
  <c r="S1271" i="14" a="1"/>
  <c r="S1271" i="14" s="1"/>
  <c r="R1271" i="14" a="1"/>
  <c r="R1271" i="14" s="1"/>
  <c r="S1269" i="14" a="1"/>
  <c r="S1269" i="14" s="1"/>
  <c r="R1269" i="14" a="1"/>
  <c r="R1269" i="14" s="1"/>
  <c r="S1266" i="14" a="1"/>
  <c r="S1266" i="14" s="1"/>
  <c r="R1266" i="14" a="1"/>
  <c r="R1266" i="14" s="1"/>
  <c r="S1260" i="14" a="1"/>
  <c r="S1260" i="14"/>
  <c r="R1260" i="14" a="1"/>
  <c r="R1260" i="14" s="1"/>
  <c r="S1258" i="14" a="1"/>
  <c r="S1258" i="14" s="1"/>
  <c r="R1258" i="14" a="1"/>
  <c r="R1258" i="14" s="1"/>
  <c r="S1227" i="14" a="1"/>
  <c r="S1227" i="14" s="1"/>
  <c r="R1227" i="14" a="1"/>
  <c r="R1227" i="14" s="1"/>
  <c r="S1226" i="14" a="1"/>
  <c r="S1226" i="14" s="1"/>
  <c r="R1226" i="14" a="1"/>
  <c r="R1226" i="14" s="1"/>
  <c r="S1225" i="14" a="1"/>
  <c r="S1225" i="14" s="1"/>
  <c r="R1225" i="14" a="1"/>
  <c r="R1225" i="14" s="1"/>
  <c r="S1224" i="14" a="1"/>
  <c r="S1224" i="14" s="1"/>
  <c r="R1224" i="14" a="1"/>
  <c r="R1224" i="14" s="1"/>
  <c r="S1219" i="14" a="1"/>
  <c r="S1219" i="14" s="1"/>
  <c r="R1219" i="14" a="1"/>
  <c r="R1219" i="14" s="1"/>
  <c r="S1218" i="14" a="1"/>
  <c r="S1218" i="14" s="1"/>
  <c r="R1218" i="14" a="1"/>
  <c r="R1218" i="14" s="1"/>
  <c r="R1197" i="14" a="1"/>
  <c r="R1197" i="14" s="1"/>
  <c r="S1194" i="14" a="1"/>
  <c r="S1194" i="14" s="1"/>
  <c r="R1194" i="14" a="1"/>
  <c r="R1194" i="14" s="1"/>
  <c r="S1193" i="14" a="1"/>
  <c r="S1193" i="14" s="1"/>
  <c r="R1193" i="14" a="1"/>
  <c r="R1193" i="14"/>
  <c r="S1192" i="14" a="1"/>
  <c r="S1192" i="14" s="1"/>
  <c r="R1192" i="14" a="1"/>
  <c r="R1192" i="14" s="1"/>
  <c r="S1180" i="14" a="1"/>
  <c r="S1180" i="14" s="1"/>
  <c r="R1180" i="14" a="1"/>
  <c r="R1180" i="14" s="1"/>
  <c r="S1179" i="14" a="1"/>
  <c r="S1179" i="14" s="1"/>
  <c r="R1179" i="14" a="1"/>
  <c r="R1179" i="14" s="1"/>
  <c r="S1162" i="14" a="1"/>
  <c r="S1162" i="14" s="1"/>
  <c r="R1162" i="14" a="1"/>
  <c r="R1162" i="14" s="1"/>
  <c r="S1153" i="14" a="1"/>
  <c r="S1153" i="14" s="1"/>
  <c r="R1153" i="14" a="1"/>
  <c r="R1153" i="14" s="1"/>
  <c r="S1142" i="14" a="1"/>
  <c r="S1142" i="14" s="1"/>
  <c r="R1142" i="14" a="1"/>
  <c r="R1142" i="14" s="1"/>
  <c r="S1141" i="14" a="1"/>
  <c r="S1141" i="14" s="1"/>
  <c r="R1141" i="14" a="1"/>
  <c r="R1141" i="14" s="1"/>
  <c r="S1139" i="14" a="1"/>
  <c r="S1139" i="14"/>
  <c r="R1139" i="14" a="1"/>
  <c r="R1139" i="14" s="1"/>
  <c r="S1138" i="14" a="1"/>
  <c r="S1138" i="14" s="1"/>
  <c r="R1138" i="14" a="1"/>
  <c r="R1138" i="14" s="1"/>
  <c r="S1134" i="14" a="1"/>
  <c r="S1134" i="14" s="1"/>
  <c r="R1134" i="14" a="1"/>
  <c r="R1134" i="14" s="1"/>
  <c r="S1133" i="14" a="1"/>
  <c r="S1133" i="14" s="1"/>
  <c r="R1133" i="14" a="1"/>
  <c r="R1133" i="14" s="1"/>
  <c r="S1129" i="14" a="1"/>
  <c r="S1129" i="14" s="1"/>
  <c r="R1129" i="14" a="1"/>
  <c r="R1129" i="14" s="1"/>
  <c r="S1128" i="14" a="1"/>
  <c r="S1128" i="14" s="1"/>
  <c r="R1128" i="14" a="1"/>
  <c r="R1128" i="14" s="1"/>
  <c r="S1127" i="14" a="1"/>
  <c r="S1127" i="14" s="1"/>
  <c r="R1127" i="14" a="1"/>
  <c r="R1127" i="14" s="1"/>
  <c r="S1126" i="14" a="1"/>
  <c r="S1126" i="14" s="1"/>
  <c r="R1126" i="14" a="1"/>
  <c r="R1126" i="14"/>
  <c r="S1122" i="14" a="1"/>
  <c r="S1122" i="14" s="1"/>
  <c r="R1122" i="14" a="1"/>
  <c r="R1122" i="14" s="1"/>
  <c r="S1116" i="14" a="1"/>
  <c r="S1116" i="14" s="1"/>
  <c r="R1116" i="14" a="1"/>
  <c r="R1116" i="14" s="1"/>
  <c r="S1106" i="14" a="1"/>
  <c r="S1106" i="14" s="1"/>
  <c r="R1106" i="14" a="1"/>
  <c r="R1106" i="14" s="1"/>
  <c r="S1105" i="14" a="1"/>
  <c r="S1105" i="14" s="1"/>
  <c r="R1105" i="14" a="1"/>
  <c r="R1105" i="14" s="1"/>
  <c r="R1104" i="14" a="1"/>
  <c r="R1104" i="14" s="1"/>
  <c r="S1103" i="14" a="1"/>
  <c r="S1103" i="14" s="1"/>
  <c r="R1103" i="14" a="1"/>
  <c r="R1103" i="14" s="1"/>
  <c r="S1102" i="14" a="1"/>
  <c r="S1102" i="14" s="1"/>
  <c r="R1102" i="14" a="1"/>
  <c r="R1102" i="14" s="1"/>
  <c r="R1101" i="14" a="1"/>
  <c r="R1101" i="14" s="1"/>
  <c r="R1099" i="14" a="1"/>
  <c r="R1099" i="14" s="1"/>
  <c r="S1091" i="14" a="1"/>
  <c r="S1091" i="14" s="1"/>
  <c r="R1091" i="14" a="1"/>
  <c r="R1091" i="14" s="1"/>
  <c r="S1088" i="14" a="1"/>
  <c r="S1088" i="14" s="1"/>
  <c r="R1088" i="14" a="1"/>
  <c r="R1088" i="14" s="1"/>
  <c r="S1084" i="14" a="1"/>
  <c r="S1084" i="14"/>
  <c r="R1084" i="14" a="1"/>
  <c r="R1084" i="14" s="1"/>
  <c r="S1079" i="14" a="1"/>
  <c r="S1079" i="14" s="1"/>
  <c r="R1079" i="14" a="1"/>
  <c r="R1079" i="14" s="1"/>
  <c r="S1078" i="14" a="1"/>
  <c r="S1078" i="14" s="1"/>
  <c r="R1078" i="14" a="1"/>
  <c r="R1078" i="14" s="1"/>
  <c r="S1076" i="14" a="1"/>
  <c r="S1076" i="14" s="1"/>
  <c r="R1076" i="14" a="1"/>
  <c r="R1076" i="14" s="1"/>
  <c r="S1075" i="14" a="1"/>
  <c r="S1075" i="14" s="1"/>
  <c r="R1075" i="14" a="1"/>
  <c r="R1075" i="14" s="1"/>
  <c r="S1073" i="14" a="1"/>
  <c r="S1073" i="14" s="1"/>
  <c r="R1073" i="14" a="1"/>
  <c r="R1073" i="14" s="1"/>
  <c r="S1066" i="14" a="1"/>
  <c r="S1066" i="14" s="1"/>
  <c r="R1066" i="14" a="1"/>
  <c r="R1066" i="14" s="1"/>
  <c r="S1064" i="14" a="1"/>
  <c r="S1064" i="14" s="1"/>
  <c r="R1064" i="14" a="1"/>
  <c r="R1064" i="14"/>
  <c r="S1063" i="14" a="1"/>
  <c r="S1063" i="14" s="1"/>
  <c r="R1063" i="14" a="1"/>
  <c r="R1063" i="14" s="1"/>
  <c r="S1061" i="14" a="1"/>
  <c r="S1061" i="14" s="1"/>
  <c r="R1061" i="14" a="1"/>
  <c r="R1061" i="14" s="1"/>
  <c r="S1060" i="14" a="1"/>
  <c r="S1060" i="14" s="1"/>
  <c r="R1060" i="14" a="1"/>
  <c r="R1060" i="14" s="1"/>
  <c r="R1052" i="14" a="1"/>
  <c r="R1052" i="14" s="1"/>
  <c r="R1048" i="14" a="1"/>
  <c r="R1048" i="14" s="1"/>
  <c r="R1042" i="14" a="1"/>
  <c r="R1042" i="14" s="1"/>
  <c r="R1041" i="14" a="1"/>
  <c r="R1041" i="14" s="1"/>
  <c r="R1040" i="14" a="1"/>
  <c r="R1040" i="14" s="1"/>
  <c r="R1039" i="14" a="1"/>
  <c r="R1039" i="14" s="1"/>
  <c r="R1038" i="14" a="1"/>
  <c r="R1038" i="14" s="1"/>
  <c r="S1035" i="14" a="1"/>
  <c r="S1035" i="14" s="1"/>
  <c r="R1035" i="14" a="1"/>
  <c r="R1035" i="14"/>
  <c r="S1034" i="14" a="1"/>
  <c r="S1034" i="14" s="1"/>
  <c r="R1034" i="14" a="1"/>
  <c r="R1034" i="14" s="1"/>
  <c r="S1033" i="14" a="1"/>
  <c r="S1033" i="14" s="1"/>
  <c r="R1033" i="14" a="1"/>
  <c r="R1033" i="14" s="1"/>
  <c r="S1032" i="14" a="1"/>
  <c r="S1032" i="14" s="1"/>
  <c r="R1032" i="14" a="1"/>
  <c r="R1032" i="14" s="1"/>
  <c r="S1031" i="14" a="1"/>
  <c r="S1031" i="14" s="1"/>
  <c r="R1031" i="14" a="1"/>
  <c r="R1031" i="14" s="1"/>
  <c r="S1030" i="14" a="1"/>
  <c r="S1030" i="14" s="1"/>
  <c r="R1030" i="14" a="1"/>
  <c r="R1030" i="14" s="1"/>
  <c r="S1029" i="14" a="1"/>
  <c r="S1029" i="14" s="1"/>
  <c r="R1029" i="14" a="1"/>
  <c r="R1029" i="14" s="1"/>
  <c r="S1028" i="14" a="1"/>
  <c r="S1028" i="14" s="1"/>
  <c r="R1028" i="14" a="1"/>
  <c r="R1028" i="14" s="1"/>
  <c r="S1027" i="14" a="1"/>
  <c r="S1027" i="14" s="1"/>
  <c r="R1027" i="14" a="1"/>
  <c r="R1027" i="14" s="1"/>
  <c r="S1026" i="14" a="1"/>
  <c r="S1026" i="14" s="1"/>
  <c r="R1026" i="14" a="1"/>
  <c r="R1026" i="14" s="1"/>
  <c r="S1025" i="14" a="1"/>
  <c r="S1025" i="14" s="1"/>
  <c r="R1025" i="14" a="1"/>
  <c r="R1025" i="14"/>
  <c r="S1023" i="14" a="1"/>
  <c r="S1023" i="14" s="1"/>
  <c r="R1023" i="14" a="1"/>
  <c r="R1023" i="14" s="1"/>
  <c r="S1020" i="14" a="1"/>
  <c r="S1020" i="14" s="1"/>
  <c r="R1020" i="14" a="1"/>
  <c r="R1020" i="14" s="1"/>
  <c r="R1018" i="14" a="1"/>
  <c r="R1018" i="14" s="1"/>
  <c r="S1012" i="14" a="1"/>
  <c r="S1012" i="14" s="1"/>
  <c r="S1011" i="14" a="1"/>
  <c r="S1011" i="14" s="1"/>
  <c r="R1011" i="14" a="1"/>
  <c r="R1011" i="14" s="1"/>
  <c r="S1010" i="14" a="1"/>
  <c r="S1010" i="14" s="1"/>
  <c r="S1008" i="14" a="1"/>
  <c r="S1008" i="14" s="1"/>
  <c r="S1007" i="14" a="1"/>
  <c r="S1007" i="14" s="1"/>
  <c r="S1004" i="14" a="1"/>
  <c r="S1004" i="14" s="1"/>
  <c r="R1004" i="14" a="1"/>
  <c r="R1004" i="14" s="1"/>
  <c r="S997" i="14" a="1"/>
  <c r="S997" i="14" s="1"/>
  <c r="R997" i="14" a="1"/>
  <c r="R997" i="14"/>
  <c r="S996" i="14" a="1"/>
  <c r="S996" i="14" s="1"/>
  <c r="R996" i="14" a="1"/>
  <c r="R996" i="14" s="1"/>
  <c r="S995" i="14" a="1"/>
  <c r="S995" i="14" s="1"/>
  <c r="R995" i="14" a="1"/>
  <c r="R995" i="14" s="1"/>
  <c r="S988" i="14" a="1"/>
  <c r="S988" i="14" s="1"/>
  <c r="R988" i="14" a="1"/>
  <c r="R988" i="14" s="1"/>
  <c r="S987" i="14" a="1"/>
  <c r="S987" i="14" s="1"/>
  <c r="R987" i="14" a="1"/>
  <c r="R987" i="14" s="1"/>
  <c r="S982" i="14" a="1"/>
  <c r="S982" i="14" s="1"/>
  <c r="R982" i="14" a="1"/>
  <c r="R982" i="14" s="1"/>
  <c r="S981" i="14" a="1"/>
  <c r="S981" i="14" s="1"/>
  <c r="R981" i="14" a="1"/>
  <c r="R981" i="14" s="1"/>
  <c r="S975" i="14" a="1"/>
  <c r="S975" i="14" s="1"/>
  <c r="R975" i="14" a="1"/>
  <c r="R975" i="14" s="1"/>
  <c r="S974" i="14" a="1"/>
  <c r="S974" i="14"/>
  <c r="R974" i="14" a="1"/>
  <c r="R974" i="14" s="1"/>
  <c r="S972" i="14" a="1"/>
  <c r="S972" i="14" s="1"/>
  <c r="R972" i="14" a="1"/>
  <c r="R972" i="14" s="1"/>
  <c r="S971" i="14" a="1"/>
  <c r="S971" i="14" s="1"/>
  <c r="R971" i="14" a="1"/>
  <c r="R971" i="14" s="1"/>
  <c r="S970" i="14" a="1"/>
  <c r="S970" i="14" s="1"/>
  <c r="R970" i="14" a="1"/>
  <c r="R970" i="14" s="1"/>
  <c r="R969" i="14" a="1"/>
  <c r="R969" i="14" s="1"/>
  <c r="R968" i="14" a="1"/>
  <c r="R968" i="14" s="1"/>
  <c r="R967" i="14" a="1"/>
  <c r="R967" i="14" s="1"/>
  <c r="R964" i="14" a="1"/>
  <c r="R964" i="14" s="1"/>
  <c r="S947" i="14" a="1"/>
  <c r="S947" i="14" s="1"/>
  <c r="R947" i="14" a="1"/>
  <c r="R947" i="14" s="1"/>
  <c r="R923" i="14" a="1"/>
  <c r="R923" i="14" s="1"/>
  <c r="S912" i="14" a="1"/>
  <c r="S912" i="14" s="1"/>
  <c r="R912" i="14" a="1"/>
  <c r="R912" i="14" s="1"/>
  <c r="R905" i="14" a="1"/>
  <c r="R905" i="14" s="1"/>
  <c r="R904" i="14" a="1"/>
  <c r="R904" i="14" s="1"/>
  <c r="S897" i="14" a="1"/>
  <c r="S897" i="14" s="1"/>
  <c r="R897" i="14" a="1"/>
  <c r="R897" i="14"/>
  <c r="S874" i="14" a="1"/>
  <c r="S874" i="14" s="1"/>
  <c r="R874" i="14" a="1"/>
  <c r="R874" i="14" s="1"/>
  <c r="S851" i="14" a="1"/>
  <c r="S851" i="14" s="1"/>
  <c r="R851" i="14" a="1"/>
  <c r="R851" i="14" s="1"/>
  <c r="S850" i="14" a="1"/>
  <c r="S850" i="14" s="1"/>
  <c r="R850" i="14" a="1"/>
  <c r="R850" i="14" s="1"/>
  <c r="S848" i="14" a="1"/>
  <c r="S848" i="14" s="1"/>
  <c r="R848" i="14" a="1"/>
  <c r="R848" i="14" s="1"/>
  <c r="S835" i="14" a="1"/>
  <c r="S835" i="14" s="1"/>
  <c r="R835" i="14" a="1"/>
  <c r="R835" i="14" s="1"/>
  <c r="S831" i="14" a="1"/>
  <c r="S831" i="14" s="1"/>
  <c r="R831" i="14" a="1"/>
  <c r="R831" i="14" s="1"/>
  <c r="S829" i="14" a="1"/>
  <c r="S829" i="14" s="1"/>
  <c r="R829" i="14" a="1"/>
  <c r="R829" i="14" s="1"/>
  <c r="R824" i="14" a="1"/>
  <c r="R824" i="14"/>
  <c r="S821" i="14" a="1"/>
  <c r="S821" i="14" s="1"/>
  <c r="R821" i="14" a="1"/>
  <c r="R821" i="14" s="1"/>
  <c r="S817" i="14" a="1"/>
  <c r="S817" i="14" s="1"/>
  <c r="R817" i="14" a="1"/>
  <c r="R817" i="14" s="1"/>
  <c r="S814" i="14" a="1"/>
  <c r="S814" i="14" s="1"/>
  <c r="R814" i="14" a="1"/>
  <c r="R814" i="14" s="1"/>
  <c r="S812" i="14" a="1"/>
  <c r="S812" i="14" s="1"/>
  <c r="R812" i="14" a="1"/>
  <c r="R812" i="14" s="1"/>
  <c r="S804" i="14" a="1"/>
  <c r="S804" i="14" s="1"/>
  <c r="R804" i="14" a="1"/>
  <c r="R804" i="14" s="1"/>
  <c r="S796" i="14" a="1"/>
  <c r="S796" i="14" s="1"/>
  <c r="R796" i="14" a="1"/>
  <c r="R796" i="14" s="1"/>
  <c r="S791" i="14" a="1"/>
  <c r="S791" i="14" s="1"/>
  <c r="R791" i="14" a="1"/>
  <c r="R791" i="14" s="1"/>
  <c r="S790" i="14" a="1"/>
  <c r="S790" i="14"/>
  <c r="R790" i="14" a="1"/>
  <c r="R790" i="14" s="1"/>
  <c r="S788" i="14" a="1"/>
  <c r="S788" i="14" s="1"/>
  <c r="R788" i="14" a="1"/>
  <c r="R788" i="14" s="1"/>
  <c r="S787" i="14" a="1"/>
  <c r="S787" i="14" s="1"/>
  <c r="R787" i="14" a="1"/>
  <c r="R787" i="14" s="1"/>
  <c r="S786" i="14" a="1"/>
  <c r="S786" i="14" s="1"/>
  <c r="R786" i="14" a="1"/>
  <c r="R786" i="14" s="1"/>
  <c r="S771" i="14" a="1"/>
  <c r="S771" i="14" s="1"/>
  <c r="R771" i="14" a="1"/>
  <c r="R771" i="14" s="1"/>
  <c r="S763" i="14" a="1"/>
  <c r="S763" i="14" s="1"/>
  <c r="R763" i="14" a="1"/>
  <c r="R763" i="14" s="1"/>
  <c r="S762" i="14" a="1"/>
  <c r="S762" i="14" s="1"/>
  <c r="R762" i="14" a="1"/>
  <c r="R762" i="14" s="1"/>
  <c r="S761" i="14" a="1"/>
  <c r="S761" i="14" s="1"/>
  <c r="R761" i="14" a="1"/>
  <c r="R761" i="14" s="1"/>
  <c r="S760" i="14" a="1"/>
  <c r="S760" i="14" s="1"/>
  <c r="R760" i="14" a="1"/>
  <c r="R760" i="14" s="1"/>
  <c r="S759" i="14" a="1"/>
  <c r="S759" i="14" s="1"/>
  <c r="R759" i="14" a="1"/>
  <c r="R759" i="14" s="1"/>
  <c r="S754" i="14" a="1"/>
  <c r="S754" i="14"/>
  <c r="R754" i="14" a="1"/>
  <c r="R754" i="14" s="1"/>
  <c r="S749" i="14" a="1"/>
  <c r="S749" i="14" s="1"/>
  <c r="R749" i="14" a="1"/>
  <c r="R749" i="14" s="1"/>
  <c r="S746" i="14" a="1"/>
  <c r="S746" i="14" s="1"/>
  <c r="R746" i="14" a="1"/>
  <c r="R746" i="14" s="1"/>
  <c r="S745" i="14" a="1"/>
  <c r="S745" i="14" s="1"/>
  <c r="R745" i="14" a="1"/>
  <c r="R745" i="14" s="1"/>
  <c r="S744" i="14" a="1"/>
  <c r="S744" i="14" s="1"/>
  <c r="R744" i="14" a="1"/>
  <c r="R744" i="14" s="1"/>
  <c r="S739" i="14" a="1"/>
  <c r="S739" i="14" s="1"/>
  <c r="R739" i="14" a="1"/>
  <c r="R739" i="14" s="1"/>
  <c r="S736" i="14" a="1"/>
  <c r="S736" i="14" s="1"/>
  <c r="R736" i="14" a="1"/>
  <c r="R736" i="14" s="1"/>
  <c r="S735" i="14" a="1"/>
  <c r="S735" i="14" s="1"/>
  <c r="R735" i="14" a="1"/>
  <c r="R735" i="14"/>
  <c r="S734" i="14" a="1"/>
  <c r="S734" i="14" s="1"/>
  <c r="R734" i="14" a="1"/>
  <c r="R734" i="14" s="1"/>
  <c r="S728" i="14" a="1"/>
  <c r="S728" i="14" s="1"/>
  <c r="R728" i="14" a="1"/>
  <c r="R728" i="14" s="1"/>
  <c r="S726" i="14" a="1"/>
  <c r="S726" i="14" s="1"/>
  <c r="R726" i="14" a="1"/>
  <c r="R726" i="14" s="1"/>
  <c r="S724" i="14" a="1"/>
  <c r="S724" i="14" s="1"/>
  <c r="R724" i="14" a="1"/>
  <c r="R724" i="14" s="1"/>
  <c r="S723" i="14" a="1"/>
  <c r="S723" i="14" s="1"/>
  <c r="R723" i="14" a="1"/>
  <c r="R723" i="14" s="1"/>
  <c r="S722" i="14" a="1"/>
  <c r="S722" i="14" s="1"/>
  <c r="R722" i="14" a="1"/>
  <c r="R722" i="14" s="1"/>
  <c r="S715" i="14" a="1"/>
  <c r="S715" i="14" s="1"/>
  <c r="R715" i="14" a="1"/>
  <c r="R715" i="14" s="1"/>
  <c r="S711" i="14" a="1"/>
  <c r="S711" i="14"/>
  <c r="R711" i="14" a="1"/>
  <c r="R711" i="14" s="1"/>
  <c r="S710" i="14" a="1"/>
  <c r="S710" i="14" s="1"/>
  <c r="R710" i="14" a="1"/>
  <c r="R710" i="14" s="1"/>
  <c r="S709" i="14" a="1"/>
  <c r="S709" i="14" s="1"/>
  <c r="R709" i="14" a="1"/>
  <c r="R709" i="14" s="1"/>
  <c r="S707" i="14" a="1"/>
  <c r="S707" i="14" s="1"/>
  <c r="R707" i="14" a="1"/>
  <c r="R707" i="14" s="1"/>
  <c r="S704" i="14" a="1"/>
  <c r="S704" i="14" s="1"/>
  <c r="R704" i="14" a="1"/>
  <c r="R704" i="14" s="1"/>
  <c r="S701" i="14" a="1"/>
  <c r="S701" i="14" s="1"/>
  <c r="R701" i="14" a="1"/>
  <c r="R701" i="14" s="1"/>
  <c r="S699" i="14" a="1"/>
  <c r="S699" i="14" s="1"/>
  <c r="R699" i="14" a="1"/>
  <c r="R699" i="14" s="1"/>
  <c r="S698" i="14" a="1"/>
  <c r="S698" i="14" s="1"/>
  <c r="R698" i="14" a="1"/>
  <c r="R698" i="14" s="1"/>
  <c r="S696" i="14" a="1"/>
  <c r="S696" i="14" s="1"/>
  <c r="R696" i="14" a="1"/>
  <c r="R696" i="14" s="1"/>
  <c r="S694" i="14" a="1"/>
  <c r="S694" i="14" s="1"/>
  <c r="R694" i="14" a="1"/>
  <c r="R694" i="14" s="1"/>
  <c r="S692" i="14" a="1"/>
  <c r="S692" i="14"/>
  <c r="R692" i="14" a="1"/>
  <c r="R692" i="14" s="1"/>
  <c r="S690" i="14" a="1"/>
  <c r="S690" i="14" s="1"/>
  <c r="R690" i="14" a="1"/>
  <c r="R690" i="14" s="1"/>
  <c r="S689" i="14" a="1"/>
  <c r="S689" i="14" s="1"/>
  <c r="R689" i="14" a="1"/>
  <c r="R689" i="14" s="1"/>
  <c r="S675" i="14" a="1"/>
  <c r="S675" i="14" s="1"/>
  <c r="R675" i="14" a="1"/>
  <c r="R675" i="14" s="1"/>
  <c r="S673" i="14" a="1"/>
  <c r="S673" i="14" s="1"/>
  <c r="R673" i="14" a="1"/>
  <c r="R673" i="14" s="1"/>
  <c r="S669" i="14" a="1"/>
  <c r="S669" i="14" s="1"/>
  <c r="R669" i="14" a="1"/>
  <c r="R669" i="14" s="1"/>
  <c r="S668" i="14" a="1"/>
  <c r="S668" i="14" s="1"/>
  <c r="R668" i="14" a="1"/>
  <c r="R668" i="14" s="1"/>
  <c r="S667" i="14" a="1"/>
  <c r="S667" i="14" s="1"/>
  <c r="R667" i="14" a="1"/>
  <c r="R667" i="14"/>
  <c r="S664" i="14" a="1"/>
  <c r="S664" i="14" s="1"/>
  <c r="R664" i="14" a="1"/>
  <c r="R664" i="14" s="1"/>
  <c r="S662" i="14" a="1"/>
  <c r="S662" i="14" s="1"/>
  <c r="R662" i="14" a="1"/>
  <c r="R662" i="14" s="1"/>
  <c r="S661" i="14" a="1"/>
  <c r="S661" i="14" s="1"/>
  <c r="R661" i="14" a="1"/>
  <c r="R661" i="14" s="1"/>
  <c r="S654" i="14" a="1"/>
  <c r="S654" i="14" s="1"/>
  <c r="R654" i="14" a="1"/>
  <c r="R654" i="14" s="1"/>
  <c r="S652" i="14" a="1"/>
  <c r="S652" i="14" s="1"/>
  <c r="R652" i="14" a="1"/>
  <c r="R652" i="14" s="1"/>
  <c r="S649" i="14" a="1"/>
  <c r="S649" i="14" s="1"/>
  <c r="R649" i="14" a="1"/>
  <c r="R649" i="14" s="1"/>
  <c r="S648" i="14" a="1"/>
  <c r="S648" i="14" s="1"/>
  <c r="R648" i="14" a="1"/>
  <c r="R648" i="14" s="1"/>
  <c r="S646" i="14" a="1"/>
  <c r="S646" i="14"/>
  <c r="R646" i="14" a="1"/>
  <c r="R646" i="14" s="1"/>
  <c r="S645" i="14" a="1"/>
  <c r="S645" i="14" s="1"/>
  <c r="R645" i="14" a="1"/>
  <c r="R645" i="14" s="1"/>
  <c r="S641" i="14" a="1"/>
  <c r="S641" i="14" s="1"/>
  <c r="R641" i="14" a="1"/>
  <c r="R641" i="14" s="1"/>
  <c r="S629" i="14" a="1"/>
  <c r="S629" i="14" s="1"/>
  <c r="R629" i="14" a="1"/>
  <c r="R629" i="14" s="1"/>
  <c r="R618" i="14" a="1"/>
  <c r="R618" i="14" s="1"/>
  <c r="S615" i="14" a="1"/>
  <c r="S615" i="14" s="1"/>
  <c r="R615" i="14" a="1"/>
  <c r="R615" i="14" s="1"/>
  <c r="S614" i="14" a="1"/>
  <c r="S614" i="14" s="1"/>
  <c r="R614" i="14" a="1"/>
  <c r="R614" i="14" s="1"/>
  <c r="R613" i="14" a="1"/>
  <c r="R613" i="14" s="1"/>
  <c r="R612" i="14" a="1"/>
  <c r="R612" i="14" s="1"/>
  <c r="R611" i="14" a="1"/>
  <c r="R611" i="14" s="1"/>
  <c r="R610" i="14" a="1"/>
  <c r="R610" i="14" s="1"/>
  <c r="R595" i="14" a="1"/>
  <c r="R595" i="14" s="1"/>
  <c r="R591" i="14" a="1"/>
  <c r="R591" i="14" s="1"/>
  <c r="S573" i="14" a="1"/>
  <c r="S573" i="14" s="1"/>
  <c r="R573" i="14" a="1"/>
  <c r="R573" i="14"/>
  <c r="S565" i="14" a="1"/>
  <c r="S565" i="14" s="1"/>
  <c r="R565" i="14" a="1"/>
  <c r="R565" i="14" s="1"/>
  <c r="S557" i="14" a="1"/>
  <c r="S557" i="14" s="1"/>
  <c r="R557" i="14" a="1"/>
  <c r="R557" i="14" s="1"/>
  <c r="S550" i="14" a="1"/>
  <c r="S550" i="14" s="1"/>
  <c r="R550" i="14" a="1"/>
  <c r="R550" i="14" s="1"/>
  <c r="S541" i="14" a="1"/>
  <c r="S541" i="14" s="1"/>
  <c r="R541" i="14" a="1"/>
  <c r="R541" i="14" s="1"/>
  <c r="S540" i="14" a="1"/>
  <c r="S540" i="14" s="1"/>
  <c r="R540" i="14" a="1"/>
  <c r="R540" i="14" s="1"/>
  <c r="S539" i="14" a="1"/>
  <c r="S539" i="14" s="1"/>
  <c r="R539" i="14" a="1"/>
  <c r="R539" i="14" s="1"/>
  <c r="S534" i="14" a="1"/>
  <c r="S534" i="14" s="1"/>
  <c r="R534" i="14" a="1"/>
  <c r="R534" i="14" s="1"/>
  <c r="S529" i="14" a="1"/>
  <c r="S529" i="14"/>
  <c r="R529" i="14" a="1"/>
  <c r="R529" i="14" s="1"/>
  <c r="S527" i="14" a="1"/>
  <c r="S527" i="14" s="1"/>
  <c r="S519" i="14" a="1"/>
  <c r="S519" i="14" s="1"/>
  <c r="R519" i="14" a="1"/>
  <c r="R519" i="14" s="1"/>
  <c r="S518" i="14" a="1"/>
  <c r="S518" i="14" s="1"/>
  <c r="R518" i="14" a="1"/>
  <c r="R518" i="14" s="1"/>
  <c r="S517" i="14" a="1"/>
  <c r="S517" i="14" s="1"/>
  <c r="R517" i="14" a="1"/>
  <c r="R517" i="14" s="1"/>
  <c r="S516" i="14" a="1"/>
  <c r="S516" i="14" s="1"/>
  <c r="R516" i="14" a="1"/>
  <c r="R516" i="14" s="1"/>
  <c r="S515" i="14" a="1"/>
  <c r="S515" i="14" s="1"/>
  <c r="R515" i="14" a="1"/>
  <c r="R515" i="14" s="1"/>
  <c r="S512" i="14" a="1"/>
  <c r="S512" i="14" s="1"/>
  <c r="R512" i="14" a="1"/>
  <c r="R512" i="14" s="1"/>
  <c r="S511" i="14" a="1"/>
  <c r="S511" i="14"/>
  <c r="R511" i="14" a="1"/>
  <c r="R511" i="14" s="1"/>
  <c r="S505" i="14" a="1"/>
  <c r="S505" i="14" s="1"/>
  <c r="R505" i="14" a="1"/>
  <c r="R505" i="14" s="1"/>
  <c r="F503" i="14"/>
  <c r="F478" i="14"/>
  <c r="S448" i="14" a="1"/>
  <c r="S448" i="14"/>
  <c r="R448" i="14" a="1"/>
  <c r="R448" i="14" s="1"/>
  <c r="S445" i="14" a="1"/>
  <c r="S445" i="14" s="1"/>
  <c r="R445" i="14" a="1"/>
  <c r="R445" i="14" s="1"/>
  <c r="R435" i="14" a="1"/>
  <c r="R435" i="14" s="1"/>
  <c r="R434" i="14" a="1"/>
  <c r="R434" i="14"/>
  <c r="S432" i="14" a="1"/>
  <c r="S432" i="14" s="1"/>
  <c r="R432" i="14" a="1"/>
  <c r="R432" i="14" s="1"/>
  <c r="R430" i="14" a="1"/>
  <c r="R430" i="14" s="1"/>
  <c r="R424" i="14" a="1"/>
  <c r="R424" i="14" s="1"/>
  <c r="S420" i="14" a="1"/>
  <c r="S420" i="14"/>
  <c r="R420" i="14" a="1"/>
  <c r="R420" i="14" s="1"/>
  <c r="S404" i="14" a="1"/>
  <c r="S404" i="14" s="1"/>
  <c r="R404" i="14" a="1"/>
  <c r="R404" i="14" s="1"/>
  <c r="S393" i="14" a="1"/>
  <c r="S393" i="14" s="1"/>
  <c r="R393" i="14" a="1"/>
  <c r="R393" i="14"/>
  <c r="S387" i="14" a="1"/>
  <c r="S387" i="14" s="1"/>
  <c r="R387" i="14" a="1"/>
  <c r="R387" i="14" s="1"/>
  <c r="S385" i="14" a="1"/>
  <c r="S385" i="14" s="1"/>
  <c r="R385" i="14" a="1"/>
  <c r="R385" i="14" s="1"/>
  <c r="S364" i="14" a="1"/>
  <c r="S364" i="14"/>
  <c r="R364" i="14" a="1"/>
  <c r="R364" i="14" s="1"/>
  <c r="S354" i="14" a="1"/>
  <c r="S354" i="14" s="1"/>
  <c r="R354" i="14" a="1"/>
  <c r="R354" i="14" s="1"/>
  <c r="S347" i="14" a="1"/>
  <c r="S347" i="14" s="1"/>
  <c r="R347" i="14" a="1"/>
  <c r="R347" i="14"/>
  <c r="S336" i="14" a="1"/>
  <c r="S336" i="14" s="1"/>
  <c r="R336" i="14" a="1"/>
  <c r="R336" i="14" s="1"/>
  <c r="S335" i="14" a="1"/>
  <c r="S335" i="14" s="1"/>
  <c r="R335" i="14" a="1"/>
  <c r="R335" i="14" s="1"/>
  <c r="S326" i="14" a="1"/>
  <c r="S326" i="14" s="1"/>
  <c r="R326" i="14" a="1"/>
  <c r="R326" i="14" s="1"/>
  <c r="S302" i="14" a="1"/>
  <c r="S302" i="14" s="1"/>
  <c r="R302" i="14" a="1"/>
  <c r="R302" i="14" s="1"/>
  <c r="S296" i="14" a="1"/>
  <c r="S296" i="14" s="1"/>
  <c r="R296" i="14" a="1"/>
  <c r="R296" i="14"/>
  <c r="S293" i="14" a="1"/>
  <c r="S293" i="14" s="1"/>
  <c r="R293" i="14" a="1"/>
  <c r="R293" i="14" s="1"/>
  <c r="S292" i="14" a="1"/>
  <c r="S292" i="14" s="1"/>
  <c r="R292" i="14" a="1"/>
  <c r="R292" i="14" s="1"/>
  <c r="S274" i="14" a="1"/>
  <c r="S274" i="14"/>
  <c r="R274" i="14" a="1"/>
  <c r="R274" i="14" s="1"/>
  <c r="R263" i="14" a="1"/>
  <c r="R263" i="14" s="1"/>
  <c r="S254" i="14" a="1"/>
  <c r="S254" i="14" s="1"/>
  <c r="R254" i="14" a="1"/>
  <c r="R254" i="14" s="1"/>
  <c r="S253" i="14" a="1"/>
  <c r="S253" i="14" s="1"/>
  <c r="R253" i="14" a="1"/>
  <c r="R253" i="14" s="1"/>
  <c r="S252" i="14" a="1"/>
  <c r="S252" i="14" s="1"/>
  <c r="R252" i="14" a="1"/>
  <c r="R252" i="14" s="1"/>
  <c r="S248" i="14" a="1"/>
  <c r="S248" i="14" s="1"/>
  <c r="R248" i="14" a="1"/>
  <c r="R248" i="14"/>
  <c r="R247" i="14" a="1"/>
  <c r="R247" i="14" s="1"/>
  <c r="S246" i="14" a="1"/>
  <c r="S246" i="14" s="1"/>
  <c r="R246" i="14" a="1"/>
  <c r="R246" i="14" s="1"/>
  <c r="S241" i="14" a="1"/>
  <c r="S241" i="14" s="1"/>
  <c r="R241" i="14" a="1"/>
  <c r="R241" i="14"/>
  <c r="S226" i="14" a="1"/>
  <c r="S226" i="14" s="1"/>
  <c r="R226" i="14" a="1"/>
  <c r="R226" i="14" s="1"/>
  <c r="S221" i="14" a="1"/>
  <c r="S221" i="14" s="1"/>
  <c r="R221" i="14" a="1"/>
  <c r="R221" i="14" s="1"/>
  <c r="S212" i="14" a="1"/>
  <c r="S212" i="14"/>
  <c r="R212" i="14" a="1"/>
  <c r="R212" i="14" s="1"/>
  <c r="S211" i="14" a="1"/>
  <c r="S211" i="14" s="1"/>
  <c r="R211" i="14" a="1"/>
  <c r="R211" i="14" s="1"/>
  <c r="S210" i="14" a="1"/>
  <c r="S210" i="14" s="1"/>
  <c r="R210" i="14" a="1"/>
  <c r="R210" i="14"/>
  <c r="S206" i="14" a="1"/>
  <c r="S206" i="14" s="1"/>
  <c r="R206" i="14" a="1"/>
  <c r="R206" i="14" s="1"/>
  <c r="S199" i="14" a="1"/>
  <c r="S199" i="14" s="1"/>
  <c r="R199" i="14" a="1"/>
  <c r="R199" i="14" s="1"/>
  <c r="S190" i="14" a="1"/>
  <c r="S190" i="14"/>
  <c r="R190" i="14" a="1"/>
  <c r="R190" i="14" s="1"/>
  <c r="S172" i="14" a="1"/>
  <c r="S172" i="14" s="1"/>
  <c r="R172" i="14" a="1"/>
  <c r="R172" i="14" s="1"/>
  <c r="S170" i="14" a="1"/>
  <c r="S170" i="14" s="1"/>
  <c r="R170" i="14" a="1"/>
  <c r="R170" i="14"/>
  <c r="R169" i="14" a="1"/>
  <c r="R169" i="14" s="1"/>
  <c r="S167" i="14" a="1"/>
  <c r="S167" i="14" s="1"/>
  <c r="R167" i="14" a="1"/>
  <c r="R167" i="14" s="1"/>
  <c r="R165" i="14" a="1"/>
  <c r="R165" i="14" s="1"/>
  <c r="R164" i="14" a="1"/>
  <c r="R164" i="14" s="1"/>
  <c r="S163" i="14" a="1"/>
  <c r="S163" i="14" s="1"/>
  <c r="R163" i="14" a="1"/>
  <c r="R163" i="14" s="1"/>
  <c r="R162" i="14" a="1"/>
  <c r="R162" i="14" s="1"/>
  <c r="R161" i="14" a="1"/>
  <c r="R161" i="14" s="1"/>
  <c r="R160" i="14" a="1"/>
  <c r="R160" i="14"/>
  <c r="S159" i="14" a="1"/>
  <c r="S159" i="14" s="1"/>
  <c r="R159" i="14" a="1"/>
  <c r="R159" i="14" s="1"/>
  <c r="S158" i="14" a="1"/>
  <c r="S158" i="14" s="1"/>
  <c r="R158" i="14" a="1"/>
  <c r="R158" i="14" s="1"/>
  <c r="R157" i="14" a="1"/>
  <c r="R157" i="14"/>
  <c r="R156" i="14" a="1"/>
  <c r="R156" i="14" s="1"/>
  <c r="S149" i="14" a="1"/>
  <c r="S149" i="14" s="1"/>
  <c r="R149" i="14" a="1"/>
  <c r="R149" i="14" s="1"/>
  <c r="S141" i="14" a="1"/>
  <c r="S141" i="14" s="1"/>
  <c r="R141" i="14" a="1"/>
  <c r="R141" i="14" s="1"/>
  <c r="S139" i="14" a="1"/>
  <c r="S139" i="14" s="1"/>
  <c r="R139" i="14" a="1"/>
  <c r="R139" i="14" s="1"/>
  <c r="S134" i="14" a="1"/>
  <c r="S134" i="14" s="1"/>
  <c r="R134" i="14" a="1"/>
  <c r="R134" i="14" s="1"/>
  <c r="S127" i="14" a="1"/>
  <c r="S127" i="14"/>
  <c r="R127" i="14" a="1"/>
  <c r="R127" i="14" s="1"/>
  <c r="S126" i="14" a="1"/>
  <c r="S126" i="14" s="1"/>
  <c r="R126" i="14" a="1"/>
  <c r="R126" i="14" s="1"/>
  <c r="S124" i="14" a="1"/>
  <c r="S124" i="14" s="1"/>
  <c r="R124" i="14" a="1"/>
  <c r="R124" i="14"/>
  <c r="S118" i="14" a="1"/>
  <c r="S118" i="14" s="1"/>
  <c r="R118" i="14" a="1"/>
  <c r="R118" i="14" s="1"/>
  <c r="S113" i="14" a="1"/>
  <c r="S113" i="14" s="1"/>
  <c r="R113" i="14" a="1"/>
  <c r="R113" i="14" s="1"/>
  <c r="S110" i="14" a="1"/>
  <c r="S110" i="14"/>
  <c r="R110" i="14" a="1"/>
  <c r="R110" i="14" s="1"/>
  <c r="F101" i="14"/>
  <c r="S100" i="14" a="1"/>
  <c r="S100" i="14"/>
  <c r="R100" i="14" a="1"/>
  <c r="R100" i="14"/>
  <c r="S99" i="14" a="1"/>
  <c r="S99" i="14"/>
  <c r="R99" i="14" a="1"/>
  <c r="R99" i="14"/>
  <c r="F97" i="14"/>
  <c r="S96" i="14" a="1"/>
  <c r="S96" i="14" s="1"/>
  <c r="R96" i="14" a="1"/>
  <c r="R96" i="14" s="1"/>
  <c r="F95" i="14"/>
  <c r="S93" i="14" a="1"/>
  <c r="S93" i="14"/>
  <c r="R93" i="14" a="1"/>
  <c r="R93" i="14"/>
  <c r="S92" i="14" a="1"/>
  <c r="S92" i="14"/>
  <c r="R92" i="14" a="1"/>
  <c r="R92" i="14"/>
  <c r="S91" i="14" a="1"/>
  <c r="S91" i="14"/>
  <c r="R91" i="14" a="1"/>
  <c r="R91" i="14"/>
  <c r="S90" i="14" a="1"/>
  <c r="S90" i="14"/>
  <c r="R90" i="14" a="1"/>
  <c r="R90" i="14"/>
  <c r="S88" i="14" a="1"/>
  <c r="S88" i="14"/>
  <c r="R88" i="14" a="1"/>
  <c r="R88" i="14"/>
  <c r="S86" i="14" a="1"/>
  <c r="S86" i="14"/>
  <c r="R86" i="14" a="1"/>
  <c r="R86" i="14"/>
  <c r="S85" i="14" a="1"/>
  <c r="S85" i="14"/>
  <c r="R85" i="14" a="1"/>
  <c r="R85" i="14"/>
  <c r="S84" i="14" a="1"/>
  <c r="S84" i="14"/>
  <c r="R84" i="14" a="1"/>
  <c r="R84" i="14"/>
  <c r="S75" i="14" a="1"/>
  <c r="S75" i="14"/>
  <c r="R75" i="14" a="1"/>
  <c r="R75" i="14"/>
  <c r="S70" i="14" a="1"/>
  <c r="S70" i="14"/>
  <c r="R70" i="14" a="1"/>
  <c r="R70" i="14"/>
  <c r="S69" i="14" a="1"/>
  <c r="S69" i="14"/>
  <c r="R69" i="14" a="1"/>
  <c r="R69" i="14"/>
  <c r="S68" i="14" a="1"/>
  <c r="S68" i="14"/>
  <c r="R68" i="14" a="1"/>
  <c r="R68" i="14"/>
  <c r="S65" i="14" a="1"/>
  <c r="S65" i="14"/>
  <c r="R65" i="14" a="1"/>
  <c r="R65" i="14"/>
  <c r="S55" i="14" a="1"/>
  <c r="S55" i="14"/>
  <c r="R55" i="14" a="1"/>
  <c r="R55" i="14"/>
  <c r="S52" i="14" a="1"/>
  <c r="S52" i="14"/>
  <c r="R52" i="14" a="1"/>
  <c r="R52" i="14"/>
  <c r="S46" i="14" a="1"/>
  <c r="S46" i="14"/>
  <c r="R46" i="14" a="1"/>
  <c r="R46" i="14"/>
  <c r="AA43" i="14"/>
  <c r="Z43" i="14"/>
  <c r="Y43" i="14"/>
  <c r="AA42" i="14"/>
  <c r="Y42" i="14"/>
  <c r="Z42" i="14" s="1"/>
  <c r="S42" i="14" a="1"/>
  <c r="S42" i="14"/>
  <c r="R42" i="14" a="1"/>
  <c r="R42" i="14" s="1"/>
  <c r="AA41" i="14"/>
  <c r="Z41" i="14"/>
  <c r="Y41" i="14"/>
  <c r="S41" i="14" a="1"/>
  <c r="S41" i="14" s="1"/>
  <c r="S40" i="14" a="1"/>
  <c r="S40" i="14" s="1"/>
  <c r="R40" i="14" a="1"/>
  <c r="R40" i="14"/>
  <c r="S39" i="14" a="1"/>
  <c r="S39" i="14" s="1"/>
  <c r="R39" i="14" a="1"/>
  <c r="R39" i="14" s="1"/>
  <c r="AA37" i="14"/>
  <c r="Y37" i="14"/>
  <c r="Z37" i="14" s="1"/>
  <c r="S37" i="14" a="1"/>
  <c r="S37" i="14"/>
  <c r="S36" i="14" a="1"/>
  <c r="S36" i="14" s="1"/>
  <c r="R36" i="14" a="1"/>
  <c r="R36" i="14"/>
  <c r="AA34" i="14"/>
  <c r="Z34" i="14"/>
  <c r="Y34" i="14"/>
  <c r="AA15" i="14"/>
  <c r="Y15" i="14"/>
  <c r="Z15" i="14" s="1"/>
  <c r="AA14" i="14"/>
  <c r="Z14" i="14"/>
  <c r="Y14" i="14"/>
  <c r="AA11" i="14"/>
  <c r="Y11" i="14"/>
  <c r="Z11" i="14" s="1"/>
  <c r="AA10" i="14"/>
  <c r="Z10" i="14"/>
  <c r="Y10" i="14"/>
  <c r="AA9" i="14" a="1"/>
  <c r="AA9" i="14" s="1"/>
  <c r="Z9" i="14" a="1"/>
  <c r="Z9" i="14" s="1"/>
  <c r="Y9" i="14" a="1"/>
  <c r="Y9" i="14" s="1"/>
  <c r="X9" i="14" a="1"/>
  <c r="X9" i="14" s="1"/>
  <c r="F7" i="14"/>
  <c r="S1559" i="13" a="1"/>
  <c r="S1559" i="13"/>
  <c r="R1559" i="13" a="1"/>
  <c r="R1559" i="13" s="1"/>
  <c r="S1558" i="13" a="1"/>
  <c r="S1558" i="13"/>
  <c r="S1557" i="13" a="1"/>
  <c r="S1557" i="13"/>
  <c r="S1555" i="13" a="1"/>
  <c r="S1555" i="13"/>
  <c r="R1555" i="13" a="1"/>
  <c r="R1555" i="13"/>
  <c r="S1554" i="13" a="1"/>
  <c r="S1554" i="13" s="1"/>
  <c r="R1554" i="13" a="1"/>
  <c r="R1554" i="13"/>
  <c r="S1553" i="13" a="1"/>
  <c r="S1553" i="13"/>
  <c r="R1553" i="13" a="1"/>
  <c r="R1553" i="13"/>
  <c r="S1552" i="13" a="1"/>
  <c r="S1552" i="13"/>
  <c r="S1551" i="13" a="1"/>
  <c r="S1551" i="13" s="1"/>
  <c r="S1550" i="13" a="1"/>
  <c r="S1550" i="13"/>
  <c r="S1549" i="13" a="1"/>
  <c r="S1549" i="13"/>
  <c r="S1548" i="13" a="1"/>
  <c r="S1548" i="13"/>
  <c r="S1547" i="13" a="1"/>
  <c r="S1547" i="13"/>
  <c r="R1547" i="13" a="1"/>
  <c r="R1547" i="13" s="1"/>
  <c r="S1546" i="13" a="1"/>
  <c r="S1546" i="13"/>
  <c r="R1546" i="13" a="1"/>
  <c r="R1546" i="13"/>
  <c r="S1545" i="13" a="1"/>
  <c r="S1545" i="13"/>
  <c r="S1544" i="13" a="1"/>
  <c r="S1544" i="13"/>
  <c r="S1543" i="13" a="1"/>
  <c r="S1543" i="13" s="1"/>
  <c r="R1543" i="13" a="1"/>
  <c r="R1543" i="13"/>
  <c r="S1542" i="13" a="1"/>
  <c r="S1542" i="13"/>
  <c r="S1541" i="13" a="1"/>
  <c r="S1541" i="13"/>
  <c r="R1541" i="13" a="1"/>
  <c r="R1541" i="13"/>
  <c r="S1540" i="13" a="1"/>
  <c r="S1540" i="13" s="1"/>
  <c r="S1537" i="13" a="1"/>
  <c r="S1537" i="13"/>
  <c r="S1536" i="13" a="1"/>
  <c r="S1536" i="13"/>
  <c r="S1535" i="13" a="1"/>
  <c r="S1535" i="13"/>
  <c r="S1534" i="13" a="1"/>
  <c r="S1534" i="13"/>
  <c r="S1533" i="13" a="1"/>
  <c r="S1533" i="13" s="1"/>
  <c r="S1531" i="13" a="1"/>
  <c r="S1531" i="13"/>
  <c r="S1530" i="13" a="1"/>
  <c r="S1530" i="13"/>
  <c r="S1529" i="13" a="1"/>
  <c r="S1529" i="13"/>
  <c r="S1526" i="13" a="1"/>
  <c r="S1526" i="13"/>
  <c r="R1526" i="13" a="1"/>
  <c r="R1526" i="13" s="1"/>
  <c r="S1525" i="13" a="1"/>
  <c r="S1525" i="13"/>
  <c r="R1525" i="13" a="1"/>
  <c r="R1525" i="13"/>
  <c r="S1524" i="13" a="1"/>
  <c r="S1524" i="13"/>
  <c r="R1524" i="13" a="1"/>
  <c r="R1524" i="13"/>
  <c r="S1523" i="13" a="1"/>
  <c r="S1523" i="13" s="1"/>
  <c r="R1523" i="13" a="1"/>
  <c r="R1523" i="13"/>
  <c r="S1522" i="13" a="1"/>
  <c r="S1522" i="13"/>
  <c r="R1522" i="13" a="1"/>
  <c r="R1522" i="13"/>
  <c r="S1521" i="13" a="1"/>
  <c r="S1521" i="13"/>
  <c r="S1520" i="13" a="1"/>
  <c r="S1520" i="13" s="1"/>
  <c r="S1519" i="13" a="1"/>
  <c r="S1519" i="13"/>
  <c r="R1519" i="13" a="1"/>
  <c r="R1519" i="13"/>
  <c r="S1518" i="13" a="1"/>
  <c r="S1518" i="13"/>
  <c r="R1518" i="13" a="1"/>
  <c r="R1518" i="13"/>
  <c r="S1517" i="13" a="1"/>
  <c r="S1517" i="13" s="1"/>
  <c r="R1517" i="13" a="1"/>
  <c r="R1517" i="13"/>
  <c r="S1516" i="13" a="1"/>
  <c r="S1516" i="13"/>
  <c r="S1515" i="13" a="1"/>
  <c r="S1515" i="13"/>
  <c r="R1515" i="13" a="1"/>
  <c r="R1515" i="13"/>
  <c r="S1514" i="13" a="1"/>
  <c r="S1514" i="13" s="1"/>
  <c r="R1514" i="13" a="1"/>
  <c r="R1514" i="13"/>
  <c r="S1511" i="13" a="1"/>
  <c r="S1511" i="13"/>
  <c r="S1510" i="13" a="1"/>
  <c r="S1510" i="13"/>
  <c r="R1510" i="13" a="1"/>
  <c r="R1510" i="13"/>
  <c r="S1509" i="13" a="1"/>
  <c r="S1509" i="13" s="1"/>
  <c r="R1509" i="13" a="1"/>
  <c r="R1509" i="13"/>
  <c r="S1508" i="13" a="1"/>
  <c r="S1508" i="13"/>
  <c r="R1508" i="13" a="1"/>
  <c r="R1508" i="13"/>
  <c r="S1507" i="13" a="1"/>
  <c r="S1507" i="13"/>
  <c r="R1507" i="13" a="1"/>
  <c r="R1507" i="13" s="1"/>
  <c r="S1506" i="13" a="1"/>
  <c r="S1506" i="13"/>
  <c r="R1506" i="13" a="1"/>
  <c r="R1506" i="13"/>
  <c r="R1504" i="13" a="1"/>
  <c r="R1504" i="13"/>
  <c r="R1489" i="13" a="1"/>
  <c r="R1489" i="13"/>
  <c r="R1487" i="13" a="1"/>
  <c r="R1487" i="13" s="1"/>
  <c r="R1485" i="13" a="1"/>
  <c r="R1485" i="13"/>
  <c r="R1481" i="13" a="1"/>
  <c r="R1481" i="13"/>
  <c r="R1479" i="13" a="1"/>
  <c r="R1479" i="13"/>
  <c r="R1477" i="13" a="1"/>
  <c r="R1477" i="13"/>
  <c r="R1472" i="13" a="1"/>
  <c r="R1472" i="13" s="1"/>
  <c r="S1462" i="13" a="1"/>
  <c r="S1462" i="13"/>
  <c r="R1462" i="13" a="1"/>
  <c r="R1462" i="13"/>
  <c r="S1455" i="13" a="1"/>
  <c r="S1455" i="13"/>
  <c r="R1455" i="13" a="1"/>
  <c r="R1455" i="13"/>
  <c r="R1453" i="13" a="1"/>
  <c r="R1453" i="13" s="1"/>
  <c r="R1447" i="13" a="1"/>
  <c r="R1447" i="13"/>
  <c r="S1445" i="13" a="1"/>
  <c r="S1445" i="13"/>
  <c r="R1445" i="13" a="1"/>
  <c r="R1445" i="13"/>
  <c r="R1430" i="13" a="1"/>
  <c r="R1430" i="13"/>
  <c r="S1427" i="13" a="1"/>
  <c r="S1427" i="13" s="1"/>
  <c r="R1427" i="13" a="1"/>
  <c r="R1427" i="13"/>
  <c r="R1420" i="13" a="1"/>
  <c r="R1420" i="13"/>
  <c r="S1417" i="13" a="1"/>
  <c r="S1417" i="13"/>
  <c r="R1417" i="13" a="1"/>
  <c r="R1417" i="13"/>
  <c r="S1415" i="13" a="1"/>
  <c r="S1415" i="13" s="1"/>
  <c r="R1415" i="13" a="1"/>
  <c r="R1415" i="13"/>
  <c r="S1399" i="13" a="1"/>
  <c r="S1399" i="13"/>
  <c r="R1399" i="13" a="1"/>
  <c r="R1399" i="13"/>
  <c r="R1391" i="13" a="1"/>
  <c r="R1391" i="13"/>
  <c r="S1388" i="13" a="1"/>
  <c r="S1388" i="13" s="1"/>
  <c r="R1388" i="13" a="1"/>
  <c r="R1388" i="13"/>
  <c r="S1385" i="13" a="1"/>
  <c r="S1385" i="13"/>
  <c r="R1385" i="13" a="1"/>
  <c r="R1385" i="13"/>
  <c r="S1382" i="13" a="1"/>
  <c r="S1382" i="13"/>
  <c r="R1382" i="13" a="1"/>
  <c r="R1382" i="13" s="1"/>
  <c r="S1375" i="13" a="1"/>
  <c r="S1375" i="13"/>
  <c r="R1375" i="13" a="1"/>
  <c r="R1375" i="13"/>
  <c r="S1368" i="13" a="1"/>
  <c r="S1368" i="13" s="1"/>
  <c r="R1368" i="13" a="1"/>
  <c r="R1368" i="13"/>
  <c r="R1360" i="13" a="1"/>
  <c r="R1360" i="13"/>
  <c r="S1343" i="13" a="1"/>
  <c r="S1343" i="13"/>
  <c r="R1343" i="13" a="1"/>
  <c r="R1343" i="13"/>
  <c r="S1342" i="13" a="1"/>
  <c r="S1342" i="13"/>
  <c r="R1342" i="13" a="1"/>
  <c r="R1342" i="13" s="1"/>
  <c r="R1341" i="13" a="1"/>
  <c r="R1341" i="13"/>
  <c r="R1326" i="13" a="1"/>
  <c r="R1326" i="13"/>
  <c r="S1324" i="13" a="1"/>
  <c r="S1324" i="13"/>
  <c r="R1324" i="13" a="1"/>
  <c r="R1324" i="13" s="1"/>
  <c r="R1322" i="13" a="1"/>
  <c r="R1322" i="13"/>
  <c r="S1321" i="13" a="1"/>
  <c r="S1321" i="13" s="1"/>
  <c r="R1321" i="13" a="1"/>
  <c r="R1321" i="13" s="1"/>
  <c r="S1320" i="13" a="1"/>
  <c r="S1320" i="13" s="1"/>
  <c r="R1320" i="13" a="1"/>
  <c r="R1320" i="13"/>
  <c r="R1315" i="13" a="1"/>
  <c r="R1315" i="13"/>
  <c r="S1308" i="13" a="1"/>
  <c r="S1308" i="13"/>
  <c r="R1308" i="13" a="1"/>
  <c r="R1308" i="13" s="1"/>
  <c r="S1306" i="13" a="1"/>
  <c r="S1306" i="13"/>
  <c r="R1306" i="13" a="1"/>
  <c r="R1306" i="13" s="1"/>
  <c r="S1305" i="13" a="1"/>
  <c r="S1305" i="13"/>
  <c r="R1305" i="13" a="1"/>
  <c r="R1305" i="13"/>
  <c r="S1304" i="13" a="1"/>
  <c r="S1304" i="13"/>
  <c r="R1304" i="13" a="1"/>
  <c r="R1304" i="13"/>
  <c r="S1303" i="13" a="1"/>
  <c r="S1303" i="13"/>
  <c r="R1303" i="13" a="1"/>
  <c r="R1303" i="13" s="1"/>
  <c r="S1292" i="13" a="1"/>
  <c r="S1292" i="13" s="1"/>
  <c r="R1292" i="13" a="1"/>
  <c r="R1292" i="13"/>
  <c r="S1291" i="13" a="1"/>
  <c r="S1291" i="13"/>
  <c r="R1291" i="13" a="1"/>
  <c r="R1291" i="13" s="1"/>
  <c r="S1290" i="13" a="1"/>
  <c r="S1290" i="13"/>
  <c r="R1290" i="13" a="1"/>
  <c r="R1290" i="13" s="1"/>
  <c r="S1289" i="13" a="1"/>
  <c r="S1289" i="13" s="1"/>
  <c r="R1289" i="13" a="1"/>
  <c r="R1289" i="13" s="1"/>
  <c r="S1287" i="13" a="1"/>
  <c r="S1287" i="13"/>
  <c r="R1287" i="13" a="1"/>
  <c r="R1287" i="13"/>
  <c r="S1286" i="13" a="1"/>
  <c r="S1286" i="13"/>
  <c r="R1286" i="13" a="1"/>
  <c r="R1286" i="13"/>
  <c r="S1285" i="13" a="1"/>
  <c r="S1285" i="13"/>
  <c r="R1285" i="13" a="1"/>
  <c r="R1285" i="13" s="1"/>
  <c r="S1284" i="13" a="1"/>
  <c r="S1284" i="13"/>
  <c r="R1284" i="13" a="1"/>
  <c r="R1284" i="13" s="1"/>
  <c r="S1283" i="13" a="1"/>
  <c r="S1283" i="13"/>
  <c r="R1283" i="13" a="1"/>
  <c r="R1283" i="13"/>
  <c r="S1276" i="13" a="1"/>
  <c r="S1276" i="13"/>
  <c r="R1276" i="13" a="1"/>
  <c r="R1276" i="13"/>
  <c r="S1272" i="13" a="1"/>
  <c r="S1272" i="13" s="1"/>
  <c r="R1272" i="13" a="1"/>
  <c r="R1272" i="13" s="1"/>
  <c r="S1266" i="13" a="1"/>
  <c r="S1266" i="13"/>
  <c r="R1266" i="13" a="1"/>
  <c r="R1266" i="13" s="1"/>
  <c r="R1265" i="13" a="1"/>
  <c r="R1265" i="13"/>
  <c r="R1264" i="13" a="1"/>
  <c r="R1264" i="13" s="1"/>
  <c r="S1263" i="13" a="1"/>
  <c r="S1263" i="13" s="1"/>
  <c r="R1263" i="13" a="1"/>
  <c r="R1263" i="13" s="1"/>
  <c r="S1262" i="13" a="1"/>
  <c r="S1262" i="13"/>
  <c r="R1262" i="13" a="1"/>
  <c r="R1262" i="13" s="1"/>
  <c r="S1261" i="13" a="1"/>
  <c r="S1261" i="13"/>
  <c r="R1261" i="13" a="1"/>
  <c r="R1261" i="13"/>
  <c r="S1260" i="13" a="1"/>
  <c r="S1260" i="13"/>
  <c r="R1260" i="13" a="1"/>
  <c r="R1260" i="13" s="1"/>
  <c r="R1259" i="13" a="1"/>
  <c r="R1259" i="13"/>
  <c r="R1258" i="13" a="1"/>
  <c r="R1258" i="13"/>
  <c r="R1257" i="13" a="1"/>
  <c r="R1257" i="13" s="1"/>
  <c r="R1255" i="13" a="1"/>
  <c r="R1255" i="13"/>
  <c r="R1253" i="13" a="1"/>
  <c r="R1253" i="13"/>
  <c r="R1242" i="13" a="1"/>
  <c r="R1242" i="13"/>
  <c r="S1239" i="13" a="1"/>
  <c r="S1239" i="13"/>
  <c r="R1239" i="13" a="1"/>
  <c r="R1239" i="13" s="1"/>
  <c r="S1238" i="13" a="1"/>
  <c r="S1238" i="13"/>
  <c r="R1238" i="13" a="1"/>
  <c r="R1238" i="13" s="1"/>
  <c r="S1230" i="13" a="1"/>
  <c r="S1230" i="13"/>
  <c r="S1203" i="13" a="1"/>
  <c r="S1203" i="13"/>
  <c r="R1203" i="13" a="1"/>
  <c r="R1203" i="13" s="1"/>
  <c r="S1202" i="13" a="1"/>
  <c r="S1202" i="13" s="1"/>
  <c r="R1202" i="13" a="1"/>
  <c r="R1202" i="13"/>
  <c r="S1196" i="13" a="1"/>
  <c r="S1196" i="13" s="1"/>
  <c r="R1196" i="13" a="1"/>
  <c r="R1196" i="13" s="1"/>
  <c r="R1184" i="13" a="1"/>
  <c r="R1184" i="13"/>
  <c r="R1183" i="13" a="1"/>
  <c r="R1183" i="13"/>
  <c r="R1182" i="13" a="1"/>
  <c r="R1182" i="13" s="1"/>
  <c r="R1180" i="13" a="1"/>
  <c r="R1180" i="13"/>
  <c r="R1179" i="13" a="1"/>
  <c r="R1179" i="13"/>
  <c r="R1178" i="13" a="1"/>
  <c r="R1178" i="13"/>
  <c r="R1153" i="13" a="1"/>
  <c r="R1153" i="13" s="1"/>
  <c r="S1151" i="13" a="1"/>
  <c r="S1151" i="13"/>
  <c r="R1151" i="13" a="1"/>
  <c r="R1151" i="13"/>
  <c r="S1150" i="13" a="1"/>
  <c r="S1150" i="13"/>
  <c r="R1150" i="13" a="1"/>
  <c r="R1150" i="13"/>
  <c r="S1133" i="13" a="1"/>
  <c r="S1133" i="13"/>
  <c r="R1133" i="13" a="1"/>
  <c r="R1133" i="13" s="1"/>
  <c r="S1132" i="13" a="1"/>
  <c r="S1132" i="13"/>
  <c r="R1132" i="13" a="1"/>
  <c r="R1132" i="13" s="1"/>
  <c r="S1131" i="13" a="1"/>
  <c r="S1131" i="13"/>
  <c r="R1131" i="13" a="1"/>
  <c r="R1131" i="13" s="1"/>
  <c r="S1130" i="13" a="1"/>
  <c r="S1130" i="13"/>
  <c r="R1130" i="13" a="1"/>
  <c r="R1130" i="13" s="1"/>
  <c r="S1101" i="13" a="1"/>
  <c r="S1101" i="13" s="1"/>
  <c r="R1101" i="13" a="1"/>
  <c r="R1101" i="13" s="1"/>
  <c r="S1100" i="13" a="1"/>
  <c r="S1100" i="13"/>
  <c r="R1100" i="13" a="1"/>
  <c r="R1100" i="13" s="1"/>
  <c r="S1099" i="13" a="1"/>
  <c r="S1099" i="13"/>
  <c r="R1099" i="13" a="1"/>
  <c r="R1099" i="13"/>
  <c r="S1098" i="13" a="1"/>
  <c r="S1098" i="13"/>
  <c r="R1098" i="13" a="1"/>
  <c r="R1098" i="13"/>
  <c r="R1069" i="13" a="1"/>
  <c r="R1069" i="13" s="1"/>
  <c r="R1068" i="13" a="1"/>
  <c r="R1068" i="13"/>
  <c r="R1065" i="13" a="1"/>
  <c r="R1065" i="13"/>
  <c r="S1049" i="13" a="1"/>
  <c r="S1049" i="13"/>
  <c r="R1049" i="13" a="1"/>
  <c r="R1049" i="13"/>
  <c r="S1046" i="13" a="1"/>
  <c r="S1046" i="13" s="1"/>
  <c r="R1046" i="13" a="1"/>
  <c r="R1046" i="13"/>
  <c r="S1045" i="13" a="1"/>
  <c r="S1045" i="13"/>
  <c r="R1045" i="13" a="1"/>
  <c r="R1045" i="13" s="1"/>
  <c r="S1043" i="13" a="1"/>
  <c r="S1043" i="13"/>
  <c r="R1043" i="13" a="1"/>
  <c r="R1043" i="13" s="1"/>
  <c r="S1042" i="13" a="1"/>
  <c r="S1042" i="13" s="1"/>
  <c r="R1042" i="13" a="1"/>
  <c r="R1042" i="13" s="1"/>
  <c r="S1039" i="13" a="1"/>
  <c r="S1039" i="13" s="1"/>
  <c r="R1039" i="13" a="1"/>
  <c r="R1039" i="13"/>
  <c r="S1038" i="13" a="1"/>
  <c r="S1038" i="13" s="1"/>
  <c r="R1038" i="13" a="1"/>
  <c r="R1038" i="13"/>
  <c r="S1037" i="13" a="1"/>
  <c r="S1037" i="13" s="1"/>
  <c r="R1037" i="13" a="1"/>
  <c r="R1037" i="13"/>
  <c r="S1036" i="13" a="1"/>
  <c r="S1036" i="13"/>
  <c r="R1036" i="13" a="1"/>
  <c r="R1036" i="13"/>
  <c r="S1035" i="13" a="1"/>
  <c r="S1035" i="13" s="1"/>
  <c r="R1035" i="13" a="1"/>
  <c r="R1035" i="13"/>
  <c r="S1034" i="13" a="1"/>
  <c r="S1034" i="13"/>
  <c r="R1034" i="13" a="1"/>
  <c r="R1034" i="13"/>
  <c r="S1026" i="13" a="1"/>
  <c r="S1026" i="13" s="1"/>
  <c r="R1026" i="13" a="1"/>
  <c r="R1026" i="13"/>
  <c r="S1025" i="13" a="1"/>
  <c r="S1025" i="13"/>
  <c r="R1025" i="13" a="1"/>
  <c r="R1025" i="13"/>
  <c r="R1022" i="13" a="1"/>
  <c r="R1022" i="13" s="1"/>
  <c r="R1012" i="13" a="1"/>
  <c r="R1012" i="13"/>
  <c r="R1005" i="13" a="1"/>
  <c r="R1005" i="13" s="1"/>
  <c r="S1004" i="13" a="1"/>
  <c r="S1004" i="13" s="1"/>
  <c r="R1004" i="13" a="1"/>
  <c r="R1004" i="13" s="1"/>
  <c r="S1003" i="13" a="1"/>
  <c r="S1003" i="13"/>
  <c r="R1003" i="13" a="1"/>
  <c r="R1003" i="13" s="1"/>
  <c r="S1002" i="13" a="1"/>
  <c r="S1002" i="13"/>
  <c r="R1002" i="13" a="1"/>
  <c r="R1002" i="13" s="1"/>
  <c r="S1001" i="13" a="1"/>
  <c r="S1001" i="13" s="1"/>
  <c r="R1001" i="13" a="1"/>
  <c r="R1001" i="13"/>
  <c r="S1000" i="13" a="1"/>
  <c r="S1000" i="13"/>
  <c r="R1000" i="13" a="1"/>
  <c r="R1000" i="13"/>
  <c r="S999" i="13" a="1"/>
  <c r="S999" i="13" s="1"/>
  <c r="R999" i="13" a="1"/>
  <c r="R999" i="13"/>
  <c r="S998" i="13" a="1"/>
  <c r="S998" i="13"/>
  <c r="R998" i="13" a="1"/>
  <c r="R998" i="13" s="1"/>
  <c r="S997" i="13" a="1"/>
  <c r="S997" i="13"/>
  <c r="R997" i="13" a="1"/>
  <c r="R997" i="13"/>
  <c r="R996" i="13" a="1"/>
  <c r="R996" i="13"/>
  <c r="S993" i="13" a="1"/>
  <c r="S993" i="13"/>
  <c r="R993" i="13" a="1"/>
  <c r="R993" i="13" s="1"/>
  <c r="S992" i="13" a="1"/>
  <c r="S992" i="13"/>
  <c r="R992" i="13" a="1"/>
  <c r="R992" i="13" s="1"/>
  <c r="S991" i="13" a="1"/>
  <c r="S991" i="13" s="1"/>
  <c r="R991" i="13" a="1"/>
  <c r="R991" i="13"/>
  <c r="S990" i="13" a="1"/>
  <c r="S990" i="13" s="1"/>
  <c r="R990" i="13" a="1"/>
  <c r="R990" i="13"/>
  <c r="R989" i="13" a="1"/>
  <c r="R989" i="13"/>
  <c r="R988" i="13" a="1"/>
  <c r="R988" i="13" s="1"/>
  <c r="R983" i="13" a="1"/>
  <c r="R983" i="13" s="1"/>
  <c r="R982" i="13" a="1"/>
  <c r="R982" i="13"/>
  <c r="R977" i="13" a="1"/>
  <c r="R977" i="13"/>
  <c r="S975" i="13" a="1"/>
  <c r="S975" i="13"/>
  <c r="R975" i="13" a="1"/>
  <c r="R975" i="13" s="1"/>
  <c r="S969" i="13" a="1"/>
  <c r="S969" i="13"/>
  <c r="R969" i="13" a="1"/>
  <c r="R969" i="13" s="1"/>
  <c r="S968" i="13" a="1"/>
  <c r="S968" i="13"/>
  <c r="R968" i="13" a="1"/>
  <c r="R968" i="13" s="1"/>
  <c r="S967" i="13" a="1"/>
  <c r="S967" i="13"/>
  <c r="R967" i="13" a="1"/>
  <c r="R967" i="13"/>
  <c r="S966" i="13" a="1"/>
  <c r="S966" i="13"/>
  <c r="R966" i="13" a="1"/>
  <c r="R966" i="13" s="1"/>
  <c r="S965" i="13" a="1"/>
  <c r="S965" i="13" s="1"/>
  <c r="R965" i="13" a="1"/>
  <c r="R965" i="13" s="1"/>
  <c r="R962" i="13" a="1"/>
  <c r="R962" i="13"/>
  <c r="R961" i="13" a="1"/>
  <c r="R961" i="13" s="1"/>
  <c r="S958" i="13" a="1"/>
  <c r="S958" i="13"/>
  <c r="R958" i="13" a="1"/>
  <c r="R958" i="13"/>
  <c r="S954" i="13" a="1"/>
  <c r="S954" i="13"/>
  <c r="R954" i="13" a="1"/>
  <c r="R954" i="13" s="1"/>
  <c r="S953" i="13" a="1"/>
  <c r="S953" i="13" s="1"/>
  <c r="R953" i="13" a="1"/>
  <c r="R953" i="13"/>
  <c r="S952" i="13" a="1"/>
  <c r="S952" i="13"/>
  <c r="R952" i="13" a="1"/>
  <c r="R952" i="13"/>
  <c r="S950" i="13" a="1"/>
  <c r="S950" i="13"/>
  <c r="R950" i="13" a="1"/>
  <c r="R950" i="13" s="1"/>
  <c r="S949" i="13" a="1"/>
  <c r="S949" i="13"/>
  <c r="R949" i="13" a="1"/>
  <c r="R949" i="13" s="1"/>
  <c r="S948" i="13" a="1"/>
  <c r="S948" i="13" s="1"/>
  <c r="R948" i="13" a="1"/>
  <c r="R948" i="13"/>
  <c r="S947" i="13" a="1"/>
  <c r="S947" i="13"/>
  <c r="R947" i="13" a="1"/>
  <c r="R947" i="13"/>
  <c r="S946" i="13" a="1"/>
  <c r="S946" i="13" s="1"/>
  <c r="R946" i="13" a="1"/>
  <c r="R946" i="13" s="1"/>
  <c r="S945" i="13" a="1"/>
  <c r="S945" i="13"/>
  <c r="R945" i="13" a="1"/>
  <c r="R945" i="13" s="1"/>
  <c r="S944" i="13" a="1"/>
  <c r="S944" i="13"/>
  <c r="R944" i="13" a="1"/>
  <c r="R944" i="13"/>
  <c r="R920" i="13" a="1"/>
  <c r="R920" i="13"/>
  <c r="R918" i="13" a="1"/>
  <c r="R918" i="13"/>
  <c r="R917" i="13" a="1"/>
  <c r="R917" i="13" s="1"/>
  <c r="R913" i="13" a="1"/>
  <c r="R913" i="13" s="1"/>
  <c r="S898" i="13" a="1"/>
  <c r="S898" i="13"/>
  <c r="R898" i="13" a="1"/>
  <c r="R898" i="13"/>
  <c r="S881" i="13" a="1"/>
  <c r="S881" i="13"/>
  <c r="R881" i="13" a="1"/>
  <c r="R881" i="13" s="1"/>
  <c r="S880" i="13" a="1"/>
  <c r="S880" i="13"/>
  <c r="R880" i="13" a="1"/>
  <c r="R880" i="13" s="1"/>
  <c r="S879" i="13" a="1"/>
  <c r="S879" i="13" s="1"/>
  <c r="R879" i="13" a="1"/>
  <c r="R879" i="13" s="1"/>
  <c r="S878" i="13" a="1"/>
  <c r="S878" i="13"/>
  <c r="R878" i="13" a="1"/>
  <c r="R878" i="13"/>
  <c r="R872" i="13" a="1"/>
  <c r="R872" i="13"/>
  <c r="S871" i="13" a="1"/>
  <c r="S871" i="13" s="1"/>
  <c r="R871" i="13" a="1"/>
  <c r="R871" i="13"/>
  <c r="S862" i="13" a="1"/>
  <c r="S862" i="13" s="1"/>
  <c r="R862" i="13" a="1"/>
  <c r="R862" i="13"/>
  <c r="S849" i="13" a="1"/>
  <c r="S849" i="13"/>
  <c r="R849" i="13" a="1"/>
  <c r="R849" i="13"/>
  <c r="S848" i="13" a="1"/>
  <c r="S848" i="13"/>
  <c r="R848" i="13" a="1"/>
  <c r="R848" i="13"/>
  <c r="S847" i="13" a="1"/>
  <c r="S847" i="13" s="1"/>
  <c r="R847" i="13" a="1"/>
  <c r="R847" i="13" s="1"/>
  <c r="S846" i="13" a="1"/>
  <c r="S846" i="13"/>
  <c r="R846" i="13" a="1"/>
  <c r="R846" i="13"/>
  <c r="S845" i="13" a="1"/>
  <c r="S845" i="13" s="1"/>
  <c r="R845" i="13" a="1"/>
  <c r="R845" i="13"/>
  <c r="S843" i="13" a="1"/>
  <c r="S843" i="13" s="1"/>
  <c r="R843" i="13" a="1"/>
  <c r="R843" i="13" s="1"/>
  <c r="S834" i="13" a="1"/>
  <c r="S834" i="13" s="1"/>
  <c r="R834" i="13" a="1"/>
  <c r="R834" i="13" s="1"/>
  <c r="S831" i="13" a="1"/>
  <c r="S831" i="13"/>
  <c r="R831" i="13" a="1"/>
  <c r="R831" i="13"/>
  <c r="S830" i="13" a="1"/>
  <c r="S830" i="13"/>
  <c r="R830" i="13" a="1"/>
  <c r="R830" i="13"/>
  <c r="S829" i="13" a="1"/>
  <c r="S829" i="13" s="1"/>
  <c r="R829" i="13" a="1"/>
  <c r="R829" i="13"/>
  <c r="S822" i="13" a="1"/>
  <c r="S822" i="13" s="1"/>
  <c r="R822" i="13" a="1"/>
  <c r="R822" i="13"/>
  <c r="S817" i="13" a="1"/>
  <c r="S817" i="13"/>
  <c r="R817" i="13" a="1"/>
  <c r="R817" i="13"/>
  <c r="S815" i="13" a="1"/>
  <c r="S815" i="13"/>
  <c r="R815" i="13" a="1"/>
  <c r="R815" i="13" s="1"/>
  <c r="S814" i="13" a="1"/>
  <c r="S814" i="13" s="1"/>
  <c r="R814" i="13" a="1"/>
  <c r="R814" i="13"/>
  <c r="S813" i="13" a="1"/>
  <c r="S813" i="13" s="1"/>
  <c r="R813" i="13" a="1"/>
  <c r="R813" i="13"/>
  <c r="S805" i="13" a="1"/>
  <c r="S805" i="13" s="1"/>
  <c r="R805" i="13" a="1"/>
  <c r="R805" i="13" s="1"/>
  <c r="S803" i="13" a="1"/>
  <c r="S803" i="13" s="1"/>
  <c r="R803" i="13" a="1"/>
  <c r="R803" i="13" s="1"/>
  <c r="S802" i="13" a="1"/>
  <c r="S802" i="13" s="1"/>
  <c r="R802" i="13" a="1"/>
  <c r="R802" i="13"/>
  <c r="S795" i="13" a="1"/>
  <c r="S795" i="13"/>
  <c r="R795" i="13" a="1"/>
  <c r="R795" i="13"/>
  <c r="S791" i="13" a="1"/>
  <c r="S791" i="13" s="1"/>
  <c r="R791" i="13" a="1"/>
  <c r="R791" i="13"/>
  <c r="S790" i="13" a="1"/>
  <c r="S790" i="13"/>
  <c r="R790" i="13" a="1"/>
  <c r="R790" i="13" s="1"/>
  <c r="S788" i="13" a="1"/>
  <c r="S788" i="13"/>
  <c r="R788" i="13" a="1"/>
  <c r="R788" i="13"/>
  <c r="S787" i="13" a="1"/>
  <c r="S787" i="13"/>
  <c r="R787" i="13" a="1"/>
  <c r="R787" i="13"/>
  <c r="S783" i="13" a="1"/>
  <c r="S783" i="13" s="1"/>
  <c r="R783" i="13" a="1"/>
  <c r="R783" i="13"/>
  <c r="S780" i="13" a="1"/>
  <c r="S780" i="13" s="1"/>
  <c r="R780" i="13" a="1"/>
  <c r="R780" i="13"/>
  <c r="S778" i="13" a="1"/>
  <c r="S778" i="13" s="1"/>
  <c r="R778" i="13" a="1"/>
  <c r="R778" i="13" s="1"/>
  <c r="S770" i="13" a="1"/>
  <c r="S770" i="13" s="1"/>
  <c r="R770" i="13" a="1"/>
  <c r="R770" i="13" s="1"/>
  <c r="S765" i="13" a="1"/>
  <c r="S765" i="13" s="1"/>
  <c r="R765" i="13" a="1"/>
  <c r="R765" i="13" s="1"/>
  <c r="S764" i="13" a="1"/>
  <c r="S764" i="13"/>
  <c r="R764" i="13" a="1"/>
  <c r="R764" i="13"/>
  <c r="R763" i="13" a="1"/>
  <c r="R763" i="13" s="1"/>
  <c r="S762" i="13" a="1"/>
  <c r="S762" i="13"/>
  <c r="R762" i="13" a="1"/>
  <c r="R762" i="13"/>
  <c r="S761" i="13" a="1"/>
  <c r="S761" i="13"/>
  <c r="S756" i="13" a="1"/>
  <c r="S756" i="13" s="1"/>
  <c r="R756" i="13" a="1"/>
  <c r="R756" i="13"/>
  <c r="S750" i="13" a="1"/>
  <c r="S750" i="13"/>
  <c r="S749" i="13" a="1"/>
  <c r="S749" i="13"/>
  <c r="S745" i="13" a="1"/>
  <c r="S745" i="13"/>
  <c r="R745" i="13" a="1"/>
  <c r="R745" i="13"/>
  <c r="S744" i="13" a="1"/>
  <c r="S744" i="13" s="1"/>
  <c r="R744" i="13" a="1"/>
  <c r="R744" i="13"/>
  <c r="S738" i="13" a="1"/>
  <c r="S738" i="13" s="1"/>
  <c r="R738" i="13" a="1"/>
  <c r="R738" i="13" s="1"/>
  <c r="S737" i="13" a="1"/>
  <c r="S737" i="13" s="1"/>
  <c r="R737" i="13" a="1"/>
  <c r="R737" i="13" s="1"/>
  <c r="S736" i="13" a="1"/>
  <c r="S736" i="13" s="1"/>
  <c r="R736" i="13" a="1"/>
  <c r="R736" i="13" s="1"/>
  <c r="S735" i="13" a="1"/>
  <c r="S735" i="13" s="1"/>
  <c r="R735" i="13" a="1"/>
  <c r="R735" i="13"/>
  <c r="S734" i="13" a="1"/>
  <c r="S734" i="13" s="1"/>
  <c r="R734" i="13" a="1"/>
  <c r="R734" i="13"/>
  <c r="S733" i="13" a="1"/>
  <c r="S733" i="13"/>
  <c r="R733" i="13" a="1"/>
  <c r="R733" i="13"/>
  <c r="S728" i="13" a="1"/>
  <c r="S728" i="13"/>
  <c r="R728" i="13" a="1"/>
  <c r="R728" i="13" s="1"/>
  <c r="S727" i="13" a="1"/>
  <c r="S727" i="13"/>
  <c r="S726" i="13" a="1"/>
  <c r="S726" i="13"/>
  <c r="R726" i="13" a="1"/>
  <c r="R726" i="13"/>
  <c r="S716" i="13" a="1"/>
  <c r="S716" i="13"/>
  <c r="R716" i="13" a="1"/>
  <c r="R716" i="13" s="1"/>
  <c r="S715" i="13" a="1"/>
  <c r="S715" i="13"/>
  <c r="R715" i="13" a="1"/>
  <c r="R715" i="13"/>
  <c r="S714" i="13" a="1"/>
  <c r="S714" i="13" s="1"/>
  <c r="R714" i="13" a="1"/>
  <c r="R714" i="13"/>
  <c r="S713" i="13" a="1"/>
  <c r="S713" i="13" s="1"/>
  <c r="R713" i="13" a="1"/>
  <c r="R713" i="13" s="1"/>
  <c r="S712" i="13" a="1"/>
  <c r="S712" i="13" s="1"/>
  <c r="R712" i="13" a="1"/>
  <c r="R712" i="13" s="1"/>
  <c r="S711" i="13" a="1"/>
  <c r="S711" i="13"/>
  <c r="R711" i="13" a="1"/>
  <c r="R711" i="13" s="1"/>
  <c r="S710" i="13" a="1"/>
  <c r="S710" i="13"/>
  <c r="R710" i="13" a="1"/>
  <c r="R710" i="13" s="1"/>
  <c r="S709" i="13" a="1"/>
  <c r="S709" i="13"/>
  <c r="R709" i="13" a="1"/>
  <c r="R709" i="13"/>
  <c r="S708" i="13" a="1"/>
  <c r="S708" i="13"/>
  <c r="R708" i="13" a="1"/>
  <c r="R708" i="13" s="1"/>
  <c r="S707" i="13" a="1"/>
  <c r="S707" i="13"/>
  <c r="R707" i="13" a="1"/>
  <c r="R707" i="13"/>
  <c r="S705" i="13" a="1"/>
  <c r="S705" i="13"/>
  <c r="R705" i="13" a="1"/>
  <c r="R705" i="13" s="1"/>
  <c r="S704" i="13" a="1"/>
  <c r="S704" i="13"/>
  <c r="R704" i="13" a="1"/>
  <c r="R704" i="13"/>
  <c r="S703" i="13" a="1"/>
  <c r="S703" i="13"/>
  <c r="R703" i="13" a="1"/>
  <c r="R703" i="13" s="1"/>
  <c r="S702" i="13" a="1"/>
  <c r="S702" i="13"/>
  <c r="R702" i="13" a="1"/>
  <c r="R702" i="13" s="1"/>
  <c r="S701" i="13" a="1"/>
  <c r="S701" i="13" s="1"/>
  <c r="R701" i="13" a="1"/>
  <c r="R701" i="13" s="1"/>
  <c r="S700" i="13" a="1"/>
  <c r="S700" i="13"/>
  <c r="R700" i="13" a="1"/>
  <c r="R700" i="13" s="1"/>
  <c r="S699" i="13" a="1"/>
  <c r="S699" i="13"/>
  <c r="R699" i="13" a="1"/>
  <c r="R699" i="13" s="1"/>
  <c r="S698" i="13" a="1"/>
  <c r="S698" i="13" s="1"/>
  <c r="R698" i="13" a="1"/>
  <c r="R698" i="13"/>
  <c r="S697" i="13" a="1"/>
  <c r="S697" i="13"/>
  <c r="R697" i="13" a="1"/>
  <c r="R697" i="13"/>
  <c r="S696" i="13" a="1"/>
  <c r="S696" i="13" s="1"/>
  <c r="R696" i="13" a="1"/>
  <c r="R696" i="13"/>
  <c r="S694" i="13" a="1"/>
  <c r="S694" i="13"/>
  <c r="R694" i="13" a="1"/>
  <c r="R694" i="13" s="1"/>
  <c r="S688" i="13" a="1"/>
  <c r="S688" i="13"/>
  <c r="R688" i="13" a="1"/>
  <c r="R688" i="13"/>
  <c r="S687" i="13" a="1"/>
  <c r="S687" i="13"/>
  <c r="R687" i="13" a="1"/>
  <c r="R687" i="13"/>
  <c r="S686" i="13" a="1"/>
  <c r="S686" i="13" s="1"/>
  <c r="R686" i="13" a="1"/>
  <c r="R686" i="13" s="1"/>
  <c r="S685" i="13" a="1"/>
  <c r="S685" i="13" s="1"/>
  <c r="R685" i="13" a="1"/>
  <c r="R685" i="13" s="1"/>
  <c r="S684" i="13" a="1"/>
  <c r="S684" i="13"/>
  <c r="R684" i="13" a="1"/>
  <c r="R684" i="13" s="1"/>
  <c r="S683" i="13" a="1"/>
  <c r="S683" i="13"/>
  <c r="R683" i="13" a="1"/>
  <c r="R683" i="13"/>
  <c r="S682" i="13" a="1"/>
  <c r="S682" i="13" s="1"/>
  <c r="R682" i="13" a="1"/>
  <c r="R682" i="13" s="1"/>
  <c r="S681" i="13" a="1"/>
  <c r="S681" i="13"/>
  <c r="R681" i="13" a="1"/>
  <c r="R681" i="13"/>
  <c r="S680" i="13" a="1"/>
  <c r="S680" i="13"/>
  <c r="R680" i="13" a="1"/>
  <c r="R680" i="13" s="1"/>
  <c r="S679" i="13" a="1"/>
  <c r="S679" i="13"/>
  <c r="R679" i="13" a="1"/>
  <c r="R679" i="13" s="1"/>
  <c r="S673" i="13" a="1"/>
  <c r="S673" i="13"/>
  <c r="R673" i="13" a="1"/>
  <c r="R673" i="13" s="1"/>
  <c r="S672" i="13" a="1"/>
  <c r="S672" i="13"/>
  <c r="R672" i="13" a="1"/>
  <c r="R672" i="13"/>
  <c r="S671" i="13" a="1"/>
  <c r="S671" i="13"/>
  <c r="R671" i="13" a="1"/>
  <c r="R671" i="13" s="1"/>
  <c r="S670" i="13" a="1"/>
  <c r="S670" i="13" s="1"/>
  <c r="R670" i="13" a="1"/>
  <c r="R670" i="13" s="1"/>
  <c r="S669" i="13" a="1"/>
  <c r="S669" i="13"/>
  <c r="R669" i="13" a="1"/>
  <c r="R669" i="13" s="1"/>
  <c r="S668" i="13" a="1"/>
  <c r="S668" i="13"/>
  <c r="R668" i="13" a="1"/>
  <c r="R668" i="13"/>
  <c r="S667" i="13" a="1"/>
  <c r="S667" i="13"/>
  <c r="R667" i="13" a="1"/>
  <c r="R667" i="13" s="1"/>
  <c r="S666" i="13" a="1"/>
  <c r="S666" i="13" s="1"/>
  <c r="R666" i="13" a="1"/>
  <c r="R666" i="13"/>
  <c r="S665" i="13" a="1"/>
  <c r="S665" i="13"/>
  <c r="R665" i="13" a="1"/>
  <c r="R665" i="13"/>
  <c r="S664" i="13" a="1"/>
  <c r="S664" i="13"/>
  <c r="R664" i="13" a="1"/>
  <c r="R664" i="13" s="1"/>
  <c r="S663" i="13" a="1"/>
  <c r="S663" i="13"/>
  <c r="R663" i="13" a="1"/>
  <c r="R663" i="13" s="1"/>
  <c r="S626" i="13" a="1"/>
  <c r="S626" i="13" s="1"/>
  <c r="R626" i="13" a="1"/>
  <c r="R626" i="13"/>
  <c r="S623" i="13" a="1"/>
  <c r="S623" i="13"/>
  <c r="R623" i="13" a="1"/>
  <c r="R623" i="13"/>
  <c r="S622" i="13" a="1"/>
  <c r="S622" i="13" s="1"/>
  <c r="R622" i="13" a="1"/>
  <c r="R622" i="13" s="1"/>
  <c r="S621" i="13" a="1"/>
  <c r="S621" i="13"/>
  <c r="R621" i="13" a="1"/>
  <c r="R621" i="13" s="1"/>
  <c r="S620" i="13" a="1"/>
  <c r="S620" i="13"/>
  <c r="R620" i="13" a="1"/>
  <c r="R620" i="13"/>
  <c r="S619" i="13" a="1"/>
  <c r="S619" i="13"/>
  <c r="R619" i="13" a="1"/>
  <c r="R619" i="13"/>
  <c r="R584" i="13" a="1"/>
  <c r="R584" i="13" s="1"/>
  <c r="R578" i="13" a="1"/>
  <c r="R578" i="13" s="1"/>
  <c r="R577" i="13" a="1"/>
  <c r="R577" i="13"/>
  <c r="R576" i="13" a="1"/>
  <c r="R576" i="13"/>
  <c r="R554" i="13" a="1"/>
  <c r="R554" i="13"/>
  <c r="S547" i="13" a="1"/>
  <c r="S547" i="13" s="1"/>
  <c r="R547" i="13" a="1"/>
  <c r="R547" i="13"/>
  <c r="R541" i="13" a="1"/>
  <c r="R541" i="13" s="1"/>
  <c r="S515" i="13" a="1"/>
  <c r="S515" i="13" s="1"/>
  <c r="R515" i="13" a="1"/>
  <c r="R515" i="13" s="1"/>
  <c r="S499" i="13" a="1"/>
  <c r="S499" i="13"/>
  <c r="S493" i="13" a="1"/>
  <c r="S493" i="13"/>
  <c r="R493" i="13" a="1"/>
  <c r="R493" i="13"/>
  <c r="S492" i="13" a="1"/>
  <c r="S492" i="13" s="1"/>
  <c r="R492" i="13" a="1"/>
  <c r="R492" i="13"/>
  <c r="S491" i="13" a="1"/>
  <c r="S491" i="13" s="1"/>
  <c r="R491" i="13" a="1"/>
  <c r="R491" i="13"/>
  <c r="S490" i="13" a="1"/>
  <c r="S490" i="13"/>
  <c r="R490" i="13" a="1"/>
  <c r="R490" i="13"/>
  <c r="S489" i="13" a="1"/>
  <c r="S489" i="13"/>
  <c r="R489" i="13" a="1"/>
  <c r="R489" i="13"/>
  <c r="R485" i="13" a="1"/>
  <c r="R485" i="13" s="1"/>
  <c r="S480" i="13" a="1"/>
  <c r="S480" i="13" s="1"/>
  <c r="R480" i="13" a="1"/>
  <c r="R480" i="13"/>
  <c r="S479" i="13" a="1"/>
  <c r="S479" i="13"/>
  <c r="R479" i="13" a="1"/>
  <c r="R479" i="13" s="1"/>
  <c r="S478" i="13" a="1"/>
  <c r="S478" i="13"/>
  <c r="R478" i="13" a="1"/>
  <c r="R478" i="13" s="1"/>
  <c r="S464" i="13" a="1"/>
  <c r="S464" i="13" s="1"/>
  <c r="R464" i="13" a="1"/>
  <c r="R464" i="13" s="1"/>
  <c r="S434" i="13" a="1"/>
  <c r="S434" i="13" s="1"/>
  <c r="R434" i="13" a="1"/>
  <c r="R434" i="13"/>
  <c r="S426" i="13" a="1"/>
  <c r="S426" i="13"/>
  <c r="R426" i="13" a="1"/>
  <c r="R426" i="13"/>
  <c r="S422" i="13" a="1"/>
  <c r="S422" i="13"/>
  <c r="R422" i="13" a="1"/>
  <c r="R422" i="13" s="1"/>
  <c r="S419" i="13" a="1"/>
  <c r="S419" i="13"/>
  <c r="R419" i="13" a="1"/>
  <c r="R419" i="13" s="1"/>
  <c r="R414" i="13" a="1"/>
  <c r="R414" i="13"/>
  <c r="S403" i="13" a="1"/>
  <c r="S403" i="13"/>
  <c r="R403" i="13" a="1"/>
  <c r="R403" i="13"/>
  <c r="R395" i="13" a="1"/>
  <c r="R395" i="13"/>
  <c r="R393" i="13" a="1"/>
  <c r="R393" i="13" s="1"/>
  <c r="S378" i="13" a="1"/>
  <c r="S378" i="13" s="1"/>
  <c r="R378" i="13" a="1"/>
  <c r="R378" i="13"/>
  <c r="S371" i="13" a="1"/>
  <c r="S371" i="13" s="1"/>
  <c r="R371" i="13" a="1"/>
  <c r="R371" i="13"/>
  <c r="R361" i="13" a="1"/>
  <c r="R361" i="13" s="1"/>
  <c r="S338" i="13" a="1"/>
  <c r="S338" i="13" s="1"/>
  <c r="R338" i="13" a="1"/>
  <c r="R338" i="13" s="1"/>
  <c r="S329" i="13" a="1"/>
  <c r="S329" i="13" s="1"/>
  <c r="R329" i="13" a="1"/>
  <c r="R329" i="13" s="1"/>
  <c r="S328" i="13" a="1"/>
  <c r="S328" i="13"/>
  <c r="R328" i="13" a="1"/>
  <c r="R328" i="13"/>
  <c r="S327" i="13" a="1"/>
  <c r="S327" i="13"/>
  <c r="R327" i="13" a="1"/>
  <c r="R327" i="13" s="1"/>
  <c r="S321" i="13" a="1"/>
  <c r="S321" i="13"/>
  <c r="R321" i="13" a="1"/>
  <c r="R321" i="13"/>
  <c r="S319" i="13" a="1"/>
  <c r="S319" i="13" s="1"/>
  <c r="R319" i="13" a="1"/>
  <c r="R319" i="13"/>
  <c r="S318" i="13" a="1"/>
  <c r="S318" i="13"/>
  <c r="R318" i="13" a="1"/>
  <c r="R318" i="13"/>
  <c r="S317" i="13" a="1"/>
  <c r="S317" i="13"/>
  <c r="R317" i="13" a="1"/>
  <c r="R317" i="13" s="1"/>
  <c r="S316" i="13" a="1"/>
  <c r="S316" i="13"/>
  <c r="R316" i="13" a="1"/>
  <c r="R316" i="13" s="1"/>
  <c r="S315" i="13" a="1"/>
  <c r="S315" i="13"/>
  <c r="R315" i="13" a="1"/>
  <c r="R315" i="13" s="1"/>
  <c r="S314" i="13" a="1"/>
  <c r="S314" i="13" s="1"/>
  <c r="R314" i="13" a="1"/>
  <c r="R314" i="13" s="1"/>
  <c r="S310" i="13" a="1"/>
  <c r="S310" i="13" s="1"/>
  <c r="R310" i="13" a="1"/>
  <c r="R310" i="13" s="1"/>
  <c r="R309" i="13" a="1"/>
  <c r="R309" i="13" s="1"/>
  <c r="S308" i="13" a="1"/>
  <c r="S308" i="13"/>
  <c r="R308" i="13" a="1"/>
  <c r="R308" i="13"/>
  <c r="S307" i="13" a="1"/>
  <c r="S307" i="13" s="1"/>
  <c r="R307" i="13" a="1"/>
  <c r="R307" i="13"/>
  <c r="S306" i="13" a="1"/>
  <c r="S306" i="13"/>
  <c r="R306" i="13" a="1"/>
  <c r="R306" i="13"/>
  <c r="S300" i="13" a="1"/>
  <c r="S300" i="13" s="1"/>
  <c r="R300" i="13" a="1"/>
  <c r="R300" i="13"/>
  <c r="S293" i="13" a="1"/>
  <c r="S293" i="13"/>
  <c r="R293" i="13" a="1"/>
  <c r="R293" i="13"/>
  <c r="S292" i="13" a="1"/>
  <c r="S292" i="13"/>
  <c r="R292" i="13" a="1"/>
  <c r="R292" i="13"/>
  <c r="S291" i="13" a="1"/>
  <c r="S291" i="13" s="1"/>
  <c r="R291" i="13" a="1"/>
  <c r="R291" i="13"/>
  <c r="S274" i="13" a="1"/>
  <c r="S274" i="13" s="1"/>
  <c r="R274" i="13" a="1"/>
  <c r="R274" i="13" s="1"/>
  <c r="S272" i="13" a="1"/>
  <c r="S272" i="13" s="1"/>
  <c r="R272" i="13" a="1"/>
  <c r="R272" i="13" s="1"/>
  <c r="S271" i="13" a="1"/>
  <c r="S271" i="13" s="1"/>
  <c r="R271" i="13" a="1"/>
  <c r="R271" i="13" s="1"/>
  <c r="S270" i="13" a="1"/>
  <c r="S270" i="13" s="1"/>
  <c r="R270" i="13" a="1"/>
  <c r="R270" i="13"/>
  <c r="S269" i="13" a="1"/>
  <c r="S269" i="13" s="1"/>
  <c r="R269" i="13" a="1"/>
  <c r="R269" i="13"/>
  <c r="S267" i="13" a="1"/>
  <c r="S267" i="13"/>
  <c r="R267" i="13" a="1"/>
  <c r="R267" i="13"/>
  <c r="S266" i="13" a="1"/>
  <c r="S266" i="13"/>
  <c r="R266" i="13" a="1"/>
  <c r="R266" i="13" s="1"/>
  <c r="S265" i="13" a="1"/>
  <c r="S265" i="13"/>
  <c r="R265" i="13" a="1"/>
  <c r="R265" i="13"/>
  <c r="S264" i="13" a="1"/>
  <c r="S264" i="13"/>
  <c r="R264" i="13" a="1"/>
  <c r="R264" i="13"/>
  <c r="S263" i="13" a="1"/>
  <c r="S263" i="13" s="1"/>
  <c r="R263" i="13" a="1"/>
  <c r="R263" i="13"/>
  <c r="S258" i="13" a="1"/>
  <c r="S258" i="13"/>
  <c r="R258" i="13" a="1"/>
  <c r="R258" i="13" s="1"/>
  <c r="R255" i="13" a="1"/>
  <c r="R255" i="13" s="1"/>
  <c r="S249" i="13" a="1"/>
  <c r="S249" i="13" s="1"/>
  <c r="R249" i="13" a="1"/>
  <c r="R249" i="13" s="1"/>
  <c r="S248" i="13" a="1"/>
  <c r="S248" i="13" s="1"/>
  <c r="R248" i="13" a="1"/>
  <c r="R248" i="13" s="1"/>
  <c r="S228" i="13" a="1"/>
  <c r="S228" i="13"/>
  <c r="R228" i="13" a="1"/>
  <c r="R228" i="13" s="1"/>
  <c r="S227" i="13" a="1"/>
  <c r="S227" i="13"/>
  <c r="R227" i="13" a="1"/>
  <c r="R227" i="13" s="1"/>
  <c r="S226" i="13" a="1"/>
  <c r="S226" i="13"/>
  <c r="R226" i="13" a="1"/>
  <c r="R226" i="13"/>
  <c r="S225" i="13" a="1"/>
  <c r="S225" i="13"/>
  <c r="R225" i="13" a="1"/>
  <c r="R225" i="13" s="1"/>
  <c r="S222" i="13" a="1"/>
  <c r="S222" i="13"/>
  <c r="R222" i="13" a="1"/>
  <c r="R222" i="13"/>
  <c r="S221" i="13" a="1"/>
  <c r="S221" i="13"/>
  <c r="R221" i="13" a="1"/>
  <c r="R221" i="13" s="1"/>
  <c r="S220" i="13" a="1"/>
  <c r="S220" i="13"/>
  <c r="R220" i="13" a="1"/>
  <c r="R220" i="13"/>
  <c r="R210" i="13" a="1"/>
  <c r="R210" i="13"/>
  <c r="R206" i="13" a="1"/>
  <c r="R206" i="13" s="1"/>
  <c r="S195" i="13" a="1"/>
  <c r="S195" i="13" s="1"/>
  <c r="R195" i="13" a="1"/>
  <c r="R195" i="13" s="1"/>
  <c r="S187" i="13" a="1"/>
  <c r="S187" i="13" s="1"/>
  <c r="R187" i="13" a="1"/>
  <c r="R187" i="13" s="1"/>
  <c r="S186" i="13" a="1"/>
  <c r="S186" i="13"/>
  <c r="R186" i="13" a="1"/>
  <c r="R186" i="13" s="1"/>
  <c r="S165" i="13" a="1"/>
  <c r="S165" i="13"/>
  <c r="R165" i="13" a="1"/>
  <c r="R165" i="13" s="1"/>
  <c r="S164" i="13" a="1"/>
  <c r="S164" i="13" s="1"/>
  <c r="R164" i="13" a="1"/>
  <c r="R164" i="13"/>
  <c r="S161" i="13" a="1"/>
  <c r="S161" i="13"/>
  <c r="R161" i="13" a="1"/>
  <c r="R161" i="13"/>
  <c r="R132" i="13" a="1"/>
  <c r="R132" i="13" s="1"/>
  <c r="R131" i="13" a="1"/>
  <c r="R131" i="13"/>
  <c r="S130" i="13" a="1"/>
  <c r="S130" i="13"/>
  <c r="R130" i="13" a="1"/>
  <c r="R130" i="13" s="1"/>
  <c r="S124" i="13" a="1"/>
  <c r="S124" i="13"/>
  <c r="R124" i="13" a="1"/>
  <c r="R124" i="13"/>
  <c r="R117" i="13" a="1"/>
  <c r="R117" i="13"/>
  <c r="S113" i="13" a="1"/>
  <c r="S113" i="13"/>
  <c r="R113" i="13" a="1"/>
  <c r="R113" i="13" s="1"/>
  <c r="S112" i="13" a="1"/>
  <c r="S112" i="13" s="1"/>
  <c r="R112" i="13" a="1"/>
  <c r="R112" i="13" s="1"/>
  <c r="S111" i="13" a="1"/>
  <c r="S111" i="13" s="1"/>
  <c r="R111" i="13" a="1"/>
  <c r="R111" i="13"/>
  <c r="S109" i="13" a="1"/>
  <c r="S109" i="13" s="1"/>
  <c r="R109" i="13" a="1"/>
  <c r="R109" i="13"/>
  <c r="S108" i="13" a="1"/>
  <c r="S108" i="13"/>
  <c r="R108" i="13" a="1"/>
  <c r="R108" i="13" s="1"/>
  <c r="S106" i="13" a="1"/>
  <c r="S106" i="13" s="1"/>
  <c r="R106" i="13" a="1"/>
  <c r="R106" i="13"/>
  <c r="S105" i="13" a="1"/>
  <c r="S105" i="13"/>
  <c r="R105" i="13" a="1"/>
  <c r="R105" i="13"/>
  <c r="S104" i="13" a="1"/>
  <c r="S104" i="13" s="1"/>
  <c r="R104" i="13" a="1"/>
  <c r="R104" i="13"/>
  <c r="S103" i="13" a="1"/>
  <c r="S103" i="13" s="1"/>
  <c r="R103" i="13" a="1"/>
  <c r="R103" i="13"/>
  <c r="S102" i="13" a="1"/>
  <c r="S102" i="13" s="1"/>
  <c r="R102" i="13" a="1"/>
  <c r="R102" i="13"/>
  <c r="S100" i="13" a="1"/>
  <c r="S100" i="13"/>
  <c r="R100" i="13" a="1"/>
  <c r="R100" i="13"/>
  <c r="S99" i="13" a="1"/>
  <c r="S99" i="13" s="1"/>
  <c r="R99" i="13" a="1"/>
  <c r="R99" i="13" s="1"/>
  <c r="R92" i="13" a="1"/>
  <c r="R92" i="13" s="1"/>
  <c r="R90" i="13" a="1"/>
  <c r="R90" i="13"/>
  <c r="S88" i="13" a="1"/>
  <c r="S88" i="13" s="1"/>
  <c r="R88" i="13" a="1"/>
  <c r="R88" i="13"/>
  <c r="S86" i="13" a="1"/>
  <c r="S86" i="13"/>
  <c r="R86" i="13" a="1"/>
  <c r="R86" i="13"/>
  <c r="R83" i="13" a="1"/>
  <c r="R83" i="13" s="1"/>
  <c r="R82" i="13" a="1"/>
  <c r="R82" i="13" s="1"/>
  <c r="S80" i="13" a="1"/>
  <c r="S80" i="13"/>
  <c r="R80" i="13" a="1"/>
  <c r="R80" i="13"/>
  <c r="R77" i="13" a="1"/>
  <c r="R77" i="13"/>
  <c r="R76" i="13" a="1"/>
  <c r="R76" i="13"/>
  <c r="S73" i="13" a="1"/>
  <c r="S73" i="13" s="1"/>
  <c r="R73" i="13" a="1"/>
  <c r="R73" i="13"/>
  <c r="S72" i="13" a="1"/>
  <c r="S72" i="13" s="1"/>
  <c r="R72" i="13" a="1"/>
  <c r="R72" i="13" s="1"/>
  <c r="S71" i="13" a="1"/>
  <c r="S71" i="13"/>
  <c r="R71" i="13" a="1"/>
  <c r="R71" i="13"/>
  <c r="S70" i="13" a="1"/>
  <c r="S70" i="13"/>
  <c r="R70" i="13" a="1"/>
  <c r="R70" i="13" s="1"/>
  <c r="S69" i="13" a="1"/>
  <c r="S69" i="13" s="1"/>
  <c r="R69" i="13" a="1"/>
  <c r="R69" i="13"/>
  <c r="S68" i="13" a="1"/>
  <c r="S68" i="13" s="1"/>
  <c r="R68" i="13" a="1"/>
  <c r="R68" i="13"/>
  <c r="S67" i="13" a="1"/>
  <c r="S67" i="13"/>
  <c r="R67" i="13" a="1"/>
  <c r="R67" i="13"/>
  <c r="S66" i="13" a="1"/>
  <c r="S66" i="13"/>
  <c r="R66" i="13" a="1"/>
  <c r="R66" i="13" s="1"/>
  <c r="S65" i="13" a="1"/>
  <c r="S65" i="13" s="1"/>
  <c r="R65" i="13" a="1"/>
  <c r="R65" i="13"/>
  <c r="S64" i="13" a="1"/>
  <c r="S64" i="13"/>
  <c r="R64" i="13" a="1"/>
  <c r="R64" i="13"/>
  <c r="S63" i="13" a="1"/>
  <c r="S63" i="13" s="1"/>
  <c r="R63" i="13" a="1"/>
  <c r="R63" i="13"/>
  <c r="S62" i="13" a="1"/>
  <c r="S62" i="13" s="1"/>
  <c r="R62" i="13" a="1"/>
  <c r="R62" i="13" s="1"/>
  <c r="S61" i="13" a="1"/>
  <c r="S61" i="13" s="1"/>
  <c r="R61" i="13" a="1"/>
  <c r="R61" i="13"/>
  <c r="S52" i="13" a="1"/>
  <c r="S52" i="13"/>
  <c r="R52" i="13" a="1"/>
  <c r="R52" i="13"/>
  <c r="F7" i="13"/>
  <c r="Z1631" i="12" a="1"/>
  <c r="Z1631" i="12" s="1"/>
  <c r="AA1631" i="12" s="1"/>
  <c r="Y1631" i="12" a="1"/>
  <c r="Y1631" i="12" s="1"/>
  <c r="X1631" i="12" a="1"/>
  <c r="X1631" i="12" s="1"/>
  <c r="W1631" i="12" a="1"/>
  <c r="W1631" i="12" s="1"/>
  <c r="V1631" i="12" a="1"/>
  <c r="V1631" i="12" s="1"/>
  <c r="Z1630" i="12" a="1"/>
  <c r="Z1630" i="12" s="1"/>
  <c r="AA1630" i="12" s="1"/>
  <c r="Y1630" i="12" a="1"/>
  <c r="Y1630" i="12" s="1"/>
  <c r="X1630" i="12" a="1"/>
  <c r="X1630" i="12" s="1"/>
  <c r="W1630" i="12" a="1"/>
  <c r="W1630" i="12" s="1"/>
  <c r="V1630" i="12" a="1"/>
  <c r="V1630" i="12" s="1"/>
  <c r="Z1629" i="12" a="1"/>
  <c r="Z1629" i="12" s="1"/>
  <c r="AA1629" i="12" s="1"/>
  <c r="Y1629" i="12" a="1"/>
  <c r="Y1629" i="12" s="1"/>
  <c r="X1629" i="12" a="1"/>
  <c r="X1629" i="12" s="1"/>
  <c r="W1629" i="12" a="1"/>
  <c r="W1629" i="12" s="1"/>
  <c r="V1629" i="12" a="1"/>
  <c r="V1629" i="12" s="1"/>
  <c r="Z1628" i="12" a="1"/>
  <c r="Z1628" i="12" s="1"/>
  <c r="AA1628" i="12" s="1"/>
  <c r="Y1628" i="12" a="1"/>
  <c r="Y1628" i="12" s="1"/>
  <c r="X1628" i="12" a="1"/>
  <c r="X1628" i="12" s="1"/>
  <c r="W1628" i="12" a="1"/>
  <c r="W1628" i="12" s="1"/>
  <c r="V1628" i="12" a="1"/>
  <c r="V1628" i="12" s="1"/>
  <c r="Z1627" i="12" a="1"/>
  <c r="Z1627" i="12" s="1"/>
  <c r="AA1627" i="12" s="1"/>
  <c r="Y1627" i="12" a="1"/>
  <c r="Y1627" i="12" s="1"/>
  <c r="X1627" i="12" a="1"/>
  <c r="X1627" i="12" s="1"/>
  <c r="W1627" i="12" a="1"/>
  <c r="W1627" i="12" s="1"/>
  <c r="V1627" i="12" a="1"/>
  <c r="V1627" i="12" s="1"/>
  <c r="Z1626" i="12" a="1"/>
  <c r="Z1626" i="12" s="1"/>
  <c r="AA1626" i="12" s="1"/>
  <c r="Y1626" i="12" a="1"/>
  <c r="Y1626" i="12" s="1"/>
  <c r="X1626" i="12" a="1"/>
  <c r="X1626" i="12" s="1"/>
  <c r="W1626" i="12" a="1"/>
  <c r="W1626" i="12" s="1"/>
  <c r="V1626" i="12" a="1"/>
  <c r="V1626" i="12" s="1"/>
  <c r="Z1625" i="12" a="1"/>
  <c r="Z1625" i="12" s="1"/>
  <c r="AA1625" i="12" s="1"/>
  <c r="Y1625" i="12" a="1"/>
  <c r="Y1625" i="12" s="1"/>
  <c r="X1625" i="12" a="1"/>
  <c r="X1625" i="12" s="1"/>
  <c r="W1625" i="12" a="1"/>
  <c r="W1625" i="12" s="1"/>
  <c r="V1625" i="12" a="1"/>
  <c r="V1625" i="12" s="1"/>
  <c r="Z1624" i="12" a="1"/>
  <c r="Z1624" i="12" s="1"/>
  <c r="AA1624" i="12" s="1"/>
  <c r="Y1624" i="12" a="1"/>
  <c r="Y1624" i="12" s="1"/>
  <c r="X1624" i="12" a="1"/>
  <c r="X1624" i="12"/>
  <c r="W1624" i="12" a="1"/>
  <c r="W1624" i="12" s="1"/>
  <c r="V1624" i="12" a="1"/>
  <c r="V1624" i="12" s="1"/>
  <c r="Z1623" i="12" a="1"/>
  <c r="Z1623" i="12" s="1"/>
  <c r="AA1623" i="12" s="1"/>
  <c r="Y1623" i="12" a="1"/>
  <c r="Y1623" i="12" s="1"/>
  <c r="X1623" i="12" a="1"/>
  <c r="X1623" i="12" s="1"/>
  <c r="W1623" i="12" a="1"/>
  <c r="W1623" i="12" s="1"/>
  <c r="V1623" i="12" a="1"/>
  <c r="V1623" i="12" s="1"/>
  <c r="Z1622" i="12" a="1"/>
  <c r="Z1622" i="12" s="1"/>
  <c r="AA1622" i="12" s="1"/>
  <c r="Y1622" i="12" a="1"/>
  <c r="Y1622" i="12" s="1"/>
  <c r="X1622" i="12" a="1"/>
  <c r="X1622" i="12" s="1"/>
  <c r="W1622" i="12" a="1"/>
  <c r="W1622" i="12" s="1"/>
  <c r="V1622" i="12" a="1"/>
  <c r="V1622" i="12" s="1"/>
  <c r="Z1621" i="12" a="1"/>
  <c r="Z1621" i="12" s="1"/>
  <c r="AA1621" i="12" s="1"/>
  <c r="Y1621" i="12" a="1"/>
  <c r="Y1621" i="12" s="1"/>
  <c r="X1621" i="12" a="1"/>
  <c r="X1621" i="12" s="1"/>
  <c r="W1621" i="12" a="1"/>
  <c r="W1621" i="12" s="1"/>
  <c r="V1621" i="12" a="1"/>
  <c r="V1621" i="12" s="1"/>
  <c r="Z1620" i="12" a="1"/>
  <c r="Z1620" i="12" s="1"/>
  <c r="AA1620" i="12" s="1"/>
  <c r="Y1620" i="12" a="1"/>
  <c r="Y1620" i="12" s="1"/>
  <c r="X1620" i="12" a="1"/>
  <c r="X1620" i="12" s="1"/>
  <c r="W1620" i="12" a="1"/>
  <c r="W1620" i="12" s="1"/>
  <c r="V1620" i="12" a="1"/>
  <c r="V1620" i="12" s="1"/>
  <c r="Z1619" i="12" a="1"/>
  <c r="Z1619" i="12" s="1"/>
  <c r="AA1619" i="12" s="1"/>
  <c r="Y1619" i="12" a="1"/>
  <c r="Y1619" i="12" s="1"/>
  <c r="X1619" i="12" a="1"/>
  <c r="X1619" i="12" s="1"/>
  <c r="W1619" i="12" a="1"/>
  <c r="W1619" i="12" s="1"/>
  <c r="V1619" i="12" a="1"/>
  <c r="V1619" i="12" s="1"/>
  <c r="Z1618" i="12" a="1"/>
  <c r="Z1618" i="12" s="1"/>
  <c r="AA1618" i="12" s="1"/>
  <c r="Y1618" i="12" a="1"/>
  <c r="Y1618" i="12" s="1"/>
  <c r="X1618" i="12" a="1"/>
  <c r="X1618" i="12" s="1"/>
  <c r="W1618" i="12" a="1"/>
  <c r="W1618" i="12" s="1"/>
  <c r="V1618" i="12" a="1"/>
  <c r="V1618" i="12" s="1"/>
  <c r="Z1617" i="12" a="1"/>
  <c r="Z1617" i="12" s="1"/>
  <c r="AA1617" i="12" s="1"/>
  <c r="Y1617" i="12" a="1"/>
  <c r="Y1617" i="12" s="1"/>
  <c r="X1617" i="12" a="1"/>
  <c r="X1617" i="12" s="1"/>
  <c r="W1617" i="12" a="1"/>
  <c r="W1617" i="12" s="1"/>
  <c r="V1617" i="12" a="1"/>
  <c r="V1617" i="12" s="1"/>
  <c r="Z1616" i="12" a="1"/>
  <c r="Z1616" i="12" s="1"/>
  <c r="AA1616" i="12" s="1"/>
  <c r="Y1616" i="12" a="1"/>
  <c r="Y1616" i="12" s="1"/>
  <c r="X1616" i="12" a="1"/>
  <c r="X1616" i="12" s="1"/>
  <c r="W1616" i="12" a="1"/>
  <c r="W1616" i="12" s="1"/>
  <c r="V1616" i="12" a="1"/>
  <c r="V1616" i="12" s="1"/>
  <c r="Z1615" i="12" a="1"/>
  <c r="Z1615" i="12" s="1"/>
  <c r="AA1615" i="12" s="1"/>
  <c r="Y1615" i="12" a="1"/>
  <c r="Y1615" i="12" s="1"/>
  <c r="X1615" i="12" a="1"/>
  <c r="X1615" i="12" s="1"/>
  <c r="W1615" i="12" a="1"/>
  <c r="W1615" i="12" s="1"/>
  <c r="V1615" i="12" a="1"/>
  <c r="V1615" i="12" s="1"/>
  <c r="Z1614" i="12" a="1"/>
  <c r="Z1614" i="12" s="1"/>
  <c r="AA1614" i="12" s="1"/>
  <c r="Y1614" i="12" a="1"/>
  <c r="Y1614" i="12" s="1"/>
  <c r="X1614" i="12" a="1"/>
  <c r="X1614" i="12" s="1"/>
  <c r="W1614" i="12" a="1"/>
  <c r="W1614" i="12" s="1"/>
  <c r="V1614" i="12" a="1"/>
  <c r="V1614" i="12" s="1"/>
  <c r="Z1613" i="12" a="1"/>
  <c r="Z1613" i="12" s="1"/>
  <c r="AA1613" i="12" s="1"/>
  <c r="Y1613" i="12" a="1"/>
  <c r="Y1613" i="12" s="1"/>
  <c r="X1613" i="12" a="1"/>
  <c r="X1613" i="12" s="1"/>
  <c r="W1613" i="12" a="1"/>
  <c r="W1613" i="12" s="1"/>
  <c r="V1613" i="12" a="1"/>
  <c r="V1613" i="12" s="1"/>
  <c r="Z1612" i="12" a="1"/>
  <c r="Z1612" i="12" s="1"/>
  <c r="AA1612" i="12" s="1"/>
  <c r="Y1612" i="12" a="1"/>
  <c r="Y1612" i="12" s="1"/>
  <c r="X1612" i="12" a="1"/>
  <c r="X1612" i="12" s="1"/>
  <c r="W1612" i="12" a="1"/>
  <c r="W1612" i="12" s="1"/>
  <c r="V1612" i="12" a="1"/>
  <c r="V1612" i="12" s="1"/>
  <c r="Z1611" i="12" a="1"/>
  <c r="Z1611" i="12" s="1"/>
  <c r="AA1611" i="12" s="1"/>
  <c r="Y1611" i="12" a="1"/>
  <c r="Y1611" i="12" s="1"/>
  <c r="X1611" i="12" a="1"/>
  <c r="X1611" i="12" s="1"/>
  <c r="W1611" i="12" a="1"/>
  <c r="W1611" i="12" s="1"/>
  <c r="V1611" i="12" a="1"/>
  <c r="V1611" i="12" s="1"/>
  <c r="R1611" i="12" a="1"/>
  <c r="R1611" i="12" s="1"/>
  <c r="Z1610" i="12" a="1"/>
  <c r="Z1610" i="12" s="1"/>
  <c r="AA1610" i="12" s="1"/>
  <c r="Y1610" i="12" a="1"/>
  <c r="Y1610" i="12" s="1"/>
  <c r="X1610" i="12" a="1"/>
  <c r="X1610" i="12" s="1"/>
  <c r="W1610" i="12" a="1"/>
  <c r="W1610" i="12" s="1"/>
  <c r="V1610" i="12" a="1"/>
  <c r="V1610" i="12" s="1"/>
  <c r="Z1609" i="12" a="1"/>
  <c r="Z1609" i="12" s="1"/>
  <c r="AA1609" i="12" s="1"/>
  <c r="Y1609" i="12" a="1"/>
  <c r="Y1609" i="12" s="1"/>
  <c r="X1609" i="12" a="1"/>
  <c r="X1609" i="12" s="1"/>
  <c r="W1609" i="12" a="1"/>
  <c r="W1609" i="12" s="1"/>
  <c r="V1609" i="12" a="1"/>
  <c r="V1609" i="12" s="1"/>
  <c r="Z1608" i="12" a="1"/>
  <c r="Z1608" i="12" s="1"/>
  <c r="AA1608" i="12" s="1"/>
  <c r="Y1608" i="12" a="1"/>
  <c r="Y1608" i="12" s="1"/>
  <c r="X1608" i="12" a="1"/>
  <c r="X1608" i="12" s="1"/>
  <c r="W1608" i="12" a="1"/>
  <c r="W1608" i="12" s="1"/>
  <c r="V1608" i="12" a="1"/>
  <c r="V1608" i="12" s="1"/>
  <c r="Z1607" i="12" a="1"/>
  <c r="Z1607" i="12" s="1"/>
  <c r="AA1607" i="12" s="1"/>
  <c r="Y1607" i="12" a="1"/>
  <c r="Y1607" i="12" s="1"/>
  <c r="X1607" i="12" a="1"/>
  <c r="X1607" i="12" s="1"/>
  <c r="W1607" i="12" a="1"/>
  <c r="W1607" i="12" s="1"/>
  <c r="V1607" i="12" a="1"/>
  <c r="V1607" i="12" s="1"/>
  <c r="Z1606" i="12" a="1"/>
  <c r="Z1606" i="12" s="1"/>
  <c r="AA1606" i="12" s="1"/>
  <c r="Y1606" i="12" a="1"/>
  <c r="Y1606" i="12" s="1"/>
  <c r="X1606" i="12" a="1"/>
  <c r="X1606" i="12" s="1"/>
  <c r="W1606" i="12" a="1"/>
  <c r="W1606" i="12" s="1"/>
  <c r="V1606" i="12" a="1"/>
  <c r="V1606" i="12" s="1"/>
  <c r="Z1605" i="12" a="1"/>
  <c r="Z1605" i="12" s="1"/>
  <c r="AA1605" i="12" s="1"/>
  <c r="Y1605" i="12" a="1"/>
  <c r="Y1605" i="12" s="1"/>
  <c r="X1605" i="12" a="1"/>
  <c r="X1605" i="12" s="1"/>
  <c r="W1605" i="12" a="1"/>
  <c r="W1605" i="12" s="1"/>
  <c r="V1605" i="12" a="1"/>
  <c r="V1605" i="12" s="1"/>
  <c r="Z1604" i="12" a="1"/>
  <c r="Z1604" i="12" s="1"/>
  <c r="AA1604" i="12" s="1"/>
  <c r="Y1604" i="12" a="1"/>
  <c r="Y1604" i="12" s="1"/>
  <c r="X1604" i="12" a="1"/>
  <c r="X1604" i="12" s="1"/>
  <c r="W1604" i="12" a="1"/>
  <c r="W1604" i="12" s="1"/>
  <c r="V1604" i="12" a="1"/>
  <c r="V1604" i="12" s="1"/>
  <c r="Z1603" i="12" a="1"/>
  <c r="Z1603" i="12" s="1"/>
  <c r="AA1603" i="12" s="1"/>
  <c r="Y1603" i="12" a="1"/>
  <c r="Y1603" i="12" s="1"/>
  <c r="X1603" i="12" a="1"/>
  <c r="X1603" i="12" s="1"/>
  <c r="W1603" i="12" a="1"/>
  <c r="W1603" i="12" s="1"/>
  <c r="V1603" i="12" a="1"/>
  <c r="V1603" i="12" s="1"/>
  <c r="Z1602" i="12" a="1"/>
  <c r="Z1602" i="12" s="1"/>
  <c r="AA1602" i="12" s="1"/>
  <c r="Y1602" i="12" a="1"/>
  <c r="Y1602" i="12" s="1"/>
  <c r="X1602" i="12" a="1"/>
  <c r="X1602" i="12" s="1"/>
  <c r="W1602" i="12" a="1"/>
  <c r="W1602" i="12" s="1"/>
  <c r="V1602" i="12" a="1"/>
  <c r="V1602" i="12" s="1"/>
  <c r="Z1601" i="12" a="1"/>
  <c r="Z1601" i="12" s="1"/>
  <c r="AA1601" i="12" s="1"/>
  <c r="Y1601" i="12" a="1"/>
  <c r="Y1601" i="12" s="1"/>
  <c r="X1601" i="12" a="1"/>
  <c r="X1601" i="12" s="1"/>
  <c r="W1601" i="12" a="1"/>
  <c r="W1601" i="12" s="1"/>
  <c r="V1601" i="12" a="1"/>
  <c r="V1601" i="12" s="1"/>
  <c r="Z1600" i="12" a="1"/>
  <c r="Z1600" i="12" s="1"/>
  <c r="AA1600" i="12" s="1"/>
  <c r="Y1600" i="12" a="1"/>
  <c r="Y1600" i="12" s="1"/>
  <c r="X1600" i="12" a="1"/>
  <c r="X1600" i="12" s="1"/>
  <c r="W1600" i="12" a="1"/>
  <c r="W1600" i="12" s="1"/>
  <c r="V1600" i="12" a="1"/>
  <c r="V1600" i="12" s="1"/>
  <c r="S1600" i="12" a="1"/>
  <c r="S1600" i="12"/>
  <c r="R1600" i="12" a="1"/>
  <c r="R1600" i="12"/>
  <c r="Z1599" i="12" a="1"/>
  <c r="Z1599" i="12"/>
  <c r="AA1599" i="12" s="1"/>
  <c r="Y1599" i="12" a="1"/>
  <c r="Y1599" i="12" s="1"/>
  <c r="X1599" i="12" a="1"/>
  <c r="X1599" i="12" s="1"/>
  <c r="W1599" i="12" a="1"/>
  <c r="W1599" i="12" s="1"/>
  <c r="V1599" i="12" a="1"/>
  <c r="V1599" i="12" s="1"/>
  <c r="Z1598" i="12" a="1"/>
  <c r="Z1598" i="12" s="1"/>
  <c r="AA1598" i="12" s="1"/>
  <c r="Y1598" i="12" a="1"/>
  <c r="Y1598" i="12" s="1"/>
  <c r="X1598" i="12" a="1"/>
  <c r="X1598" i="12" s="1"/>
  <c r="W1598" i="12" a="1"/>
  <c r="W1598" i="12" s="1"/>
  <c r="V1598" i="12" a="1"/>
  <c r="V1598" i="12" s="1"/>
  <c r="Z1597" i="12" a="1"/>
  <c r="Z1597" i="12" s="1"/>
  <c r="AA1597" i="12" s="1"/>
  <c r="Y1597" i="12" a="1"/>
  <c r="Y1597" i="12" s="1"/>
  <c r="X1597" i="12" a="1"/>
  <c r="X1597" i="12" s="1"/>
  <c r="W1597" i="12" a="1"/>
  <c r="W1597" i="12" s="1"/>
  <c r="V1597" i="12" a="1"/>
  <c r="V1597" i="12" s="1"/>
  <c r="Z1596" i="12" a="1"/>
  <c r="Z1596" i="12" s="1"/>
  <c r="AA1596" i="12" s="1"/>
  <c r="Y1596" i="12" a="1"/>
  <c r="Y1596" i="12" s="1"/>
  <c r="X1596" i="12" a="1"/>
  <c r="X1596" i="12" s="1"/>
  <c r="W1596" i="12" a="1"/>
  <c r="W1596" i="12" s="1"/>
  <c r="V1596" i="12" a="1"/>
  <c r="V1596" i="12" s="1"/>
  <c r="Z1595" i="12" a="1"/>
  <c r="Z1595" i="12" s="1"/>
  <c r="AA1595" i="12" s="1"/>
  <c r="Y1595" i="12" a="1"/>
  <c r="Y1595" i="12" s="1"/>
  <c r="X1595" i="12" a="1"/>
  <c r="X1595" i="12" s="1"/>
  <c r="W1595" i="12" a="1"/>
  <c r="W1595" i="12" s="1"/>
  <c r="V1595" i="12" a="1"/>
  <c r="V1595" i="12" s="1"/>
  <c r="S1595" i="12" a="1"/>
  <c r="S1595" i="12"/>
  <c r="R1595" i="12" a="1"/>
  <c r="R1595" i="12"/>
  <c r="Z1594" i="12" a="1"/>
  <c r="Z1594" i="12" s="1"/>
  <c r="AA1594" i="12" s="1"/>
  <c r="Y1594" i="12" a="1"/>
  <c r="Y1594" i="12" s="1"/>
  <c r="X1594" i="12" a="1"/>
  <c r="X1594" i="12" s="1"/>
  <c r="W1594" i="12" a="1"/>
  <c r="W1594" i="12" s="1"/>
  <c r="V1594" i="12" a="1"/>
  <c r="V1594" i="12" s="1"/>
  <c r="Z1593" i="12" a="1"/>
  <c r="Z1593" i="12" s="1"/>
  <c r="AA1593" i="12" s="1"/>
  <c r="Y1593" i="12" a="1"/>
  <c r="Y1593" i="12" s="1"/>
  <c r="X1593" i="12" a="1"/>
  <c r="X1593" i="12" s="1"/>
  <c r="W1593" i="12" a="1"/>
  <c r="W1593" i="12" s="1"/>
  <c r="V1593" i="12" a="1"/>
  <c r="V1593" i="12" s="1"/>
  <c r="Z1592" i="12" a="1"/>
  <c r="Z1592" i="12" s="1"/>
  <c r="AA1592" i="12" s="1"/>
  <c r="Y1592" i="12" a="1"/>
  <c r="Y1592" i="12" s="1"/>
  <c r="X1592" i="12" a="1"/>
  <c r="X1592" i="12" s="1"/>
  <c r="W1592" i="12" a="1"/>
  <c r="W1592" i="12" s="1"/>
  <c r="V1592" i="12" a="1"/>
  <c r="V1592" i="12" s="1"/>
  <c r="R1592" i="12" a="1"/>
  <c r="R1592" i="12" s="1"/>
  <c r="Z1591" i="12" a="1"/>
  <c r="Z1591" i="12" s="1"/>
  <c r="AA1591" i="12" s="1"/>
  <c r="Y1591" i="12" a="1"/>
  <c r="Y1591" i="12" s="1"/>
  <c r="X1591" i="12" a="1"/>
  <c r="X1591" i="12" s="1"/>
  <c r="W1591" i="12" a="1"/>
  <c r="W1591" i="12" s="1"/>
  <c r="V1591" i="12" a="1"/>
  <c r="V1591" i="12" s="1"/>
  <c r="Z1590" i="12" a="1"/>
  <c r="Z1590" i="12" s="1"/>
  <c r="AA1590" i="12" s="1"/>
  <c r="Y1590" i="12" a="1"/>
  <c r="Y1590" i="12" s="1"/>
  <c r="X1590" i="12" a="1"/>
  <c r="X1590" i="12" s="1"/>
  <c r="W1590" i="12" a="1"/>
  <c r="W1590" i="12" s="1"/>
  <c r="V1590" i="12" a="1"/>
  <c r="V1590" i="12" s="1"/>
  <c r="Z1589" i="12" a="1"/>
  <c r="Z1589" i="12" s="1"/>
  <c r="AA1589" i="12" s="1"/>
  <c r="Y1589" i="12" a="1"/>
  <c r="Y1589" i="12" s="1"/>
  <c r="X1589" i="12" a="1"/>
  <c r="X1589" i="12" s="1"/>
  <c r="W1589" i="12" a="1"/>
  <c r="W1589" i="12" s="1"/>
  <c r="V1589" i="12" a="1"/>
  <c r="V1589" i="12" s="1"/>
  <c r="Z1588" i="12" a="1"/>
  <c r="Z1588" i="12" s="1"/>
  <c r="AA1588" i="12" s="1"/>
  <c r="Y1588" i="12" a="1"/>
  <c r="Y1588" i="12" s="1"/>
  <c r="X1588" i="12" a="1"/>
  <c r="X1588" i="12" s="1"/>
  <c r="W1588" i="12" a="1"/>
  <c r="W1588" i="12" s="1"/>
  <c r="V1588" i="12" a="1"/>
  <c r="V1588" i="12" s="1"/>
  <c r="Z1587" i="12" a="1"/>
  <c r="Z1587" i="12" s="1"/>
  <c r="AA1587" i="12" s="1"/>
  <c r="Y1587" i="12" a="1"/>
  <c r="Y1587" i="12" s="1"/>
  <c r="X1587" i="12" a="1"/>
  <c r="X1587" i="12" s="1"/>
  <c r="W1587" i="12" a="1"/>
  <c r="W1587" i="12" s="1"/>
  <c r="V1587" i="12" a="1"/>
  <c r="V1587" i="12" s="1"/>
  <c r="S1587" i="12" a="1"/>
  <c r="S1587" i="12"/>
  <c r="R1587" i="12" a="1"/>
  <c r="R1587" i="12" s="1"/>
  <c r="Z1586" i="12" a="1"/>
  <c r="Z1586" i="12" s="1"/>
  <c r="AA1586" i="12" s="1"/>
  <c r="Y1586" i="12" a="1"/>
  <c r="Y1586" i="12" s="1"/>
  <c r="X1586" i="12" a="1"/>
  <c r="X1586" i="12" s="1"/>
  <c r="W1586" i="12" a="1"/>
  <c r="W1586" i="12" s="1"/>
  <c r="V1586" i="12" a="1"/>
  <c r="V1586" i="12" s="1"/>
  <c r="Z1585" i="12" a="1"/>
  <c r="Z1585" i="12" s="1"/>
  <c r="AA1585" i="12" s="1"/>
  <c r="Y1585" i="12" a="1"/>
  <c r="Y1585" i="12" s="1"/>
  <c r="X1585" i="12" a="1"/>
  <c r="X1585" i="12" s="1"/>
  <c r="W1585" i="12" a="1"/>
  <c r="W1585" i="12" s="1"/>
  <c r="V1585" i="12" a="1"/>
  <c r="V1585" i="12" s="1"/>
  <c r="Z1584" i="12" a="1"/>
  <c r="Z1584" i="12" s="1"/>
  <c r="AA1584" i="12" s="1"/>
  <c r="Y1584" i="12" a="1"/>
  <c r="Y1584" i="12" s="1"/>
  <c r="X1584" i="12" a="1"/>
  <c r="X1584" i="12" s="1"/>
  <c r="W1584" i="12" a="1"/>
  <c r="W1584" i="12" s="1"/>
  <c r="V1584" i="12" a="1"/>
  <c r="V1584" i="12" s="1"/>
  <c r="Z1583" i="12" a="1"/>
  <c r="Z1583" i="12" s="1"/>
  <c r="AA1583" i="12" s="1"/>
  <c r="Y1583" i="12" a="1"/>
  <c r="Y1583" i="12" s="1"/>
  <c r="X1583" i="12" a="1"/>
  <c r="X1583" i="12" s="1"/>
  <c r="W1583" i="12" a="1"/>
  <c r="W1583" i="12" s="1"/>
  <c r="V1583" i="12" a="1"/>
  <c r="V1583" i="12" s="1"/>
  <c r="S1583" i="12" a="1"/>
  <c r="S1583" i="12" s="1"/>
  <c r="R1583" i="12" a="1"/>
  <c r="R1583" i="12" s="1"/>
  <c r="Z1582" i="12" a="1"/>
  <c r="Z1582" i="12" s="1"/>
  <c r="AA1582" i="12" s="1"/>
  <c r="Y1582" i="12" a="1"/>
  <c r="Y1582" i="12" s="1"/>
  <c r="X1582" i="12" a="1"/>
  <c r="X1582" i="12" s="1"/>
  <c r="W1582" i="12" a="1"/>
  <c r="W1582" i="12" s="1"/>
  <c r="V1582" i="12" a="1"/>
  <c r="V1582" i="12" s="1"/>
  <c r="S1582" i="12" a="1"/>
  <c r="S1582" i="12" s="1"/>
  <c r="R1582" i="12" a="1"/>
  <c r="R1582" i="12"/>
  <c r="Z1581" i="12" a="1"/>
  <c r="Z1581" i="12" s="1"/>
  <c r="AA1581" i="12" s="1"/>
  <c r="Y1581" i="12" a="1"/>
  <c r="Y1581" i="12" s="1"/>
  <c r="X1581" i="12" a="1"/>
  <c r="X1581" i="12" s="1"/>
  <c r="W1581" i="12" a="1"/>
  <c r="W1581" i="12" s="1"/>
  <c r="V1581" i="12" a="1"/>
  <c r="V1581" i="12" s="1"/>
  <c r="Z1580" i="12" a="1"/>
  <c r="Z1580" i="12" s="1"/>
  <c r="AA1580" i="12" s="1"/>
  <c r="Y1580" i="12" a="1"/>
  <c r="Y1580" i="12" s="1"/>
  <c r="X1580" i="12" a="1"/>
  <c r="X1580" i="12" s="1"/>
  <c r="W1580" i="12" a="1"/>
  <c r="W1580" i="12" s="1"/>
  <c r="V1580" i="12" a="1"/>
  <c r="V1580" i="12" s="1"/>
  <c r="S1580" i="12" a="1"/>
  <c r="S1580" i="12"/>
  <c r="R1580" i="12" a="1"/>
  <c r="R1580" i="12"/>
  <c r="Z1579" i="12" a="1"/>
  <c r="Z1579" i="12" s="1"/>
  <c r="AA1579" i="12" s="1"/>
  <c r="Y1579" i="12" a="1"/>
  <c r="Y1579" i="12" s="1"/>
  <c r="X1579" i="12" a="1"/>
  <c r="X1579" i="12" s="1"/>
  <c r="W1579" i="12" a="1"/>
  <c r="W1579" i="12" s="1"/>
  <c r="V1579" i="12" a="1"/>
  <c r="V1579" i="12" s="1"/>
  <c r="S1579" i="12" a="1"/>
  <c r="S1579" i="12" s="1"/>
  <c r="R1579" i="12" a="1"/>
  <c r="R1579" i="12" s="1"/>
  <c r="Z1578" i="12" a="1"/>
  <c r="Z1578" i="12" s="1"/>
  <c r="AA1578" i="12" s="1"/>
  <c r="Y1578" i="12" a="1"/>
  <c r="Y1578" i="12" s="1"/>
  <c r="X1578" i="12" a="1"/>
  <c r="X1578" i="12" s="1"/>
  <c r="W1578" i="12" a="1"/>
  <c r="W1578" i="12" s="1"/>
  <c r="V1578" i="12" a="1"/>
  <c r="V1578" i="12" s="1"/>
  <c r="Z1577" i="12" a="1"/>
  <c r="Z1577" i="12" s="1"/>
  <c r="AA1577" i="12" s="1"/>
  <c r="Y1577" i="12" a="1"/>
  <c r="Y1577" i="12" s="1"/>
  <c r="X1577" i="12" a="1"/>
  <c r="X1577" i="12" s="1"/>
  <c r="W1577" i="12" a="1"/>
  <c r="W1577" i="12" s="1"/>
  <c r="V1577" i="12" a="1"/>
  <c r="V1577" i="12" s="1"/>
  <c r="Z1576" i="12" a="1"/>
  <c r="Z1576" i="12" s="1"/>
  <c r="AA1576" i="12" s="1"/>
  <c r="Y1576" i="12" a="1"/>
  <c r="Y1576" i="12" s="1"/>
  <c r="X1576" i="12" a="1"/>
  <c r="X1576" i="12" s="1"/>
  <c r="W1576" i="12" a="1"/>
  <c r="W1576" i="12" s="1"/>
  <c r="V1576" i="12" a="1"/>
  <c r="V1576" i="12" s="1"/>
  <c r="Z1575" i="12" a="1"/>
  <c r="Z1575" i="12" s="1"/>
  <c r="AA1575" i="12" s="1"/>
  <c r="Y1575" i="12" a="1"/>
  <c r="Y1575" i="12" s="1"/>
  <c r="X1575" i="12" a="1"/>
  <c r="X1575" i="12" s="1"/>
  <c r="W1575" i="12" a="1"/>
  <c r="W1575" i="12" s="1"/>
  <c r="V1575" i="12" a="1"/>
  <c r="V1575" i="12" s="1"/>
  <c r="Z1574" i="12" a="1"/>
  <c r="Z1574" i="12" s="1"/>
  <c r="AA1574" i="12" s="1"/>
  <c r="Y1574" i="12" a="1"/>
  <c r="Y1574" i="12" s="1"/>
  <c r="X1574" i="12" a="1"/>
  <c r="X1574" i="12" s="1"/>
  <c r="W1574" i="12" a="1"/>
  <c r="W1574" i="12" s="1"/>
  <c r="V1574" i="12" a="1"/>
  <c r="V1574" i="12" s="1"/>
  <c r="Z1573" i="12" a="1"/>
  <c r="Z1573" i="12" s="1"/>
  <c r="AA1573" i="12" s="1"/>
  <c r="Y1573" i="12" a="1"/>
  <c r="Y1573" i="12" s="1"/>
  <c r="X1573" i="12" a="1"/>
  <c r="X1573" i="12" s="1"/>
  <c r="W1573" i="12" a="1"/>
  <c r="W1573" i="12" s="1"/>
  <c r="V1573" i="12" a="1"/>
  <c r="V1573" i="12" s="1"/>
  <c r="S1573" i="12" a="1"/>
  <c r="S1573" i="12"/>
  <c r="R1573" i="12" a="1"/>
  <c r="R1573" i="12"/>
  <c r="Z1572" i="12" a="1"/>
  <c r="Z1572" i="12" s="1"/>
  <c r="AA1572" i="12" s="1"/>
  <c r="Y1572" i="12" a="1"/>
  <c r="Y1572" i="12" s="1"/>
  <c r="X1572" i="12" a="1"/>
  <c r="X1572" i="12" s="1"/>
  <c r="W1572" i="12" a="1"/>
  <c r="W1572" i="12" s="1"/>
  <c r="V1572" i="12" a="1"/>
  <c r="V1572" i="12" s="1"/>
  <c r="Z1571" i="12" a="1"/>
  <c r="Z1571" i="12" s="1"/>
  <c r="AA1571" i="12" s="1"/>
  <c r="Y1571" i="12" a="1"/>
  <c r="Y1571" i="12" s="1"/>
  <c r="X1571" i="12" a="1"/>
  <c r="X1571" i="12"/>
  <c r="W1571" i="12" a="1"/>
  <c r="W1571" i="12" s="1"/>
  <c r="V1571" i="12" a="1"/>
  <c r="V1571" i="12" s="1"/>
  <c r="S1571" i="12" a="1"/>
  <c r="S1571" i="12" s="1"/>
  <c r="R1571" i="12" a="1"/>
  <c r="R1571" i="12" s="1"/>
  <c r="Z1570" i="12" a="1"/>
  <c r="Z1570" i="12" s="1"/>
  <c r="AA1570" i="12" s="1"/>
  <c r="Y1570" i="12" a="1"/>
  <c r="Y1570" i="12" s="1"/>
  <c r="X1570" i="12" a="1"/>
  <c r="X1570" i="12" s="1"/>
  <c r="W1570" i="12" a="1"/>
  <c r="W1570" i="12" s="1"/>
  <c r="V1570" i="12" a="1"/>
  <c r="V1570" i="12" s="1"/>
  <c r="S1570" i="12" a="1"/>
  <c r="S1570" i="12" s="1"/>
  <c r="R1570" i="12" a="1"/>
  <c r="R1570" i="12" s="1"/>
  <c r="Z1569" i="12" a="1"/>
  <c r="Z1569" i="12" s="1"/>
  <c r="AA1569" i="12" s="1"/>
  <c r="Y1569" i="12" a="1"/>
  <c r="Y1569" i="12" s="1"/>
  <c r="X1569" i="12" a="1"/>
  <c r="X1569" i="12" s="1"/>
  <c r="W1569" i="12" a="1"/>
  <c r="W1569" i="12" s="1"/>
  <c r="V1569" i="12" a="1"/>
  <c r="V1569" i="12" s="1"/>
  <c r="Z1568" i="12" a="1"/>
  <c r="Z1568" i="12" s="1"/>
  <c r="AA1568" i="12" s="1"/>
  <c r="Y1568" i="12" a="1"/>
  <c r="Y1568" i="12" s="1"/>
  <c r="X1568" i="12" a="1"/>
  <c r="X1568" i="12" s="1"/>
  <c r="W1568" i="12" a="1"/>
  <c r="W1568" i="12" s="1"/>
  <c r="V1568" i="12" a="1"/>
  <c r="V1568" i="12" s="1"/>
  <c r="S1568" i="12" a="1"/>
  <c r="S1568" i="12"/>
  <c r="R1568" i="12" a="1"/>
  <c r="R1568" i="12"/>
  <c r="Z1567" i="12" a="1"/>
  <c r="Z1567" i="12"/>
  <c r="AA1567" i="12" s="1"/>
  <c r="Y1567" i="12" a="1"/>
  <c r="Y1567" i="12" s="1"/>
  <c r="X1567" i="12" a="1"/>
  <c r="X1567" i="12" s="1"/>
  <c r="W1567" i="12" a="1"/>
  <c r="W1567" i="12" s="1"/>
  <c r="V1567" i="12" a="1"/>
  <c r="V1567" i="12" s="1"/>
  <c r="S1567" i="12" a="1"/>
  <c r="S1567" i="12"/>
  <c r="R1567" i="12" a="1"/>
  <c r="R1567" i="12" s="1"/>
  <c r="Z1566" i="12" a="1"/>
  <c r="Z1566" i="12" s="1"/>
  <c r="AA1566" i="12" s="1"/>
  <c r="Y1566" i="12" a="1"/>
  <c r="Y1566" i="12" s="1"/>
  <c r="X1566" i="12" a="1"/>
  <c r="X1566" i="12" s="1"/>
  <c r="W1566" i="12" a="1"/>
  <c r="W1566" i="12" s="1"/>
  <c r="V1566" i="12" a="1"/>
  <c r="V1566" i="12" s="1"/>
  <c r="Z1565" i="12" a="1"/>
  <c r="Z1565" i="12" s="1"/>
  <c r="AA1565" i="12" s="1"/>
  <c r="Y1565" i="12" a="1"/>
  <c r="Y1565" i="12" s="1"/>
  <c r="X1565" i="12" a="1"/>
  <c r="X1565" i="12" s="1"/>
  <c r="W1565" i="12" a="1"/>
  <c r="W1565" i="12" s="1"/>
  <c r="V1565" i="12" a="1"/>
  <c r="V1565" i="12" s="1"/>
  <c r="S1565" i="12" a="1"/>
  <c r="S1565" i="12" s="1"/>
  <c r="R1565" i="12" a="1"/>
  <c r="R1565" i="12" s="1"/>
  <c r="Z1564" i="12" a="1"/>
  <c r="Z1564" i="12" s="1"/>
  <c r="AA1564" i="12" s="1"/>
  <c r="Y1564" i="12" a="1"/>
  <c r="Y1564" i="12" s="1"/>
  <c r="X1564" i="12" a="1"/>
  <c r="X1564" i="12" s="1"/>
  <c r="W1564" i="12" a="1"/>
  <c r="W1564" i="12" s="1"/>
  <c r="V1564" i="12" a="1"/>
  <c r="V1564" i="12" s="1"/>
  <c r="S1564" i="12" a="1"/>
  <c r="S1564" i="12" s="1"/>
  <c r="R1564" i="12" a="1"/>
  <c r="R1564" i="12"/>
  <c r="Z1563" i="12" a="1"/>
  <c r="Z1563" i="12" s="1"/>
  <c r="AA1563" i="12" s="1"/>
  <c r="Y1563" i="12" a="1"/>
  <c r="Y1563" i="12" s="1"/>
  <c r="X1563" i="12" a="1"/>
  <c r="X1563" i="12" s="1"/>
  <c r="W1563" i="12" a="1"/>
  <c r="W1563" i="12" s="1"/>
  <c r="V1563" i="12" a="1"/>
  <c r="V1563" i="12" s="1"/>
  <c r="Z1562" i="12" a="1"/>
  <c r="Z1562" i="12" s="1"/>
  <c r="AA1562" i="12" s="1"/>
  <c r="Y1562" i="12" a="1"/>
  <c r="Y1562" i="12" s="1"/>
  <c r="X1562" i="12" a="1"/>
  <c r="X1562" i="12" s="1"/>
  <c r="W1562" i="12" a="1"/>
  <c r="W1562" i="12" s="1"/>
  <c r="V1562" i="12" a="1"/>
  <c r="V1562" i="12" s="1"/>
  <c r="Z1561" i="12" a="1"/>
  <c r="Z1561" i="12" s="1"/>
  <c r="AA1561" i="12" s="1"/>
  <c r="Y1561" i="12" a="1"/>
  <c r="Y1561" i="12" s="1"/>
  <c r="X1561" i="12" a="1"/>
  <c r="X1561" i="12" s="1"/>
  <c r="W1561" i="12" a="1"/>
  <c r="W1561" i="12" s="1"/>
  <c r="V1561" i="12" a="1"/>
  <c r="V1561" i="12" s="1"/>
  <c r="S1561" i="12" a="1"/>
  <c r="S1561" i="12"/>
  <c r="R1561" i="12" a="1"/>
  <c r="R1561" i="12"/>
  <c r="Z1560" i="12" a="1"/>
  <c r="Z1560" i="12" s="1"/>
  <c r="AA1560" i="12" s="1"/>
  <c r="Y1560" i="12" a="1"/>
  <c r="Y1560" i="12" s="1"/>
  <c r="X1560" i="12" a="1"/>
  <c r="X1560" i="12" s="1"/>
  <c r="W1560" i="12" a="1"/>
  <c r="W1560" i="12" s="1"/>
  <c r="V1560" i="12" a="1"/>
  <c r="V1560" i="12" s="1"/>
  <c r="Z1559" i="12" a="1"/>
  <c r="Z1559" i="12" s="1"/>
  <c r="AA1559" i="12" s="1"/>
  <c r="Y1559" i="12" a="1"/>
  <c r="Y1559" i="12" s="1"/>
  <c r="X1559" i="12" a="1"/>
  <c r="X1559" i="12" s="1"/>
  <c r="W1559" i="12" a="1"/>
  <c r="W1559" i="12" s="1"/>
  <c r="V1559" i="12" a="1"/>
  <c r="V1559" i="12" s="1"/>
  <c r="Z1558" i="12" a="1"/>
  <c r="Z1558" i="12" s="1"/>
  <c r="AA1558" i="12" s="1"/>
  <c r="Y1558" i="12" a="1"/>
  <c r="Y1558" i="12" s="1"/>
  <c r="X1558" i="12" a="1"/>
  <c r="X1558" i="12" s="1"/>
  <c r="W1558" i="12" a="1"/>
  <c r="W1558" i="12" s="1"/>
  <c r="V1558" i="12" a="1"/>
  <c r="V1558" i="12" s="1"/>
  <c r="Z1557" i="12" a="1"/>
  <c r="Z1557" i="12" s="1"/>
  <c r="AA1557" i="12" s="1"/>
  <c r="Y1557" i="12" a="1"/>
  <c r="Y1557" i="12" s="1"/>
  <c r="X1557" i="12" a="1"/>
  <c r="X1557" i="12" s="1"/>
  <c r="W1557" i="12" a="1"/>
  <c r="W1557" i="12" s="1"/>
  <c r="V1557" i="12" a="1"/>
  <c r="V1557" i="12" s="1"/>
  <c r="S1557" i="12" a="1"/>
  <c r="S1557" i="12"/>
  <c r="R1557" i="12" a="1"/>
  <c r="R1557" i="12" s="1"/>
  <c r="Z1556" i="12" a="1"/>
  <c r="Z1556" i="12" s="1"/>
  <c r="AA1556" i="12" s="1"/>
  <c r="Y1556" i="12" a="1"/>
  <c r="Y1556" i="12" s="1"/>
  <c r="X1556" i="12" a="1"/>
  <c r="X1556" i="12" s="1"/>
  <c r="W1556" i="12" a="1"/>
  <c r="W1556" i="12" s="1"/>
  <c r="V1556" i="12" a="1"/>
  <c r="V1556" i="12" s="1"/>
  <c r="Z1555" i="12" a="1"/>
  <c r="Z1555" i="12" s="1"/>
  <c r="AA1555" i="12" s="1"/>
  <c r="Y1555" i="12" a="1"/>
  <c r="Y1555" i="12" s="1"/>
  <c r="X1555" i="12" a="1"/>
  <c r="X1555" i="12" s="1"/>
  <c r="W1555" i="12" a="1"/>
  <c r="W1555" i="12" s="1"/>
  <c r="V1555" i="12" a="1"/>
  <c r="V1555" i="12" s="1"/>
  <c r="S1555" i="12" a="1"/>
  <c r="S1555" i="12" s="1"/>
  <c r="R1555" i="12" a="1"/>
  <c r="R1555" i="12"/>
  <c r="Z1554" i="12" a="1"/>
  <c r="Z1554" i="12" s="1"/>
  <c r="AA1554" i="12" s="1"/>
  <c r="Y1554" i="12" a="1"/>
  <c r="Y1554" i="12" s="1"/>
  <c r="X1554" i="12" a="1"/>
  <c r="X1554" i="12" s="1"/>
  <c r="W1554" i="12" a="1"/>
  <c r="W1554" i="12" s="1"/>
  <c r="V1554" i="12" a="1"/>
  <c r="V1554" i="12" s="1"/>
  <c r="Z1553" i="12" a="1"/>
  <c r="Z1553" i="12" s="1"/>
  <c r="AA1553" i="12" s="1"/>
  <c r="Y1553" i="12" a="1"/>
  <c r="Y1553" i="12" s="1"/>
  <c r="X1553" i="12" a="1"/>
  <c r="X1553" i="12" s="1"/>
  <c r="W1553" i="12" a="1"/>
  <c r="W1553" i="12" s="1"/>
  <c r="V1553" i="12" a="1"/>
  <c r="V1553" i="12" s="1"/>
  <c r="Z1552" i="12" a="1"/>
  <c r="Z1552" i="12" s="1"/>
  <c r="AA1552" i="12" s="1"/>
  <c r="Y1552" i="12" a="1"/>
  <c r="Y1552" i="12" s="1"/>
  <c r="X1552" i="12" a="1"/>
  <c r="X1552" i="12" s="1"/>
  <c r="W1552" i="12" a="1"/>
  <c r="W1552" i="12" s="1"/>
  <c r="V1552" i="12" a="1"/>
  <c r="V1552" i="12" s="1"/>
  <c r="Z1551" i="12" a="1"/>
  <c r="Z1551" i="12" s="1"/>
  <c r="AA1551" i="12" s="1"/>
  <c r="Y1551" i="12" a="1"/>
  <c r="Y1551" i="12" s="1"/>
  <c r="X1551" i="12" a="1"/>
  <c r="X1551" i="12" s="1"/>
  <c r="W1551" i="12" a="1"/>
  <c r="W1551" i="12" s="1"/>
  <c r="V1551" i="12" a="1"/>
  <c r="V1551" i="12" s="1"/>
  <c r="Z1550" i="12" a="1"/>
  <c r="Z1550" i="12" s="1"/>
  <c r="AA1550" i="12" s="1"/>
  <c r="Y1550" i="12" a="1"/>
  <c r="Y1550" i="12" s="1"/>
  <c r="X1550" i="12" a="1"/>
  <c r="X1550" i="12" s="1"/>
  <c r="W1550" i="12" a="1"/>
  <c r="W1550" i="12" s="1"/>
  <c r="V1550" i="12" a="1"/>
  <c r="V1550" i="12" s="1"/>
  <c r="S1550" i="12" a="1"/>
  <c r="S1550" i="12" s="1"/>
  <c r="R1550" i="12" a="1"/>
  <c r="R1550" i="12"/>
  <c r="Z1549" i="12" a="1"/>
  <c r="Z1549" i="12" s="1"/>
  <c r="AA1549" i="12" s="1"/>
  <c r="Y1549" i="12" a="1"/>
  <c r="Y1549" i="12" s="1"/>
  <c r="X1549" i="12" a="1"/>
  <c r="X1549" i="12" s="1"/>
  <c r="W1549" i="12" a="1"/>
  <c r="W1549" i="12" s="1"/>
  <c r="V1549" i="12" a="1"/>
  <c r="V1549" i="12" s="1"/>
  <c r="S1549" i="12" a="1"/>
  <c r="S1549" i="12"/>
  <c r="R1549" i="12" a="1"/>
  <c r="R1549" i="12" s="1"/>
  <c r="Z1548" i="12" a="1"/>
  <c r="Z1548" i="12" s="1"/>
  <c r="AA1548" i="12" s="1"/>
  <c r="Y1548" i="12" a="1"/>
  <c r="Y1548" i="12" s="1"/>
  <c r="X1548" i="12" a="1"/>
  <c r="X1548" i="12" s="1"/>
  <c r="W1548" i="12" a="1"/>
  <c r="W1548" i="12" s="1"/>
  <c r="V1548" i="12" a="1"/>
  <c r="V1548" i="12" s="1"/>
  <c r="S1548" i="12" a="1"/>
  <c r="S1548" i="12"/>
  <c r="R1548" i="12" a="1"/>
  <c r="R1548" i="12"/>
  <c r="Z1547" i="12" a="1"/>
  <c r="Z1547" i="12"/>
  <c r="AA1547" i="12" s="1"/>
  <c r="Y1547" i="12" a="1"/>
  <c r="Y1547" i="12" s="1"/>
  <c r="X1547" i="12" a="1"/>
  <c r="X1547" i="12" s="1"/>
  <c r="W1547" i="12" a="1"/>
  <c r="W1547" i="12" s="1"/>
  <c r="V1547" i="12" a="1"/>
  <c r="V1547" i="12" s="1"/>
  <c r="S1547" i="12" a="1"/>
  <c r="S1547" i="12"/>
  <c r="R1547" i="12" a="1"/>
  <c r="R1547" i="12"/>
  <c r="Z1546" i="12" a="1"/>
  <c r="Z1546" i="12" s="1"/>
  <c r="AA1546" i="12" s="1"/>
  <c r="Y1546" i="12" a="1"/>
  <c r="Y1546" i="12" s="1"/>
  <c r="X1546" i="12" a="1"/>
  <c r="X1546" i="12" s="1"/>
  <c r="W1546" i="12" a="1"/>
  <c r="W1546" i="12" s="1"/>
  <c r="V1546" i="12" a="1"/>
  <c r="V1546" i="12" s="1"/>
  <c r="Z1545" i="12" a="1"/>
  <c r="Z1545" i="12" s="1"/>
  <c r="AA1545" i="12" s="1"/>
  <c r="Y1545" i="12" a="1"/>
  <c r="Y1545" i="12" s="1"/>
  <c r="X1545" i="12" a="1"/>
  <c r="X1545" i="12" s="1"/>
  <c r="W1545" i="12" a="1"/>
  <c r="W1545" i="12" s="1"/>
  <c r="V1545" i="12" a="1"/>
  <c r="V1545" i="12" s="1"/>
  <c r="S1545" i="12" a="1"/>
  <c r="S1545" i="12" s="1"/>
  <c r="R1545" i="12" a="1"/>
  <c r="R1545" i="12" s="1"/>
  <c r="Z1544" i="12" a="1"/>
  <c r="Z1544" i="12" s="1"/>
  <c r="AA1544" i="12" s="1"/>
  <c r="Y1544" i="12" a="1"/>
  <c r="Y1544" i="12" s="1"/>
  <c r="X1544" i="12" a="1"/>
  <c r="X1544" i="12" s="1"/>
  <c r="W1544" i="12" a="1"/>
  <c r="W1544" i="12" s="1"/>
  <c r="V1544" i="12" a="1"/>
  <c r="V1544" i="12" s="1"/>
  <c r="Z1543" i="12" a="1"/>
  <c r="Z1543" i="12" s="1"/>
  <c r="AA1543" i="12" s="1"/>
  <c r="Y1543" i="12" a="1"/>
  <c r="Y1543" i="12" s="1"/>
  <c r="X1543" i="12" a="1"/>
  <c r="X1543" i="12" s="1"/>
  <c r="W1543" i="12" a="1"/>
  <c r="W1543" i="12" s="1"/>
  <c r="V1543" i="12" a="1"/>
  <c r="V1543" i="12" s="1"/>
  <c r="Z1542" i="12" a="1"/>
  <c r="Z1542" i="12" s="1"/>
  <c r="AA1542" i="12" s="1"/>
  <c r="Y1542" i="12" a="1"/>
  <c r="Y1542" i="12" s="1"/>
  <c r="X1542" i="12" a="1"/>
  <c r="X1542" i="12" s="1"/>
  <c r="W1542" i="12" a="1"/>
  <c r="W1542" i="12" s="1"/>
  <c r="V1542" i="12" a="1"/>
  <c r="V1542" i="12" s="1"/>
  <c r="S1542" i="12" a="1"/>
  <c r="S1542" i="12" s="1"/>
  <c r="R1542" i="12" a="1"/>
  <c r="R1542" i="12" s="1"/>
  <c r="Z1541" i="12" a="1"/>
  <c r="Z1541" i="12" s="1"/>
  <c r="AA1541" i="12" s="1"/>
  <c r="Y1541" i="12" a="1"/>
  <c r="Y1541" i="12" s="1"/>
  <c r="X1541" i="12" a="1"/>
  <c r="X1541" i="12" s="1"/>
  <c r="W1541" i="12" a="1"/>
  <c r="W1541" i="12" s="1"/>
  <c r="V1541" i="12" a="1"/>
  <c r="V1541" i="12" s="1"/>
  <c r="S1541" i="12" a="1"/>
  <c r="S1541" i="12"/>
  <c r="R1541" i="12" a="1"/>
  <c r="R1541" i="12" s="1"/>
  <c r="Z1540" i="12" a="1"/>
  <c r="Z1540" i="12" s="1"/>
  <c r="AA1540" i="12" s="1"/>
  <c r="Y1540" i="12" a="1"/>
  <c r="Y1540" i="12" s="1"/>
  <c r="X1540" i="12" a="1"/>
  <c r="X1540" i="12" s="1"/>
  <c r="W1540" i="12" a="1"/>
  <c r="W1540" i="12" s="1"/>
  <c r="V1540" i="12" a="1"/>
  <c r="V1540" i="12" s="1"/>
  <c r="S1540" i="12" a="1"/>
  <c r="S1540" i="12"/>
  <c r="R1540" i="12" a="1"/>
  <c r="R1540" i="12"/>
  <c r="Z1539" i="12" a="1"/>
  <c r="Z1539" i="12" s="1"/>
  <c r="AA1539" i="12" s="1"/>
  <c r="Y1539" i="12" a="1"/>
  <c r="Y1539" i="12" s="1"/>
  <c r="X1539" i="12" a="1"/>
  <c r="X1539" i="12" s="1"/>
  <c r="W1539" i="12" a="1"/>
  <c r="W1539" i="12" s="1"/>
  <c r="V1539" i="12" a="1"/>
  <c r="V1539" i="12" s="1"/>
  <c r="S1539" i="12" a="1"/>
  <c r="S1539" i="12" s="1"/>
  <c r="R1539" i="12" a="1"/>
  <c r="R1539" i="12" s="1"/>
  <c r="Z1538" i="12" a="1"/>
  <c r="Z1538" i="12" s="1"/>
  <c r="AA1538" i="12" s="1"/>
  <c r="Y1538" i="12" a="1"/>
  <c r="Y1538" i="12" s="1"/>
  <c r="X1538" i="12" a="1"/>
  <c r="X1538" i="12" s="1"/>
  <c r="W1538" i="12" a="1"/>
  <c r="W1538" i="12" s="1"/>
  <c r="V1538" i="12" a="1"/>
  <c r="V1538" i="12" s="1"/>
  <c r="S1538" i="12" a="1"/>
  <c r="S1538" i="12"/>
  <c r="R1538" i="12" a="1"/>
  <c r="R1538" i="12" s="1"/>
  <c r="Z1537" i="12" a="1"/>
  <c r="Z1537" i="12" s="1"/>
  <c r="AA1537" i="12" s="1"/>
  <c r="Y1537" i="12" a="1"/>
  <c r="Y1537" i="12" s="1"/>
  <c r="X1537" i="12" a="1"/>
  <c r="X1537" i="12" s="1"/>
  <c r="W1537" i="12" a="1"/>
  <c r="W1537" i="12" s="1"/>
  <c r="V1537" i="12" a="1"/>
  <c r="V1537" i="12" s="1"/>
  <c r="S1537" i="12" a="1"/>
  <c r="S1537" i="12" s="1"/>
  <c r="R1537" i="12" a="1"/>
  <c r="R1537" i="12"/>
  <c r="Z1536" i="12" a="1"/>
  <c r="Z1536" i="12" s="1"/>
  <c r="AA1536" i="12" s="1"/>
  <c r="Y1536" i="12" a="1"/>
  <c r="Y1536" i="12" s="1"/>
  <c r="X1536" i="12" a="1"/>
  <c r="X1536" i="12" s="1"/>
  <c r="W1536" i="12" a="1"/>
  <c r="W1536" i="12" s="1"/>
  <c r="V1536" i="12" a="1"/>
  <c r="V1536" i="12" s="1"/>
  <c r="S1536" i="12" a="1"/>
  <c r="S1536" i="12" s="1"/>
  <c r="R1536" i="12" a="1"/>
  <c r="R1536" i="12"/>
  <c r="Z1535" i="12" a="1"/>
  <c r="Z1535" i="12" s="1"/>
  <c r="AA1535" i="12" s="1"/>
  <c r="Y1535" i="12" a="1"/>
  <c r="Y1535" i="12" s="1"/>
  <c r="X1535" i="12" a="1"/>
  <c r="X1535" i="12" s="1"/>
  <c r="W1535" i="12" a="1"/>
  <c r="W1535" i="12" s="1"/>
  <c r="V1535" i="12" a="1"/>
  <c r="V1535" i="12" s="1"/>
  <c r="S1535" i="12" a="1"/>
  <c r="S1535" i="12" s="1"/>
  <c r="R1535" i="12" a="1"/>
  <c r="R1535" i="12" s="1"/>
  <c r="Z1534" i="12" a="1"/>
  <c r="Z1534" i="12" s="1"/>
  <c r="AA1534" i="12" s="1"/>
  <c r="Y1534" i="12" a="1"/>
  <c r="Y1534" i="12" s="1"/>
  <c r="X1534" i="12" a="1"/>
  <c r="X1534" i="12" s="1"/>
  <c r="W1534" i="12" a="1"/>
  <c r="W1534" i="12" s="1"/>
  <c r="V1534" i="12" a="1"/>
  <c r="V1534" i="12" s="1"/>
  <c r="S1534" i="12" a="1"/>
  <c r="S1534" i="12" s="1"/>
  <c r="R1534" i="12" a="1"/>
  <c r="R1534" i="12"/>
  <c r="Z1533" i="12" a="1"/>
  <c r="Z1533" i="12" s="1"/>
  <c r="AA1533" i="12" s="1"/>
  <c r="Y1533" i="12" a="1"/>
  <c r="Y1533" i="12" s="1"/>
  <c r="X1533" i="12" a="1"/>
  <c r="X1533" i="12" s="1"/>
  <c r="W1533" i="12" a="1"/>
  <c r="W1533" i="12" s="1"/>
  <c r="V1533" i="12" a="1"/>
  <c r="V1533" i="12" s="1"/>
  <c r="S1533" i="12" a="1"/>
  <c r="S1533" i="12" s="1"/>
  <c r="R1533" i="12" a="1"/>
  <c r="R1533" i="12" s="1"/>
  <c r="Z1532" i="12" a="1"/>
  <c r="Z1532" i="12" s="1"/>
  <c r="AA1532" i="12" s="1"/>
  <c r="Y1532" i="12" a="1"/>
  <c r="Y1532" i="12" s="1"/>
  <c r="X1532" i="12" a="1"/>
  <c r="X1532" i="12" s="1"/>
  <c r="W1532" i="12" a="1"/>
  <c r="W1532" i="12" s="1"/>
  <c r="V1532" i="12" a="1"/>
  <c r="V1532" i="12"/>
  <c r="S1532" i="12" a="1"/>
  <c r="S1532" i="12"/>
  <c r="R1532" i="12" a="1"/>
  <c r="R1532" i="12" s="1"/>
  <c r="Z1531" i="12" a="1"/>
  <c r="Z1531" i="12" s="1"/>
  <c r="AA1531" i="12" s="1"/>
  <c r="Y1531" i="12" a="1"/>
  <c r="Y1531" i="12" s="1"/>
  <c r="X1531" i="12" a="1"/>
  <c r="X1531" i="12" s="1"/>
  <c r="W1531" i="12" a="1"/>
  <c r="W1531" i="12" s="1"/>
  <c r="V1531" i="12" a="1"/>
  <c r="V1531" i="12" s="1"/>
  <c r="S1531" i="12" a="1"/>
  <c r="S1531" i="12" s="1"/>
  <c r="R1531" i="12" a="1"/>
  <c r="R1531" i="12" s="1"/>
  <c r="Z1530" i="12" a="1"/>
  <c r="Z1530" i="12" s="1"/>
  <c r="AA1530" i="12" s="1"/>
  <c r="Y1530" i="12" a="1"/>
  <c r="Y1530" i="12" s="1"/>
  <c r="X1530" i="12" a="1"/>
  <c r="X1530" i="12" s="1"/>
  <c r="W1530" i="12" a="1"/>
  <c r="W1530" i="12" s="1"/>
  <c r="V1530" i="12" a="1"/>
  <c r="V1530" i="12" s="1"/>
  <c r="S1530" i="12" a="1"/>
  <c r="S1530" i="12" s="1"/>
  <c r="R1530" i="12" a="1"/>
  <c r="R1530" i="12" s="1"/>
  <c r="Z1529" i="12" a="1"/>
  <c r="Z1529" i="12" s="1"/>
  <c r="AA1529" i="12" s="1"/>
  <c r="Y1529" i="12" a="1"/>
  <c r="Y1529" i="12" s="1"/>
  <c r="X1529" i="12" a="1"/>
  <c r="X1529" i="12" s="1"/>
  <c r="W1529" i="12" a="1"/>
  <c r="W1529" i="12" s="1"/>
  <c r="V1529" i="12" a="1"/>
  <c r="V1529" i="12" s="1"/>
  <c r="Z1528" i="12" a="1"/>
  <c r="Z1528" i="12" s="1"/>
  <c r="AA1528" i="12" s="1"/>
  <c r="Y1528" i="12" a="1"/>
  <c r="Y1528" i="12" s="1"/>
  <c r="X1528" i="12" a="1"/>
  <c r="X1528" i="12" s="1"/>
  <c r="W1528" i="12" a="1"/>
  <c r="W1528" i="12" s="1"/>
  <c r="V1528" i="12" a="1"/>
  <c r="V1528" i="12" s="1"/>
  <c r="S1528" i="12" a="1"/>
  <c r="S1528" i="12"/>
  <c r="R1528" i="12" a="1"/>
  <c r="R1528" i="12"/>
  <c r="Z1527" i="12" a="1"/>
  <c r="Z1527" i="12" s="1"/>
  <c r="AA1527" i="12" s="1"/>
  <c r="Y1527" i="12" a="1"/>
  <c r="Y1527" i="12" s="1"/>
  <c r="X1527" i="12" a="1"/>
  <c r="X1527" i="12" s="1"/>
  <c r="W1527" i="12" a="1"/>
  <c r="W1527" i="12" s="1"/>
  <c r="V1527" i="12" a="1"/>
  <c r="V1527" i="12" s="1"/>
  <c r="S1527" i="12" a="1"/>
  <c r="S1527" i="12" s="1"/>
  <c r="R1527" i="12" a="1"/>
  <c r="R1527" i="12" s="1"/>
  <c r="Z1526" i="12" a="1"/>
  <c r="Z1526" i="12" s="1"/>
  <c r="AA1526" i="12" s="1"/>
  <c r="Y1526" i="12" a="1"/>
  <c r="Y1526" i="12" s="1"/>
  <c r="X1526" i="12" a="1"/>
  <c r="X1526" i="12" s="1"/>
  <c r="W1526" i="12" a="1"/>
  <c r="W1526" i="12" s="1"/>
  <c r="V1526" i="12" a="1"/>
  <c r="V1526" i="12" s="1"/>
  <c r="S1526" i="12" a="1"/>
  <c r="S1526" i="12" s="1"/>
  <c r="R1526" i="12" a="1"/>
  <c r="R1526" i="12" s="1"/>
  <c r="Z1525" i="12" a="1"/>
  <c r="Z1525" i="12" s="1"/>
  <c r="AA1525" i="12" s="1"/>
  <c r="Y1525" i="12" a="1"/>
  <c r="Y1525" i="12" s="1"/>
  <c r="X1525" i="12" a="1"/>
  <c r="X1525" i="12" s="1"/>
  <c r="W1525" i="12" a="1"/>
  <c r="W1525" i="12" s="1"/>
  <c r="V1525" i="12" a="1"/>
  <c r="V1525" i="12" s="1"/>
  <c r="S1525" i="12" a="1"/>
  <c r="S1525" i="12"/>
  <c r="R1525" i="12" a="1"/>
  <c r="R1525" i="12"/>
  <c r="Z1524" i="12" a="1"/>
  <c r="Z1524" i="12" s="1"/>
  <c r="AA1524" i="12" s="1"/>
  <c r="Y1524" i="12" a="1"/>
  <c r="Y1524" i="12" s="1"/>
  <c r="X1524" i="12" a="1"/>
  <c r="X1524" i="12" s="1"/>
  <c r="W1524" i="12" a="1"/>
  <c r="W1524" i="12" s="1"/>
  <c r="V1524" i="12" a="1"/>
  <c r="V1524" i="12" s="1"/>
  <c r="Z1523" i="12" a="1"/>
  <c r="Z1523" i="12" s="1"/>
  <c r="AA1523" i="12" s="1"/>
  <c r="Y1523" i="12" a="1"/>
  <c r="Y1523" i="12" s="1"/>
  <c r="X1523" i="12" a="1"/>
  <c r="X1523" i="12" s="1"/>
  <c r="W1523" i="12" a="1"/>
  <c r="W1523" i="12" s="1"/>
  <c r="V1523" i="12" a="1"/>
  <c r="V1523" i="12" s="1"/>
  <c r="Z1522" i="12" a="1"/>
  <c r="Z1522" i="12" s="1"/>
  <c r="AA1522" i="12" s="1"/>
  <c r="Y1522" i="12" a="1"/>
  <c r="Y1522" i="12" s="1"/>
  <c r="X1522" i="12" a="1"/>
  <c r="X1522" i="12" s="1"/>
  <c r="W1522" i="12" a="1"/>
  <c r="W1522" i="12" s="1"/>
  <c r="V1522" i="12" a="1"/>
  <c r="V1522" i="12" s="1"/>
  <c r="S1522" i="12" a="1"/>
  <c r="S1522" i="12"/>
  <c r="R1522" i="12" a="1"/>
  <c r="R1522" i="12" s="1"/>
  <c r="Z1521" i="12" a="1"/>
  <c r="Z1521" i="12" s="1"/>
  <c r="AA1521" i="12" s="1"/>
  <c r="Y1521" i="12" a="1"/>
  <c r="Y1521" i="12" s="1"/>
  <c r="X1521" i="12" a="1"/>
  <c r="X1521" i="12" s="1"/>
  <c r="W1521" i="12" a="1"/>
  <c r="W1521" i="12" s="1"/>
  <c r="V1521" i="12" a="1"/>
  <c r="V1521" i="12" s="1"/>
  <c r="S1521" i="12" a="1"/>
  <c r="S1521" i="12" s="1"/>
  <c r="R1521" i="12" a="1"/>
  <c r="R1521" i="12"/>
  <c r="Z1520" i="12" a="1"/>
  <c r="Z1520" i="12" s="1"/>
  <c r="AA1520" i="12" s="1"/>
  <c r="Y1520" i="12" a="1"/>
  <c r="Y1520" i="12" s="1"/>
  <c r="X1520" i="12" a="1"/>
  <c r="X1520" i="12" s="1"/>
  <c r="W1520" i="12" a="1"/>
  <c r="W1520" i="12" s="1"/>
  <c r="V1520" i="12" a="1"/>
  <c r="V1520" i="12" s="1"/>
  <c r="S1520" i="12" a="1"/>
  <c r="S1520" i="12" s="1"/>
  <c r="R1520" i="12" a="1"/>
  <c r="R1520" i="12" s="1"/>
  <c r="Z1519" i="12" a="1"/>
  <c r="Z1519" i="12" s="1"/>
  <c r="AA1519" i="12" s="1"/>
  <c r="Y1519" i="12" a="1"/>
  <c r="Y1519" i="12" s="1"/>
  <c r="X1519" i="12" a="1"/>
  <c r="X1519" i="12" s="1"/>
  <c r="W1519" i="12" a="1"/>
  <c r="W1519" i="12" s="1"/>
  <c r="V1519" i="12" a="1"/>
  <c r="V1519" i="12" s="1"/>
  <c r="S1519" i="12" a="1"/>
  <c r="S1519" i="12" s="1"/>
  <c r="R1519" i="12" a="1"/>
  <c r="R1519" i="12" s="1"/>
  <c r="Z1518" i="12" a="1"/>
  <c r="Z1518" i="12" s="1"/>
  <c r="AA1518" i="12" s="1"/>
  <c r="Y1518" i="12" a="1"/>
  <c r="Y1518" i="12" s="1"/>
  <c r="X1518" i="12" a="1"/>
  <c r="X1518" i="12" s="1"/>
  <c r="W1518" i="12" a="1"/>
  <c r="W1518" i="12" s="1"/>
  <c r="V1518" i="12" a="1"/>
  <c r="V1518" i="12" s="1"/>
  <c r="S1518" i="12" a="1"/>
  <c r="S1518" i="12" s="1"/>
  <c r="R1518" i="12" a="1"/>
  <c r="R1518" i="12"/>
  <c r="Z1517" i="12" a="1"/>
  <c r="Z1517" i="12" s="1"/>
  <c r="AA1517" i="12" s="1"/>
  <c r="Y1517" i="12" a="1"/>
  <c r="Y1517" i="12" s="1"/>
  <c r="X1517" i="12" a="1"/>
  <c r="X1517" i="12" s="1"/>
  <c r="W1517" i="12" a="1"/>
  <c r="W1517" i="12" s="1"/>
  <c r="V1517" i="12" a="1"/>
  <c r="V1517" i="12" s="1"/>
  <c r="S1517" i="12" a="1"/>
  <c r="S1517" i="12" s="1"/>
  <c r="R1517" i="12" a="1"/>
  <c r="R1517" i="12" s="1"/>
  <c r="Z1516" i="12" a="1"/>
  <c r="Z1516" i="12" s="1"/>
  <c r="AA1516" i="12" s="1"/>
  <c r="Y1516" i="12" a="1"/>
  <c r="Y1516" i="12" s="1"/>
  <c r="X1516" i="12" a="1"/>
  <c r="X1516" i="12" s="1"/>
  <c r="W1516" i="12" a="1"/>
  <c r="W1516" i="12" s="1"/>
  <c r="V1516" i="12" a="1"/>
  <c r="V1516" i="12" s="1"/>
  <c r="S1516" i="12" a="1"/>
  <c r="S1516" i="12" s="1"/>
  <c r="R1516" i="12" a="1"/>
  <c r="R1516" i="12" s="1"/>
  <c r="Z1515" i="12" a="1"/>
  <c r="Z1515" i="12" s="1"/>
  <c r="AA1515" i="12" s="1"/>
  <c r="Y1515" i="12" a="1"/>
  <c r="Y1515" i="12" s="1"/>
  <c r="X1515" i="12" a="1"/>
  <c r="X1515" i="12" s="1"/>
  <c r="W1515" i="12" a="1"/>
  <c r="W1515" i="12" s="1"/>
  <c r="V1515" i="12" a="1"/>
  <c r="V1515" i="12" s="1"/>
  <c r="S1515" i="12" a="1"/>
  <c r="S1515" i="12" s="1"/>
  <c r="R1515" i="12" a="1"/>
  <c r="R1515" i="12" s="1"/>
  <c r="Z1514" i="12" a="1"/>
  <c r="Z1514" i="12" s="1"/>
  <c r="AA1514" i="12" s="1"/>
  <c r="Y1514" i="12" a="1"/>
  <c r="Y1514" i="12" s="1"/>
  <c r="X1514" i="12" a="1"/>
  <c r="X1514" i="12" s="1"/>
  <c r="W1514" i="12" a="1"/>
  <c r="W1514" i="12" s="1"/>
  <c r="V1514" i="12" a="1"/>
  <c r="V1514" i="12" s="1"/>
  <c r="S1514" i="12" a="1"/>
  <c r="S1514" i="12" s="1"/>
  <c r="R1514" i="12" a="1"/>
  <c r="R1514" i="12" s="1"/>
  <c r="Z1513" i="12" a="1"/>
  <c r="Z1513" i="12" s="1"/>
  <c r="AA1513" i="12" s="1"/>
  <c r="Y1513" i="12" a="1"/>
  <c r="Y1513" i="12" s="1"/>
  <c r="X1513" i="12" a="1"/>
  <c r="X1513" i="12"/>
  <c r="W1513" i="12" a="1"/>
  <c r="W1513" i="12" s="1"/>
  <c r="V1513" i="12" a="1"/>
  <c r="V1513" i="12" s="1"/>
  <c r="S1513" i="12" a="1"/>
  <c r="S1513" i="12" s="1"/>
  <c r="R1513" i="12" a="1"/>
  <c r="R1513" i="12" s="1"/>
  <c r="Z1512" i="12" a="1"/>
  <c r="Z1512" i="12" s="1"/>
  <c r="AA1512" i="12" s="1"/>
  <c r="Y1512" i="12" a="1"/>
  <c r="Y1512" i="12" s="1"/>
  <c r="X1512" i="12" a="1"/>
  <c r="X1512" i="12" s="1"/>
  <c r="W1512" i="12" a="1"/>
  <c r="W1512" i="12" s="1"/>
  <c r="V1512" i="12" a="1"/>
  <c r="V1512" i="12" s="1"/>
  <c r="Z1511" i="12" a="1"/>
  <c r="Z1511" i="12" s="1"/>
  <c r="AA1511" i="12" s="1"/>
  <c r="Y1511" i="12" a="1"/>
  <c r="Y1511" i="12" s="1"/>
  <c r="X1511" i="12" a="1"/>
  <c r="X1511" i="12" s="1"/>
  <c r="W1511" i="12" a="1"/>
  <c r="W1511" i="12" s="1"/>
  <c r="V1511" i="12" a="1"/>
  <c r="V1511" i="12" s="1"/>
  <c r="Z1510" i="12" a="1"/>
  <c r="Z1510" i="12" s="1"/>
  <c r="AA1510" i="12" s="1"/>
  <c r="Y1510" i="12" a="1"/>
  <c r="Y1510" i="12" s="1"/>
  <c r="X1510" i="12" a="1"/>
  <c r="X1510" i="12" s="1"/>
  <c r="W1510" i="12" a="1"/>
  <c r="W1510" i="12" s="1"/>
  <c r="V1510" i="12" a="1"/>
  <c r="V1510" i="12" s="1"/>
  <c r="Z1509" i="12" a="1"/>
  <c r="Z1509" i="12" s="1"/>
  <c r="AA1509" i="12" s="1"/>
  <c r="Y1509" i="12" a="1"/>
  <c r="Y1509" i="12" s="1"/>
  <c r="X1509" i="12" a="1"/>
  <c r="X1509" i="12" s="1"/>
  <c r="W1509" i="12" a="1"/>
  <c r="W1509" i="12" s="1"/>
  <c r="V1509" i="12" a="1"/>
  <c r="V1509" i="12" s="1"/>
  <c r="Z1508" i="12" a="1"/>
  <c r="Z1508" i="12" s="1"/>
  <c r="AA1508" i="12" s="1"/>
  <c r="Y1508" i="12" a="1"/>
  <c r="Y1508" i="12" s="1"/>
  <c r="X1508" i="12" a="1"/>
  <c r="X1508" i="12" s="1"/>
  <c r="W1508" i="12" a="1"/>
  <c r="W1508" i="12" s="1"/>
  <c r="V1508" i="12" a="1"/>
  <c r="V1508" i="12" s="1"/>
  <c r="Z1507" i="12" a="1"/>
  <c r="Z1507" i="12" s="1"/>
  <c r="AA1507" i="12" s="1"/>
  <c r="Y1507" i="12" a="1"/>
  <c r="Y1507" i="12" s="1"/>
  <c r="X1507" i="12" a="1"/>
  <c r="X1507" i="12" s="1"/>
  <c r="W1507" i="12" a="1"/>
  <c r="W1507" i="12" s="1"/>
  <c r="V1507" i="12" a="1"/>
  <c r="V1507" i="12" s="1"/>
  <c r="S1507" i="12" a="1"/>
  <c r="S1507" i="12" s="1"/>
  <c r="R1507" i="12" a="1"/>
  <c r="R1507" i="12"/>
  <c r="Z1506" i="12" a="1"/>
  <c r="Z1506" i="12" s="1"/>
  <c r="AA1506" i="12" s="1"/>
  <c r="Y1506" i="12" a="1"/>
  <c r="Y1506" i="12" s="1"/>
  <c r="X1506" i="12" a="1"/>
  <c r="X1506" i="12" s="1"/>
  <c r="W1506" i="12" a="1"/>
  <c r="W1506" i="12" s="1"/>
  <c r="V1506" i="12" a="1"/>
  <c r="V1506" i="12" s="1"/>
  <c r="S1506" i="12" a="1"/>
  <c r="S1506" i="12" s="1"/>
  <c r="R1506" i="12" a="1"/>
  <c r="R1506" i="12" s="1"/>
  <c r="Z1505" i="12" a="1"/>
  <c r="Z1505" i="12" s="1"/>
  <c r="AA1505" i="12" s="1"/>
  <c r="Y1505" i="12" a="1"/>
  <c r="Y1505" i="12" s="1"/>
  <c r="X1505" i="12" a="1"/>
  <c r="X1505" i="12" s="1"/>
  <c r="W1505" i="12" a="1"/>
  <c r="W1505" i="12" s="1"/>
  <c r="V1505" i="12" a="1"/>
  <c r="V1505" i="12" s="1"/>
  <c r="Z1504" i="12" a="1"/>
  <c r="Z1504" i="12" s="1"/>
  <c r="AA1504" i="12" s="1"/>
  <c r="Y1504" i="12" a="1"/>
  <c r="Y1504" i="12" s="1"/>
  <c r="X1504" i="12" a="1"/>
  <c r="X1504" i="12" s="1"/>
  <c r="W1504" i="12" a="1"/>
  <c r="W1504" i="12" s="1"/>
  <c r="V1504" i="12" a="1"/>
  <c r="V1504" i="12" s="1"/>
  <c r="S1504" i="12" a="1"/>
  <c r="S1504" i="12" s="1"/>
  <c r="R1504" i="12" a="1"/>
  <c r="R1504" i="12"/>
  <c r="Z1503" i="12" a="1"/>
  <c r="Z1503" i="12" s="1"/>
  <c r="AA1503" i="12" s="1"/>
  <c r="Y1503" i="12" a="1"/>
  <c r="Y1503" i="12" s="1"/>
  <c r="X1503" i="12" a="1"/>
  <c r="X1503" i="12" s="1"/>
  <c r="W1503" i="12" a="1"/>
  <c r="W1503" i="12" s="1"/>
  <c r="V1503" i="12" a="1"/>
  <c r="V1503" i="12" s="1"/>
  <c r="S1503" i="12" a="1"/>
  <c r="S1503" i="12"/>
  <c r="R1503" i="12" a="1"/>
  <c r="R1503" i="12" s="1"/>
  <c r="Z1502" i="12" a="1"/>
  <c r="Z1502" i="12" s="1"/>
  <c r="AA1502" i="12" s="1"/>
  <c r="Y1502" i="12" a="1"/>
  <c r="Y1502" i="12" s="1"/>
  <c r="X1502" i="12" a="1"/>
  <c r="X1502" i="12" s="1"/>
  <c r="W1502" i="12" a="1"/>
  <c r="W1502" i="12" s="1"/>
  <c r="V1502" i="12" a="1"/>
  <c r="V1502" i="12" s="1"/>
  <c r="S1502" i="12" a="1"/>
  <c r="S1502" i="12" s="1"/>
  <c r="R1502" i="12" a="1"/>
  <c r="R1502" i="12"/>
  <c r="Z1501" i="12" a="1"/>
  <c r="Z1501" i="12" s="1"/>
  <c r="AA1501" i="12" s="1"/>
  <c r="Y1501" i="12" a="1"/>
  <c r="Y1501" i="12" s="1"/>
  <c r="X1501" i="12" a="1"/>
  <c r="X1501" i="12" s="1"/>
  <c r="W1501" i="12" a="1"/>
  <c r="W1501" i="12" s="1"/>
  <c r="V1501" i="12" a="1"/>
  <c r="V1501" i="12" s="1"/>
  <c r="S1501" i="12" a="1"/>
  <c r="S1501" i="12"/>
  <c r="R1501" i="12" a="1"/>
  <c r="R1501" i="12"/>
  <c r="Z1500" i="12" a="1"/>
  <c r="Z1500" i="12" s="1"/>
  <c r="AA1500" i="12" s="1"/>
  <c r="Y1500" i="12" a="1"/>
  <c r="Y1500" i="12" s="1"/>
  <c r="X1500" i="12" a="1"/>
  <c r="X1500" i="12" s="1"/>
  <c r="W1500" i="12" a="1"/>
  <c r="W1500" i="12" s="1"/>
  <c r="V1500" i="12" a="1"/>
  <c r="V1500" i="12" s="1"/>
  <c r="S1500" i="12" a="1"/>
  <c r="S1500" i="12" s="1"/>
  <c r="R1500" i="12" a="1"/>
  <c r="R1500" i="12"/>
  <c r="Z1499" i="12" a="1"/>
  <c r="Z1499" i="12" s="1"/>
  <c r="AA1499" i="12" s="1"/>
  <c r="Y1499" i="12" a="1"/>
  <c r="Y1499" i="12" s="1"/>
  <c r="X1499" i="12" a="1"/>
  <c r="X1499" i="12" s="1"/>
  <c r="W1499" i="12" a="1"/>
  <c r="W1499" i="12" s="1"/>
  <c r="V1499" i="12" a="1"/>
  <c r="V1499" i="12" s="1"/>
  <c r="S1499" i="12" a="1"/>
  <c r="S1499" i="12" s="1"/>
  <c r="R1499" i="12" a="1"/>
  <c r="R1499" i="12"/>
  <c r="Z1498" i="12" a="1"/>
  <c r="Z1498" i="12" s="1"/>
  <c r="AA1498" i="12" s="1"/>
  <c r="Y1498" i="12" a="1"/>
  <c r="Y1498" i="12" s="1"/>
  <c r="X1498" i="12" a="1"/>
  <c r="X1498" i="12" s="1"/>
  <c r="W1498" i="12" a="1"/>
  <c r="W1498" i="12" s="1"/>
  <c r="V1498" i="12" a="1"/>
  <c r="V1498" i="12" s="1"/>
  <c r="S1498" i="12" a="1"/>
  <c r="S1498" i="12"/>
  <c r="R1498" i="12" a="1"/>
  <c r="R1498" i="12" s="1"/>
  <c r="Z1497" i="12" a="1"/>
  <c r="Z1497" i="12" s="1"/>
  <c r="AA1497" i="12" s="1"/>
  <c r="Y1497" i="12" a="1"/>
  <c r="Y1497" i="12" s="1"/>
  <c r="X1497" i="12" a="1"/>
  <c r="X1497" i="12" s="1"/>
  <c r="W1497" i="12" a="1"/>
  <c r="W1497" i="12" s="1"/>
  <c r="V1497" i="12" a="1"/>
  <c r="V1497" i="12" s="1"/>
  <c r="S1497" i="12" a="1"/>
  <c r="S1497" i="12"/>
  <c r="R1497" i="12" a="1"/>
  <c r="R1497" i="12" s="1"/>
  <c r="Z1496" i="12" a="1"/>
  <c r="Z1496" i="12" s="1"/>
  <c r="AA1496" i="12" s="1"/>
  <c r="Y1496" i="12" a="1"/>
  <c r="Y1496" i="12" s="1"/>
  <c r="X1496" i="12" a="1"/>
  <c r="X1496" i="12" s="1"/>
  <c r="W1496" i="12" a="1"/>
  <c r="W1496" i="12" s="1"/>
  <c r="V1496" i="12" a="1"/>
  <c r="V1496" i="12" s="1"/>
  <c r="S1496" i="12" a="1"/>
  <c r="S1496" i="12"/>
  <c r="R1496" i="12" a="1"/>
  <c r="R1496" i="12" s="1"/>
  <c r="AA1495" i="12"/>
  <c r="Z1495" i="12" a="1"/>
  <c r="Z1495" i="12" s="1"/>
  <c r="Y1495" i="12" a="1"/>
  <c r="Y1495" i="12" s="1"/>
  <c r="X1495" i="12" a="1"/>
  <c r="X1495" i="12" s="1"/>
  <c r="W1495" i="12" a="1"/>
  <c r="W1495" i="12" s="1"/>
  <c r="V1495" i="12" a="1"/>
  <c r="V1495" i="12"/>
  <c r="S1495" i="12" a="1"/>
  <c r="S1495" i="12"/>
  <c r="R1495" i="12" a="1"/>
  <c r="R1495" i="12"/>
  <c r="Z1494" i="12" a="1"/>
  <c r="Z1494" i="12" s="1"/>
  <c r="AA1494" i="12" s="1"/>
  <c r="Y1494" i="12" a="1"/>
  <c r="Y1494" i="12" s="1"/>
  <c r="X1494" i="12" a="1"/>
  <c r="X1494" i="12" s="1"/>
  <c r="W1494" i="12" a="1"/>
  <c r="W1494" i="12" s="1"/>
  <c r="V1494" i="12" a="1"/>
  <c r="V1494" i="12" s="1"/>
  <c r="S1494" i="12" a="1"/>
  <c r="S1494" i="12" s="1"/>
  <c r="R1494" i="12" a="1"/>
  <c r="R1494" i="12" s="1"/>
  <c r="Z1493" i="12" a="1"/>
  <c r="Z1493" i="12" s="1"/>
  <c r="AA1493" i="12" s="1"/>
  <c r="Y1493" i="12" a="1"/>
  <c r="Y1493" i="12" s="1"/>
  <c r="X1493" i="12" a="1"/>
  <c r="X1493" i="12" s="1"/>
  <c r="W1493" i="12" a="1"/>
  <c r="W1493" i="12" s="1"/>
  <c r="V1493" i="12" a="1"/>
  <c r="V1493" i="12" s="1"/>
  <c r="S1493" i="12" a="1"/>
  <c r="S1493" i="12"/>
  <c r="R1493" i="12" a="1"/>
  <c r="R1493" i="12"/>
  <c r="Z1492" i="12" a="1"/>
  <c r="Z1492" i="12" s="1"/>
  <c r="AA1492" i="12" s="1"/>
  <c r="Y1492" i="12" a="1"/>
  <c r="Y1492" i="12" s="1"/>
  <c r="X1492" i="12" a="1"/>
  <c r="X1492" i="12" s="1"/>
  <c r="W1492" i="12" a="1"/>
  <c r="W1492" i="12" s="1"/>
  <c r="V1492" i="12" a="1"/>
  <c r="V1492" i="12" s="1"/>
  <c r="Z1491" i="12" a="1"/>
  <c r="Z1491" i="12" s="1"/>
  <c r="AA1491" i="12" s="1"/>
  <c r="Y1491" i="12" a="1"/>
  <c r="Y1491" i="12" s="1"/>
  <c r="X1491" i="12" a="1"/>
  <c r="X1491" i="12" s="1"/>
  <c r="W1491" i="12" a="1"/>
  <c r="W1491" i="12" s="1"/>
  <c r="V1491" i="12" a="1"/>
  <c r="V1491" i="12" s="1"/>
  <c r="S1491" i="12" a="1"/>
  <c r="S1491" i="12"/>
  <c r="R1491" i="12" a="1"/>
  <c r="R1491" i="12" s="1"/>
  <c r="Z1490" i="12" a="1"/>
  <c r="Z1490" i="12" s="1"/>
  <c r="AA1490" i="12" s="1"/>
  <c r="Y1490" i="12" a="1"/>
  <c r="Y1490" i="12" s="1"/>
  <c r="X1490" i="12" a="1"/>
  <c r="X1490" i="12" s="1"/>
  <c r="W1490" i="12" a="1"/>
  <c r="W1490" i="12" s="1"/>
  <c r="V1490" i="12" a="1"/>
  <c r="V1490" i="12" s="1"/>
  <c r="S1490" i="12" a="1"/>
  <c r="S1490" i="12"/>
  <c r="R1490" i="12" a="1"/>
  <c r="R1490" i="12"/>
  <c r="Z1489" i="12" a="1"/>
  <c r="Z1489" i="12" s="1"/>
  <c r="AA1489" i="12" s="1"/>
  <c r="Y1489" i="12" a="1"/>
  <c r="Y1489" i="12" s="1"/>
  <c r="X1489" i="12" a="1"/>
  <c r="X1489" i="12" s="1"/>
  <c r="W1489" i="12" a="1"/>
  <c r="W1489" i="12" s="1"/>
  <c r="V1489" i="12" a="1"/>
  <c r="V1489" i="12" s="1"/>
  <c r="S1489" i="12" a="1"/>
  <c r="S1489" i="12" s="1"/>
  <c r="R1489" i="12" a="1"/>
  <c r="R1489" i="12" s="1"/>
  <c r="Z1488" i="12" a="1"/>
  <c r="Z1488" i="12" s="1"/>
  <c r="AA1488" i="12" s="1"/>
  <c r="Y1488" i="12" a="1"/>
  <c r="Y1488" i="12" s="1"/>
  <c r="X1488" i="12" a="1"/>
  <c r="X1488" i="12" s="1"/>
  <c r="W1488" i="12" a="1"/>
  <c r="W1488" i="12" s="1"/>
  <c r="V1488" i="12" a="1"/>
  <c r="V1488" i="12" s="1"/>
  <c r="S1488" i="12" a="1"/>
  <c r="S1488" i="12"/>
  <c r="R1488" i="12" a="1"/>
  <c r="R1488" i="12"/>
  <c r="Z1487" i="12" a="1"/>
  <c r="Z1487" i="12" s="1"/>
  <c r="AA1487" i="12" s="1"/>
  <c r="Y1487" i="12" a="1"/>
  <c r="Y1487" i="12" s="1"/>
  <c r="X1487" i="12" a="1"/>
  <c r="X1487" i="12" s="1"/>
  <c r="W1487" i="12" a="1"/>
  <c r="W1487" i="12" s="1"/>
  <c r="V1487" i="12" a="1"/>
  <c r="V1487" i="12" s="1"/>
  <c r="S1487" i="12" a="1"/>
  <c r="S1487" i="12"/>
  <c r="R1487" i="12" a="1"/>
  <c r="R1487" i="12" s="1"/>
  <c r="Z1486" i="12" a="1"/>
  <c r="Z1486" i="12" s="1"/>
  <c r="AA1486" i="12" s="1"/>
  <c r="Y1486" i="12" a="1"/>
  <c r="Y1486" i="12" s="1"/>
  <c r="X1486" i="12" a="1"/>
  <c r="X1486" i="12" s="1"/>
  <c r="W1486" i="12" a="1"/>
  <c r="W1486" i="12" s="1"/>
  <c r="V1486" i="12" a="1"/>
  <c r="V1486" i="12" s="1"/>
  <c r="S1486" i="12" a="1"/>
  <c r="S1486" i="12" s="1"/>
  <c r="R1486" i="12" a="1"/>
  <c r="R1486" i="12"/>
  <c r="Z1485" i="12" a="1"/>
  <c r="Z1485" i="12" s="1"/>
  <c r="AA1485" i="12" s="1"/>
  <c r="Y1485" i="12" a="1"/>
  <c r="Y1485" i="12" s="1"/>
  <c r="X1485" i="12" a="1"/>
  <c r="X1485" i="12" s="1"/>
  <c r="W1485" i="12" a="1"/>
  <c r="W1485" i="12" s="1"/>
  <c r="V1485" i="12" a="1"/>
  <c r="V1485" i="12" s="1"/>
  <c r="S1485" i="12" a="1"/>
  <c r="S1485" i="12" s="1"/>
  <c r="R1485" i="12" a="1"/>
  <c r="R1485" i="12" s="1"/>
  <c r="Z1484" i="12" a="1"/>
  <c r="Z1484" i="12" s="1"/>
  <c r="AA1484" i="12" s="1"/>
  <c r="Y1484" i="12" a="1"/>
  <c r="Y1484" i="12" s="1"/>
  <c r="X1484" i="12" a="1"/>
  <c r="X1484" i="12" s="1"/>
  <c r="W1484" i="12" a="1"/>
  <c r="W1484" i="12" s="1"/>
  <c r="V1484" i="12" a="1"/>
  <c r="V1484" i="12" s="1"/>
  <c r="Z1483" i="12" a="1"/>
  <c r="Z1483" i="12" s="1"/>
  <c r="AA1483" i="12" s="1"/>
  <c r="Y1483" i="12" a="1"/>
  <c r="Y1483" i="12" s="1"/>
  <c r="X1483" i="12" a="1"/>
  <c r="X1483" i="12" s="1"/>
  <c r="W1483" i="12" a="1"/>
  <c r="W1483" i="12" s="1"/>
  <c r="V1483" i="12" a="1"/>
  <c r="V1483" i="12" s="1"/>
  <c r="Z1482" i="12" a="1"/>
  <c r="Z1482" i="12" s="1"/>
  <c r="AA1482" i="12" s="1"/>
  <c r="Y1482" i="12" a="1"/>
  <c r="Y1482" i="12" s="1"/>
  <c r="X1482" i="12" a="1"/>
  <c r="X1482" i="12" s="1"/>
  <c r="W1482" i="12" a="1"/>
  <c r="W1482" i="12" s="1"/>
  <c r="V1482" i="12" a="1"/>
  <c r="V1482" i="12" s="1"/>
  <c r="S1482" i="12" a="1"/>
  <c r="S1482" i="12"/>
  <c r="R1482" i="12" a="1"/>
  <c r="R1482" i="12"/>
  <c r="Z1481" i="12" a="1"/>
  <c r="Z1481" i="12" s="1"/>
  <c r="AA1481" i="12" s="1"/>
  <c r="Y1481" i="12" a="1"/>
  <c r="Y1481" i="12" s="1"/>
  <c r="X1481" i="12" a="1"/>
  <c r="X1481" i="12" s="1"/>
  <c r="W1481" i="12" a="1"/>
  <c r="W1481" i="12" s="1"/>
  <c r="V1481" i="12" a="1"/>
  <c r="V1481" i="12" s="1"/>
  <c r="S1481" i="12" a="1"/>
  <c r="S1481" i="12"/>
  <c r="R1481" i="12" a="1"/>
  <c r="R1481" i="12"/>
  <c r="Z1480" i="12" a="1"/>
  <c r="Z1480" i="12" s="1"/>
  <c r="AA1480" i="12" s="1"/>
  <c r="Y1480" i="12" a="1"/>
  <c r="Y1480" i="12" s="1"/>
  <c r="X1480" i="12" a="1"/>
  <c r="X1480" i="12" s="1"/>
  <c r="W1480" i="12" a="1"/>
  <c r="W1480" i="12" s="1"/>
  <c r="V1480" i="12" a="1"/>
  <c r="V1480" i="12" s="1"/>
  <c r="S1480" i="12" a="1"/>
  <c r="S1480" i="12" s="1"/>
  <c r="R1480" i="12" a="1"/>
  <c r="R1480" i="12" s="1"/>
  <c r="Z1479" i="12" a="1"/>
  <c r="Z1479" i="12" s="1"/>
  <c r="AA1479" i="12" s="1"/>
  <c r="Y1479" i="12" a="1"/>
  <c r="Y1479" i="12" s="1"/>
  <c r="X1479" i="12" a="1"/>
  <c r="X1479" i="12" s="1"/>
  <c r="W1479" i="12" a="1"/>
  <c r="W1479" i="12" s="1"/>
  <c r="V1479" i="12" a="1"/>
  <c r="V1479" i="12" s="1"/>
  <c r="S1479" i="12" a="1"/>
  <c r="S1479" i="12"/>
  <c r="R1479" i="12" a="1"/>
  <c r="R1479" i="12"/>
  <c r="Z1478" i="12" a="1"/>
  <c r="Z1478" i="12" s="1"/>
  <c r="AA1478" i="12" s="1"/>
  <c r="Y1478" i="12" a="1"/>
  <c r="Y1478" i="12"/>
  <c r="X1478" i="12" a="1"/>
  <c r="X1478" i="12" s="1"/>
  <c r="W1478" i="12" a="1"/>
  <c r="W1478" i="12" s="1"/>
  <c r="V1478" i="12" a="1"/>
  <c r="V1478" i="12" s="1"/>
  <c r="S1478" i="12" a="1"/>
  <c r="S1478" i="12" s="1"/>
  <c r="R1478" i="12" a="1"/>
  <c r="R1478" i="12"/>
  <c r="Z1477" i="12" a="1"/>
  <c r="Z1477" i="12" s="1"/>
  <c r="AA1477" i="12" s="1"/>
  <c r="Y1477" i="12" a="1"/>
  <c r="Y1477" i="12" s="1"/>
  <c r="X1477" i="12" a="1"/>
  <c r="X1477" i="12" s="1"/>
  <c r="W1477" i="12" a="1"/>
  <c r="W1477" i="12" s="1"/>
  <c r="V1477" i="12" a="1"/>
  <c r="V1477" i="12" s="1"/>
  <c r="S1477" i="12" a="1"/>
  <c r="S1477" i="12" s="1"/>
  <c r="R1477" i="12" a="1"/>
  <c r="R1477" i="12" s="1"/>
  <c r="Z1476" i="12" a="1"/>
  <c r="Z1476" i="12" s="1"/>
  <c r="AA1476" i="12" s="1"/>
  <c r="Y1476" i="12" a="1"/>
  <c r="Y1476" i="12" s="1"/>
  <c r="X1476" i="12" a="1"/>
  <c r="X1476" i="12" s="1"/>
  <c r="W1476" i="12" a="1"/>
  <c r="W1476" i="12" s="1"/>
  <c r="V1476" i="12" a="1"/>
  <c r="V1476" i="12" s="1"/>
  <c r="S1476" i="12" a="1"/>
  <c r="S1476" i="12"/>
  <c r="R1476" i="12" a="1"/>
  <c r="R1476" i="12"/>
  <c r="Z1475" i="12" a="1"/>
  <c r="Z1475" i="12" s="1"/>
  <c r="AA1475" i="12" s="1"/>
  <c r="Y1475" i="12" a="1"/>
  <c r="Y1475" i="12" s="1"/>
  <c r="X1475" i="12" a="1"/>
  <c r="X1475" i="12" s="1"/>
  <c r="W1475" i="12" a="1"/>
  <c r="W1475" i="12" s="1"/>
  <c r="V1475" i="12" a="1"/>
  <c r="V1475" i="12" s="1"/>
  <c r="S1475" i="12" a="1"/>
  <c r="S1475" i="12" s="1"/>
  <c r="R1475" i="12" a="1"/>
  <c r="R1475" i="12"/>
  <c r="Z1474" i="12" a="1"/>
  <c r="Z1474" i="12" s="1"/>
  <c r="AA1474" i="12" s="1"/>
  <c r="Y1474" i="12" a="1"/>
  <c r="Y1474" i="12" s="1"/>
  <c r="X1474" i="12" a="1"/>
  <c r="X1474" i="12" s="1"/>
  <c r="W1474" i="12" a="1"/>
  <c r="W1474" i="12" s="1"/>
  <c r="V1474" i="12" a="1"/>
  <c r="V1474" i="12" s="1"/>
  <c r="S1474" i="12" a="1"/>
  <c r="S1474" i="12" s="1"/>
  <c r="R1474" i="12" a="1"/>
  <c r="R1474" i="12"/>
  <c r="Z1473" i="12" a="1"/>
  <c r="Z1473" i="12" s="1"/>
  <c r="AA1473" i="12" s="1"/>
  <c r="Y1473" i="12" a="1"/>
  <c r="Y1473" i="12" s="1"/>
  <c r="X1473" i="12" a="1"/>
  <c r="X1473" i="12" s="1"/>
  <c r="W1473" i="12" a="1"/>
  <c r="W1473" i="12" s="1"/>
  <c r="V1473" i="12" a="1"/>
  <c r="V1473" i="12" s="1"/>
  <c r="Z1472" i="12" a="1"/>
  <c r="Z1472" i="12" s="1"/>
  <c r="AA1472" i="12" s="1"/>
  <c r="Y1472" i="12" a="1"/>
  <c r="Y1472" i="12" s="1"/>
  <c r="X1472" i="12" a="1"/>
  <c r="X1472" i="12" s="1"/>
  <c r="W1472" i="12" a="1"/>
  <c r="W1472" i="12" s="1"/>
  <c r="V1472" i="12" a="1"/>
  <c r="V1472" i="12" s="1"/>
  <c r="Z1471" i="12" a="1"/>
  <c r="Z1471" i="12" s="1"/>
  <c r="AA1471" i="12" s="1"/>
  <c r="Y1471" i="12" a="1"/>
  <c r="Y1471" i="12" s="1"/>
  <c r="X1471" i="12" a="1"/>
  <c r="X1471" i="12" s="1"/>
  <c r="W1471" i="12" a="1"/>
  <c r="W1471" i="12" s="1"/>
  <c r="V1471" i="12" a="1"/>
  <c r="V1471" i="12" s="1"/>
  <c r="S1471" i="12" a="1"/>
  <c r="S1471" i="12"/>
  <c r="R1471" i="12" a="1"/>
  <c r="R1471" i="12"/>
  <c r="Z1470" i="12" a="1"/>
  <c r="Z1470" i="12" s="1"/>
  <c r="AA1470" i="12" s="1"/>
  <c r="Y1470" i="12" a="1"/>
  <c r="Y1470" i="12"/>
  <c r="X1470" i="12" a="1"/>
  <c r="X1470" i="12" s="1"/>
  <c r="W1470" i="12" a="1"/>
  <c r="W1470" i="12" s="1"/>
  <c r="V1470" i="12" a="1"/>
  <c r="V1470" i="12" s="1"/>
  <c r="S1470" i="12" a="1"/>
  <c r="S1470" i="12" s="1"/>
  <c r="R1470" i="12" a="1"/>
  <c r="R1470" i="12"/>
  <c r="Z1469" i="12" a="1"/>
  <c r="Z1469" i="12" s="1"/>
  <c r="AA1469" i="12" s="1"/>
  <c r="Y1469" i="12" a="1"/>
  <c r="Y1469" i="12" s="1"/>
  <c r="X1469" i="12" a="1"/>
  <c r="X1469" i="12" s="1"/>
  <c r="W1469" i="12" a="1"/>
  <c r="W1469" i="12" s="1"/>
  <c r="V1469" i="12" a="1"/>
  <c r="V1469" i="12" s="1"/>
  <c r="Z1468" i="12" a="1"/>
  <c r="Z1468" i="12" s="1"/>
  <c r="AA1468" i="12" s="1"/>
  <c r="Y1468" i="12" a="1"/>
  <c r="Y1468" i="12" s="1"/>
  <c r="X1468" i="12" a="1"/>
  <c r="X1468" i="12" s="1"/>
  <c r="W1468" i="12" a="1"/>
  <c r="W1468" i="12" s="1"/>
  <c r="V1468" i="12" a="1"/>
  <c r="V1468" i="12" s="1"/>
  <c r="S1468" i="12" a="1"/>
  <c r="S1468" i="12" s="1"/>
  <c r="R1468" i="12" a="1"/>
  <c r="R1468" i="12" s="1"/>
  <c r="Z1467" i="12" a="1"/>
  <c r="Z1467" i="12" s="1"/>
  <c r="AA1467" i="12" s="1"/>
  <c r="Y1467" i="12" a="1"/>
  <c r="Y1467" i="12" s="1"/>
  <c r="X1467" i="12" a="1"/>
  <c r="X1467" i="12" s="1"/>
  <c r="W1467" i="12" a="1"/>
  <c r="W1467" i="12" s="1"/>
  <c r="V1467" i="12" a="1"/>
  <c r="V1467" i="12" s="1"/>
  <c r="S1467" i="12" a="1"/>
  <c r="S1467" i="12" s="1"/>
  <c r="R1467" i="12" a="1"/>
  <c r="R1467" i="12"/>
  <c r="Z1466" i="12" a="1"/>
  <c r="Z1466" i="12" s="1"/>
  <c r="AA1466" i="12" s="1"/>
  <c r="Y1466" i="12" a="1"/>
  <c r="Y1466" i="12" s="1"/>
  <c r="X1466" i="12" a="1"/>
  <c r="X1466" i="12" s="1"/>
  <c r="W1466" i="12" a="1"/>
  <c r="W1466" i="12" s="1"/>
  <c r="V1466" i="12" a="1"/>
  <c r="V1466" i="12" s="1"/>
  <c r="S1466" i="12" a="1"/>
  <c r="S1466" i="12"/>
  <c r="R1466" i="12" a="1"/>
  <c r="R1466" i="12"/>
  <c r="Z1465" i="12" a="1"/>
  <c r="Z1465" i="12" s="1"/>
  <c r="AA1465" i="12" s="1"/>
  <c r="Y1465" i="12" a="1"/>
  <c r="Y1465" i="12" s="1"/>
  <c r="X1465" i="12" a="1"/>
  <c r="X1465" i="12" s="1"/>
  <c r="W1465" i="12" a="1"/>
  <c r="W1465" i="12" s="1"/>
  <c r="V1465" i="12" a="1"/>
  <c r="V1465" i="12" s="1"/>
  <c r="S1465" i="12" a="1"/>
  <c r="S1465" i="12" s="1"/>
  <c r="R1465" i="12" a="1"/>
  <c r="R1465" i="12"/>
  <c r="Z1464" i="12" a="1"/>
  <c r="Z1464" i="12" s="1"/>
  <c r="AA1464" i="12" s="1"/>
  <c r="Y1464" i="12" a="1"/>
  <c r="Y1464" i="12" s="1"/>
  <c r="X1464" i="12" a="1"/>
  <c r="X1464" i="12" s="1"/>
  <c r="W1464" i="12" a="1"/>
  <c r="W1464" i="12" s="1"/>
  <c r="V1464" i="12" a="1"/>
  <c r="V1464" i="12" s="1"/>
  <c r="S1464" i="12" a="1"/>
  <c r="S1464" i="12" s="1"/>
  <c r="R1464" i="12" a="1"/>
  <c r="R1464" i="12" s="1"/>
  <c r="Z1463" i="12" a="1"/>
  <c r="Z1463" i="12" s="1"/>
  <c r="AA1463" i="12" s="1"/>
  <c r="Y1463" i="12" a="1"/>
  <c r="Y1463" i="12" s="1"/>
  <c r="X1463" i="12" a="1"/>
  <c r="X1463" i="12" s="1"/>
  <c r="W1463" i="12" a="1"/>
  <c r="W1463" i="12" s="1"/>
  <c r="V1463" i="12" a="1"/>
  <c r="V1463" i="12" s="1"/>
  <c r="S1463" i="12" a="1"/>
  <c r="S1463" i="12"/>
  <c r="R1463" i="12" a="1"/>
  <c r="R1463" i="12" s="1"/>
  <c r="Z1462" i="12" a="1"/>
  <c r="Z1462" i="12" s="1"/>
  <c r="AA1462" i="12" s="1"/>
  <c r="Y1462" i="12" a="1"/>
  <c r="Y1462" i="12" s="1"/>
  <c r="X1462" i="12" a="1"/>
  <c r="X1462" i="12" s="1"/>
  <c r="W1462" i="12" a="1"/>
  <c r="W1462" i="12" s="1"/>
  <c r="V1462" i="12" a="1"/>
  <c r="V1462" i="12" s="1"/>
  <c r="S1462" i="12" a="1"/>
  <c r="S1462" i="12"/>
  <c r="R1462" i="12" a="1"/>
  <c r="R1462" i="12"/>
  <c r="Z1461" i="12" a="1"/>
  <c r="Z1461" i="12" s="1"/>
  <c r="AA1461" i="12" s="1"/>
  <c r="Y1461" i="12" a="1"/>
  <c r="Y1461" i="12" s="1"/>
  <c r="X1461" i="12" a="1"/>
  <c r="X1461" i="12" s="1"/>
  <c r="W1461" i="12" a="1"/>
  <c r="W1461" i="12" s="1"/>
  <c r="V1461" i="12" a="1"/>
  <c r="V1461" i="12" s="1"/>
  <c r="S1461" i="12" a="1"/>
  <c r="S1461" i="12" s="1"/>
  <c r="R1461" i="12" a="1"/>
  <c r="R1461" i="12" s="1"/>
  <c r="Z1460" i="12" a="1"/>
  <c r="Z1460" i="12" s="1"/>
  <c r="AA1460" i="12" s="1"/>
  <c r="Y1460" i="12" a="1"/>
  <c r="Y1460" i="12" s="1"/>
  <c r="X1460" i="12" a="1"/>
  <c r="X1460" i="12" s="1"/>
  <c r="W1460" i="12" a="1"/>
  <c r="W1460" i="12" s="1"/>
  <c r="V1460" i="12" a="1"/>
  <c r="V1460" i="12" s="1"/>
  <c r="S1460" i="12" a="1"/>
  <c r="S1460" i="12"/>
  <c r="R1460" i="12" a="1"/>
  <c r="R1460" i="12" s="1"/>
  <c r="Z1459" i="12" a="1"/>
  <c r="Z1459" i="12" s="1"/>
  <c r="AA1459" i="12" s="1"/>
  <c r="Y1459" i="12" a="1"/>
  <c r="Y1459" i="12" s="1"/>
  <c r="X1459" i="12" a="1"/>
  <c r="X1459" i="12" s="1"/>
  <c r="W1459" i="12" a="1"/>
  <c r="W1459" i="12"/>
  <c r="V1459" i="12" a="1"/>
  <c r="V1459" i="12" s="1"/>
  <c r="S1459" i="12" a="1"/>
  <c r="S1459" i="12"/>
  <c r="R1459" i="12" a="1"/>
  <c r="R1459" i="12"/>
  <c r="Z1458" i="12" a="1"/>
  <c r="Z1458" i="12" s="1"/>
  <c r="AA1458" i="12" s="1"/>
  <c r="Y1458" i="12" a="1"/>
  <c r="Y1458" i="12" s="1"/>
  <c r="X1458" i="12" a="1"/>
  <c r="X1458" i="12" s="1"/>
  <c r="W1458" i="12" a="1"/>
  <c r="W1458" i="12" s="1"/>
  <c r="V1458" i="12" a="1"/>
  <c r="V1458" i="12" s="1"/>
  <c r="S1458" i="12" a="1"/>
  <c r="S1458" i="12" s="1"/>
  <c r="R1458" i="12" a="1"/>
  <c r="R1458" i="12"/>
  <c r="Z1457" i="12" a="1"/>
  <c r="Z1457" i="12" s="1"/>
  <c r="AA1457" i="12" s="1"/>
  <c r="Y1457" i="12" a="1"/>
  <c r="Y1457" i="12" s="1"/>
  <c r="X1457" i="12" a="1"/>
  <c r="X1457" i="12" s="1"/>
  <c r="W1457" i="12" a="1"/>
  <c r="W1457" i="12" s="1"/>
  <c r="V1457" i="12" a="1"/>
  <c r="V1457" i="12" s="1"/>
  <c r="S1457" i="12" a="1"/>
  <c r="S1457" i="12" s="1"/>
  <c r="R1457" i="12" a="1"/>
  <c r="R1457" i="12" s="1"/>
  <c r="Z1456" i="12" a="1"/>
  <c r="Z1456" i="12" s="1"/>
  <c r="AA1456" i="12" s="1"/>
  <c r="Y1456" i="12" a="1"/>
  <c r="Y1456" i="12" s="1"/>
  <c r="X1456" i="12" a="1"/>
  <c r="X1456" i="12" s="1"/>
  <c r="W1456" i="12" a="1"/>
  <c r="W1456" i="12" s="1"/>
  <c r="V1456" i="12" a="1"/>
  <c r="V1456" i="12" s="1"/>
  <c r="Z1455" i="12" a="1"/>
  <c r="Z1455" i="12" s="1"/>
  <c r="AA1455" i="12" s="1"/>
  <c r="Y1455" i="12" a="1"/>
  <c r="Y1455" i="12" s="1"/>
  <c r="X1455" i="12" a="1"/>
  <c r="X1455" i="12" s="1"/>
  <c r="W1455" i="12" a="1"/>
  <c r="W1455" i="12" s="1"/>
  <c r="V1455" i="12" a="1"/>
  <c r="V1455" i="12" s="1"/>
  <c r="Z1454" i="12" a="1"/>
  <c r="Z1454" i="12" s="1"/>
  <c r="AA1454" i="12" s="1"/>
  <c r="Y1454" i="12" a="1"/>
  <c r="Y1454" i="12" s="1"/>
  <c r="X1454" i="12" a="1"/>
  <c r="X1454" i="12" s="1"/>
  <c r="W1454" i="12" a="1"/>
  <c r="W1454" i="12" s="1"/>
  <c r="V1454" i="12" a="1"/>
  <c r="V1454" i="12" s="1"/>
  <c r="S1454" i="12" a="1"/>
  <c r="S1454" i="12"/>
  <c r="R1454" i="12" a="1"/>
  <c r="R1454" i="12"/>
  <c r="Z1453" i="12" a="1"/>
  <c r="Z1453" i="12" s="1"/>
  <c r="AA1453" i="12" s="1"/>
  <c r="Y1453" i="12" a="1"/>
  <c r="Y1453" i="12" s="1"/>
  <c r="X1453" i="12" a="1"/>
  <c r="X1453" i="12" s="1"/>
  <c r="W1453" i="12" a="1"/>
  <c r="W1453" i="12" s="1"/>
  <c r="V1453" i="12" a="1"/>
  <c r="V1453" i="12" s="1"/>
  <c r="S1453" i="12" a="1"/>
  <c r="S1453" i="12"/>
  <c r="R1453" i="12" a="1"/>
  <c r="R1453" i="12"/>
  <c r="Z1452" i="12" a="1"/>
  <c r="Z1452" i="12" s="1"/>
  <c r="AA1452" i="12" s="1"/>
  <c r="Y1452" i="12" a="1"/>
  <c r="Y1452" i="12" s="1"/>
  <c r="X1452" i="12" a="1"/>
  <c r="X1452" i="12" s="1"/>
  <c r="W1452" i="12" a="1"/>
  <c r="W1452" i="12" s="1"/>
  <c r="V1452" i="12" a="1"/>
  <c r="V1452" i="12" s="1"/>
  <c r="S1452" i="12" a="1"/>
  <c r="S1452" i="12" s="1"/>
  <c r="R1452" i="12" a="1"/>
  <c r="R1452" i="12"/>
  <c r="Z1451" i="12" a="1"/>
  <c r="Z1451" i="12" s="1"/>
  <c r="AA1451" i="12" s="1"/>
  <c r="Y1451" i="12" a="1"/>
  <c r="Y1451" i="12" s="1"/>
  <c r="X1451" i="12" a="1"/>
  <c r="X1451" i="12" s="1"/>
  <c r="W1451" i="12" a="1"/>
  <c r="W1451" i="12" s="1"/>
  <c r="V1451" i="12" a="1"/>
  <c r="V1451" i="12" s="1"/>
  <c r="S1451" i="12" a="1"/>
  <c r="S1451" i="12" s="1"/>
  <c r="R1451" i="12" a="1"/>
  <c r="R1451" i="12" s="1"/>
  <c r="Z1450" i="12" a="1"/>
  <c r="Z1450" i="12" s="1"/>
  <c r="AA1450" i="12" s="1"/>
  <c r="Y1450" i="12" a="1"/>
  <c r="Y1450" i="12" s="1"/>
  <c r="X1450" i="12" a="1"/>
  <c r="X1450" i="12" s="1"/>
  <c r="W1450" i="12" a="1"/>
  <c r="W1450" i="12" s="1"/>
  <c r="V1450" i="12" a="1"/>
  <c r="V1450" i="12" s="1"/>
  <c r="S1450" i="12" a="1"/>
  <c r="S1450" i="12" s="1"/>
  <c r="R1450" i="12" a="1"/>
  <c r="R1450" i="12" s="1"/>
  <c r="Z1449" i="12" a="1"/>
  <c r="Z1449" i="12" s="1"/>
  <c r="AA1449" i="12" s="1"/>
  <c r="Y1449" i="12" a="1"/>
  <c r="Y1449" i="12" s="1"/>
  <c r="X1449" i="12" a="1"/>
  <c r="X1449" i="12" s="1"/>
  <c r="W1449" i="12" a="1"/>
  <c r="W1449" i="12" s="1"/>
  <c r="V1449" i="12" a="1"/>
  <c r="V1449" i="12" s="1"/>
  <c r="S1449" i="12" a="1"/>
  <c r="S1449" i="12"/>
  <c r="R1449" i="12" a="1"/>
  <c r="R1449" i="12" s="1"/>
  <c r="Z1448" i="12" a="1"/>
  <c r="Z1448" i="12" s="1"/>
  <c r="AA1448" i="12" s="1"/>
  <c r="Y1448" i="12" a="1"/>
  <c r="Y1448" i="12" s="1"/>
  <c r="X1448" i="12" a="1"/>
  <c r="X1448" i="12" s="1"/>
  <c r="W1448" i="12" a="1"/>
  <c r="W1448" i="12" s="1"/>
  <c r="V1448" i="12" a="1"/>
  <c r="V1448" i="12" s="1"/>
  <c r="S1448" i="12" a="1"/>
  <c r="S1448" i="12" s="1"/>
  <c r="R1448" i="12" a="1"/>
  <c r="R1448" i="12"/>
  <c r="Z1447" i="12" a="1"/>
  <c r="Z1447" i="12" s="1"/>
  <c r="AA1447" i="12" s="1"/>
  <c r="Y1447" i="12" a="1"/>
  <c r="Y1447" i="12" s="1"/>
  <c r="X1447" i="12" a="1"/>
  <c r="X1447" i="12" s="1"/>
  <c r="W1447" i="12" a="1"/>
  <c r="W1447" i="12" s="1"/>
  <c r="V1447" i="12" a="1"/>
  <c r="V1447" i="12" s="1"/>
  <c r="AA1446" i="12"/>
  <c r="Z1446" i="12" a="1"/>
  <c r="Z1446" i="12" s="1"/>
  <c r="Y1446" i="12" a="1"/>
  <c r="Y1446" i="12" s="1"/>
  <c r="X1446" i="12" a="1"/>
  <c r="X1446" i="12" s="1"/>
  <c r="W1446" i="12" a="1"/>
  <c r="W1446" i="12" s="1"/>
  <c r="V1446" i="12" a="1"/>
  <c r="V1446" i="12" s="1"/>
  <c r="S1446" i="12" a="1"/>
  <c r="S1446" i="12"/>
  <c r="R1446" i="12" a="1"/>
  <c r="R1446" i="12"/>
  <c r="Z1445" i="12" a="1"/>
  <c r="Z1445" i="12" s="1"/>
  <c r="AA1445" i="12" s="1"/>
  <c r="Y1445" i="12" a="1"/>
  <c r="Y1445" i="12" s="1"/>
  <c r="X1445" i="12" a="1"/>
  <c r="X1445" i="12" s="1"/>
  <c r="W1445" i="12" a="1"/>
  <c r="W1445" i="12" s="1"/>
  <c r="V1445" i="12" a="1"/>
  <c r="V1445" i="12" s="1"/>
  <c r="S1445" i="12" a="1"/>
  <c r="S1445" i="12"/>
  <c r="R1445" i="12" a="1"/>
  <c r="R1445" i="12"/>
  <c r="Z1444" i="12" a="1"/>
  <c r="Z1444" i="12" s="1"/>
  <c r="AA1444" i="12" s="1"/>
  <c r="Y1444" i="12" a="1"/>
  <c r="Y1444" i="12" s="1"/>
  <c r="X1444" i="12" a="1"/>
  <c r="X1444" i="12" s="1"/>
  <c r="W1444" i="12" a="1"/>
  <c r="W1444" i="12" s="1"/>
  <c r="V1444" i="12" a="1"/>
  <c r="V1444" i="12" s="1"/>
  <c r="S1444" i="12" a="1"/>
  <c r="S1444" i="12"/>
  <c r="R1444" i="12" a="1"/>
  <c r="R1444" i="12"/>
  <c r="Z1443" i="12" a="1"/>
  <c r="Z1443" i="12" s="1"/>
  <c r="AA1443" i="12" s="1"/>
  <c r="Y1443" i="12" a="1"/>
  <c r="Y1443" i="12" s="1"/>
  <c r="X1443" i="12" a="1"/>
  <c r="X1443" i="12" s="1"/>
  <c r="W1443" i="12" a="1"/>
  <c r="W1443" i="12" s="1"/>
  <c r="V1443" i="12" a="1"/>
  <c r="V1443" i="12" s="1"/>
  <c r="S1443" i="12" a="1"/>
  <c r="S1443" i="12"/>
  <c r="R1443" i="12" a="1"/>
  <c r="R1443" i="12" s="1"/>
  <c r="Z1442" i="12" a="1"/>
  <c r="Z1442" i="12" s="1"/>
  <c r="AA1442" i="12" s="1"/>
  <c r="Y1442" i="12" a="1"/>
  <c r="Y1442" i="12" s="1"/>
  <c r="X1442" i="12" a="1"/>
  <c r="X1442" i="12" s="1"/>
  <c r="W1442" i="12" a="1"/>
  <c r="W1442" i="12" s="1"/>
  <c r="V1442" i="12" a="1"/>
  <c r="V1442" i="12" s="1"/>
  <c r="S1442" i="12" a="1"/>
  <c r="S1442" i="12"/>
  <c r="R1442" i="12" a="1"/>
  <c r="R1442" i="12"/>
  <c r="Z1441" i="12" a="1"/>
  <c r="Z1441" i="12" s="1"/>
  <c r="AA1441" i="12" s="1"/>
  <c r="Y1441" i="12" a="1"/>
  <c r="Y1441" i="12" s="1"/>
  <c r="X1441" i="12" a="1"/>
  <c r="X1441" i="12" s="1"/>
  <c r="W1441" i="12" a="1"/>
  <c r="W1441" i="12" s="1"/>
  <c r="V1441" i="12" a="1"/>
  <c r="V1441" i="12" s="1"/>
  <c r="S1441" i="12" a="1"/>
  <c r="S1441" i="12"/>
  <c r="R1441" i="12" a="1"/>
  <c r="R1441" i="12"/>
  <c r="Z1440" i="12" a="1"/>
  <c r="Z1440" i="12" s="1"/>
  <c r="AA1440" i="12" s="1"/>
  <c r="Y1440" i="12" a="1"/>
  <c r="Y1440" i="12" s="1"/>
  <c r="X1440" i="12" a="1"/>
  <c r="X1440" i="12" s="1"/>
  <c r="W1440" i="12" a="1"/>
  <c r="W1440" i="12" s="1"/>
  <c r="V1440" i="12" a="1"/>
  <c r="V1440" i="12" s="1"/>
  <c r="S1440" i="12" a="1"/>
  <c r="S1440" i="12"/>
  <c r="R1440" i="12" a="1"/>
  <c r="R1440" i="12"/>
  <c r="Z1439" i="12" a="1"/>
  <c r="Z1439" i="12" s="1"/>
  <c r="AA1439" i="12" s="1"/>
  <c r="Y1439" i="12" a="1"/>
  <c r="Y1439" i="12" s="1"/>
  <c r="X1439" i="12" a="1"/>
  <c r="X1439" i="12" s="1"/>
  <c r="W1439" i="12" a="1"/>
  <c r="W1439" i="12" s="1"/>
  <c r="V1439" i="12" a="1"/>
  <c r="V1439" i="12" s="1"/>
  <c r="Z1438" i="12" a="1"/>
  <c r="Z1438" i="12" s="1"/>
  <c r="AA1438" i="12" s="1"/>
  <c r="Y1438" i="12" a="1"/>
  <c r="Y1438" i="12" s="1"/>
  <c r="X1438" i="12" a="1"/>
  <c r="X1438" i="12" s="1"/>
  <c r="W1438" i="12" a="1"/>
  <c r="W1438" i="12" s="1"/>
  <c r="V1438" i="12" a="1"/>
  <c r="V1438" i="12" s="1"/>
  <c r="Z1437" i="12" a="1"/>
  <c r="Z1437" i="12" s="1"/>
  <c r="AA1437" i="12" s="1"/>
  <c r="Y1437" i="12" a="1"/>
  <c r="Y1437" i="12" s="1"/>
  <c r="X1437" i="12" a="1"/>
  <c r="X1437" i="12" s="1"/>
  <c r="W1437" i="12" a="1"/>
  <c r="W1437" i="12" s="1"/>
  <c r="V1437" i="12" a="1"/>
  <c r="V1437" i="12" s="1"/>
  <c r="Z1436" i="12" a="1"/>
  <c r="Z1436" i="12" s="1"/>
  <c r="AA1436" i="12" s="1"/>
  <c r="Y1436" i="12" a="1"/>
  <c r="Y1436" i="12" s="1"/>
  <c r="X1436" i="12" a="1"/>
  <c r="X1436" i="12" s="1"/>
  <c r="W1436" i="12" a="1"/>
  <c r="W1436" i="12" s="1"/>
  <c r="V1436" i="12" a="1"/>
  <c r="V1436" i="12"/>
  <c r="Z1435" i="12" a="1"/>
  <c r="Z1435" i="12" s="1"/>
  <c r="AA1435" i="12" s="1"/>
  <c r="Y1435" i="12" a="1"/>
  <c r="Y1435" i="12" s="1"/>
  <c r="X1435" i="12" a="1"/>
  <c r="X1435" i="12" s="1"/>
  <c r="W1435" i="12" a="1"/>
  <c r="W1435" i="12" s="1"/>
  <c r="V1435" i="12" a="1"/>
  <c r="V1435" i="12" s="1"/>
  <c r="S1435" i="12" a="1"/>
  <c r="S1435" i="12" s="1"/>
  <c r="R1435" i="12" a="1"/>
  <c r="R1435" i="12" s="1"/>
  <c r="Z1434" i="12" a="1"/>
  <c r="Z1434" i="12" s="1"/>
  <c r="AA1434" i="12" s="1"/>
  <c r="Y1434" i="12" a="1"/>
  <c r="Y1434" i="12" s="1"/>
  <c r="X1434" i="12" a="1"/>
  <c r="X1434" i="12" s="1"/>
  <c r="W1434" i="12" a="1"/>
  <c r="W1434" i="12" s="1"/>
  <c r="V1434" i="12" a="1"/>
  <c r="V1434" i="12" s="1"/>
  <c r="S1434" i="12" a="1"/>
  <c r="S1434" i="12" s="1"/>
  <c r="R1434" i="12" a="1"/>
  <c r="R1434" i="12"/>
  <c r="Z1433" i="12" a="1"/>
  <c r="Z1433" i="12" s="1"/>
  <c r="AA1433" i="12" s="1"/>
  <c r="Y1433" i="12" a="1"/>
  <c r="Y1433" i="12" s="1"/>
  <c r="X1433" i="12" a="1"/>
  <c r="X1433" i="12" s="1"/>
  <c r="W1433" i="12" a="1"/>
  <c r="W1433" i="12" s="1"/>
  <c r="V1433" i="12" a="1"/>
  <c r="V1433" i="12" s="1"/>
  <c r="S1433" i="12" a="1"/>
  <c r="S1433" i="12"/>
  <c r="R1433" i="12" a="1"/>
  <c r="R1433" i="12" s="1"/>
  <c r="Z1432" i="12" a="1"/>
  <c r="Z1432" i="12" s="1"/>
  <c r="AA1432" i="12" s="1"/>
  <c r="Y1432" i="12" a="1"/>
  <c r="Y1432" i="12" s="1"/>
  <c r="X1432" i="12" a="1"/>
  <c r="X1432" i="12" s="1"/>
  <c r="W1432" i="12" a="1"/>
  <c r="W1432" i="12" s="1"/>
  <c r="V1432" i="12" a="1"/>
  <c r="V1432" i="12" s="1"/>
  <c r="S1432" i="12" a="1"/>
  <c r="S1432" i="12" s="1"/>
  <c r="R1432" i="12" a="1"/>
  <c r="R1432" i="12"/>
  <c r="Z1431" i="12" a="1"/>
  <c r="Z1431" i="12" s="1"/>
  <c r="AA1431" i="12" s="1"/>
  <c r="Y1431" i="12" a="1"/>
  <c r="Y1431" i="12" s="1"/>
  <c r="X1431" i="12" a="1"/>
  <c r="X1431" i="12" s="1"/>
  <c r="W1431" i="12" a="1"/>
  <c r="W1431" i="12" s="1"/>
  <c r="V1431" i="12" a="1"/>
  <c r="V1431" i="12" s="1"/>
  <c r="S1431" i="12" a="1"/>
  <c r="S1431" i="12" s="1"/>
  <c r="R1431" i="12" a="1"/>
  <c r="R1431" i="12" s="1"/>
  <c r="Z1430" i="12" a="1"/>
  <c r="Z1430" i="12" s="1"/>
  <c r="AA1430" i="12" s="1"/>
  <c r="Y1430" i="12" a="1"/>
  <c r="Y1430" i="12" s="1"/>
  <c r="X1430" i="12" a="1"/>
  <c r="X1430" i="12" s="1"/>
  <c r="W1430" i="12" a="1"/>
  <c r="W1430" i="12" s="1"/>
  <c r="V1430" i="12" a="1"/>
  <c r="V1430" i="12" s="1"/>
  <c r="S1430" i="12" a="1"/>
  <c r="S1430" i="12" s="1"/>
  <c r="R1430" i="12" a="1"/>
  <c r="R1430" i="12" s="1"/>
  <c r="Z1429" i="12" a="1"/>
  <c r="Z1429" i="12" s="1"/>
  <c r="AA1429" i="12" s="1"/>
  <c r="Y1429" i="12" a="1"/>
  <c r="Y1429" i="12" s="1"/>
  <c r="X1429" i="12" a="1"/>
  <c r="X1429" i="12" s="1"/>
  <c r="W1429" i="12" a="1"/>
  <c r="W1429" i="12" s="1"/>
  <c r="V1429" i="12" a="1"/>
  <c r="V1429" i="12" s="1"/>
  <c r="S1429" i="12" a="1"/>
  <c r="S1429" i="12" s="1"/>
  <c r="R1429" i="12" a="1"/>
  <c r="R1429" i="12" s="1"/>
  <c r="Z1428" i="12" a="1"/>
  <c r="Z1428" i="12" s="1"/>
  <c r="AA1428" i="12" s="1"/>
  <c r="Y1428" i="12" a="1"/>
  <c r="Y1428" i="12" s="1"/>
  <c r="X1428" i="12" a="1"/>
  <c r="X1428" i="12" s="1"/>
  <c r="W1428" i="12" a="1"/>
  <c r="W1428" i="12" s="1"/>
  <c r="V1428" i="12" a="1"/>
  <c r="V1428" i="12" s="1"/>
  <c r="Z1427" i="12" a="1"/>
  <c r="Z1427" i="12" s="1"/>
  <c r="AA1427" i="12" s="1"/>
  <c r="Y1427" i="12" a="1"/>
  <c r="Y1427" i="12" s="1"/>
  <c r="X1427" i="12" a="1"/>
  <c r="X1427" i="12" s="1"/>
  <c r="W1427" i="12" a="1"/>
  <c r="W1427" i="12" s="1"/>
  <c r="V1427" i="12" a="1"/>
  <c r="V1427" i="12" s="1"/>
  <c r="Z1426" i="12" a="1"/>
  <c r="Z1426" i="12" s="1"/>
  <c r="AA1426" i="12" s="1"/>
  <c r="Y1426" i="12" a="1"/>
  <c r="Y1426" i="12" s="1"/>
  <c r="X1426" i="12" a="1"/>
  <c r="X1426" i="12" s="1"/>
  <c r="W1426" i="12" a="1"/>
  <c r="W1426" i="12" s="1"/>
  <c r="V1426" i="12" a="1"/>
  <c r="V1426" i="12" s="1"/>
  <c r="Z1425" i="12" a="1"/>
  <c r="Z1425" i="12" s="1"/>
  <c r="AA1425" i="12" s="1"/>
  <c r="Y1425" i="12" a="1"/>
  <c r="Y1425" i="12" s="1"/>
  <c r="X1425" i="12" a="1"/>
  <c r="X1425" i="12" s="1"/>
  <c r="W1425" i="12" a="1"/>
  <c r="W1425" i="12" s="1"/>
  <c r="V1425" i="12" a="1"/>
  <c r="V1425" i="12" s="1"/>
  <c r="S1425" i="12" a="1"/>
  <c r="S1425" i="12" s="1"/>
  <c r="R1425" i="12" a="1"/>
  <c r="R1425" i="12" s="1"/>
  <c r="Z1424" i="12" a="1"/>
  <c r="Z1424" i="12" s="1"/>
  <c r="AA1424" i="12" s="1"/>
  <c r="Y1424" i="12" a="1"/>
  <c r="Y1424" i="12" s="1"/>
  <c r="X1424" i="12" a="1"/>
  <c r="X1424" i="12" s="1"/>
  <c r="W1424" i="12" a="1"/>
  <c r="W1424" i="12" s="1"/>
  <c r="V1424" i="12" a="1"/>
  <c r="V1424" i="12" s="1"/>
  <c r="Z1423" i="12" a="1"/>
  <c r="Z1423" i="12" s="1"/>
  <c r="AA1423" i="12" s="1"/>
  <c r="Y1423" i="12" a="1"/>
  <c r="Y1423" i="12" s="1"/>
  <c r="X1423" i="12" a="1"/>
  <c r="X1423" i="12" s="1"/>
  <c r="W1423" i="12" a="1"/>
  <c r="W1423" i="12" s="1"/>
  <c r="V1423" i="12" a="1"/>
  <c r="V1423" i="12" s="1"/>
  <c r="S1423" i="12" a="1"/>
  <c r="S1423" i="12"/>
  <c r="R1423" i="12" a="1"/>
  <c r="R1423" i="12"/>
  <c r="Z1422" i="12" a="1"/>
  <c r="Z1422" i="12" s="1"/>
  <c r="AA1422" i="12" s="1"/>
  <c r="Y1422" i="12" a="1"/>
  <c r="Y1422" i="12" s="1"/>
  <c r="X1422" i="12" a="1"/>
  <c r="X1422" i="12" s="1"/>
  <c r="W1422" i="12" a="1"/>
  <c r="W1422" i="12" s="1"/>
  <c r="V1422" i="12" a="1"/>
  <c r="V1422" i="12" s="1"/>
  <c r="S1422" i="12" a="1"/>
  <c r="S1422" i="12" s="1"/>
  <c r="R1422" i="12" a="1"/>
  <c r="R1422" i="12"/>
  <c r="Z1421" i="12" a="1"/>
  <c r="Z1421" i="12" s="1"/>
  <c r="AA1421" i="12" s="1"/>
  <c r="Y1421" i="12" a="1"/>
  <c r="Y1421" i="12" s="1"/>
  <c r="X1421" i="12" a="1"/>
  <c r="X1421" i="12" s="1"/>
  <c r="W1421" i="12" a="1"/>
  <c r="W1421" i="12" s="1"/>
  <c r="V1421" i="12" a="1"/>
  <c r="V1421" i="12" s="1"/>
  <c r="Z1420" i="12" a="1"/>
  <c r="Z1420" i="12" s="1"/>
  <c r="AA1420" i="12" s="1"/>
  <c r="Y1420" i="12" a="1"/>
  <c r="Y1420" i="12" s="1"/>
  <c r="X1420" i="12" a="1"/>
  <c r="X1420" i="12"/>
  <c r="W1420" i="12" a="1"/>
  <c r="W1420" i="12" s="1"/>
  <c r="V1420" i="12" a="1"/>
  <c r="V1420" i="12" s="1"/>
  <c r="S1420" i="12" a="1"/>
  <c r="S1420" i="12" s="1"/>
  <c r="R1420" i="12" a="1"/>
  <c r="R1420" i="12"/>
  <c r="Z1419" i="12" a="1"/>
  <c r="Z1419" i="12" s="1"/>
  <c r="AA1419" i="12" s="1"/>
  <c r="Y1419" i="12" a="1"/>
  <c r="Y1419" i="12" s="1"/>
  <c r="X1419" i="12" a="1"/>
  <c r="X1419" i="12" s="1"/>
  <c r="W1419" i="12" a="1"/>
  <c r="W1419" i="12" s="1"/>
  <c r="V1419" i="12" a="1"/>
  <c r="V1419" i="12" s="1"/>
  <c r="S1419" i="12" a="1"/>
  <c r="S1419" i="12" s="1"/>
  <c r="R1419" i="12" a="1"/>
  <c r="R1419" i="12" s="1"/>
  <c r="Z1418" i="12" a="1"/>
  <c r="Z1418" i="12" s="1"/>
  <c r="AA1418" i="12" s="1"/>
  <c r="Y1418" i="12" a="1"/>
  <c r="Y1418" i="12" s="1"/>
  <c r="X1418" i="12" a="1"/>
  <c r="X1418" i="12" s="1"/>
  <c r="W1418" i="12" a="1"/>
  <c r="W1418" i="12" s="1"/>
  <c r="V1418" i="12" a="1"/>
  <c r="V1418" i="12" s="1"/>
  <c r="Z1417" i="12" a="1"/>
  <c r="Z1417" i="12" s="1"/>
  <c r="AA1417" i="12" s="1"/>
  <c r="Y1417" i="12" a="1"/>
  <c r="Y1417" i="12" s="1"/>
  <c r="X1417" i="12" a="1"/>
  <c r="X1417" i="12" s="1"/>
  <c r="W1417" i="12" a="1"/>
  <c r="W1417" i="12" s="1"/>
  <c r="V1417" i="12" a="1"/>
  <c r="V1417" i="12" s="1"/>
  <c r="Z1416" i="12" a="1"/>
  <c r="Z1416" i="12" s="1"/>
  <c r="AA1416" i="12" s="1"/>
  <c r="Y1416" i="12" a="1"/>
  <c r="Y1416" i="12" s="1"/>
  <c r="X1416" i="12" a="1"/>
  <c r="X1416" i="12" s="1"/>
  <c r="W1416" i="12" a="1"/>
  <c r="W1416" i="12" s="1"/>
  <c r="V1416" i="12" a="1"/>
  <c r="V1416" i="12" s="1"/>
  <c r="Z1415" i="12" a="1"/>
  <c r="Z1415" i="12" s="1"/>
  <c r="AA1415" i="12" s="1"/>
  <c r="Y1415" i="12" a="1"/>
  <c r="Y1415" i="12" s="1"/>
  <c r="X1415" i="12" a="1"/>
  <c r="X1415" i="12" s="1"/>
  <c r="W1415" i="12" a="1"/>
  <c r="W1415" i="12" s="1"/>
  <c r="V1415" i="12" a="1"/>
  <c r="V1415" i="12" s="1"/>
  <c r="S1415" i="12" a="1"/>
  <c r="S1415" i="12"/>
  <c r="R1415" i="12" a="1"/>
  <c r="R1415" i="12" s="1"/>
  <c r="Z1414" i="12" a="1"/>
  <c r="Z1414" i="12" s="1"/>
  <c r="AA1414" i="12" s="1"/>
  <c r="Y1414" i="12" a="1"/>
  <c r="Y1414" i="12" s="1"/>
  <c r="X1414" i="12" a="1"/>
  <c r="X1414" i="12" s="1"/>
  <c r="W1414" i="12" a="1"/>
  <c r="W1414" i="12" s="1"/>
  <c r="V1414" i="12" a="1"/>
  <c r="V1414" i="12"/>
  <c r="S1414" i="12" a="1"/>
  <c r="S1414" i="12"/>
  <c r="R1414" i="12" a="1"/>
  <c r="R1414" i="12" s="1"/>
  <c r="Z1413" i="12" a="1"/>
  <c r="Z1413" i="12" s="1"/>
  <c r="AA1413" i="12" s="1"/>
  <c r="Y1413" i="12" a="1"/>
  <c r="Y1413" i="12" s="1"/>
  <c r="X1413" i="12" a="1"/>
  <c r="X1413" i="12" s="1"/>
  <c r="W1413" i="12" a="1"/>
  <c r="W1413" i="12" s="1"/>
  <c r="V1413" i="12" a="1"/>
  <c r="V1413" i="12" s="1"/>
  <c r="S1413" i="12" a="1"/>
  <c r="S1413" i="12" s="1"/>
  <c r="R1413" i="12" a="1"/>
  <c r="R1413" i="12" s="1"/>
  <c r="Z1412" i="12" a="1"/>
  <c r="Z1412" i="12" s="1"/>
  <c r="AA1412" i="12" s="1"/>
  <c r="Y1412" i="12" a="1"/>
  <c r="Y1412" i="12" s="1"/>
  <c r="X1412" i="12" a="1"/>
  <c r="X1412" i="12" s="1"/>
  <c r="W1412" i="12" a="1"/>
  <c r="W1412" i="12" s="1"/>
  <c r="V1412" i="12" a="1"/>
  <c r="V1412" i="12" s="1"/>
  <c r="S1412" i="12" a="1"/>
  <c r="S1412" i="12"/>
  <c r="R1412" i="12" a="1"/>
  <c r="R1412" i="12" s="1"/>
  <c r="Z1411" i="12" a="1"/>
  <c r="Z1411" i="12" s="1"/>
  <c r="AA1411" i="12" s="1"/>
  <c r="Y1411" i="12" a="1"/>
  <c r="Y1411" i="12" s="1"/>
  <c r="X1411" i="12" a="1"/>
  <c r="X1411" i="12" s="1"/>
  <c r="W1411" i="12" a="1"/>
  <c r="W1411" i="12" s="1"/>
  <c r="V1411" i="12" a="1"/>
  <c r="V1411" i="12" s="1"/>
  <c r="S1411" i="12" a="1"/>
  <c r="S1411" i="12"/>
  <c r="R1411" i="12" a="1"/>
  <c r="R1411" i="12" s="1"/>
  <c r="Z1410" i="12" a="1"/>
  <c r="Z1410" i="12" s="1"/>
  <c r="AA1410" i="12" s="1"/>
  <c r="Y1410" i="12" a="1"/>
  <c r="Y1410" i="12" s="1"/>
  <c r="X1410" i="12" a="1"/>
  <c r="X1410" i="12" s="1"/>
  <c r="W1410" i="12" a="1"/>
  <c r="W1410" i="12" s="1"/>
  <c r="V1410" i="12" a="1"/>
  <c r="V1410" i="12" s="1"/>
  <c r="S1410" i="12" a="1"/>
  <c r="S1410" i="12" s="1"/>
  <c r="R1410" i="12" a="1"/>
  <c r="R1410" i="12" s="1"/>
  <c r="Z1409" i="12" a="1"/>
  <c r="Z1409" i="12" s="1"/>
  <c r="AA1409" i="12" s="1"/>
  <c r="Y1409" i="12" a="1"/>
  <c r="Y1409" i="12" s="1"/>
  <c r="X1409" i="12" a="1"/>
  <c r="X1409" i="12" s="1"/>
  <c r="W1409" i="12" a="1"/>
  <c r="W1409" i="12" s="1"/>
  <c r="V1409" i="12" a="1"/>
  <c r="V1409" i="12" s="1"/>
  <c r="S1409" i="12" a="1"/>
  <c r="S1409" i="12"/>
  <c r="R1409" i="12" a="1"/>
  <c r="R1409" i="12" s="1"/>
  <c r="Z1408" i="12" a="1"/>
  <c r="Z1408" i="12" s="1"/>
  <c r="AA1408" i="12" s="1"/>
  <c r="Y1408" i="12" a="1"/>
  <c r="Y1408" i="12" s="1"/>
  <c r="X1408" i="12" a="1"/>
  <c r="X1408" i="12" s="1"/>
  <c r="W1408" i="12" a="1"/>
  <c r="W1408" i="12" s="1"/>
  <c r="V1408" i="12" a="1"/>
  <c r="V1408" i="12" s="1"/>
  <c r="S1408" i="12" a="1"/>
  <c r="S1408" i="12"/>
  <c r="R1408" i="12" a="1"/>
  <c r="R1408" i="12" s="1"/>
  <c r="Z1407" i="12" a="1"/>
  <c r="Z1407" i="12" s="1"/>
  <c r="AA1407" i="12" s="1"/>
  <c r="Y1407" i="12" a="1"/>
  <c r="Y1407" i="12" s="1"/>
  <c r="X1407" i="12" a="1"/>
  <c r="X1407" i="12" s="1"/>
  <c r="W1407" i="12" a="1"/>
  <c r="W1407" i="12" s="1"/>
  <c r="V1407" i="12" a="1"/>
  <c r="V1407" i="12" s="1"/>
  <c r="S1407" i="12" a="1"/>
  <c r="S1407" i="12"/>
  <c r="R1407" i="12" a="1"/>
  <c r="R1407" i="12" s="1"/>
  <c r="Z1406" i="12" a="1"/>
  <c r="Z1406" i="12" s="1"/>
  <c r="AA1406" i="12" s="1"/>
  <c r="Y1406" i="12" a="1"/>
  <c r="Y1406" i="12" s="1"/>
  <c r="X1406" i="12" a="1"/>
  <c r="X1406" i="12" s="1"/>
  <c r="W1406" i="12" a="1"/>
  <c r="W1406" i="12" s="1"/>
  <c r="V1406" i="12" a="1"/>
  <c r="V1406" i="12" s="1"/>
  <c r="S1406" i="12" a="1"/>
  <c r="S1406" i="12" s="1"/>
  <c r="R1406" i="12" a="1"/>
  <c r="R1406" i="12" s="1"/>
  <c r="Z1405" i="12" a="1"/>
  <c r="Z1405" i="12" s="1"/>
  <c r="AA1405" i="12" s="1"/>
  <c r="Y1405" i="12" a="1"/>
  <c r="Y1405" i="12" s="1"/>
  <c r="X1405" i="12" a="1"/>
  <c r="X1405" i="12" s="1"/>
  <c r="W1405" i="12" a="1"/>
  <c r="W1405" i="12" s="1"/>
  <c r="V1405" i="12" a="1"/>
  <c r="V1405" i="12" s="1"/>
  <c r="Z1404" i="12" a="1"/>
  <c r="Z1404" i="12" s="1"/>
  <c r="AA1404" i="12" s="1"/>
  <c r="Y1404" i="12" a="1"/>
  <c r="Y1404" i="12" s="1"/>
  <c r="X1404" i="12" a="1"/>
  <c r="X1404" i="12" s="1"/>
  <c r="W1404" i="12" a="1"/>
  <c r="W1404" i="12" s="1"/>
  <c r="V1404" i="12" a="1"/>
  <c r="V1404" i="12" s="1"/>
  <c r="S1404" i="12" a="1"/>
  <c r="S1404" i="12"/>
  <c r="R1404" i="12" a="1"/>
  <c r="R1404" i="12"/>
  <c r="Z1403" i="12" a="1"/>
  <c r="Z1403" i="12" s="1"/>
  <c r="AA1403" i="12" s="1"/>
  <c r="Y1403" i="12" a="1"/>
  <c r="Y1403" i="12" s="1"/>
  <c r="X1403" i="12" a="1"/>
  <c r="X1403" i="12" s="1"/>
  <c r="W1403" i="12" a="1"/>
  <c r="W1403" i="12" s="1"/>
  <c r="V1403" i="12" a="1"/>
  <c r="V1403" i="12" s="1"/>
  <c r="S1403" i="12" a="1"/>
  <c r="S1403" i="12"/>
  <c r="R1403" i="12" a="1"/>
  <c r="R1403" i="12"/>
  <c r="Z1402" i="12" a="1"/>
  <c r="Z1402" i="12" s="1"/>
  <c r="AA1402" i="12" s="1"/>
  <c r="Y1402" i="12" a="1"/>
  <c r="Y1402" i="12" s="1"/>
  <c r="X1402" i="12" a="1"/>
  <c r="X1402" i="12" s="1"/>
  <c r="W1402" i="12" a="1"/>
  <c r="W1402" i="12" s="1"/>
  <c r="V1402" i="12" a="1"/>
  <c r="V1402" i="12" s="1"/>
  <c r="S1402" i="12" a="1"/>
  <c r="S1402" i="12" s="1"/>
  <c r="R1402" i="12" a="1"/>
  <c r="R1402" i="12"/>
  <c r="Z1401" i="12" a="1"/>
  <c r="Z1401" i="12" s="1"/>
  <c r="AA1401" i="12" s="1"/>
  <c r="Y1401" i="12" a="1"/>
  <c r="Y1401" i="12" s="1"/>
  <c r="X1401" i="12" a="1"/>
  <c r="X1401" i="12" s="1"/>
  <c r="W1401" i="12" a="1"/>
  <c r="W1401" i="12" s="1"/>
  <c r="V1401" i="12" a="1"/>
  <c r="V1401" i="12" s="1"/>
  <c r="S1401" i="12" a="1"/>
  <c r="S1401" i="12"/>
  <c r="R1401" i="12" a="1"/>
  <c r="R1401" i="12"/>
  <c r="Z1400" i="12" a="1"/>
  <c r="Z1400" i="12" s="1"/>
  <c r="AA1400" i="12" s="1"/>
  <c r="Y1400" i="12" a="1"/>
  <c r="Y1400" i="12" s="1"/>
  <c r="X1400" i="12" a="1"/>
  <c r="X1400" i="12" s="1"/>
  <c r="W1400" i="12" a="1"/>
  <c r="W1400" i="12" s="1"/>
  <c r="V1400" i="12" a="1"/>
  <c r="V1400" i="12" s="1"/>
  <c r="S1400" i="12" a="1"/>
  <c r="S1400" i="12"/>
  <c r="R1400" i="12" a="1"/>
  <c r="R1400" i="12"/>
  <c r="Z1399" i="12" a="1"/>
  <c r="Z1399" i="12" s="1"/>
  <c r="AA1399" i="12" s="1"/>
  <c r="Y1399" i="12" a="1"/>
  <c r="Y1399" i="12" s="1"/>
  <c r="X1399" i="12" a="1"/>
  <c r="X1399" i="12" s="1"/>
  <c r="W1399" i="12" a="1"/>
  <c r="W1399" i="12" s="1"/>
  <c r="V1399" i="12" a="1"/>
  <c r="V1399" i="12" s="1"/>
  <c r="S1399" i="12" a="1"/>
  <c r="S1399" i="12"/>
  <c r="R1399" i="12" a="1"/>
  <c r="R1399" i="12"/>
  <c r="Z1398" i="12" a="1"/>
  <c r="Z1398" i="12" s="1"/>
  <c r="AA1398" i="12" s="1"/>
  <c r="Y1398" i="12" a="1"/>
  <c r="Y1398" i="12" s="1"/>
  <c r="X1398" i="12" a="1"/>
  <c r="X1398" i="12" s="1"/>
  <c r="W1398" i="12" a="1"/>
  <c r="W1398" i="12" s="1"/>
  <c r="V1398" i="12" a="1"/>
  <c r="V1398" i="12" s="1"/>
  <c r="Z1397" i="12" a="1"/>
  <c r="Z1397" i="12" s="1"/>
  <c r="AA1397" i="12" s="1"/>
  <c r="Y1397" i="12" a="1"/>
  <c r="Y1397" i="12" s="1"/>
  <c r="X1397" i="12" a="1"/>
  <c r="X1397" i="12" s="1"/>
  <c r="W1397" i="12" a="1"/>
  <c r="W1397" i="12" s="1"/>
  <c r="V1397" i="12" a="1"/>
  <c r="V1397" i="12" s="1"/>
  <c r="S1397" i="12" a="1"/>
  <c r="S1397" i="12" s="1"/>
  <c r="R1397" i="12" a="1"/>
  <c r="R1397" i="12" s="1"/>
  <c r="Z1396" i="12" a="1"/>
  <c r="Z1396" i="12" s="1"/>
  <c r="AA1396" i="12" s="1"/>
  <c r="Y1396" i="12" a="1"/>
  <c r="Y1396" i="12" s="1"/>
  <c r="X1396" i="12" a="1"/>
  <c r="X1396" i="12" s="1"/>
  <c r="W1396" i="12" a="1"/>
  <c r="W1396" i="12" s="1"/>
  <c r="V1396" i="12" a="1"/>
  <c r="V1396" i="12" s="1"/>
  <c r="S1396" i="12" a="1"/>
  <c r="S1396" i="12" s="1"/>
  <c r="R1396" i="12" a="1"/>
  <c r="R1396" i="12"/>
  <c r="Z1395" i="12" a="1"/>
  <c r="Z1395" i="12" s="1"/>
  <c r="AA1395" i="12" s="1"/>
  <c r="Y1395" i="12" a="1"/>
  <c r="Y1395" i="12" s="1"/>
  <c r="X1395" i="12" a="1"/>
  <c r="X1395" i="12" s="1"/>
  <c r="W1395" i="12" a="1"/>
  <c r="W1395" i="12" s="1"/>
  <c r="V1395" i="12" a="1"/>
  <c r="V1395" i="12" s="1"/>
  <c r="Z1394" i="12" a="1"/>
  <c r="Z1394" i="12" s="1"/>
  <c r="AA1394" i="12" s="1"/>
  <c r="Y1394" i="12" a="1"/>
  <c r="Y1394" i="12" s="1"/>
  <c r="X1394" i="12" a="1"/>
  <c r="X1394" i="12" s="1"/>
  <c r="W1394" i="12" a="1"/>
  <c r="W1394" i="12" s="1"/>
  <c r="V1394" i="12" a="1"/>
  <c r="V1394" i="12" s="1"/>
  <c r="Z1393" i="12" a="1"/>
  <c r="Z1393" i="12" s="1"/>
  <c r="AA1393" i="12" s="1"/>
  <c r="Y1393" i="12" a="1"/>
  <c r="Y1393" i="12" s="1"/>
  <c r="X1393" i="12" a="1"/>
  <c r="X1393" i="12" s="1"/>
  <c r="W1393" i="12" a="1"/>
  <c r="W1393" i="12" s="1"/>
  <c r="V1393" i="12" a="1"/>
  <c r="V1393" i="12" s="1"/>
  <c r="S1393" i="12" a="1"/>
  <c r="S1393" i="12" s="1"/>
  <c r="R1393" i="12" a="1"/>
  <c r="R1393" i="12"/>
  <c r="Z1392" i="12" a="1"/>
  <c r="Z1392" i="12" s="1"/>
  <c r="AA1392" i="12" s="1"/>
  <c r="Y1392" i="12" a="1"/>
  <c r="Y1392" i="12" s="1"/>
  <c r="X1392" i="12" a="1"/>
  <c r="X1392" i="12" s="1"/>
  <c r="W1392" i="12" a="1"/>
  <c r="W1392" i="12" s="1"/>
  <c r="V1392" i="12" a="1"/>
  <c r="V1392" i="12" s="1"/>
  <c r="S1392" i="12" a="1"/>
  <c r="S1392" i="12" s="1"/>
  <c r="R1392" i="12" a="1"/>
  <c r="R1392" i="12"/>
  <c r="Z1391" i="12" a="1"/>
  <c r="Z1391" i="12" s="1"/>
  <c r="AA1391" i="12" s="1"/>
  <c r="Y1391" i="12" a="1"/>
  <c r="Y1391" i="12" s="1"/>
  <c r="X1391" i="12" a="1"/>
  <c r="X1391" i="12"/>
  <c r="W1391" i="12" a="1"/>
  <c r="W1391" i="12" s="1"/>
  <c r="V1391" i="12" a="1"/>
  <c r="V1391" i="12" s="1"/>
  <c r="S1391" i="12" a="1"/>
  <c r="S1391" i="12" s="1"/>
  <c r="R1391" i="12" a="1"/>
  <c r="R1391" i="12" s="1"/>
  <c r="Z1390" i="12" a="1"/>
  <c r="Z1390" i="12" s="1"/>
  <c r="AA1390" i="12" s="1"/>
  <c r="Y1390" i="12" a="1"/>
  <c r="Y1390" i="12" s="1"/>
  <c r="X1390" i="12" a="1"/>
  <c r="X1390" i="12" s="1"/>
  <c r="W1390" i="12" a="1"/>
  <c r="W1390" i="12" s="1"/>
  <c r="V1390" i="12" a="1"/>
  <c r="V1390" i="12" s="1"/>
  <c r="Z1389" i="12" a="1"/>
  <c r="Z1389" i="12" s="1"/>
  <c r="AA1389" i="12" s="1"/>
  <c r="Y1389" i="12" a="1"/>
  <c r="Y1389" i="12" s="1"/>
  <c r="X1389" i="12" a="1"/>
  <c r="X1389" i="12" s="1"/>
  <c r="W1389" i="12" a="1"/>
  <c r="W1389" i="12" s="1"/>
  <c r="V1389" i="12" a="1"/>
  <c r="V1389" i="12" s="1"/>
  <c r="S1389" i="12" a="1"/>
  <c r="S1389" i="12" s="1"/>
  <c r="R1389" i="12" a="1"/>
  <c r="R1389" i="12" s="1"/>
  <c r="Z1388" i="12" a="1"/>
  <c r="Z1388" i="12" s="1"/>
  <c r="AA1388" i="12" s="1"/>
  <c r="Y1388" i="12" a="1"/>
  <c r="Y1388" i="12" s="1"/>
  <c r="X1388" i="12" a="1"/>
  <c r="X1388" i="12" s="1"/>
  <c r="W1388" i="12" a="1"/>
  <c r="W1388" i="12" s="1"/>
  <c r="V1388" i="12" a="1"/>
  <c r="V1388" i="12" s="1"/>
  <c r="S1388" i="12" a="1"/>
  <c r="S1388" i="12"/>
  <c r="R1388" i="12" a="1"/>
  <c r="R1388" i="12" s="1"/>
  <c r="Z1387" i="12" a="1"/>
  <c r="Z1387" i="12" s="1"/>
  <c r="AA1387" i="12" s="1"/>
  <c r="Y1387" i="12" a="1"/>
  <c r="Y1387" i="12" s="1"/>
  <c r="X1387" i="12" a="1"/>
  <c r="X1387" i="12" s="1"/>
  <c r="W1387" i="12" a="1"/>
  <c r="W1387" i="12" s="1"/>
  <c r="V1387" i="12" a="1"/>
  <c r="V1387" i="12" s="1"/>
  <c r="S1387" i="12" a="1"/>
  <c r="S1387" i="12"/>
  <c r="R1387" i="12" a="1"/>
  <c r="R1387" i="12"/>
  <c r="Z1386" i="12" a="1"/>
  <c r="Z1386" i="12" s="1"/>
  <c r="AA1386" i="12" s="1"/>
  <c r="Y1386" i="12" a="1"/>
  <c r="Y1386" i="12" s="1"/>
  <c r="X1386" i="12" a="1"/>
  <c r="X1386" i="12" s="1"/>
  <c r="W1386" i="12" a="1"/>
  <c r="W1386" i="12" s="1"/>
  <c r="V1386" i="12" a="1"/>
  <c r="V1386" i="12" s="1"/>
  <c r="S1386" i="12" a="1"/>
  <c r="S1386" i="12" s="1"/>
  <c r="R1386" i="12" a="1"/>
  <c r="R1386" i="12" s="1"/>
  <c r="Z1385" i="12" a="1"/>
  <c r="Z1385" i="12" s="1"/>
  <c r="AA1385" i="12" s="1"/>
  <c r="Y1385" i="12" a="1"/>
  <c r="Y1385" i="12" s="1"/>
  <c r="X1385" i="12" a="1"/>
  <c r="X1385" i="12" s="1"/>
  <c r="W1385" i="12" a="1"/>
  <c r="W1385" i="12" s="1"/>
  <c r="V1385" i="12" a="1"/>
  <c r="V1385" i="12" s="1"/>
  <c r="S1385" i="12" a="1"/>
  <c r="S1385" i="12" s="1"/>
  <c r="R1385" i="12" a="1"/>
  <c r="R1385" i="12" s="1"/>
  <c r="Z1384" i="12" a="1"/>
  <c r="Z1384" i="12" s="1"/>
  <c r="AA1384" i="12" s="1"/>
  <c r="Y1384" i="12" a="1"/>
  <c r="Y1384" i="12" s="1"/>
  <c r="X1384" i="12" a="1"/>
  <c r="X1384" i="12" s="1"/>
  <c r="W1384" i="12" a="1"/>
  <c r="W1384" i="12" s="1"/>
  <c r="V1384" i="12" a="1"/>
  <c r="V1384" i="12" s="1"/>
  <c r="S1384" i="12" a="1"/>
  <c r="S1384" i="12"/>
  <c r="R1384" i="12" a="1"/>
  <c r="R1384" i="12" s="1"/>
  <c r="Z1383" i="12" a="1"/>
  <c r="Z1383" i="12" s="1"/>
  <c r="AA1383" i="12" s="1"/>
  <c r="Y1383" i="12" a="1"/>
  <c r="Y1383" i="12" s="1"/>
  <c r="X1383" i="12" a="1"/>
  <c r="X1383" i="12" s="1"/>
  <c r="W1383" i="12" a="1"/>
  <c r="W1383" i="12" s="1"/>
  <c r="V1383" i="12" a="1"/>
  <c r="V1383" i="12" s="1"/>
  <c r="S1383" i="12" a="1"/>
  <c r="S1383" i="12"/>
  <c r="R1383" i="12" a="1"/>
  <c r="R1383" i="12"/>
  <c r="Z1382" i="12" a="1"/>
  <c r="Z1382" i="12" s="1"/>
  <c r="AA1382" i="12" s="1"/>
  <c r="Y1382" i="12" a="1"/>
  <c r="Y1382" i="12" s="1"/>
  <c r="X1382" i="12" a="1"/>
  <c r="X1382" i="12" s="1"/>
  <c r="W1382" i="12" a="1"/>
  <c r="W1382" i="12" s="1"/>
  <c r="V1382" i="12" a="1"/>
  <c r="V1382" i="12" s="1"/>
  <c r="S1382" i="12" a="1"/>
  <c r="S1382" i="12" s="1"/>
  <c r="R1382" i="12" a="1"/>
  <c r="R1382" i="12" s="1"/>
  <c r="Z1381" i="12" a="1"/>
  <c r="Z1381" i="12" s="1"/>
  <c r="AA1381" i="12" s="1"/>
  <c r="Y1381" i="12" a="1"/>
  <c r="Y1381" i="12" s="1"/>
  <c r="X1381" i="12" a="1"/>
  <c r="X1381" i="12" s="1"/>
  <c r="W1381" i="12" a="1"/>
  <c r="W1381" i="12" s="1"/>
  <c r="V1381" i="12" a="1"/>
  <c r="V1381" i="12" s="1"/>
  <c r="S1381" i="12" a="1"/>
  <c r="S1381" i="12" s="1"/>
  <c r="R1381" i="12" a="1"/>
  <c r="R1381" i="12" s="1"/>
  <c r="Z1380" i="12" a="1"/>
  <c r="Z1380" i="12" s="1"/>
  <c r="AA1380" i="12" s="1"/>
  <c r="Y1380" i="12" a="1"/>
  <c r="Y1380" i="12" s="1"/>
  <c r="X1380" i="12" a="1"/>
  <c r="X1380" i="12" s="1"/>
  <c r="W1380" i="12" a="1"/>
  <c r="W1380" i="12" s="1"/>
  <c r="V1380" i="12" a="1"/>
  <c r="V1380" i="12" s="1"/>
  <c r="R1380" i="12" a="1"/>
  <c r="R1380" i="12"/>
  <c r="Z1379" i="12" a="1"/>
  <c r="Z1379" i="12" s="1"/>
  <c r="AA1379" i="12" s="1"/>
  <c r="Y1379" i="12" a="1"/>
  <c r="Y1379" i="12" s="1"/>
  <c r="X1379" i="12" a="1"/>
  <c r="X1379" i="12" s="1"/>
  <c r="W1379" i="12" a="1"/>
  <c r="W1379" i="12" s="1"/>
  <c r="V1379" i="12" a="1"/>
  <c r="V1379" i="12" s="1"/>
  <c r="S1379" i="12" a="1"/>
  <c r="S1379" i="12"/>
  <c r="R1379" i="12" a="1"/>
  <c r="R1379" i="12"/>
  <c r="Z1378" i="12" a="1"/>
  <c r="Z1378" i="12" s="1"/>
  <c r="AA1378" i="12" s="1"/>
  <c r="Y1378" i="12" a="1"/>
  <c r="Y1378" i="12" s="1"/>
  <c r="X1378" i="12" a="1"/>
  <c r="X1378" i="12" s="1"/>
  <c r="W1378" i="12" a="1"/>
  <c r="W1378" i="12" s="1"/>
  <c r="V1378" i="12" a="1"/>
  <c r="V1378" i="12" s="1"/>
  <c r="Z1377" i="12" a="1"/>
  <c r="Z1377" i="12" s="1"/>
  <c r="AA1377" i="12" s="1"/>
  <c r="Y1377" i="12" a="1"/>
  <c r="Y1377" i="12" s="1"/>
  <c r="X1377" i="12" a="1"/>
  <c r="X1377" i="12" s="1"/>
  <c r="W1377" i="12" a="1"/>
  <c r="W1377" i="12" s="1"/>
  <c r="V1377" i="12" a="1"/>
  <c r="V1377" i="12" s="1"/>
  <c r="Z1376" i="12" a="1"/>
  <c r="Z1376" i="12"/>
  <c r="AA1376" i="12" s="1"/>
  <c r="Y1376" i="12" a="1"/>
  <c r="Y1376" i="12" s="1"/>
  <c r="X1376" i="12" a="1"/>
  <c r="X1376" i="12" s="1"/>
  <c r="W1376" i="12" a="1"/>
  <c r="W1376" i="12" s="1"/>
  <c r="V1376" i="12" a="1"/>
  <c r="V1376" i="12" s="1"/>
  <c r="S1376" i="12" a="1"/>
  <c r="S1376" i="12" s="1"/>
  <c r="R1376" i="12" a="1"/>
  <c r="R1376" i="12" s="1"/>
  <c r="Z1375" i="12" a="1"/>
  <c r="Z1375" i="12" s="1"/>
  <c r="AA1375" i="12" s="1"/>
  <c r="Y1375" i="12" a="1"/>
  <c r="Y1375" i="12" s="1"/>
  <c r="X1375" i="12" a="1"/>
  <c r="X1375" i="12" s="1"/>
  <c r="W1375" i="12" a="1"/>
  <c r="W1375" i="12" s="1"/>
  <c r="V1375" i="12" a="1"/>
  <c r="V1375" i="12" s="1"/>
  <c r="Z1374" i="12" a="1"/>
  <c r="Z1374" i="12" s="1"/>
  <c r="AA1374" i="12" s="1"/>
  <c r="Y1374" i="12" a="1"/>
  <c r="Y1374" i="12" s="1"/>
  <c r="X1374" i="12" a="1"/>
  <c r="X1374" i="12" s="1"/>
  <c r="W1374" i="12" a="1"/>
  <c r="W1374" i="12" s="1"/>
  <c r="V1374" i="12" a="1"/>
  <c r="V1374" i="12"/>
  <c r="S1374" i="12" a="1"/>
  <c r="S1374" i="12"/>
  <c r="R1374" i="12" a="1"/>
  <c r="R1374" i="12" s="1"/>
  <c r="Z1373" i="12" a="1"/>
  <c r="Z1373" i="12" s="1"/>
  <c r="AA1373" i="12" s="1"/>
  <c r="Y1373" i="12" a="1"/>
  <c r="Y1373" i="12" s="1"/>
  <c r="X1373" i="12" a="1"/>
  <c r="X1373" i="12" s="1"/>
  <c r="W1373" i="12" a="1"/>
  <c r="W1373" i="12" s="1"/>
  <c r="V1373" i="12" a="1"/>
  <c r="V1373" i="12" s="1"/>
  <c r="S1373" i="12" a="1"/>
  <c r="S1373" i="12"/>
  <c r="R1373" i="12" a="1"/>
  <c r="R1373" i="12"/>
  <c r="Z1372" i="12" a="1"/>
  <c r="Z1372" i="12" s="1"/>
  <c r="AA1372" i="12" s="1"/>
  <c r="Y1372" i="12" a="1"/>
  <c r="Y1372" i="12" s="1"/>
  <c r="X1372" i="12" a="1"/>
  <c r="X1372" i="12" s="1"/>
  <c r="W1372" i="12" a="1"/>
  <c r="W1372" i="12" s="1"/>
  <c r="V1372" i="12" a="1"/>
  <c r="V1372" i="12" s="1"/>
  <c r="S1372" i="12" a="1"/>
  <c r="S1372" i="12" s="1"/>
  <c r="R1372" i="12" a="1"/>
  <c r="R1372" i="12"/>
  <c r="Z1371" i="12" a="1"/>
  <c r="Z1371" i="12" s="1"/>
  <c r="AA1371" i="12" s="1"/>
  <c r="Y1371" i="12" a="1"/>
  <c r="Y1371" i="12" s="1"/>
  <c r="X1371" i="12" a="1"/>
  <c r="X1371" i="12" s="1"/>
  <c r="W1371" i="12" a="1"/>
  <c r="W1371" i="12" s="1"/>
  <c r="V1371" i="12" a="1"/>
  <c r="V1371" i="12" s="1"/>
  <c r="S1371" i="12" a="1"/>
  <c r="S1371" i="12" s="1"/>
  <c r="R1371" i="12" a="1"/>
  <c r="R1371" i="12"/>
  <c r="Z1370" i="12" a="1"/>
  <c r="Z1370" i="12" s="1"/>
  <c r="AA1370" i="12" s="1"/>
  <c r="Y1370" i="12" a="1"/>
  <c r="Y1370" i="12" s="1"/>
  <c r="X1370" i="12" a="1"/>
  <c r="X1370" i="12" s="1"/>
  <c r="W1370" i="12" a="1"/>
  <c r="W1370" i="12" s="1"/>
  <c r="V1370" i="12" a="1"/>
  <c r="V1370" i="12" s="1"/>
  <c r="Z1369" i="12" a="1"/>
  <c r="Z1369" i="12" s="1"/>
  <c r="AA1369" i="12" s="1"/>
  <c r="Y1369" i="12" a="1"/>
  <c r="Y1369" i="12" s="1"/>
  <c r="X1369" i="12" a="1"/>
  <c r="X1369" i="12" s="1"/>
  <c r="W1369" i="12" a="1"/>
  <c r="W1369" i="12" s="1"/>
  <c r="V1369" i="12" a="1"/>
  <c r="V1369" i="12" s="1"/>
  <c r="R1369" i="12" a="1"/>
  <c r="R1369" i="12" s="1"/>
  <c r="Z1368" i="12" a="1"/>
  <c r="Z1368" i="12" s="1"/>
  <c r="AA1368" i="12" s="1"/>
  <c r="Y1368" i="12" a="1"/>
  <c r="Y1368" i="12" s="1"/>
  <c r="X1368" i="12" a="1"/>
  <c r="X1368" i="12" s="1"/>
  <c r="W1368" i="12" a="1"/>
  <c r="W1368" i="12" s="1"/>
  <c r="V1368" i="12" a="1"/>
  <c r="V1368" i="12" s="1"/>
  <c r="S1368" i="12" a="1"/>
  <c r="S1368" i="12"/>
  <c r="R1368" i="12" a="1"/>
  <c r="R1368" i="12" s="1"/>
  <c r="AA1367" i="12"/>
  <c r="Z1367" i="12" a="1"/>
  <c r="Z1367" i="12" s="1"/>
  <c r="Y1367" i="12" a="1"/>
  <c r="Y1367" i="12" s="1"/>
  <c r="X1367" i="12" a="1"/>
  <c r="X1367" i="12" s="1"/>
  <c r="W1367" i="12" a="1"/>
  <c r="W1367" i="12" s="1"/>
  <c r="V1367" i="12" a="1"/>
  <c r="V1367" i="12" s="1"/>
  <c r="Z1366" i="12" a="1"/>
  <c r="Z1366" i="12" s="1"/>
  <c r="AA1366" i="12" s="1"/>
  <c r="Y1366" i="12" a="1"/>
  <c r="Y1366" i="12" s="1"/>
  <c r="X1366" i="12" a="1"/>
  <c r="X1366" i="12" s="1"/>
  <c r="W1366" i="12" a="1"/>
  <c r="W1366" i="12" s="1"/>
  <c r="V1366" i="12" a="1"/>
  <c r="V1366" i="12" s="1"/>
  <c r="S1366" i="12" a="1"/>
  <c r="S1366" i="12" s="1"/>
  <c r="R1366" i="12" a="1"/>
  <c r="R1366" i="12"/>
  <c r="Z1365" i="12" a="1"/>
  <c r="Z1365" i="12" s="1"/>
  <c r="AA1365" i="12" s="1"/>
  <c r="Y1365" i="12" a="1"/>
  <c r="Y1365" i="12" s="1"/>
  <c r="X1365" i="12" a="1"/>
  <c r="X1365" i="12" s="1"/>
  <c r="W1365" i="12" a="1"/>
  <c r="W1365" i="12" s="1"/>
  <c r="V1365" i="12" a="1"/>
  <c r="V1365" i="12" s="1"/>
  <c r="Z1364" i="12" a="1"/>
  <c r="Z1364" i="12" s="1"/>
  <c r="AA1364" i="12" s="1"/>
  <c r="Y1364" i="12" a="1"/>
  <c r="Y1364" i="12" s="1"/>
  <c r="X1364" i="12" a="1"/>
  <c r="X1364" i="12" s="1"/>
  <c r="W1364" i="12" a="1"/>
  <c r="W1364" i="12" s="1"/>
  <c r="V1364" i="12" a="1"/>
  <c r="V1364" i="12" s="1"/>
  <c r="S1364" i="12" a="1"/>
  <c r="S1364" i="12" s="1"/>
  <c r="R1364" i="12" a="1"/>
  <c r="R1364" i="12"/>
  <c r="Z1363" i="12" a="1"/>
  <c r="Z1363" i="12" s="1"/>
  <c r="AA1363" i="12" s="1"/>
  <c r="Y1363" i="12" a="1"/>
  <c r="Y1363" i="12" s="1"/>
  <c r="X1363" i="12" a="1"/>
  <c r="X1363" i="12" s="1"/>
  <c r="W1363" i="12" a="1"/>
  <c r="W1363" i="12" s="1"/>
  <c r="V1363" i="12" a="1"/>
  <c r="V1363" i="12" s="1"/>
  <c r="S1363" i="12" a="1"/>
  <c r="S1363" i="12" s="1"/>
  <c r="R1363" i="12" a="1"/>
  <c r="R1363" i="12" s="1"/>
  <c r="Z1362" i="12" a="1"/>
  <c r="Z1362" i="12" s="1"/>
  <c r="AA1362" i="12" s="1"/>
  <c r="Y1362" i="12" a="1"/>
  <c r="Y1362" i="12" s="1"/>
  <c r="X1362" i="12" a="1"/>
  <c r="X1362" i="12" s="1"/>
  <c r="W1362" i="12" a="1"/>
  <c r="W1362" i="12" s="1"/>
  <c r="V1362" i="12" a="1"/>
  <c r="V1362" i="12" s="1"/>
  <c r="S1362" i="12" a="1"/>
  <c r="S1362" i="12"/>
  <c r="R1362" i="12" a="1"/>
  <c r="R1362" i="12" s="1"/>
  <c r="Z1361" i="12" a="1"/>
  <c r="Z1361" i="12" s="1"/>
  <c r="AA1361" i="12" s="1"/>
  <c r="Y1361" i="12" a="1"/>
  <c r="Y1361" i="12" s="1"/>
  <c r="X1361" i="12" a="1"/>
  <c r="X1361" i="12" s="1"/>
  <c r="W1361" i="12" a="1"/>
  <c r="W1361" i="12" s="1"/>
  <c r="V1361" i="12" a="1"/>
  <c r="V1361" i="12" s="1"/>
  <c r="S1361" i="12" a="1"/>
  <c r="S1361" i="12"/>
  <c r="R1361" i="12" a="1"/>
  <c r="R1361" i="12" s="1"/>
  <c r="Z1360" i="12" a="1"/>
  <c r="Z1360" i="12" s="1"/>
  <c r="AA1360" i="12" s="1"/>
  <c r="Y1360" i="12" a="1"/>
  <c r="Y1360" i="12" s="1"/>
  <c r="X1360" i="12" a="1"/>
  <c r="X1360" i="12" s="1"/>
  <c r="W1360" i="12" a="1"/>
  <c r="W1360" i="12" s="1"/>
  <c r="V1360" i="12" a="1"/>
  <c r="V1360" i="12" s="1"/>
  <c r="Z1359" i="12" a="1"/>
  <c r="Z1359" i="12" s="1"/>
  <c r="AA1359" i="12" s="1"/>
  <c r="Y1359" i="12" a="1"/>
  <c r="Y1359" i="12" s="1"/>
  <c r="X1359" i="12" a="1"/>
  <c r="X1359" i="12" s="1"/>
  <c r="W1359" i="12" a="1"/>
  <c r="W1359" i="12" s="1"/>
  <c r="V1359" i="12" a="1"/>
  <c r="V1359" i="12" s="1"/>
  <c r="Z1358" i="12" a="1"/>
  <c r="Z1358" i="12" s="1"/>
  <c r="AA1358" i="12" s="1"/>
  <c r="Y1358" i="12" a="1"/>
  <c r="Y1358" i="12" s="1"/>
  <c r="X1358" i="12" a="1"/>
  <c r="X1358" i="12" s="1"/>
  <c r="W1358" i="12" a="1"/>
  <c r="W1358" i="12" s="1"/>
  <c r="V1358" i="12" a="1"/>
  <c r="V1358" i="12" s="1"/>
  <c r="Z1357" i="12" a="1"/>
  <c r="Z1357" i="12" s="1"/>
  <c r="AA1357" i="12" s="1"/>
  <c r="Y1357" i="12" a="1"/>
  <c r="Y1357" i="12" s="1"/>
  <c r="X1357" i="12" a="1"/>
  <c r="X1357" i="12" s="1"/>
  <c r="W1357" i="12" a="1"/>
  <c r="W1357" i="12" s="1"/>
  <c r="V1357" i="12" a="1"/>
  <c r="V1357" i="12" s="1"/>
  <c r="Z1356" i="12" a="1"/>
  <c r="Z1356" i="12" s="1"/>
  <c r="AA1356" i="12" s="1"/>
  <c r="Y1356" i="12" a="1"/>
  <c r="Y1356" i="12" s="1"/>
  <c r="X1356" i="12" a="1"/>
  <c r="X1356" i="12" s="1"/>
  <c r="W1356" i="12" a="1"/>
  <c r="W1356" i="12" s="1"/>
  <c r="V1356" i="12" a="1"/>
  <c r="V1356" i="12"/>
  <c r="S1356" i="12" a="1"/>
  <c r="S1356" i="12"/>
  <c r="R1356" i="12" a="1"/>
  <c r="R1356" i="12" s="1"/>
  <c r="Z1355" i="12" a="1"/>
  <c r="Z1355" i="12" s="1"/>
  <c r="AA1355" i="12" s="1"/>
  <c r="Y1355" i="12" a="1"/>
  <c r="Y1355" i="12" s="1"/>
  <c r="X1355" i="12" a="1"/>
  <c r="X1355" i="12" s="1"/>
  <c r="W1355" i="12" a="1"/>
  <c r="W1355" i="12" s="1"/>
  <c r="V1355" i="12" a="1"/>
  <c r="V1355" i="12" s="1"/>
  <c r="S1355" i="12" a="1"/>
  <c r="S1355" i="12"/>
  <c r="R1355" i="12" a="1"/>
  <c r="R1355" i="12"/>
  <c r="Z1354" i="12" a="1"/>
  <c r="Z1354" i="12" s="1"/>
  <c r="AA1354" i="12" s="1"/>
  <c r="Y1354" i="12" a="1"/>
  <c r="Y1354" i="12" s="1"/>
  <c r="X1354" i="12" a="1"/>
  <c r="X1354" i="12" s="1"/>
  <c r="W1354" i="12" a="1"/>
  <c r="W1354" i="12" s="1"/>
  <c r="V1354" i="12" a="1"/>
  <c r="V1354" i="12" s="1"/>
  <c r="Z1353" i="12" a="1"/>
  <c r="Z1353" i="12" s="1"/>
  <c r="AA1353" i="12" s="1"/>
  <c r="Y1353" i="12" a="1"/>
  <c r="Y1353" i="12" s="1"/>
  <c r="X1353" i="12" a="1"/>
  <c r="X1353" i="12" s="1"/>
  <c r="W1353" i="12" a="1"/>
  <c r="W1353" i="12" s="1"/>
  <c r="V1353" i="12" a="1"/>
  <c r="V1353" i="12" s="1"/>
  <c r="Z1352" i="12" a="1"/>
  <c r="Z1352" i="12" s="1"/>
  <c r="AA1352" i="12" s="1"/>
  <c r="Y1352" i="12" a="1"/>
  <c r="Y1352" i="12" s="1"/>
  <c r="X1352" i="12" a="1"/>
  <c r="X1352" i="12" s="1"/>
  <c r="W1352" i="12" a="1"/>
  <c r="W1352" i="12" s="1"/>
  <c r="V1352" i="12" a="1"/>
  <c r="V1352" i="12" s="1"/>
  <c r="S1352" i="12" a="1"/>
  <c r="S1352" i="12"/>
  <c r="R1352" i="12" a="1"/>
  <c r="R1352" i="12" s="1"/>
  <c r="Z1351" i="12" a="1"/>
  <c r="Z1351" i="12" s="1"/>
  <c r="AA1351" i="12" s="1"/>
  <c r="Y1351" i="12" a="1"/>
  <c r="Y1351" i="12" s="1"/>
  <c r="X1351" i="12" a="1"/>
  <c r="X1351" i="12" s="1"/>
  <c r="W1351" i="12" a="1"/>
  <c r="W1351" i="12" s="1"/>
  <c r="V1351" i="12" a="1"/>
  <c r="V1351" i="12" s="1"/>
  <c r="S1351" i="12" a="1"/>
  <c r="S1351" i="12" s="1"/>
  <c r="R1351" i="12" a="1"/>
  <c r="R1351" i="12" s="1"/>
  <c r="Z1350" i="12" a="1"/>
  <c r="Z1350" i="12" s="1"/>
  <c r="AA1350" i="12" s="1"/>
  <c r="Y1350" i="12" a="1"/>
  <c r="Y1350" i="12" s="1"/>
  <c r="X1350" i="12" a="1"/>
  <c r="X1350" i="12" s="1"/>
  <c r="W1350" i="12" a="1"/>
  <c r="W1350" i="12" s="1"/>
  <c r="V1350" i="12" a="1"/>
  <c r="V1350" i="12" s="1"/>
  <c r="Z1349" i="12" a="1"/>
  <c r="Z1349" i="12" s="1"/>
  <c r="AA1349" i="12" s="1"/>
  <c r="Y1349" i="12" a="1"/>
  <c r="Y1349" i="12" s="1"/>
  <c r="X1349" i="12" a="1"/>
  <c r="X1349" i="12" s="1"/>
  <c r="W1349" i="12" a="1"/>
  <c r="W1349" i="12" s="1"/>
  <c r="V1349" i="12" a="1"/>
  <c r="V1349" i="12" s="1"/>
  <c r="S1349" i="12" a="1"/>
  <c r="S1349" i="12" s="1"/>
  <c r="R1349" i="12" a="1"/>
  <c r="R1349" i="12"/>
  <c r="Z1348" i="12" a="1"/>
  <c r="Z1348" i="12" s="1"/>
  <c r="AA1348" i="12" s="1"/>
  <c r="Y1348" i="12" a="1"/>
  <c r="Y1348" i="12" s="1"/>
  <c r="X1348" i="12" a="1"/>
  <c r="X1348" i="12" s="1"/>
  <c r="W1348" i="12" a="1"/>
  <c r="W1348" i="12" s="1"/>
  <c r="V1348" i="12" a="1"/>
  <c r="V1348" i="12" s="1"/>
  <c r="S1348" i="12" a="1"/>
  <c r="S1348" i="12"/>
  <c r="R1348" i="12" a="1"/>
  <c r="R1348" i="12" s="1"/>
  <c r="Z1347" i="12" a="1"/>
  <c r="Z1347" i="12" s="1"/>
  <c r="AA1347" i="12" s="1"/>
  <c r="Y1347" i="12" a="1"/>
  <c r="Y1347" i="12" s="1"/>
  <c r="X1347" i="12" a="1"/>
  <c r="X1347" i="12" s="1"/>
  <c r="W1347" i="12" a="1"/>
  <c r="W1347" i="12" s="1"/>
  <c r="V1347" i="12" a="1"/>
  <c r="V1347" i="12" s="1"/>
  <c r="Z1346" i="12" a="1"/>
  <c r="Z1346" i="12" s="1"/>
  <c r="AA1346" i="12" s="1"/>
  <c r="Y1346" i="12" a="1"/>
  <c r="Y1346" i="12" s="1"/>
  <c r="X1346" i="12" a="1"/>
  <c r="X1346" i="12" s="1"/>
  <c r="W1346" i="12" a="1"/>
  <c r="W1346" i="12" s="1"/>
  <c r="V1346" i="12" a="1"/>
  <c r="V1346" i="12" s="1"/>
  <c r="S1346" i="12" a="1"/>
  <c r="S1346" i="12"/>
  <c r="R1346" i="12" a="1"/>
  <c r="R1346" i="12" s="1"/>
  <c r="Z1345" i="12" a="1"/>
  <c r="Z1345" i="12" s="1"/>
  <c r="AA1345" i="12" s="1"/>
  <c r="Y1345" i="12" a="1"/>
  <c r="Y1345" i="12" s="1"/>
  <c r="X1345" i="12" a="1"/>
  <c r="X1345" i="12" s="1"/>
  <c r="W1345" i="12" a="1"/>
  <c r="W1345" i="12" s="1"/>
  <c r="V1345" i="12" a="1"/>
  <c r="V1345" i="12" s="1"/>
  <c r="Z1344" i="12" a="1"/>
  <c r="Z1344" i="12" s="1"/>
  <c r="AA1344" i="12" s="1"/>
  <c r="Y1344" i="12" a="1"/>
  <c r="Y1344" i="12" s="1"/>
  <c r="X1344" i="12" a="1"/>
  <c r="X1344" i="12" s="1"/>
  <c r="W1344" i="12" a="1"/>
  <c r="W1344" i="12" s="1"/>
  <c r="V1344" i="12" a="1"/>
  <c r="V1344" i="12" s="1"/>
  <c r="Z1343" i="12" a="1"/>
  <c r="Z1343" i="12" s="1"/>
  <c r="AA1343" i="12" s="1"/>
  <c r="Y1343" i="12" a="1"/>
  <c r="Y1343" i="12" s="1"/>
  <c r="X1343" i="12" a="1"/>
  <c r="X1343" i="12" s="1"/>
  <c r="W1343" i="12" a="1"/>
  <c r="W1343" i="12" s="1"/>
  <c r="V1343" i="12" a="1"/>
  <c r="V1343" i="12" s="1"/>
  <c r="Z1342" i="12" a="1"/>
  <c r="Z1342" i="12" s="1"/>
  <c r="AA1342" i="12" s="1"/>
  <c r="Y1342" i="12" a="1"/>
  <c r="Y1342" i="12" s="1"/>
  <c r="X1342" i="12" a="1"/>
  <c r="X1342" i="12" s="1"/>
  <c r="W1342" i="12" a="1"/>
  <c r="W1342" i="12" s="1"/>
  <c r="V1342" i="12" a="1"/>
  <c r="V1342" i="12" s="1"/>
  <c r="Z1341" i="12" a="1"/>
  <c r="Z1341" i="12" s="1"/>
  <c r="AA1341" i="12" s="1"/>
  <c r="Y1341" i="12" a="1"/>
  <c r="Y1341" i="12" s="1"/>
  <c r="X1341" i="12" a="1"/>
  <c r="X1341" i="12" s="1"/>
  <c r="W1341" i="12" a="1"/>
  <c r="W1341" i="12" s="1"/>
  <c r="V1341" i="12" a="1"/>
  <c r="V1341" i="12" s="1"/>
  <c r="Z1340" i="12" a="1"/>
  <c r="Z1340" i="12" s="1"/>
  <c r="AA1340" i="12" s="1"/>
  <c r="Y1340" i="12" a="1"/>
  <c r="Y1340" i="12" s="1"/>
  <c r="X1340" i="12" a="1"/>
  <c r="X1340" i="12" s="1"/>
  <c r="W1340" i="12" a="1"/>
  <c r="W1340" i="12" s="1"/>
  <c r="V1340" i="12" a="1"/>
  <c r="V1340" i="12" s="1"/>
  <c r="S1340" i="12" a="1"/>
  <c r="S1340" i="12"/>
  <c r="R1340" i="12" a="1"/>
  <c r="R1340" i="12" s="1"/>
  <c r="Z1339" i="12" a="1"/>
  <c r="Z1339" i="12" s="1"/>
  <c r="AA1339" i="12" s="1"/>
  <c r="Y1339" i="12" a="1"/>
  <c r="Y1339" i="12" s="1"/>
  <c r="X1339" i="12" a="1"/>
  <c r="X1339" i="12" s="1"/>
  <c r="W1339" i="12" a="1"/>
  <c r="W1339" i="12" s="1"/>
  <c r="V1339" i="12" a="1"/>
  <c r="V1339" i="12" s="1"/>
  <c r="S1339" i="12" a="1"/>
  <c r="S1339" i="12"/>
  <c r="R1339" i="12" a="1"/>
  <c r="R1339" i="12" s="1"/>
  <c r="Z1338" i="12" a="1"/>
  <c r="Z1338" i="12" s="1"/>
  <c r="AA1338" i="12" s="1"/>
  <c r="Y1338" i="12" a="1"/>
  <c r="Y1338" i="12" s="1"/>
  <c r="X1338" i="12" a="1"/>
  <c r="X1338" i="12" s="1"/>
  <c r="W1338" i="12" a="1"/>
  <c r="W1338" i="12"/>
  <c r="V1338" i="12" a="1"/>
  <c r="V1338" i="12" s="1"/>
  <c r="S1338" i="12" a="1"/>
  <c r="S1338" i="12"/>
  <c r="R1338" i="12" a="1"/>
  <c r="R1338" i="12" s="1"/>
  <c r="Z1337" i="12" a="1"/>
  <c r="Z1337" i="12" s="1"/>
  <c r="AA1337" i="12" s="1"/>
  <c r="Y1337" i="12" a="1"/>
  <c r="Y1337" i="12" s="1"/>
  <c r="X1337" i="12" a="1"/>
  <c r="X1337" i="12" s="1"/>
  <c r="W1337" i="12" a="1"/>
  <c r="W1337" i="12" s="1"/>
  <c r="V1337" i="12" a="1"/>
  <c r="V1337" i="12" s="1"/>
  <c r="S1337" i="12" a="1"/>
  <c r="S1337" i="12" s="1"/>
  <c r="R1337" i="12" a="1"/>
  <c r="R1337" i="12" s="1"/>
  <c r="Z1336" i="12" a="1"/>
  <c r="Z1336" i="12" s="1"/>
  <c r="AA1336" i="12" s="1"/>
  <c r="Y1336" i="12" a="1"/>
  <c r="Y1336" i="12" s="1"/>
  <c r="X1336" i="12" a="1"/>
  <c r="X1336" i="12" s="1"/>
  <c r="W1336" i="12" a="1"/>
  <c r="W1336" i="12" s="1"/>
  <c r="V1336" i="12" a="1"/>
  <c r="V1336" i="12" s="1"/>
  <c r="S1336" i="12" a="1"/>
  <c r="S1336" i="12"/>
  <c r="R1336" i="12" a="1"/>
  <c r="R1336" i="12"/>
  <c r="Z1335" i="12" a="1"/>
  <c r="Z1335" i="12" s="1"/>
  <c r="AA1335" i="12" s="1"/>
  <c r="Y1335" i="12" a="1"/>
  <c r="Y1335" i="12" s="1"/>
  <c r="X1335" i="12" a="1"/>
  <c r="X1335" i="12" s="1"/>
  <c r="W1335" i="12" a="1"/>
  <c r="W1335" i="12" s="1"/>
  <c r="V1335" i="12" a="1"/>
  <c r="V1335" i="12" s="1"/>
  <c r="Z1334" i="12" a="1"/>
  <c r="Z1334" i="12" s="1"/>
  <c r="AA1334" i="12" s="1"/>
  <c r="Y1334" i="12" a="1"/>
  <c r="Y1334" i="12" s="1"/>
  <c r="X1334" i="12" a="1"/>
  <c r="X1334" i="12" s="1"/>
  <c r="W1334" i="12" a="1"/>
  <c r="W1334" i="12" s="1"/>
  <c r="V1334" i="12" a="1"/>
  <c r="V1334" i="12" s="1"/>
  <c r="Z1333" i="12" a="1"/>
  <c r="Z1333" i="12" s="1"/>
  <c r="AA1333" i="12" s="1"/>
  <c r="Y1333" i="12" a="1"/>
  <c r="Y1333" i="12" s="1"/>
  <c r="X1333" i="12" a="1"/>
  <c r="X1333" i="12" s="1"/>
  <c r="W1333" i="12" a="1"/>
  <c r="W1333" i="12" s="1"/>
  <c r="V1333" i="12" a="1"/>
  <c r="V1333" i="12" s="1"/>
  <c r="Z1332" i="12" a="1"/>
  <c r="Z1332" i="12" s="1"/>
  <c r="AA1332" i="12" s="1"/>
  <c r="Y1332" i="12" a="1"/>
  <c r="Y1332" i="12" s="1"/>
  <c r="X1332" i="12" a="1"/>
  <c r="X1332" i="12" s="1"/>
  <c r="W1332" i="12" a="1"/>
  <c r="W1332" i="12" s="1"/>
  <c r="V1332" i="12" a="1"/>
  <c r="V1332" i="12" s="1"/>
  <c r="S1332" i="12" a="1"/>
  <c r="S1332" i="12"/>
  <c r="R1332" i="12" a="1"/>
  <c r="R1332" i="12"/>
  <c r="Z1331" i="12" a="1"/>
  <c r="Z1331" i="12" s="1"/>
  <c r="AA1331" i="12" s="1"/>
  <c r="Y1331" i="12" a="1"/>
  <c r="Y1331" i="12" s="1"/>
  <c r="X1331" i="12" a="1"/>
  <c r="X1331" i="12" s="1"/>
  <c r="W1331" i="12" a="1"/>
  <c r="W1331" i="12" s="1"/>
  <c r="V1331" i="12" a="1"/>
  <c r="V1331" i="12" s="1"/>
  <c r="S1331" i="12" a="1"/>
  <c r="S1331" i="12"/>
  <c r="R1331" i="12" a="1"/>
  <c r="R1331" i="12" s="1"/>
  <c r="Z1330" i="12" a="1"/>
  <c r="Z1330" i="12" s="1"/>
  <c r="AA1330" i="12" s="1"/>
  <c r="Y1330" i="12" a="1"/>
  <c r="Y1330" i="12" s="1"/>
  <c r="X1330" i="12" a="1"/>
  <c r="X1330" i="12" s="1"/>
  <c r="W1330" i="12" a="1"/>
  <c r="W1330" i="12" s="1"/>
  <c r="V1330" i="12" a="1"/>
  <c r="V1330" i="12" s="1"/>
  <c r="Z1329" i="12" a="1"/>
  <c r="Z1329" i="12" s="1"/>
  <c r="AA1329" i="12" s="1"/>
  <c r="Y1329" i="12" a="1"/>
  <c r="Y1329" i="12" s="1"/>
  <c r="X1329" i="12" a="1"/>
  <c r="X1329" i="12" s="1"/>
  <c r="W1329" i="12" a="1"/>
  <c r="W1329" i="12" s="1"/>
  <c r="V1329" i="12" a="1"/>
  <c r="V1329" i="12" s="1"/>
  <c r="S1329" i="12" a="1"/>
  <c r="S1329" i="12"/>
  <c r="R1329" i="12" a="1"/>
  <c r="R1329" i="12"/>
  <c r="Z1328" i="12" a="1"/>
  <c r="Z1328" i="12" s="1"/>
  <c r="AA1328" i="12" s="1"/>
  <c r="Y1328" i="12" a="1"/>
  <c r="Y1328" i="12" s="1"/>
  <c r="X1328" i="12" a="1"/>
  <c r="X1328" i="12" s="1"/>
  <c r="W1328" i="12" a="1"/>
  <c r="W1328" i="12" s="1"/>
  <c r="V1328" i="12" a="1"/>
  <c r="V1328" i="12" s="1"/>
  <c r="S1328" i="12" a="1"/>
  <c r="S1328" i="12"/>
  <c r="R1328" i="12" a="1"/>
  <c r="R1328" i="12" s="1"/>
  <c r="Z1327" i="12" a="1"/>
  <c r="Z1327" i="12" s="1"/>
  <c r="AA1327" i="12" s="1"/>
  <c r="Y1327" i="12" a="1"/>
  <c r="Y1327" i="12" s="1"/>
  <c r="X1327" i="12" a="1"/>
  <c r="X1327" i="12" s="1"/>
  <c r="W1327" i="12" a="1"/>
  <c r="W1327" i="12" s="1"/>
  <c r="V1327" i="12" a="1"/>
  <c r="V1327" i="12" s="1"/>
  <c r="Z1326" i="12" a="1"/>
  <c r="Z1326" i="12" s="1"/>
  <c r="AA1326" i="12" s="1"/>
  <c r="Y1326" i="12" a="1"/>
  <c r="Y1326" i="12" s="1"/>
  <c r="X1326" i="12" a="1"/>
  <c r="X1326" i="12" s="1"/>
  <c r="W1326" i="12" a="1"/>
  <c r="W1326" i="12" s="1"/>
  <c r="V1326" i="12" a="1"/>
  <c r="V1326" i="12" s="1"/>
  <c r="Z1325" i="12" a="1"/>
  <c r="Z1325" i="12" s="1"/>
  <c r="AA1325" i="12" s="1"/>
  <c r="Y1325" i="12" a="1"/>
  <c r="Y1325" i="12" s="1"/>
  <c r="X1325" i="12" a="1"/>
  <c r="X1325" i="12" s="1"/>
  <c r="W1325" i="12" a="1"/>
  <c r="W1325" i="12" s="1"/>
  <c r="V1325" i="12" a="1"/>
  <c r="V1325" i="12" s="1"/>
  <c r="Z1324" i="12" a="1"/>
  <c r="Z1324" i="12" s="1"/>
  <c r="AA1324" i="12" s="1"/>
  <c r="Y1324" i="12" a="1"/>
  <c r="Y1324" i="12" s="1"/>
  <c r="X1324" i="12" a="1"/>
  <c r="X1324" i="12" s="1"/>
  <c r="W1324" i="12" a="1"/>
  <c r="W1324" i="12" s="1"/>
  <c r="V1324" i="12" a="1"/>
  <c r="V1324" i="12" s="1"/>
  <c r="S1324" i="12" a="1"/>
  <c r="S1324" i="12" s="1"/>
  <c r="R1324" i="12" a="1"/>
  <c r="R1324" i="12" s="1"/>
  <c r="Z1323" i="12" a="1"/>
  <c r="Z1323" i="12" s="1"/>
  <c r="AA1323" i="12" s="1"/>
  <c r="Y1323" i="12" a="1"/>
  <c r="Y1323" i="12" s="1"/>
  <c r="X1323" i="12" a="1"/>
  <c r="X1323" i="12" s="1"/>
  <c r="W1323" i="12" a="1"/>
  <c r="W1323" i="12" s="1"/>
  <c r="V1323" i="12" a="1"/>
  <c r="V1323" i="12" s="1"/>
  <c r="S1323" i="12" a="1"/>
  <c r="S1323" i="12"/>
  <c r="R1323" i="12" a="1"/>
  <c r="R1323" i="12"/>
  <c r="Z1322" i="12" a="1"/>
  <c r="Z1322" i="12" s="1"/>
  <c r="AA1322" i="12" s="1"/>
  <c r="Y1322" i="12" a="1"/>
  <c r="Y1322" i="12" s="1"/>
  <c r="X1322" i="12" a="1"/>
  <c r="X1322" i="12" s="1"/>
  <c r="W1322" i="12" a="1"/>
  <c r="W1322" i="12" s="1"/>
  <c r="V1322" i="12" a="1"/>
  <c r="V1322" i="12" s="1"/>
  <c r="S1322" i="12" a="1"/>
  <c r="S1322" i="12"/>
  <c r="R1322" i="12" a="1"/>
  <c r="R1322" i="12" s="1"/>
  <c r="Z1321" i="12" a="1"/>
  <c r="Z1321" i="12" s="1"/>
  <c r="AA1321" i="12" s="1"/>
  <c r="Y1321" i="12" a="1"/>
  <c r="Y1321" i="12" s="1"/>
  <c r="X1321" i="12" a="1"/>
  <c r="X1321" i="12" s="1"/>
  <c r="W1321" i="12" a="1"/>
  <c r="W1321" i="12" s="1"/>
  <c r="V1321" i="12" a="1"/>
  <c r="V1321" i="12" s="1"/>
  <c r="Z1320" i="12" a="1"/>
  <c r="Z1320" i="12" s="1"/>
  <c r="AA1320" i="12" s="1"/>
  <c r="Y1320" i="12" a="1"/>
  <c r="Y1320" i="12" s="1"/>
  <c r="X1320" i="12" a="1"/>
  <c r="X1320" i="12" s="1"/>
  <c r="W1320" i="12" a="1"/>
  <c r="W1320" i="12" s="1"/>
  <c r="V1320" i="12" a="1"/>
  <c r="V1320" i="12" s="1"/>
  <c r="Z1319" i="12" a="1"/>
  <c r="Z1319" i="12" s="1"/>
  <c r="AA1319" i="12" s="1"/>
  <c r="Y1319" i="12" a="1"/>
  <c r="Y1319" i="12" s="1"/>
  <c r="X1319" i="12" a="1"/>
  <c r="X1319" i="12" s="1"/>
  <c r="W1319" i="12" a="1"/>
  <c r="W1319" i="12" s="1"/>
  <c r="V1319" i="12" a="1"/>
  <c r="V1319" i="12" s="1"/>
  <c r="Z1318" i="12" a="1"/>
  <c r="Z1318" i="12" s="1"/>
  <c r="AA1318" i="12" s="1"/>
  <c r="Y1318" i="12" a="1"/>
  <c r="Y1318" i="12" s="1"/>
  <c r="X1318" i="12" a="1"/>
  <c r="X1318" i="12" s="1"/>
  <c r="W1318" i="12" a="1"/>
  <c r="W1318" i="12" s="1"/>
  <c r="V1318" i="12" a="1"/>
  <c r="V1318" i="12" s="1"/>
  <c r="Z1317" i="12" a="1"/>
  <c r="Z1317" i="12" s="1"/>
  <c r="AA1317" i="12" s="1"/>
  <c r="Y1317" i="12" a="1"/>
  <c r="Y1317" i="12" s="1"/>
  <c r="X1317" i="12" a="1"/>
  <c r="X1317" i="12" s="1"/>
  <c r="W1317" i="12" a="1"/>
  <c r="W1317" i="12" s="1"/>
  <c r="V1317" i="12" a="1"/>
  <c r="V1317" i="12" s="1"/>
  <c r="S1317" i="12" a="1"/>
  <c r="S1317" i="12" s="1"/>
  <c r="R1317" i="12" a="1"/>
  <c r="R1317" i="12" s="1"/>
  <c r="Z1316" i="12" a="1"/>
  <c r="Z1316" i="12" s="1"/>
  <c r="AA1316" i="12" s="1"/>
  <c r="Y1316" i="12" a="1"/>
  <c r="Y1316" i="12" s="1"/>
  <c r="X1316" i="12" a="1"/>
  <c r="X1316" i="12" s="1"/>
  <c r="W1316" i="12" a="1"/>
  <c r="W1316" i="12" s="1"/>
  <c r="V1316" i="12" a="1"/>
  <c r="V1316" i="12" s="1"/>
  <c r="Z1315" i="12" a="1"/>
  <c r="Z1315" i="12" s="1"/>
  <c r="AA1315" i="12" s="1"/>
  <c r="Y1315" i="12" a="1"/>
  <c r="Y1315" i="12" s="1"/>
  <c r="X1315" i="12" a="1"/>
  <c r="X1315" i="12" s="1"/>
  <c r="W1315" i="12" a="1"/>
  <c r="W1315" i="12" s="1"/>
  <c r="V1315" i="12" a="1"/>
  <c r="V1315" i="12" s="1"/>
  <c r="S1315" i="12" a="1"/>
  <c r="S1315" i="12"/>
  <c r="R1315" i="12" a="1"/>
  <c r="R1315" i="12"/>
  <c r="Z1314" i="12" a="1"/>
  <c r="Z1314" i="12" s="1"/>
  <c r="AA1314" i="12" s="1"/>
  <c r="Y1314" i="12" a="1"/>
  <c r="Y1314" i="12" s="1"/>
  <c r="X1314" i="12" a="1"/>
  <c r="X1314" i="12" s="1"/>
  <c r="W1314" i="12" a="1"/>
  <c r="W1314" i="12" s="1"/>
  <c r="V1314" i="12" a="1"/>
  <c r="V1314" i="12" s="1"/>
  <c r="S1314" i="12" a="1"/>
  <c r="S1314" i="12" s="1"/>
  <c r="R1314" i="12" a="1"/>
  <c r="R1314" i="12"/>
  <c r="Z1313" i="12" a="1"/>
  <c r="Z1313" i="12" s="1"/>
  <c r="AA1313" i="12" s="1"/>
  <c r="Y1313" i="12" a="1"/>
  <c r="Y1313" i="12" s="1"/>
  <c r="X1313" i="12" a="1"/>
  <c r="X1313" i="12" s="1"/>
  <c r="W1313" i="12" a="1"/>
  <c r="W1313" i="12" s="1"/>
  <c r="V1313" i="12" a="1"/>
  <c r="V1313" i="12" s="1"/>
  <c r="Z1312" i="12" a="1"/>
  <c r="Z1312" i="12" s="1"/>
  <c r="AA1312" i="12" s="1"/>
  <c r="Y1312" i="12" a="1"/>
  <c r="Y1312" i="12" s="1"/>
  <c r="X1312" i="12" a="1"/>
  <c r="X1312" i="12" s="1"/>
  <c r="W1312" i="12" a="1"/>
  <c r="W1312" i="12" s="1"/>
  <c r="V1312" i="12" a="1"/>
  <c r="V1312" i="12" s="1"/>
  <c r="Z1311" i="12" a="1"/>
  <c r="Z1311" i="12" s="1"/>
  <c r="AA1311" i="12" s="1"/>
  <c r="Y1311" i="12" a="1"/>
  <c r="Y1311" i="12" s="1"/>
  <c r="X1311" i="12" a="1"/>
  <c r="X1311" i="12" s="1"/>
  <c r="W1311" i="12" a="1"/>
  <c r="W1311" i="12" s="1"/>
  <c r="V1311" i="12" a="1"/>
  <c r="V1311" i="12" s="1"/>
  <c r="S1311" i="12" a="1"/>
  <c r="S1311" i="12" s="1"/>
  <c r="R1311" i="12" a="1"/>
  <c r="R1311" i="12"/>
  <c r="Z1310" i="12" a="1"/>
  <c r="Z1310" i="12" s="1"/>
  <c r="AA1310" i="12" s="1"/>
  <c r="Y1310" i="12" a="1"/>
  <c r="Y1310" i="12" s="1"/>
  <c r="X1310" i="12" a="1"/>
  <c r="X1310" i="12" s="1"/>
  <c r="W1310" i="12" a="1"/>
  <c r="W1310" i="12" s="1"/>
  <c r="V1310" i="12" a="1"/>
  <c r="V1310" i="12" s="1"/>
  <c r="Z1309" i="12" a="1"/>
  <c r="Z1309" i="12" s="1"/>
  <c r="AA1309" i="12" s="1"/>
  <c r="Y1309" i="12" a="1"/>
  <c r="Y1309" i="12"/>
  <c r="X1309" i="12" a="1"/>
  <c r="X1309" i="12" s="1"/>
  <c r="W1309" i="12" a="1"/>
  <c r="W1309" i="12" s="1"/>
  <c r="V1309" i="12" a="1"/>
  <c r="V1309" i="12" s="1"/>
  <c r="Z1308" i="12" a="1"/>
  <c r="Z1308" i="12" s="1"/>
  <c r="AA1308" i="12" s="1"/>
  <c r="Y1308" i="12" a="1"/>
  <c r="Y1308" i="12" s="1"/>
  <c r="X1308" i="12" a="1"/>
  <c r="X1308" i="12" s="1"/>
  <c r="W1308" i="12" a="1"/>
  <c r="W1308" i="12" s="1"/>
  <c r="V1308" i="12" a="1"/>
  <c r="V1308" i="12" s="1"/>
  <c r="Z1307" i="12" a="1"/>
  <c r="Z1307" i="12" s="1"/>
  <c r="AA1307" i="12" s="1"/>
  <c r="Y1307" i="12" a="1"/>
  <c r="Y1307" i="12" s="1"/>
  <c r="X1307" i="12" a="1"/>
  <c r="X1307" i="12"/>
  <c r="W1307" i="12" a="1"/>
  <c r="W1307" i="12" s="1"/>
  <c r="V1307" i="12" a="1"/>
  <c r="V1307" i="12" s="1"/>
  <c r="S1307" i="12" a="1"/>
  <c r="S1307" i="12"/>
  <c r="R1307" i="12" a="1"/>
  <c r="R1307" i="12"/>
  <c r="Z1306" i="12" a="1"/>
  <c r="Z1306" i="12" s="1"/>
  <c r="AA1306" i="12" s="1"/>
  <c r="Y1306" i="12" a="1"/>
  <c r="Y1306" i="12" s="1"/>
  <c r="X1306" i="12" a="1"/>
  <c r="X1306" i="12" s="1"/>
  <c r="W1306" i="12" a="1"/>
  <c r="W1306" i="12" s="1"/>
  <c r="V1306" i="12" a="1"/>
  <c r="V1306" i="12" s="1"/>
  <c r="Z1305" i="12" a="1"/>
  <c r="Z1305" i="12" s="1"/>
  <c r="AA1305" i="12" s="1"/>
  <c r="Y1305" i="12" a="1"/>
  <c r="Y1305" i="12" s="1"/>
  <c r="X1305" i="12" a="1"/>
  <c r="X1305" i="12" s="1"/>
  <c r="W1305" i="12" a="1"/>
  <c r="W1305" i="12" s="1"/>
  <c r="V1305" i="12" a="1"/>
  <c r="V1305" i="12" s="1"/>
  <c r="S1305" i="12" a="1"/>
  <c r="S1305" i="12"/>
  <c r="R1305" i="12" a="1"/>
  <c r="R1305" i="12" s="1"/>
  <c r="Z1304" i="12" a="1"/>
  <c r="Z1304" i="12" s="1"/>
  <c r="AA1304" i="12" s="1"/>
  <c r="Y1304" i="12" a="1"/>
  <c r="Y1304" i="12" s="1"/>
  <c r="X1304" i="12" a="1"/>
  <c r="X1304" i="12" s="1"/>
  <c r="W1304" i="12" a="1"/>
  <c r="W1304" i="12" s="1"/>
  <c r="V1304" i="12" a="1"/>
  <c r="V1304" i="12" s="1"/>
  <c r="Z1303" i="12" a="1"/>
  <c r="Z1303" i="12" s="1"/>
  <c r="AA1303" i="12" s="1"/>
  <c r="Y1303" i="12" a="1"/>
  <c r="Y1303" i="12" s="1"/>
  <c r="X1303" i="12" a="1"/>
  <c r="X1303" i="12" s="1"/>
  <c r="W1303" i="12" a="1"/>
  <c r="W1303" i="12" s="1"/>
  <c r="V1303" i="12" a="1"/>
  <c r="V1303" i="12" s="1"/>
  <c r="S1303" i="12" a="1"/>
  <c r="S1303" i="12" s="1"/>
  <c r="R1303" i="12" a="1"/>
  <c r="R1303" i="12"/>
  <c r="Z1302" i="12" a="1"/>
  <c r="Z1302" i="12" s="1"/>
  <c r="AA1302" i="12" s="1"/>
  <c r="Y1302" i="12" a="1"/>
  <c r="Y1302" i="12" s="1"/>
  <c r="X1302" i="12" a="1"/>
  <c r="X1302" i="12" s="1"/>
  <c r="W1302" i="12" a="1"/>
  <c r="W1302" i="12" s="1"/>
  <c r="V1302" i="12" a="1"/>
  <c r="V1302" i="12" s="1"/>
  <c r="Z1301" i="12" a="1"/>
  <c r="Z1301" i="12" s="1"/>
  <c r="AA1301" i="12" s="1"/>
  <c r="Y1301" i="12" a="1"/>
  <c r="Y1301" i="12" s="1"/>
  <c r="X1301" i="12" a="1"/>
  <c r="X1301" i="12" s="1"/>
  <c r="W1301" i="12" a="1"/>
  <c r="W1301" i="12" s="1"/>
  <c r="V1301" i="12" a="1"/>
  <c r="V1301" i="12" s="1"/>
  <c r="S1301" i="12" a="1"/>
  <c r="S1301" i="12"/>
  <c r="R1301" i="12" a="1"/>
  <c r="R1301" i="12" s="1"/>
  <c r="Z1300" i="12" a="1"/>
  <c r="Z1300" i="12" s="1"/>
  <c r="AA1300" i="12" s="1"/>
  <c r="Y1300" i="12" a="1"/>
  <c r="Y1300" i="12" s="1"/>
  <c r="X1300" i="12" a="1"/>
  <c r="X1300" i="12" s="1"/>
  <c r="W1300" i="12" a="1"/>
  <c r="W1300" i="12" s="1"/>
  <c r="V1300" i="12" a="1"/>
  <c r="V1300" i="12" s="1"/>
  <c r="Z1299" i="12" a="1"/>
  <c r="Z1299" i="12" s="1"/>
  <c r="AA1299" i="12" s="1"/>
  <c r="Y1299" i="12" a="1"/>
  <c r="Y1299" i="12" s="1"/>
  <c r="X1299" i="12" a="1"/>
  <c r="X1299" i="12" s="1"/>
  <c r="W1299" i="12" a="1"/>
  <c r="W1299" i="12" s="1"/>
  <c r="V1299" i="12" a="1"/>
  <c r="V1299" i="12" s="1"/>
  <c r="S1299" i="12" a="1"/>
  <c r="S1299" i="12"/>
  <c r="R1299" i="12" a="1"/>
  <c r="R1299" i="12"/>
  <c r="Z1298" i="12" a="1"/>
  <c r="Z1298" i="12" s="1"/>
  <c r="AA1298" i="12" s="1"/>
  <c r="Y1298" i="12" a="1"/>
  <c r="Y1298" i="12" s="1"/>
  <c r="X1298" i="12" a="1"/>
  <c r="X1298" i="12" s="1"/>
  <c r="W1298" i="12" a="1"/>
  <c r="W1298" i="12" s="1"/>
  <c r="V1298" i="12" a="1"/>
  <c r="V1298" i="12" s="1"/>
  <c r="S1298" i="12" a="1"/>
  <c r="S1298" i="12" s="1"/>
  <c r="R1298" i="12" a="1"/>
  <c r="R1298" i="12" s="1"/>
  <c r="Z1297" i="12" a="1"/>
  <c r="Z1297" i="12" s="1"/>
  <c r="AA1297" i="12" s="1"/>
  <c r="Y1297" i="12" a="1"/>
  <c r="Y1297" i="12" s="1"/>
  <c r="X1297" i="12" a="1"/>
  <c r="X1297" i="12" s="1"/>
  <c r="W1297" i="12" a="1"/>
  <c r="W1297" i="12" s="1"/>
  <c r="V1297" i="12" a="1"/>
  <c r="V1297" i="12" s="1"/>
  <c r="S1297" i="12" a="1"/>
  <c r="S1297" i="12"/>
  <c r="R1297" i="12" a="1"/>
  <c r="R1297" i="12" s="1"/>
  <c r="Z1296" i="12" a="1"/>
  <c r="Z1296" i="12" s="1"/>
  <c r="AA1296" i="12" s="1"/>
  <c r="Y1296" i="12" a="1"/>
  <c r="Y1296" i="12" s="1"/>
  <c r="X1296" i="12" a="1"/>
  <c r="X1296" i="12" s="1"/>
  <c r="W1296" i="12" a="1"/>
  <c r="W1296" i="12" s="1"/>
  <c r="V1296" i="12" a="1"/>
  <c r="V1296" i="12" s="1"/>
  <c r="S1296" i="12" a="1"/>
  <c r="S1296" i="12" s="1"/>
  <c r="R1296" i="12" a="1"/>
  <c r="R1296" i="12"/>
  <c r="Z1295" i="12" a="1"/>
  <c r="Z1295" i="12" s="1"/>
  <c r="AA1295" i="12" s="1"/>
  <c r="Y1295" i="12" a="1"/>
  <c r="Y1295" i="12" s="1"/>
  <c r="X1295" i="12" a="1"/>
  <c r="X1295" i="12" s="1"/>
  <c r="W1295" i="12" a="1"/>
  <c r="W1295" i="12" s="1"/>
  <c r="V1295" i="12" a="1"/>
  <c r="V1295" i="12" s="1"/>
  <c r="Z1294" i="12" a="1"/>
  <c r="Z1294" i="12" s="1"/>
  <c r="AA1294" i="12" s="1"/>
  <c r="Y1294" i="12" a="1"/>
  <c r="Y1294" i="12" s="1"/>
  <c r="X1294" i="12" a="1"/>
  <c r="X1294" i="12" s="1"/>
  <c r="W1294" i="12" a="1"/>
  <c r="W1294" i="12" s="1"/>
  <c r="V1294" i="12" a="1"/>
  <c r="V1294" i="12" s="1"/>
  <c r="S1294" i="12" a="1"/>
  <c r="S1294" i="12"/>
  <c r="R1294" i="12" a="1"/>
  <c r="R1294" i="12"/>
  <c r="Z1293" i="12" a="1"/>
  <c r="Z1293" i="12" s="1"/>
  <c r="AA1293" i="12" s="1"/>
  <c r="Y1293" i="12" a="1"/>
  <c r="Y1293" i="12" s="1"/>
  <c r="X1293" i="12" a="1"/>
  <c r="X1293" i="12" s="1"/>
  <c r="W1293" i="12" a="1"/>
  <c r="W1293" i="12" s="1"/>
  <c r="V1293" i="12" a="1"/>
  <c r="V1293" i="12" s="1"/>
  <c r="Z1292" i="12" a="1"/>
  <c r="Z1292" i="12" s="1"/>
  <c r="AA1292" i="12" s="1"/>
  <c r="Y1292" i="12" a="1"/>
  <c r="Y1292" i="12" s="1"/>
  <c r="X1292" i="12" a="1"/>
  <c r="X1292" i="12" s="1"/>
  <c r="W1292" i="12" a="1"/>
  <c r="W1292" i="12" s="1"/>
  <c r="V1292" i="12" a="1"/>
  <c r="V1292" i="12" s="1"/>
  <c r="R1292" i="12" a="1"/>
  <c r="R1292" i="12" s="1"/>
  <c r="Z1291" i="12" a="1"/>
  <c r="Z1291" i="12"/>
  <c r="AA1291" i="12" s="1"/>
  <c r="Y1291" i="12" a="1"/>
  <c r="Y1291" i="12" s="1"/>
  <c r="X1291" i="12" a="1"/>
  <c r="X1291" i="12" s="1"/>
  <c r="W1291" i="12" a="1"/>
  <c r="W1291" i="12" s="1"/>
  <c r="V1291" i="12" a="1"/>
  <c r="V1291" i="12" s="1"/>
  <c r="S1291" i="12" a="1"/>
  <c r="S1291" i="12"/>
  <c r="R1291" i="12" a="1"/>
  <c r="R1291" i="12"/>
  <c r="Z1290" i="12" a="1"/>
  <c r="Z1290" i="12" s="1"/>
  <c r="AA1290" i="12" s="1"/>
  <c r="Y1290" i="12" a="1"/>
  <c r="Y1290" i="12" s="1"/>
  <c r="X1290" i="12" a="1"/>
  <c r="X1290" i="12" s="1"/>
  <c r="W1290" i="12" a="1"/>
  <c r="W1290" i="12" s="1"/>
  <c r="V1290" i="12" a="1"/>
  <c r="V1290" i="12" s="1"/>
  <c r="Z1289" i="12" a="1"/>
  <c r="Z1289" i="12" s="1"/>
  <c r="AA1289" i="12" s="1"/>
  <c r="Y1289" i="12" a="1"/>
  <c r="Y1289" i="12" s="1"/>
  <c r="X1289" i="12" a="1"/>
  <c r="X1289" i="12" s="1"/>
  <c r="W1289" i="12" a="1"/>
  <c r="W1289" i="12" s="1"/>
  <c r="V1289" i="12" a="1"/>
  <c r="V1289" i="12" s="1"/>
  <c r="S1289" i="12" a="1"/>
  <c r="S1289" i="12" s="1"/>
  <c r="R1289" i="12" a="1"/>
  <c r="R1289" i="12"/>
  <c r="Z1288" i="12" a="1"/>
  <c r="Z1288" i="12" s="1"/>
  <c r="AA1288" i="12" s="1"/>
  <c r="Y1288" i="12" a="1"/>
  <c r="Y1288" i="12" s="1"/>
  <c r="X1288" i="12" a="1"/>
  <c r="X1288" i="12" s="1"/>
  <c r="W1288" i="12" a="1"/>
  <c r="W1288" i="12" s="1"/>
  <c r="V1288" i="12" a="1"/>
  <c r="V1288" i="12" s="1"/>
  <c r="Z1287" i="12" a="1"/>
  <c r="Z1287" i="12" s="1"/>
  <c r="AA1287" i="12" s="1"/>
  <c r="Y1287" i="12" a="1"/>
  <c r="Y1287" i="12" s="1"/>
  <c r="X1287" i="12" a="1"/>
  <c r="X1287" i="12" s="1"/>
  <c r="W1287" i="12" a="1"/>
  <c r="W1287" i="12" s="1"/>
  <c r="V1287" i="12" a="1"/>
  <c r="V1287" i="12" s="1"/>
  <c r="S1287" i="12" a="1"/>
  <c r="S1287" i="12"/>
  <c r="R1287" i="12" a="1"/>
  <c r="R1287" i="12" s="1"/>
  <c r="Z1286" i="12" a="1"/>
  <c r="Z1286" i="12" s="1"/>
  <c r="AA1286" i="12" s="1"/>
  <c r="Y1286" i="12" a="1"/>
  <c r="Y1286" i="12" s="1"/>
  <c r="X1286" i="12" a="1"/>
  <c r="X1286" i="12" s="1"/>
  <c r="W1286" i="12" a="1"/>
  <c r="W1286" i="12" s="1"/>
  <c r="V1286" i="12" a="1"/>
  <c r="V1286" i="12" s="1"/>
  <c r="Z1285" i="12" a="1"/>
  <c r="Z1285" i="12" s="1"/>
  <c r="AA1285" i="12" s="1"/>
  <c r="Y1285" i="12" a="1"/>
  <c r="Y1285" i="12" s="1"/>
  <c r="X1285" i="12" a="1"/>
  <c r="X1285" i="12" s="1"/>
  <c r="W1285" i="12" a="1"/>
  <c r="W1285" i="12" s="1"/>
  <c r="V1285" i="12" a="1"/>
  <c r="V1285" i="12" s="1"/>
  <c r="Z1284" i="12" a="1"/>
  <c r="Z1284" i="12" s="1"/>
  <c r="AA1284" i="12" s="1"/>
  <c r="Y1284" i="12" a="1"/>
  <c r="Y1284" i="12" s="1"/>
  <c r="X1284" i="12" a="1"/>
  <c r="X1284" i="12" s="1"/>
  <c r="W1284" i="12" a="1"/>
  <c r="W1284" i="12" s="1"/>
  <c r="V1284" i="12" a="1"/>
  <c r="V1284" i="12" s="1"/>
  <c r="S1284" i="12" a="1"/>
  <c r="S1284" i="12" s="1"/>
  <c r="R1284" i="12" a="1"/>
  <c r="R1284" i="12" s="1"/>
  <c r="Z1283" i="12" a="1"/>
  <c r="Z1283" i="12" s="1"/>
  <c r="AA1283" i="12" s="1"/>
  <c r="Y1283" i="12" a="1"/>
  <c r="Y1283" i="12" s="1"/>
  <c r="X1283" i="12" a="1"/>
  <c r="X1283" i="12" s="1"/>
  <c r="W1283" i="12" a="1"/>
  <c r="W1283" i="12" s="1"/>
  <c r="V1283" i="12" a="1"/>
  <c r="V1283" i="12" s="1"/>
  <c r="Z1282" i="12" a="1"/>
  <c r="Z1282" i="12" s="1"/>
  <c r="AA1282" i="12" s="1"/>
  <c r="Y1282" i="12" a="1"/>
  <c r="Y1282" i="12" s="1"/>
  <c r="X1282" i="12" a="1"/>
  <c r="X1282" i="12" s="1"/>
  <c r="W1282" i="12" a="1"/>
  <c r="W1282" i="12" s="1"/>
  <c r="V1282" i="12" a="1"/>
  <c r="V1282" i="12" s="1"/>
  <c r="Z1281" i="12" a="1"/>
  <c r="Z1281" i="12" s="1"/>
  <c r="AA1281" i="12" s="1"/>
  <c r="Y1281" i="12" a="1"/>
  <c r="Y1281" i="12" s="1"/>
  <c r="X1281" i="12" a="1"/>
  <c r="X1281" i="12" s="1"/>
  <c r="W1281" i="12" a="1"/>
  <c r="W1281" i="12" s="1"/>
  <c r="V1281" i="12" a="1"/>
  <c r="V1281" i="12" s="1"/>
  <c r="Z1280" i="12" a="1"/>
  <c r="Z1280" i="12" s="1"/>
  <c r="AA1280" i="12" s="1"/>
  <c r="Y1280" i="12" a="1"/>
  <c r="Y1280" i="12" s="1"/>
  <c r="X1280" i="12" a="1"/>
  <c r="X1280" i="12" s="1"/>
  <c r="W1280" i="12" a="1"/>
  <c r="W1280" i="12" s="1"/>
  <c r="V1280" i="12" a="1"/>
  <c r="V1280" i="12" s="1"/>
  <c r="Z1279" i="12" a="1"/>
  <c r="Z1279" i="12" s="1"/>
  <c r="AA1279" i="12" s="1"/>
  <c r="Y1279" i="12" a="1"/>
  <c r="Y1279" i="12" s="1"/>
  <c r="X1279" i="12" a="1"/>
  <c r="X1279" i="12" s="1"/>
  <c r="W1279" i="12" a="1"/>
  <c r="W1279" i="12" s="1"/>
  <c r="V1279" i="12" a="1"/>
  <c r="V1279" i="12" s="1"/>
  <c r="R1279" i="12" a="1"/>
  <c r="R1279" i="12"/>
  <c r="Z1278" i="12" a="1"/>
  <c r="Z1278" i="12" s="1"/>
  <c r="AA1278" i="12" s="1"/>
  <c r="Y1278" i="12" a="1"/>
  <c r="Y1278" i="12" s="1"/>
  <c r="X1278" i="12" a="1"/>
  <c r="X1278" i="12" s="1"/>
  <c r="W1278" i="12" a="1"/>
  <c r="W1278" i="12" s="1"/>
  <c r="V1278" i="12" a="1"/>
  <c r="V1278" i="12" s="1"/>
  <c r="Z1277" i="12" a="1"/>
  <c r="Z1277" i="12" s="1"/>
  <c r="AA1277" i="12" s="1"/>
  <c r="Y1277" i="12" a="1"/>
  <c r="Y1277" i="12" s="1"/>
  <c r="X1277" i="12" a="1"/>
  <c r="X1277" i="12" s="1"/>
  <c r="W1277" i="12" a="1"/>
  <c r="W1277" i="12" s="1"/>
  <c r="V1277" i="12" a="1"/>
  <c r="V1277" i="12" s="1"/>
  <c r="S1277" i="12" a="1"/>
  <c r="S1277" i="12"/>
  <c r="R1277" i="12" a="1"/>
  <c r="R1277" i="12" s="1"/>
  <c r="Z1276" i="12" a="1"/>
  <c r="Z1276" i="12" s="1"/>
  <c r="AA1276" i="12" s="1"/>
  <c r="Y1276" i="12" a="1"/>
  <c r="Y1276" i="12" s="1"/>
  <c r="X1276" i="12" a="1"/>
  <c r="X1276" i="12" s="1"/>
  <c r="W1276" i="12" a="1"/>
  <c r="W1276" i="12" s="1"/>
  <c r="V1276" i="12" a="1"/>
  <c r="V1276" i="12" s="1"/>
  <c r="Z1275" i="12" a="1"/>
  <c r="Z1275" i="12" s="1"/>
  <c r="AA1275" i="12" s="1"/>
  <c r="Y1275" i="12" a="1"/>
  <c r="Y1275" i="12" s="1"/>
  <c r="X1275" i="12" a="1"/>
  <c r="X1275" i="12"/>
  <c r="W1275" i="12" a="1"/>
  <c r="W1275" i="12" s="1"/>
  <c r="V1275" i="12" a="1"/>
  <c r="V1275" i="12" s="1"/>
  <c r="Z1274" i="12" a="1"/>
  <c r="Z1274" i="12" s="1"/>
  <c r="AA1274" i="12" s="1"/>
  <c r="Y1274" i="12" a="1"/>
  <c r="Y1274" i="12" s="1"/>
  <c r="X1274" i="12" a="1"/>
  <c r="X1274" i="12" s="1"/>
  <c r="W1274" i="12" a="1"/>
  <c r="W1274" i="12" s="1"/>
  <c r="V1274" i="12" a="1"/>
  <c r="V1274" i="12" s="1"/>
  <c r="S1274" i="12" a="1"/>
  <c r="S1274" i="12" s="1"/>
  <c r="R1274" i="12" a="1"/>
  <c r="R1274" i="12" s="1"/>
  <c r="Z1273" i="12" a="1"/>
  <c r="Z1273" i="12" s="1"/>
  <c r="AA1273" i="12" s="1"/>
  <c r="Y1273" i="12" a="1"/>
  <c r="Y1273" i="12" s="1"/>
  <c r="X1273" i="12" a="1"/>
  <c r="X1273" i="12" s="1"/>
  <c r="W1273" i="12" a="1"/>
  <c r="W1273" i="12" s="1"/>
  <c r="V1273" i="12" a="1"/>
  <c r="V1273" i="12" s="1"/>
  <c r="S1273" i="12" a="1"/>
  <c r="S1273" i="12"/>
  <c r="R1273" i="12" a="1"/>
  <c r="R1273" i="12" s="1"/>
  <c r="Z1272" i="12" a="1"/>
  <c r="Z1272" i="12" s="1"/>
  <c r="AA1272" i="12" s="1"/>
  <c r="Y1272" i="12" a="1"/>
  <c r="Y1272" i="12" s="1"/>
  <c r="X1272" i="12" a="1"/>
  <c r="X1272" i="12" s="1"/>
  <c r="W1272" i="12" a="1"/>
  <c r="W1272" i="12" s="1"/>
  <c r="V1272" i="12" a="1"/>
  <c r="V1272" i="12" s="1"/>
  <c r="S1272" i="12" a="1"/>
  <c r="S1272" i="12"/>
  <c r="R1272" i="12" a="1"/>
  <c r="R1272" i="12" s="1"/>
  <c r="Z1271" i="12" a="1"/>
  <c r="Z1271" i="12" s="1"/>
  <c r="AA1271" i="12" s="1"/>
  <c r="Y1271" i="12" a="1"/>
  <c r="Y1271" i="12" s="1"/>
  <c r="X1271" i="12" a="1"/>
  <c r="X1271" i="12" s="1"/>
  <c r="W1271" i="12" a="1"/>
  <c r="W1271" i="12" s="1"/>
  <c r="V1271" i="12" a="1"/>
  <c r="V1271" i="12" s="1"/>
  <c r="Z1270" i="12" a="1"/>
  <c r="Z1270" i="12" s="1"/>
  <c r="AA1270" i="12" s="1"/>
  <c r="Y1270" i="12" a="1"/>
  <c r="Y1270" i="12" s="1"/>
  <c r="X1270" i="12" a="1"/>
  <c r="X1270" i="12" s="1"/>
  <c r="W1270" i="12" a="1"/>
  <c r="W1270" i="12" s="1"/>
  <c r="V1270" i="12" a="1"/>
  <c r="V1270" i="12" s="1"/>
  <c r="Z1269" i="12" a="1"/>
  <c r="Z1269" i="12" s="1"/>
  <c r="AA1269" i="12" s="1"/>
  <c r="Y1269" i="12" a="1"/>
  <c r="Y1269" i="12" s="1"/>
  <c r="X1269" i="12" a="1"/>
  <c r="X1269" i="12" s="1"/>
  <c r="W1269" i="12" a="1"/>
  <c r="W1269" i="12" s="1"/>
  <c r="V1269" i="12" a="1"/>
  <c r="V1269" i="12" s="1"/>
  <c r="R1269" i="12" a="1"/>
  <c r="R1269" i="12"/>
  <c r="Z1268" i="12" a="1"/>
  <c r="Z1268" i="12" s="1"/>
  <c r="AA1268" i="12" s="1"/>
  <c r="Y1268" i="12" a="1"/>
  <c r="Y1268" i="12" s="1"/>
  <c r="X1268" i="12" a="1"/>
  <c r="X1268" i="12" s="1"/>
  <c r="W1268" i="12" a="1"/>
  <c r="W1268" i="12" s="1"/>
  <c r="V1268" i="12" a="1"/>
  <c r="V1268" i="12" s="1"/>
  <c r="Z1267" i="12" a="1"/>
  <c r="Z1267" i="12" s="1"/>
  <c r="AA1267" i="12" s="1"/>
  <c r="Y1267" i="12" a="1"/>
  <c r="Y1267" i="12" s="1"/>
  <c r="X1267" i="12" a="1"/>
  <c r="X1267" i="12" s="1"/>
  <c r="W1267" i="12" a="1"/>
  <c r="W1267" i="12" s="1"/>
  <c r="V1267" i="12" a="1"/>
  <c r="V1267" i="12" s="1"/>
  <c r="S1267" i="12" a="1"/>
  <c r="S1267" i="12" s="1"/>
  <c r="R1267" i="12" a="1"/>
  <c r="R1267" i="12"/>
  <c r="Z1266" i="12" a="1"/>
  <c r="Z1266" i="12" s="1"/>
  <c r="AA1266" i="12" s="1"/>
  <c r="Y1266" i="12" a="1"/>
  <c r="Y1266" i="12" s="1"/>
  <c r="X1266" i="12" a="1"/>
  <c r="X1266" i="12" s="1"/>
  <c r="W1266" i="12" a="1"/>
  <c r="W1266" i="12" s="1"/>
  <c r="V1266" i="12" a="1"/>
  <c r="V1266" i="12" s="1"/>
  <c r="Z1265" i="12" a="1"/>
  <c r="Z1265" i="12" s="1"/>
  <c r="AA1265" i="12" s="1"/>
  <c r="Y1265" i="12" a="1"/>
  <c r="Y1265" i="12" s="1"/>
  <c r="X1265" i="12" a="1"/>
  <c r="X1265" i="12" s="1"/>
  <c r="W1265" i="12" a="1"/>
  <c r="W1265" i="12" s="1"/>
  <c r="V1265" i="12" a="1"/>
  <c r="V1265" i="12" s="1"/>
  <c r="S1265" i="12" a="1"/>
  <c r="S1265" i="12" s="1"/>
  <c r="R1265" i="12" a="1"/>
  <c r="R1265" i="12"/>
  <c r="Z1264" i="12" a="1"/>
  <c r="Z1264" i="12" s="1"/>
  <c r="AA1264" i="12" s="1"/>
  <c r="Y1264" i="12" a="1"/>
  <c r="Y1264" i="12" s="1"/>
  <c r="X1264" i="12" a="1"/>
  <c r="X1264" i="12" s="1"/>
  <c r="W1264" i="12" a="1"/>
  <c r="W1264" i="12" s="1"/>
  <c r="V1264" i="12" a="1"/>
  <c r="V1264" i="12" s="1"/>
  <c r="S1264" i="12" a="1"/>
  <c r="S1264" i="12" s="1"/>
  <c r="R1264" i="12" a="1"/>
  <c r="R1264" i="12"/>
  <c r="Z1263" i="12" a="1"/>
  <c r="Z1263" i="12" s="1"/>
  <c r="AA1263" i="12" s="1"/>
  <c r="Y1263" i="12" a="1"/>
  <c r="Y1263" i="12" s="1"/>
  <c r="X1263" i="12" a="1"/>
  <c r="X1263" i="12" s="1"/>
  <c r="W1263" i="12" a="1"/>
  <c r="W1263" i="12" s="1"/>
  <c r="V1263" i="12" a="1"/>
  <c r="V1263" i="12" s="1"/>
  <c r="R1263" i="12" a="1"/>
  <c r="R1263" i="12"/>
  <c r="Z1262" i="12" a="1"/>
  <c r="Z1262" i="12" s="1"/>
  <c r="AA1262" i="12" s="1"/>
  <c r="Y1262" i="12" a="1"/>
  <c r="Y1262" i="12" s="1"/>
  <c r="X1262" i="12" a="1"/>
  <c r="X1262" i="12" s="1"/>
  <c r="W1262" i="12" a="1"/>
  <c r="W1262" i="12" s="1"/>
  <c r="V1262" i="12" a="1"/>
  <c r="V1262" i="12" s="1"/>
  <c r="Z1261" i="12" a="1"/>
  <c r="Z1261" i="12" s="1"/>
  <c r="AA1261" i="12" s="1"/>
  <c r="Y1261" i="12" a="1"/>
  <c r="Y1261" i="12" s="1"/>
  <c r="X1261" i="12" a="1"/>
  <c r="X1261" i="12" s="1"/>
  <c r="W1261" i="12" a="1"/>
  <c r="W1261" i="12" s="1"/>
  <c r="V1261" i="12" a="1"/>
  <c r="V1261" i="12" s="1"/>
  <c r="F1261" i="12"/>
  <c r="Z1260" i="12" a="1"/>
  <c r="Z1260" i="12" s="1"/>
  <c r="AA1260" i="12" s="1"/>
  <c r="Y1260" i="12" a="1"/>
  <c r="Y1260" i="12" s="1"/>
  <c r="X1260" i="12" a="1"/>
  <c r="X1260" i="12" s="1"/>
  <c r="W1260" i="12" a="1"/>
  <c r="W1260" i="12" s="1"/>
  <c r="V1260" i="12" a="1"/>
  <c r="V1260" i="12" s="1"/>
  <c r="S1260" i="12" a="1"/>
  <c r="S1260" i="12"/>
  <c r="R1260" i="12" a="1"/>
  <c r="R1260" i="12" s="1"/>
  <c r="Z1259" i="12" a="1"/>
  <c r="Z1259" i="12" s="1"/>
  <c r="AA1259" i="12" s="1"/>
  <c r="Y1259" i="12" a="1"/>
  <c r="Y1259" i="12" s="1"/>
  <c r="X1259" i="12" a="1"/>
  <c r="X1259" i="12" s="1"/>
  <c r="W1259" i="12" a="1"/>
  <c r="W1259" i="12" s="1"/>
  <c r="V1259" i="12" a="1"/>
  <c r="V1259" i="12" s="1"/>
  <c r="F1259" i="12"/>
  <c r="Z1258" i="12" a="1"/>
  <c r="Z1258" i="12" s="1"/>
  <c r="AA1258" i="12" s="1"/>
  <c r="Y1258" i="12" a="1"/>
  <c r="Y1258" i="12" s="1"/>
  <c r="X1258" i="12" a="1"/>
  <c r="X1258" i="12" s="1"/>
  <c r="W1258" i="12" a="1"/>
  <c r="W1258" i="12" s="1"/>
  <c r="V1258" i="12" a="1"/>
  <c r="V1258" i="12" s="1"/>
  <c r="Z1257" i="12" a="1"/>
  <c r="Z1257" i="12" s="1"/>
  <c r="AA1257" i="12" s="1"/>
  <c r="Y1257" i="12" a="1"/>
  <c r="Y1257" i="12" s="1"/>
  <c r="X1257" i="12" a="1"/>
  <c r="X1257" i="12" s="1"/>
  <c r="W1257" i="12" a="1"/>
  <c r="W1257" i="12" s="1"/>
  <c r="V1257" i="12" a="1"/>
  <c r="V1257" i="12" s="1"/>
  <c r="Z1256" i="12" a="1"/>
  <c r="Z1256" i="12" s="1"/>
  <c r="AA1256" i="12" s="1"/>
  <c r="Y1256" i="12" a="1"/>
  <c r="Y1256" i="12" s="1"/>
  <c r="X1256" i="12" a="1"/>
  <c r="X1256" i="12" s="1"/>
  <c r="W1256" i="12" a="1"/>
  <c r="W1256" i="12" s="1"/>
  <c r="V1256" i="12" a="1"/>
  <c r="V1256" i="12" s="1"/>
  <c r="Z1255" i="12" a="1"/>
  <c r="Z1255" i="12" s="1"/>
  <c r="AA1255" i="12" s="1"/>
  <c r="Y1255" i="12" a="1"/>
  <c r="Y1255" i="12" s="1"/>
  <c r="X1255" i="12" a="1"/>
  <c r="X1255" i="12" s="1"/>
  <c r="W1255" i="12" a="1"/>
  <c r="W1255" i="12" s="1"/>
  <c r="V1255" i="12" a="1"/>
  <c r="V1255" i="12" s="1"/>
  <c r="Z1254" i="12" a="1"/>
  <c r="Z1254" i="12" s="1"/>
  <c r="AA1254" i="12" s="1"/>
  <c r="Y1254" i="12" a="1"/>
  <c r="Y1254" i="12" s="1"/>
  <c r="X1254" i="12" a="1"/>
  <c r="X1254" i="12" s="1"/>
  <c r="W1254" i="12" a="1"/>
  <c r="W1254" i="12" s="1"/>
  <c r="V1254" i="12" a="1"/>
  <c r="V1254" i="12" s="1"/>
  <c r="S1254" i="12" a="1"/>
  <c r="S1254" i="12"/>
  <c r="R1254" i="12" a="1"/>
  <c r="R1254" i="12" s="1"/>
  <c r="Z1253" i="12" a="1"/>
  <c r="Z1253" i="12" s="1"/>
  <c r="AA1253" i="12" s="1"/>
  <c r="Y1253" i="12" a="1"/>
  <c r="Y1253" i="12" s="1"/>
  <c r="X1253" i="12" a="1"/>
  <c r="X1253" i="12" s="1"/>
  <c r="W1253" i="12" a="1"/>
  <c r="W1253" i="12" s="1"/>
  <c r="V1253" i="12" a="1"/>
  <c r="V1253" i="12" s="1"/>
  <c r="Z1252" i="12" a="1"/>
  <c r="Z1252" i="12" s="1"/>
  <c r="AA1252" i="12" s="1"/>
  <c r="Y1252" i="12" a="1"/>
  <c r="Y1252" i="12" s="1"/>
  <c r="X1252" i="12" a="1"/>
  <c r="X1252" i="12" s="1"/>
  <c r="W1252" i="12" a="1"/>
  <c r="W1252" i="12" s="1"/>
  <c r="V1252" i="12" a="1"/>
  <c r="V1252" i="12" s="1"/>
  <c r="Z1251" i="12" a="1"/>
  <c r="Z1251" i="12" s="1"/>
  <c r="AA1251" i="12" s="1"/>
  <c r="Y1251" i="12" a="1"/>
  <c r="Y1251" i="12" s="1"/>
  <c r="X1251" i="12" a="1"/>
  <c r="X1251" i="12" s="1"/>
  <c r="W1251" i="12" a="1"/>
  <c r="W1251" i="12" s="1"/>
  <c r="V1251" i="12" a="1"/>
  <c r="V1251" i="12" s="1"/>
  <c r="Z1250" i="12" a="1"/>
  <c r="Z1250" i="12" s="1"/>
  <c r="AA1250" i="12" s="1"/>
  <c r="Y1250" i="12" a="1"/>
  <c r="Y1250" i="12" s="1"/>
  <c r="X1250" i="12" a="1"/>
  <c r="X1250" i="12" s="1"/>
  <c r="W1250" i="12" a="1"/>
  <c r="W1250" i="12" s="1"/>
  <c r="V1250" i="12" a="1"/>
  <c r="V1250" i="12" s="1"/>
  <c r="Z1249" i="12" a="1"/>
  <c r="Z1249" i="12" s="1"/>
  <c r="AA1249" i="12" s="1"/>
  <c r="Y1249" i="12" a="1"/>
  <c r="Y1249" i="12" s="1"/>
  <c r="X1249" i="12" a="1"/>
  <c r="X1249" i="12" s="1"/>
  <c r="W1249" i="12" a="1"/>
  <c r="W1249" i="12" s="1"/>
  <c r="V1249" i="12" a="1"/>
  <c r="V1249" i="12"/>
  <c r="Z1248" i="12" a="1"/>
  <c r="Z1248" i="12" s="1"/>
  <c r="AA1248" i="12" s="1"/>
  <c r="Y1248" i="12" a="1"/>
  <c r="Y1248" i="12" s="1"/>
  <c r="X1248" i="12" a="1"/>
  <c r="X1248" i="12" s="1"/>
  <c r="W1248" i="12" a="1"/>
  <c r="W1248" i="12" s="1"/>
  <c r="V1248" i="12" a="1"/>
  <c r="V1248" i="12" s="1"/>
  <c r="Z1247" i="12" a="1"/>
  <c r="Z1247" i="12" s="1"/>
  <c r="AA1247" i="12" s="1"/>
  <c r="Y1247" i="12" a="1"/>
  <c r="Y1247" i="12" s="1"/>
  <c r="X1247" i="12" a="1"/>
  <c r="X1247" i="12" s="1"/>
  <c r="W1247" i="12" a="1"/>
  <c r="W1247" i="12" s="1"/>
  <c r="V1247" i="12" a="1"/>
  <c r="V1247" i="12" s="1"/>
  <c r="Z1246" i="12" a="1"/>
  <c r="Z1246" i="12" s="1"/>
  <c r="AA1246" i="12" s="1"/>
  <c r="Y1246" i="12" a="1"/>
  <c r="Y1246" i="12" s="1"/>
  <c r="X1246" i="12" a="1"/>
  <c r="X1246" i="12" s="1"/>
  <c r="W1246" i="12" a="1"/>
  <c r="W1246" i="12" s="1"/>
  <c r="V1246" i="12" a="1"/>
  <c r="V1246" i="12" s="1"/>
  <c r="Z1245" i="12" a="1"/>
  <c r="Z1245" i="12" s="1"/>
  <c r="AA1245" i="12" s="1"/>
  <c r="Y1245" i="12" a="1"/>
  <c r="Y1245" i="12" s="1"/>
  <c r="X1245" i="12" a="1"/>
  <c r="X1245" i="12"/>
  <c r="W1245" i="12" a="1"/>
  <c r="W1245" i="12" s="1"/>
  <c r="V1245" i="12" a="1"/>
  <c r="V1245" i="12" s="1"/>
  <c r="Z1244" i="12" a="1"/>
  <c r="Z1244" i="12" s="1"/>
  <c r="AA1244" i="12" s="1"/>
  <c r="Y1244" i="12" a="1"/>
  <c r="Y1244" i="12" s="1"/>
  <c r="X1244" i="12" a="1"/>
  <c r="X1244" i="12" s="1"/>
  <c r="W1244" i="12" a="1"/>
  <c r="W1244" i="12" s="1"/>
  <c r="V1244" i="12" a="1"/>
  <c r="V1244" i="12" s="1"/>
  <c r="Z1243" i="12" a="1"/>
  <c r="Z1243" i="12" s="1"/>
  <c r="AA1243" i="12" s="1"/>
  <c r="Y1243" i="12" a="1"/>
  <c r="Y1243" i="12" s="1"/>
  <c r="X1243" i="12" a="1"/>
  <c r="X1243" i="12" s="1"/>
  <c r="W1243" i="12" a="1"/>
  <c r="W1243" i="12" s="1"/>
  <c r="V1243" i="12" a="1"/>
  <c r="V1243" i="12" s="1"/>
  <c r="Z1242" i="12" a="1"/>
  <c r="Z1242" i="12" s="1"/>
  <c r="AA1242" i="12" s="1"/>
  <c r="Y1242" i="12" a="1"/>
  <c r="Y1242" i="12" s="1"/>
  <c r="X1242" i="12" a="1"/>
  <c r="X1242" i="12" s="1"/>
  <c r="W1242" i="12" a="1"/>
  <c r="W1242" i="12" s="1"/>
  <c r="V1242" i="12" a="1"/>
  <c r="V1242" i="12" s="1"/>
  <c r="Z1241" i="12" a="1"/>
  <c r="Z1241" i="12" s="1"/>
  <c r="AA1241" i="12" s="1"/>
  <c r="Y1241" i="12" a="1"/>
  <c r="Y1241" i="12" s="1"/>
  <c r="X1241" i="12" a="1"/>
  <c r="X1241" i="12" s="1"/>
  <c r="W1241" i="12" a="1"/>
  <c r="W1241" i="12" s="1"/>
  <c r="V1241" i="12" a="1"/>
  <c r="V1241" i="12" s="1"/>
  <c r="Z1240" i="12" a="1"/>
  <c r="Z1240" i="12" s="1"/>
  <c r="AA1240" i="12" s="1"/>
  <c r="Y1240" i="12" a="1"/>
  <c r="Y1240" i="12" s="1"/>
  <c r="X1240" i="12" a="1"/>
  <c r="X1240" i="12" s="1"/>
  <c r="W1240" i="12" a="1"/>
  <c r="W1240" i="12" s="1"/>
  <c r="V1240" i="12" a="1"/>
  <c r="V1240" i="12" s="1"/>
  <c r="Z1239" i="12" a="1"/>
  <c r="Z1239" i="12" s="1"/>
  <c r="AA1239" i="12" s="1"/>
  <c r="Y1239" i="12" a="1"/>
  <c r="Y1239" i="12" s="1"/>
  <c r="X1239" i="12" a="1"/>
  <c r="X1239" i="12" s="1"/>
  <c r="W1239" i="12" a="1"/>
  <c r="W1239" i="12" s="1"/>
  <c r="V1239" i="12" a="1"/>
  <c r="V1239" i="12" s="1"/>
  <c r="Z1238" i="12" a="1"/>
  <c r="Z1238" i="12" s="1"/>
  <c r="AA1238" i="12" s="1"/>
  <c r="Y1238" i="12" a="1"/>
  <c r="Y1238" i="12" s="1"/>
  <c r="X1238" i="12" a="1"/>
  <c r="X1238" i="12" s="1"/>
  <c r="W1238" i="12" a="1"/>
  <c r="W1238" i="12" s="1"/>
  <c r="V1238" i="12" a="1"/>
  <c r="V1238" i="12" s="1"/>
  <c r="Z1237" i="12" a="1"/>
  <c r="Z1237" i="12" s="1"/>
  <c r="AA1237" i="12" s="1"/>
  <c r="Y1237" i="12" a="1"/>
  <c r="Y1237" i="12" s="1"/>
  <c r="X1237" i="12" a="1"/>
  <c r="X1237" i="12" s="1"/>
  <c r="W1237" i="12" a="1"/>
  <c r="W1237" i="12" s="1"/>
  <c r="V1237" i="12" a="1"/>
  <c r="V1237" i="12" s="1"/>
  <c r="Z1236" i="12" a="1"/>
  <c r="Z1236" i="12" s="1"/>
  <c r="AA1236" i="12" s="1"/>
  <c r="Y1236" i="12" a="1"/>
  <c r="Y1236" i="12" s="1"/>
  <c r="X1236" i="12" a="1"/>
  <c r="X1236" i="12" s="1"/>
  <c r="W1236" i="12" a="1"/>
  <c r="W1236" i="12" s="1"/>
  <c r="V1236" i="12" a="1"/>
  <c r="V1236" i="12" s="1"/>
  <c r="Z1235" i="12" a="1"/>
  <c r="Z1235" i="12" s="1"/>
  <c r="AA1235" i="12" s="1"/>
  <c r="Y1235" i="12" a="1"/>
  <c r="Y1235" i="12" s="1"/>
  <c r="X1235" i="12" a="1"/>
  <c r="X1235" i="12" s="1"/>
  <c r="W1235" i="12" a="1"/>
  <c r="W1235" i="12" s="1"/>
  <c r="V1235" i="12" a="1"/>
  <c r="V1235" i="12" s="1"/>
  <c r="Z1234" i="12" a="1"/>
  <c r="Z1234" i="12" s="1"/>
  <c r="AA1234" i="12" s="1"/>
  <c r="Y1234" i="12" a="1"/>
  <c r="Y1234" i="12" s="1"/>
  <c r="X1234" i="12" a="1"/>
  <c r="X1234" i="12" s="1"/>
  <c r="W1234" i="12" a="1"/>
  <c r="W1234" i="12" s="1"/>
  <c r="V1234" i="12" a="1"/>
  <c r="V1234" i="12" s="1"/>
  <c r="S1234" i="12" a="1"/>
  <c r="S1234" i="12"/>
  <c r="R1234" i="12" a="1"/>
  <c r="R1234" i="12" s="1"/>
  <c r="Z1233" i="12" a="1"/>
  <c r="Z1233" i="12" s="1"/>
  <c r="AA1233" i="12" s="1"/>
  <c r="Y1233" i="12" a="1"/>
  <c r="Y1233" i="12" s="1"/>
  <c r="X1233" i="12" a="1"/>
  <c r="X1233" i="12" s="1"/>
  <c r="W1233" i="12" a="1"/>
  <c r="W1233" i="12" s="1"/>
  <c r="V1233" i="12" a="1"/>
  <c r="V1233" i="12" s="1"/>
  <c r="Z1232" i="12" a="1"/>
  <c r="Z1232" i="12" s="1"/>
  <c r="AA1232" i="12" s="1"/>
  <c r="Y1232" i="12" a="1"/>
  <c r="Y1232" i="12" s="1"/>
  <c r="X1232" i="12" a="1"/>
  <c r="X1232" i="12" s="1"/>
  <c r="W1232" i="12" a="1"/>
  <c r="W1232" i="12" s="1"/>
  <c r="V1232" i="12" a="1"/>
  <c r="V1232" i="12" s="1"/>
  <c r="S1232" i="12" a="1"/>
  <c r="S1232" i="12"/>
  <c r="R1232" i="12" a="1"/>
  <c r="R1232" i="12" s="1"/>
  <c r="Z1231" i="12" a="1"/>
  <c r="Z1231" i="12" s="1"/>
  <c r="AA1231" i="12" s="1"/>
  <c r="Y1231" i="12" a="1"/>
  <c r="Y1231" i="12" s="1"/>
  <c r="X1231" i="12" a="1"/>
  <c r="X1231" i="12" s="1"/>
  <c r="W1231" i="12" a="1"/>
  <c r="W1231" i="12" s="1"/>
  <c r="V1231" i="12" a="1"/>
  <c r="V1231" i="12" s="1"/>
  <c r="Z1230" i="12" a="1"/>
  <c r="Z1230" i="12" s="1"/>
  <c r="AA1230" i="12" s="1"/>
  <c r="Y1230" i="12" a="1"/>
  <c r="Y1230" i="12" s="1"/>
  <c r="X1230" i="12" a="1"/>
  <c r="X1230" i="12" s="1"/>
  <c r="W1230" i="12" a="1"/>
  <c r="W1230" i="12" s="1"/>
  <c r="V1230" i="12" a="1"/>
  <c r="V1230" i="12" s="1"/>
  <c r="Z1229" i="12" a="1"/>
  <c r="Z1229" i="12" s="1"/>
  <c r="AA1229" i="12" s="1"/>
  <c r="Y1229" i="12" a="1"/>
  <c r="Y1229" i="12" s="1"/>
  <c r="X1229" i="12" a="1"/>
  <c r="X1229" i="12" s="1"/>
  <c r="W1229" i="12" a="1"/>
  <c r="W1229" i="12" s="1"/>
  <c r="V1229" i="12" a="1"/>
  <c r="V1229" i="12" s="1"/>
  <c r="Z1228" i="12" a="1"/>
  <c r="Z1228" i="12" s="1"/>
  <c r="AA1228" i="12" s="1"/>
  <c r="Y1228" i="12" a="1"/>
  <c r="Y1228" i="12" s="1"/>
  <c r="X1228" i="12" a="1"/>
  <c r="X1228" i="12" s="1"/>
  <c r="W1228" i="12" a="1"/>
  <c r="W1228" i="12" s="1"/>
  <c r="V1228" i="12" a="1"/>
  <c r="V1228" i="12" s="1"/>
  <c r="Z1227" i="12" a="1"/>
  <c r="Z1227" i="12" s="1"/>
  <c r="AA1227" i="12" s="1"/>
  <c r="Y1227" i="12" a="1"/>
  <c r="Y1227" i="12" s="1"/>
  <c r="X1227" i="12" a="1"/>
  <c r="X1227" i="12" s="1"/>
  <c r="W1227" i="12" a="1"/>
  <c r="W1227" i="12" s="1"/>
  <c r="V1227" i="12" a="1"/>
  <c r="V1227" i="12" s="1"/>
  <c r="Z1226" i="12" a="1"/>
  <c r="Z1226" i="12" s="1"/>
  <c r="AA1226" i="12" s="1"/>
  <c r="Y1226" i="12" a="1"/>
  <c r="Y1226" i="12" s="1"/>
  <c r="X1226" i="12" a="1"/>
  <c r="X1226" i="12" s="1"/>
  <c r="W1226" i="12" a="1"/>
  <c r="W1226" i="12" s="1"/>
  <c r="V1226" i="12" a="1"/>
  <c r="V1226" i="12" s="1"/>
  <c r="Z1225" i="12" a="1"/>
  <c r="Z1225" i="12" s="1"/>
  <c r="AA1225" i="12" s="1"/>
  <c r="Y1225" i="12" a="1"/>
  <c r="Y1225" i="12" s="1"/>
  <c r="X1225" i="12" a="1"/>
  <c r="X1225" i="12" s="1"/>
  <c r="W1225" i="12" a="1"/>
  <c r="W1225" i="12" s="1"/>
  <c r="V1225" i="12" a="1"/>
  <c r="V1225" i="12" s="1"/>
  <c r="Z1224" i="12" a="1"/>
  <c r="Z1224" i="12" s="1"/>
  <c r="AA1224" i="12" s="1"/>
  <c r="Y1224" i="12" a="1"/>
  <c r="Y1224" i="12" s="1"/>
  <c r="X1224" i="12" a="1"/>
  <c r="X1224" i="12" s="1"/>
  <c r="W1224" i="12" a="1"/>
  <c r="W1224" i="12" s="1"/>
  <c r="V1224" i="12" a="1"/>
  <c r="V1224" i="12" s="1"/>
  <c r="Z1223" i="12" a="1"/>
  <c r="Z1223" i="12" s="1"/>
  <c r="AA1223" i="12" s="1"/>
  <c r="Y1223" i="12" a="1"/>
  <c r="Y1223" i="12" s="1"/>
  <c r="X1223" i="12" a="1"/>
  <c r="X1223" i="12" s="1"/>
  <c r="W1223" i="12" a="1"/>
  <c r="W1223" i="12" s="1"/>
  <c r="V1223" i="12" a="1"/>
  <c r="V1223" i="12" s="1"/>
  <c r="Z1222" i="12" a="1"/>
  <c r="Z1222" i="12" s="1"/>
  <c r="AA1222" i="12" s="1"/>
  <c r="Y1222" i="12" a="1"/>
  <c r="Y1222" i="12" s="1"/>
  <c r="X1222" i="12" a="1"/>
  <c r="X1222" i="12" s="1"/>
  <c r="W1222" i="12" a="1"/>
  <c r="W1222" i="12" s="1"/>
  <c r="V1222" i="12" a="1"/>
  <c r="V1222" i="12" s="1"/>
  <c r="Z1221" i="12" a="1"/>
  <c r="Z1221" i="12" s="1"/>
  <c r="AA1221" i="12" s="1"/>
  <c r="Y1221" i="12" a="1"/>
  <c r="Y1221" i="12" s="1"/>
  <c r="X1221" i="12" a="1"/>
  <c r="X1221" i="12" s="1"/>
  <c r="W1221" i="12" a="1"/>
  <c r="W1221" i="12" s="1"/>
  <c r="V1221" i="12" a="1"/>
  <c r="V1221" i="12" s="1"/>
  <c r="Z1220" i="12" a="1"/>
  <c r="Z1220" i="12" s="1"/>
  <c r="AA1220" i="12" s="1"/>
  <c r="Y1220" i="12" a="1"/>
  <c r="Y1220" i="12" s="1"/>
  <c r="X1220" i="12" a="1"/>
  <c r="X1220" i="12" s="1"/>
  <c r="W1220" i="12" a="1"/>
  <c r="W1220" i="12" s="1"/>
  <c r="V1220" i="12" a="1"/>
  <c r="V1220" i="12" s="1"/>
  <c r="Z1219" i="12" a="1"/>
  <c r="Z1219" i="12" s="1"/>
  <c r="AA1219" i="12" s="1"/>
  <c r="Y1219" i="12" a="1"/>
  <c r="Y1219" i="12" s="1"/>
  <c r="X1219" i="12" a="1"/>
  <c r="X1219" i="12" s="1"/>
  <c r="W1219" i="12" a="1"/>
  <c r="W1219" i="12" s="1"/>
  <c r="V1219" i="12" a="1"/>
  <c r="V1219" i="12" s="1"/>
  <c r="Z1218" i="12" a="1"/>
  <c r="Z1218" i="12" s="1"/>
  <c r="AA1218" i="12" s="1"/>
  <c r="Y1218" i="12" a="1"/>
  <c r="Y1218" i="12" s="1"/>
  <c r="X1218" i="12" a="1"/>
  <c r="X1218" i="12" s="1"/>
  <c r="W1218" i="12" a="1"/>
  <c r="W1218" i="12" s="1"/>
  <c r="V1218" i="12" a="1"/>
  <c r="V1218" i="12" s="1"/>
  <c r="R1218" i="12" a="1"/>
  <c r="R1218" i="12"/>
  <c r="Z1217" i="12" a="1"/>
  <c r="Z1217" i="12" s="1"/>
  <c r="AA1217" i="12" s="1"/>
  <c r="Y1217" i="12" a="1"/>
  <c r="Y1217" i="12" s="1"/>
  <c r="X1217" i="12" a="1"/>
  <c r="X1217" i="12" s="1"/>
  <c r="W1217" i="12" a="1"/>
  <c r="W1217" i="12" s="1"/>
  <c r="V1217" i="12" a="1"/>
  <c r="V1217" i="12" s="1"/>
  <c r="Z1216" i="12" a="1"/>
  <c r="Z1216" i="12" s="1"/>
  <c r="AA1216" i="12" s="1"/>
  <c r="Y1216" i="12" a="1"/>
  <c r="Y1216" i="12" s="1"/>
  <c r="X1216" i="12" a="1"/>
  <c r="X1216" i="12" s="1"/>
  <c r="W1216" i="12" a="1"/>
  <c r="W1216" i="12" s="1"/>
  <c r="V1216" i="12" a="1"/>
  <c r="V1216" i="12" s="1"/>
  <c r="Z1215" i="12" a="1"/>
  <c r="Z1215" i="12" s="1"/>
  <c r="AA1215" i="12" s="1"/>
  <c r="Y1215" i="12" a="1"/>
  <c r="Y1215" i="12" s="1"/>
  <c r="X1215" i="12" a="1"/>
  <c r="X1215" i="12" s="1"/>
  <c r="W1215" i="12" a="1"/>
  <c r="W1215" i="12" s="1"/>
  <c r="V1215" i="12" a="1"/>
  <c r="V1215" i="12" s="1"/>
  <c r="Z1214" i="12" a="1"/>
  <c r="Z1214" i="12" s="1"/>
  <c r="AA1214" i="12" s="1"/>
  <c r="Y1214" i="12" a="1"/>
  <c r="Y1214" i="12" s="1"/>
  <c r="X1214" i="12" a="1"/>
  <c r="X1214" i="12" s="1"/>
  <c r="W1214" i="12" a="1"/>
  <c r="W1214" i="12" s="1"/>
  <c r="V1214" i="12" a="1"/>
  <c r="V1214" i="12" s="1"/>
  <c r="S1214" i="12" a="1"/>
  <c r="S1214" i="12"/>
  <c r="R1214" i="12" a="1"/>
  <c r="R1214" i="12"/>
  <c r="Z1213" i="12" a="1"/>
  <c r="Z1213" i="12" s="1"/>
  <c r="AA1213" i="12" s="1"/>
  <c r="Y1213" i="12" a="1"/>
  <c r="Y1213" i="12" s="1"/>
  <c r="X1213" i="12" a="1"/>
  <c r="X1213" i="12" s="1"/>
  <c r="W1213" i="12" a="1"/>
  <c r="W1213" i="12" s="1"/>
  <c r="V1213" i="12" a="1"/>
  <c r="V1213" i="12" s="1"/>
  <c r="Z1212" i="12" a="1"/>
  <c r="Z1212" i="12" s="1"/>
  <c r="AA1212" i="12" s="1"/>
  <c r="Y1212" i="12" a="1"/>
  <c r="Y1212" i="12" s="1"/>
  <c r="X1212" i="12" a="1"/>
  <c r="X1212" i="12" s="1"/>
  <c r="W1212" i="12" a="1"/>
  <c r="W1212" i="12" s="1"/>
  <c r="V1212" i="12" a="1"/>
  <c r="V1212" i="12" s="1"/>
  <c r="Z1211" i="12" a="1"/>
  <c r="Z1211" i="12" s="1"/>
  <c r="AA1211" i="12" s="1"/>
  <c r="Y1211" i="12" a="1"/>
  <c r="Y1211" i="12" s="1"/>
  <c r="X1211" i="12" a="1"/>
  <c r="X1211" i="12" s="1"/>
  <c r="W1211" i="12" a="1"/>
  <c r="W1211" i="12" s="1"/>
  <c r="V1211" i="12" a="1"/>
  <c r="V1211" i="12" s="1"/>
  <c r="Z1210" i="12" a="1"/>
  <c r="Z1210" i="12" s="1"/>
  <c r="AA1210" i="12" s="1"/>
  <c r="Y1210" i="12" a="1"/>
  <c r="Y1210" i="12" s="1"/>
  <c r="X1210" i="12" a="1"/>
  <c r="X1210" i="12" s="1"/>
  <c r="W1210" i="12" a="1"/>
  <c r="W1210" i="12" s="1"/>
  <c r="V1210" i="12" a="1"/>
  <c r="V1210" i="12" s="1"/>
  <c r="Z1209" i="12" a="1"/>
  <c r="Z1209" i="12" s="1"/>
  <c r="AA1209" i="12" s="1"/>
  <c r="Y1209" i="12" a="1"/>
  <c r="Y1209" i="12" s="1"/>
  <c r="X1209" i="12" a="1"/>
  <c r="X1209" i="12" s="1"/>
  <c r="W1209" i="12" a="1"/>
  <c r="W1209" i="12" s="1"/>
  <c r="V1209" i="12" a="1"/>
  <c r="V1209" i="12" s="1"/>
  <c r="Z1208" i="12" a="1"/>
  <c r="Z1208" i="12" s="1"/>
  <c r="AA1208" i="12" s="1"/>
  <c r="Y1208" i="12" a="1"/>
  <c r="Y1208" i="12" s="1"/>
  <c r="X1208" i="12" a="1"/>
  <c r="X1208" i="12" s="1"/>
  <c r="W1208" i="12" a="1"/>
  <c r="W1208" i="12" s="1"/>
  <c r="V1208" i="12" a="1"/>
  <c r="V1208" i="12" s="1"/>
  <c r="Z1207" i="12" a="1"/>
  <c r="Z1207" i="12" s="1"/>
  <c r="AA1207" i="12" s="1"/>
  <c r="Y1207" i="12" a="1"/>
  <c r="Y1207" i="12" s="1"/>
  <c r="X1207" i="12" a="1"/>
  <c r="X1207" i="12" s="1"/>
  <c r="W1207" i="12" a="1"/>
  <c r="W1207" i="12" s="1"/>
  <c r="V1207" i="12" a="1"/>
  <c r="V1207" i="12" s="1"/>
  <c r="Z1206" i="12" a="1"/>
  <c r="Z1206" i="12" s="1"/>
  <c r="AA1206" i="12" s="1"/>
  <c r="Y1206" i="12" a="1"/>
  <c r="Y1206" i="12" s="1"/>
  <c r="X1206" i="12" a="1"/>
  <c r="X1206" i="12" s="1"/>
  <c r="W1206" i="12" a="1"/>
  <c r="W1206" i="12" s="1"/>
  <c r="V1206" i="12" a="1"/>
  <c r="V1206" i="12" s="1"/>
  <c r="Z1205" i="12" a="1"/>
  <c r="Z1205" i="12" s="1"/>
  <c r="AA1205" i="12" s="1"/>
  <c r="Y1205" i="12" a="1"/>
  <c r="Y1205" i="12" s="1"/>
  <c r="X1205" i="12" a="1"/>
  <c r="X1205" i="12" s="1"/>
  <c r="W1205" i="12" a="1"/>
  <c r="W1205" i="12" s="1"/>
  <c r="V1205" i="12" a="1"/>
  <c r="V1205" i="12" s="1"/>
  <c r="Z1204" i="12" a="1"/>
  <c r="Z1204" i="12" s="1"/>
  <c r="AA1204" i="12" s="1"/>
  <c r="Y1204" i="12" a="1"/>
  <c r="Y1204" i="12" s="1"/>
  <c r="X1204" i="12" a="1"/>
  <c r="X1204" i="12" s="1"/>
  <c r="W1204" i="12" a="1"/>
  <c r="W1204" i="12" s="1"/>
  <c r="V1204" i="12" a="1"/>
  <c r="V1204" i="12" s="1"/>
  <c r="Z1203" i="12" a="1"/>
  <c r="Z1203" i="12" s="1"/>
  <c r="AA1203" i="12" s="1"/>
  <c r="Y1203" i="12" a="1"/>
  <c r="Y1203" i="12" s="1"/>
  <c r="X1203" i="12" a="1"/>
  <c r="X1203" i="12" s="1"/>
  <c r="W1203" i="12" a="1"/>
  <c r="W1203" i="12" s="1"/>
  <c r="V1203" i="12" a="1"/>
  <c r="V1203" i="12" s="1"/>
  <c r="Z1202" i="12" a="1"/>
  <c r="Z1202" i="12" s="1"/>
  <c r="AA1202" i="12" s="1"/>
  <c r="Y1202" i="12" a="1"/>
  <c r="Y1202" i="12" s="1"/>
  <c r="X1202" i="12" a="1"/>
  <c r="X1202" i="12" s="1"/>
  <c r="W1202" i="12" a="1"/>
  <c r="W1202" i="12" s="1"/>
  <c r="V1202" i="12" a="1"/>
  <c r="V1202" i="12" s="1"/>
  <c r="Z1201" i="12" a="1"/>
  <c r="Z1201" i="12" s="1"/>
  <c r="AA1201" i="12" s="1"/>
  <c r="Y1201" i="12" a="1"/>
  <c r="Y1201" i="12" s="1"/>
  <c r="X1201" i="12" a="1"/>
  <c r="X1201" i="12" s="1"/>
  <c r="W1201" i="12" a="1"/>
  <c r="W1201" i="12" s="1"/>
  <c r="V1201" i="12" a="1"/>
  <c r="V1201" i="12" s="1"/>
  <c r="Z1200" i="12" a="1"/>
  <c r="Z1200" i="12" s="1"/>
  <c r="AA1200" i="12" s="1"/>
  <c r="Y1200" i="12" a="1"/>
  <c r="Y1200" i="12" s="1"/>
  <c r="X1200" i="12" a="1"/>
  <c r="X1200" i="12" s="1"/>
  <c r="W1200" i="12" a="1"/>
  <c r="W1200" i="12" s="1"/>
  <c r="V1200" i="12" a="1"/>
  <c r="V1200" i="12" s="1"/>
  <c r="Z1199" i="12" a="1"/>
  <c r="Z1199" i="12" s="1"/>
  <c r="AA1199" i="12" s="1"/>
  <c r="Y1199" i="12" a="1"/>
  <c r="Y1199" i="12" s="1"/>
  <c r="X1199" i="12" a="1"/>
  <c r="X1199" i="12" s="1"/>
  <c r="W1199" i="12" a="1"/>
  <c r="W1199" i="12" s="1"/>
  <c r="V1199" i="12" a="1"/>
  <c r="V1199" i="12" s="1"/>
  <c r="Z1198" i="12" a="1"/>
  <c r="Z1198" i="12" s="1"/>
  <c r="AA1198" i="12" s="1"/>
  <c r="Y1198" i="12" a="1"/>
  <c r="Y1198" i="12" s="1"/>
  <c r="X1198" i="12" a="1"/>
  <c r="X1198" i="12" s="1"/>
  <c r="W1198" i="12" a="1"/>
  <c r="W1198" i="12" s="1"/>
  <c r="V1198" i="12" a="1"/>
  <c r="V1198" i="12" s="1"/>
  <c r="Z1197" i="12" a="1"/>
  <c r="Z1197" i="12" s="1"/>
  <c r="AA1197" i="12" s="1"/>
  <c r="Y1197" i="12" a="1"/>
  <c r="Y1197" i="12" s="1"/>
  <c r="X1197" i="12" a="1"/>
  <c r="X1197" i="12" s="1"/>
  <c r="W1197" i="12" a="1"/>
  <c r="W1197" i="12" s="1"/>
  <c r="V1197" i="12" a="1"/>
  <c r="V1197" i="12" s="1"/>
  <c r="Z1196" i="12" a="1"/>
  <c r="Z1196" i="12" s="1"/>
  <c r="AA1196" i="12" s="1"/>
  <c r="Y1196" i="12" a="1"/>
  <c r="Y1196" i="12" s="1"/>
  <c r="X1196" i="12" a="1"/>
  <c r="X1196" i="12" s="1"/>
  <c r="W1196" i="12" a="1"/>
  <c r="W1196" i="12" s="1"/>
  <c r="V1196" i="12" a="1"/>
  <c r="V1196" i="12" s="1"/>
  <c r="Z1195" i="12" a="1"/>
  <c r="Z1195" i="12" s="1"/>
  <c r="AA1195" i="12" s="1"/>
  <c r="Y1195" i="12" a="1"/>
  <c r="Y1195" i="12" s="1"/>
  <c r="X1195" i="12" a="1"/>
  <c r="X1195" i="12" s="1"/>
  <c r="W1195" i="12" a="1"/>
  <c r="W1195" i="12" s="1"/>
  <c r="V1195" i="12" a="1"/>
  <c r="V1195" i="12" s="1"/>
  <c r="Z1194" i="12" a="1"/>
  <c r="Z1194" i="12" s="1"/>
  <c r="AA1194" i="12" s="1"/>
  <c r="Y1194" i="12" a="1"/>
  <c r="Y1194" i="12" s="1"/>
  <c r="X1194" i="12" a="1"/>
  <c r="X1194" i="12" s="1"/>
  <c r="W1194" i="12" a="1"/>
  <c r="W1194" i="12" s="1"/>
  <c r="V1194" i="12" a="1"/>
  <c r="V1194" i="12" s="1"/>
  <c r="Z1193" i="12" a="1"/>
  <c r="Z1193" i="12" s="1"/>
  <c r="AA1193" i="12" s="1"/>
  <c r="Y1193" i="12" a="1"/>
  <c r="Y1193" i="12" s="1"/>
  <c r="X1193" i="12" a="1"/>
  <c r="X1193" i="12" s="1"/>
  <c r="W1193" i="12" a="1"/>
  <c r="W1193" i="12" s="1"/>
  <c r="V1193" i="12" a="1"/>
  <c r="V1193" i="12" s="1"/>
  <c r="Z1192" i="12" a="1"/>
  <c r="Z1192" i="12" s="1"/>
  <c r="AA1192" i="12" s="1"/>
  <c r="Y1192" i="12" a="1"/>
  <c r="Y1192" i="12" s="1"/>
  <c r="X1192" i="12" a="1"/>
  <c r="X1192" i="12" s="1"/>
  <c r="W1192" i="12" a="1"/>
  <c r="W1192" i="12" s="1"/>
  <c r="V1192" i="12" a="1"/>
  <c r="V1192" i="12" s="1"/>
  <c r="Z1191" i="12" a="1"/>
  <c r="Z1191" i="12" s="1"/>
  <c r="AA1191" i="12" s="1"/>
  <c r="Y1191" i="12" a="1"/>
  <c r="Y1191" i="12" s="1"/>
  <c r="X1191" i="12" a="1"/>
  <c r="X1191" i="12" s="1"/>
  <c r="W1191" i="12" a="1"/>
  <c r="W1191" i="12" s="1"/>
  <c r="V1191" i="12" a="1"/>
  <c r="V1191" i="12" s="1"/>
  <c r="Z1190" i="12" a="1"/>
  <c r="Z1190" i="12" s="1"/>
  <c r="AA1190" i="12" s="1"/>
  <c r="Y1190" i="12" a="1"/>
  <c r="Y1190" i="12" s="1"/>
  <c r="X1190" i="12" a="1"/>
  <c r="X1190" i="12" s="1"/>
  <c r="W1190" i="12" a="1"/>
  <c r="W1190" i="12" s="1"/>
  <c r="V1190" i="12" a="1"/>
  <c r="V1190" i="12" s="1"/>
  <c r="Z1189" i="12" a="1"/>
  <c r="Z1189" i="12" s="1"/>
  <c r="AA1189" i="12" s="1"/>
  <c r="Y1189" i="12" a="1"/>
  <c r="Y1189" i="12" s="1"/>
  <c r="X1189" i="12" a="1"/>
  <c r="X1189" i="12" s="1"/>
  <c r="W1189" i="12" a="1"/>
  <c r="W1189" i="12" s="1"/>
  <c r="V1189" i="12" a="1"/>
  <c r="V1189" i="12" s="1"/>
  <c r="R1189" i="12" a="1"/>
  <c r="R1189" i="12"/>
  <c r="Z1188" i="12" a="1"/>
  <c r="Z1188" i="12" s="1"/>
  <c r="AA1188" i="12" s="1"/>
  <c r="Y1188" i="12" a="1"/>
  <c r="Y1188" i="12"/>
  <c r="X1188" i="12" a="1"/>
  <c r="X1188" i="12" s="1"/>
  <c r="W1188" i="12" a="1"/>
  <c r="W1188" i="12" s="1"/>
  <c r="V1188" i="12" a="1"/>
  <c r="V1188" i="12" s="1"/>
  <c r="R1188" i="12" a="1"/>
  <c r="R1188" i="12" s="1"/>
  <c r="Z1186" i="12" a="1"/>
  <c r="Z1186" i="12" s="1"/>
  <c r="AA1186" i="12" s="1"/>
  <c r="Y1186" i="12" a="1"/>
  <c r="Y1186" i="12" s="1"/>
  <c r="X1186" i="12" a="1"/>
  <c r="X1186" i="12" s="1"/>
  <c r="W1186" i="12" a="1"/>
  <c r="W1186" i="12" s="1"/>
  <c r="V1186" i="12" a="1"/>
  <c r="V1186" i="12" s="1"/>
  <c r="Z1185" i="12" a="1"/>
  <c r="Z1185" i="12" s="1"/>
  <c r="AA1185" i="12" s="1"/>
  <c r="Y1185" i="12" a="1"/>
  <c r="Y1185" i="12" s="1"/>
  <c r="X1185" i="12" a="1"/>
  <c r="X1185" i="12" s="1"/>
  <c r="W1185" i="12" a="1"/>
  <c r="W1185" i="12" s="1"/>
  <c r="V1185" i="12" a="1"/>
  <c r="V1185" i="12" s="1"/>
  <c r="Z1184" i="12" a="1"/>
  <c r="Z1184" i="12" s="1"/>
  <c r="AA1184" i="12" s="1"/>
  <c r="Y1184" i="12" a="1"/>
  <c r="Y1184" i="12" s="1"/>
  <c r="X1184" i="12" a="1"/>
  <c r="X1184" i="12" s="1"/>
  <c r="W1184" i="12" a="1"/>
  <c r="W1184" i="12" s="1"/>
  <c r="V1184" i="12" a="1"/>
  <c r="V1184" i="12" s="1"/>
  <c r="Z1183" i="12" a="1"/>
  <c r="Z1183" i="12" s="1"/>
  <c r="AA1183" i="12" s="1"/>
  <c r="Y1183" i="12" a="1"/>
  <c r="Y1183" i="12" s="1"/>
  <c r="X1183" i="12" a="1"/>
  <c r="X1183" i="12" s="1"/>
  <c r="W1183" i="12" a="1"/>
  <c r="W1183" i="12" s="1"/>
  <c r="V1183" i="12" a="1"/>
  <c r="V1183" i="12" s="1"/>
  <c r="Z1182" i="12" a="1"/>
  <c r="Z1182" i="12" s="1"/>
  <c r="AA1182" i="12" s="1"/>
  <c r="Y1182" i="12" a="1"/>
  <c r="Y1182" i="12" s="1"/>
  <c r="X1182" i="12" a="1"/>
  <c r="X1182" i="12" s="1"/>
  <c r="W1182" i="12" a="1"/>
  <c r="W1182" i="12" s="1"/>
  <c r="V1182" i="12" a="1"/>
  <c r="V1182" i="12" s="1"/>
  <c r="Z1181" i="12" a="1"/>
  <c r="Z1181" i="12" s="1"/>
  <c r="AA1181" i="12" s="1"/>
  <c r="Y1181" i="12" a="1"/>
  <c r="Y1181" i="12" s="1"/>
  <c r="X1181" i="12" a="1"/>
  <c r="X1181" i="12" s="1"/>
  <c r="W1181" i="12" a="1"/>
  <c r="W1181" i="12" s="1"/>
  <c r="V1181" i="12" a="1"/>
  <c r="V1181" i="12" s="1"/>
  <c r="Z1180" i="12" a="1"/>
  <c r="Z1180" i="12" s="1"/>
  <c r="AA1180" i="12" s="1"/>
  <c r="Y1180" i="12" a="1"/>
  <c r="Y1180" i="12" s="1"/>
  <c r="X1180" i="12" a="1"/>
  <c r="X1180" i="12" s="1"/>
  <c r="W1180" i="12" a="1"/>
  <c r="W1180" i="12"/>
  <c r="V1180" i="12" a="1"/>
  <c r="V1180" i="12" s="1"/>
  <c r="Z1179" i="12" a="1"/>
  <c r="Z1179" i="12" s="1"/>
  <c r="AA1179" i="12" s="1"/>
  <c r="Y1179" i="12" a="1"/>
  <c r="Y1179" i="12" s="1"/>
  <c r="X1179" i="12" a="1"/>
  <c r="X1179" i="12" s="1"/>
  <c r="W1179" i="12" a="1"/>
  <c r="W1179" i="12" s="1"/>
  <c r="V1179" i="12" a="1"/>
  <c r="V1179" i="12" s="1"/>
  <c r="Z1178" i="12" a="1"/>
  <c r="Z1178" i="12" s="1"/>
  <c r="AA1178" i="12" s="1"/>
  <c r="Y1178" i="12" a="1"/>
  <c r="Y1178" i="12" s="1"/>
  <c r="X1178" i="12" a="1"/>
  <c r="X1178" i="12" s="1"/>
  <c r="W1178" i="12" a="1"/>
  <c r="W1178" i="12" s="1"/>
  <c r="V1178" i="12" a="1"/>
  <c r="V1178" i="12" s="1"/>
  <c r="Z1177" i="12" a="1"/>
  <c r="Z1177" i="12" s="1"/>
  <c r="AA1177" i="12" s="1"/>
  <c r="Y1177" i="12" a="1"/>
  <c r="Y1177" i="12" s="1"/>
  <c r="X1177" i="12" a="1"/>
  <c r="X1177" i="12" s="1"/>
  <c r="W1177" i="12" a="1"/>
  <c r="W1177" i="12" s="1"/>
  <c r="V1177" i="12" a="1"/>
  <c r="V1177" i="12" s="1"/>
  <c r="Z1176" i="12" a="1"/>
  <c r="Z1176" i="12" s="1"/>
  <c r="AA1176" i="12" s="1"/>
  <c r="Y1176" i="12" a="1"/>
  <c r="Y1176" i="12" s="1"/>
  <c r="X1176" i="12" a="1"/>
  <c r="X1176" i="12" s="1"/>
  <c r="W1176" i="12" a="1"/>
  <c r="W1176" i="12" s="1"/>
  <c r="V1176" i="12" a="1"/>
  <c r="V1176" i="12" s="1"/>
  <c r="Z1175" i="12" a="1"/>
  <c r="Z1175" i="12" s="1"/>
  <c r="AA1175" i="12" s="1"/>
  <c r="Y1175" i="12" a="1"/>
  <c r="Y1175" i="12" s="1"/>
  <c r="X1175" i="12" a="1"/>
  <c r="X1175" i="12" s="1"/>
  <c r="W1175" i="12" a="1"/>
  <c r="W1175" i="12" s="1"/>
  <c r="V1175" i="12" a="1"/>
  <c r="V1175" i="12" s="1"/>
  <c r="Z1174" i="12" a="1"/>
  <c r="Z1174" i="12" s="1"/>
  <c r="AA1174" i="12" s="1"/>
  <c r="Y1174" i="12" a="1"/>
  <c r="Y1174" i="12" s="1"/>
  <c r="X1174" i="12" a="1"/>
  <c r="X1174" i="12" s="1"/>
  <c r="W1174" i="12" a="1"/>
  <c r="W1174" i="12" s="1"/>
  <c r="V1174" i="12" a="1"/>
  <c r="V1174" i="12" s="1"/>
  <c r="Z1173" i="12" a="1"/>
  <c r="Z1173" i="12" s="1"/>
  <c r="AA1173" i="12" s="1"/>
  <c r="Y1173" i="12" a="1"/>
  <c r="Y1173" i="12" s="1"/>
  <c r="X1173" i="12" a="1"/>
  <c r="X1173" i="12" s="1"/>
  <c r="W1173" i="12" a="1"/>
  <c r="W1173" i="12" s="1"/>
  <c r="V1173" i="12" a="1"/>
  <c r="V1173" i="12" s="1"/>
  <c r="Z1172" i="12" a="1"/>
  <c r="Z1172" i="12" s="1"/>
  <c r="AA1172" i="12" s="1"/>
  <c r="Y1172" i="12" a="1"/>
  <c r="Y1172" i="12" s="1"/>
  <c r="X1172" i="12" a="1"/>
  <c r="X1172" i="12" s="1"/>
  <c r="W1172" i="12" a="1"/>
  <c r="W1172" i="12" s="1"/>
  <c r="V1172" i="12" a="1"/>
  <c r="V1172" i="12" s="1"/>
  <c r="Z1171" i="12" a="1"/>
  <c r="Z1171" i="12" s="1"/>
  <c r="AA1171" i="12" s="1"/>
  <c r="Y1171" i="12" a="1"/>
  <c r="Y1171" i="12" s="1"/>
  <c r="X1171" i="12" a="1"/>
  <c r="X1171" i="12" s="1"/>
  <c r="W1171" i="12" a="1"/>
  <c r="W1171" i="12" s="1"/>
  <c r="V1171" i="12" a="1"/>
  <c r="V1171" i="12" s="1"/>
  <c r="Z1170" i="12" a="1"/>
  <c r="Z1170" i="12" s="1"/>
  <c r="AA1170" i="12" s="1"/>
  <c r="Y1170" i="12" a="1"/>
  <c r="Y1170" i="12" s="1"/>
  <c r="X1170" i="12" a="1"/>
  <c r="X1170" i="12" s="1"/>
  <c r="W1170" i="12" a="1"/>
  <c r="W1170" i="12" s="1"/>
  <c r="V1170" i="12" a="1"/>
  <c r="V1170" i="12" s="1"/>
  <c r="Z1169" i="12" a="1"/>
  <c r="Z1169" i="12" s="1"/>
  <c r="AA1169" i="12" s="1"/>
  <c r="Y1169" i="12" a="1"/>
  <c r="Y1169" i="12" s="1"/>
  <c r="X1169" i="12" a="1"/>
  <c r="X1169" i="12" s="1"/>
  <c r="W1169" i="12" a="1"/>
  <c r="W1169" i="12" s="1"/>
  <c r="V1169" i="12" a="1"/>
  <c r="V1169" i="12" s="1"/>
  <c r="Z1168" i="12" a="1"/>
  <c r="Z1168" i="12" s="1"/>
  <c r="AA1168" i="12" s="1"/>
  <c r="Y1168" i="12" a="1"/>
  <c r="Y1168" i="12" s="1"/>
  <c r="X1168" i="12" a="1"/>
  <c r="X1168" i="12" s="1"/>
  <c r="W1168" i="12" a="1"/>
  <c r="W1168" i="12" s="1"/>
  <c r="V1168" i="12" a="1"/>
  <c r="V1168" i="12" s="1"/>
  <c r="Z1167" i="12" a="1"/>
  <c r="Z1167" i="12" s="1"/>
  <c r="AA1167" i="12" s="1"/>
  <c r="Y1167" i="12" a="1"/>
  <c r="Y1167" i="12" s="1"/>
  <c r="X1167" i="12" a="1"/>
  <c r="X1167" i="12" s="1"/>
  <c r="W1167" i="12" a="1"/>
  <c r="W1167" i="12" s="1"/>
  <c r="V1167" i="12" a="1"/>
  <c r="V1167" i="12" s="1"/>
  <c r="Z1166" i="12" a="1"/>
  <c r="Z1166" i="12" s="1"/>
  <c r="AA1166" i="12" s="1"/>
  <c r="Y1166" i="12" a="1"/>
  <c r="Y1166" i="12" s="1"/>
  <c r="X1166" i="12" a="1"/>
  <c r="X1166" i="12" s="1"/>
  <c r="W1166" i="12" a="1"/>
  <c r="W1166" i="12" s="1"/>
  <c r="V1166" i="12" a="1"/>
  <c r="V1166" i="12" s="1"/>
  <c r="Z1165" i="12" a="1"/>
  <c r="Z1165" i="12" s="1"/>
  <c r="AA1165" i="12" s="1"/>
  <c r="Y1165" i="12" a="1"/>
  <c r="Y1165" i="12" s="1"/>
  <c r="X1165" i="12" a="1"/>
  <c r="X1165" i="12" s="1"/>
  <c r="W1165" i="12" a="1"/>
  <c r="W1165" i="12" s="1"/>
  <c r="V1165" i="12" a="1"/>
  <c r="V1165" i="12" s="1"/>
  <c r="Z1164" i="12" a="1"/>
  <c r="Z1164" i="12"/>
  <c r="AA1164" i="12" s="1"/>
  <c r="Y1164" i="12" a="1"/>
  <c r="Y1164" i="12"/>
  <c r="X1164" i="12" a="1"/>
  <c r="X1164" i="12" s="1"/>
  <c r="W1164" i="12" a="1"/>
  <c r="W1164" i="12" s="1"/>
  <c r="V1164" i="12" a="1"/>
  <c r="V1164" i="12" s="1"/>
  <c r="Z1163" i="12" a="1"/>
  <c r="Z1163" i="12" s="1"/>
  <c r="AA1163" i="12" s="1"/>
  <c r="Y1163" i="12" a="1"/>
  <c r="Y1163" i="12" s="1"/>
  <c r="X1163" i="12" a="1"/>
  <c r="X1163" i="12" s="1"/>
  <c r="W1163" i="12" a="1"/>
  <c r="W1163" i="12" s="1"/>
  <c r="V1163" i="12" a="1"/>
  <c r="V1163" i="12" s="1"/>
  <c r="Z1162" i="12" a="1"/>
  <c r="Z1162" i="12" s="1"/>
  <c r="AA1162" i="12" s="1"/>
  <c r="Y1162" i="12" a="1"/>
  <c r="Y1162" i="12" s="1"/>
  <c r="X1162" i="12" a="1"/>
  <c r="X1162" i="12" s="1"/>
  <c r="W1162" i="12" a="1"/>
  <c r="W1162" i="12" s="1"/>
  <c r="V1162" i="12" a="1"/>
  <c r="V1162" i="12" s="1"/>
  <c r="Z1161" i="12" a="1"/>
  <c r="Z1161" i="12" s="1"/>
  <c r="AA1161" i="12" s="1"/>
  <c r="Y1161" i="12" a="1"/>
  <c r="Y1161" i="12" s="1"/>
  <c r="X1161" i="12" a="1"/>
  <c r="X1161" i="12" s="1"/>
  <c r="W1161" i="12" a="1"/>
  <c r="W1161" i="12" s="1"/>
  <c r="V1161" i="12" a="1"/>
  <c r="V1161" i="12" s="1"/>
  <c r="Z1160" i="12" a="1"/>
  <c r="Z1160" i="12" s="1"/>
  <c r="AA1160" i="12" s="1"/>
  <c r="Y1160" i="12" a="1"/>
  <c r="Y1160" i="12" s="1"/>
  <c r="X1160" i="12" a="1"/>
  <c r="X1160" i="12" s="1"/>
  <c r="W1160" i="12" a="1"/>
  <c r="W1160" i="12" s="1"/>
  <c r="V1160" i="12" a="1"/>
  <c r="V1160" i="12" s="1"/>
  <c r="Z1159" i="12" a="1"/>
  <c r="Z1159" i="12" s="1"/>
  <c r="AA1159" i="12" s="1"/>
  <c r="Y1159" i="12" a="1"/>
  <c r="Y1159" i="12" s="1"/>
  <c r="X1159" i="12" a="1"/>
  <c r="X1159" i="12" s="1"/>
  <c r="W1159" i="12" a="1"/>
  <c r="W1159" i="12" s="1"/>
  <c r="V1159" i="12" a="1"/>
  <c r="V1159" i="12" s="1"/>
  <c r="Z1158" i="12" a="1"/>
  <c r="Z1158" i="12" s="1"/>
  <c r="AA1158" i="12" s="1"/>
  <c r="Y1158" i="12" a="1"/>
  <c r="Y1158" i="12" s="1"/>
  <c r="X1158" i="12" a="1"/>
  <c r="X1158" i="12" s="1"/>
  <c r="W1158" i="12" a="1"/>
  <c r="W1158" i="12" s="1"/>
  <c r="V1158" i="12" a="1"/>
  <c r="V1158" i="12" s="1"/>
  <c r="Z1157" i="12" a="1"/>
  <c r="Z1157" i="12" s="1"/>
  <c r="AA1157" i="12" s="1"/>
  <c r="Y1157" i="12" a="1"/>
  <c r="Y1157" i="12" s="1"/>
  <c r="X1157" i="12" a="1"/>
  <c r="X1157" i="12" s="1"/>
  <c r="W1157" i="12" a="1"/>
  <c r="W1157" i="12" s="1"/>
  <c r="V1157" i="12" a="1"/>
  <c r="V1157" i="12" s="1"/>
  <c r="S1157" i="12" a="1"/>
  <c r="S1157" i="12"/>
  <c r="R1157" i="12" a="1"/>
  <c r="R1157" i="12" s="1"/>
  <c r="Z1156" i="12" a="1"/>
  <c r="Z1156" i="12" s="1"/>
  <c r="AA1156" i="12" s="1"/>
  <c r="Y1156" i="12" a="1"/>
  <c r="Y1156" i="12" s="1"/>
  <c r="X1156" i="12" a="1"/>
  <c r="X1156" i="12" s="1"/>
  <c r="W1156" i="12" a="1"/>
  <c r="W1156" i="12" s="1"/>
  <c r="V1156" i="12" a="1"/>
  <c r="V1156" i="12" s="1"/>
  <c r="Z1155" i="12" a="1"/>
  <c r="Z1155" i="12" s="1"/>
  <c r="AA1155" i="12" s="1"/>
  <c r="Y1155" i="12" a="1"/>
  <c r="Y1155" i="12" s="1"/>
  <c r="X1155" i="12" a="1"/>
  <c r="X1155" i="12" s="1"/>
  <c r="W1155" i="12" a="1"/>
  <c r="W1155" i="12" s="1"/>
  <c r="V1155" i="12" a="1"/>
  <c r="V1155" i="12" s="1"/>
  <c r="Z1154" i="12" a="1"/>
  <c r="Z1154" i="12" s="1"/>
  <c r="AA1154" i="12" s="1"/>
  <c r="Y1154" i="12" a="1"/>
  <c r="Y1154" i="12" s="1"/>
  <c r="X1154" i="12" a="1"/>
  <c r="X1154" i="12" s="1"/>
  <c r="W1154" i="12" a="1"/>
  <c r="W1154" i="12" s="1"/>
  <c r="V1154" i="12" a="1"/>
  <c r="V1154" i="12" s="1"/>
  <c r="Z1153" i="12" a="1"/>
  <c r="Z1153" i="12" s="1"/>
  <c r="AA1153" i="12" s="1"/>
  <c r="Y1153" i="12" a="1"/>
  <c r="Y1153" i="12" s="1"/>
  <c r="X1153" i="12" a="1"/>
  <c r="X1153" i="12" s="1"/>
  <c r="W1153" i="12" a="1"/>
  <c r="W1153" i="12" s="1"/>
  <c r="V1153" i="12" a="1"/>
  <c r="V1153" i="12" s="1"/>
  <c r="Z1152" i="12" a="1"/>
  <c r="Z1152" i="12" s="1"/>
  <c r="AA1152" i="12" s="1"/>
  <c r="Y1152" i="12" a="1"/>
  <c r="Y1152" i="12" s="1"/>
  <c r="X1152" i="12" a="1"/>
  <c r="X1152" i="12" s="1"/>
  <c r="W1152" i="12" a="1"/>
  <c r="W1152" i="12" s="1"/>
  <c r="V1152" i="12" a="1"/>
  <c r="V1152" i="12" s="1"/>
  <c r="Z1151" i="12" a="1"/>
  <c r="Z1151" i="12" s="1"/>
  <c r="AA1151" i="12" s="1"/>
  <c r="Y1151" i="12" a="1"/>
  <c r="Y1151" i="12" s="1"/>
  <c r="X1151" i="12" a="1"/>
  <c r="X1151" i="12" s="1"/>
  <c r="W1151" i="12" a="1"/>
  <c r="W1151" i="12" s="1"/>
  <c r="V1151" i="12" a="1"/>
  <c r="V1151" i="12" s="1"/>
  <c r="Z1150" i="12" a="1"/>
  <c r="Z1150" i="12" s="1"/>
  <c r="AA1150" i="12" s="1"/>
  <c r="Y1150" i="12" a="1"/>
  <c r="Y1150" i="12" s="1"/>
  <c r="X1150" i="12" a="1"/>
  <c r="X1150" i="12" s="1"/>
  <c r="W1150" i="12" a="1"/>
  <c r="W1150" i="12" s="1"/>
  <c r="V1150" i="12" a="1"/>
  <c r="V1150" i="12" s="1"/>
  <c r="Z1149" i="12" a="1"/>
  <c r="Z1149" i="12" s="1"/>
  <c r="AA1149" i="12" s="1"/>
  <c r="Y1149" i="12" a="1"/>
  <c r="Y1149" i="12" s="1"/>
  <c r="X1149" i="12" a="1"/>
  <c r="X1149" i="12"/>
  <c r="W1149" i="12" a="1"/>
  <c r="W1149" i="12" s="1"/>
  <c r="V1149" i="12" a="1"/>
  <c r="V1149" i="12" s="1"/>
  <c r="R1149" i="12" a="1"/>
  <c r="R1149" i="12" s="1"/>
  <c r="Z1148" i="12" a="1"/>
  <c r="Z1148" i="12" s="1"/>
  <c r="AA1148" i="12" s="1"/>
  <c r="Y1148" i="12" a="1"/>
  <c r="Y1148" i="12" s="1"/>
  <c r="X1148" i="12" a="1"/>
  <c r="X1148" i="12" s="1"/>
  <c r="W1148" i="12" a="1"/>
  <c r="W1148" i="12" s="1"/>
  <c r="V1148" i="12" a="1"/>
  <c r="V1148" i="12" s="1"/>
  <c r="Z1147" i="12" a="1"/>
  <c r="Z1147" i="12" s="1"/>
  <c r="AA1147" i="12" s="1"/>
  <c r="Y1147" i="12" a="1"/>
  <c r="Y1147" i="12" s="1"/>
  <c r="X1147" i="12" a="1"/>
  <c r="X1147" i="12" s="1"/>
  <c r="W1147" i="12" a="1"/>
  <c r="W1147" i="12" s="1"/>
  <c r="V1147" i="12" a="1"/>
  <c r="V1147" i="12" s="1"/>
  <c r="Z1146" i="12" a="1"/>
  <c r="Z1146" i="12" s="1"/>
  <c r="AA1146" i="12" s="1"/>
  <c r="Y1146" i="12" a="1"/>
  <c r="Y1146" i="12" s="1"/>
  <c r="X1146" i="12" a="1"/>
  <c r="X1146" i="12" s="1"/>
  <c r="W1146" i="12" a="1"/>
  <c r="W1146" i="12" s="1"/>
  <c r="V1146" i="12" a="1"/>
  <c r="V1146" i="12" s="1"/>
  <c r="Z1145" i="12" a="1"/>
  <c r="Z1145" i="12" s="1"/>
  <c r="AA1145" i="12" s="1"/>
  <c r="Y1145" i="12" a="1"/>
  <c r="Y1145" i="12" s="1"/>
  <c r="X1145" i="12" a="1"/>
  <c r="X1145" i="12" s="1"/>
  <c r="W1145" i="12" a="1"/>
  <c r="W1145" i="12" s="1"/>
  <c r="V1145" i="12" a="1"/>
  <c r="V1145" i="12" s="1"/>
  <c r="Z1144" i="12" a="1"/>
  <c r="Z1144" i="12" s="1"/>
  <c r="AA1144" i="12" s="1"/>
  <c r="Y1144" i="12" a="1"/>
  <c r="Y1144" i="12" s="1"/>
  <c r="X1144" i="12" a="1"/>
  <c r="X1144" i="12" s="1"/>
  <c r="W1144" i="12" a="1"/>
  <c r="W1144" i="12" s="1"/>
  <c r="V1144" i="12" a="1"/>
  <c r="V1144" i="12" s="1"/>
  <c r="Z1143" i="12" a="1"/>
  <c r="Z1143" i="12" s="1"/>
  <c r="AA1143" i="12" s="1"/>
  <c r="Y1143" i="12" a="1"/>
  <c r="Y1143" i="12" s="1"/>
  <c r="X1143" i="12" a="1"/>
  <c r="X1143" i="12" s="1"/>
  <c r="W1143" i="12" a="1"/>
  <c r="W1143" i="12" s="1"/>
  <c r="V1143" i="12" a="1"/>
  <c r="V1143" i="12" s="1"/>
  <c r="Z1142" i="12" a="1"/>
  <c r="Z1142" i="12" s="1"/>
  <c r="AA1142" i="12" s="1"/>
  <c r="Y1142" i="12" a="1"/>
  <c r="Y1142" i="12" s="1"/>
  <c r="X1142" i="12" a="1"/>
  <c r="X1142" i="12" s="1"/>
  <c r="W1142" i="12" a="1"/>
  <c r="W1142" i="12" s="1"/>
  <c r="V1142" i="12" a="1"/>
  <c r="V1142" i="12" s="1"/>
  <c r="Z1141" i="12" a="1"/>
  <c r="Z1141" i="12" s="1"/>
  <c r="AA1141" i="12" s="1"/>
  <c r="Y1141" i="12" a="1"/>
  <c r="Y1141" i="12" s="1"/>
  <c r="X1141" i="12" a="1"/>
  <c r="X1141" i="12" s="1"/>
  <c r="W1141" i="12" a="1"/>
  <c r="W1141" i="12" s="1"/>
  <c r="V1141" i="12" a="1"/>
  <c r="V1141" i="12" s="1"/>
  <c r="Z1140" i="12" a="1"/>
  <c r="Z1140" i="12" s="1"/>
  <c r="AA1140" i="12" s="1"/>
  <c r="Y1140" i="12" a="1"/>
  <c r="Y1140" i="12" s="1"/>
  <c r="X1140" i="12" a="1"/>
  <c r="X1140" i="12" s="1"/>
  <c r="W1140" i="12" a="1"/>
  <c r="W1140" i="12" s="1"/>
  <c r="V1140" i="12" a="1"/>
  <c r="V1140" i="12" s="1"/>
  <c r="Z1139" i="12" a="1"/>
  <c r="Z1139" i="12" s="1"/>
  <c r="AA1139" i="12" s="1"/>
  <c r="Y1139" i="12" a="1"/>
  <c r="Y1139" i="12" s="1"/>
  <c r="X1139" i="12" a="1"/>
  <c r="X1139" i="12" s="1"/>
  <c r="W1139" i="12" a="1"/>
  <c r="W1139" i="12" s="1"/>
  <c r="V1139" i="12" a="1"/>
  <c r="V1139" i="12" s="1"/>
  <c r="Z1138" i="12" a="1"/>
  <c r="Z1138" i="12" s="1"/>
  <c r="AA1138" i="12" s="1"/>
  <c r="Y1138" i="12" a="1"/>
  <c r="Y1138" i="12" s="1"/>
  <c r="X1138" i="12" a="1"/>
  <c r="X1138" i="12" s="1"/>
  <c r="W1138" i="12" a="1"/>
  <c r="W1138" i="12" s="1"/>
  <c r="V1138" i="12" a="1"/>
  <c r="V1138" i="12" s="1"/>
  <c r="Z1137" i="12" a="1"/>
  <c r="Z1137" i="12" s="1"/>
  <c r="AA1137" i="12" s="1"/>
  <c r="Y1137" i="12" a="1"/>
  <c r="Y1137" i="12" s="1"/>
  <c r="X1137" i="12" a="1"/>
  <c r="X1137" i="12" s="1"/>
  <c r="W1137" i="12" a="1"/>
  <c r="W1137" i="12" s="1"/>
  <c r="V1137" i="12" a="1"/>
  <c r="V1137" i="12" s="1"/>
  <c r="Z1136" i="12" a="1"/>
  <c r="Z1136" i="12" s="1"/>
  <c r="AA1136" i="12" s="1"/>
  <c r="Y1136" i="12" a="1"/>
  <c r="Y1136" i="12" s="1"/>
  <c r="X1136" i="12" a="1"/>
  <c r="X1136" i="12" s="1"/>
  <c r="W1136" i="12" a="1"/>
  <c r="W1136" i="12" s="1"/>
  <c r="V1136" i="12" a="1"/>
  <c r="V1136" i="12" s="1"/>
  <c r="R1136" i="12" a="1"/>
  <c r="R1136" i="12"/>
  <c r="Z1135" i="12" a="1"/>
  <c r="Z1135" i="12" s="1"/>
  <c r="AA1135" i="12" s="1"/>
  <c r="Y1135" i="12" a="1"/>
  <c r="Y1135" i="12" s="1"/>
  <c r="X1135" i="12" a="1"/>
  <c r="X1135" i="12" s="1"/>
  <c r="W1135" i="12" a="1"/>
  <c r="W1135" i="12" s="1"/>
  <c r="V1135" i="12" a="1"/>
  <c r="V1135" i="12" s="1"/>
  <c r="Z1134" i="12" a="1"/>
  <c r="Z1134" i="12" s="1"/>
  <c r="AA1134" i="12" s="1"/>
  <c r="Y1134" i="12" a="1"/>
  <c r="Y1134" i="12" s="1"/>
  <c r="X1134" i="12" a="1"/>
  <c r="X1134" i="12" s="1"/>
  <c r="W1134" i="12" a="1"/>
  <c r="W1134" i="12" s="1"/>
  <c r="V1134" i="12" a="1"/>
  <c r="V1134" i="12" s="1"/>
  <c r="S1134" i="12" a="1"/>
  <c r="S1134" i="12" s="1"/>
  <c r="R1134" i="12" a="1"/>
  <c r="R1134" i="12"/>
  <c r="Z1133" i="12" a="1"/>
  <c r="Z1133" i="12" s="1"/>
  <c r="AA1133" i="12" s="1"/>
  <c r="Y1133" i="12" a="1"/>
  <c r="Y1133" i="12" s="1"/>
  <c r="X1133" i="12" a="1"/>
  <c r="X1133" i="12" s="1"/>
  <c r="W1133" i="12" a="1"/>
  <c r="W1133" i="12" s="1"/>
  <c r="V1133" i="12" a="1"/>
  <c r="V1133" i="12" s="1"/>
  <c r="Z1132" i="12" a="1"/>
  <c r="Z1132" i="12" s="1"/>
  <c r="AA1132" i="12" s="1"/>
  <c r="Y1132" i="12" a="1"/>
  <c r="Y1132" i="12" s="1"/>
  <c r="X1132" i="12" a="1"/>
  <c r="X1132" i="12" s="1"/>
  <c r="W1132" i="12" a="1"/>
  <c r="W1132" i="12" s="1"/>
  <c r="V1132" i="12" a="1"/>
  <c r="V1132" i="12" s="1"/>
  <c r="Z1131" i="12" a="1"/>
  <c r="Z1131" i="12" s="1"/>
  <c r="AA1131" i="12" s="1"/>
  <c r="Y1131" i="12" a="1"/>
  <c r="Y1131" i="12" s="1"/>
  <c r="X1131" i="12" a="1"/>
  <c r="X1131" i="12" s="1"/>
  <c r="W1131" i="12" a="1"/>
  <c r="W1131" i="12" s="1"/>
  <c r="V1131" i="12" a="1"/>
  <c r="V1131" i="12" s="1"/>
  <c r="Z1130" i="12" a="1"/>
  <c r="Z1130" i="12" s="1"/>
  <c r="AA1130" i="12" s="1"/>
  <c r="Y1130" i="12" a="1"/>
  <c r="Y1130" i="12" s="1"/>
  <c r="X1130" i="12" a="1"/>
  <c r="X1130" i="12" s="1"/>
  <c r="W1130" i="12" a="1"/>
  <c r="W1130" i="12" s="1"/>
  <c r="V1130" i="12" a="1"/>
  <c r="V1130" i="12" s="1"/>
  <c r="Z1129" i="12" a="1"/>
  <c r="Z1129" i="12" s="1"/>
  <c r="AA1129" i="12" s="1"/>
  <c r="Y1129" i="12" a="1"/>
  <c r="Y1129" i="12" s="1"/>
  <c r="X1129" i="12" a="1"/>
  <c r="X1129" i="12" s="1"/>
  <c r="W1129" i="12" a="1"/>
  <c r="W1129" i="12" s="1"/>
  <c r="V1129" i="12" a="1"/>
  <c r="V1129" i="12" s="1"/>
  <c r="Z1128" i="12" a="1"/>
  <c r="Z1128" i="12" s="1"/>
  <c r="AA1128" i="12" s="1"/>
  <c r="Y1128" i="12" a="1"/>
  <c r="Y1128" i="12" s="1"/>
  <c r="X1128" i="12" a="1"/>
  <c r="X1128" i="12" s="1"/>
  <c r="W1128" i="12" a="1"/>
  <c r="W1128" i="12" s="1"/>
  <c r="V1128" i="12" a="1"/>
  <c r="V1128" i="12" s="1"/>
  <c r="Z1127" i="12" a="1"/>
  <c r="Z1127" i="12" s="1"/>
  <c r="AA1127" i="12" s="1"/>
  <c r="Y1127" i="12" a="1"/>
  <c r="Y1127" i="12" s="1"/>
  <c r="X1127" i="12" a="1"/>
  <c r="X1127" i="12" s="1"/>
  <c r="W1127" i="12" a="1"/>
  <c r="W1127" i="12" s="1"/>
  <c r="V1127" i="12" a="1"/>
  <c r="V1127" i="12" s="1"/>
  <c r="Z1126" i="12" a="1"/>
  <c r="Z1126" i="12" s="1"/>
  <c r="AA1126" i="12" s="1"/>
  <c r="Y1126" i="12" a="1"/>
  <c r="Y1126" i="12" s="1"/>
  <c r="X1126" i="12" a="1"/>
  <c r="X1126" i="12" s="1"/>
  <c r="W1126" i="12" a="1"/>
  <c r="W1126" i="12" s="1"/>
  <c r="V1126" i="12" a="1"/>
  <c r="V1126" i="12" s="1"/>
  <c r="Z1125" i="12" a="1"/>
  <c r="Z1125" i="12" s="1"/>
  <c r="AA1125" i="12" s="1"/>
  <c r="Y1125" i="12" a="1"/>
  <c r="Y1125" i="12" s="1"/>
  <c r="X1125" i="12" a="1"/>
  <c r="X1125" i="12" s="1"/>
  <c r="W1125" i="12" a="1"/>
  <c r="W1125" i="12" s="1"/>
  <c r="V1125" i="12" a="1"/>
  <c r="V1125" i="12" s="1"/>
  <c r="R1125" i="12" a="1"/>
  <c r="R1125" i="12" s="1"/>
  <c r="Z1124" i="12" a="1"/>
  <c r="Z1124" i="12" s="1"/>
  <c r="AA1124" i="12" s="1"/>
  <c r="Y1124" i="12" a="1"/>
  <c r="Y1124" i="12" s="1"/>
  <c r="X1124" i="12" a="1"/>
  <c r="X1124" i="12" s="1"/>
  <c r="W1124" i="12" a="1"/>
  <c r="W1124" i="12" s="1"/>
  <c r="V1124" i="12" a="1"/>
  <c r="V1124" i="12" s="1"/>
  <c r="Z1123" i="12" a="1"/>
  <c r="Z1123" i="12" s="1"/>
  <c r="AA1123" i="12" s="1"/>
  <c r="Y1123" i="12" a="1"/>
  <c r="Y1123" i="12" s="1"/>
  <c r="X1123" i="12" a="1"/>
  <c r="X1123" i="12" s="1"/>
  <c r="W1123" i="12" a="1"/>
  <c r="W1123" i="12" s="1"/>
  <c r="V1123" i="12" a="1"/>
  <c r="V1123" i="12" s="1"/>
  <c r="Z1122" i="12" a="1"/>
  <c r="Z1122" i="12" s="1"/>
  <c r="AA1122" i="12" s="1"/>
  <c r="Y1122" i="12" a="1"/>
  <c r="Y1122" i="12" s="1"/>
  <c r="X1122" i="12" a="1"/>
  <c r="X1122" i="12" s="1"/>
  <c r="W1122" i="12" a="1"/>
  <c r="W1122" i="12" s="1"/>
  <c r="V1122" i="12" a="1"/>
  <c r="V1122" i="12" s="1"/>
  <c r="Z1121" i="12" a="1"/>
  <c r="Z1121" i="12" s="1"/>
  <c r="AA1121" i="12" s="1"/>
  <c r="Y1121" i="12" a="1"/>
  <c r="Y1121" i="12" s="1"/>
  <c r="X1121" i="12" a="1"/>
  <c r="X1121" i="12" s="1"/>
  <c r="W1121" i="12" a="1"/>
  <c r="W1121" i="12" s="1"/>
  <c r="V1121" i="12" a="1"/>
  <c r="V1121" i="12" s="1"/>
  <c r="Z1120" i="12" a="1"/>
  <c r="Z1120" i="12" s="1"/>
  <c r="AA1120" i="12" s="1"/>
  <c r="Y1120" i="12" a="1"/>
  <c r="Y1120" i="12" s="1"/>
  <c r="X1120" i="12" a="1"/>
  <c r="X1120" i="12" s="1"/>
  <c r="W1120" i="12" a="1"/>
  <c r="W1120" i="12" s="1"/>
  <c r="V1120" i="12" a="1"/>
  <c r="V1120" i="12" s="1"/>
  <c r="Z1119" i="12" a="1"/>
  <c r="Z1119" i="12" s="1"/>
  <c r="AA1119" i="12" s="1"/>
  <c r="Y1119" i="12" a="1"/>
  <c r="Y1119" i="12" s="1"/>
  <c r="X1119" i="12" a="1"/>
  <c r="X1119" i="12" s="1"/>
  <c r="W1119" i="12" a="1"/>
  <c r="W1119" i="12" s="1"/>
  <c r="V1119" i="12" a="1"/>
  <c r="V1119" i="12" s="1"/>
  <c r="Z1118" i="12" a="1"/>
  <c r="Z1118" i="12" s="1"/>
  <c r="AA1118" i="12" s="1"/>
  <c r="Y1118" i="12" a="1"/>
  <c r="Y1118" i="12" s="1"/>
  <c r="X1118" i="12" a="1"/>
  <c r="X1118" i="12" s="1"/>
  <c r="W1118" i="12" a="1"/>
  <c r="W1118" i="12" s="1"/>
  <c r="V1118" i="12" a="1"/>
  <c r="V1118" i="12" s="1"/>
  <c r="Z1117" i="12" a="1"/>
  <c r="Z1117" i="12" s="1"/>
  <c r="AA1117" i="12" s="1"/>
  <c r="Y1117" i="12" a="1"/>
  <c r="Y1117" i="12" s="1"/>
  <c r="X1117" i="12" a="1"/>
  <c r="X1117" i="12" s="1"/>
  <c r="W1117" i="12" a="1"/>
  <c r="W1117" i="12" s="1"/>
  <c r="V1117" i="12" a="1"/>
  <c r="V1117" i="12" s="1"/>
  <c r="Z1116" i="12" a="1"/>
  <c r="Z1116" i="12"/>
  <c r="AA1116" i="12" s="1"/>
  <c r="Y1116" i="12" a="1"/>
  <c r="Y1116" i="12" s="1"/>
  <c r="X1116" i="12" a="1"/>
  <c r="X1116" i="12" s="1"/>
  <c r="W1116" i="12" a="1"/>
  <c r="W1116" i="12" s="1"/>
  <c r="V1116" i="12" a="1"/>
  <c r="V1116" i="12" s="1"/>
  <c r="Z1115" i="12" a="1"/>
  <c r="Z1115" i="12" s="1"/>
  <c r="AA1115" i="12" s="1"/>
  <c r="Y1115" i="12" a="1"/>
  <c r="Y1115" i="12" s="1"/>
  <c r="X1115" i="12" a="1"/>
  <c r="X1115" i="12" s="1"/>
  <c r="W1115" i="12" a="1"/>
  <c r="W1115" i="12" s="1"/>
  <c r="V1115" i="12" a="1"/>
  <c r="V1115" i="12" s="1"/>
  <c r="R1115" i="12" a="1"/>
  <c r="R1115" i="12"/>
  <c r="Z1114" i="12" a="1"/>
  <c r="Z1114" i="12" s="1"/>
  <c r="AA1114" i="12" s="1"/>
  <c r="Y1114" i="12" a="1"/>
  <c r="Y1114" i="12" s="1"/>
  <c r="X1114" i="12" a="1"/>
  <c r="X1114" i="12" s="1"/>
  <c r="W1114" i="12" a="1"/>
  <c r="W1114" i="12" s="1"/>
  <c r="V1114" i="12" a="1"/>
  <c r="V1114" i="12" s="1"/>
  <c r="R1114" i="12" a="1"/>
  <c r="R1114" i="12" s="1"/>
  <c r="Z1113" i="12" a="1"/>
  <c r="Z1113" i="12" s="1"/>
  <c r="AA1113" i="12" s="1"/>
  <c r="Y1113" i="12" a="1"/>
  <c r="Y1113" i="12" s="1"/>
  <c r="X1113" i="12" a="1"/>
  <c r="X1113" i="12" s="1"/>
  <c r="W1113" i="12" a="1"/>
  <c r="W1113" i="12" s="1"/>
  <c r="V1113" i="12" a="1"/>
  <c r="V1113" i="12" s="1"/>
  <c r="R1113" i="12" a="1"/>
  <c r="R1113" i="12"/>
  <c r="Z1112" i="12" a="1"/>
  <c r="Z1112" i="12" s="1"/>
  <c r="AA1112" i="12" s="1"/>
  <c r="Y1112" i="12" a="1"/>
  <c r="Y1112" i="12" s="1"/>
  <c r="X1112" i="12" a="1"/>
  <c r="X1112" i="12" s="1"/>
  <c r="W1112" i="12" a="1"/>
  <c r="W1112" i="12" s="1"/>
  <c r="V1112" i="12" a="1"/>
  <c r="V1112" i="12" s="1"/>
  <c r="Z1111" i="12" a="1"/>
  <c r="Z1111" i="12" s="1"/>
  <c r="AA1111" i="12" s="1"/>
  <c r="Y1111" i="12" a="1"/>
  <c r="Y1111" i="12" s="1"/>
  <c r="X1111" i="12" a="1"/>
  <c r="X1111" i="12" s="1"/>
  <c r="W1111" i="12" a="1"/>
  <c r="W1111" i="12" s="1"/>
  <c r="V1111" i="12" a="1"/>
  <c r="V1111" i="12" s="1"/>
  <c r="Z1110" i="12" a="1"/>
  <c r="Z1110" i="12" s="1"/>
  <c r="AA1110" i="12" s="1"/>
  <c r="Y1110" i="12" a="1"/>
  <c r="Y1110" i="12" s="1"/>
  <c r="X1110" i="12" a="1"/>
  <c r="X1110" i="12" s="1"/>
  <c r="W1110" i="12" a="1"/>
  <c r="W1110" i="12" s="1"/>
  <c r="V1110" i="12" a="1"/>
  <c r="V1110" i="12" s="1"/>
  <c r="Z1109" i="12" a="1"/>
  <c r="Z1109" i="12" s="1"/>
  <c r="AA1109" i="12" s="1"/>
  <c r="Y1109" i="12" a="1"/>
  <c r="Y1109" i="12" s="1"/>
  <c r="X1109" i="12" a="1"/>
  <c r="X1109" i="12" s="1"/>
  <c r="W1109" i="12" a="1"/>
  <c r="W1109" i="12" s="1"/>
  <c r="V1109" i="12" a="1"/>
  <c r="V1109" i="12" s="1"/>
  <c r="R1109" i="12" a="1"/>
  <c r="R1109" i="12"/>
  <c r="Z1108" i="12" a="1"/>
  <c r="Z1108" i="12" s="1"/>
  <c r="AA1108" i="12" s="1"/>
  <c r="Y1108" i="12" a="1"/>
  <c r="Y1108" i="12" s="1"/>
  <c r="X1108" i="12" a="1"/>
  <c r="X1108" i="12" s="1"/>
  <c r="W1108" i="12" a="1"/>
  <c r="W1108" i="12" s="1"/>
  <c r="V1108" i="12" a="1"/>
  <c r="V1108" i="12" s="1"/>
  <c r="Z1107" i="12" a="1"/>
  <c r="Z1107" i="12" s="1"/>
  <c r="AA1107" i="12" s="1"/>
  <c r="Y1107" i="12" a="1"/>
  <c r="Y1107" i="12" s="1"/>
  <c r="X1107" i="12" a="1"/>
  <c r="X1107" i="12" s="1"/>
  <c r="W1107" i="12" a="1"/>
  <c r="W1107" i="12" s="1"/>
  <c r="V1107" i="12" a="1"/>
  <c r="V1107" i="12" s="1"/>
  <c r="Z1106" i="12" a="1"/>
  <c r="Z1106" i="12" s="1"/>
  <c r="AA1106" i="12" s="1"/>
  <c r="Y1106" i="12" a="1"/>
  <c r="Y1106" i="12" s="1"/>
  <c r="X1106" i="12" a="1"/>
  <c r="X1106" i="12" s="1"/>
  <c r="W1106" i="12" a="1"/>
  <c r="W1106" i="12" s="1"/>
  <c r="V1106" i="12" a="1"/>
  <c r="V1106" i="12" s="1"/>
  <c r="Z1105" i="12" a="1"/>
  <c r="Z1105" i="12" s="1"/>
  <c r="AA1105" i="12" s="1"/>
  <c r="Y1105" i="12" a="1"/>
  <c r="Y1105" i="12" s="1"/>
  <c r="X1105" i="12" a="1"/>
  <c r="X1105" i="12" s="1"/>
  <c r="W1105" i="12" a="1"/>
  <c r="W1105" i="12" s="1"/>
  <c r="V1105" i="12" a="1"/>
  <c r="V1105" i="12" s="1"/>
  <c r="Z1104" i="12" a="1"/>
  <c r="Z1104" i="12" s="1"/>
  <c r="AA1104" i="12" s="1"/>
  <c r="Y1104" i="12" a="1"/>
  <c r="Y1104" i="12" s="1"/>
  <c r="X1104" i="12" a="1"/>
  <c r="X1104" i="12" s="1"/>
  <c r="W1104" i="12" a="1"/>
  <c r="W1104" i="12" s="1"/>
  <c r="V1104" i="12" a="1"/>
  <c r="V1104" i="12" s="1"/>
  <c r="Z1103" i="12" a="1"/>
  <c r="Z1103" i="12" s="1"/>
  <c r="AA1103" i="12" s="1"/>
  <c r="Y1103" i="12" a="1"/>
  <c r="Y1103" i="12" s="1"/>
  <c r="X1103" i="12" a="1"/>
  <c r="X1103" i="12" s="1"/>
  <c r="W1103" i="12" a="1"/>
  <c r="W1103" i="12" s="1"/>
  <c r="V1103" i="12" a="1"/>
  <c r="V1103" i="12" s="1"/>
  <c r="Z1102" i="12" a="1"/>
  <c r="Z1102" i="12" s="1"/>
  <c r="AA1102" i="12" s="1"/>
  <c r="Y1102" i="12" a="1"/>
  <c r="Y1102" i="12" s="1"/>
  <c r="X1102" i="12" a="1"/>
  <c r="X1102" i="12" s="1"/>
  <c r="W1102" i="12" a="1"/>
  <c r="W1102" i="12" s="1"/>
  <c r="V1102" i="12" a="1"/>
  <c r="V1102" i="12" s="1"/>
  <c r="Z1101" i="12" a="1"/>
  <c r="Z1101" i="12" s="1"/>
  <c r="AA1101" i="12" s="1"/>
  <c r="Y1101" i="12" a="1"/>
  <c r="Y1101" i="12" s="1"/>
  <c r="X1101" i="12" a="1"/>
  <c r="X1101" i="12" s="1"/>
  <c r="W1101" i="12" a="1"/>
  <c r="W1101" i="12" s="1"/>
  <c r="V1101" i="12" a="1"/>
  <c r="V1101" i="12" s="1"/>
  <c r="Z1100" i="12" a="1"/>
  <c r="Z1100" i="12" s="1"/>
  <c r="AA1100" i="12" s="1"/>
  <c r="Y1100" i="12" a="1"/>
  <c r="Y1100" i="12" s="1"/>
  <c r="X1100" i="12" a="1"/>
  <c r="X1100" i="12" s="1"/>
  <c r="W1100" i="12" a="1"/>
  <c r="W1100" i="12" s="1"/>
  <c r="V1100" i="12" a="1"/>
  <c r="V1100" i="12" s="1"/>
  <c r="Z1099" i="12" a="1"/>
  <c r="Z1099" i="12" s="1"/>
  <c r="AA1099" i="12" s="1"/>
  <c r="Y1099" i="12" a="1"/>
  <c r="Y1099" i="12" s="1"/>
  <c r="X1099" i="12" a="1"/>
  <c r="X1099" i="12" s="1"/>
  <c r="W1099" i="12" a="1"/>
  <c r="W1099" i="12" s="1"/>
  <c r="V1099" i="12" a="1"/>
  <c r="V1099" i="12" s="1"/>
  <c r="Z1098" i="12" a="1"/>
  <c r="Z1098" i="12" s="1"/>
  <c r="AA1098" i="12" s="1"/>
  <c r="Y1098" i="12" a="1"/>
  <c r="Y1098" i="12" s="1"/>
  <c r="X1098" i="12" a="1"/>
  <c r="X1098" i="12" s="1"/>
  <c r="W1098" i="12" a="1"/>
  <c r="W1098" i="12" s="1"/>
  <c r="V1098" i="12" a="1"/>
  <c r="V1098" i="12" s="1"/>
  <c r="Z1097" i="12" a="1"/>
  <c r="Z1097" i="12" s="1"/>
  <c r="AA1097" i="12" s="1"/>
  <c r="Y1097" i="12" a="1"/>
  <c r="Y1097" i="12" s="1"/>
  <c r="X1097" i="12" a="1"/>
  <c r="X1097" i="12" s="1"/>
  <c r="W1097" i="12" a="1"/>
  <c r="W1097" i="12" s="1"/>
  <c r="V1097" i="12" a="1"/>
  <c r="V1097" i="12"/>
  <c r="Z1096" i="12" a="1"/>
  <c r="Z1096" i="12" s="1"/>
  <c r="AA1096" i="12" s="1"/>
  <c r="Y1096" i="12" a="1"/>
  <c r="Y1096" i="12" s="1"/>
  <c r="X1096" i="12" a="1"/>
  <c r="X1096" i="12" s="1"/>
  <c r="W1096" i="12" a="1"/>
  <c r="W1096" i="12" s="1"/>
  <c r="V1096" i="12" a="1"/>
  <c r="V1096" i="12" s="1"/>
  <c r="S1096" i="12" a="1"/>
  <c r="S1096" i="12" s="1"/>
  <c r="R1096" i="12" a="1"/>
  <c r="R1096" i="12" s="1"/>
  <c r="Z1095" i="12" a="1"/>
  <c r="Z1095" i="12" s="1"/>
  <c r="AA1095" i="12" s="1"/>
  <c r="Y1095" i="12" a="1"/>
  <c r="Y1095" i="12" s="1"/>
  <c r="X1095" i="12" a="1"/>
  <c r="X1095" i="12" s="1"/>
  <c r="W1095" i="12" a="1"/>
  <c r="W1095" i="12" s="1"/>
  <c r="V1095" i="12" a="1"/>
  <c r="V1095" i="12" s="1"/>
  <c r="Z1094" i="12" a="1"/>
  <c r="Z1094" i="12" s="1"/>
  <c r="AA1094" i="12" s="1"/>
  <c r="Y1094" i="12" a="1"/>
  <c r="Y1094" i="12" s="1"/>
  <c r="X1094" i="12" a="1"/>
  <c r="X1094" i="12" s="1"/>
  <c r="W1094" i="12" a="1"/>
  <c r="W1094" i="12" s="1"/>
  <c r="V1094" i="12" a="1"/>
  <c r="V1094" i="12" s="1"/>
  <c r="Z1093" i="12" a="1"/>
  <c r="Z1093" i="12" s="1"/>
  <c r="AA1093" i="12" s="1"/>
  <c r="Y1093" i="12" a="1"/>
  <c r="Y1093" i="12" s="1"/>
  <c r="X1093" i="12" a="1"/>
  <c r="X1093" i="12" s="1"/>
  <c r="W1093" i="12" a="1"/>
  <c r="W1093" i="12" s="1"/>
  <c r="V1093" i="12" a="1"/>
  <c r="V1093" i="12" s="1"/>
  <c r="Z1092" i="12" a="1"/>
  <c r="Z1092" i="12" s="1"/>
  <c r="AA1092" i="12" s="1"/>
  <c r="Y1092" i="12" a="1"/>
  <c r="Y1092" i="12" s="1"/>
  <c r="X1092" i="12" a="1"/>
  <c r="X1092" i="12" s="1"/>
  <c r="W1092" i="12" a="1"/>
  <c r="W1092" i="12" s="1"/>
  <c r="V1092" i="12" a="1"/>
  <c r="V1092" i="12" s="1"/>
  <c r="Z1091" i="12" a="1"/>
  <c r="Z1091" i="12" s="1"/>
  <c r="AA1091" i="12" s="1"/>
  <c r="Y1091" i="12" a="1"/>
  <c r="Y1091" i="12" s="1"/>
  <c r="X1091" i="12" a="1"/>
  <c r="X1091" i="12" s="1"/>
  <c r="W1091" i="12" a="1"/>
  <c r="W1091" i="12" s="1"/>
  <c r="V1091" i="12" a="1"/>
  <c r="V1091" i="12" s="1"/>
  <c r="Z1090" i="12" a="1"/>
  <c r="Z1090" i="12" s="1"/>
  <c r="AA1090" i="12" s="1"/>
  <c r="Y1090" i="12" a="1"/>
  <c r="Y1090" i="12" s="1"/>
  <c r="X1090" i="12" a="1"/>
  <c r="X1090" i="12" s="1"/>
  <c r="W1090" i="12" a="1"/>
  <c r="W1090" i="12" s="1"/>
  <c r="V1090" i="12" a="1"/>
  <c r="V1090" i="12" s="1"/>
  <c r="R1090" i="12" a="1"/>
  <c r="R1090" i="12" s="1"/>
  <c r="Z1089" i="12" a="1"/>
  <c r="Z1089" i="12" s="1"/>
  <c r="AA1089" i="12" s="1"/>
  <c r="Y1089" i="12" a="1"/>
  <c r="Y1089" i="12" s="1"/>
  <c r="X1089" i="12" a="1"/>
  <c r="X1089" i="12" s="1"/>
  <c r="W1089" i="12" a="1"/>
  <c r="W1089" i="12" s="1"/>
  <c r="V1089" i="12" a="1"/>
  <c r="V1089" i="12" s="1"/>
  <c r="Z1088" i="12" a="1"/>
  <c r="Z1088" i="12" s="1"/>
  <c r="AA1088" i="12" s="1"/>
  <c r="Y1088" i="12" a="1"/>
  <c r="Y1088" i="12" s="1"/>
  <c r="X1088" i="12" a="1"/>
  <c r="X1088" i="12" s="1"/>
  <c r="W1088" i="12" a="1"/>
  <c r="W1088" i="12" s="1"/>
  <c r="V1088" i="12" a="1"/>
  <c r="V1088" i="12" s="1"/>
  <c r="Z1087" i="12" a="1"/>
  <c r="Z1087" i="12" s="1"/>
  <c r="AA1087" i="12" s="1"/>
  <c r="Y1087" i="12" a="1"/>
  <c r="Y1087" i="12" s="1"/>
  <c r="X1087" i="12" a="1"/>
  <c r="X1087" i="12" s="1"/>
  <c r="W1087" i="12" a="1"/>
  <c r="W1087" i="12" s="1"/>
  <c r="V1087" i="12" a="1"/>
  <c r="V1087" i="12" s="1"/>
  <c r="R1087" i="12" a="1"/>
  <c r="R1087" i="12"/>
  <c r="Z1086" i="12" a="1"/>
  <c r="Z1086" i="12" s="1"/>
  <c r="AA1086" i="12" s="1"/>
  <c r="Y1086" i="12" a="1"/>
  <c r="Y1086" i="12" s="1"/>
  <c r="X1086" i="12" a="1"/>
  <c r="X1086" i="12" s="1"/>
  <c r="W1086" i="12" a="1"/>
  <c r="W1086" i="12" s="1"/>
  <c r="V1086" i="12" a="1"/>
  <c r="V1086" i="12" s="1"/>
  <c r="R1086" i="12" a="1"/>
  <c r="R1086" i="12"/>
  <c r="Z1085" i="12" a="1"/>
  <c r="Z1085" i="12" s="1"/>
  <c r="AA1085" i="12" s="1"/>
  <c r="Y1085" i="12" a="1"/>
  <c r="Y1085" i="12" s="1"/>
  <c r="X1085" i="12" a="1"/>
  <c r="X1085" i="12" s="1"/>
  <c r="W1085" i="12" a="1"/>
  <c r="W1085" i="12" s="1"/>
  <c r="V1085" i="12" a="1"/>
  <c r="V1085" i="12" s="1"/>
  <c r="Z1084" i="12" a="1"/>
  <c r="Z1084" i="12" s="1"/>
  <c r="AA1084" i="12" s="1"/>
  <c r="Y1084" i="12" a="1"/>
  <c r="Y1084" i="12" s="1"/>
  <c r="X1084" i="12" a="1"/>
  <c r="X1084" i="12" s="1"/>
  <c r="W1084" i="12" a="1"/>
  <c r="W1084" i="12" s="1"/>
  <c r="V1084" i="12" a="1"/>
  <c r="V1084" i="12" s="1"/>
  <c r="Z1083" i="12" a="1"/>
  <c r="Z1083" i="12" s="1"/>
  <c r="AA1083" i="12" s="1"/>
  <c r="Y1083" i="12" a="1"/>
  <c r="Y1083" i="12" s="1"/>
  <c r="X1083" i="12" a="1"/>
  <c r="X1083" i="12" s="1"/>
  <c r="W1083" i="12" a="1"/>
  <c r="W1083" i="12" s="1"/>
  <c r="V1083" i="12" a="1"/>
  <c r="V1083" i="12" s="1"/>
  <c r="Z1082" i="12" a="1"/>
  <c r="Z1082" i="12" s="1"/>
  <c r="AA1082" i="12" s="1"/>
  <c r="Y1082" i="12" a="1"/>
  <c r="Y1082" i="12" s="1"/>
  <c r="X1082" i="12" a="1"/>
  <c r="X1082" i="12" s="1"/>
  <c r="W1082" i="12" a="1"/>
  <c r="W1082" i="12" s="1"/>
  <c r="V1082" i="12" a="1"/>
  <c r="V1082" i="12" s="1"/>
  <c r="Z1081" i="12" a="1"/>
  <c r="Z1081" i="12" s="1"/>
  <c r="AA1081" i="12" s="1"/>
  <c r="Y1081" i="12" a="1"/>
  <c r="Y1081" i="12" s="1"/>
  <c r="X1081" i="12" a="1"/>
  <c r="X1081" i="12" s="1"/>
  <c r="W1081" i="12" a="1"/>
  <c r="W1081" i="12" s="1"/>
  <c r="V1081" i="12" a="1"/>
  <c r="V1081" i="12" s="1"/>
  <c r="Z1080" i="12" a="1"/>
  <c r="Z1080" i="12" s="1"/>
  <c r="AA1080" i="12" s="1"/>
  <c r="Y1080" i="12" a="1"/>
  <c r="Y1080" i="12" s="1"/>
  <c r="X1080" i="12" a="1"/>
  <c r="X1080" i="12" s="1"/>
  <c r="W1080" i="12" a="1"/>
  <c r="W1080" i="12" s="1"/>
  <c r="V1080" i="12" a="1"/>
  <c r="V1080" i="12" s="1"/>
  <c r="Z1079" i="12" a="1"/>
  <c r="Z1079" i="12" s="1"/>
  <c r="AA1079" i="12" s="1"/>
  <c r="Y1079" i="12" a="1"/>
  <c r="Y1079" i="12" s="1"/>
  <c r="X1079" i="12" a="1"/>
  <c r="X1079" i="12" s="1"/>
  <c r="W1079" i="12" a="1"/>
  <c r="W1079" i="12" s="1"/>
  <c r="V1079" i="12" a="1"/>
  <c r="V1079" i="12" s="1"/>
  <c r="Z1078" i="12" a="1"/>
  <c r="Z1078" i="12" s="1"/>
  <c r="AA1078" i="12" s="1"/>
  <c r="Y1078" i="12" a="1"/>
  <c r="Y1078" i="12" s="1"/>
  <c r="X1078" i="12" a="1"/>
  <c r="X1078" i="12" s="1"/>
  <c r="W1078" i="12" a="1"/>
  <c r="W1078" i="12" s="1"/>
  <c r="V1078" i="12" a="1"/>
  <c r="V1078" i="12" s="1"/>
  <c r="Z1077" i="12" a="1"/>
  <c r="Z1077" i="12" s="1"/>
  <c r="AA1077" i="12" s="1"/>
  <c r="Y1077" i="12" a="1"/>
  <c r="Y1077" i="12" s="1"/>
  <c r="X1077" i="12" a="1"/>
  <c r="X1077" i="12" s="1"/>
  <c r="W1077" i="12" a="1"/>
  <c r="W1077" i="12" s="1"/>
  <c r="V1077" i="12" a="1"/>
  <c r="V1077" i="12" s="1"/>
  <c r="R1077" i="12" a="1"/>
  <c r="R1077" i="12"/>
  <c r="Z1076" i="12" a="1"/>
  <c r="Z1076" i="12" s="1"/>
  <c r="AA1076" i="12" s="1"/>
  <c r="Y1076" i="12" a="1"/>
  <c r="Y1076" i="12" s="1"/>
  <c r="X1076" i="12" a="1"/>
  <c r="X1076" i="12" s="1"/>
  <c r="W1076" i="12" a="1"/>
  <c r="W1076" i="12" s="1"/>
  <c r="V1076" i="12" a="1"/>
  <c r="V1076" i="12" s="1"/>
  <c r="Z1075" i="12" a="1"/>
  <c r="Z1075" i="12" s="1"/>
  <c r="AA1075" i="12" s="1"/>
  <c r="Y1075" i="12" a="1"/>
  <c r="Y1075" i="12" s="1"/>
  <c r="X1075" i="12" a="1"/>
  <c r="X1075" i="12" s="1"/>
  <c r="W1075" i="12" a="1"/>
  <c r="W1075" i="12" s="1"/>
  <c r="V1075" i="12" a="1"/>
  <c r="V1075" i="12" s="1"/>
  <c r="Z1074" i="12" a="1"/>
  <c r="Z1074" i="12" s="1"/>
  <c r="AA1074" i="12" s="1"/>
  <c r="Y1074" i="12" a="1"/>
  <c r="Y1074" i="12" s="1"/>
  <c r="X1074" i="12" a="1"/>
  <c r="X1074" i="12" s="1"/>
  <c r="W1074" i="12" a="1"/>
  <c r="W1074" i="12" s="1"/>
  <c r="V1074" i="12" a="1"/>
  <c r="V1074" i="12" s="1"/>
  <c r="R1074" i="12" a="1"/>
  <c r="R1074" i="12"/>
  <c r="Z1073" i="12" a="1"/>
  <c r="Z1073" i="12" s="1"/>
  <c r="AA1073" i="12" s="1"/>
  <c r="Y1073" i="12" a="1"/>
  <c r="Y1073" i="12" s="1"/>
  <c r="X1073" i="12" a="1"/>
  <c r="X1073" i="12" s="1"/>
  <c r="W1073" i="12" a="1"/>
  <c r="W1073" i="12" s="1"/>
  <c r="V1073" i="12" a="1"/>
  <c r="V1073" i="12" s="1"/>
  <c r="Z1072" i="12" a="1"/>
  <c r="Z1072" i="12" s="1"/>
  <c r="AA1072" i="12" s="1"/>
  <c r="Y1072" i="12" a="1"/>
  <c r="Y1072" i="12" s="1"/>
  <c r="X1072" i="12" a="1"/>
  <c r="X1072" i="12" s="1"/>
  <c r="W1072" i="12" a="1"/>
  <c r="W1072" i="12" s="1"/>
  <c r="V1072" i="12" a="1"/>
  <c r="V1072" i="12" s="1"/>
  <c r="R1072" i="12" a="1"/>
  <c r="R1072" i="12" s="1"/>
  <c r="Z1071" i="12" a="1"/>
  <c r="Z1071" i="12" s="1"/>
  <c r="AA1071" i="12" s="1"/>
  <c r="Y1071" i="12" a="1"/>
  <c r="Y1071" i="12" s="1"/>
  <c r="X1071" i="12" a="1"/>
  <c r="X1071" i="12" s="1"/>
  <c r="W1071" i="12" a="1"/>
  <c r="W1071" i="12" s="1"/>
  <c r="V1071" i="12" a="1"/>
  <c r="V1071" i="12" s="1"/>
  <c r="Z1070" i="12" a="1"/>
  <c r="Z1070" i="12" s="1"/>
  <c r="AA1070" i="12" s="1"/>
  <c r="Y1070" i="12" a="1"/>
  <c r="Y1070" i="12" s="1"/>
  <c r="X1070" i="12" a="1"/>
  <c r="X1070" i="12" s="1"/>
  <c r="W1070" i="12" a="1"/>
  <c r="W1070" i="12" s="1"/>
  <c r="V1070" i="12" a="1"/>
  <c r="V1070" i="12" s="1"/>
  <c r="S1070" i="12" a="1"/>
  <c r="S1070" i="12" s="1"/>
  <c r="R1070" i="12" a="1"/>
  <c r="R1070" i="12" s="1"/>
  <c r="Z1069" i="12" a="1"/>
  <c r="Z1069" i="12" s="1"/>
  <c r="AA1069" i="12" s="1"/>
  <c r="Y1069" i="12" a="1"/>
  <c r="Y1069" i="12" s="1"/>
  <c r="X1069" i="12" a="1"/>
  <c r="X1069" i="12" s="1"/>
  <c r="W1069" i="12" a="1"/>
  <c r="W1069" i="12" s="1"/>
  <c r="V1069" i="12" a="1"/>
  <c r="V1069" i="12" s="1"/>
  <c r="R1069" i="12" a="1"/>
  <c r="R1069" i="12"/>
  <c r="Z1068" i="12" a="1"/>
  <c r="Z1068" i="12" s="1"/>
  <c r="AA1068" i="12" s="1"/>
  <c r="Y1068" i="12" a="1"/>
  <c r="Y1068" i="12" s="1"/>
  <c r="X1068" i="12" a="1"/>
  <c r="X1068" i="12" s="1"/>
  <c r="W1068" i="12" a="1"/>
  <c r="W1068" i="12" s="1"/>
  <c r="V1068" i="12" a="1"/>
  <c r="V1068" i="12" s="1"/>
  <c r="Z1067" i="12" a="1"/>
  <c r="Z1067" i="12" s="1"/>
  <c r="AA1067" i="12" s="1"/>
  <c r="Y1067" i="12" a="1"/>
  <c r="Y1067" i="12" s="1"/>
  <c r="X1067" i="12" a="1"/>
  <c r="X1067" i="12" s="1"/>
  <c r="W1067" i="12" a="1"/>
  <c r="W1067" i="12" s="1"/>
  <c r="V1067" i="12" a="1"/>
  <c r="V1067" i="12" s="1"/>
  <c r="Z1066" i="12" a="1"/>
  <c r="Z1066" i="12" s="1"/>
  <c r="AA1066" i="12" s="1"/>
  <c r="Y1066" i="12" a="1"/>
  <c r="Y1066" i="12" s="1"/>
  <c r="X1066" i="12" a="1"/>
  <c r="X1066" i="12" s="1"/>
  <c r="W1066" i="12" a="1"/>
  <c r="W1066" i="12" s="1"/>
  <c r="V1066" i="12" a="1"/>
  <c r="V1066" i="12" s="1"/>
  <c r="Z1065" i="12" a="1"/>
  <c r="Z1065" i="12" s="1"/>
  <c r="AA1065" i="12" s="1"/>
  <c r="Y1065" i="12" a="1"/>
  <c r="Y1065" i="12" s="1"/>
  <c r="X1065" i="12" a="1"/>
  <c r="X1065" i="12" s="1"/>
  <c r="W1065" i="12" a="1"/>
  <c r="W1065" i="12" s="1"/>
  <c r="V1065" i="12" a="1"/>
  <c r="V1065" i="12" s="1"/>
  <c r="Z1064" i="12" a="1"/>
  <c r="Z1064" i="12" s="1"/>
  <c r="AA1064" i="12" s="1"/>
  <c r="Y1064" i="12" a="1"/>
  <c r="Y1064" i="12" s="1"/>
  <c r="X1064" i="12" a="1"/>
  <c r="X1064" i="12" s="1"/>
  <c r="W1064" i="12" a="1"/>
  <c r="W1064" i="12" s="1"/>
  <c r="V1064" i="12" a="1"/>
  <c r="V1064" i="12" s="1"/>
  <c r="Z1063" i="12" a="1"/>
  <c r="Z1063" i="12" s="1"/>
  <c r="AA1063" i="12" s="1"/>
  <c r="Y1063" i="12" a="1"/>
  <c r="Y1063" i="12" s="1"/>
  <c r="X1063" i="12" a="1"/>
  <c r="X1063" i="12" s="1"/>
  <c r="W1063" i="12" a="1"/>
  <c r="W1063" i="12" s="1"/>
  <c r="V1063" i="12" a="1"/>
  <c r="V1063" i="12" s="1"/>
  <c r="Z1062" i="12" a="1"/>
  <c r="Z1062" i="12" s="1"/>
  <c r="AA1062" i="12" s="1"/>
  <c r="Y1062" i="12" a="1"/>
  <c r="Y1062" i="12" s="1"/>
  <c r="X1062" i="12" a="1"/>
  <c r="X1062" i="12" s="1"/>
  <c r="W1062" i="12" a="1"/>
  <c r="W1062" i="12" s="1"/>
  <c r="V1062" i="12" a="1"/>
  <c r="V1062" i="12" s="1"/>
  <c r="Z1061" i="12" a="1"/>
  <c r="Z1061" i="12" s="1"/>
  <c r="AA1061" i="12" s="1"/>
  <c r="Y1061" i="12" a="1"/>
  <c r="Y1061" i="12" s="1"/>
  <c r="X1061" i="12" a="1"/>
  <c r="X1061" i="12" s="1"/>
  <c r="W1061" i="12" a="1"/>
  <c r="W1061" i="12" s="1"/>
  <c r="V1061" i="12" a="1"/>
  <c r="V1061" i="12" s="1"/>
  <c r="Z1060" i="12" a="1"/>
  <c r="Z1060" i="12" s="1"/>
  <c r="AA1060" i="12" s="1"/>
  <c r="Y1060" i="12" a="1"/>
  <c r="Y1060" i="12" s="1"/>
  <c r="X1060" i="12" a="1"/>
  <c r="X1060" i="12" s="1"/>
  <c r="W1060" i="12" a="1"/>
  <c r="W1060" i="12" s="1"/>
  <c r="V1060" i="12" a="1"/>
  <c r="V1060" i="12" s="1"/>
  <c r="Z1059" i="12" a="1"/>
  <c r="Z1059" i="12" s="1"/>
  <c r="AA1059" i="12" s="1"/>
  <c r="Y1059" i="12" a="1"/>
  <c r="Y1059" i="12" s="1"/>
  <c r="X1059" i="12" a="1"/>
  <c r="X1059" i="12" s="1"/>
  <c r="W1059" i="12" a="1"/>
  <c r="W1059" i="12" s="1"/>
  <c r="V1059" i="12" a="1"/>
  <c r="V1059" i="12" s="1"/>
  <c r="Z1058" i="12" a="1"/>
  <c r="Z1058" i="12" s="1"/>
  <c r="AA1058" i="12" s="1"/>
  <c r="Y1058" i="12" a="1"/>
  <c r="Y1058" i="12" s="1"/>
  <c r="X1058" i="12" a="1"/>
  <c r="X1058" i="12" s="1"/>
  <c r="W1058" i="12" a="1"/>
  <c r="W1058" i="12" s="1"/>
  <c r="V1058" i="12" a="1"/>
  <c r="V1058" i="12" s="1"/>
  <c r="Z1057" i="12" a="1"/>
  <c r="Z1057" i="12" s="1"/>
  <c r="AA1057" i="12" s="1"/>
  <c r="Y1057" i="12" a="1"/>
  <c r="Y1057" i="12" s="1"/>
  <c r="X1057" i="12" a="1"/>
  <c r="X1057" i="12" s="1"/>
  <c r="W1057" i="12" a="1"/>
  <c r="W1057" i="12" s="1"/>
  <c r="V1057" i="12" a="1"/>
  <c r="V1057" i="12" s="1"/>
  <c r="Z1056" i="12" a="1"/>
  <c r="Z1056" i="12" s="1"/>
  <c r="AA1056" i="12" s="1"/>
  <c r="Y1056" i="12" a="1"/>
  <c r="Y1056" i="12" s="1"/>
  <c r="X1056" i="12" a="1"/>
  <c r="X1056" i="12" s="1"/>
  <c r="W1056" i="12" a="1"/>
  <c r="W1056" i="12" s="1"/>
  <c r="V1056" i="12" a="1"/>
  <c r="V1056" i="12" s="1"/>
  <c r="Z1055" i="12" a="1"/>
  <c r="Z1055" i="12" s="1"/>
  <c r="AA1055" i="12" s="1"/>
  <c r="Y1055" i="12" a="1"/>
  <c r="Y1055" i="12" s="1"/>
  <c r="X1055" i="12" a="1"/>
  <c r="X1055" i="12" s="1"/>
  <c r="W1055" i="12" a="1"/>
  <c r="W1055" i="12" s="1"/>
  <c r="V1055" i="12" a="1"/>
  <c r="V1055" i="12" s="1"/>
  <c r="R1055" i="12" a="1"/>
  <c r="R1055" i="12"/>
  <c r="Z1054" i="12" a="1"/>
  <c r="Z1054" i="12" s="1"/>
  <c r="AA1054" i="12" s="1"/>
  <c r="Y1054" i="12" a="1"/>
  <c r="Y1054" i="12" s="1"/>
  <c r="X1054" i="12" a="1"/>
  <c r="X1054" i="12" s="1"/>
  <c r="W1054" i="12" a="1"/>
  <c r="W1054" i="12" s="1"/>
  <c r="V1054" i="12" a="1"/>
  <c r="V1054" i="12" s="1"/>
  <c r="Z1053" i="12" a="1"/>
  <c r="Z1053" i="12" s="1"/>
  <c r="AA1053" i="12" s="1"/>
  <c r="Y1053" i="12" a="1"/>
  <c r="Y1053" i="12" s="1"/>
  <c r="X1053" i="12" a="1"/>
  <c r="X1053" i="12" s="1"/>
  <c r="W1053" i="12" a="1"/>
  <c r="W1053" i="12" s="1"/>
  <c r="V1053" i="12" a="1"/>
  <c r="V1053" i="12" s="1"/>
  <c r="Z1052" i="12" a="1"/>
  <c r="Z1052" i="12" s="1"/>
  <c r="AA1052" i="12" s="1"/>
  <c r="Y1052" i="12" a="1"/>
  <c r="Y1052" i="12" s="1"/>
  <c r="X1052" i="12" a="1"/>
  <c r="X1052" i="12" s="1"/>
  <c r="W1052" i="12" a="1"/>
  <c r="W1052" i="12" s="1"/>
  <c r="V1052" i="12" a="1"/>
  <c r="V1052" i="12" s="1"/>
  <c r="Z1051" i="12" a="1"/>
  <c r="Z1051" i="12" s="1"/>
  <c r="AA1051" i="12" s="1"/>
  <c r="Y1051" i="12" a="1"/>
  <c r="Y1051" i="12" s="1"/>
  <c r="X1051" i="12" a="1"/>
  <c r="X1051" i="12" s="1"/>
  <c r="W1051" i="12" a="1"/>
  <c r="W1051" i="12" s="1"/>
  <c r="V1051" i="12" a="1"/>
  <c r="V1051" i="12" s="1"/>
  <c r="Z1050" i="12" a="1"/>
  <c r="Z1050" i="12" s="1"/>
  <c r="AA1050" i="12" s="1"/>
  <c r="Y1050" i="12" a="1"/>
  <c r="Y1050" i="12" s="1"/>
  <c r="X1050" i="12" a="1"/>
  <c r="X1050" i="12" s="1"/>
  <c r="W1050" i="12" a="1"/>
  <c r="W1050" i="12" s="1"/>
  <c r="V1050" i="12" a="1"/>
  <c r="V1050" i="12"/>
  <c r="Z1049" i="12" a="1"/>
  <c r="Z1049" i="12" s="1"/>
  <c r="AA1049" i="12" s="1"/>
  <c r="Y1049" i="12" a="1"/>
  <c r="Y1049" i="12" s="1"/>
  <c r="X1049" i="12" a="1"/>
  <c r="X1049" i="12" s="1"/>
  <c r="W1049" i="12" a="1"/>
  <c r="W1049" i="12" s="1"/>
  <c r="V1049" i="12" a="1"/>
  <c r="V1049" i="12" s="1"/>
  <c r="Z1048" i="12" a="1"/>
  <c r="Z1048" i="12" s="1"/>
  <c r="AA1048" i="12" s="1"/>
  <c r="Y1048" i="12" a="1"/>
  <c r="Y1048" i="12" s="1"/>
  <c r="X1048" i="12" a="1"/>
  <c r="X1048" i="12" s="1"/>
  <c r="W1048" i="12" a="1"/>
  <c r="W1048" i="12" s="1"/>
  <c r="V1048" i="12" a="1"/>
  <c r="V1048" i="12" s="1"/>
  <c r="Z1047" i="12" a="1"/>
  <c r="Z1047" i="12" s="1"/>
  <c r="AA1047" i="12" s="1"/>
  <c r="Y1047" i="12" a="1"/>
  <c r="Y1047" i="12" s="1"/>
  <c r="X1047" i="12" a="1"/>
  <c r="X1047" i="12" s="1"/>
  <c r="W1047" i="12" a="1"/>
  <c r="W1047" i="12" s="1"/>
  <c r="V1047" i="12" a="1"/>
  <c r="V1047" i="12" s="1"/>
  <c r="Z1046" i="12" a="1"/>
  <c r="Z1046" i="12" s="1"/>
  <c r="AA1046" i="12" s="1"/>
  <c r="Y1046" i="12" a="1"/>
  <c r="Y1046" i="12" s="1"/>
  <c r="X1046" i="12" a="1"/>
  <c r="X1046" i="12" s="1"/>
  <c r="W1046" i="12" a="1"/>
  <c r="W1046" i="12" s="1"/>
  <c r="V1046" i="12" a="1"/>
  <c r="V1046" i="12" s="1"/>
  <c r="Z1045" i="12" a="1"/>
  <c r="Z1045" i="12" s="1"/>
  <c r="AA1045" i="12" s="1"/>
  <c r="Y1045" i="12" a="1"/>
  <c r="Y1045" i="12" s="1"/>
  <c r="X1045" i="12" a="1"/>
  <c r="X1045" i="12" s="1"/>
  <c r="W1045" i="12" a="1"/>
  <c r="W1045" i="12" s="1"/>
  <c r="V1045" i="12" a="1"/>
  <c r="V1045" i="12" s="1"/>
  <c r="Z1044" i="12" a="1"/>
  <c r="Z1044" i="12" s="1"/>
  <c r="AA1044" i="12" s="1"/>
  <c r="Y1044" i="12" a="1"/>
  <c r="Y1044" i="12" s="1"/>
  <c r="X1044" i="12" a="1"/>
  <c r="X1044" i="12" s="1"/>
  <c r="W1044" i="12" a="1"/>
  <c r="W1044" i="12" s="1"/>
  <c r="V1044" i="12" a="1"/>
  <c r="V1044" i="12" s="1"/>
  <c r="Z1043" i="12" a="1"/>
  <c r="Z1043" i="12" s="1"/>
  <c r="AA1043" i="12" s="1"/>
  <c r="Y1043" i="12" a="1"/>
  <c r="Y1043" i="12" s="1"/>
  <c r="X1043" i="12" a="1"/>
  <c r="X1043" i="12" s="1"/>
  <c r="W1043" i="12" a="1"/>
  <c r="W1043" i="12" s="1"/>
  <c r="V1043" i="12" a="1"/>
  <c r="V1043" i="12" s="1"/>
  <c r="Z1042" i="12" a="1"/>
  <c r="Z1042" i="12" s="1"/>
  <c r="AA1042" i="12" s="1"/>
  <c r="Y1042" i="12" a="1"/>
  <c r="Y1042" i="12" s="1"/>
  <c r="X1042" i="12" a="1"/>
  <c r="X1042" i="12" s="1"/>
  <c r="W1042" i="12" a="1"/>
  <c r="W1042" i="12" s="1"/>
  <c r="V1042" i="12" a="1"/>
  <c r="V1042" i="12" s="1"/>
  <c r="Z1041" i="12" a="1"/>
  <c r="Z1041" i="12" s="1"/>
  <c r="AA1041" i="12" s="1"/>
  <c r="Y1041" i="12" a="1"/>
  <c r="Y1041" i="12" s="1"/>
  <c r="X1041" i="12" a="1"/>
  <c r="X1041" i="12" s="1"/>
  <c r="W1041" i="12" a="1"/>
  <c r="W1041" i="12" s="1"/>
  <c r="V1041" i="12" a="1"/>
  <c r="V1041" i="12" s="1"/>
  <c r="Z1040" i="12" a="1"/>
  <c r="Z1040" i="12" s="1"/>
  <c r="AA1040" i="12" s="1"/>
  <c r="Y1040" i="12" a="1"/>
  <c r="Y1040" i="12" s="1"/>
  <c r="X1040" i="12" a="1"/>
  <c r="X1040" i="12" s="1"/>
  <c r="W1040" i="12" a="1"/>
  <c r="W1040" i="12" s="1"/>
  <c r="V1040" i="12" a="1"/>
  <c r="V1040" i="12" s="1"/>
  <c r="Z1039" i="12" a="1"/>
  <c r="Z1039" i="12" s="1"/>
  <c r="AA1039" i="12" s="1"/>
  <c r="Y1039" i="12" a="1"/>
  <c r="Y1039" i="12" s="1"/>
  <c r="X1039" i="12" a="1"/>
  <c r="X1039" i="12" s="1"/>
  <c r="W1039" i="12" a="1"/>
  <c r="W1039" i="12" s="1"/>
  <c r="V1039" i="12" a="1"/>
  <c r="V1039" i="12" s="1"/>
  <c r="Z1038" i="12" a="1"/>
  <c r="Z1038" i="12" s="1"/>
  <c r="AA1038" i="12" s="1"/>
  <c r="Y1038" i="12" a="1"/>
  <c r="Y1038" i="12" s="1"/>
  <c r="X1038" i="12" a="1"/>
  <c r="X1038" i="12" s="1"/>
  <c r="W1038" i="12" a="1"/>
  <c r="W1038" i="12" s="1"/>
  <c r="V1038" i="12" a="1"/>
  <c r="V1038" i="12" s="1"/>
  <c r="Z1037" i="12" a="1"/>
  <c r="Z1037" i="12" s="1"/>
  <c r="AA1037" i="12" s="1"/>
  <c r="Y1037" i="12" a="1"/>
  <c r="Y1037" i="12" s="1"/>
  <c r="X1037" i="12" a="1"/>
  <c r="X1037" i="12" s="1"/>
  <c r="W1037" i="12" a="1"/>
  <c r="W1037" i="12" s="1"/>
  <c r="V1037" i="12" a="1"/>
  <c r="V1037" i="12" s="1"/>
  <c r="Z1036" i="12" a="1"/>
  <c r="Z1036" i="12" s="1"/>
  <c r="AA1036" i="12" s="1"/>
  <c r="Y1036" i="12" a="1"/>
  <c r="Y1036" i="12" s="1"/>
  <c r="X1036" i="12" a="1"/>
  <c r="X1036" i="12" s="1"/>
  <c r="W1036" i="12" a="1"/>
  <c r="W1036" i="12" s="1"/>
  <c r="V1036" i="12" a="1"/>
  <c r="V1036" i="12" s="1"/>
  <c r="Z1035" i="12" a="1"/>
  <c r="Z1035" i="12" s="1"/>
  <c r="AA1035" i="12" s="1"/>
  <c r="Y1035" i="12" a="1"/>
  <c r="Y1035" i="12" s="1"/>
  <c r="X1035" i="12" a="1"/>
  <c r="X1035" i="12" s="1"/>
  <c r="W1035" i="12" a="1"/>
  <c r="W1035" i="12" s="1"/>
  <c r="V1035" i="12" a="1"/>
  <c r="V1035" i="12" s="1"/>
  <c r="Z1034" i="12" a="1"/>
  <c r="Z1034" i="12" s="1"/>
  <c r="AA1034" i="12" s="1"/>
  <c r="Y1034" i="12" a="1"/>
  <c r="Y1034" i="12" s="1"/>
  <c r="X1034" i="12" a="1"/>
  <c r="X1034" i="12" s="1"/>
  <c r="W1034" i="12" a="1"/>
  <c r="W1034" i="12" s="1"/>
  <c r="V1034" i="12" a="1"/>
  <c r="V1034" i="12" s="1"/>
  <c r="Z1033" i="12" a="1"/>
  <c r="Z1033" i="12" s="1"/>
  <c r="AA1033" i="12" s="1"/>
  <c r="Y1033" i="12" a="1"/>
  <c r="Y1033" i="12" s="1"/>
  <c r="X1033" i="12" a="1"/>
  <c r="X1033" i="12" s="1"/>
  <c r="W1033" i="12" a="1"/>
  <c r="W1033" i="12" s="1"/>
  <c r="V1033" i="12" a="1"/>
  <c r="V1033" i="12" s="1"/>
  <c r="Z1032" i="12" a="1"/>
  <c r="Z1032" i="12" s="1"/>
  <c r="AA1032" i="12" s="1"/>
  <c r="Y1032" i="12" a="1"/>
  <c r="Y1032" i="12" s="1"/>
  <c r="X1032" i="12" a="1"/>
  <c r="X1032" i="12" s="1"/>
  <c r="W1032" i="12" a="1"/>
  <c r="W1032" i="12" s="1"/>
  <c r="V1032" i="12" a="1"/>
  <c r="V1032" i="12" s="1"/>
  <c r="Z1031" i="12" a="1"/>
  <c r="Z1031" i="12" s="1"/>
  <c r="AA1031" i="12" s="1"/>
  <c r="Y1031" i="12" a="1"/>
  <c r="Y1031" i="12" s="1"/>
  <c r="X1031" i="12" a="1"/>
  <c r="X1031" i="12" s="1"/>
  <c r="W1031" i="12" a="1"/>
  <c r="W1031" i="12" s="1"/>
  <c r="V1031" i="12" a="1"/>
  <c r="V1031" i="12" s="1"/>
  <c r="Z1030" i="12" a="1"/>
  <c r="Z1030" i="12" s="1"/>
  <c r="AA1030" i="12" s="1"/>
  <c r="Y1030" i="12" a="1"/>
  <c r="Y1030" i="12" s="1"/>
  <c r="X1030" i="12" a="1"/>
  <c r="X1030" i="12" s="1"/>
  <c r="W1030" i="12" a="1"/>
  <c r="W1030" i="12" s="1"/>
  <c r="V1030" i="12" a="1"/>
  <c r="V1030" i="12" s="1"/>
  <c r="Z1029" i="12" a="1"/>
  <c r="Z1029" i="12" s="1"/>
  <c r="AA1029" i="12" s="1"/>
  <c r="Y1029" i="12" a="1"/>
  <c r="Y1029" i="12" s="1"/>
  <c r="X1029" i="12" a="1"/>
  <c r="X1029" i="12" s="1"/>
  <c r="W1029" i="12" a="1"/>
  <c r="W1029" i="12" s="1"/>
  <c r="V1029" i="12" a="1"/>
  <c r="V1029" i="12" s="1"/>
  <c r="Z1028" i="12" a="1"/>
  <c r="Z1028" i="12" s="1"/>
  <c r="AA1028" i="12" s="1"/>
  <c r="Y1028" i="12" a="1"/>
  <c r="Y1028" i="12" s="1"/>
  <c r="X1028" i="12" a="1"/>
  <c r="X1028" i="12" s="1"/>
  <c r="W1028" i="12" a="1"/>
  <c r="W1028" i="12" s="1"/>
  <c r="V1028" i="12" a="1"/>
  <c r="V1028" i="12" s="1"/>
  <c r="Z1027" i="12" a="1"/>
  <c r="Z1027" i="12" s="1"/>
  <c r="AA1027" i="12" s="1"/>
  <c r="Y1027" i="12" a="1"/>
  <c r="Y1027" i="12" s="1"/>
  <c r="X1027" i="12" a="1"/>
  <c r="X1027" i="12" s="1"/>
  <c r="W1027" i="12" a="1"/>
  <c r="W1027" i="12" s="1"/>
  <c r="V1027" i="12" a="1"/>
  <c r="V1027" i="12" s="1"/>
  <c r="Z1026" i="12" a="1"/>
  <c r="Z1026" i="12" s="1"/>
  <c r="AA1026" i="12" s="1"/>
  <c r="Y1026" i="12" a="1"/>
  <c r="Y1026" i="12" s="1"/>
  <c r="X1026" i="12" a="1"/>
  <c r="X1026" i="12" s="1"/>
  <c r="W1026" i="12" a="1"/>
  <c r="W1026" i="12" s="1"/>
  <c r="V1026" i="12" a="1"/>
  <c r="V1026" i="12" s="1"/>
  <c r="Z1025" i="12" a="1"/>
  <c r="Z1025" i="12" s="1"/>
  <c r="AA1025" i="12" s="1"/>
  <c r="Y1025" i="12" a="1"/>
  <c r="Y1025" i="12" s="1"/>
  <c r="X1025" i="12" a="1"/>
  <c r="X1025" i="12" s="1"/>
  <c r="W1025" i="12" a="1"/>
  <c r="W1025" i="12" s="1"/>
  <c r="V1025" i="12" a="1"/>
  <c r="V1025" i="12" s="1"/>
  <c r="Z1024" i="12" a="1"/>
  <c r="Z1024" i="12" s="1"/>
  <c r="AA1024" i="12" s="1"/>
  <c r="Y1024" i="12" a="1"/>
  <c r="Y1024" i="12" s="1"/>
  <c r="X1024" i="12" a="1"/>
  <c r="X1024" i="12" s="1"/>
  <c r="W1024" i="12" a="1"/>
  <c r="W1024" i="12" s="1"/>
  <c r="V1024" i="12" a="1"/>
  <c r="V1024" i="12" s="1"/>
  <c r="Z1023" i="12" a="1"/>
  <c r="Z1023" i="12" s="1"/>
  <c r="AA1023" i="12" s="1"/>
  <c r="Y1023" i="12" a="1"/>
  <c r="Y1023" i="12" s="1"/>
  <c r="X1023" i="12" a="1"/>
  <c r="X1023" i="12" s="1"/>
  <c r="W1023" i="12" a="1"/>
  <c r="W1023" i="12" s="1"/>
  <c r="V1023" i="12" a="1"/>
  <c r="V1023" i="12" s="1"/>
  <c r="Z1022" i="12" a="1"/>
  <c r="Z1022" i="12" s="1"/>
  <c r="AA1022" i="12" s="1"/>
  <c r="Y1022" i="12" a="1"/>
  <c r="Y1022" i="12" s="1"/>
  <c r="X1022" i="12" a="1"/>
  <c r="X1022" i="12" s="1"/>
  <c r="W1022" i="12" a="1"/>
  <c r="W1022" i="12" s="1"/>
  <c r="V1022" i="12" a="1"/>
  <c r="V1022" i="12" s="1"/>
  <c r="S1022" i="12" a="1"/>
  <c r="S1022" i="12" s="1"/>
  <c r="R1022" i="12" a="1"/>
  <c r="R1022" i="12" s="1"/>
  <c r="Z1021" i="12" a="1"/>
  <c r="Z1021" i="12" s="1"/>
  <c r="AA1021" i="12" s="1"/>
  <c r="Y1021" i="12" a="1"/>
  <c r="Y1021" i="12" s="1"/>
  <c r="X1021" i="12" a="1"/>
  <c r="X1021" i="12" s="1"/>
  <c r="W1021" i="12" a="1"/>
  <c r="W1021" i="12" s="1"/>
  <c r="V1021" i="12" a="1"/>
  <c r="V1021" i="12" s="1"/>
  <c r="Z1020" i="12" a="1"/>
  <c r="Z1020" i="12" s="1"/>
  <c r="AA1020" i="12" s="1"/>
  <c r="Y1020" i="12" a="1"/>
  <c r="Y1020" i="12" s="1"/>
  <c r="X1020" i="12" a="1"/>
  <c r="X1020" i="12" s="1"/>
  <c r="W1020" i="12" a="1"/>
  <c r="W1020" i="12" s="1"/>
  <c r="V1020" i="12" a="1"/>
  <c r="V1020" i="12" s="1"/>
  <c r="Z1019" i="12" a="1"/>
  <c r="Z1019" i="12" s="1"/>
  <c r="AA1019" i="12" s="1"/>
  <c r="Y1019" i="12" a="1"/>
  <c r="Y1019" i="12" s="1"/>
  <c r="X1019" i="12" a="1"/>
  <c r="X1019" i="12" s="1"/>
  <c r="W1019" i="12" a="1"/>
  <c r="W1019" i="12" s="1"/>
  <c r="V1019" i="12" a="1"/>
  <c r="V1019" i="12" s="1"/>
  <c r="Z1018" i="12" a="1"/>
  <c r="Z1018" i="12" s="1"/>
  <c r="AA1018" i="12" s="1"/>
  <c r="Y1018" i="12" a="1"/>
  <c r="Y1018" i="12" s="1"/>
  <c r="X1018" i="12" a="1"/>
  <c r="X1018" i="12" s="1"/>
  <c r="W1018" i="12" a="1"/>
  <c r="W1018" i="12" s="1"/>
  <c r="V1018" i="12" a="1"/>
  <c r="V1018" i="12" s="1"/>
  <c r="Z1017" i="12" a="1"/>
  <c r="Z1017" i="12" s="1"/>
  <c r="AA1017" i="12" s="1"/>
  <c r="Y1017" i="12" a="1"/>
  <c r="Y1017" i="12" s="1"/>
  <c r="X1017" i="12" a="1"/>
  <c r="X1017" i="12" s="1"/>
  <c r="W1017" i="12" a="1"/>
  <c r="W1017" i="12" s="1"/>
  <c r="V1017" i="12" a="1"/>
  <c r="V1017" i="12" s="1"/>
  <c r="Z1016" i="12" a="1"/>
  <c r="Z1016" i="12" s="1"/>
  <c r="AA1016" i="12" s="1"/>
  <c r="Y1016" i="12" a="1"/>
  <c r="Y1016" i="12" s="1"/>
  <c r="X1016" i="12" a="1"/>
  <c r="X1016" i="12" s="1"/>
  <c r="W1016" i="12" a="1"/>
  <c r="W1016" i="12" s="1"/>
  <c r="V1016" i="12" a="1"/>
  <c r="V1016" i="12" s="1"/>
  <c r="Z1015" i="12" a="1"/>
  <c r="Z1015" i="12" s="1"/>
  <c r="AA1015" i="12" s="1"/>
  <c r="Y1015" i="12" a="1"/>
  <c r="Y1015" i="12" s="1"/>
  <c r="X1015" i="12" a="1"/>
  <c r="X1015" i="12" s="1"/>
  <c r="W1015" i="12" a="1"/>
  <c r="W1015" i="12" s="1"/>
  <c r="V1015" i="12" a="1"/>
  <c r="V1015" i="12" s="1"/>
  <c r="Z1014" i="12" a="1"/>
  <c r="Z1014" i="12" s="1"/>
  <c r="AA1014" i="12" s="1"/>
  <c r="Y1014" i="12" a="1"/>
  <c r="Y1014" i="12" s="1"/>
  <c r="X1014" i="12" a="1"/>
  <c r="X1014" i="12"/>
  <c r="W1014" i="12" a="1"/>
  <c r="W1014" i="12" s="1"/>
  <c r="V1014" i="12" a="1"/>
  <c r="V1014" i="12" s="1"/>
  <c r="Z1013" i="12" a="1"/>
  <c r="Z1013" i="12" s="1"/>
  <c r="AA1013" i="12" s="1"/>
  <c r="Y1013" i="12" a="1"/>
  <c r="Y1013" i="12" s="1"/>
  <c r="X1013" i="12" a="1"/>
  <c r="X1013" i="12" s="1"/>
  <c r="W1013" i="12" a="1"/>
  <c r="W1013" i="12" s="1"/>
  <c r="V1013" i="12" a="1"/>
  <c r="V1013" i="12"/>
  <c r="Z1012" i="12" a="1"/>
  <c r="Z1012" i="12" s="1"/>
  <c r="AA1012" i="12" s="1"/>
  <c r="Y1012" i="12" a="1"/>
  <c r="Y1012" i="12" s="1"/>
  <c r="X1012" i="12" a="1"/>
  <c r="X1012" i="12" s="1"/>
  <c r="W1012" i="12" a="1"/>
  <c r="W1012" i="12" s="1"/>
  <c r="V1012" i="12" a="1"/>
  <c r="V1012" i="12" s="1"/>
  <c r="Z1011" i="12" a="1"/>
  <c r="Z1011" i="12" s="1"/>
  <c r="AA1011" i="12" s="1"/>
  <c r="Y1011" i="12" a="1"/>
  <c r="Y1011" i="12" s="1"/>
  <c r="X1011" i="12" a="1"/>
  <c r="X1011" i="12" s="1"/>
  <c r="W1011" i="12" a="1"/>
  <c r="W1011" i="12" s="1"/>
  <c r="V1011" i="12" a="1"/>
  <c r="V1011" i="12" s="1"/>
  <c r="Z1010" i="12" a="1"/>
  <c r="Z1010" i="12" s="1"/>
  <c r="AA1010" i="12" s="1"/>
  <c r="Y1010" i="12" a="1"/>
  <c r="Y1010" i="12" s="1"/>
  <c r="X1010" i="12" a="1"/>
  <c r="X1010" i="12" s="1"/>
  <c r="W1010" i="12" a="1"/>
  <c r="W1010" i="12" s="1"/>
  <c r="V1010" i="12" a="1"/>
  <c r="V1010" i="12" s="1"/>
  <c r="Z1009" i="12" a="1"/>
  <c r="Z1009" i="12" s="1"/>
  <c r="AA1009" i="12" s="1"/>
  <c r="Y1009" i="12" a="1"/>
  <c r="Y1009" i="12" s="1"/>
  <c r="X1009" i="12" a="1"/>
  <c r="X1009" i="12" s="1"/>
  <c r="W1009" i="12" a="1"/>
  <c r="W1009" i="12" s="1"/>
  <c r="V1009" i="12" a="1"/>
  <c r="V1009" i="12" s="1"/>
  <c r="Z1008" i="12" a="1"/>
  <c r="Z1008" i="12" s="1"/>
  <c r="AA1008" i="12" s="1"/>
  <c r="Y1008" i="12" a="1"/>
  <c r="Y1008" i="12"/>
  <c r="X1008" i="12" a="1"/>
  <c r="X1008" i="12" s="1"/>
  <c r="W1008" i="12" a="1"/>
  <c r="W1008" i="12" s="1"/>
  <c r="V1008" i="12" a="1"/>
  <c r="V1008" i="12" s="1"/>
  <c r="R1008" i="12" a="1"/>
  <c r="R1008" i="12" s="1"/>
  <c r="Z1007" i="12" a="1"/>
  <c r="Z1007" i="12" s="1"/>
  <c r="AA1007" i="12" s="1"/>
  <c r="Y1007" i="12" a="1"/>
  <c r="Y1007" i="12" s="1"/>
  <c r="X1007" i="12" a="1"/>
  <c r="X1007" i="12" s="1"/>
  <c r="W1007" i="12" a="1"/>
  <c r="W1007" i="12" s="1"/>
  <c r="V1007" i="12" a="1"/>
  <c r="V1007" i="12" s="1"/>
  <c r="Z1006" i="12" a="1"/>
  <c r="Z1006" i="12" s="1"/>
  <c r="AA1006" i="12" s="1"/>
  <c r="Y1006" i="12" a="1"/>
  <c r="Y1006" i="12" s="1"/>
  <c r="X1006" i="12" a="1"/>
  <c r="X1006" i="12" s="1"/>
  <c r="W1006" i="12" a="1"/>
  <c r="W1006" i="12" s="1"/>
  <c r="V1006" i="12" a="1"/>
  <c r="V1006" i="12" s="1"/>
  <c r="Z1005" i="12" a="1"/>
  <c r="Z1005" i="12" s="1"/>
  <c r="AA1005" i="12" s="1"/>
  <c r="Y1005" i="12" a="1"/>
  <c r="Y1005" i="12" s="1"/>
  <c r="X1005" i="12" a="1"/>
  <c r="X1005" i="12" s="1"/>
  <c r="W1005" i="12" a="1"/>
  <c r="W1005" i="12" s="1"/>
  <c r="V1005" i="12" a="1"/>
  <c r="V1005" i="12" s="1"/>
  <c r="Z1004" i="12" a="1"/>
  <c r="Z1004" i="12" s="1"/>
  <c r="AA1004" i="12" s="1"/>
  <c r="Y1004" i="12" a="1"/>
  <c r="Y1004" i="12" s="1"/>
  <c r="X1004" i="12" a="1"/>
  <c r="X1004" i="12" s="1"/>
  <c r="W1004" i="12" a="1"/>
  <c r="W1004" i="12" s="1"/>
  <c r="V1004" i="12" a="1"/>
  <c r="V1004" i="12" s="1"/>
  <c r="Z1003" i="12" a="1"/>
  <c r="Z1003" i="12" s="1"/>
  <c r="AA1003" i="12" s="1"/>
  <c r="Y1003" i="12" a="1"/>
  <c r="Y1003" i="12" s="1"/>
  <c r="X1003" i="12" a="1"/>
  <c r="X1003" i="12" s="1"/>
  <c r="W1003" i="12" a="1"/>
  <c r="W1003" i="12" s="1"/>
  <c r="V1003" i="12" a="1"/>
  <c r="V1003" i="12" s="1"/>
  <c r="Z1002" i="12" a="1"/>
  <c r="Z1002" i="12" s="1"/>
  <c r="AA1002" i="12" s="1"/>
  <c r="Y1002" i="12" a="1"/>
  <c r="Y1002" i="12" s="1"/>
  <c r="X1002" i="12" a="1"/>
  <c r="X1002" i="12" s="1"/>
  <c r="W1002" i="12" a="1"/>
  <c r="W1002" i="12" s="1"/>
  <c r="V1002" i="12" a="1"/>
  <c r="V1002" i="12" s="1"/>
  <c r="Z1001" i="12" a="1"/>
  <c r="Z1001" i="12" s="1"/>
  <c r="AA1001" i="12" s="1"/>
  <c r="Y1001" i="12" a="1"/>
  <c r="Y1001" i="12" s="1"/>
  <c r="X1001" i="12" a="1"/>
  <c r="X1001" i="12" s="1"/>
  <c r="W1001" i="12" a="1"/>
  <c r="W1001" i="12" s="1"/>
  <c r="V1001" i="12" a="1"/>
  <c r="V1001" i="12" s="1"/>
  <c r="Z1000" i="12" a="1"/>
  <c r="Z1000" i="12" s="1"/>
  <c r="AA1000" i="12" s="1"/>
  <c r="Y1000" i="12" a="1"/>
  <c r="Y1000" i="12" s="1"/>
  <c r="X1000" i="12" a="1"/>
  <c r="X1000" i="12" s="1"/>
  <c r="W1000" i="12" a="1"/>
  <c r="W1000" i="12" s="1"/>
  <c r="V1000" i="12" a="1"/>
  <c r="V1000" i="12" s="1"/>
  <c r="Z999" i="12" a="1"/>
  <c r="Z999" i="12" s="1"/>
  <c r="AA999" i="12" s="1"/>
  <c r="Y999" i="12" a="1"/>
  <c r="Y999" i="12" s="1"/>
  <c r="X999" i="12" a="1"/>
  <c r="X999" i="12" s="1"/>
  <c r="W999" i="12" a="1"/>
  <c r="W999" i="12" s="1"/>
  <c r="V999" i="12" a="1"/>
  <c r="V999" i="12" s="1"/>
  <c r="Z998" i="12" a="1"/>
  <c r="Z998" i="12" s="1"/>
  <c r="AA998" i="12" s="1"/>
  <c r="Y998" i="12" a="1"/>
  <c r="Y998" i="12" s="1"/>
  <c r="X998" i="12" a="1"/>
  <c r="X998" i="12" s="1"/>
  <c r="W998" i="12" a="1"/>
  <c r="W998" i="12" s="1"/>
  <c r="V998" i="12" a="1"/>
  <c r="V998" i="12" s="1"/>
  <c r="Z997" i="12" a="1"/>
  <c r="Z997" i="12" s="1"/>
  <c r="AA997" i="12" s="1"/>
  <c r="Y997" i="12" a="1"/>
  <c r="Y997" i="12" s="1"/>
  <c r="X997" i="12" a="1"/>
  <c r="X997" i="12" s="1"/>
  <c r="W997" i="12" a="1"/>
  <c r="W997" i="12" s="1"/>
  <c r="V997" i="12" a="1"/>
  <c r="V997" i="12" s="1"/>
  <c r="Z996" i="12" a="1"/>
  <c r="Z996" i="12" s="1"/>
  <c r="AA996" i="12" s="1"/>
  <c r="Y996" i="12" a="1"/>
  <c r="Y996" i="12" s="1"/>
  <c r="X996" i="12" a="1"/>
  <c r="X996" i="12" s="1"/>
  <c r="W996" i="12" a="1"/>
  <c r="W996" i="12" s="1"/>
  <c r="V996" i="12" a="1"/>
  <c r="V996" i="12" s="1"/>
  <c r="Z995" i="12" a="1"/>
  <c r="Z995" i="12" s="1"/>
  <c r="AA995" i="12" s="1"/>
  <c r="Y995" i="12" a="1"/>
  <c r="Y995" i="12" s="1"/>
  <c r="X995" i="12" a="1"/>
  <c r="X995" i="12" s="1"/>
  <c r="W995" i="12" a="1"/>
  <c r="W995" i="12" s="1"/>
  <c r="V995" i="12" a="1"/>
  <c r="V995" i="12" s="1"/>
  <c r="Z994" i="12" a="1"/>
  <c r="Z994" i="12" s="1"/>
  <c r="AA994" i="12" s="1"/>
  <c r="Y994" i="12" a="1"/>
  <c r="Y994" i="12" s="1"/>
  <c r="X994" i="12" a="1"/>
  <c r="X994" i="12" s="1"/>
  <c r="W994" i="12" a="1"/>
  <c r="W994" i="12" s="1"/>
  <c r="V994" i="12" a="1"/>
  <c r="V994" i="12" s="1"/>
  <c r="Z993" i="12" a="1"/>
  <c r="Z993" i="12" s="1"/>
  <c r="AA993" i="12" s="1"/>
  <c r="Y993" i="12" a="1"/>
  <c r="Y993" i="12" s="1"/>
  <c r="X993" i="12" a="1"/>
  <c r="X993" i="12" s="1"/>
  <c r="W993" i="12" a="1"/>
  <c r="W993" i="12" s="1"/>
  <c r="V993" i="12" a="1"/>
  <c r="V993" i="12" s="1"/>
  <c r="Z992" i="12" a="1"/>
  <c r="Z992" i="12" s="1"/>
  <c r="AA992" i="12" s="1"/>
  <c r="Y992" i="12" a="1"/>
  <c r="Y992" i="12" s="1"/>
  <c r="X992" i="12" a="1"/>
  <c r="X992" i="12" s="1"/>
  <c r="W992" i="12" a="1"/>
  <c r="W992" i="12" s="1"/>
  <c r="V992" i="12" a="1"/>
  <c r="V992" i="12" s="1"/>
  <c r="Z991" i="12" a="1"/>
  <c r="Z991" i="12" s="1"/>
  <c r="AA991" i="12" s="1"/>
  <c r="Y991" i="12" a="1"/>
  <c r="Y991" i="12"/>
  <c r="X991" i="12" a="1"/>
  <c r="X991" i="12" s="1"/>
  <c r="W991" i="12" a="1"/>
  <c r="W991" i="12" s="1"/>
  <c r="V991" i="12" a="1"/>
  <c r="V991" i="12" s="1"/>
  <c r="Z990" i="12" a="1"/>
  <c r="Z990" i="12" s="1"/>
  <c r="AA990" i="12" s="1"/>
  <c r="Y990" i="12" a="1"/>
  <c r="Y990" i="12" s="1"/>
  <c r="X990" i="12" a="1"/>
  <c r="X990" i="12" s="1"/>
  <c r="W990" i="12" a="1"/>
  <c r="W990" i="12" s="1"/>
  <c r="V990" i="12" a="1"/>
  <c r="V990" i="12" s="1"/>
  <c r="Z989" i="12" a="1"/>
  <c r="Z989" i="12" s="1"/>
  <c r="AA989" i="12" s="1"/>
  <c r="Y989" i="12" a="1"/>
  <c r="Y989" i="12" s="1"/>
  <c r="X989" i="12" a="1"/>
  <c r="X989" i="12" s="1"/>
  <c r="W989" i="12" a="1"/>
  <c r="W989" i="12" s="1"/>
  <c r="V989" i="12" a="1"/>
  <c r="V989" i="12" s="1"/>
  <c r="Z988" i="12" a="1"/>
  <c r="Z988" i="12" s="1"/>
  <c r="AA988" i="12" s="1"/>
  <c r="Y988" i="12" a="1"/>
  <c r="Y988" i="12" s="1"/>
  <c r="X988" i="12" a="1"/>
  <c r="X988" i="12" s="1"/>
  <c r="W988" i="12" a="1"/>
  <c r="W988" i="12" s="1"/>
  <c r="V988" i="12" a="1"/>
  <c r="V988" i="12" s="1"/>
  <c r="Z987" i="12" a="1"/>
  <c r="Z987" i="12" s="1"/>
  <c r="AA987" i="12" s="1"/>
  <c r="Y987" i="12" a="1"/>
  <c r="Y987" i="12" s="1"/>
  <c r="X987" i="12" a="1"/>
  <c r="X987" i="12" s="1"/>
  <c r="W987" i="12" a="1"/>
  <c r="W987" i="12" s="1"/>
  <c r="V987" i="12" a="1"/>
  <c r="V987" i="12" s="1"/>
  <c r="Z986" i="12" a="1"/>
  <c r="Z986" i="12" s="1"/>
  <c r="AA986" i="12" s="1"/>
  <c r="Y986" i="12" a="1"/>
  <c r="Y986" i="12" s="1"/>
  <c r="X986" i="12" a="1"/>
  <c r="X986" i="12" s="1"/>
  <c r="W986" i="12" a="1"/>
  <c r="W986" i="12" s="1"/>
  <c r="V986" i="12" a="1"/>
  <c r="V986" i="12" s="1"/>
  <c r="Z985" i="12" a="1"/>
  <c r="Z985" i="12" s="1"/>
  <c r="AA985" i="12" s="1"/>
  <c r="Y985" i="12" a="1"/>
  <c r="Y985" i="12" s="1"/>
  <c r="X985" i="12" a="1"/>
  <c r="X985" i="12" s="1"/>
  <c r="W985" i="12" a="1"/>
  <c r="W985" i="12" s="1"/>
  <c r="V985" i="12" a="1"/>
  <c r="V985" i="12" s="1"/>
  <c r="Z984" i="12" a="1"/>
  <c r="Z984" i="12" s="1"/>
  <c r="AA984" i="12" s="1"/>
  <c r="Y984" i="12" a="1"/>
  <c r="Y984" i="12" s="1"/>
  <c r="X984" i="12" a="1"/>
  <c r="X984" i="12" s="1"/>
  <c r="W984" i="12" a="1"/>
  <c r="W984" i="12" s="1"/>
  <c r="V984" i="12" a="1"/>
  <c r="V984" i="12" s="1"/>
  <c r="Z983" i="12" a="1"/>
  <c r="Z983" i="12" s="1"/>
  <c r="AA983" i="12" s="1"/>
  <c r="Y983" i="12" a="1"/>
  <c r="Y983" i="12" s="1"/>
  <c r="X983" i="12" a="1"/>
  <c r="X983" i="12" s="1"/>
  <c r="W983" i="12" a="1"/>
  <c r="W983" i="12" s="1"/>
  <c r="V983" i="12" a="1"/>
  <c r="V983" i="12" s="1"/>
  <c r="Z982" i="12" a="1"/>
  <c r="Z982" i="12" s="1"/>
  <c r="AA982" i="12" s="1"/>
  <c r="Y982" i="12" a="1"/>
  <c r="Y982" i="12" s="1"/>
  <c r="X982" i="12" a="1"/>
  <c r="X982" i="12"/>
  <c r="W982" i="12" a="1"/>
  <c r="W982" i="12" s="1"/>
  <c r="V982" i="12" a="1"/>
  <c r="V982" i="12" s="1"/>
  <c r="Z981" i="12" a="1"/>
  <c r="Z981" i="12" s="1"/>
  <c r="AA981" i="12" s="1"/>
  <c r="Y981" i="12" a="1"/>
  <c r="Y981" i="12" s="1"/>
  <c r="X981" i="12" a="1"/>
  <c r="X981" i="12" s="1"/>
  <c r="W981" i="12" a="1"/>
  <c r="W981" i="12" s="1"/>
  <c r="V981" i="12" a="1"/>
  <c r="V981" i="12" s="1"/>
  <c r="Z980" i="12" a="1"/>
  <c r="Z980" i="12" s="1"/>
  <c r="AA980" i="12" s="1"/>
  <c r="Y980" i="12" a="1"/>
  <c r="Y980" i="12" s="1"/>
  <c r="X980" i="12" a="1"/>
  <c r="X980" i="12" s="1"/>
  <c r="W980" i="12" a="1"/>
  <c r="W980" i="12" s="1"/>
  <c r="V980" i="12" a="1"/>
  <c r="V980" i="12" s="1"/>
  <c r="Z979" i="12" a="1"/>
  <c r="Z979" i="12" s="1"/>
  <c r="AA979" i="12" s="1"/>
  <c r="Y979" i="12" a="1"/>
  <c r="Y979" i="12" s="1"/>
  <c r="X979" i="12" a="1"/>
  <c r="X979" i="12" s="1"/>
  <c r="W979" i="12" a="1"/>
  <c r="W979" i="12" s="1"/>
  <c r="V979" i="12" a="1"/>
  <c r="V979" i="12" s="1"/>
  <c r="Z978" i="12" a="1"/>
  <c r="Z978" i="12" s="1"/>
  <c r="AA978" i="12" s="1"/>
  <c r="Y978" i="12" a="1"/>
  <c r="Y978" i="12" s="1"/>
  <c r="X978" i="12" a="1"/>
  <c r="X978" i="12" s="1"/>
  <c r="W978" i="12" a="1"/>
  <c r="W978" i="12" s="1"/>
  <c r="V978" i="12" a="1"/>
  <c r="V978" i="12" s="1"/>
  <c r="Z977" i="12" a="1"/>
  <c r="Z977" i="12" s="1"/>
  <c r="AA977" i="12" s="1"/>
  <c r="Y977" i="12" a="1"/>
  <c r="Y977" i="12"/>
  <c r="X977" i="12" a="1"/>
  <c r="X977" i="12" s="1"/>
  <c r="W977" i="12" a="1"/>
  <c r="W977" i="12" s="1"/>
  <c r="V977" i="12" a="1"/>
  <c r="V977" i="12" s="1"/>
  <c r="Z976" i="12" a="1"/>
  <c r="Z976" i="12" s="1"/>
  <c r="AA976" i="12" s="1"/>
  <c r="Y976" i="12" a="1"/>
  <c r="Y976" i="12" s="1"/>
  <c r="X976" i="12" a="1"/>
  <c r="X976" i="12" s="1"/>
  <c r="W976" i="12" a="1"/>
  <c r="W976" i="12" s="1"/>
  <c r="V976" i="12" a="1"/>
  <c r="V976" i="12" s="1"/>
  <c r="Z975" i="12" a="1"/>
  <c r="Z975" i="12" s="1"/>
  <c r="AA975" i="12" s="1"/>
  <c r="Y975" i="12" a="1"/>
  <c r="Y975" i="12" s="1"/>
  <c r="X975" i="12" a="1"/>
  <c r="X975" i="12" s="1"/>
  <c r="W975" i="12" a="1"/>
  <c r="W975" i="12" s="1"/>
  <c r="V975" i="12" a="1"/>
  <c r="V975" i="12" s="1"/>
  <c r="Z974" i="12" a="1"/>
  <c r="Z974" i="12" s="1"/>
  <c r="AA974" i="12" s="1"/>
  <c r="Y974" i="12" a="1"/>
  <c r="Y974" i="12" s="1"/>
  <c r="X974" i="12" a="1"/>
  <c r="X974" i="12" s="1"/>
  <c r="W974" i="12" a="1"/>
  <c r="W974" i="12" s="1"/>
  <c r="V974" i="12" a="1"/>
  <c r="V974" i="12" s="1"/>
  <c r="Z973" i="12" a="1"/>
  <c r="Z973" i="12" s="1"/>
  <c r="AA973" i="12" s="1"/>
  <c r="Y973" i="12" a="1"/>
  <c r="Y973" i="12" s="1"/>
  <c r="X973" i="12" a="1"/>
  <c r="X973" i="12" s="1"/>
  <c r="W973" i="12" a="1"/>
  <c r="W973" i="12" s="1"/>
  <c r="V973" i="12" a="1"/>
  <c r="V973" i="12" s="1"/>
  <c r="Z972" i="12" a="1"/>
  <c r="Z972" i="12" s="1"/>
  <c r="AA972" i="12" s="1"/>
  <c r="Y972" i="12" a="1"/>
  <c r="Y972" i="12" s="1"/>
  <c r="X972" i="12" a="1"/>
  <c r="X972" i="12" s="1"/>
  <c r="W972" i="12" a="1"/>
  <c r="W972" i="12" s="1"/>
  <c r="V972" i="12" a="1"/>
  <c r="V972" i="12" s="1"/>
  <c r="Z971" i="12" a="1"/>
  <c r="Z971" i="12" s="1"/>
  <c r="AA971" i="12" s="1"/>
  <c r="Y971" i="12" a="1"/>
  <c r="Y971" i="12" s="1"/>
  <c r="X971" i="12" a="1"/>
  <c r="X971" i="12" s="1"/>
  <c r="W971" i="12" a="1"/>
  <c r="W971" i="12" s="1"/>
  <c r="V971" i="12" a="1"/>
  <c r="V971" i="12" s="1"/>
  <c r="Z970" i="12" a="1"/>
  <c r="Z970" i="12" s="1"/>
  <c r="AA970" i="12" s="1"/>
  <c r="Y970" i="12" a="1"/>
  <c r="Y970" i="12" s="1"/>
  <c r="X970" i="12" a="1"/>
  <c r="X970" i="12" s="1"/>
  <c r="W970" i="12" a="1"/>
  <c r="W970" i="12" s="1"/>
  <c r="V970" i="12" a="1"/>
  <c r="V970" i="12" s="1"/>
  <c r="Z969" i="12" a="1"/>
  <c r="Z969" i="12" s="1"/>
  <c r="AA969" i="12" s="1"/>
  <c r="Y969" i="12" a="1"/>
  <c r="Y969" i="12" s="1"/>
  <c r="X969" i="12" a="1"/>
  <c r="X969" i="12" s="1"/>
  <c r="W969" i="12" a="1"/>
  <c r="W969" i="12" s="1"/>
  <c r="V969" i="12" a="1"/>
  <c r="V969" i="12" s="1"/>
  <c r="Z968" i="12" a="1"/>
  <c r="Z968" i="12" s="1"/>
  <c r="AA968" i="12" s="1"/>
  <c r="Y968" i="12" a="1"/>
  <c r="Y968" i="12" s="1"/>
  <c r="X968" i="12" a="1"/>
  <c r="X968" i="12" s="1"/>
  <c r="W968" i="12" a="1"/>
  <c r="W968" i="12" s="1"/>
  <c r="V968" i="12" a="1"/>
  <c r="V968" i="12" s="1"/>
  <c r="Z967" i="12" a="1"/>
  <c r="Z967" i="12"/>
  <c r="AA967" i="12" s="1"/>
  <c r="Y967" i="12" a="1"/>
  <c r="Y967" i="12" s="1"/>
  <c r="X967" i="12" a="1"/>
  <c r="X967" i="12" s="1"/>
  <c r="W967" i="12" a="1"/>
  <c r="W967" i="12" s="1"/>
  <c r="V967" i="12" a="1"/>
  <c r="V967" i="12" s="1"/>
  <c r="Z966" i="12" a="1"/>
  <c r="Z966" i="12" s="1"/>
  <c r="AA966" i="12" s="1"/>
  <c r="Y966" i="12" a="1"/>
  <c r="Y966" i="12" s="1"/>
  <c r="X966" i="12" a="1"/>
  <c r="X966" i="12" s="1"/>
  <c r="W966" i="12" a="1"/>
  <c r="W966" i="12" s="1"/>
  <c r="V966" i="12" a="1"/>
  <c r="V966" i="12" s="1"/>
  <c r="R966" i="12" a="1"/>
  <c r="R966" i="12" s="1"/>
  <c r="Z965" i="12" a="1"/>
  <c r="Z965" i="12" s="1"/>
  <c r="AA965" i="12" s="1"/>
  <c r="Y965" i="12" a="1"/>
  <c r="Y965" i="12" s="1"/>
  <c r="X965" i="12" a="1"/>
  <c r="X965" i="12" s="1"/>
  <c r="W965" i="12" a="1"/>
  <c r="W965" i="12" s="1"/>
  <c r="V965" i="12" a="1"/>
  <c r="V965" i="12" s="1"/>
  <c r="Z964" i="12" a="1"/>
  <c r="Z964" i="12" s="1"/>
  <c r="AA964" i="12" s="1"/>
  <c r="Y964" i="12" a="1"/>
  <c r="Y964" i="12" s="1"/>
  <c r="X964" i="12" a="1"/>
  <c r="X964" i="12" s="1"/>
  <c r="W964" i="12" a="1"/>
  <c r="W964" i="12" s="1"/>
  <c r="V964" i="12" a="1"/>
  <c r="V964" i="12" s="1"/>
  <c r="Z963" i="12" a="1"/>
  <c r="Z963" i="12" s="1"/>
  <c r="AA963" i="12" s="1"/>
  <c r="Y963" i="12" a="1"/>
  <c r="Y963" i="12" s="1"/>
  <c r="X963" i="12" a="1"/>
  <c r="X963" i="12" s="1"/>
  <c r="W963" i="12" a="1"/>
  <c r="W963" i="12" s="1"/>
  <c r="V963" i="12" a="1"/>
  <c r="V963" i="12" s="1"/>
  <c r="Z962" i="12" a="1"/>
  <c r="Z962" i="12" s="1"/>
  <c r="AA962" i="12" s="1"/>
  <c r="Y962" i="12" a="1"/>
  <c r="Y962" i="12" s="1"/>
  <c r="X962" i="12" a="1"/>
  <c r="X962" i="12" s="1"/>
  <c r="W962" i="12" a="1"/>
  <c r="W962" i="12" s="1"/>
  <c r="V962" i="12" a="1"/>
  <c r="V962" i="12" s="1"/>
  <c r="Z961" i="12" a="1"/>
  <c r="Z961" i="12" s="1"/>
  <c r="AA961" i="12" s="1"/>
  <c r="Y961" i="12" a="1"/>
  <c r="Y961" i="12" s="1"/>
  <c r="X961" i="12" a="1"/>
  <c r="X961" i="12" s="1"/>
  <c r="W961" i="12" a="1"/>
  <c r="W961" i="12" s="1"/>
  <c r="V961" i="12" a="1"/>
  <c r="V961" i="12" s="1"/>
  <c r="Z960" i="12" a="1"/>
  <c r="Z960" i="12" s="1"/>
  <c r="AA960" i="12" s="1"/>
  <c r="Y960" i="12" a="1"/>
  <c r="Y960" i="12" s="1"/>
  <c r="X960" i="12" a="1"/>
  <c r="X960" i="12" s="1"/>
  <c r="W960" i="12" a="1"/>
  <c r="W960" i="12" s="1"/>
  <c r="V960" i="12" a="1"/>
  <c r="V960" i="12" s="1"/>
  <c r="Z959" i="12" a="1"/>
  <c r="Z959" i="12" s="1"/>
  <c r="AA959" i="12" s="1"/>
  <c r="Y959" i="12" a="1"/>
  <c r="Y959" i="12" s="1"/>
  <c r="X959" i="12" a="1"/>
  <c r="X959" i="12" s="1"/>
  <c r="W959" i="12" a="1"/>
  <c r="W959" i="12" s="1"/>
  <c r="V959" i="12" a="1"/>
  <c r="V959" i="12" s="1"/>
  <c r="Z958" i="12" a="1"/>
  <c r="Z958" i="12" s="1"/>
  <c r="AA958" i="12" s="1"/>
  <c r="Y958" i="12" a="1"/>
  <c r="Y958" i="12" s="1"/>
  <c r="X958" i="12" a="1"/>
  <c r="X958" i="12" s="1"/>
  <c r="W958" i="12" a="1"/>
  <c r="W958" i="12" s="1"/>
  <c r="V958" i="12" a="1"/>
  <c r="V958" i="12" s="1"/>
  <c r="R958" i="12" a="1"/>
  <c r="R958" i="12" s="1"/>
  <c r="Z957" i="12" a="1"/>
  <c r="Z957" i="12" s="1"/>
  <c r="AA957" i="12" s="1"/>
  <c r="Y957" i="12" a="1"/>
  <c r="Y957" i="12" s="1"/>
  <c r="X957" i="12" a="1"/>
  <c r="X957" i="12" s="1"/>
  <c r="W957" i="12" a="1"/>
  <c r="W957" i="12" s="1"/>
  <c r="V957" i="12" a="1"/>
  <c r="V957" i="12" s="1"/>
  <c r="R957" i="12" a="1"/>
  <c r="R957" i="12"/>
  <c r="Z956" i="12" a="1"/>
  <c r="Z956" i="12" s="1"/>
  <c r="AA956" i="12" s="1"/>
  <c r="Y956" i="12" a="1"/>
  <c r="Y956" i="12" s="1"/>
  <c r="X956" i="12" a="1"/>
  <c r="X956" i="12" s="1"/>
  <c r="W956" i="12" a="1"/>
  <c r="W956" i="12" s="1"/>
  <c r="V956" i="12" a="1"/>
  <c r="V956" i="12" s="1"/>
  <c r="R956" i="12" a="1"/>
  <c r="R956" i="12"/>
  <c r="Z955" i="12" a="1"/>
  <c r="Z955" i="12" s="1"/>
  <c r="AA955" i="12" s="1"/>
  <c r="Y955" i="12" a="1"/>
  <c r="Y955" i="12" s="1"/>
  <c r="X955" i="12" a="1"/>
  <c r="X955" i="12" s="1"/>
  <c r="W955" i="12" a="1"/>
  <c r="W955" i="12" s="1"/>
  <c r="V955" i="12" a="1"/>
  <c r="V955" i="12" s="1"/>
  <c r="Z954" i="12" a="1"/>
  <c r="Z954" i="12" s="1"/>
  <c r="AA954" i="12" s="1"/>
  <c r="Y954" i="12" a="1"/>
  <c r="Y954" i="12" s="1"/>
  <c r="X954" i="12" a="1"/>
  <c r="X954" i="12" s="1"/>
  <c r="W954" i="12" a="1"/>
  <c r="W954" i="12" s="1"/>
  <c r="V954" i="12" a="1"/>
  <c r="V954" i="12" s="1"/>
  <c r="Z953" i="12" a="1"/>
  <c r="Z953" i="12" s="1"/>
  <c r="AA953" i="12" s="1"/>
  <c r="Y953" i="12" a="1"/>
  <c r="Y953" i="12" s="1"/>
  <c r="X953" i="12" a="1"/>
  <c r="X953" i="12" s="1"/>
  <c r="W953" i="12" a="1"/>
  <c r="W953" i="12" s="1"/>
  <c r="V953" i="12" a="1"/>
  <c r="V953" i="12" s="1"/>
  <c r="Z952" i="12" a="1"/>
  <c r="Z952" i="12" s="1"/>
  <c r="AA952" i="12" s="1"/>
  <c r="Y952" i="12" a="1"/>
  <c r="Y952" i="12" s="1"/>
  <c r="X952" i="12" a="1"/>
  <c r="X952" i="12" s="1"/>
  <c r="W952" i="12" a="1"/>
  <c r="W952" i="12" s="1"/>
  <c r="V952" i="12" a="1"/>
  <c r="V952" i="12" s="1"/>
  <c r="S952" i="12" a="1"/>
  <c r="S952" i="12" s="1"/>
  <c r="R952" i="12" a="1"/>
  <c r="R952" i="12" s="1"/>
  <c r="Z951" i="12" a="1"/>
  <c r="Z951" i="12" s="1"/>
  <c r="AA951" i="12" s="1"/>
  <c r="Y951" i="12" a="1"/>
  <c r="Y951" i="12" s="1"/>
  <c r="X951" i="12" a="1"/>
  <c r="X951" i="12" s="1"/>
  <c r="W951" i="12" a="1"/>
  <c r="W951" i="12" s="1"/>
  <c r="V951" i="12" a="1"/>
  <c r="V951" i="12" s="1"/>
  <c r="Z950" i="12" a="1"/>
  <c r="Z950" i="12" s="1"/>
  <c r="AA950" i="12" s="1"/>
  <c r="Y950" i="12" a="1"/>
  <c r="Y950" i="12" s="1"/>
  <c r="X950" i="12" a="1"/>
  <c r="X950" i="12" s="1"/>
  <c r="W950" i="12" a="1"/>
  <c r="W950" i="12" s="1"/>
  <c r="V950" i="12" a="1"/>
  <c r="V950" i="12" s="1"/>
  <c r="Z949" i="12" a="1"/>
  <c r="Z949" i="12" s="1"/>
  <c r="AA949" i="12" s="1"/>
  <c r="Y949" i="12" a="1"/>
  <c r="Y949" i="12" s="1"/>
  <c r="X949" i="12" a="1"/>
  <c r="X949" i="12" s="1"/>
  <c r="W949" i="12" a="1"/>
  <c r="W949" i="12" s="1"/>
  <c r="V949" i="12" a="1"/>
  <c r="V949" i="12" s="1"/>
  <c r="Z948" i="12" a="1"/>
  <c r="Z948" i="12" s="1"/>
  <c r="AA948" i="12" s="1"/>
  <c r="Y948" i="12" a="1"/>
  <c r="Y948" i="12" s="1"/>
  <c r="X948" i="12" a="1"/>
  <c r="X948" i="12" s="1"/>
  <c r="W948" i="12" a="1"/>
  <c r="W948" i="12" s="1"/>
  <c r="V948" i="12" a="1"/>
  <c r="V948" i="12" s="1"/>
  <c r="Z947" i="12" a="1"/>
  <c r="Z947" i="12" s="1"/>
  <c r="AA947" i="12" s="1"/>
  <c r="Y947" i="12" a="1"/>
  <c r="Y947" i="12" s="1"/>
  <c r="X947" i="12" a="1"/>
  <c r="X947" i="12" s="1"/>
  <c r="W947" i="12" a="1"/>
  <c r="W947" i="12" s="1"/>
  <c r="V947" i="12" a="1"/>
  <c r="V947" i="12" s="1"/>
  <c r="Z946" i="12" a="1"/>
  <c r="Z946" i="12" s="1"/>
  <c r="AA946" i="12" s="1"/>
  <c r="Y946" i="12" a="1"/>
  <c r="Y946" i="12" s="1"/>
  <c r="X946" i="12" a="1"/>
  <c r="X946" i="12" s="1"/>
  <c r="W946" i="12" a="1"/>
  <c r="W946" i="12" s="1"/>
  <c r="V946" i="12" a="1"/>
  <c r="V946" i="12" s="1"/>
  <c r="Z945" i="12" a="1"/>
  <c r="Z945" i="12" s="1"/>
  <c r="AA945" i="12" s="1"/>
  <c r="Y945" i="12" a="1"/>
  <c r="Y945" i="12" s="1"/>
  <c r="X945" i="12" a="1"/>
  <c r="X945" i="12" s="1"/>
  <c r="W945" i="12" a="1"/>
  <c r="W945" i="12" s="1"/>
  <c r="V945" i="12" a="1"/>
  <c r="V945" i="12" s="1"/>
  <c r="Z944" i="12" a="1"/>
  <c r="Z944" i="12" s="1"/>
  <c r="AA944" i="12" s="1"/>
  <c r="Y944" i="12" a="1"/>
  <c r="Y944" i="12" s="1"/>
  <c r="X944" i="12" a="1"/>
  <c r="X944" i="12" s="1"/>
  <c r="W944" i="12" a="1"/>
  <c r="W944" i="12" s="1"/>
  <c r="V944" i="12" a="1"/>
  <c r="V944" i="12" s="1"/>
  <c r="Z943" i="12" a="1"/>
  <c r="Z943" i="12" s="1"/>
  <c r="AA943" i="12" s="1"/>
  <c r="Y943" i="12" a="1"/>
  <c r="Y943" i="12" s="1"/>
  <c r="X943" i="12" a="1"/>
  <c r="X943" i="12" s="1"/>
  <c r="W943" i="12" a="1"/>
  <c r="W943" i="12" s="1"/>
  <c r="V943" i="12" a="1"/>
  <c r="V943" i="12" s="1"/>
  <c r="Z942" i="12" a="1"/>
  <c r="Z942" i="12" s="1"/>
  <c r="AA942" i="12" s="1"/>
  <c r="Y942" i="12" a="1"/>
  <c r="Y942" i="12" s="1"/>
  <c r="X942" i="12" a="1"/>
  <c r="X942" i="12" s="1"/>
  <c r="W942" i="12" a="1"/>
  <c r="W942" i="12" s="1"/>
  <c r="V942" i="12" a="1"/>
  <c r="V942" i="12" s="1"/>
  <c r="R942" i="12" a="1"/>
  <c r="R942" i="12" s="1"/>
  <c r="Z941" i="12" a="1"/>
  <c r="Z941" i="12" s="1"/>
  <c r="AA941" i="12" s="1"/>
  <c r="Y941" i="12" a="1"/>
  <c r="Y941" i="12" s="1"/>
  <c r="X941" i="12" a="1"/>
  <c r="X941" i="12" s="1"/>
  <c r="W941" i="12" a="1"/>
  <c r="W941" i="12" s="1"/>
  <c r="V941" i="12" a="1"/>
  <c r="V941" i="12" s="1"/>
  <c r="Z940" i="12" a="1"/>
  <c r="Z940" i="12" s="1"/>
  <c r="AA940" i="12" s="1"/>
  <c r="Y940" i="12" a="1"/>
  <c r="Y940" i="12" s="1"/>
  <c r="X940" i="12" a="1"/>
  <c r="X940" i="12" s="1"/>
  <c r="W940" i="12" a="1"/>
  <c r="W940" i="12" s="1"/>
  <c r="V940" i="12" a="1"/>
  <c r="V940" i="12" s="1"/>
  <c r="Z939" i="12" a="1"/>
  <c r="Z939" i="12" s="1"/>
  <c r="AA939" i="12" s="1"/>
  <c r="Y939" i="12" a="1"/>
  <c r="Y939" i="12" s="1"/>
  <c r="X939" i="12" a="1"/>
  <c r="X939" i="12"/>
  <c r="W939" i="12" a="1"/>
  <c r="W939" i="12" s="1"/>
  <c r="V939" i="12" a="1"/>
  <c r="V939" i="12" s="1"/>
  <c r="Z938" i="12" a="1"/>
  <c r="Z938" i="12" s="1"/>
  <c r="AA938" i="12" s="1"/>
  <c r="Y938" i="12" a="1"/>
  <c r="Y938" i="12" s="1"/>
  <c r="X938" i="12" a="1"/>
  <c r="X938" i="12" s="1"/>
  <c r="W938" i="12" a="1"/>
  <c r="W938" i="12" s="1"/>
  <c r="V938" i="12" a="1"/>
  <c r="V938" i="12" s="1"/>
  <c r="Z937" i="12" a="1"/>
  <c r="Z937" i="12"/>
  <c r="AA937" i="12" s="1"/>
  <c r="Y937" i="12" a="1"/>
  <c r="Y937" i="12" s="1"/>
  <c r="X937" i="12" a="1"/>
  <c r="X937" i="12" s="1"/>
  <c r="W937" i="12" a="1"/>
  <c r="W937" i="12" s="1"/>
  <c r="V937" i="12" a="1"/>
  <c r="V937" i="12" s="1"/>
  <c r="Z936" i="12" a="1"/>
  <c r="Z936" i="12" s="1"/>
  <c r="AA936" i="12" s="1"/>
  <c r="Y936" i="12" a="1"/>
  <c r="Y936" i="12"/>
  <c r="X936" i="12" a="1"/>
  <c r="X936" i="12" s="1"/>
  <c r="W936" i="12" a="1"/>
  <c r="W936" i="12" s="1"/>
  <c r="V936" i="12" a="1"/>
  <c r="V936" i="12" s="1"/>
  <c r="Z935" i="12" a="1"/>
  <c r="Z935" i="12" s="1"/>
  <c r="AA935" i="12" s="1"/>
  <c r="Y935" i="12" a="1"/>
  <c r="Y935" i="12" s="1"/>
  <c r="X935" i="12" a="1"/>
  <c r="X935" i="12"/>
  <c r="W935" i="12" a="1"/>
  <c r="W935" i="12" s="1"/>
  <c r="V935" i="12" a="1"/>
  <c r="V935" i="12" s="1"/>
  <c r="Z934" i="12" a="1"/>
  <c r="Z934" i="12" s="1"/>
  <c r="AA934" i="12" s="1"/>
  <c r="Y934" i="12" a="1"/>
  <c r="Y934" i="12" s="1"/>
  <c r="X934" i="12" a="1"/>
  <c r="X934" i="12" s="1"/>
  <c r="W934" i="12" a="1"/>
  <c r="W934" i="12" s="1"/>
  <c r="V934" i="12" a="1"/>
  <c r="V934" i="12" s="1"/>
  <c r="Z933" i="12" a="1"/>
  <c r="Z933" i="12" s="1"/>
  <c r="AA933" i="12" s="1"/>
  <c r="Y933" i="12" a="1"/>
  <c r="Y933" i="12" s="1"/>
  <c r="X933" i="12" a="1"/>
  <c r="X933" i="12" s="1"/>
  <c r="W933" i="12" a="1"/>
  <c r="W933" i="12" s="1"/>
  <c r="V933" i="12" a="1"/>
  <c r="V933" i="12" s="1"/>
  <c r="Z932" i="12" a="1"/>
  <c r="Z932" i="12" s="1"/>
  <c r="AA932" i="12" s="1"/>
  <c r="Y932" i="12" a="1"/>
  <c r="Y932" i="12" s="1"/>
  <c r="X932" i="12" a="1"/>
  <c r="X932" i="12" s="1"/>
  <c r="W932" i="12" a="1"/>
  <c r="W932" i="12" s="1"/>
  <c r="V932" i="12" a="1"/>
  <c r="V932" i="12" s="1"/>
  <c r="Z931" i="12" a="1"/>
  <c r="Z931" i="12" s="1"/>
  <c r="AA931" i="12" s="1"/>
  <c r="Y931" i="12" a="1"/>
  <c r="Y931" i="12" s="1"/>
  <c r="X931" i="12" a="1"/>
  <c r="X931" i="12" s="1"/>
  <c r="W931" i="12" a="1"/>
  <c r="W931" i="12" s="1"/>
  <c r="V931" i="12" a="1"/>
  <c r="V931" i="12" s="1"/>
  <c r="Z930" i="12" a="1"/>
  <c r="Z930" i="12" s="1"/>
  <c r="AA930" i="12" s="1"/>
  <c r="Y930" i="12" a="1"/>
  <c r="Y930" i="12" s="1"/>
  <c r="X930" i="12" a="1"/>
  <c r="X930" i="12" s="1"/>
  <c r="W930" i="12" a="1"/>
  <c r="W930" i="12" s="1"/>
  <c r="V930" i="12" a="1"/>
  <c r="V930" i="12" s="1"/>
  <c r="Z929" i="12" a="1"/>
  <c r="Z929" i="12" s="1"/>
  <c r="AA929" i="12" s="1"/>
  <c r="Y929" i="12" a="1"/>
  <c r="Y929" i="12" s="1"/>
  <c r="X929" i="12" a="1"/>
  <c r="X929" i="12" s="1"/>
  <c r="W929" i="12" a="1"/>
  <c r="W929" i="12" s="1"/>
  <c r="V929" i="12" a="1"/>
  <c r="V929" i="12" s="1"/>
  <c r="Z928" i="12" a="1"/>
  <c r="Z928" i="12" s="1"/>
  <c r="AA928" i="12" s="1"/>
  <c r="Y928" i="12" a="1"/>
  <c r="Y928" i="12" s="1"/>
  <c r="X928" i="12" a="1"/>
  <c r="X928" i="12" s="1"/>
  <c r="W928" i="12" a="1"/>
  <c r="W928" i="12" s="1"/>
  <c r="V928" i="12" a="1"/>
  <c r="V928" i="12" s="1"/>
  <c r="Z927" i="12" a="1"/>
  <c r="Z927" i="12" s="1"/>
  <c r="AA927" i="12" s="1"/>
  <c r="Y927" i="12" a="1"/>
  <c r="Y927" i="12" s="1"/>
  <c r="X927" i="12" a="1"/>
  <c r="X927" i="12" s="1"/>
  <c r="W927" i="12" a="1"/>
  <c r="W927" i="12" s="1"/>
  <c r="V927" i="12" a="1"/>
  <c r="V927" i="12" s="1"/>
  <c r="Z926" i="12" a="1"/>
  <c r="Z926" i="12" s="1"/>
  <c r="AA926" i="12" s="1"/>
  <c r="Y926" i="12" a="1"/>
  <c r="Y926" i="12" s="1"/>
  <c r="X926" i="12" a="1"/>
  <c r="X926" i="12" s="1"/>
  <c r="W926" i="12" a="1"/>
  <c r="W926" i="12" s="1"/>
  <c r="V926" i="12" a="1"/>
  <c r="V926" i="12" s="1"/>
  <c r="Z925" i="12" a="1"/>
  <c r="Z925" i="12" s="1"/>
  <c r="AA925" i="12" s="1"/>
  <c r="Y925" i="12" a="1"/>
  <c r="Y925" i="12" s="1"/>
  <c r="X925" i="12" a="1"/>
  <c r="X925" i="12" s="1"/>
  <c r="W925" i="12" a="1"/>
  <c r="W925" i="12" s="1"/>
  <c r="V925" i="12" a="1"/>
  <c r="V925" i="12" s="1"/>
  <c r="Z924" i="12" a="1"/>
  <c r="Z924" i="12" s="1"/>
  <c r="AA924" i="12" s="1"/>
  <c r="Y924" i="12" a="1"/>
  <c r="Y924" i="12" s="1"/>
  <c r="X924" i="12" a="1"/>
  <c r="X924" i="12" s="1"/>
  <c r="W924" i="12" a="1"/>
  <c r="W924" i="12" s="1"/>
  <c r="V924" i="12" a="1"/>
  <c r="V924" i="12" s="1"/>
  <c r="Z923" i="12" a="1"/>
  <c r="Z923" i="12" s="1"/>
  <c r="AA923" i="12" s="1"/>
  <c r="Y923" i="12" a="1"/>
  <c r="Y923" i="12" s="1"/>
  <c r="X923" i="12" a="1"/>
  <c r="X923" i="12" s="1"/>
  <c r="W923" i="12" a="1"/>
  <c r="W923" i="12" s="1"/>
  <c r="V923" i="12" a="1"/>
  <c r="V923" i="12" s="1"/>
  <c r="Z922" i="12" a="1"/>
  <c r="Z922" i="12" s="1"/>
  <c r="AA922" i="12" s="1"/>
  <c r="Y922" i="12" a="1"/>
  <c r="Y922" i="12" s="1"/>
  <c r="X922" i="12" a="1"/>
  <c r="X922" i="12" s="1"/>
  <c r="W922" i="12" a="1"/>
  <c r="W922" i="12" s="1"/>
  <c r="V922" i="12" a="1"/>
  <c r="V922" i="12" s="1"/>
  <c r="Z921" i="12" a="1"/>
  <c r="Z921" i="12" s="1"/>
  <c r="AA921" i="12" s="1"/>
  <c r="Y921" i="12" a="1"/>
  <c r="Y921" i="12" s="1"/>
  <c r="X921" i="12" a="1"/>
  <c r="X921" i="12" s="1"/>
  <c r="W921" i="12" a="1"/>
  <c r="W921" i="12" s="1"/>
  <c r="V921" i="12" a="1"/>
  <c r="V921" i="12" s="1"/>
  <c r="Z920" i="12" a="1"/>
  <c r="Z920" i="12" s="1"/>
  <c r="AA920" i="12" s="1"/>
  <c r="Y920" i="12" a="1"/>
  <c r="Y920" i="12" s="1"/>
  <c r="X920" i="12" a="1"/>
  <c r="X920" i="12" s="1"/>
  <c r="W920" i="12" a="1"/>
  <c r="W920" i="12" s="1"/>
  <c r="V920" i="12" a="1"/>
  <c r="V920" i="12" s="1"/>
  <c r="Z919" i="12" a="1"/>
  <c r="Z919" i="12" s="1"/>
  <c r="AA919" i="12" s="1"/>
  <c r="Y919" i="12" a="1"/>
  <c r="Y919" i="12" s="1"/>
  <c r="X919" i="12" a="1"/>
  <c r="X919" i="12" s="1"/>
  <c r="W919" i="12" a="1"/>
  <c r="W919" i="12" s="1"/>
  <c r="V919" i="12" a="1"/>
  <c r="V919" i="12" s="1"/>
  <c r="Z918" i="12" a="1"/>
  <c r="Z918" i="12" s="1"/>
  <c r="AA918" i="12" s="1"/>
  <c r="Y918" i="12" a="1"/>
  <c r="Y918" i="12" s="1"/>
  <c r="X918" i="12" a="1"/>
  <c r="X918" i="12" s="1"/>
  <c r="W918" i="12" a="1"/>
  <c r="W918" i="12" s="1"/>
  <c r="V918" i="12" a="1"/>
  <c r="V918" i="12" s="1"/>
  <c r="Z917" i="12" a="1"/>
  <c r="Z917" i="12" s="1"/>
  <c r="AA917" i="12" s="1"/>
  <c r="Y917" i="12" a="1"/>
  <c r="Y917" i="12" s="1"/>
  <c r="X917" i="12" a="1"/>
  <c r="X917" i="12" s="1"/>
  <c r="W917" i="12" a="1"/>
  <c r="W917" i="12" s="1"/>
  <c r="V917" i="12" a="1"/>
  <c r="V917" i="12" s="1"/>
  <c r="Z916" i="12" a="1"/>
  <c r="Z916" i="12" s="1"/>
  <c r="AA916" i="12" s="1"/>
  <c r="Y916" i="12" a="1"/>
  <c r="Y916" i="12"/>
  <c r="X916" i="12" a="1"/>
  <c r="X916" i="12" s="1"/>
  <c r="W916" i="12" a="1"/>
  <c r="W916" i="12" s="1"/>
  <c r="V916" i="12" a="1"/>
  <c r="V916" i="12" s="1"/>
  <c r="Z915" i="12" a="1"/>
  <c r="Z915" i="12" s="1"/>
  <c r="AA915" i="12" s="1"/>
  <c r="Y915" i="12" a="1"/>
  <c r="Y915" i="12" s="1"/>
  <c r="X915" i="12" a="1"/>
  <c r="X915" i="12" s="1"/>
  <c r="W915" i="12" a="1"/>
  <c r="W915" i="12" s="1"/>
  <c r="V915" i="12" a="1"/>
  <c r="V915" i="12" s="1"/>
  <c r="Z914" i="12" a="1"/>
  <c r="Z914" i="12" s="1"/>
  <c r="AA914" i="12" s="1"/>
  <c r="Y914" i="12" a="1"/>
  <c r="Y914" i="12" s="1"/>
  <c r="X914" i="12" a="1"/>
  <c r="X914" i="12" s="1"/>
  <c r="W914" i="12" a="1"/>
  <c r="W914" i="12" s="1"/>
  <c r="V914" i="12" a="1"/>
  <c r="V914" i="12" s="1"/>
  <c r="S914" i="12" a="1"/>
  <c r="S914" i="12"/>
  <c r="Z913" i="12" a="1"/>
  <c r="Z913" i="12" s="1"/>
  <c r="AA913" i="12" s="1"/>
  <c r="Y913" i="12" a="1"/>
  <c r="Y913" i="12" s="1"/>
  <c r="X913" i="12" a="1"/>
  <c r="X913" i="12" s="1"/>
  <c r="W913" i="12" a="1"/>
  <c r="W913" i="12" s="1"/>
  <c r="V913" i="12" a="1"/>
  <c r="V913" i="12" s="1"/>
  <c r="Z912" i="12" a="1"/>
  <c r="Z912" i="12" s="1"/>
  <c r="AA912" i="12" s="1"/>
  <c r="Y912" i="12" a="1"/>
  <c r="Y912" i="12" s="1"/>
  <c r="X912" i="12" a="1"/>
  <c r="X912" i="12" s="1"/>
  <c r="W912" i="12" a="1"/>
  <c r="W912" i="12" s="1"/>
  <c r="V912" i="12" a="1"/>
  <c r="V912" i="12" s="1"/>
  <c r="Z911" i="12" a="1"/>
  <c r="Z911" i="12" s="1"/>
  <c r="AA911" i="12" s="1"/>
  <c r="Y911" i="12" a="1"/>
  <c r="Y911" i="12" s="1"/>
  <c r="X911" i="12" a="1"/>
  <c r="X911" i="12" s="1"/>
  <c r="W911" i="12" a="1"/>
  <c r="W911" i="12" s="1"/>
  <c r="V911" i="12" a="1"/>
  <c r="V911" i="12" s="1"/>
  <c r="Z910" i="12" a="1"/>
  <c r="Z910" i="12" s="1"/>
  <c r="AA910" i="12" s="1"/>
  <c r="Y910" i="12" a="1"/>
  <c r="Y910" i="12" s="1"/>
  <c r="X910" i="12" a="1"/>
  <c r="X910" i="12" s="1"/>
  <c r="W910" i="12" a="1"/>
  <c r="W910" i="12" s="1"/>
  <c r="V910" i="12" a="1"/>
  <c r="V910" i="12" s="1"/>
  <c r="Z909" i="12" a="1"/>
  <c r="Z909" i="12" s="1"/>
  <c r="AA909" i="12" s="1"/>
  <c r="Y909" i="12" a="1"/>
  <c r="Y909" i="12" s="1"/>
  <c r="X909" i="12" a="1"/>
  <c r="X909" i="12" s="1"/>
  <c r="W909" i="12" a="1"/>
  <c r="W909" i="12" s="1"/>
  <c r="V909" i="12" a="1"/>
  <c r="V909" i="12" s="1"/>
  <c r="Z908" i="12" a="1"/>
  <c r="Z908" i="12" s="1"/>
  <c r="AA908" i="12" s="1"/>
  <c r="Y908" i="12" a="1"/>
  <c r="Y908" i="12" s="1"/>
  <c r="X908" i="12" a="1"/>
  <c r="X908" i="12" s="1"/>
  <c r="W908" i="12" a="1"/>
  <c r="W908" i="12" s="1"/>
  <c r="V908" i="12" a="1"/>
  <c r="V908" i="12" s="1"/>
  <c r="Z907" i="12" a="1"/>
  <c r="Z907" i="12" s="1"/>
  <c r="AA907" i="12" s="1"/>
  <c r="Y907" i="12" a="1"/>
  <c r="Y907" i="12" s="1"/>
  <c r="X907" i="12" a="1"/>
  <c r="X907" i="12" s="1"/>
  <c r="W907" i="12" a="1"/>
  <c r="W907" i="12" s="1"/>
  <c r="V907" i="12" a="1"/>
  <c r="V907" i="12" s="1"/>
  <c r="S907" i="12" a="1"/>
  <c r="S907" i="12"/>
  <c r="R907" i="12" a="1"/>
  <c r="R907" i="12"/>
  <c r="Z906" i="12" a="1"/>
  <c r="Z906" i="12" s="1"/>
  <c r="AA906" i="12" s="1"/>
  <c r="Y906" i="12" a="1"/>
  <c r="Y906" i="12" s="1"/>
  <c r="X906" i="12" a="1"/>
  <c r="X906" i="12" s="1"/>
  <c r="W906" i="12" a="1"/>
  <c r="W906" i="12" s="1"/>
  <c r="V906" i="12" a="1"/>
  <c r="V906" i="12" s="1"/>
  <c r="Z905" i="12" a="1"/>
  <c r="Z905" i="12" s="1"/>
  <c r="AA905" i="12" s="1"/>
  <c r="Y905" i="12" a="1"/>
  <c r="Y905" i="12" s="1"/>
  <c r="X905" i="12" a="1"/>
  <c r="X905" i="12" s="1"/>
  <c r="W905" i="12" a="1"/>
  <c r="W905" i="12" s="1"/>
  <c r="V905" i="12" a="1"/>
  <c r="V905" i="12" s="1"/>
  <c r="Z904" i="12" a="1"/>
  <c r="Z904" i="12" s="1"/>
  <c r="AA904" i="12" s="1"/>
  <c r="Y904" i="12" a="1"/>
  <c r="Y904" i="12" s="1"/>
  <c r="X904" i="12" a="1"/>
  <c r="X904" i="12" s="1"/>
  <c r="W904" i="12" a="1"/>
  <c r="W904" i="12" s="1"/>
  <c r="V904" i="12" a="1"/>
  <c r="V904" i="12" s="1"/>
  <c r="Z903" i="12" a="1"/>
  <c r="Z903" i="12" s="1"/>
  <c r="AA903" i="12" s="1"/>
  <c r="Y903" i="12" a="1"/>
  <c r="Y903" i="12" s="1"/>
  <c r="X903" i="12" a="1"/>
  <c r="X903" i="12" s="1"/>
  <c r="W903" i="12" a="1"/>
  <c r="W903" i="12" s="1"/>
  <c r="V903" i="12" a="1"/>
  <c r="V903" i="12" s="1"/>
  <c r="Z902" i="12" a="1"/>
  <c r="Z902" i="12" s="1"/>
  <c r="AA902" i="12" s="1"/>
  <c r="Y902" i="12" a="1"/>
  <c r="Y902" i="12" s="1"/>
  <c r="X902" i="12" a="1"/>
  <c r="X902" i="12" s="1"/>
  <c r="W902" i="12" a="1"/>
  <c r="W902" i="12" s="1"/>
  <c r="V902" i="12" a="1"/>
  <c r="V902" i="12" s="1"/>
  <c r="Z901" i="12" a="1"/>
  <c r="Z901" i="12" s="1"/>
  <c r="AA901" i="12" s="1"/>
  <c r="Y901" i="12" a="1"/>
  <c r="Y901" i="12" s="1"/>
  <c r="X901" i="12" a="1"/>
  <c r="X901" i="12" s="1"/>
  <c r="W901" i="12" a="1"/>
  <c r="W901" i="12" s="1"/>
  <c r="V901" i="12" a="1"/>
  <c r="V901" i="12" s="1"/>
  <c r="Z900" i="12" a="1"/>
  <c r="Z900" i="12" s="1"/>
  <c r="AA900" i="12" s="1"/>
  <c r="Y900" i="12" a="1"/>
  <c r="Y900" i="12" s="1"/>
  <c r="X900" i="12" a="1"/>
  <c r="X900" i="12" s="1"/>
  <c r="W900" i="12" a="1"/>
  <c r="W900" i="12" s="1"/>
  <c r="V900" i="12" a="1"/>
  <c r="V900" i="12" s="1"/>
  <c r="Z899" i="12" a="1"/>
  <c r="Z899" i="12" s="1"/>
  <c r="AA899" i="12" s="1"/>
  <c r="Y899" i="12" a="1"/>
  <c r="Y899" i="12" s="1"/>
  <c r="X899" i="12" a="1"/>
  <c r="X899" i="12" s="1"/>
  <c r="W899" i="12" a="1"/>
  <c r="W899" i="12" s="1"/>
  <c r="V899" i="12" a="1"/>
  <c r="V899" i="12" s="1"/>
  <c r="Z898" i="12" a="1"/>
  <c r="Z898" i="12" s="1"/>
  <c r="AA898" i="12" s="1"/>
  <c r="Y898" i="12" a="1"/>
  <c r="Y898" i="12" s="1"/>
  <c r="X898" i="12" a="1"/>
  <c r="X898" i="12" s="1"/>
  <c r="W898" i="12" a="1"/>
  <c r="W898" i="12" s="1"/>
  <c r="V898" i="12" a="1"/>
  <c r="V898" i="12" s="1"/>
  <c r="Z897" i="12" a="1"/>
  <c r="Z897" i="12" s="1"/>
  <c r="AA897" i="12" s="1"/>
  <c r="Y897" i="12" a="1"/>
  <c r="Y897" i="12" s="1"/>
  <c r="X897" i="12" a="1"/>
  <c r="X897" i="12" s="1"/>
  <c r="W897" i="12" a="1"/>
  <c r="W897" i="12" s="1"/>
  <c r="V897" i="12" a="1"/>
  <c r="V897" i="12" s="1"/>
  <c r="Z896" i="12" a="1"/>
  <c r="Z896" i="12" s="1"/>
  <c r="AA896" i="12" s="1"/>
  <c r="Y896" i="12" a="1"/>
  <c r="Y896" i="12" s="1"/>
  <c r="X896" i="12" a="1"/>
  <c r="X896" i="12" s="1"/>
  <c r="W896" i="12" a="1"/>
  <c r="W896" i="12" s="1"/>
  <c r="V896" i="12" a="1"/>
  <c r="V896" i="12" s="1"/>
  <c r="Z895" i="12" a="1"/>
  <c r="Z895" i="12" s="1"/>
  <c r="AA895" i="12" s="1"/>
  <c r="Y895" i="12" a="1"/>
  <c r="Y895" i="12" s="1"/>
  <c r="X895" i="12" a="1"/>
  <c r="X895" i="12" s="1"/>
  <c r="W895" i="12" a="1"/>
  <c r="W895" i="12" s="1"/>
  <c r="V895" i="12" a="1"/>
  <c r="V895" i="12" s="1"/>
  <c r="Z894" i="12" a="1"/>
  <c r="Z894" i="12" s="1"/>
  <c r="AA894" i="12" s="1"/>
  <c r="Y894" i="12" a="1"/>
  <c r="Y894" i="12" s="1"/>
  <c r="X894" i="12" a="1"/>
  <c r="X894" i="12" s="1"/>
  <c r="W894" i="12" a="1"/>
  <c r="W894" i="12" s="1"/>
  <c r="V894" i="12" a="1"/>
  <c r="V894" i="12" s="1"/>
  <c r="Z893" i="12" a="1"/>
  <c r="Z893" i="12" s="1"/>
  <c r="AA893" i="12" s="1"/>
  <c r="Y893" i="12" a="1"/>
  <c r="Y893" i="12" s="1"/>
  <c r="X893" i="12" a="1"/>
  <c r="X893" i="12" s="1"/>
  <c r="W893" i="12" a="1"/>
  <c r="W893" i="12" s="1"/>
  <c r="V893" i="12" a="1"/>
  <c r="V893" i="12" s="1"/>
  <c r="Z892" i="12" a="1"/>
  <c r="Z892" i="12" s="1"/>
  <c r="AA892" i="12" s="1"/>
  <c r="Y892" i="12" a="1"/>
  <c r="Y892" i="12" s="1"/>
  <c r="X892" i="12" a="1"/>
  <c r="X892" i="12" s="1"/>
  <c r="W892" i="12" a="1"/>
  <c r="W892" i="12" s="1"/>
  <c r="V892" i="12" a="1"/>
  <c r="V892" i="12" s="1"/>
  <c r="Z891" i="12" a="1"/>
  <c r="Z891" i="12" s="1"/>
  <c r="AA891" i="12" s="1"/>
  <c r="Y891" i="12" a="1"/>
  <c r="Y891" i="12" s="1"/>
  <c r="X891" i="12" a="1"/>
  <c r="X891" i="12" s="1"/>
  <c r="W891" i="12" a="1"/>
  <c r="W891" i="12" s="1"/>
  <c r="V891" i="12" a="1"/>
  <c r="V891" i="12" s="1"/>
  <c r="Z890" i="12" a="1"/>
  <c r="Z890" i="12" s="1"/>
  <c r="AA890" i="12" s="1"/>
  <c r="Y890" i="12" a="1"/>
  <c r="Y890" i="12" s="1"/>
  <c r="X890" i="12" a="1"/>
  <c r="X890" i="12" s="1"/>
  <c r="W890" i="12" a="1"/>
  <c r="W890" i="12" s="1"/>
  <c r="V890" i="12" a="1"/>
  <c r="V890" i="12" s="1"/>
  <c r="Z889" i="12" a="1"/>
  <c r="Z889" i="12" s="1"/>
  <c r="AA889" i="12" s="1"/>
  <c r="Y889" i="12" a="1"/>
  <c r="Y889" i="12" s="1"/>
  <c r="X889" i="12" a="1"/>
  <c r="X889" i="12" s="1"/>
  <c r="W889" i="12" a="1"/>
  <c r="W889" i="12" s="1"/>
  <c r="V889" i="12" a="1"/>
  <c r="V889" i="12" s="1"/>
  <c r="Z888" i="12" a="1"/>
  <c r="Z888" i="12" s="1"/>
  <c r="AA888" i="12" s="1"/>
  <c r="Y888" i="12" a="1"/>
  <c r="Y888" i="12" s="1"/>
  <c r="X888" i="12" a="1"/>
  <c r="X888" i="12" s="1"/>
  <c r="W888" i="12" a="1"/>
  <c r="W888" i="12" s="1"/>
  <c r="V888" i="12" a="1"/>
  <c r="V888" i="12" s="1"/>
  <c r="Z887" i="12" a="1"/>
  <c r="Z887" i="12" s="1"/>
  <c r="AA887" i="12" s="1"/>
  <c r="Y887" i="12" a="1"/>
  <c r="Y887" i="12" s="1"/>
  <c r="X887" i="12" a="1"/>
  <c r="X887" i="12" s="1"/>
  <c r="W887" i="12" a="1"/>
  <c r="W887" i="12" s="1"/>
  <c r="V887" i="12" a="1"/>
  <c r="V887" i="12" s="1"/>
  <c r="R887" i="12" a="1"/>
  <c r="R887" i="12" s="1"/>
  <c r="Z886" i="12" a="1"/>
  <c r="Z886" i="12" s="1"/>
  <c r="AA886" i="12" s="1"/>
  <c r="Y886" i="12" a="1"/>
  <c r="Y886" i="12" s="1"/>
  <c r="X886" i="12" a="1"/>
  <c r="X886" i="12" s="1"/>
  <c r="W886" i="12" a="1"/>
  <c r="W886" i="12" s="1"/>
  <c r="V886" i="12" a="1"/>
  <c r="V886" i="12" s="1"/>
  <c r="Z885" i="12" a="1"/>
  <c r="Z885" i="12" s="1"/>
  <c r="AA885" i="12" s="1"/>
  <c r="Y885" i="12" a="1"/>
  <c r="Y885" i="12" s="1"/>
  <c r="X885" i="12" a="1"/>
  <c r="X885" i="12" s="1"/>
  <c r="W885" i="12" a="1"/>
  <c r="W885" i="12" s="1"/>
  <c r="V885" i="12" a="1"/>
  <c r="V885" i="12" s="1"/>
  <c r="Z884" i="12" a="1"/>
  <c r="Z884" i="12" s="1"/>
  <c r="AA884" i="12" s="1"/>
  <c r="Y884" i="12" a="1"/>
  <c r="Y884" i="12"/>
  <c r="X884" i="12" a="1"/>
  <c r="X884" i="12" s="1"/>
  <c r="W884" i="12" a="1"/>
  <c r="W884" i="12" s="1"/>
  <c r="V884" i="12" a="1"/>
  <c r="V884" i="12" s="1"/>
  <c r="Z883" i="12" a="1"/>
  <c r="Z883" i="12" s="1"/>
  <c r="AA883" i="12" s="1"/>
  <c r="Y883" i="12" a="1"/>
  <c r="Y883" i="12" s="1"/>
  <c r="X883" i="12" a="1"/>
  <c r="X883" i="12" s="1"/>
  <c r="W883" i="12" a="1"/>
  <c r="W883" i="12" s="1"/>
  <c r="V883" i="12" a="1"/>
  <c r="V883" i="12" s="1"/>
  <c r="Z882" i="12" a="1"/>
  <c r="Z882" i="12" s="1"/>
  <c r="AA882" i="12" s="1"/>
  <c r="Y882" i="12" a="1"/>
  <c r="Y882" i="12" s="1"/>
  <c r="X882" i="12" a="1"/>
  <c r="X882" i="12" s="1"/>
  <c r="W882" i="12" a="1"/>
  <c r="W882" i="12" s="1"/>
  <c r="V882" i="12" a="1"/>
  <c r="V882" i="12" s="1"/>
  <c r="Z881" i="12" a="1"/>
  <c r="Z881" i="12" s="1"/>
  <c r="AA881" i="12" s="1"/>
  <c r="Y881" i="12" a="1"/>
  <c r="Y881" i="12" s="1"/>
  <c r="X881" i="12" a="1"/>
  <c r="X881" i="12" s="1"/>
  <c r="W881" i="12" a="1"/>
  <c r="W881" i="12" s="1"/>
  <c r="V881" i="12" a="1"/>
  <c r="V881" i="12" s="1"/>
  <c r="Z880" i="12" a="1"/>
  <c r="Z880" i="12" s="1"/>
  <c r="AA880" i="12" s="1"/>
  <c r="Y880" i="12" a="1"/>
  <c r="Y880" i="12" s="1"/>
  <c r="X880" i="12" a="1"/>
  <c r="X880" i="12" s="1"/>
  <c r="W880" i="12" a="1"/>
  <c r="W880" i="12" s="1"/>
  <c r="V880" i="12" a="1"/>
  <c r="V880" i="12" s="1"/>
  <c r="Z879" i="12" a="1"/>
  <c r="Z879" i="12" s="1"/>
  <c r="AA879" i="12" s="1"/>
  <c r="Y879" i="12" a="1"/>
  <c r="Y879" i="12" s="1"/>
  <c r="X879" i="12" a="1"/>
  <c r="X879" i="12" s="1"/>
  <c r="W879" i="12" a="1"/>
  <c r="W879" i="12" s="1"/>
  <c r="V879" i="12" a="1"/>
  <c r="V879" i="12" s="1"/>
  <c r="Z878" i="12" a="1"/>
  <c r="Z878" i="12" s="1"/>
  <c r="AA878" i="12" s="1"/>
  <c r="Y878" i="12" a="1"/>
  <c r="Y878" i="12" s="1"/>
  <c r="X878" i="12" a="1"/>
  <c r="X878" i="12" s="1"/>
  <c r="W878" i="12" a="1"/>
  <c r="W878" i="12"/>
  <c r="V878" i="12" a="1"/>
  <c r="V878" i="12" s="1"/>
  <c r="Z877" i="12" a="1"/>
  <c r="Z877" i="12" s="1"/>
  <c r="AA877" i="12" s="1"/>
  <c r="Y877" i="12" a="1"/>
  <c r="Y877" i="12" s="1"/>
  <c r="X877" i="12" a="1"/>
  <c r="X877" i="12" s="1"/>
  <c r="W877" i="12" a="1"/>
  <c r="W877" i="12" s="1"/>
  <c r="V877" i="12" a="1"/>
  <c r="V877" i="12" s="1"/>
  <c r="Z876" i="12" a="1"/>
  <c r="Z876" i="12" s="1"/>
  <c r="AA876" i="12" s="1"/>
  <c r="Y876" i="12" a="1"/>
  <c r="Y876" i="12" s="1"/>
  <c r="X876" i="12" a="1"/>
  <c r="X876" i="12" s="1"/>
  <c r="W876" i="12" a="1"/>
  <c r="W876" i="12" s="1"/>
  <c r="V876" i="12" a="1"/>
  <c r="V876" i="12" s="1"/>
  <c r="Z875" i="12" a="1"/>
  <c r="Z875" i="12" s="1"/>
  <c r="AA875" i="12" s="1"/>
  <c r="Y875" i="12" a="1"/>
  <c r="Y875" i="12" s="1"/>
  <c r="X875" i="12" a="1"/>
  <c r="X875" i="12" s="1"/>
  <c r="W875" i="12" a="1"/>
  <c r="W875" i="12" s="1"/>
  <c r="V875" i="12" a="1"/>
  <c r="V875" i="12"/>
  <c r="Z874" i="12" a="1"/>
  <c r="Z874" i="12" s="1"/>
  <c r="AA874" i="12" s="1"/>
  <c r="Y874" i="12" a="1"/>
  <c r="Y874" i="12" s="1"/>
  <c r="X874" i="12" a="1"/>
  <c r="X874" i="12" s="1"/>
  <c r="W874" i="12" a="1"/>
  <c r="W874" i="12" s="1"/>
  <c r="V874" i="12" a="1"/>
  <c r="V874" i="12" s="1"/>
  <c r="R874" i="12" a="1"/>
  <c r="R874" i="12"/>
  <c r="Z873" i="12" a="1"/>
  <c r="Z873" i="12" s="1"/>
  <c r="AA873" i="12" s="1"/>
  <c r="Y873" i="12" a="1"/>
  <c r="Y873" i="12" s="1"/>
  <c r="X873" i="12" a="1"/>
  <c r="X873" i="12" s="1"/>
  <c r="W873" i="12" a="1"/>
  <c r="W873" i="12" s="1"/>
  <c r="V873" i="12" a="1"/>
  <c r="V873" i="12" s="1"/>
  <c r="Z872" i="12" a="1"/>
  <c r="Z872" i="12" s="1"/>
  <c r="AA872" i="12" s="1"/>
  <c r="Y872" i="12" a="1"/>
  <c r="Y872" i="12" s="1"/>
  <c r="X872" i="12" a="1"/>
  <c r="X872" i="12" s="1"/>
  <c r="W872" i="12" a="1"/>
  <c r="W872" i="12" s="1"/>
  <c r="V872" i="12" a="1"/>
  <c r="V872" i="12" s="1"/>
  <c r="Z871" i="12" a="1"/>
  <c r="Z871" i="12" s="1"/>
  <c r="AA871" i="12" s="1"/>
  <c r="Y871" i="12" a="1"/>
  <c r="Y871" i="12" s="1"/>
  <c r="X871" i="12" a="1"/>
  <c r="X871" i="12" s="1"/>
  <c r="W871" i="12" a="1"/>
  <c r="W871" i="12" s="1"/>
  <c r="V871" i="12" a="1"/>
  <c r="V871" i="12" s="1"/>
  <c r="F871" i="12"/>
  <c r="Z870" i="12" a="1"/>
  <c r="Z870" i="12" s="1"/>
  <c r="AA870" i="12" s="1"/>
  <c r="Y870" i="12" a="1"/>
  <c r="Y870" i="12" s="1"/>
  <c r="X870" i="12" a="1"/>
  <c r="X870" i="12" s="1"/>
  <c r="W870" i="12" a="1"/>
  <c r="W870" i="12" s="1"/>
  <c r="V870" i="12" a="1"/>
  <c r="V870" i="12" s="1"/>
  <c r="Z869" i="12" a="1"/>
  <c r="Z869" i="12" s="1"/>
  <c r="AA869" i="12" s="1"/>
  <c r="Y869" i="12" a="1"/>
  <c r="Y869" i="12" s="1"/>
  <c r="X869" i="12" a="1"/>
  <c r="X869" i="12" s="1"/>
  <c r="W869" i="12" a="1"/>
  <c r="W869" i="12" s="1"/>
  <c r="V869" i="12" a="1"/>
  <c r="V869" i="12" s="1"/>
  <c r="Z868" i="12" a="1"/>
  <c r="Z868" i="12" s="1"/>
  <c r="AA868" i="12" s="1"/>
  <c r="Y868" i="12" a="1"/>
  <c r="Y868" i="12" s="1"/>
  <c r="X868" i="12" a="1"/>
  <c r="X868" i="12" s="1"/>
  <c r="W868" i="12" a="1"/>
  <c r="W868" i="12" s="1"/>
  <c r="V868" i="12" a="1"/>
  <c r="V868" i="12" s="1"/>
  <c r="Z867" i="12" a="1"/>
  <c r="Z867" i="12" s="1"/>
  <c r="AA867" i="12" s="1"/>
  <c r="Y867" i="12" a="1"/>
  <c r="Y867" i="12" s="1"/>
  <c r="X867" i="12" a="1"/>
  <c r="X867" i="12" s="1"/>
  <c r="W867" i="12" a="1"/>
  <c r="W867" i="12" s="1"/>
  <c r="V867" i="12" a="1"/>
  <c r="V867" i="12" s="1"/>
  <c r="Z866" i="12" a="1"/>
  <c r="Z866" i="12" s="1"/>
  <c r="AA866" i="12" s="1"/>
  <c r="Y866" i="12" a="1"/>
  <c r="Y866" i="12" s="1"/>
  <c r="X866" i="12" a="1"/>
  <c r="X866" i="12"/>
  <c r="W866" i="12" a="1"/>
  <c r="W866" i="12" s="1"/>
  <c r="V866" i="12" a="1"/>
  <c r="V866" i="12" s="1"/>
  <c r="Z865" i="12" a="1"/>
  <c r="Z865" i="12" s="1"/>
  <c r="AA865" i="12" s="1"/>
  <c r="Y865" i="12" a="1"/>
  <c r="Y865" i="12" s="1"/>
  <c r="X865" i="12" a="1"/>
  <c r="X865" i="12" s="1"/>
  <c r="W865" i="12" a="1"/>
  <c r="W865" i="12" s="1"/>
  <c r="V865" i="12" a="1"/>
  <c r="V865" i="12" s="1"/>
  <c r="Z864" i="12" a="1"/>
  <c r="Z864" i="12" s="1"/>
  <c r="AA864" i="12" s="1"/>
  <c r="Y864" i="12" a="1"/>
  <c r="Y864" i="12" s="1"/>
  <c r="X864" i="12" a="1"/>
  <c r="X864" i="12" s="1"/>
  <c r="W864" i="12" a="1"/>
  <c r="W864" i="12" s="1"/>
  <c r="V864" i="12" a="1"/>
  <c r="V864" i="12" s="1"/>
  <c r="Z863" i="12" a="1"/>
  <c r="Z863" i="12" s="1"/>
  <c r="AA863" i="12" s="1"/>
  <c r="Y863" i="12" a="1"/>
  <c r="Y863" i="12" s="1"/>
  <c r="X863" i="12" a="1"/>
  <c r="X863" i="12" s="1"/>
  <c r="W863" i="12" a="1"/>
  <c r="W863" i="12" s="1"/>
  <c r="V863" i="12" a="1"/>
  <c r="V863" i="12" s="1"/>
  <c r="Z862" i="12" a="1"/>
  <c r="Z862" i="12" s="1"/>
  <c r="AA862" i="12" s="1"/>
  <c r="Y862" i="12" a="1"/>
  <c r="Y862" i="12" s="1"/>
  <c r="X862" i="12" a="1"/>
  <c r="X862" i="12" s="1"/>
  <c r="W862" i="12" a="1"/>
  <c r="W862" i="12" s="1"/>
  <c r="V862" i="12" a="1"/>
  <c r="V862" i="12" s="1"/>
  <c r="Z861" i="12" a="1"/>
  <c r="Z861" i="12" s="1"/>
  <c r="AA861" i="12" s="1"/>
  <c r="Y861" i="12" a="1"/>
  <c r="Y861" i="12" s="1"/>
  <c r="X861" i="12" a="1"/>
  <c r="X861" i="12" s="1"/>
  <c r="W861" i="12" a="1"/>
  <c r="W861" i="12" s="1"/>
  <c r="V861" i="12" a="1"/>
  <c r="V861" i="12" s="1"/>
  <c r="Z860" i="12" a="1"/>
  <c r="Z860" i="12" s="1"/>
  <c r="AA860" i="12" s="1"/>
  <c r="Y860" i="12" a="1"/>
  <c r="Y860" i="12" s="1"/>
  <c r="X860" i="12" a="1"/>
  <c r="X860" i="12" s="1"/>
  <c r="W860" i="12" a="1"/>
  <c r="W860" i="12" s="1"/>
  <c r="V860" i="12" a="1"/>
  <c r="V860" i="12" s="1"/>
  <c r="Z859" i="12" a="1"/>
  <c r="Z859" i="12" s="1"/>
  <c r="AA859" i="12" s="1"/>
  <c r="Y859" i="12" a="1"/>
  <c r="Y859" i="12" s="1"/>
  <c r="X859" i="12" a="1"/>
  <c r="X859" i="12" s="1"/>
  <c r="W859" i="12" a="1"/>
  <c r="W859" i="12" s="1"/>
  <c r="V859" i="12" a="1"/>
  <c r="V859" i="12" s="1"/>
  <c r="Z858" i="12" a="1"/>
  <c r="Z858" i="12" s="1"/>
  <c r="AA858" i="12" s="1"/>
  <c r="Y858" i="12" a="1"/>
  <c r="Y858" i="12" s="1"/>
  <c r="X858" i="12" a="1"/>
  <c r="X858" i="12" s="1"/>
  <c r="W858" i="12" a="1"/>
  <c r="W858" i="12" s="1"/>
  <c r="V858" i="12" a="1"/>
  <c r="V858" i="12" s="1"/>
  <c r="Z857" i="12" a="1"/>
  <c r="Z857" i="12" s="1"/>
  <c r="AA857" i="12" s="1"/>
  <c r="Y857" i="12" a="1"/>
  <c r="Y857" i="12" s="1"/>
  <c r="X857" i="12" a="1"/>
  <c r="X857" i="12" s="1"/>
  <c r="W857" i="12" a="1"/>
  <c r="W857" i="12" s="1"/>
  <c r="V857" i="12" a="1"/>
  <c r="V857" i="12" s="1"/>
  <c r="Z856" i="12" a="1"/>
  <c r="Z856" i="12" s="1"/>
  <c r="AA856" i="12" s="1"/>
  <c r="Y856" i="12" a="1"/>
  <c r="Y856" i="12" s="1"/>
  <c r="X856" i="12" a="1"/>
  <c r="X856" i="12" s="1"/>
  <c r="W856" i="12" a="1"/>
  <c r="W856" i="12" s="1"/>
  <c r="V856" i="12" a="1"/>
  <c r="V856" i="12" s="1"/>
  <c r="Z855" i="12" a="1"/>
  <c r="Z855" i="12" s="1"/>
  <c r="AA855" i="12" s="1"/>
  <c r="Y855" i="12" a="1"/>
  <c r="Y855" i="12" s="1"/>
  <c r="X855" i="12" a="1"/>
  <c r="X855" i="12" s="1"/>
  <c r="W855" i="12" a="1"/>
  <c r="W855" i="12" s="1"/>
  <c r="V855" i="12" a="1"/>
  <c r="V855" i="12" s="1"/>
  <c r="S855" i="12" a="1"/>
  <c r="S855" i="12" s="1"/>
  <c r="R855" i="12" a="1"/>
  <c r="R855" i="12"/>
  <c r="Z854" i="12" a="1"/>
  <c r="Z854" i="12" s="1"/>
  <c r="AA854" i="12" s="1"/>
  <c r="Y854" i="12" a="1"/>
  <c r="Y854" i="12" s="1"/>
  <c r="X854" i="12" a="1"/>
  <c r="X854" i="12" s="1"/>
  <c r="W854" i="12" a="1"/>
  <c r="W854" i="12" s="1"/>
  <c r="V854" i="12" a="1"/>
  <c r="V854" i="12" s="1"/>
  <c r="Z853" i="12" a="1"/>
  <c r="Z853" i="12" s="1"/>
  <c r="AA853" i="12" s="1"/>
  <c r="Y853" i="12" a="1"/>
  <c r="Y853" i="12" s="1"/>
  <c r="X853" i="12" a="1"/>
  <c r="X853" i="12" s="1"/>
  <c r="W853" i="12" a="1"/>
  <c r="W853" i="12" s="1"/>
  <c r="V853" i="12" a="1"/>
  <c r="V853" i="12" s="1"/>
  <c r="Z852" i="12" a="1"/>
  <c r="Z852" i="12" s="1"/>
  <c r="AA852" i="12" s="1"/>
  <c r="Y852" i="12" a="1"/>
  <c r="Y852" i="12" s="1"/>
  <c r="X852" i="12" a="1"/>
  <c r="X852" i="12" s="1"/>
  <c r="W852" i="12" a="1"/>
  <c r="W852" i="12" s="1"/>
  <c r="V852" i="12" a="1"/>
  <c r="V852" i="12" s="1"/>
  <c r="Z851" i="12" a="1"/>
  <c r="Z851" i="12" s="1"/>
  <c r="AA851" i="12" s="1"/>
  <c r="Y851" i="12" a="1"/>
  <c r="Y851" i="12" s="1"/>
  <c r="X851" i="12" a="1"/>
  <c r="X851" i="12" s="1"/>
  <c r="W851" i="12" a="1"/>
  <c r="W851" i="12" s="1"/>
  <c r="V851" i="12" a="1"/>
  <c r="V851" i="12" s="1"/>
  <c r="Z850" i="12" a="1"/>
  <c r="Z850" i="12" s="1"/>
  <c r="AA850" i="12" s="1"/>
  <c r="Y850" i="12" a="1"/>
  <c r="Y850" i="12" s="1"/>
  <c r="X850" i="12" a="1"/>
  <c r="X850" i="12" s="1"/>
  <c r="W850" i="12" a="1"/>
  <c r="W850" i="12" s="1"/>
  <c r="V850" i="12" a="1"/>
  <c r="V850" i="12" s="1"/>
  <c r="Z849" i="12" a="1"/>
  <c r="Z849" i="12" s="1"/>
  <c r="AA849" i="12" s="1"/>
  <c r="Y849" i="12" a="1"/>
  <c r="Y849" i="12" s="1"/>
  <c r="X849" i="12" a="1"/>
  <c r="X849" i="12" s="1"/>
  <c r="W849" i="12" a="1"/>
  <c r="W849" i="12" s="1"/>
  <c r="V849" i="12" a="1"/>
  <c r="V849" i="12" s="1"/>
  <c r="Z848" i="12" a="1"/>
  <c r="Z848" i="12" s="1"/>
  <c r="AA848" i="12" s="1"/>
  <c r="Y848" i="12" a="1"/>
  <c r="Y848" i="12" s="1"/>
  <c r="X848" i="12" a="1"/>
  <c r="X848" i="12" s="1"/>
  <c r="W848" i="12" a="1"/>
  <c r="W848" i="12" s="1"/>
  <c r="V848" i="12" a="1"/>
  <c r="V848" i="12"/>
  <c r="Z847" i="12" a="1"/>
  <c r="Z847" i="12" s="1"/>
  <c r="AA847" i="12" s="1"/>
  <c r="Y847" i="12" a="1"/>
  <c r="Y847" i="12" s="1"/>
  <c r="X847" i="12" a="1"/>
  <c r="X847" i="12" s="1"/>
  <c r="W847" i="12" a="1"/>
  <c r="W847" i="12" s="1"/>
  <c r="V847" i="12" a="1"/>
  <c r="V847" i="12" s="1"/>
  <c r="Z846" i="12" a="1"/>
  <c r="Z846" i="12" s="1"/>
  <c r="AA846" i="12" s="1"/>
  <c r="Y846" i="12" a="1"/>
  <c r="Y846" i="12" s="1"/>
  <c r="X846" i="12" a="1"/>
  <c r="X846" i="12" s="1"/>
  <c r="W846" i="12" a="1"/>
  <c r="W846" i="12" s="1"/>
  <c r="V846" i="12" a="1"/>
  <c r="V846" i="12" s="1"/>
  <c r="Z845" i="12" a="1"/>
  <c r="Z845" i="12" s="1"/>
  <c r="AA845" i="12" s="1"/>
  <c r="Y845" i="12" a="1"/>
  <c r="Y845" i="12" s="1"/>
  <c r="X845" i="12" a="1"/>
  <c r="X845" i="12" s="1"/>
  <c r="W845" i="12" a="1"/>
  <c r="W845" i="12" s="1"/>
  <c r="V845" i="12" a="1"/>
  <c r="V845" i="12" s="1"/>
  <c r="Z844" i="12" a="1"/>
  <c r="Z844" i="12" s="1"/>
  <c r="AA844" i="12" s="1"/>
  <c r="Y844" i="12" a="1"/>
  <c r="Y844" i="12" s="1"/>
  <c r="X844" i="12" a="1"/>
  <c r="X844" i="12" s="1"/>
  <c r="W844" i="12" a="1"/>
  <c r="W844" i="12" s="1"/>
  <c r="V844" i="12" a="1"/>
  <c r="V844" i="12" s="1"/>
  <c r="Z843" i="12" a="1"/>
  <c r="Z843" i="12" s="1"/>
  <c r="AA843" i="12" s="1"/>
  <c r="Y843" i="12" a="1"/>
  <c r="Y843" i="12" s="1"/>
  <c r="X843" i="12" a="1"/>
  <c r="X843" i="12" s="1"/>
  <c r="W843" i="12" a="1"/>
  <c r="W843" i="12" s="1"/>
  <c r="V843" i="12" a="1"/>
  <c r="V843" i="12" s="1"/>
  <c r="Z842" i="12" a="1"/>
  <c r="Z842" i="12" s="1"/>
  <c r="AA842" i="12" s="1"/>
  <c r="Y842" i="12" a="1"/>
  <c r="Y842" i="12" s="1"/>
  <c r="X842" i="12" a="1"/>
  <c r="X842" i="12" s="1"/>
  <c r="W842" i="12" a="1"/>
  <c r="W842" i="12" s="1"/>
  <c r="V842" i="12" a="1"/>
  <c r="V842" i="12" s="1"/>
  <c r="Z841" i="12" a="1"/>
  <c r="Z841" i="12" s="1"/>
  <c r="AA841" i="12" s="1"/>
  <c r="Y841" i="12" a="1"/>
  <c r="Y841" i="12" s="1"/>
  <c r="X841" i="12" a="1"/>
  <c r="X841" i="12" s="1"/>
  <c r="W841" i="12" a="1"/>
  <c r="W841" i="12" s="1"/>
  <c r="V841" i="12" a="1"/>
  <c r="V841" i="12" s="1"/>
  <c r="Z840" i="12" a="1"/>
  <c r="Z840" i="12" s="1"/>
  <c r="AA840" i="12" s="1"/>
  <c r="Y840" i="12" a="1"/>
  <c r="Y840" i="12" s="1"/>
  <c r="X840" i="12" a="1"/>
  <c r="X840" i="12" s="1"/>
  <c r="W840" i="12" a="1"/>
  <c r="W840" i="12" s="1"/>
  <c r="V840" i="12" a="1"/>
  <c r="V840" i="12" s="1"/>
  <c r="Z839" i="12" a="1"/>
  <c r="Z839" i="12" s="1"/>
  <c r="AA839" i="12" s="1"/>
  <c r="Y839" i="12" a="1"/>
  <c r="Y839" i="12" s="1"/>
  <c r="X839" i="12" a="1"/>
  <c r="X839" i="12" s="1"/>
  <c r="W839" i="12" a="1"/>
  <c r="W839" i="12" s="1"/>
  <c r="V839" i="12" a="1"/>
  <c r="V839" i="12" s="1"/>
  <c r="Z838" i="12" a="1"/>
  <c r="Z838" i="12" s="1"/>
  <c r="AA838" i="12" s="1"/>
  <c r="Y838" i="12" a="1"/>
  <c r="Y838" i="12" s="1"/>
  <c r="X838" i="12" a="1"/>
  <c r="X838" i="12" s="1"/>
  <c r="W838" i="12" a="1"/>
  <c r="W838" i="12" s="1"/>
  <c r="V838" i="12" a="1"/>
  <c r="V838" i="12" s="1"/>
  <c r="R838" i="12" a="1"/>
  <c r="R838" i="12"/>
  <c r="Z837" i="12" a="1"/>
  <c r="Z837" i="12" s="1"/>
  <c r="AA837" i="12" s="1"/>
  <c r="Y837" i="12" a="1"/>
  <c r="Y837" i="12" s="1"/>
  <c r="X837" i="12" a="1"/>
  <c r="X837" i="12" s="1"/>
  <c r="W837" i="12" a="1"/>
  <c r="W837" i="12" s="1"/>
  <c r="V837" i="12" a="1"/>
  <c r="V837" i="12" s="1"/>
  <c r="Z836" i="12" a="1"/>
  <c r="Z836" i="12" s="1"/>
  <c r="AA836" i="12" s="1"/>
  <c r="Y836" i="12" a="1"/>
  <c r="Y836" i="12" s="1"/>
  <c r="X836" i="12" a="1"/>
  <c r="X836" i="12" s="1"/>
  <c r="W836" i="12" a="1"/>
  <c r="W836" i="12" s="1"/>
  <c r="V836" i="12" a="1"/>
  <c r="V836" i="12" s="1"/>
  <c r="Z835" i="12" a="1"/>
  <c r="Z835" i="12" s="1"/>
  <c r="AA835" i="12" s="1"/>
  <c r="Y835" i="12" a="1"/>
  <c r="Y835" i="12" s="1"/>
  <c r="X835" i="12" a="1"/>
  <c r="X835" i="12" s="1"/>
  <c r="W835" i="12" a="1"/>
  <c r="W835" i="12" s="1"/>
  <c r="V835" i="12" a="1"/>
  <c r="V835" i="12" s="1"/>
  <c r="Z834" i="12" a="1"/>
  <c r="Z834" i="12" s="1"/>
  <c r="AA834" i="12" s="1"/>
  <c r="Y834" i="12" a="1"/>
  <c r="Y834" i="12" s="1"/>
  <c r="X834" i="12" a="1"/>
  <c r="X834" i="12" s="1"/>
  <c r="W834" i="12" a="1"/>
  <c r="W834" i="12" s="1"/>
  <c r="V834" i="12" a="1"/>
  <c r="V834" i="12" s="1"/>
  <c r="Z833" i="12" a="1"/>
  <c r="Z833" i="12" s="1"/>
  <c r="AA833" i="12" s="1"/>
  <c r="Y833" i="12" a="1"/>
  <c r="Y833" i="12" s="1"/>
  <c r="X833" i="12" a="1"/>
  <c r="X833" i="12" s="1"/>
  <c r="W833" i="12" a="1"/>
  <c r="W833" i="12" s="1"/>
  <c r="V833" i="12" a="1"/>
  <c r="V833" i="12" s="1"/>
  <c r="Z832" i="12" a="1"/>
  <c r="Z832" i="12" s="1"/>
  <c r="AA832" i="12" s="1"/>
  <c r="Y832" i="12" a="1"/>
  <c r="Y832" i="12" s="1"/>
  <c r="X832" i="12" a="1"/>
  <c r="X832" i="12" s="1"/>
  <c r="W832" i="12" a="1"/>
  <c r="W832" i="12" s="1"/>
  <c r="V832" i="12" a="1"/>
  <c r="V832" i="12" s="1"/>
  <c r="Z831" i="12" a="1"/>
  <c r="Z831" i="12" s="1"/>
  <c r="AA831" i="12" s="1"/>
  <c r="Y831" i="12" a="1"/>
  <c r="Y831" i="12" s="1"/>
  <c r="X831" i="12" a="1"/>
  <c r="X831" i="12" s="1"/>
  <c r="W831" i="12" a="1"/>
  <c r="W831" i="12" s="1"/>
  <c r="V831" i="12" a="1"/>
  <c r="V831" i="12" s="1"/>
  <c r="F831" i="12"/>
  <c r="Z830" i="12" a="1"/>
  <c r="Z830" i="12" s="1"/>
  <c r="AA830" i="12" s="1"/>
  <c r="Y830" i="12" a="1"/>
  <c r="Y830" i="12" s="1"/>
  <c r="X830" i="12" a="1"/>
  <c r="X830" i="12" s="1"/>
  <c r="W830" i="12" a="1"/>
  <c r="W830" i="12" s="1"/>
  <c r="V830" i="12" a="1"/>
  <c r="V830" i="12" s="1"/>
  <c r="Z829" i="12" a="1"/>
  <c r="Z829" i="12" s="1"/>
  <c r="AA829" i="12" s="1"/>
  <c r="Y829" i="12" a="1"/>
  <c r="Y829" i="12" s="1"/>
  <c r="X829" i="12" a="1"/>
  <c r="X829" i="12" s="1"/>
  <c r="W829" i="12" a="1"/>
  <c r="W829" i="12" s="1"/>
  <c r="V829" i="12" a="1"/>
  <c r="V829" i="12" s="1"/>
  <c r="Z828" i="12" a="1"/>
  <c r="Z828" i="12" s="1"/>
  <c r="AA828" i="12" s="1"/>
  <c r="Y828" i="12" a="1"/>
  <c r="Y828" i="12" s="1"/>
  <c r="X828" i="12" a="1"/>
  <c r="X828" i="12" s="1"/>
  <c r="W828" i="12" a="1"/>
  <c r="W828" i="12" s="1"/>
  <c r="V828" i="12" a="1"/>
  <c r="V828" i="12" s="1"/>
  <c r="Z827" i="12" a="1"/>
  <c r="Z827" i="12" s="1"/>
  <c r="AA827" i="12" s="1"/>
  <c r="Y827" i="12" a="1"/>
  <c r="Y827" i="12" s="1"/>
  <c r="X827" i="12" a="1"/>
  <c r="X827" i="12" s="1"/>
  <c r="W827" i="12" a="1"/>
  <c r="W827" i="12" s="1"/>
  <c r="V827" i="12" a="1"/>
  <c r="V827" i="12" s="1"/>
  <c r="Z826" i="12" a="1"/>
  <c r="Z826" i="12" s="1"/>
  <c r="AA826" i="12" s="1"/>
  <c r="Y826" i="12" a="1"/>
  <c r="Y826" i="12" s="1"/>
  <c r="X826" i="12" a="1"/>
  <c r="X826" i="12" s="1"/>
  <c r="W826" i="12" a="1"/>
  <c r="W826" i="12" s="1"/>
  <c r="V826" i="12" a="1"/>
  <c r="V826" i="12" s="1"/>
  <c r="Z825" i="12" a="1"/>
  <c r="Z825" i="12" s="1"/>
  <c r="AA825" i="12" s="1"/>
  <c r="Y825" i="12" a="1"/>
  <c r="Y825" i="12" s="1"/>
  <c r="X825" i="12" a="1"/>
  <c r="X825" i="12" s="1"/>
  <c r="W825" i="12" a="1"/>
  <c r="W825" i="12" s="1"/>
  <c r="V825" i="12" a="1"/>
  <c r="V825" i="12" s="1"/>
  <c r="Z824" i="12" a="1"/>
  <c r="Z824" i="12" s="1"/>
  <c r="AA824" i="12" s="1"/>
  <c r="Y824" i="12" a="1"/>
  <c r="Y824" i="12" s="1"/>
  <c r="X824" i="12" a="1"/>
  <c r="X824" i="12" s="1"/>
  <c r="W824" i="12" a="1"/>
  <c r="W824" i="12" s="1"/>
  <c r="V824" i="12" a="1"/>
  <c r="V824" i="12" s="1"/>
  <c r="Z823" i="12" a="1"/>
  <c r="Z823" i="12" s="1"/>
  <c r="AA823" i="12" s="1"/>
  <c r="Y823" i="12" a="1"/>
  <c r="Y823" i="12" s="1"/>
  <c r="X823" i="12" a="1"/>
  <c r="X823" i="12" s="1"/>
  <c r="W823" i="12" a="1"/>
  <c r="W823" i="12" s="1"/>
  <c r="V823" i="12" a="1"/>
  <c r="V823" i="12" s="1"/>
  <c r="Z822" i="12" a="1"/>
  <c r="Z822" i="12" s="1"/>
  <c r="AA822" i="12" s="1"/>
  <c r="Y822" i="12" a="1"/>
  <c r="Y822" i="12" s="1"/>
  <c r="X822" i="12" a="1"/>
  <c r="X822" i="12" s="1"/>
  <c r="W822" i="12" a="1"/>
  <c r="W822" i="12" s="1"/>
  <c r="V822" i="12" a="1"/>
  <c r="V822" i="12" s="1"/>
  <c r="Z821" i="12" a="1"/>
  <c r="Z821" i="12"/>
  <c r="AA821" i="12" s="1"/>
  <c r="Y821" i="12" a="1"/>
  <c r="Y821" i="12" s="1"/>
  <c r="X821" i="12" a="1"/>
  <c r="X821" i="12" s="1"/>
  <c r="W821" i="12" a="1"/>
  <c r="W821" i="12" s="1"/>
  <c r="V821" i="12" a="1"/>
  <c r="V821" i="12" s="1"/>
  <c r="Z820" i="12" a="1"/>
  <c r="Z820" i="12" s="1"/>
  <c r="AA820" i="12" s="1"/>
  <c r="Y820" i="12" a="1"/>
  <c r="Y820" i="12" s="1"/>
  <c r="X820" i="12" a="1"/>
  <c r="X820" i="12" s="1"/>
  <c r="W820" i="12" a="1"/>
  <c r="W820" i="12" s="1"/>
  <c r="V820" i="12" a="1"/>
  <c r="V820" i="12" s="1"/>
  <c r="Z819" i="12" a="1"/>
  <c r="Z819" i="12" s="1"/>
  <c r="AA819" i="12" s="1"/>
  <c r="Y819" i="12" a="1"/>
  <c r="Y819" i="12" s="1"/>
  <c r="X819" i="12" a="1"/>
  <c r="X819" i="12" s="1"/>
  <c r="W819" i="12" a="1"/>
  <c r="W819" i="12" s="1"/>
  <c r="V819" i="12" a="1"/>
  <c r="V819" i="12" s="1"/>
  <c r="Z818" i="12" a="1"/>
  <c r="Z818" i="12" s="1"/>
  <c r="AA818" i="12" s="1"/>
  <c r="Y818" i="12" a="1"/>
  <c r="Y818" i="12" s="1"/>
  <c r="X818" i="12" a="1"/>
  <c r="X818" i="12" s="1"/>
  <c r="W818" i="12" a="1"/>
  <c r="W818" i="12" s="1"/>
  <c r="V818" i="12" a="1"/>
  <c r="V818" i="12" s="1"/>
  <c r="Z817" i="12" a="1"/>
  <c r="Z817" i="12" s="1"/>
  <c r="AA817" i="12" s="1"/>
  <c r="Y817" i="12" a="1"/>
  <c r="Y817" i="12" s="1"/>
  <c r="X817" i="12" a="1"/>
  <c r="X817" i="12"/>
  <c r="W817" i="12" a="1"/>
  <c r="W817" i="12" s="1"/>
  <c r="V817" i="12" a="1"/>
  <c r="V817" i="12" s="1"/>
  <c r="Z816" i="12" a="1"/>
  <c r="Z816" i="12" s="1"/>
  <c r="AA816" i="12" s="1"/>
  <c r="Y816" i="12" a="1"/>
  <c r="Y816" i="12" s="1"/>
  <c r="X816" i="12" a="1"/>
  <c r="X816" i="12" s="1"/>
  <c r="W816" i="12" a="1"/>
  <c r="W816" i="12" s="1"/>
  <c r="V816" i="12" a="1"/>
  <c r="V816" i="12" s="1"/>
  <c r="Z815" i="12" a="1"/>
  <c r="Z815" i="12" s="1"/>
  <c r="AA815" i="12" s="1"/>
  <c r="Y815" i="12" a="1"/>
  <c r="Y815" i="12" s="1"/>
  <c r="X815" i="12" a="1"/>
  <c r="X815" i="12" s="1"/>
  <c r="W815" i="12" a="1"/>
  <c r="W815" i="12" s="1"/>
  <c r="V815" i="12" a="1"/>
  <c r="V815" i="12" s="1"/>
  <c r="Z814" i="12" a="1"/>
  <c r="Z814" i="12" s="1"/>
  <c r="AA814" i="12" s="1"/>
  <c r="Y814" i="12" a="1"/>
  <c r="Y814" i="12" s="1"/>
  <c r="X814" i="12" a="1"/>
  <c r="X814" i="12" s="1"/>
  <c r="W814" i="12" a="1"/>
  <c r="W814" i="12" s="1"/>
  <c r="V814" i="12" a="1"/>
  <c r="V814" i="12" s="1"/>
  <c r="Z813" i="12" a="1"/>
  <c r="Z813" i="12" s="1"/>
  <c r="AA813" i="12" s="1"/>
  <c r="Y813" i="12" a="1"/>
  <c r="Y813" i="12" s="1"/>
  <c r="X813" i="12" a="1"/>
  <c r="X813" i="12" s="1"/>
  <c r="W813" i="12" a="1"/>
  <c r="W813" i="12" s="1"/>
  <c r="V813" i="12" a="1"/>
  <c r="V813" i="12" s="1"/>
  <c r="Z812" i="12" a="1"/>
  <c r="Z812" i="12" s="1"/>
  <c r="AA812" i="12" s="1"/>
  <c r="Y812" i="12" a="1"/>
  <c r="Y812" i="12" s="1"/>
  <c r="X812" i="12" a="1"/>
  <c r="X812" i="12" s="1"/>
  <c r="W812" i="12" a="1"/>
  <c r="W812" i="12" s="1"/>
  <c r="V812" i="12" a="1"/>
  <c r="V812" i="12" s="1"/>
  <c r="Z811" i="12" a="1"/>
  <c r="Z811" i="12" s="1"/>
  <c r="AA811" i="12" s="1"/>
  <c r="Y811" i="12" a="1"/>
  <c r="Y811" i="12" s="1"/>
  <c r="X811" i="12" a="1"/>
  <c r="X811" i="12" s="1"/>
  <c r="W811" i="12" a="1"/>
  <c r="W811" i="12" s="1"/>
  <c r="V811" i="12" a="1"/>
  <c r="V811" i="12" s="1"/>
  <c r="Z810" i="12" a="1"/>
  <c r="Z810" i="12" s="1"/>
  <c r="AA810" i="12" s="1"/>
  <c r="Y810" i="12" a="1"/>
  <c r="Y810" i="12" s="1"/>
  <c r="X810" i="12" a="1"/>
  <c r="X810" i="12" s="1"/>
  <c r="W810" i="12" a="1"/>
  <c r="W810" i="12" s="1"/>
  <c r="V810" i="12" a="1"/>
  <c r="V810" i="12" s="1"/>
  <c r="Z809" i="12" a="1"/>
  <c r="Z809" i="12" s="1"/>
  <c r="AA809" i="12" s="1"/>
  <c r="Y809" i="12" a="1"/>
  <c r="Y809" i="12" s="1"/>
  <c r="X809" i="12" a="1"/>
  <c r="X809" i="12" s="1"/>
  <c r="W809" i="12" a="1"/>
  <c r="W809" i="12" s="1"/>
  <c r="V809" i="12" a="1"/>
  <c r="V809" i="12" s="1"/>
  <c r="Z808" i="12" a="1"/>
  <c r="Z808" i="12" s="1"/>
  <c r="AA808" i="12" s="1"/>
  <c r="Y808" i="12" a="1"/>
  <c r="Y808" i="12" s="1"/>
  <c r="X808" i="12" a="1"/>
  <c r="X808" i="12" s="1"/>
  <c r="W808" i="12" a="1"/>
  <c r="W808" i="12" s="1"/>
  <c r="V808" i="12" a="1"/>
  <c r="V808" i="12" s="1"/>
  <c r="Z807" i="12" a="1"/>
  <c r="Z807" i="12" s="1"/>
  <c r="AA807" i="12" s="1"/>
  <c r="Y807" i="12" a="1"/>
  <c r="Y807" i="12" s="1"/>
  <c r="X807" i="12" a="1"/>
  <c r="X807" i="12" s="1"/>
  <c r="W807" i="12" a="1"/>
  <c r="W807" i="12" s="1"/>
  <c r="V807" i="12" a="1"/>
  <c r="V807" i="12" s="1"/>
  <c r="Z806" i="12" a="1"/>
  <c r="Z806" i="12" s="1"/>
  <c r="AA806" i="12" s="1"/>
  <c r="Y806" i="12" a="1"/>
  <c r="Y806" i="12" s="1"/>
  <c r="X806" i="12" a="1"/>
  <c r="X806" i="12" s="1"/>
  <c r="W806" i="12" a="1"/>
  <c r="W806" i="12" s="1"/>
  <c r="V806" i="12" a="1"/>
  <c r="V806" i="12" s="1"/>
  <c r="Z805" i="12" a="1"/>
  <c r="Z805" i="12" s="1"/>
  <c r="AA805" i="12" s="1"/>
  <c r="Y805" i="12" a="1"/>
  <c r="Y805" i="12" s="1"/>
  <c r="X805" i="12" a="1"/>
  <c r="X805" i="12" s="1"/>
  <c r="W805" i="12" a="1"/>
  <c r="W805" i="12" s="1"/>
  <c r="V805" i="12" a="1"/>
  <c r="V805" i="12" s="1"/>
  <c r="Z804" i="12" a="1"/>
  <c r="Z804" i="12" s="1"/>
  <c r="AA804" i="12" s="1"/>
  <c r="Y804" i="12" a="1"/>
  <c r="Y804" i="12" s="1"/>
  <c r="X804" i="12" a="1"/>
  <c r="X804" i="12" s="1"/>
  <c r="W804" i="12" a="1"/>
  <c r="W804" i="12" s="1"/>
  <c r="V804" i="12" a="1"/>
  <c r="V804" i="12" s="1"/>
  <c r="Z803" i="12" a="1"/>
  <c r="Z803" i="12" s="1"/>
  <c r="AA803" i="12" s="1"/>
  <c r="Y803" i="12" a="1"/>
  <c r="Y803" i="12" s="1"/>
  <c r="X803" i="12" a="1"/>
  <c r="X803" i="12" s="1"/>
  <c r="W803" i="12" a="1"/>
  <c r="W803" i="12" s="1"/>
  <c r="V803" i="12" a="1"/>
  <c r="V803" i="12" s="1"/>
  <c r="Z802" i="12" a="1"/>
  <c r="Z802" i="12" s="1"/>
  <c r="AA802" i="12" s="1"/>
  <c r="Y802" i="12" a="1"/>
  <c r="Y802" i="12" s="1"/>
  <c r="X802" i="12" a="1"/>
  <c r="X802" i="12" s="1"/>
  <c r="W802" i="12" a="1"/>
  <c r="W802" i="12" s="1"/>
  <c r="V802" i="12" a="1"/>
  <c r="V802" i="12" s="1"/>
  <c r="Z801" i="12" a="1"/>
  <c r="Z801" i="12" s="1"/>
  <c r="AA801" i="12" s="1"/>
  <c r="Y801" i="12" a="1"/>
  <c r="Y801" i="12"/>
  <c r="X801" i="12" a="1"/>
  <c r="X801" i="12" s="1"/>
  <c r="W801" i="12" a="1"/>
  <c r="W801" i="12" s="1"/>
  <c r="V801" i="12" a="1"/>
  <c r="V801" i="12" s="1"/>
  <c r="Z800" i="12" a="1"/>
  <c r="Z800" i="12" s="1"/>
  <c r="AA800" i="12" s="1"/>
  <c r="Y800" i="12" a="1"/>
  <c r="Y800" i="12" s="1"/>
  <c r="X800" i="12" a="1"/>
  <c r="X800" i="12" s="1"/>
  <c r="W800" i="12" a="1"/>
  <c r="W800" i="12" s="1"/>
  <c r="V800" i="12" a="1"/>
  <c r="V800" i="12" s="1"/>
  <c r="Z799" i="12" a="1"/>
  <c r="Z799" i="12" s="1"/>
  <c r="AA799" i="12" s="1"/>
  <c r="Y799" i="12" a="1"/>
  <c r="Y799" i="12" s="1"/>
  <c r="X799" i="12" a="1"/>
  <c r="X799" i="12" s="1"/>
  <c r="W799" i="12" a="1"/>
  <c r="W799" i="12" s="1"/>
  <c r="V799" i="12" a="1"/>
  <c r="V799" i="12" s="1"/>
  <c r="Z798" i="12" a="1"/>
  <c r="Z798" i="12" s="1"/>
  <c r="AA798" i="12" s="1"/>
  <c r="Y798" i="12" a="1"/>
  <c r="Y798" i="12" s="1"/>
  <c r="X798" i="12" a="1"/>
  <c r="X798" i="12" s="1"/>
  <c r="W798" i="12" a="1"/>
  <c r="W798" i="12" s="1"/>
  <c r="V798" i="12" a="1"/>
  <c r="V798" i="12" s="1"/>
  <c r="Z797" i="12" a="1"/>
  <c r="Z797" i="12" s="1"/>
  <c r="AA797" i="12" s="1"/>
  <c r="Y797" i="12" a="1"/>
  <c r="Y797" i="12" s="1"/>
  <c r="X797" i="12" a="1"/>
  <c r="X797" i="12" s="1"/>
  <c r="W797" i="12" a="1"/>
  <c r="W797" i="12" s="1"/>
  <c r="V797" i="12" a="1"/>
  <c r="V797" i="12" s="1"/>
  <c r="Z796" i="12" a="1"/>
  <c r="Z796" i="12" s="1"/>
  <c r="AA796" i="12" s="1"/>
  <c r="Y796" i="12" a="1"/>
  <c r="Y796" i="12" s="1"/>
  <c r="X796" i="12" a="1"/>
  <c r="X796" i="12" s="1"/>
  <c r="W796" i="12" a="1"/>
  <c r="W796" i="12" s="1"/>
  <c r="V796" i="12" a="1"/>
  <c r="V796" i="12" s="1"/>
  <c r="Z795" i="12" a="1"/>
  <c r="Z795" i="12" s="1"/>
  <c r="AA795" i="12" s="1"/>
  <c r="Y795" i="12" a="1"/>
  <c r="Y795" i="12" s="1"/>
  <c r="X795" i="12" a="1"/>
  <c r="X795" i="12" s="1"/>
  <c r="W795" i="12" a="1"/>
  <c r="W795" i="12" s="1"/>
  <c r="V795" i="12" a="1"/>
  <c r="V795" i="12" s="1"/>
  <c r="Z794" i="12" a="1"/>
  <c r="Z794" i="12" s="1"/>
  <c r="AA794" i="12" s="1"/>
  <c r="Y794" i="12" a="1"/>
  <c r="Y794" i="12" s="1"/>
  <c r="X794" i="12" a="1"/>
  <c r="X794" i="12" s="1"/>
  <c r="W794" i="12" a="1"/>
  <c r="W794" i="12" s="1"/>
  <c r="V794" i="12" a="1"/>
  <c r="V794" i="12" s="1"/>
  <c r="Z793" i="12" a="1"/>
  <c r="Z793" i="12" s="1"/>
  <c r="AA793" i="12" s="1"/>
  <c r="Y793" i="12" a="1"/>
  <c r="Y793" i="12" s="1"/>
  <c r="X793" i="12" a="1"/>
  <c r="X793" i="12" s="1"/>
  <c r="W793" i="12" a="1"/>
  <c r="W793" i="12" s="1"/>
  <c r="V793" i="12" a="1"/>
  <c r="V793" i="12" s="1"/>
  <c r="Z792" i="12" a="1"/>
  <c r="Z792" i="12" s="1"/>
  <c r="AA792" i="12" s="1"/>
  <c r="Y792" i="12" a="1"/>
  <c r="Y792" i="12" s="1"/>
  <c r="X792" i="12" a="1"/>
  <c r="X792" i="12" s="1"/>
  <c r="W792" i="12" a="1"/>
  <c r="W792" i="12" s="1"/>
  <c r="V792" i="12" a="1"/>
  <c r="V792" i="12" s="1"/>
  <c r="Z791" i="12" a="1"/>
  <c r="Z791" i="12" s="1"/>
  <c r="AA791" i="12" s="1"/>
  <c r="Y791" i="12" a="1"/>
  <c r="Y791" i="12" s="1"/>
  <c r="X791" i="12" a="1"/>
  <c r="X791" i="12" s="1"/>
  <c r="W791" i="12" a="1"/>
  <c r="W791" i="12" s="1"/>
  <c r="V791" i="12" a="1"/>
  <c r="V791" i="12" s="1"/>
  <c r="Z790" i="12" a="1"/>
  <c r="Z790" i="12" s="1"/>
  <c r="AA790" i="12" s="1"/>
  <c r="Y790" i="12" a="1"/>
  <c r="Y790" i="12" s="1"/>
  <c r="X790" i="12" a="1"/>
  <c r="X790" i="12" s="1"/>
  <c r="W790" i="12" a="1"/>
  <c r="W790" i="12" s="1"/>
  <c r="V790" i="12" a="1"/>
  <c r="V790" i="12" s="1"/>
  <c r="Z789" i="12" a="1"/>
  <c r="Z789" i="12" s="1"/>
  <c r="AA789" i="12" s="1"/>
  <c r="Y789" i="12" a="1"/>
  <c r="Y789" i="12" s="1"/>
  <c r="X789" i="12" a="1"/>
  <c r="X789" i="12" s="1"/>
  <c r="W789" i="12" a="1"/>
  <c r="W789" i="12" s="1"/>
  <c r="V789" i="12" a="1"/>
  <c r="V789" i="12" s="1"/>
  <c r="Z788" i="12" a="1"/>
  <c r="Z788" i="12" s="1"/>
  <c r="AA788" i="12" s="1"/>
  <c r="Y788" i="12" a="1"/>
  <c r="Y788" i="12" s="1"/>
  <c r="X788" i="12" a="1"/>
  <c r="X788" i="12" s="1"/>
  <c r="W788" i="12" a="1"/>
  <c r="W788" i="12" s="1"/>
  <c r="V788" i="12" a="1"/>
  <c r="V788" i="12" s="1"/>
  <c r="Z787" i="12" a="1"/>
  <c r="Z787" i="12" s="1"/>
  <c r="AA787" i="12" s="1"/>
  <c r="Y787" i="12" a="1"/>
  <c r="Y787" i="12" s="1"/>
  <c r="X787" i="12" a="1"/>
  <c r="X787" i="12" s="1"/>
  <c r="W787" i="12" a="1"/>
  <c r="W787" i="12" s="1"/>
  <c r="V787" i="12" a="1"/>
  <c r="V787" i="12" s="1"/>
  <c r="Z786" i="12" a="1"/>
  <c r="Z786" i="12" s="1"/>
  <c r="AA786" i="12" s="1"/>
  <c r="Y786" i="12" a="1"/>
  <c r="Y786" i="12" s="1"/>
  <c r="X786" i="12" a="1"/>
  <c r="X786" i="12" s="1"/>
  <c r="W786" i="12" a="1"/>
  <c r="W786" i="12" s="1"/>
  <c r="V786" i="12" a="1"/>
  <c r="V786" i="12" s="1"/>
  <c r="Z785" i="12" a="1"/>
  <c r="Z785" i="12" s="1"/>
  <c r="AA785" i="12" s="1"/>
  <c r="Y785" i="12" a="1"/>
  <c r="Y785" i="12" s="1"/>
  <c r="X785" i="12" a="1"/>
  <c r="X785" i="12" s="1"/>
  <c r="W785" i="12" a="1"/>
  <c r="W785" i="12" s="1"/>
  <c r="V785" i="12" a="1"/>
  <c r="V785" i="12" s="1"/>
  <c r="Z784" i="12" a="1"/>
  <c r="Z784" i="12" s="1"/>
  <c r="AA784" i="12" s="1"/>
  <c r="Y784" i="12" a="1"/>
  <c r="Y784" i="12" s="1"/>
  <c r="X784" i="12" a="1"/>
  <c r="X784" i="12" s="1"/>
  <c r="W784" i="12" a="1"/>
  <c r="W784" i="12" s="1"/>
  <c r="V784" i="12" a="1"/>
  <c r="V784" i="12" s="1"/>
  <c r="Z783" i="12" a="1"/>
  <c r="Z783" i="12" s="1"/>
  <c r="AA783" i="12" s="1"/>
  <c r="Y783" i="12" a="1"/>
  <c r="Y783" i="12" s="1"/>
  <c r="X783" i="12" a="1"/>
  <c r="X783" i="12" s="1"/>
  <c r="W783" i="12" a="1"/>
  <c r="W783" i="12" s="1"/>
  <c r="V783" i="12" a="1"/>
  <c r="V783" i="12" s="1"/>
  <c r="Z782" i="12" a="1"/>
  <c r="Z782" i="12" s="1"/>
  <c r="AA782" i="12" s="1"/>
  <c r="Y782" i="12" a="1"/>
  <c r="Y782" i="12" s="1"/>
  <c r="X782" i="12" a="1"/>
  <c r="X782" i="12" s="1"/>
  <c r="W782" i="12" a="1"/>
  <c r="W782" i="12" s="1"/>
  <c r="V782" i="12" a="1"/>
  <c r="V782" i="12" s="1"/>
  <c r="Z781" i="12" a="1"/>
  <c r="Z781" i="12" s="1"/>
  <c r="AA781" i="12" s="1"/>
  <c r="Y781" i="12" a="1"/>
  <c r="Y781" i="12" s="1"/>
  <c r="X781" i="12" a="1"/>
  <c r="X781" i="12" s="1"/>
  <c r="W781" i="12" a="1"/>
  <c r="W781" i="12" s="1"/>
  <c r="V781" i="12" a="1"/>
  <c r="V781" i="12" s="1"/>
  <c r="Z780" i="12" a="1"/>
  <c r="Z780" i="12" s="1"/>
  <c r="AA780" i="12" s="1"/>
  <c r="Y780" i="12" a="1"/>
  <c r="Y780" i="12" s="1"/>
  <c r="X780" i="12" a="1"/>
  <c r="X780" i="12" s="1"/>
  <c r="W780" i="12" a="1"/>
  <c r="W780" i="12" s="1"/>
  <c r="V780" i="12" a="1"/>
  <c r="V780" i="12" s="1"/>
  <c r="Z779" i="12" a="1"/>
  <c r="Z779" i="12" s="1"/>
  <c r="AA779" i="12" s="1"/>
  <c r="Y779" i="12" a="1"/>
  <c r="Y779" i="12" s="1"/>
  <c r="X779" i="12" a="1"/>
  <c r="X779" i="12" s="1"/>
  <c r="W779" i="12" a="1"/>
  <c r="W779" i="12" s="1"/>
  <c r="V779" i="12" a="1"/>
  <c r="V779" i="12" s="1"/>
  <c r="Z778" i="12" a="1"/>
  <c r="Z778" i="12" s="1"/>
  <c r="AA778" i="12" s="1"/>
  <c r="Y778" i="12" a="1"/>
  <c r="Y778" i="12" s="1"/>
  <c r="X778" i="12" a="1"/>
  <c r="X778" i="12" s="1"/>
  <c r="W778" i="12" a="1"/>
  <c r="W778" i="12" s="1"/>
  <c r="V778" i="12" a="1"/>
  <c r="V778" i="12" s="1"/>
  <c r="Z777" i="12" a="1"/>
  <c r="Z777" i="12" s="1"/>
  <c r="AA777" i="12" s="1"/>
  <c r="Y777" i="12" a="1"/>
  <c r="Y777" i="12" s="1"/>
  <c r="X777" i="12" a="1"/>
  <c r="X777" i="12" s="1"/>
  <c r="W777" i="12" a="1"/>
  <c r="W777" i="12" s="1"/>
  <c r="V777" i="12" a="1"/>
  <c r="V777" i="12" s="1"/>
  <c r="F777" i="12"/>
  <c r="Z776" i="12" a="1"/>
  <c r="Z776" i="12" s="1"/>
  <c r="AA776" i="12" s="1"/>
  <c r="Y776" i="12" a="1"/>
  <c r="Y776" i="12" s="1"/>
  <c r="X776" i="12" a="1"/>
  <c r="X776" i="12" s="1"/>
  <c r="W776" i="12" a="1"/>
  <c r="W776" i="12" s="1"/>
  <c r="V776" i="12" a="1"/>
  <c r="V776" i="12" s="1"/>
  <c r="Z775" i="12" a="1"/>
  <c r="Z775" i="12" s="1"/>
  <c r="AA775" i="12" s="1"/>
  <c r="Y775" i="12" a="1"/>
  <c r="Y775" i="12" s="1"/>
  <c r="X775" i="12" a="1"/>
  <c r="X775" i="12" s="1"/>
  <c r="W775" i="12" a="1"/>
  <c r="W775" i="12" s="1"/>
  <c r="V775" i="12" a="1"/>
  <c r="V775" i="12" s="1"/>
  <c r="Z774" i="12" a="1"/>
  <c r="Z774" i="12" s="1"/>
  <c r="AA774" i="12" s="1"/>
  <c r="Y774" i="12" a="1"/>
  <c r="Y774" i="12" s="1"/>
  <c r="X774" i="12" a="1"/>
  <c r="X774" i="12" s="1"/>
  <c r="W774" i="12" a="1"/>
  <c r="W774" i="12" s="1"/>
  <c r="V774" i="12" a="1"/>
  <c r="V774" i="12" s="1"/>
  <c r="Z773" i="12" a="1"/>
  <c r="Z773" i="12" s="1"/>
  <c r="AA773" i="12" s="1"/>
  <c r="Y773" i="12" a="1"/>
  <c r="Y773" i="12" s="1"/>
  <c r="X773" i="12" a="1"/>
  <c r="X773" i="12" s="1"/>
  <c r="W773" i="12" a="1"/>
  <c r="W773" i="12" s="1"/>
  <c r="V773" i="12" a="1"/>
  <c r="V773" i="12" s="1"/>
  <c r="Z772" i="12" a="1"/>
  <c r="Z772" i="12" s="1"/>
  <c r="AA772" i="12" s="1"/>
  <c r="Y772" i="12" a="1"/>
  <c r="Y772" i="12" s="1"/>
  <c r="X772" i="12" a="1"/>
  <c r="X772" i="12" s="1"/>
  <c r="W772" i="12" a="1"/>
  <c r="W772" i="12" s="1"/>
  <c r="V772" i="12" a="1"/>
  <c r="V772" i="12" s="1"/>
  <c r="Z771" i="12" a="1"/>
  <c r="Z771" i="12" s="1"/>
  <c r="AA771" i="12" s="1"/>
  <c r="Y771" i="12" a="1"/>
  <c r="Y771" i="12" s="1"/>
  <c r="X771" i="12" a="1"/>
  <c r="X771" i="12" s="1"/>
  <c r="W771" i="12" a="1"/>
  <c r="W771" i="12" s="1"/>
  <c r="V771" i="12" a="1"/>
  <c r="V771" i="12" s="1"/>
  <c r="Z770" i="12" a="1"/>
  <c r="Z770" i="12" s="1"/>
  <c r="AA770" i="12" s="1"/>
  <c r="Y770" i="12" a="1"/>
  <c r="Y770" i="12" s="1"/>
  <c r="X770" i="12" a="1"/>
  <c r="X770" i="12" s="1"/>
  <c r="W770" i="12" a="1"/>
  <c r="W770" i="12" s="1"/>
  <c r="V770" i="12" a="1"/>
  <c r="V770" i="12" s="1"/>
  <c r="Z769" i="12" a="1"/>
  <c r="Z769" i="12" s="1"/>
  <c r="AA769" i="12" s="1"/>
  <c r="Y769" i="12" a="1"/>
  <c r="Y769" i="12" s="1"/>
  <c r="X769" i="12" a="1"/>
  <c r="X769" i="12" s="1"/>
  <c r="W769" i="12" a="1"/>
  <c r="W769" i="12" s="1"/>
  <c r="V769" i="12" a="1"/>
  <c r="V769" i="12" s="1"/>
  <c r="Z768" i="12" a="1"/>
  <c r="Z768" i="12" s="1"/>
  <c r="AA768" i="12" s="1"/>
  <c r="Y768" i="12" a="1"/>
  <c r="Y768" i="12" s="1"/>
  <c r="X768" i="12" a="1"/>
  <c r="X768" i="12" s="1"/>
  <c r="W768" i="12" a="1"/>
  <c r="W768" i="12" s="1"/>
  <c r="V768" i="12" a="1"/>
  <c r="V768" i="12" s="1"/>
  <c r="Z767" i="12" a="1"/>
  <c r="Z767" i="12" s="1"/>
  <c r="AA767" i="12" s="1"/>
  <c r="Y767" i="12" a="1"/>
  <c r="Y767" i="12" s="1"/>
  <c r="X767" i="12" a="1"/>
  <c r="X767" i="12" s="1"/>
  <c r="W767" i="12" a="1"/>
  <c r="W767" i="12" s="1"/>
  <c r="V767" i="12" a="1"/>
  <c r="V767" i="12" s="1"/>
  <c r="Z766" i="12" a="1"/>
  <c r="Z766" i="12" s="1"/>
  <c r="AA766" i="12" s="1"/>
  <c r="Y766" i="12" a="1"/>
  <c r="Y766" i="12" s="1"/>
  <c r="X766" i="12" a="1"/>
  <c r="X766" i="12" s="1"/>
  <c r="W766" i="12" a="1"/>
  <c r="W766" i="12" s="1"/>
  <c r="V766" i="12" a="1"/>
  <c r="V766" i="12" s="1"/>
  <c r="S766" i="12" a="1"/>
  <c r="S766" i="12" s="1"/>
  <c r="R766" i="12" a="1"/>
  <c r="R766" i="12"/>
  <c r="Z765" i="12" a="1"/>
  <c r="Z765" i="12" s="1"/>
  <c r="AA765" i="12" s="1"/>
  <c r="Y765" i="12" a="1"/>
  <c r="Y765" i="12" s="1"/>
  <c r="X765" i="12" a="1"/>
  <c r="X765" i="12" s="1"/>
  <c r="W765" i="12" a="1"/>
  <c r="W765" i="12" s="1"/>
  <c r="V765" i="12" a="1"/>
  <c r="V765" i="12" s="1"/>
  <c r="Z764" i="12" a="1"/>
  <c r="Z764" i="12" s="1"/>
  <c r="AA764" i="12" s="1"/>
  <c r="Y764" i="12" a="1"/>
  <c r="Y764" i="12" s="1"/>
  <c r="X764" i="12" a="1"/>
  <c r="X764" i="12" s="1"/>
  <c r="W764" i="12" a="1"/>
  <c r="W764" i="12" s="1"/>
  <c r="V764" i="12" a="1"/>
  <c r="V764" i="12" s="1"/>
  <c r="Z763" i="12" a="1"/>
  <c r="Z763" i="12" s="1"/>
  <c r="AA763" i="12" s="1"/>
  <c r="Y763" i="12" a="1"/>
  <c r="Y763" i="12" s="1"/>
  <c r="X763" i="12" a="1"/>
  <c r="X763" i="12" s="1"/>
  <c r="W763" i="12" a="1"/>
  <c r="W763" i="12" s="1"/>
  <c r="V763" i="12" a="1"/>
  <c r="V763" i="12" s="1"/>
  <c r="Z762" i="12" a="1"/>
  <c r="Z762" i="12" s="1"/>
  <c r="AA762" i="12" s="1"/>
  <c r="Y762" i="12" a="1"/>
  <c r="Y762" i="12" s="1"/>
  <c r="X762" i="12" a="1"/>
  <c r="X762" i="12" s="1"/>
  <c r="W762" i="12" a="1"/>
  <c r="W762" i="12" s="1"/>
  <c r="V762" i="12" a="1"/>
  <c r="V762" i="12" s="1"/>
  <c r="Z761" i="12" a="1"/>
  <c r="Z761" i="12" s="1"/>
  <c r="AA761" i="12" s="1"/>
  <c r="Y761" i="12" a="1"/>
  <c r="Y761" i="12" s="1"/>
  <c r="X761" i="12" a="1"/>
  <c r="X761" i="12" s="1"/>
  <c r="W761" i="12" a="1"/>
  <c r="W761" i="12" s="1"/>
  <c r="V761" i="12" a="1"/>
  <c r="V761" i="12" s="1"/>
  <c r="Z760" i="12" a="1"/>
  <c r="Z760" i="12" s="1"/>
  <c r="AA760" i="12" s="1"/>
  <c r="Y760" i="12" a="1"/>
  <c r="Y760" i="12" s="1"/>
  <c r="X760" i="12" a="1"/>
  <c r="X760" i="12" s="1"/>
  <c r="W760" i="12" a="1"/>
  <c r="W760" i="12" s="1"/>
  <c r="V760" i="12" a="1"/>
  <c r="V760" i="12" s="1"/>
  <c r="Z759" i="12" a="1"/>
  <c r="Z759" i="12" s="1"/>
  <c r="AA759" i="12" s="1"/>
  <c r="Y759" i="12" a="1"/>
  <c r="Y759" i="12" s="1"/>
  <c r="X759" i="12" a="1"/>
  <c r="X759" i="12" s="1"/>
  <c r="W759" i="12" a="1"/>
  <c r="W759" i="12" s="1"/>
  <c r="V759" i="12" a="1"/>
  <c r="V759" i="12" s="1"/>
  <c r="S759" i="12" a="1"/>
  <c r="S759" i="12" s="1"/>
  <c r="R759" i="12" a="1"/>
  <c r="R759" i="12"/>
  <c r="Z758" i="12" a="1"/>
  <c r="Z758" i="12" s="1"/>
  <c r="AA758" i="12" s="1"/>
  <c r="Y758" i="12" a="1"/>
  <c r="Y758" i="12" s="1"/>
  <c r="X758" i="12" a="1"/>
  <c r="X758" i="12" s="1"/>
  <c r="W758" i="12" a="1"/>
  <c r="W758" i="12" s="1"/>
  <c r="V758" i="12" a="1"/>
  <c r="V758" i="12" s="1"/>
  <c r="Z757" i="12" a="1"/>
  <c r="Z757" i="12" s="1"/>
  <c r="AA757" i="12" s="1"/>
  <c r="Y757" i="12" a="1"/>
  <c r="Y757" i="12" s="1"/>
  <c r="X757" i="12" a="1"/>
  <c r="X757" i="12" s="1"/>
  <c r="W757" i="12" a="1"/>
  <c r="W757" i="12" s="1"/>
  <c r="V757" i="12" a="1"/>
  <c r="V757" i="12" s="1"/>
  <c r="Z756" i="12" a="1"/>
  <c r="Z756" i="12" s="1"/>
  <c r="AA756" i="12" s="1"/>
  <c r="Y756" i="12" a="1"/>
  <c r="Y756" i="12" s="1"/>
  <c r="X756" i="12" a="1"/>
  <c r="X756" i="12" s="1"/>
  <c r="W756" i="12" a="1"/>
  <c r="W756" i="12" s="1"/>
  <c r="V756" i="12" a="1"/>
  <c r="V756" i="12" s="1"/>
  <c r="Z755" i="12" a="1"/>
  <c r="Z755" i="12" s="1"/>
  <c r="AA755" i="12" s="1"/>
  <c r="Y755" i="12" a="1"/>
  <c r="Y755" i="12" s="1"/>
  <c r="X755" i="12" a="1"/>
  <c r="X755" i="12" s="1"/>
  <c r="W755" i="12" a="1"/>
  <c r="W755" i="12" s="1"/>
  <c r="V755" i="12" a="1"/>
  <c r="V755" i="12" s="1"/>
  <c r="Z754" i="12" a="1"/>
  <c r="Z754" i="12" s="1"/>
  <c r="AA754" i="12" s="1"/>
  <c r="Y754" i="12" a="1"/>
  <c r="Y754" i="12" s="1"/>
  <c r="X754" i="12" a="1"/>
  <c r="X754" i="12" s="1"/>
  <c r="W754" i="12" a="1"/>
  <c r="W754" i="12" s="1"/>
  <c r="V754" i="12" a="1"/>
  <c r="V754" i="12" s="1"/>
  <c r="Z753" i="12" a="1"/>
  <c r="Z753" i="12" s="1"/>
  <c r="AA753" i="12" s="1"/>
  <c r="Y753" i="12" a="1"/>
  <c r="Y753" i="12" s="1"/>
  <c r="X753" i="12" a="1"/>
  <c r="X753" i="12" s="1"/>
  <c r="W753" i="12" a="1"/>
  <c r="W753" i="12" s="1"/>
  <c r="V753" i="12" a="1"/>
  <c r="V753" i="12" s="1"/>
  <c r="Z752" i="12" a="1"/>
  <c r="Z752" i="12" s="1"/>
  <c r="AA752" i="12" s="1"/>
  <c r="Y752" i="12" a="1"/>
  <c r="Y752" i="12" s="1"/>
  <c r="X752" i="12" a="1"/>
  <c r="X752" i="12" s="1"/>
  <c r="W752" i="12" a="1"/>
  <c r="W752" i="12" s="1"/>
  <c r="V752" i="12" a="1"/>
  <c r="V752" i="12" s="1"/>
  <c r="Z751" i="12" a="1"/>
  <c r="Z751" i="12" s="1"/>
  <c r="AA751" i="12" s="1"/>
  <c r="Y751" i="12" a="1"/>
  <c r="Y751" i="12" s="1"/>
  <c r="X751" i="12" a="1"/>
  <c r="X751" i="12" s="1"/>
  <c r="W751" i="12" a="1"/>
  <c r="W751" i="12" s="1"/>
  <c r="V751" i="12" a="1"/>
  <c r="V751" i="12" s="1"/>
  <c r="Z750" i="12" a="1"/>
  <c r="Z750" i="12" s="1"/>
  <c r="AA750" i="12" s="1"/>
  <c r="Y750" i="12" a="1"/>
  <c r="Y750" i="12" s="1"/>
  <c r="X750" i="12" a="1"/>
  <c r="X750" i="12" s="1"/>
  <c r="W750" i="12" a="1"/>
  <c r="W750" i="12" s="1"/>
  <c r="V750" i="12" a="1"/>
  <c r="V750" i="12" s="1"/>
  <c r="Z749" i="12" a="1"/>
  <c r="Z749" i="12" s="1"/>
  <c r="AA749" i="12" s="1"/>
  <c r="Y749" i="12" a="1"/>
  <c r="Y749" i="12" s="1"/>
  <c r="X749" i="12" a="1"/>
  <c r="X749" i="12" s="1"/>
  <c r="W749" i="12" a="1"/>
  <c r="W749" i="12" s="1"/>
  <c r="V749" i="12" a="1"/>
  <c r="V749" i="12" s="1"/>
  <c r="S749" i="12" a="1"/>
  <c r="S749" i="12"/>
  <c r="R749" i="12" a="1"/>
  <c r="R749" i="12" s="1"/>
  <c r="Z748" i="12" a="1"/>
  <c r="Z748" i="12" s="1"/>
  <c r="AA748" i="12" s="1"/>
  <c r="Y748" i="12" a="1"/>
  <c r="Y748" i="12" s="1"/>
  <c r="X748" i="12" a="1"/>
  <c r="X748" i="12" s="1"/>
  <c r="W748" i="12" a="1"/>
  <c r="W748" i="12" s="1"/>
  <c r="V748" i="12" a="1"/>
  <c r="V748" i="12" s="1"/>
  <c r="Z747" i="12" a="1"/>
  <c r="Z747" i="12" s="1"/>
  <c r="AA747" i="12" s="1"/>
  <c r="Y747" i="12" a="1"/>
  <c r="Y747" i="12" s="1"/>
  <c r="X747" i="12" a="1"/>
  <c r="X747" i="12" s="1"/>
  <c r="W747" i="12" a="1"/>
  <c r="W747" i="12" s="1"/>
  <c r="V747" i="12" a="1"/>
  <c r="V747" i="12" s="1"/>
  <c r="Z746" i="12" a="1"/>
  <c r="Z746" i="12" s="1"/>
  <c r="AA746" i="12" s="1"/>
  <c r="Y746" i="12" a="1"/>
  <c r="Y746" i="12" s="1"/>
  <c r="X746" i="12" a="1"/>
  <c r="X746" i="12" s="1"/>
  <c r="W746" i="12" a="1"/>
  <c r="W746" i="12" s="1"/>
  <c r="V746" i="12" a="1"/>
  <c r="V746" i="12" s="1"/>
  <c r="Z745" i="12" a="1"/>
  <c r="Z745" i="12" s="1"/>
  <c r="AA745" i="12" s="1"/>
  <c r="Y745" i="12" a="1"/>
  <c r="Y745" i="12" s="1"/>
  <c r="X745" i="12" a="1"/>
  <c r="X745" i="12" s="1"/>
  <c r="W745" i="12" a="1"/>
  <c r="W745" i="12" s="1"/>
  <c r="V745" i="12" a="1"/>
  <c r="V745" i="12" s="1"/>
  <c r="Z744" i="12" a="1"/>
  <c r="Z744" i="12" s="1"/>
  <c r="AA744" i="12" s="1"/>
  <c r="Y744" i="12" a="1"/>
  <c r="Y744" i="12" s="1"/>
  <c r="X744" i="12" a="1"/>
  <c r="X744" i="12" s="1"/>
  <c r="W744" i="12" a="1"/>
  <c r="W744" i="12"/>
  <c r="V744" i="12" a="1"/>
  <c r="V744" i="12" s="1"/>
  <c r="Z743" i="12" a="1"/>
  <c r="Z743" i="12" s="1"/>
  <c r="AA743" i="12" s="1"/>
  <c r="Y743" i="12" a="1"/>
  <c r="Y743" i="12" s="1"/>
  <c r="X743" i="12" a="1"/>
  <c r="X743" i="12" s="1"/>
  <c r="W743" i="12" a="1"/>
  <c r="W743" i="12" s="1"/>
  <c r="V743" i="12" a="1"/>
  <c r="V743" i="12" s="1"/>
  <c r="Z742" i="12" a="1"/>
  <c r="Z742" i="12" s="1"/>
  <c r="AA742" i="12" s="1"/>
  <c r="Y742" i="12" a="1"/>
  <c r="Y742" i="12" s="1"/>
  <c r="X742" i="12" a="1"/>
  <c r="X742" i="12" s="1"/>
  <c r="W742" i="12" a="1"/>
  <c r="W742" i="12"/>
  <c r="V742" i="12" a="1"/>
  <c r="V742" i="12" s="1"/>
  <c r="Z741" i="12" a="1"/>
  <c r="Z741" i="12" s="1"/>
  <c r="AA741" i="12" s="1"/>
  <c r="Y741" i="12" a="1"/>
  <c r="Y741" i="12" s="1"/>
  <c r="X741" i="12" a="1"/>
  <c r="X741" i="12" s="1"/>
  <c r="W741" i="12" a="1"/>
  <c r="W741" i="12" s="1"/>
  <c r="V741" i="12" a="1"/>
  <c r="V741" i="12" s="1"/>
  <c r="Z740" i="12" a="1"/>
  <c r="Z740" i="12" s="1"/>
  <c r="AA740" i="12" s="1"/>
  <c r="Y740" i="12" a="1"/>
  <c r="Y740" i="12" s="1"/>
  <c r="X740" i="12" a="1"/>
  <c r="X740" i="12" s="1"/>
  <c r="W740" i="12" a="1"/>
  <c r="W740" i="12" s="1"/>
  <c r="V740" i="12" a="1"/>
  <c r="V740" i="12" s="1"/>
  <c r="Z739" i="12" a="1"/>
  <c r="Z739" i="12" s="1"/>
  <c r="AA739" i="12" s="1"/>
  <c r="Y739" i="12" a="1"/>
  <c r="Y739" i="12" s="1"/>
  <c r="X739" i="12" a="1"/>
  <c r="X739" i="12" s="1"/>
  <c r="W739" i="12" a="1"/>
  <c r="W739" i="12" s="1"/>
  <c r="V739" i="12" a="1"/>
  <c r="V739" i="12" s="1"/>
  <c r="Z738" i="12" a="1"/>
  <c r="Z738" i="12" s="1"/>
  <c r="AA738" i="12" s="1"/>
  <c r="Y738" i="12" a="1"/>
  <c r="Y738" i="12" s="1"/>
  <c r="X738" i="12" a="1"/>
  <c r="X738" i="12" s="1"/>
  <c r="W738" i="12" a="1"/>
  <c r="W738" i="12" s="1"/>
  <c r="V738" i="12" a="1"/>
  <c r="V738" i="12" s="1"/>
  <c r="Z737" i="12" a="1"/>
  <c r="Z737" i="12" s="1"/>
  <c r="AA737" i="12" s="1"/>
  <c r="Y737" i="12" a="1"/>
  <c r="Y737" i="12" s="1"/>
  <c r="X737" i="12" a="1"/>
  <c r="X737" i="12" s="1"/>
  <c r="W737" i="12" a="1"/>
  <c r="W737" i="12" s="1"/>
  <c r="V737" i="12" a="1"/>
  <c r="V737" i="12" s="1"/>
  <c r="Z736" i="12" a="1"/>
  <c r="Z736" i="12" s="1"/>
  <c r="AA736" i="12" s="1"/>
  <c r="Y736" i="12" a="1"/>
  <c r="Y736" i="12" s="1"/>
  <c r="X736" i="12" a="1"/>
  <c r="X736" i="12" s="1"/>
  <c r="W736" i="12" a="1"/>
  <c r="W736" i="12" s="1"/>
  <c r="V736" i="12" a="1"/>
  <c r="V736" i="12" s="1"/>
  <c r="Z735" i="12" a="1"/>
  <c r="Z735" i="12" s="1"/>
  <c r="AA735" i="12" s="1"/>
  <c r="Y735" i="12" a="1"/>
  <c r="Y735" i="12" s="1"/>
  <c r="X735" i="12" a="1"/>
  <c r="X735" i="12" s="1"/>
  <c r="W735" i="12" a="1"/>
  <c r="W735" i="12" s="1"/>
  <c r="V735" i="12" a="1"/>
  <c r="V735" i="12" s="1"/>
  <c r="Z734" i="12" a="1"/>
  <c r="Z734" i="12" s="1"/>
  <c r="AA734" i="12" s="1"/>
  <c r="Y734" i="12" a="1"/>
  <c r="Y734" i="12" s="1"/>
  <c r="X734" i="12" a="1"/>
  <c r="X734" i="12" s="1"/>
  <c r="W734" i="12" a="1"/>
  <c r="W734" i="12" s="1"/>
  <c r="V734" i="12" a="1"/>
  <c r="V734" i="12" s="1"/>
  <c r="Z733" i="12" a="1"/>
  <c r="Z733" i="12" s="1"/>
  <c r="AA733" i="12" s="1"/>
  <c r="Y733" i="12" a="1"/>
  <c r="Y733" i="12" s="1"/>
  <c r="X733" i="12" a="1"/>
  <c r="X733" i="12" s="1"/>
  <c r="W733" i="12" a="1"/>
  <c r="W733" i="12" s="1"/>
  <c r="V733" i="12" a="1"/>
  <c r="V733" i="12" s="1"/>
  <c r="Z732" i="12" a="1"/>
  <c r="Z732" i="12" s="1"/>
  <c r="AA732" i="12" s="1"/>
  <c r="Y732" i="12" a="1"/>
  <c r="Y732" i="12"/>
  <c r="X732" i="12" a="1"/>
  <c r="X732" i="12" s="1"/>
  <c r="W732" i="12" a="1"/>
  <c r="W732" i="12" s="1"/>
  <c r="V732" i="12" a="1"/>
  <c r="V732" i="12" s="1"/>
  <c r="Z731" i="12" a="1"/>
  <c r="Z731" i="12" s="1"/>
  <c r="AA731" i="12" s="1"/>
  <c r="Y731" i="12" a="1"/>
  <c r="Y731" i="12" s="1"/>
  <c r="X731" i="12" a="1"/>
  <c r="X731" i="12" s="1"/>
  <c r="W731" i="12" a="1"/>
  <c r="W731" i="12" s="1"/>
  <c r="V731" i="12" a="1"/>
  <c r="V731" i="12" s="1"/>
  <c r="Z730" i="12" a="1"/>
  <c r="Z730" i="12"/>
  <c r="AA730" i="12" s="1"/>
  <c r="Y730" i="12" a="1"/>
  <c r="Y730" i="12" s="1"/>
  <c r="X730" i="12" a="1"/>
  <c r="X730" i="12" s="1"/>
  <c r="W730" i="12" a="1"/>
  <c r="W730" i="12" s="1"/>
  <c r="V730" i="12" a="1"/>
  <c r="V730" i="12" s="1"/>
  <c r="Z729" i="12" a="1"/>
  <c r="Z729" i="12" s="1"/>
  <c r="AA729" i="12" s="1"/>
  <c r="Y729" i="12" a="1"/>
  <c r="Y729" i="12" s="1"/>
  <c r="X729" i="12" a="1"/>
  <c r="X729" i="12" s="1"/>
  <c r="W729" i="12" a="1"/>
  <c r="W729" i="12" s="1"/>
  <c r="V729" i="12" a="1"/>
  <c r="V729" i="12" s="1"/>
  <c r="Z728" i="12" a="1"/>
  <c r="Z728" i="12" s="1"/>
  <c r="AA728" i="12" s="1"/>
  <c r="Y728" i="12" a="1"/>
  <c r="Y728" i="12" s="1"/>
  <c r="X728" i="12" a="1"/>
  <c r="X728" i="12" s="1"/>
  <c r="W728" i="12" a="1"/>
  <c r="W728" i="12" s="1"/>
  <c r="V728" i="12" a="1"/>
  <c r="V728" i="12" s="1"/>
  <c r="Z727" i="12" a="1"/>
  <c r="Z727" i="12" s="1"/>
  <c r="AA727" i="12" s="1"/>
  <c r="Y727" i="12" a="1"/>
  <c r="Y727" i="12" s="1"/>
  <c r="X727" i="12" a="1"/>
  <c r="X727" i="12" s="1"/>
  <c r="W727" i="12" a="1"/>
  <c r="W727" i="12" s="1"/>
  <c r="V727" i="12" a="1"/>
  <c r="V727" i="12" s="1"/>
  <c r="Z726" i="12" a="1"/>
  <c r="Z726" i="12" s="1"/>
  <c r="AA726" i="12" s="1"/>
  <c r="Y726" i="12" a="1"/>
  <c r="Y726" i="12" s="1"/>
  <c r="X726" i="12" a="1"/>
  <c r="X726" i="12" s="1"/>
  <c r="W726" i="12" a="1"/>
  <c r="W726" i="12" s="1"/>
  <c r="V726" i="12" a="1"/>
  <c r="V726" i="12" s="1"/>
  <c r="Z725" i="12" a="1"/>
  <c r="Z725" i="12" s="1"/>
  <c r="AA725" i="12" s="1"/>
  <c r="Y725" i="12" a="1"/>
  <c r="Y725" i="12" s="1"/>
  <c r="X725" i="12" a="1"/>
  <c r="X725" i="12" s="1"/>
  <c r="W725" i="12" a="1"/>
  <c r="W725" i="12" s="1"/>
  <c r="V725" i="12" a="1"/>
  <c r="V725" i="12" s="1"/>
  <c r="Z724" i="12" a="1"/>
  <c r="Z724" i="12" s="1"/>
  <c r="AA724" i="12" s="1"/>
  <c r="Y724" i="12" a="1"/>
  <c r="Y724" i="12" s="1"/>
  <c r="X724" i="12" a="1"/>
  <c r="X724" i="12" s="1"/>
  <c r="W724" i="12" a="1"/>
  <c r="W724" i="12" s="1"/>
  <c r="V724" i="12" a="1"/>
  <c r="V724" i="12" s="1"/>
  <c r="Z723" i="12" a="1"/>
  <c r="Z723" i="12" s="1"/>
  <c r="AA723" i="12" s="1"/>
  <c r="Y723" i="12" a="1"/>
  <c r="Y723" i="12" s="1"/>
  <c r="X723" i="12" a="1"/>
  <c r="X723" i="12" s="1"/>
  <c r="W723" i="12" a="1"/>
  <c r="W723" i="12" s="1"/>
  <c r="V723" i="12" a="1"/>
  <c r="V723" i="12" s="1"/>
  <c r="Z722" i="12" a="1"/>
  <c r="Z722" i="12" s="1"/>
  <c r="AA722" i="12" s="1"/>
  <c r="Y722" i="12" a="1"/>
  <c r="Y722" i="12" s="1"/>
  <c r="X722" i="12" a="1"/>
  <c r="X722" i="12" s="1"/>
  <c r="W722" i="12" a="1"/>
  <c r="W722" i="12" s="1"/>
  <c r="V722" i="12" a="1"/>
  <c r="V722" i="12" s="1"/>
  <c r="Z721" i="12" a="1"/>
  <c r="Z721" i="12" s="1"/>
  <c r="AA721" i="12" s="1"/>
  <c r="Y721" i="12" a="1"/>
  <c r="Y721" i="12" s="1"/>
  <c r="X721" i="12" a="1"/>
  <c r="X721" i="12" s="1"/>
  <c r="W721" i="12" a="1"/>
  <c r="W721" i="12" s="1"/>
  <c r="V721" i="12" a="1"/>
  <c r="V721" i="12" s="1"/>
  <c r="Z720" i="12" a="1"/>
  <c r="Z720" i="12" s="1"/>
  <c r="AA720" i="12" s="1"/>
  <c r="Y720" i="12" a="1"/>
  <c r="Y720" i="12" s="1"/>
  <c r="X720" i="12" a="1"/>
  <c r="X720" i="12" s="1"/>
  <c r="W720" i="12" a="1"/>
  <c r="W720" i="12" s="1"/>
  <c r="V720" i="12" a="1"/>
  <c r="V720" i="12" s="1"/>
  <c r="Z719" i="12" a="1"/>
  <c r="Z719" i="12" s="1"/>
  <c r="AA719" i="12" s="1"/>
  <c r="Y719" i="12" a="1"/>
  <c r="Y719" i="12" s="1"/>
  <c r="X719" i="12" a="1"/>
  <c r="X719" i="12" s="1"/>
  <c r="W719" i="12" a="1"/>
  <c r="W719" i="12" s="1"/>
  <c r="V719" i="12" a="1"/>
  <c r="V719" i="12" s="1"/>
  <c r="Z718" i="12" a="1"/>
  <c r="Z718" i="12" s="1"/>
  <c r="AA718" i="12" s="1"/>
  <c r="Y718" i="12" a="1"/>
  <c r="Y718" i="12" s="1"/>
  <c r="X718" i="12" a="1"/>
  <c r="X718" i="12" s="1"/>
  <c r="W718" i="12" a="1"/>
  <c r="W718" i="12" s="1"/>
  <c r="V718" i="12" a="1"/>
  <c r="V718" i="12" s="1"/>
  <c r="Z717" i="12" a="1"/>
  <c r="Z717" i="12" s="1"/>
  <c r="AA717" i="12" s="1"/>
  <c r="Y717" i="12" a="1"/>
  <c r="Y717" i="12" s="1"/>
  <c r="X717" i="12" a="1"/>
  <c r="X717" i="12" s="1"/>
  <c r="W717" i="12" a="1"/>
  <c r="W717" i="12" s="1"/>
  <c r="V717" i="12" a="1"/>
  <c r="V717" i="12" s="1"/>
  <c r="Z716" i="12" a="1"/>
  <c r="Z716" i="12" s="1"/>
  <c r="AA716" i="12" s="1"/>
  <c r="Y716" i="12" a="1"/>
  <c r="Y716" i="12" s="1"/>
  <c r="X716" i="12" a="1"/>
  <c r="X716" i="12" s="1"/>
  <c r="W716" i="12" a="1"/>
  <c r="W716" i="12" s="1"/>
  <c r="V716" i="12" a="1"/>
  <c r="V716" i="12" s="1"/>
  <c r="Z715" i="12" a="1"/>
  <c r="Z715" i="12" s="1"/>
  <c r="AA715" i="12" s="1"/>
  <c r="Y715" i="12" a="1"/>
  <c r="Y715" i="12"/>
  <c r="X715" i="12" a="1"/>
  <c r="X715" i="12" s="1"/>
  <c r="W715" i="12" a="1"/>
  <c r="W715" i="12" s="1"/>
  <c r="V715" i="12" a="1"/>
  <c r="V715" i="12" s="1"/>
  <c r="Z714" i="12" a="1"/>
  <c r="Z714" i="12" s="1"/>
  <c r="AA714" i="12" s="1"/>
  <c r="Y714" i="12" a="1"/>
  <c r="Y714" i="12" s="1"/>
  <c r="X714" i="12" a="1"/>
  <c r="X714" i="12" s="1"/>
  <c r="W714" i="12" a="1"/>
  <c r="W714" i="12" s="1"/>
  <c r="V714" i="12" a="1"/>
  <c r="V714" i="12" s="1"/>
  <c r="Z713" i="12" a="1"/>
  <c r="Z713" i="12" s="1"/>
  <c r="AA713" i="12" s="1"/>
  <c r="Y713" i="12" a="1"/>
  <c r="Y713" i="12" s="1"/>
  <c r="X713" i="12" a="1"/>
  <c r="X713" i="12" s="1"/>
  <c r="W713" i="12" a="1"/>
  <c r="W713" i="12" s="1"/>
  <c r="V713" i="12" a="1"/>
  <c r="V713" i="12" s="1"/>
  <c r="Z712" i="12" a="1"/>
  <c r="Z712" i="12" s="1"/>
  <c r="AA712" i="12" s="1"/>
  <c r="Y712" i="12" a="1"/>
  <c r="Y712" i="12" s="1"/>
  <c r="X712" i="12" a="1"/>
  <c r="X712" i="12" s="1"/>
  <c r="W712" i="12" a="1"/>
  <c r="W712" i="12" s="1"/>
  <c r="V712" i="12" a="1"/>
  <c r="V712" i="12" s="1"/>
  <c r="Z711" i="12" a="1"/>
  <c r="Z711" i="12" s="1"/>
  <c r="AA711" i="12" s="1"/>
  <c r="Y711" i="12" a="1"/>
  <c r="Y711" i="12" s="1"/>
  <c r="X711" i="12" a="1"/>
  <c r="X711" i="12" s="1"/>
  <c r="W711" i="12" a="1"/>
  <c r="W711" i="12" s="1"/>
  <c r="V711" i="12" a="1"/>
  <c r="V711" i="12" s="1"/>
  <c r="Z710" i="12" a="1"/>
  <c r="Z710" i="12" s="1"/>
  <c r="AA710" i="12" s="1"/>
  <c r="Y710" i="12" a="1"/>
  <c r="Y710" i="12" s="1"/>
  <c r="X710" i="12" a="1"/>
  <c r="X710" i="12" s="1"/>
  <c r="W710" i="12" a="1"/>
  <c r="W710" i="12" s="1"/>
  <c r="V710" i="12" a="1"/>
  <c r="V710" i="12" s="1"/>
  <c r="Z709" i="12" a="1"/>
  <c r="Z709" i="12" s="1"/>
  <c r="AA709" i="12" s="1"/>
  <c r="Y709" i="12" a="1"/>
  <c r="Y709" i="12" s="1"/>
  <c r="X709" i="12" a="1"/>
  <c r="X709" i="12" s="1"/>
  <c r="W709" i="12" a="1"/>
  <c r="W709" i="12" s="1"/>
  <c r="V709" i="12" a="1"/>
  <c r="V709" i="12" s="1"/>
  <c r="S709" i="12" a="1"/>
  <c r="S709" i="12" s="1"/>
  <c r="R709" i="12" a="1"/>
  <c r="R709" i="12" s="1"/>
  <c r="Z708" i="12" a="1"/>
  <c r="Z708" i="12" s="1"/>
  <c r="AA708" i="12" s="1"/>
  <c r="Y708" i="12" a="1"/>
  <c r="Y708" i="12" s="1"/>
  <c r="X708" i="12" a="1"/>
  <c r="X708" i="12" s="1"/>
  <c r="W708" i="12" a="1"/>
  <c r="W708" i="12" s="1"/>
  <c r="V708" i="12" a="1"/>
  <c r="V708" i="12" s="1"/>
  <c r="Z707" i="12" a="1"/>
  <c r="Z707" i="12" s="1"/>
  <c r="AA707" i="12" s="1"/>
  <c r="Y707" i="12" a="1"/>
  <c r="Y707" i="12" s="1"/>
  <c r="X707" i="12" a="1"/>
  <c r="X707" i="12" s="1"/>
  <c r="W707" i="12" a="1"/>
  <c r="W707" i="12" s="1"/>
  <c r="V707" i="12" a="1"/>
  <c r="V707" i="12" s="1"/>
  <c r="Z706" i="12" a="1"/>
  <c r="Z706" i="12" s="1"/>
  <c r="AA706" i="12" s="1"/>
  <c r="Y706" i="12" a="1"/>
  <c r="Y706" i="12" s="1"/>
  <c r="X706" i="12" a="1"/>
  <c r="X706" i="12" s="1"/>
  <c r="W706" i="12" a="1"/>
  <c r="W706" i="12" s="1"/>
  <c r="V706" i="12" a="1"/>
  <c r="V706" i="12" s="1"/>
  <c r="Z705" i="12" a="1"/>
  <c r="Z705" i="12" s="1"/>
  <c r="AA705" i="12" s="1"/>
  <c r="Y705" i="12" a="1"/>
  <c r="Y705" i="12" s="1"/>
  <c r="X705" i="12" a="1"/>
  <c r="X705" i="12" s="1"/>
  <c r="W705" i="12" a="1"/>
  <c r="W705" i="12" s="1"/>
  <c r="V705" i="12" a="1"/>
  <c r="V705" i="12" s="1"/>
  <c r="Z704" i="12" a="1"/>
  <c r="Z704" i="12" s="1"/>
  <c r="AA704" i="12" s="1"/>
  <c r="Y704" i="12" a="1"/>
  <c r="Y704" i="12" s="1"/>
  <c r="X704" i="12" a="1"/>
  <c r="X704" i="12" s="1"/>
  <c r="W704" i="12" a="1"/>
  <c r="W704" i="12" s="1"/>
  <c r="V704" i="12" a="1"/>
  <c r="V704" i="12" s="1"/>
  <c r="S704" i="12" a="1"/>
  <c r="S704" i="12" s="1"/>
  <c r="R704" i="12" a="1"/>
  <c r="R704" i="12" s="1"/>
  <c r="Z703" i="12" a="1"/>
  <c r="Z703" i="12" s="1"/>
  <c r="AA703" i="12" s="1"/>
  <c r="Y703" i="12" a="1"/>
  <c r="Y703" i="12" s="1"/>
  <c r="X703" i="12" a="1"/>
  <c r="X703" i="12" s="1"/>
  <c r="W703" i="12" a="1"/>
  <c r="W703" i="12" s="1"/>
  <c r="V703" i="12" a="1"/>
  <c r="V703" i="12" s="1"/>
  <c r="Z702" i="12" a="1"/>
  <c r="Z702" i="12" s="1"/>
  <c r="AA702" i="12" s="1"/>
  <c r="Y702" i="12" a="1"/>
  <c r="Y702" i="12" s="1"/>
  <c r="X702" i="12" a="1"/>
  <c r="X702" i="12" s="1"/>
  <c r="W702" i="12" a="1"/>
  <c r="W702" i="12" s="1"/>
  <c r="V702" i="12" a="1"/>
  <c r="V702" i="12" s="1"/>
  <c r="Z701" i="12" a="1"/>
  <c r="Z701" i="12" s="1"/>
  <c r="AA701" i="12" s="1"/>
  <c r="Y701" i="12" a="1"/>
  <c r="Y701" i="12" s="1"/>
  <c r="X701" i="12" a="1"/>
  <c r="X701" i="12" s="1"/>
  <c r="W701" i="12" a="1"/>
  <c r="W701" i="12" s="1"/>
  <c r="V701" i="12" a="1"/>
  <c r="V701" i="12" s="1"/>
  <c r="Z700" i="12" a="1"/>
  <c r="Z700" i="12" s="1"/>
  <c r="AA700" i="12" s="1"/>
  <c r="Y700" i="12" a="1"/>
  <c r="Y700" i="12" s="1"/>
  <c r="X700" i="12" a="1"/>
  <c r="X700" i="12" s="1"/>
  <c r="W700" i="12" a="1"/>
  <c r="W700" i="12" s="1"/>
  <c r="V700" i="12" a="1"/>
  <c r="V700" i="12" s="1"/>
  <c r="R700" i="12" a="1"/>
  <c r="R700" i="12"/>
  <c r="Z699" i="12" a="1"/>
  <c r="Z699" i="12" s="1"/>
  <c r="AA699" i="12" s="1"/>
  <c r="Y699" i="12" a="1"/>
  <c r="Y699" i="12" s="1"/>
  <c r="X699" i="12" a="1"/>
  <c r="X699" i="12" s="1"/>
  <c r="W699" i="12" a="1"/>
  <c r="W699" i="12" s="1"/>
  <c r="V699" i="12" a="1"/>
  <c r="V699" i="12" s="1"/>
  <c r="Z698" i="12" a="1"/>
  <c r="Z698" i="12" s="1"/>
  <c r="AA698" i="12" s="1"/>
  <c r="Y698" i="12" a="1"/>
  <c r="Y698" i="12" s="1"/>
  <c r="X698" i="12" a="1"/>
  <c r="X698" i="12" s="1"/>
  <c r="W698" i="12" a="1"/>
  <c r="W698" i="12" s="1"/>
  <c r="V698" i="12" a="1"/>
  <c r="V698" i="12" s="1"/>
  <c r="Z697" i="12" a="1"/>
  <c r="Z697" i="12" s="1"/>
  <c r="AA697" i="12" s="1"/>
  <c r="Y697" i="12" a="1"/>
  <c r="Y697" i="12" s="1"/>
  <c r="X697" i="12" a="1"/>
  <c r="X697" i="12" s="1"/>
  <c r="W697" i="12" a="1"/>
  <c r="W697" i="12" s="1"/>
  <c r="V697" i="12" a="1"/>
  <c r="V697" i="12" s="1"/>
  <c r="Z696" i="12" a="1"/>
  <c r="Z696" i="12" s="1"/>
  <c r="AA696" i="12" s="1"/>
  <c r="Y696" i="12" a="1"/>
  <c r="Y696" i="12" s="1"/>
  <c r="X696" i="12" a="1"/>
  <c r="X696" i="12" s="1"/>
  <c r="W696" i="12" a="1"/>
  <c r="W696" i="12" s="1"/>
  <c r="V696" i="12" a="1"/>
  <c r="V696" i="12" s="1"/>
  <c r="Z695" i="12" a="1"/>
  <c r="Z695" i="12" s="1"/>
  <c r="AA695" i="12" s="1"/>
  <c r="Y695" i="12" a="1"/>
  <c r="Y695" i="12" s="1"/>
  <c r="X695" i="12" a="1"/>
  <c r="X695" i="12" s="1"/>
  <c r="W695" i="12" a="1"/>
  <c r="W695" i="12" s="1"/>
  <c r="V695" i="12" a="1"/>
  <c r="V695" i="12" s="1"/>
  <c r="Z694" i="12" a="1"/>
  <c r="Z694" i="12" s="1"/>
  <c r="AA694" i="12" s="1"/>
  <c r="Y694" i="12" a="1"/>
  <c r="Y694" i="12" s="1"/>
  <c r="X694" i="12" a="1"/>
  <c r="X694" i="12" s="1"/>
  <c r="W694" i="12" a="1"/>
  <c r="W694" i="12" s="1"/>
  <c r="V694" i="12" a="1"/>
  <c r="V694" i="12" s="1"/>
  <c r="Z693" i="12" a="1"/>
  <c r="Z693" i="12" s="1"/>
  <c r="AA693" i="12" s="1"/>
  <c r="Y693" i="12" a="1"/>
  <c r="Y693" i="12" s="1"/>
  <c r="X693" i="12" a="1"/>
  <c r="X693" i="12" s="1"/>
  <c r="W693" i="12" a="1"/>
  <c r="W693" i="12" s="1"/>
  <c r="V693" i="12" a="1"/>
  <c r="V693" i="12" s="1"/>
  <c r="Z692" i="12" a="1"/>
  <c r="Z692" i="12" s="1"/>
  <c r="AA692" i="12" s="1"/>
  <c r="Y692" i="12" a="1"/>
  <c r="Y692" i="12" s="1"/>
  <c r="X692" i="12" a="1"/>
  <c r="X692" i="12" s="1"/>
  <c r="W692" i="12" a="1"/>
  <c r="W692" i="12" s="1"/>
  <c r="V692" i="12" a="1"/>
  <c r="V692" i="12" s="1"/>
  <c r="Z691" i="12" a="1"/>
  <c r="Z691" i="12" s="1"/>
  <c r="AA691" i="12" s="1"/>
  <c r="Y691" i="12" a="1"/>
  <c r="Y691" i="12" s="1"/>
  <c r="X691" i="12" a="1"/>
  <c r="X691" i="12" s="1"/>
  <c r="W691" i="12" a="1"/>
  <c r="W691" i="12" s="1"/>
  <c r="V691" i="12" a="1"/>
  <c r="V691" i="12" s="1"/>
  <c r="Z690" i="12" a="1"/>
  <c r="Z690" i="12" s="1"/>
  <c r="AA690" i="12" s="1"/>
  <c r="Y690" i="12" a="1"/>
  <c r="Y690" i="12" s="1"/>
  <c r="X690" i="12" a="1"/>
  <c r="X690" i="12" s="1"/>
  <c r="W690" i="12" a="1"/>
  <c r="W690" i="12" s="1"/>
  <c r="V690" i="12" a="1"/>
  <c r="V690" i="12" s="1"/>
  <c r="S690" i="12" a="1"/>
  <c r="S690" i="12"/>
  <c r="R690" i="12" a="1"/>
  <c r="R690" i="12"/>
  <c r="Z689" i="12" a="1"/>
  <c r="Z689" i="12" s="1"/>
  <c r="AA689" i="12" s="1"/>
  <c r="Y689" i="12" a="1"/>
  <c r="Y689" i="12" s="1"/>
  <c r="X689" i="12" a="1"/>
  <c r="X689" i="12" s="1"/>
  <c r="W689" i="12" a="1"/>
  <c r="W689" i="12" s="1"/>
  <c r="V689" i="12" a="1"/>
  <c r="V689" i="12" s="1"/>
  <c r="Z688" i="12" a="1"/>
  <c r="Z688" i="12" s="1"/>
  <c r="AA688" i="12" s="1"/>
  <c r="Y688" i="12" a="1"/>
  <c r="Y688" i="12" s="1"/>
  <c r="X688" i="12" a="1"/>
  <c r="X688" i="12"/>
  <c r="W688" i="12" a="1"/>
  <c r="W688" i="12" s="1"/>
  <c r="V688" i="12" a="1"/>
  <c r="V688" i="12" s="1"/>
  <c r="Z687" i="12" a="1"/>
  <c r="Z687" i="12" s="1"/>
  <c r="AA687" i="12" s="1"/>
  <c r="Y687" i="12" a="1"/>
  <c r="Y687" i="12" s="1"/>
  <c r="X687" i="12" a="1"/>
  <c r="X687" i="12" s="1"/>
  <c r="W687" i="12" a="1"/>
  <c r="W687" i="12" s="1"/>
  <c r="V687" i="12" a="1"/>
  <c r="V687" i="12" s="1"/>
  <c r="Z686" i="12" a="1"/>
  <c r="Z686" i="12" s="1"/>
  <c r="AA686" i="12" s="1"/>
  <c r="Y686" i="12" a="1"/>
  <c r="Y686" i="12" s="1"/>
  <c r="X686" i="12" a="1"/>
  <c r="X686" i="12" s="1"/>
  <c r="W686" i="12" a="1"/>
  <c r="W686" i="12" s="1"/>
  <c r="V686" i="12" a="1"/>
  <c r="V686" i="12" s="1"/>
  <c r="Z685" i="12" a="1"/>
  <c r="Z685" i="12" s="1"/>
  <c r="AA685" i="12" s="1"/>
  <c r="Y685" i="12" a="1"/>
  <c r="Y685" i="12" s="1"/>
  <c r="X685" i="12" a="1"/>
  <c r="X685" i="12" s="1"/>
  <c r="W685" i="12" a="1"/>
  <c r="W685" i="12" s="1"/>
  <c r="V685" i="12" a="1"/>
  <c r="V685" i="12" s="1"/>
  <c r="Z684" i="12" a="1"/>
  <c r="Z684" i="12" s="1"/>
  <c r="AA684" i="12" s="1"/>
  <c r="Y684" i="12" a="1"/>
  <c r="Y684" i="12" s="1"/>
  <c r="X684" i="12" a="1"/>
  <c r="X684" i="12" s="1"/>
  <c r="W684" i="12" a="1"/>
  <c r="W684" i="12" s="1"/>
  <c r="V684" i="12" a="1"/>
  <c r="V684" i="12" s="1"/>
  <c r="Z683" i="12" a="1"/>
  <c r="Z683" i="12" s="1"/>
  <c r="AA683" i="12" s="1"/>
  <c r="Y683" i="12" a="1"/>
  <c r="Y683" i="12" s="1"/>
  <c r="X683" i="12" a="1"/>
  <c r="X683" i="12" s="1"/>
  <c r="W683" i="12" a="1"/>
  <c r="W683" i="12" s="1"/>
  <c r="V683" i="12" a="1"/>
  <c r="V683" i="12" s="1"/>
  <c r="Z682" i="12" a="1"/>
  <c r="Z682" i="12" s="1"/>
  <c r="AA682" i="12" s="1"/>
  <c r="Y682" i="12" a="1"/>
  <c r="Y682" i="12" s="1"/>
  <c r="X682" i="12" a="1"/>
  <c r="X682" i="12" s="1"/>
  <c r="W682" i="12" a="1"/>
  <c r="W682" i="12" s="1"/>
  <c r="V682" i="12" a="1"/>
  <c r="V682" i="12" s="1"/>
  <c r="Z681" i="12" a="1"/>
  <c r="Z681" i="12" s="1"/>
  <c r="AA681" i="12" s="1"/>
  <c r="Y681" i="12" a="1"/>
  <c r="Y681" i="12" s="1"/>
  <c r="X681" i="12" a="1"/>
  <c r="X681" i="12" s="1"/>
  <c r="W681" i="12" a="1"/>
  <c r="W681" i="12" s="1"/>
  <c r="V681" i="12" a="1"/>
  <c r="V681" i="12" s="1"/>
  <c r="Z680" i="12" a="1"/>
  <c r="Z680" i="12" s="1"/>
  <c r="AA680" i="12" s="1"/>
  <c r="Y680" i="12" a="1"/>
  <c r="Y680" i="12" s="1"/>
  <c r="X680" i="12" a="1"/>
  <c r="X680" i="12" s="1"/>
  <c r="W680" i="12" a="1"/>
  <c r="W680" i="12" s="1"/>
  <c r="V680" i="12" a="1"/>
  <c r="V680" i="12" s="1"/>
  <c r="Z679" i="12" a="1"/>
  <c r="Z679" i="12" s="1"/>
  <c r="AA679" i="12" s="1"/>
  <c r="Y679" i="12" a="1"/>
  <c r="Y679" i="12" s="1"/>
  <c r="X679" i="12" a="1"/>
  <c r="X679" i="12" s="1"/>
  <c r="W679" i="12" a="1"/>
  <c r="W679" i="12" s="1"/>
  <c r="V679" i="12" a="1"/>
  <c r="V679" i="12" s="1"/>
  <c r="Z678" i="12" a="1"/>
  <c r="Z678" i="12" s="1"/>
  <c r="AA678" i="12" s="1"/>
  <c r="Y678" i="12" a="1"/>
  <c r="Y678" i="12" s="1"/>
  <c r="X678" i="12" a="1"/>
  <c r="X678" i="12" s="1"/>
  <c r="W678" i="12" a="1"/>
  <c r="W678" i="12" s="1"/>
  <c r="V678" i="12" a="1"/>
  <c r="V678" i="12" s="1"/>
  <c r="Z677" i="12" a="1"/>
  <c r="Z677" i="12" s="1"/>
  <c r="AA677" i="12" s="1"/>
  <c r="Y677" i="12" a="1"/>
  <c r="Y677" i="12" s="1"/>
  <c r="X677" i="12" a="1"/>
  <c r="X677" i="12" s="1"/>
  <c r="W677" i="12" a="1"/>
  <c r="W677" i="12" s="1"/>
  <c r="V677" i="12" a="1"/>
  <c r="V677" i="12" s="1"/>
  <c r="Z676" i="12" a="1"/>
  <c r="Z676" i="12" s="1"/>
  <c r="AA676" i="12" s="1"/>
  <c r="Y676" i="12" a="1"/>
  <c r="Y676" i="12" s="1"/>
  <c r="X676" i="12" a="1"/>
  <c r="X676" i="12" s="1"/>
  <c r="W676" i="12" a="1"/>
  <c r="W676" i="12" s="1"/>
  <c r="V676" i="12" a="1"/>
  <c r="V676" i="12" s="1"/>
  <c r="Z675" i="12" a="1"/>
  <c r="Z675" i="12" s="1"/>
  <c r="AA675" i="12" s="1"/>
  <c r="Y675" i="12" a="1"/>
  <c r="Y675" i="12" s="1"/>
  <c r="X675" i="12" a="1"/>
  <c r="X675" i="12" s="1"/>
  <c r="W675" i="12" a="1"/>
  <c r="W675" i="12" s="1"/>
  <c r="V675" i="12" a="1"/>
  <c r="V675" i="12" s="1"/>
  <c r="Z674" i="12" a="1"/>
  <c r="Z674" i="12" s="1"/>
  <c r="AA674" i="12" s="1"/>
  <c r="Y674" i="12" a="1"/>
  <c r="Y674" i="12" s="1"/>
  <c r="X674" i="12" a="1"/>
  <c r="X674" i="12" s="1"/>
  <c r="W674" i="12" a="1"/>
  <c r="W674" i="12" s="1"/>
  <c r="V674" i="12" a="1"/>
  <c r="V674" i="12" s="1"/>
  <c r="Z673" i="12" a="1"/>
  <c r="Z673" i="12" s="1"/>
  <c r="AA673" i="12" s="1"/>
  <c r="Y673" i="12" a="1"/>
  <c r="Y673" i="12" s="1"/>
  <c r="X673" i="12" a="1"/>
  <c r="X673" i="12" s="1"/>
  <c r="W673" i="12" a="1"/>
  <c r="W673" i="12" s="1"/>
  <c r="V673" i="12" a="1"/>
  <c r="V673" i="12" s="1"/>
  <c r="Z672" i="12" a="1"/>
  <c r="Z672" i="12" s="1"/>
  <c r="AA672" i="12" s="1"/>
  <c r="Y672" i="12" a="1"/>
  <c r="Y672" i="12" s="1"/>
  <c r="X672" i="12" a="1"/>
  <c r="X672" i="12" s="1"/>
  <c r="W672" i="12" a="1"/>
  <c r="W672" i="12" s="1"/>
  <c r="V672" i="12" a="1"/>
  <c r="V672" i="12" s="1"/>
  <c r="Z671" i="12" a="1"/>
  <c r="Z671" i="12" s="1"/>
  <c r="AA671" i="12" s="1"/>
  <c r="Y671" i="12" a="1"/>
  <c r="Y671" i="12" s="1"/>
  <c r="X671" i="12" a="1"/>
  <c r="X671" i="12" s="1"/>
  <c r="W671" i="12" a="1"/>
  <c r="W671" i="12" s="1"/>
  <c r="V671" i="12" a="1"/>
  <c r="V671" i="12" s="1"/>
  <c r="S671" i="12" a="1"/>
  <c r="S671" i="12" s="1"/>
  <c r="R671" i="12" a="1"/>
  <c r="R671" i="12" s="1"/>
  <c r="Z670" i="12" a="1"/>
  <c r="Z670" i="12" s="1"/>
  <c r="AA670" i="12" s="1"/>
  <c r="Y670" i="12" a="1"/>
  <c r="Y670" i="12" s="1"/>
  <c r="X670" i="12" a="1"/>
  <c r="X670" i="12" s="1"/>
  <c r="W670" i="12" a="1"/>
  <c r="W670" i="12" s="1"/>
  <c r="V670" i="12" a="1"/>
  <c r="V670" i="12" s="1"/>
  <c r="Z669" i="12" a="1"/>
  <c r="Z669" i="12" s="1"/>
  <c r="AA669" i="12" s="1"/>
  <c r="Y669" i="12" a="1"/>
  <c r="Y669" i="12" s="1"/>
  <c r="X669" i="12" a="1"/>
  <c r="X669" i="12" s="1"/>
  <c r="W669" i="12" a="1"/>
  <c r="W669" i="12" s="1"/>
  <c r="V669" i="12" a="1"/>
  <c r="V669" i="12" s="1"/>
  <c r="Z668" i="12" a="1"/>
  <c r="Z668" i="12" s="1"/>
  <c r="AA668" i="12" s="1"/>
  <c r="Y668" i="12" a="1"/>
  <c r="Y668" i="12" s="1"/>
  <c r="X668" i="12" a="1"/>
  <c r="X668" i="12" s="1"/>
  <c r="W668" i="12" a="1"/>
  <c r="W668" i="12" s="1"/>
  <c r="V668" i="12" a="1"/>
  <c r="V668" i="12" s="1"/>
  <c r="S668" i="12" a="1"/>
  <c r="S668" i="12" s="1"/>
  <c r="Z667" i="12" a="1"/>
  <c r="Z667" i="12" s="1"/>
  <c r="AA667" i="12" s="1"/>
  <c r="Y667" i="12" a="1"/>
  <c r="Y667" i="12" s="1"/>
  <c r="X667" i="12" a="1"/>
  <c r="X667" i="12" s="1"/>
  <c r="W667" i="12" a="1"/>
  <c r="W667" i="12" s="1"/>
  <c r="V667" i="12" a="1"/>
  <c r="V667" i="12" s="1"/>
  <c r="Z666" i="12" a="1"/>
  <c r="Z666" i="12" s="1"/>
  <c r="AA666" i="12" s="1"/>
  <c r="Y666" i="12" a="1"/>
  <c r="Y666" i="12" s="1"/>
  <c r="X666" i="12" a="1"/>
  <c r="X666" i="12" s="1"/>
  <c r="W666" i="12" a="1"/>
  <c r="W666" i="12" s="1"/>
  <c r="V666" i="12" a="1"/>
  <c r="V666" i="12" s="1"/>
  <c r="Z665" i="12" a="1"/>
  <c r="Z665" i="12" s="1"/>
  <c r="AA665" i="12" s="1"/>
  <c r="Y665" i="12" a="1"/>
  <c r="Y665" i="12" s="1"/>
  <c r="X665" i="12" a="1"/>
  <c r="X665" i="12" s="1"/>
  <c r="W665" i="12" a="1"/>
  <c r="W665" i="12" s="1"/>
  <c r="V665" i="12" a="1"/>
  <c r="V665" i="12" s="1"/>
  <c r="Z664" i="12" a="1"/>
  <c r="Z664" i="12" s="1"/>
  <c r="AA664" i="12" s="1"/>
  <c r="Y664" i="12" a="1"/>
  <c r="Y664" i="12" s="1"/>
  <c r="X664" i="12" a="1"/>
  <c r="X664" i="12" s="1"/>
  <c r="W664" i="12" a="1"/>
  <c r="W664" i="12" s="1"/>
  <c r="V664" i="12" a="1"/>
  <c r="V664" i="12" s="1"/>
  <c r="Z663" i="12" a="1"/>
  <c r="Z663" i="12" s="1"/>
  <c r="AA663" i="12" s="1"/>
  <c r="Y663" i="12" a="1"/>
  <c r="Y663" i="12" s="1"/>
  <c r="X663" i="12" a="1"/>
  <c r="X663" i="12" s="1"/>
  <c r="W663" i="12" a="1"/>
  <c r="W663" i="12" s="1"/>
  <c r="V663" i="12" a="1"/>
  <c r="V663" i="12" s="1"/>
  <c r="Z662" i="12" a="1"/>
  <c r="Z662" i="12" s="1"/>
  <c r="AA662" i="12" s="1"/>
  <c r="Y662" i="12" a="1"/>
  <c r="Y662" i="12" s="1"/>
  <c r="X662" i="12" a="1"/>
  <c r="X662" i="12" s="1"/>
  <c r="W662" i="12" a="1"/>
  <c r="W662" i="12" s="1"/>
  <c r="V662" i="12" a="1"/>
  <c r="V662" i="12" s="1"/>
  <c r="Z661" i="12" a="1"/>
  <c r="Z661" i="12" s="1"/>
  <c r="AA661" i="12" s="1"/>
  <c r="Y661" i="12" a="1"/>
  <c r="Y661" i="12" s="1"/>
  <c r="X661" i="12" a="1"/>
  <c r="X661" i="12" s="1"/>
  <c r="W661" i="12" a="1"/>
  <c r="W661" i="12" s="1"/>
  <c r="V661" i="12" a="1"/>
  <c r="V661" i="12" s="1"/>
  <c r="Z660" i="12" a="1"/>
  <c r="Z660" i="12" s="1"/>
  <c r="AA660" i="12" s="1"/>
  <c r="Y660" i="12" a="1"/>
  <c r="Y660" i="12" s="1"/>
  <c r="X660" i="12" a="1"/>
  <c r="X660" i="12" s="1"/>
  <c r="W660" i="12" a="1"/>
  <c r="W660" i="12" s="1"/>
  <c r="V660" i="12" a="1"/>
  <c r="V660" i="12" s="1"/>
  <c r="Z659" i="12" a="1"/>
  <c r="Z659" i="12" s="1"/>
  <c r="AA659" i="12" s="1"/>
  <c r="Y659" i="12" a="1"/>
  <c r="Y659" i="12" s="1"/>
  <c r="X659" i="12" a="1"/>
  <c r="X659" i="12" s="1"/>
  <c r="W659" i="12" a="1"/>
  <c r="W659" i="12" s="1"/>
  <c r="V659" i="12" a="1"/>
  <c r="V659" i="12" s="1"/>
  <c r="Z658" i="12" a="1"/>
  <c r="Z658" i="12" s="1"/>
  <c r="AA658" i="12" s="1"/>
  <c r="Y658" i="12" a="1"/>
  <c r="Y658" i="12" s="1"/>
  <c r="X658" i="12" a="1"/>
  <c r="X658" i="12" s="1"/>
  <c r="W658" i="12" a="1"/>
  <c r="W658" i="12" s="1"/>
  <c r="V658" i="12" a="1"/>
  <c r="V658" i="12" s="1"/>
  <c r="Z657" i="12" a="1"/>
  <c r="Z657" i="12" s="1"/>
  <c r="AA657" i="12" s="1"/>
  <c r="Y657" i="12" a="1"/>
  <c r="Y657" i="12" s="1"/>
  <c r="X657" i="12" a="1"/>
  <c r="X657" i="12" s="1"/>
  <c r="W657" i="12" a="1"/>
  <c r="W657" i="12" s="1"/>
  <c r="V657" i="12" a="1"/>
  <c r="V657" i="12" s="1"/>
  <c r="Z656" i="12" a="1"/>
  <c r="Z656" i="12" s="1"/>
  <c r="AA656" i="12" s="1"/>
  <c r="Y656" i="12" a="1"/>
  <c r="Y656" i="12" s="1"/>
  <c r="X656" i="12" a="1"/>
  <c r="X656" i="12" s="1"/>
  <c r="W656" i="12" a="1"/>
  <c r="W656" i="12" s="1"/>
  <c r="V656" i="12" a="1"/>
  <c r="V656" i="12" s="1"/>
  <c r="Z655" i="12" a="1"/>
  <c r="Z655" i="12" s="1"/>
  <c r="AA655" i="12" s="1"/>
  <c r="Y655" i="12" a="1"/>
  <c r="Y655" i="12" s="1"/>
  <c r="X655" i="12" a="1"/>
  <c r="X655" i="12" s="1"/>
  <c r="W655" i="12" a="1"/>
  <c r="W655" i="12" s="1"/>
  <c r="V655" i="12" a="1"/>
  <c r="V655" i="12" s="1"/>
  <c r="Z654" i="12" a="1"/>
  <c r="Z654" i="12" s="1"/>
  <c r="AA654" i="12" s="1"/>
  <c r="Y654" i="12" a="1"/>
  <c r="Y654" i="12" s="1"/>
  <c r="X654" i="12" a="1"/>
  <c r="X654" i="12" s="1"/>
  <c r="W654" i="12" a="1"/>
  <c r="W654" i="12" s="1"/>
  <c r="V654" i="12" a="1"/>
  <c r="V654" i="12" s="1"/>
  <c r="Z653" i="12" a="1"/>
  <c r="Z653" i="12" s="1"/>
  <c r="AA653" i="12" s="1"/>
  <c r="Y653" i="12" a="1"/>
  <c r="Y653" i="12" s="1"/>
  <c r="X653" i="12" a="1"/>
  <c r="X653" i="12" s="1"/>
  <c r="W653" i="12" a="1"/>
  <c r="W653" i="12" s="1"/>
  <c r="V653" i="12" a="1"/>
  <c r="V653" i="12" s="1"/>
  <c r="Z652" i="12" a="1"/>
  <c r="Z652" i="12" s="1"/>
  <c r="AA652" i="12" s="1"/>
  <c r="Y652" i="12" a="1"/>
  <c r="Y652" i="12" s="1"/>
  <c r="X652" i="12" a="1"/>
  <c r="X652" i="12" s="1"/>
  <c r="W652" i="12" a="1"/>
  <c r="W652" i="12" s="1"/>
  <c r="V652" i="12" a="1"/>
  <c r="V652" i="12" s="1"/>
  <c r="Z651" i="12" a="1"/>
  <c r="Z651" i="12" s="1"/>
  <c r="AA651" i="12" s="1"/>
  <c r="Y651" i="12" a="1"/>
  <c r="Y651" i="12" s="1"/>
  <c r="X651" i="12" a="1"/>
  <c r="X651" i="12" s="1"/>
  <c r="W651" i="12" a="1"/>
  <c r="W651" i="12" s="1"/>
  <c r="V651" i="12" a="1"/>
  <c r="V651" i="12" s="1"/>
  <c r="Z650" i="12" a="1"/>
  <c r="Z650" i="12" s="1"/>
  <c r="AA650" i="12" s="1"/>
  <c r="Y650" i="12" a="1"/>
  <c r="Y650" i="12" s="1"/>
  <c r="X650" i="12" a="1"/>
  <c r="X650" i="12" s="1"/>
  <c r="W650" i="12" a="1"/>
  <c r="W650" i="12" s="1"/>
  <c r="V650" i="12" a="1"/>
  <c r="V650" i="12" s="1"/>
  <c r="Z649" i="12" a="1"/>
  <c r="Z649" i="12" s="1"/>
  <c r="AA649" i="12" s="1"/>
  <c r="Y649" i="12" a="1"/>
  <c r="Y649" i="12" s="1"/>
  <c r="X649" i="12" a="1"/>
  <c r="X649" i="12" s="1"/>
  <c r="W649" i="12" a="1"/>
  <c r="W649" i="12" s="1"/>
  <c r="V649" i="12" a="1"/>
  <c r="V649" i="12" s="1"/>
  <c r="Z648" i="12" a="1"/>
  <c r="Z648" i="12" s="1"/>
  <c r="AA648" i="12" s="1"/>
  <c r="Y648" i="12" a="1"/>
  <c r="Y648" i="12" s="1"/>
  <c r="X648" i="12" a="1"/>
  <c r="X648" i="12" s="1"/>
  <c r="W648" i="12" a="1"/>
  <c r="W648" i="12" s="1"/>
  <c r="V648" i="12" a="1"/>
  <c r="V648" i="12" s="1"/>
  <c r="Z647" i="12" a="1"/>
  <c r="Z647" i="12" s="1"/>
  <c r="AA647" i="12" s="1"/>
  <c r="Y647" i="12" a="1"/>
  <c r="Y647" i="12" s="1"/>
  <c r="X647" i="12" a="1"/>
  <c r="X647" i="12" s="1"/>
  <c r="W647" i="12" a="1"/>
  <c r="W647" i="12" s="1"/>
  <c r="V647" i="12" a="1"/>
  <c r="V647" i="12" s="1"/>
  <c r="Z646" i="12" a="1"/>
  <c r="Z646" i="12" s="1"/>
  <c r="AA646" i="12" s="1"/>
  <c r="Y646" i="12" a="1"/>
  <c r="Y646" i="12" s="1"/>
  <c r="X646" i="12" a="1"/>
  <c r="X646" i="12" s="1"/>
  <c r="W646" i="12" a="1"/>
  <c r="W646" i="12" s="1"/>
  <c r="V646" i="12" a="1"/>
  <c r="V646" i="12" s="1"/>
  <c r="Z645" i="12" a="1"/>
  <c r="Z645" i="12" s="1"/>
  <c r="AA645" i="12" s="1"/>
  <c r="Y645" i="12" a="1"/>
  <c r="Y645" i="12" s="1"/>
  <c r="X645" i="12" a="1"/>
  <c r="X645" i="12" s="1"/>
  <c r="W645" i="12" a="1"/>
  <c r="W645" i="12" s="1"/>
  <c r="V645" i="12" a="1"/>
  <c r="V645" i="12" s="1"/>
  <c r="Z644" i="12" a="1"/>
  <c r="Z644" i="12" s="1"/>
  <c r="AA644" i="12" s="1"/>
  <c r="Y644" i="12" a="1"/>
  <c r="Y644" i="12" s="1"/>
  <c r="X644" i="12" a="1"/>
  <c r="X644" i="12" s="1"/>
  <c r="W644" i="12" a="1"/>
  <c r="W644" i="12" s="1"/>
  <c r="V644" i="12" a="1"/>
  <c r="V644" i="12" s="1"/>
  <c r="Z643" i="12" a="1"/>
  <c r="Z643" i="12" s="1"/>
  <c r="AA643" i="12" s="1"/>
  <c r="Y643" i="12" a="1"/>
  <c r="Y643" i="12" s="1"/>
  <c r="X643" i="12" a="1"/>
  <c r="X643" i="12" s="1"/>
  <c r="W643" i="12" a="1"/>
  <c r="W643" i="12" s="1"/>
  <c r="V643" i="12" a="1"/>
  <c r="V643" i="12" s="1"/>
  <c r="Z642" i="12" a="1"/>
  <c r="Z642" i="12" s="1"/>
  <c r="AA642" i="12" s="1"/>
  <c r="Y642" i="12" a="1"/>
  <c r="Y642" i="12" s="1"/>
  <c r="X642" i="12" a="1"/>
  <c r="X642" i="12" s="1"/>
  <c r="W642" i="12" a="1"/>
  <c r="W642" i="12" s="1"/>
  <c r="V642" i="12" a="1"/>
  <c r="V642" i="12" s="1"/>
  <c r="Z641" i="12" a="1"/>
  <c r="Z641" i="12" s="1"/>
  <c r="AA641" i="12" s="1"/>
  <c r="Y641" i="12" a="1"/>
  <c r="Y641" i="12" s="1"/>
  <c r="X641" i="12" a="1"/>
  <c r="X641" i="12" s="1"/>
  <c r="W641" i="12" a="1"/>
  <c r="W641" i="12" s="1"/>
  <c r="V641" i="12" a="1"/>
  <c r="V641" i="12" s="1"/>
  <c r="Z640" i="12" a="1"/>
  <c r="Z640" i="12" s="1"/>
  <c r="AA640" i="12" s="1"/>
  <c r="Y640" i="12" a="1"/>
  <c r="Y640" i="12" s="1"/>
  <c r="X640" i="12" a="1"/>
  <c r="X640" i="12" s="1"/>
  <c r="W640" i="12" a="1"/>
  <c r="W640" i="12" s="1"/>
  <c r="V640" i="12" a="1"/>
  <c r="V640" i="12" s="1"/>
  <c r="Z639" i="12" a="1"/>
  <c r="Z639" i="12" s="1"/>
  <c r="AA639" i="12" s="1"/>
  <c r="Y639" i="12" a="1"/>
  <c r="Y639" i="12" s="1"/>
  <c r="X639" i="12" a="1"/>
  <c r="X639" i="12" s="1"/>
  <c r="W639" i="12" a="1"/>
  <c r="W639" i="12" s="1"/>
  <c r="V639" i="12" a="1"/>
  <c r="V639" i="12" s="1"/>
  <c r="Z638" i="12" a="1"/>
  <c r="Z638" i="12" s="1"/>
  <c r="AA638" i="12" s="1"/>
  <c r="Y638" i="12" a="1"/>
  <c r="Y638" i="12" s="1"/>
  <c r="X638" i="12" a="1"/>
  <c r="X638" i="12" s="1"/>
  <c r="W638" i="12" a="1"/>
  <c r="W638" i="12" s="1"/>
  <c r="V638" i="12" a="1"/>
  <c r="V638" i="12" s="1"/>
  <c r="Z637" i="12" a="1"/>
  <c r="Z637" i="12" s="1"/>
  <c r="AA637" i="12" s="1"/>
  <c r="Y637" i="12" a="1"/>
  <c r="Y637" i="12" s="1"/>
  <c r="X637" i="12" a="1"/>
  <c r="X637" i="12" s="1"/>
  <c r="W637" i="12" a="1"/>
  <c r="W637" i="12" s="1"/>
  <c r="V637" i="12" a="1"/>
  <c r="V637" i="12" s="1"/>
  <c r="Z636" i="12" a="1"/>
  <c r="Z636" i="12" s="1"/>
  <c r="AA636" i="12" s="1"/>
  <c r="Y636" i="12" a="1"/>
  <c r="Y636" i="12" s="1"/>
  <c r="X636" i="12" a="1"/>
  <c r="X636" i="12" s="1"/>
  <c r="W636" i="12" a="1"/>
  <c r="W636" i="12" s="1"/>
  <c r="V636" i="12" a="1"/>
  <c r="V636" i="12" s="1"/>
  <c r="Z635" i="12" a="1"/>
  <c r="Z635" i="12" s="1"/>
  <c r="AA635" i="12" s="1"/>
  <c r="Y635" i="12" a="1"/>
  <c r="Y635" i="12" s="1"/>
  <c r="X635" i="12" a="1"/>
  <c r="X635" i="12" s="1"/>
  <c r="W635" i="12" a="1"/>
  <c r="W635" i="12" s="1"/>
  <c r="V635" i="12" a="1"/>
  <c r="V635" i="12" s="1"/>
  <c r="Z634" i="12" a="1"/>
  <c r="Z634" i="12" s="1"/>
  <c r="AA634" i="12" s="1"/>
  <c r="Y634" i="12" a="1"/>
  <c r="Y634" i="12" s="1"/>
  <c r="X634" i="12" a="1"/>
  <c r="X634" i="12" s="1"/>
  <c r="W634" i="12" a="1"/>
  <c r="W634" i="12" s="1"/>
  <c r="V634" i="12" a="1"/>
  <c r="V634" i="12" s="1"/>
  <c r="Z633" i="12" a="1"/>
  <c r="Z633" i="12" s="1"/>
  <c r="AA633" i="12" s="1"/>
  <c r="Y633" i="12" a="1"/>
  <c r="Y633" i="12" s="1"/>
  <c r="X633" i="12" a="1"/>
  <c r="X633" i="12" s="1"/>
  <c r="W633" i="12" a="1"/>
  <c r="W633" i="12" s="1"/>
  <c r="V633" i="12" a="1"/>
  <c r="V633" i="12" s="1"/>
  <c r="Z632" i="12" a="1"/>
  <c r="Z632" i="12" s="1"/>
  <c r="AA632" i="12" s="1"/>
  <c r="Y632" i="12" a="1"/>
  <c r="Y632" i="12" s="1"/>
  <c r="X632" i="12" a="1"/>
  <c r="X632" i="12" s="1"/>
  <c r="W632" i="12" a="1"/>
  <c r="W632" i="12" s="1"/>
  <c r="V632" i="12" a="1"/>
  <c r="V632" i="12" s="1"/>
  <c r="R632" i="12" a="1"/>
  <c r="R632" i="12" s="1"/>
  <c r="Z631" i="12" a="1"/>
  <c r="Z631" i="12" s="1"/>
  <c r="AA631" i="12" s="1"/>
  <c r="Y631" i="12" a="1"/>
  <c r="Y631" i="12" s="1"/>
  <c r="X631" i="12" a="1"/>
  <c r="X631" i="12" s="1"/>
  <c r="W631" i="12" a="1"/>
  <c r="W631" i="12" s="1"/>
  <c r="V631" i="12" a="1"/>
  <c r="V631" i="12" s="1"/>
  <c r="Z630" i="12" a="1"/>
  <c r="Z630" i="12" s="1"/>
  <c r="AA630" i="12" s="1"/>
  <c r="Y630" i="12" a="1"/>
  <c r="Y630" i="12" s="1"/>
  <c r="X630" i="12" a="1"/>
  <c r="X630" i="12" s="1"/>
  <c r="W630" i="12" a="1"/>
  <c r="W630" i="12" s="1"/>
  <c r="V630" i="12" a="1"/>
  <c r="V630" i="12" s="1"/>
  <c r="Z629" i="12" a="1"/>
  <c r="Z629" i="12" s="1"/>
  <c r="AA629" i="12" s="1"/>
  <c r="Y629" i="12" a="1"/>
  <c r="Y629" i="12" s="1"/>
  <c r="X629" i="12" a="1"/>
  <c r="X629" i="12" s="1"/>
  <c r="W629" i="12" a="1"/>
  <c r="W629" i="12" s="1"/>
  <c r="V629" i="12" a="1"/>
  <c r="V629" i="12" s="1"/>
  <c r="Z628" i="12" a="1"/>
  <c r="Z628" i="12" s="1"/>
  <c r="AA628" i="12" s="1"/>
  <c r="Y628" i="12" a="1"/>
  <c r="Y628" i="12" s="1"/>
  <c r="X628" i="12" a="1"/>
  <c r="X628" i="12" s="1"/>
  <c r="W628" i="12" a="1"/>
  <c r="W628" i="12" s="1"/>
  <c r="V628" i="12" a="1"/>
  <c r="V628" i="12" s="1"/>
  <c r="R628" i="12" a="1"/>
  <c r="R628" i="12" s="1"/>
  <c r="Z627" i="12" a="1"/>
  <c r="Z627" i="12" s="1"/>
  <c r="AA627" i="12" s="1"/>
  <c r="Y627" i="12" a="1"/>
  <c r="Y627" i="12" s="1"/>
  <c r="X627" i="12" a="1"/>
  <c r="X627" i="12" s="1"/>
  <c r="W627" i="12" a="1"/>
  <c r="W627" i="12" s="1"/>
  <c r="V627" i="12" a="1"/>
  <c r="V627" i="12" s="1"/>
  <c r="R627" i="12" a="1"/>
  <c r="R627" i="12" s="1"/>
  <c r="Z626" i="12" a="1"/>
  <c r="Z626" i="12" s="1"/>
  <c r="AA626" i="12" s="1"/>
  <c r="Y626" i="12" a="1"/>
  <c r="Y626" i="12" s="1"/>
  <c r="X626" i="12" a="1"/>
  <c r="X626" i="12" s="1"/>
  <c r="W626" i="12" a="1"/>
  <c r="W626" i="12" s="1"/>
  <c r="V626" i="12" a="1"/>
  <c r="V626" i="12" s="1"/>
  <c r="Z625" i="12" a="1"/>
  <c r="Z625" i="12" s="1"/>
  <c r="AA625" i="12" s="1"/>
  <c r="Y625" i="12" a="1"/>
  <c r="Y625" i="12" s="1"/>
  <c r="X625" i="12" a="1"/>
  <c r="X625" i="12" s="1"/>
  <c r="W625" i="12" a="1"/>
  <c r="W625" i="12" s="1"/>
  <c r="V625" i="12" a="1"/>
  <c r="V625" i="12" s="1"/>
  <c r="Z624" i="12" a="1"/>
  <c r="Z624" i="12" s="1"/>
  <c r="AA624" i="12" s="1"/>
  <c r="Y624" i="12" a="1"/>
  <c r="Y624" i="12" s="1"/>
  <c r="X624" i="12" a="1"/>
  <c r="X624" i="12" s="1"/>
  <c r="W624" i="12" a="1"/>
  <c r="W624" i="12" s="1"/>
  <c r="V624" i="12" a="1"/>
  <c r="V624" i="12" s="1"/>
  <c r="Z623" i="12" a="1"/>
  <c r="Z623" i="12" s="1"/>
  <c r="AA623" i="12" s="1"/>
  <c r="Y623" i="12" a="1"/>
  <c r="Y623" i="12" s="1"/>
  <c r="X623" i="12" a="1"/>
  <c r="X623" i="12" s="1"/>
  <c r="W623" i="12" a="1"/>
  <c r="W623" i="12" s="1"/>
  <c r="V623" i="12" a="1"/>
  <c r="V623" i="12" s="1"/>
  <c r="S623" i="12" a="1"/>
  <c r="S623" i="12"/>
  <c r="R623" i="12" a="1"/>
  <c r="R623" i="12" s="1"/>
  <c r="Z622" i="12" a="1"/>
  <c r="Z622" i="12" s="1"/>
  <c r="AA622" i="12" s="1"/>
  <c r="Y622" i="12" a="1"/>
  <c r="Y622" i="12" s="1"/>
  <c r="X622" i="12" a="1"/>
  <c r="X622" i="12" s="1"/>
  <c r="W622" i="12" a="1"/>
  <c r="W622" i="12" s="1"/>
  <c r="V622" i="12" a="1"/>
  <c r="V622" i="12" s="1"/>
  <c r="R622" i="12" a="1"/>
  <c r="R622" i="12" s="1"/>
  <c r="Z621" i="12" a="1"/>
  <c r="Z621" i="12" s="1"/>
  <c r="AA621" i="12" s="1"/>
  <c r="Y621" i="12" a="1"/>
  <c r="Y621" i="12" s="1"/>
  <c r="X621" i="12" a="1"/>
  <c r="X621" i="12" s="1"/>
  <c r="W621" i="12" a="1"/>
  <c r="W621" i="12" s="1"/>
  <c r="V621" i="12" a="1"/>
  <c r="V621" i="12" s="1"/>
  <c r="Z620" i="12" a="1"/>
  <c r="Z620" i="12" s="1"/>
  <c r="AA620" i="12" s="1"/>
  <c r="Y620" i="12" a="1"/>
  <c r="Y620" i="12" s="1"/>
  <c r="X620" i="12" a="1"/>
  <c r="X620" i="12" s="1"/>
  <c r="W620" i="12" a="1"/>
  <c r="W620" i="12" s="1"/>
  <c r="V620" i="12" a="1"/>
  <c r="V620" i="12" s="1"/>
  <c r="Z619" i="12" a="1"/>
  <c r="Z619" i="12"/>
  <c r="AA619" i="12" s="1"/>
  <c r="Y619" i="12" a="1"/>
  <c r="Y619" i="12" s="1"/>
  <c r="X619" i="12" a="1"/>
  <c r="X619" i="12" s="1"/>
  <c r="W619" i="12" a="1"/>
  <c r="W619" i="12" s="1"/>
  <c r="V619" i="12" a="1"/>
  <c r="V619" i="12" s="1"/>
  <c r="Z618" i="12" a="1"/>
  <c r="Z618" i="12" s="1"/>
  <c r="AA618" i="12" s="1"/>
  <c r="Y618" i="12" a="1"/>
  <c r="Y618" i="12" s="1"/>
  <c r="X618" i="12" a="1"/>
  <c r="X618" i="12" s="1"/>
  <c r="W618" i="12" a="1"/>
  <c r="W618" i="12" s="1"/>
  <c r="V618" i="12" a="1"/>
  <c r="V618" i="12" s="1"/>
  <c r="Z617" i="12" a="1"/>
  <c r="Z617" i="12" s="1"/>
  <c r="AA617" i="12" s="1"/>
  <c r="Y617" i="12" a="1"/>
  <c r="Y617" i="12" s="1"/>
  <c r="X617" i="12" a="1"/>
  <c r="X617" i="12" s="1"/>
  <c r="W617" i="12" a="1"/>
  <c r="W617" i="12" s="1"/>
  <c r="V617" i="12" a="1"/>
  <c r="V617" i="12" s="1"/>
  <c r="Z616" i="12" a="1"/>
  <c r="Z616" i="12" s="1"/>
  <c r="AA616" i="12" s="1"/>
  <c r="Y616" i="12" a="1"/>
  <c r="Y616" i="12" s="1"/>
  <c r="X616" i="12" a="1"/>
  <c r="X616" i="12" s="1"/>
  <c r="W616" i="12" a="1"/>
  <c r="W616" i="12" s="1"/>
  <c r="V616" i="12" a="1"/>
  <c r="V616" i="12" s="1"/>
  <c r="Z615" i="12" a="1"/>
  <c r="Z615" i="12" s="1"/>
  <c r="AA615" i="12" s="1"/>
  <c r="Y615" i="12" a="1"/>
  <c r="Y615" i="12" s="1"/>
  <c r="X615" i="12" a="1"/>
  <c r="X615" i="12" s="1"/>
  <c r="W615" i="12" a="1"/>
  <c r="W615" i="12" s="1"/>
  <c r="V615" i="12" a="1"/>
  <c r="V615" i="12" s="1"/>
  <c r="S615" i="12" a="1"/>
  <c r="S615" i="12" s="1"/>
  <c r="R615" i="12" a="1"/>
  <c r="R615" i="12"/>
  <c r="Z614" i="12" a="1"/>
  <c r="Z614" i="12" s="1"/>
  <c r="AA614" i="12" s="1"/>
  <c r="Y614" i="12" a="1"/>
  <c r="Y614" i="12" s="1"/>
  <c r="X614" i="12" a="1"/>
  <c r="X614" i="12" s="1"/>
  <c r="W614" i="12" a="1"/>
  <c r="W614" i="12" s="1"/>
  <c r="V614" i="12" a="1"/>
  <c r="V614" i="12" s="1"/>
  <c r="S614" i="12" a="1"/>
  <c r="S614" i="12" s="1"/>
  <c r="R614" i="12" a="1"/>
  <c r="R614" i="12" s="1"/>
  <c r="Z613" i="12" a="1"/>
  <c r="Z613" i="12" s="1"/>
  <c r="AA613" i="12" s="1"/>
  <c r="Y613" i="12" a="1"/>
  <c r="Y613" i="12" s="1"/>
  <c r="X613" i="12" a="1"/>
  <c r="X613" i="12" s="1"/>
  <c r="W613" i="12" a="1"/>
  <c r="W613" i="12" s="1"/>
  <c r="V613" i="12" a="1"/>
  <c r="V613" i="12" s="1"/>
  <c r="Z612" i="12" a="1"/>
  <c r="Z612" i="12" s="1"/>
  <c r="AA612" i="12" s="1"/>
  <c r="Y612" i="12" a="1"/>
  <c r="Y612" i="12" s="1"/>
  <c r="X612" i="12" a="1"/>
  <c r="X612" i="12" s="1"/>
  <c r="W612" i="12" a="1"/>
  <c r="W612" i="12" s="1"/>
  <c r="V612" i="12" a="1"/>
  <c r="V612" i="12" s="1"/>
  <c r="Z611" i="12" a="1"/>
  <c r="Z611" i="12" s="1"/>
  <c r="AA611" i="12" s="1"/>
  <c r="Y611" i="12" a="1"/>
  <c r="Y611" i="12" s="1"/>
  <c r="X611" i="12" a="1"/>
  <c r="X611" i="12" s="1"/>
  <c r="W611" i="12" a="1"/>
  <c r="W611" i="12" s="1"/>
  <c r="V611" i="12" a="1"/>
  <c r="V611" i="12" s="1"/>
  <c r="Z610" i="12" a="1"/>
  <c r="Z610" i="12" s="1"/>
  <c r="AA610" i="12" s="1"/>
  <c r="Y610" i="12" a="1"/>
  <c r="Y610" i="12" s="1"/>
  <c r="X610" i="12" a="1"/>
  <c r="X610" i="12" s="1"/>
  <c r="W610" i="12" a="1"/>
  <c r="W610" i="12" s="1"/>
  <c r="V610" i="12" a="1"/>
  <c r="V610" i="12" s="1"/>
  <c r="Z609" i="12" a="1"/>
  <c r="Z609" i="12" s="1"/>
  <c r="AA609" i="12" s="1"/>
  <c r="Y609" i="12" a="1"/>
  <c r="Y609" i="12" s="1"/>
  <c r="X609" i="12" a="1"/>
  <c r="X609" i="12" s="1"/>
  <c r="W609" i="12" a="1"/>
  <c r="W609" i="12" s="1"/>
  <c r="V609" i="12" a="1"/>
  <c r="V609" i="12" s="1"/>
  <c r="Z608" i="12" a="1"/>
  <c r="Z608" i="12" s="1"/>
  <c r="AA608" i="12" s="1"/>
  <c r="Y608" i="12" a="1"/>
  <c r="Y608" i="12" s="1"/>
  <c r="X608" i="12" a="1"/>
  <c r="X608" i="12" s="1"/>
  <c r="W608" i="12" a="1"/>
  <c r="W608" i="12" s="1"/>
  <c r="V608" i="12" a="1"/>
  <c r="V608" i="12" s="1"/>
  <c r="Z607" i="12" a="1"/>
  <c r="Z607" i="12" s="1"/>
  <c r="AA607" i="12" s="1"/>
  <c r="Y607" i="12" a="1"/>
  <c r="Y607" i="12" s="1"/>
  <c r="X607" i="12" a="1"/>
  <c r="X607" i="12" s="1"/>
  <c r="W607" i="12" a="1"/>
  <c r="W607" i="12" s="1"/>
  <c r="V607" i="12" a="1"/>
  <c r="V607" i="12" s="1"/>
  <c r="Z606" i="12" a="1"/>
  <c r="Z606" i="12" s="1"/>
  <c r="AA606" i="12" s="1"/>
  <c r="Y606" i="12" a="1"/>
  <c r="Y606" i="12" s="1"/>
  <c r="X606" i="12" a="1"/>
  <c r="X606" i="12" s="1"/>
  <c r="W606" i="12" a="1"/>
  <c r="W606" i="12" s="1"/>
  <c r="V606" i="12" a="1"/>
  <c r="V606" i="12" s="1"/>
  <c r="S606" i="12" a="1"/>
  <c r="S606" i="12" s="1"/>
  <c r="R606" i="12" a="1"/>
  <c r="R606" i="12" s="1"/>
  <c r="Z605" i="12" a="1"/>
  <c r="Z605" i="12" s="1"/>
  <c r="AA605" i="12" s="1"/>
  <c r="Y605" i="12" a="1"/>
  <c r="Y605" i="12" s="1"/>
  <c r="X605" i="12" a="1"/>
  <c r="X605" i="12" s="1"/>
  <c r="W605" i="12" a="1"/>
  <c r="W605" i="12" s="1"/>
  <c r="V605" i="12" a="1"/>
  <c r="V605" i="12" s="1"/>
  <c r="Z604" i="12" a="1"/>
  <c r="Z604" i="12" s="1"/>
  <c r="AA604" i="12" s="1"/>
  <c r="Y604" i="12" a="1"/>
  <c r="Y604" i="12" s="1"/>
  <c r="X604" i="12" a="1"/>
  <c r="X604" i="12" s="1"/>
  <c r="W604" i="12" a="1"/>
  <c r="W604" i="12" s="1"/>
  <c r="V604" i="12" a="1"/>
  <c r="V604" i="12" s="1"/>
  <c r="Z603" i="12" a="1"/>
  <c r="Z603" i="12" s="1"/>
  <c r="AA603" i="12" s="1"/>
  <c r="Y603" i="12" a="1"/>
  <c r="Y603" i="12" s="1"/>
  <c r="X603" i="12" a="1"/>
  <c r="X603" i="12" s="1"/>
  <c r="W603" i="12" a="1"/>
  <c r="W603" i="12" s="1"/>
  <c r="V603" i="12" a="1"/>
  <c r="V603" i="12" s="1"/>
  <c r="Z602" i="12" a="1"/>
  <c r="Z602" i="12" s="1"/>
  <c r="AA602" i="12" s="1"/>
  <c r="Y602" i="12" a="1"/>
  <c r="Y602" i="12" s="1"/>
  <c r="X602" i="12" a="1"/>
  <c r="X602" i="12" s="1"/>
  <c r="W602" i="12" a="1"/>
  <c r="W602" i="12" s="1"/>
  <c r="V602" i="12" a="1"/>
  <c r="V602" i="12" s="1"/>
  <c r="Z601" i="12" a="1"/>
  <c r="Z601" i="12" s="1"/>
  <c r="AA601" i="12" s="1"/>
  <c r="Y601" i="12" a="1"/>
  <c r="Y601" i="12" s="1"/>
  <c r="X601" i="12" a="1"/>
  <c r="X601" i="12" s="1"/>
  <c r="W601" i="12" a="1"/>
  <c r="W601" i="12" s="1"/>
  <c r="V601" i="12" a="1"/>
  <c r="V601" i="12" s="1"/>
  <c r="Z600" i="12" a="1"/>
  <c r="Z600" i="12" s="1"/>
  <c r="AA600" i="12" s="1"/>
  <c r="Y600" i="12" a="1"/>
  <c r="Y600" i="12" s="1"/>
  <c r="X600" i="12" a="1"/>
  <c r="X600" i="12" s="1"/>
  <c r="W600" i="12" a="1"/>
  <c r="W600" i="12" s="1"/>
  <c r="V600" i="12" a="1"/>
  <c r="V600" i="12" s="1"/>
  <c r="Z599" i="12" a="1"/>
  <c r="Z599" i="12" s="1"/>
  <c r="AA599" i="12" s="1"/>
  <c r="Y599" i="12" a="1"/>
  <c r="Y599" i="12" s="1"/>
  <c r="X599" i="12" a="1"/>
  <c r="X599" i="12" s="1"/>
  <c r="W599" i="12" a="1"/>
  <c r="W599" i="12" s="1"/>
  <c r="V599" i="12" a="1"/>
  <c r="V599" i="12" s="1"/>
  <c r="S599" i="12" a="1"/>
  <c r="S599" i="12" s="1"/>
  <c r="R599" i="12" a="1"/>
  <c r="R599" i="12" s="1"/>
  <c r="Z597" i="12" a="1"/>
  <c r="Z597" i="12" s="1"/>
  <c r="AA597" i="12" s="1"/>
  <c r="Y597" i="12" a="1"/>
  <c r="Y597" i="12" s="1"/>
  <c r="X597" i="12" a="1"/>
  <c r="X597" i="12" s="1"/>
  <c r="W597" i="12" a="1"/>
  <c r="W597" i="12" s="1"/>
  <c r="V597" i="12" a="1"/>
  <c r="V597" i="12" s="1"/>
  <c r="S597" i="12" a="1"/>
  <c r="S597" i="12" s="1"/>
  <c r="R597" i="12" a="1"/>
  <c r="R597" i="12"/>
  <c r="Z596" i="12" a="1"/>
  <c r="Z596" i="12" s="1"/>
  <c r="AA596" i="12" s="1"/>
  <c r="Y596" i="12" a="1"/>
  <c r="Y596" i="12" s="1"/>
  <c r="X596" i="12" a="1"/>
  <c r="X596" i="12" s="1"/>
  <c r="W596" i="12" a="1"/>
  <c r="W596" i="12" s="1"/>
  <c r="V596" i="12" a="1"/>
  <c r="V596" i="12" s="1"/>
  <c r="Z595" i="12" a="1"/>
  <c r="Z595" i="12" s="1"/>
  <c r="AA595" i="12" s="1"/>
  <c r="Y595" i="12" a="1"/>
  <c r="Y595" i="12" s="1"/>
  <c r="X595" i="12" a="1"/>
  <c r="X595" i="12" s="1"/>
  <c r="W595" i="12" a="1"/>
  <c r="W595" i="12" s="1"/>
  <c r="V595" i="12" a="1"/>
  <c r="V595" i="12" s="1"/>
  <c r="Z594" i="12" a="1"/>
  <c r="Z594" i="12" s="1"/>
  <c r="AA594" i="12" s="1"/>
  <c r="Y594" i="12" a="1"/>
  <c r="Y594" i="12" s="1"/>
  <c r="X594" i="12" a="1"/>
  <c r="X594" i="12" s="1"/>
  <c r="W594" i="12" a="1"/>
  <c r="W594" i="12" s="1"/>
  <c r="V594" i="12" a="1"/>
  <c r="V594" i="12" s="1"/>
  <c r="Z593" i="12" a="1"/>
  <c r="Z593" i="12" s="1"/>
  <c r="AA593" i="12" s="1"/>
  <c r="Y593" i="12" a="1"/>
  <c r="Y593" i="12" s="1"/>
  <c r="X593" i="12" a="1"/>
  <c r="X593" i="12" s="1"/>
  <c r="W593" i="12" a="1"/>
  <c r="W593" i="12" s="1"/>
  <c r="V593" i="12" a="1"/>
  <c r="V593" i="12" s="1"/>
  <c r="Z592" i="12" a="1"/>
  <c r="Z592" i="12" s="1"/>
  <c r="AA592" i="12" s="1"/>
  <c r="Y592" i="12" a="1"/>
  <c r="Y592" i="12" s="1"/>
  <c r="X592" i="12" a="1"/>
  <c r="X592" i="12" s="1"/>
  <c r="W592" i="12" a="1"/>
  <c r="W592" i="12" s="1"/>
  <c r="V592" i="12" a="1"/>
  <c r="V592" i="12" s="1"/>
  <c r="Z591" i="12" a="1"/>
  <c r="Z591" i="12" s="1"/>
  <c r="AA591" i="12" s="1"/>
  <c r="Y591" i="12" a="1"/>
  <c r="Y591" i="12" s="1"/>
  <c r="X591" i="12" a="1"/>
  <c r="X591" i="12" s="1"/>
  <c r="W591" i="12" a="1"/>
  <c r="W591" i="12" s="1"/>
  <c r="V591" i="12" a="1"/>
  <c r="V591" i="12" s="1"/>
  <c r="Z590" i="12" a="1"/>
  <c r="Z590" i="12" s="1"/>
  <c r="AA590" i="12" s="1"/>
  <c r="Y590" i="12" a="1"/>
  <c r="Y590" i="12" s="1"/>
  <c r="X590" i="12" a="1"/>
  <c r="X590" i="12" s="1"/>
  <c r="W590" i="12" a="1"/>
  <c r="W590" i="12" s="1"/>
  <c r="V590" i="12" a="1"/>
  <c r="V590" i="12" s="1"/>
  <c r="Z589" i="12" a="1"/>
  <c r="Z589" i="12" s="1"/>
  <c r="AA589" i="12" s="1"/>
  <c r="Y589" i="12" a="1"/>
  <c r="Y589" i="12" s="1"/>
  <c r="X589" i="12" a="1"/>
  <c r="X589" i="12" s="1"/>
  <c r="W589" i="12" a="1"/>
  <c r="W589" i="12" s="1"/>
  <c r="V589" i="12" a="1"/>
  <c r="V589" i="12" s="1"/>
  <c r="Z588" i="12" a="1"/>
  <c r="Z588" i="12" s="1"/>
  <c r="AA588" i="12" s="1"/>
  <c r="Y588" i="12" a="1"/>
  <c r="Y588" i="12" s="1"/>
  <c r="X588" i="12" a="1"/>
  <c r="X588" i="12" s="1"/>
  <c r="W588" i="12" a="1"/>
  <c r="W588" i="12" s="1"/>
  <c r="V588" i="12" a="1"/>
  <c r="V588" i="12" s="1"/>
  <c r="Z587" i="12" a="1"/>
  <c r="Z587" i="12" s="1"/>
  <c r="AA587" i="12" s="1"/>
  <c r="Y587" i="12" a="1"/>
  <c r="Y587" i="12" s="1"/>
  <c r="X587" i="12" a="1"/>
  <c r="X587" i="12" s="1"/>
  <c r="W587" i="12" a="1"/>
  <c r="W587" i="12" s="1"/>
  <c r="V587" i="12" a="1"/>
  <c r="V587" i="12" s="1"/>
  <c r="Z586" i="12" a="1"/>
  <c r="Z586" i="12" s="1"/>
  <c r="AA586" i="12" s="1"/>
  <c r="Y586" i="12" a="1"/>
  <c r="Y586" i="12" s="1"/>
  <c r="X586" i="12" a="1"/>
  <c r="X586" i="12" s="1"/>
  <c r="W586" i="12" a="1"/>
  <c r="W586" i="12" s="1"/>
  <c r="V586" i="12" a="1"/>
  <c r="V586" i="12" s="1"/>
  <c r="Z585" i="12" a="1"/>
  <c r="Z585" i="12" s="1"/>
  <c r="AA585" i="12" s="1"/>
  <c r="Y585" i="12" a="1"/>
  <c r="Y585" i="12" s="1"/>
  <c r="X585" i="12" a="1"/>
  <c r="X585" i="12" s="1"/>
  <c r="W585" i="12" a="1"/>
  <c r="W585" i="12" s="1"/>
  <c r="V585" i="12" a="1"/>
  <c r="V585" i="12" s="1"/>
  <c r="Z584" i="12" a="1"/>
  <c r="Z584" i="12" s="1"/>
  <c r="AA584" i="12" s="1"/>
  <c r="Y584" i="12" a="1"/>
  <c r="Y584" i="12" s="1"/>
  <c r="X584" i="12" a="1"/>
  <c r="X584" i="12" s="1"/>
  <c r="W584" i="12" a="1"/>
  <c r="W584" i="12" s="1"/>
  <c r="V584" i="12" a="1"/>
  <c r="V584" i="12" s="1"/>
  <c r="Z583" i="12" a="1"/>
  <c r="Z583" i="12" s="1"/>
  <c r="AA583" i="12" s="1"/>
  <c r="Y583" i="12" a="1"/>
  <c r="Y583" i="12" s="1"/>
  <c r="X583" i="12" a="1"/>
  <c r="X583" i="12" s="1"/>
  <c r="W583" i="12" a="1"/>
  <c r="W583" i="12" s="1"/>
  <c r="V583" i="12" a="1"/>
  <c r="V583" i="12" s="1"/>
  <c r="Z582" i="12" a="1"/>
  <c r="Z582" i="12" s="1"/>
  <c r="AA582" i="12" s="1"/>
  <c r="Y582" i="12" a="1"/>
  <c r="Y582" i="12" s="1"/>
  <c r="X582" i="12" a="1"/>
  <c r="X582" i="12" s="1"/>
  <c r="W582" i="12" a="1"/>
  <c r="W582" i="12" s="1"/>
  <c r="V582" i="12" a="1"/>
  <c r="V582" i="12" s="1"/>
  <c r="Z581" i="12" a="1"/>
  <c r="Z581" i="12" s="1"/>
  <c r="AA581" i="12" s="1"/>
  <c r="Y581" i="12" a="1"/>
  <c r="Y581" i="12" s="1"/>
  <c r="X581" i="12" a="1"/>
  <c r="X581" i="12" s="1"/>
  <c r="W581" i="12" a="1"/>
  <c r="W581" i="12" s="1"/>
  <c r="V581" i="12" a="1"/>
  <c r="V581" i="12" s="1"/>
  <c r="Z580" i="12" a="1"/>
  <c r="Z580" i="12" s="1"/>
  <c r="AA580" i="12" s="1"/>
  <c r="Y580" i="12" a="1"/>
  <c r="Y580" i="12" s="1"/>
  <c r="X580" i="12" a="1"/>
  <c r="X580" i="12" s="1"/>
  <c r="W580" i="12" a="1"/>
  <c r="W580" i="12" s="1"/>
  <c r="V580" i="12" a="1"/>
  <c r="V580" i="12" s="1"/>
  <c r="Z579" i="12" a="1"/>
  <c r="Z579" i="12" s="1"/>
  <c r="AA579" i="12" s="1"/>
  <c r="Y579" i="12" a="1"/>
  <c r="Y579" i="12" s="1"/>
  <c r="X579" i="12" a="1"/>
  <c r="X579" i="12" s="1"/>
  <c r="W579" i="12" a="1"/>
  <c r="W579" i="12" s="1"/>
  <c r="V579" i="12" a="1"/>
  <c r="V579" i="12" s="1"/>
  <c r="Z578" i="12" a="1"/>
  <c r="Z578" i="12" s="1"/>
  <c r="AA578" i="12" s="1"/>
  <c r="Y578" i="12" a="1"/>
  <c r="Y578" i="12" s="1"/>
  <c r="X578" i="12" a="1"/>
  <c r="X578" i="12" s="1"/>
  <c r="W578" i="12" a="1"/>
  <c r="W578" i="12" s="1"/>
  <c r="V578" i="12" a="1"/>
  <c r="V578" i="12" s="1"/>
  <c r="Z577" i="12" a="1"/>
  <c r="Z577" i="12" s="1"/>
  <c r="AA577" i="12" s="1"/>
  <c r="Y577" i="12" a="1"/>
  <c r="Y577" i="12" s="1"/>
  <c r="X577" i="12" a="1"/>
  <c r="X577" i="12" s="1"/>
  <c r="W577" i="12" a="1"/>
  <c r="W577" i="12" s="1"/>
  <c r="V577" i="12" a="1"/>
  <c r="V577" i="12" s="1"/>
  <c r="Z576" i="12" a="1"/>
  <c r="Z576" i="12" s="1"/>
  <c r="AA576" i="12" s="1"/>
  <c r="Y576" i="12" a="1"/>
  <c r="Y576" i="12" s="1"/>
  <c r="X576" i="12" a="1"/>
  <c r="X576" i="12" s="1"/>
  <c r="W576" i="12" a="1"/>
  <c r="W576" i="12" s="1"/>
  <c r="V576" i="12" a="1"/>
  <c r="V576" i="12" s="1"/>
  <c r="Z575" i="12" a="1"/>
  <c r="Z575" i="12" s="1"/>
  <c r="AA575" i="12" s="1"/>
  <c r="Y575" i="12" a="1"/>
  <c r="Y575" i="12" s="1"/>
  <c r="X575" i="12" a="1"/>
  <c r="X575" i="12" s="1"/>
  <c r="W575" i="12" a="1"/>
  <c r="W575" i="12" s="1"/>
  <c r="V575" i="12" a="1"/>
  <c r="V575" i="12" s="1"/>
  <c r="Z574" i="12" a="1"/>
  <c r="Z574" i="12" s="1"/>
  <c r="AA574" i="12" s="1"/>
  <c r="Y574" i="12" a="1"/>
  <c r="Y574" i="12" s="1"/>
  <c r="X574" i="12" a="1"/>
  <c r="X574" i="12" s="1"/>
  <c r="W574" i="12" a="1"/>
  <c r="W574" i="12" s="1"/>
  <c r="V574" i="12" a="1"/>
  <c r="V574" i="12" s="1"/>
  <c r="Z573" i="12" a="1"/>
  <c r="Z573" i="12" s="1"/>
  <c r="AA573" i="12" s="1"/>
  <c r="Y573" i="12" a="1"/>
  <c r="Y573" i="12" s="1"/>
  <c r="X573" i="12" a="1"/>
  <c r="X573" i="12" s="1"/>
  <c r="W573" i="12" a="1"/>
  <c r="W573" i="12" s="1"/>
  <c r="V573" i="12" a="1"/>
  <c r="V573" i="12" s="1"/>
  <c r="Z572" i="12" a="1"/>
  <c r="Z572" i="12" s="1"/>
  <c r="AA572" i="12" s="1"/>
  <c r="Y572" i="12" a="1"/>
  <c r="Y572" i="12" s="1"/>
  <c r="X572" i="12" a="1"/>
  <c r="X572" i="12" s="1"/>
  <c r="W572" i="12" a="1"/>
  <c r="W572" i="12" s="1"/>
  <c r="V572" i="12" a="1"/>
  <c r="V572" i="12" s="1"/>
  <c r="R572" i="12" a="1"/>
  <c r="R572" i="12"/>
  <c r="Z571" i="12" a="1"/>
  <c r="Z571" i="12" s="1"/>
  <c r="AA571" i="12" s="1"/>
  <c r="Y571" i="12" a="1"/>
  <c r="Y571" i="12" s="1"/>
  <c r="X571" i="12" a="1"/>
  <c r="X571" i="12" s="1"/>
  <c r="W571" i="12" a="1"/>
  <c r="W571" i="12"/>
  <c r="V571" i="12" a="1"/>
  <c r="V571" i="12" s="1"/>
  <c r="R571" i="12" a="1"/>
  <c r="R571" i="12" s="1"/>
  <c r="Z570" i="12" a="1"/>
  <c r="Z570" i="12" s="1"/>
  <c r="AA570" i="12" s="1"/>
  <c r="Y570" i="12" a="1"/>
  <c r="Y570" i="12" s="1"/>
  <c r="X570" i="12" a="1"/>
  <c r="X570" i="12" s="1"/>
  <c r="W570" i="12" a="1"/>
  <c r="W570" i="12" s="1"/>
  <c r="V570" i="12" a="1"/>
  <c r="V570" i="12" s="1"/>
  <c r="Z569" i="12" a="1"/>
  <c r="Z569" i="12" s="1"/>
  <c r="AA569" i="12" s="1"/>
  <c r="Y569" i="12" a="1"/>
  <c r="Y569" i="12" s="1"/>
  <c r="X569" i="12" a="1"/>
  <c r="X569" i="12" s="1"/>
  <c r="W569" i="12" a="1"/>
  <c r="W569" i="12" s="1"/>
  <c r="V569" i="12" a="1"/>
  <c r="V569" i="12" s="1"/>
  <c r="Z568" i="12" a="1"/>
  <c r="Z568" i="12" s="1"/>
  <c r="AA568" i="12" s="1"/>
  <c r="Y568" i="12" a="1"/>
  <c r="Y568" i="12" s="1"/>
  <c r="X568" i="12" a="1"/>
  <c r="X568" i="12" s="1"/>
  <c r="W568" i="12" a="1"/>
  <c r="W568" i="12" s="1"/>
  <c r="V568" i="12" a="1"/>
  <c r="V568" i="12" s="1"/>
  <c r="Z567" i="12" a="1"/>
  <c r="Z567" i="12" s="1"/>
  <c r="AA567" i="12" s="1"/>
  <c r="Y567" i="12" a="1"/>
  <c r="Y567" i="12" s="1"/>
  <c r="X567" i="12" a="1"/>
  <c r="X567" i="12"/>
  <c r="W567" i="12" a="1"/>
  <c r="W567" i="12" s="1"/>
  <c r="V567" i="12" a="1"/>
  <c r="V567" i="12" s="1"/>
  <c r="Z566" i="12" a="1"/>
  <c r="Z566" i="12" s="1"/>
  <c r="AA566" i="12" s="1"/>
  <c r="Y566" i="12" a="1"/>
  <c r="Y566" i="12" s="1"/>
  <c r="X566" i="12" a="1"/>
  <c r="X566" i="12" s="1"/>
  <c r="W566" i="12" a="1"/>
  <c r="W566" i="12" s="1"/>
  <c r="V566" i="12" a="1"/>
  <c r="V566" i="12" s="1"/>
  <c r="Z565" i="12" a="1"/>
  <c r="Z565" i="12" s="1"/>
  <c r="AA565" i="12" s="1"/>
  <c r="Y565" i="12" a="1"/>
  <c r="Y565" i="12" s="1"/>
  <c r="X565" i="12" a="1"/>
  <c r="X565" i="12" s="1"/>
  <c r="W565" i="12" a="1"/>
  <c r="W565" i="12" s="1"/>
  <c r="V565" i="12" a="1"/>
  <c r="V565" i="12" s="1"/>
  <c r="Z564" i="12" a="1"/>
  <c r="Z564" i="12" s="1"/>
  <c r="AA564" i="12" s="1"/>
  <c r="Y564" i="12" a="1"/>
  <c r="Y564" i="12" s="1"/>
  <c r="X564" i="12" a="1"/>
  <c r="X564" i="12" s="1"/>
  <c r="W564" i="12" a="1"/>
  <c r="W564" i="12" s="1"/>
  <c r="V564" i="12" a="1"/>
  <c r="V564" i="12" s="1"/>
  <c r="Z563" i="12" a="1"/>
  <c r="Z563" i="12" s="1"/>
  <c r="AA563" i="12" s="1"/>
  <c r="Y563" i="12" a="1"/>
  <c r="Y563" i="12" s="1"/>
  <c r="X563" i="12" a="1"/>
  <c r="X563" i="12" s="1"/>
  <c r="W563" i="12" a="1"/>
  <c r="W563" i="12" s="1"/>
  <c r="V563" i="12" a="1"/>
  <c r="V563" i="12" s="1"/>
  <c r="Z562" i="12" a="1"/>
  <c r="Z562" i="12" s="1"/>
  <c r="AA562" i="12" s="1"/>
  <c r="Y562" i="12" a="1"/>
  <c r="Y562" i="12" s="1"/>
  <c r="X562" i="12" a="1"/>
  <c r="X562" i="12" s="1"/>
  <c r="W562" i="12" a="1"/>
  <c r="W562" i="12" s="1"/>
  <c r="V562" i="12" a="1"/>
  <c r="V562" i="12" s="1"/>
  <c r="Z561" i="12" a="1"/>
  <c r="Z561" i="12" s="1"/>
  <c r="AA561" i="12" s="1"/>
  <c r="Y561" i="12" a="1"/>
  <c r="Y561" i="12" s="1"/>
  <c r="X561" i="12" a="1"/>
  <c r="X561" i="12" s="1"/>
  <c r="W561" i="12" a="1"/>
  <c r="W561" i="12" s="1"/>
  <c r="V561" i="12" a="1"/>
  <c r="V561" i="12" s="1"/>
  <c r="Z560" i="12" a="1"/>
  <c r="Z560" i="12" s="1"/>
  <c r="AA560" i="12" s="1"/>
  <c r="Y560" i="12" a="1"/>
  <c r="Y560" i="12" s="1"/>
  <c r="X560" i="12" a="1"/>
  <c r="X560" i="12" s="1"/>
  <c r="W560" i="12" a="1"/>
  <c r="W560" i="12" s="1"/>
  <c r="V560" i="12" a="1"/>
  <c r="V560" i="12" s="1"/>
  <c r="Z559" i="12" a="1"/>
  <c r="Z559" i="12" s="1"/>
  <c r="AA559" i="12" s="1"/>
  <c r="Y559" i="12" a="1"/>
  <c r="Y559" i="12" s="1"/>
  <c r="X559" i="12" a="1"/>
  <c r="X559" i="12" s="1"/>
  <c r="W559" i="12" a="1"/>
  <c r="W559" i="12" s="1"/>
  <c r="V559" i="12" a="1"/>
  <c r="V559" i="12" s="1"/>
  <c r="Z558" i="12" a="1"/>
  <c r="Z558" i="12" s="1"/>
  <c r="AA558" i="12" s="1"/>
  <c r="Y558" i="12" a="1"/>
  <c r="Y558" i="12" s="1"/>
  <c r="X558" i="12" a="1"/>
  <c r="X558" i="12" s="1"/>
  <c r="W558" i="12" a="1"/>
  <c r="W558" i="12" s="1"/>
  <c r="V558" i="12" a="1"/>
  <c r="V558" i="12" s="1"/>
  <c r="Z557" i="12" a="1"/>
  <c r="Z557" i="12" s="1"/>
  <c r="AA557" i="12" s="1"/>
  <c r="Y557" i="12" a="1"/>
  <c r="Y557" i="12" s="1"/>
  <c r="X557" i="12" a="1"/>
  <c r="X557" i="12" s="1"/>
  <c r="W557" i="12" a="1"/>
  <c r="W557" i="12" s="1"/>
  <c r="V557" i="12" a="1"/>
  <c r="V557" i="12" s="1"/>
  <c r="S557" i="12" a="1"/>
  <c r="S557" i="12"/>
  <c r="R557" i="12" a="1"/>
  <c r="R557" i="12" s="1"/>
  <c r="Z556" i="12" a="1"/>
  <c r="Z556" i="12" s="1"/>
  <c r="AA556" i="12" s="1"/>
  <c r="Y556" i="12" a="1"/>
  <c r="Y556" i="12" s="1"/>
  <c r="X556" i="12" a="1"/>
  <c r="X556" i="12" s="1"/>
  <c r="W556" i="12" a="1"/>
  <c r="W556" i="12" s="1"/>
  <c r="V556" i="12" a="1"/>
  <c r="V556" i="12" s="1"/>
  <c r="Z555" i="12" a="1"/>
  <c r="Z555" i="12" s="1"/>
  <c r="AA555" i="12" s="1"/>
  <c r="Y555" i="12" a="1"/>
  <c r="Y555" i="12" s="1"/>
  <c r="X555" i="12" a="1"/>
  <c r="X555" i="12" s="1"/>
  <c r="W555" i="12" a="1"/>
  <c r="W555" i="12" s="1"/>
  <c r="V555" i="12" a="1"/>
  <c r="V555" i="12" s="1"/>
  <c r="Z554" i="12" a="1"/>
  <c r="Z554" i="12" s="1"/>
  <c r="AA554" i="12" s="1"/>
  <c r="Y554" i="12" a="1"/>
  <c r="Y554" i="12" s="1"/>
  <c r="X554" i="12" a="1"/>
  <c r="X554" i="12" s="1"/>
  <c r="W554" i="12" a="1"/>
  <c r="W554" i="12" s="1"/>
  <c r="V554" i="12" a="1"/>
  <c r="V554" i="12" s="1"/>
  <c r="Z553" i="12" a="1"/>
  <c r="Z553" i="12" s="1"/>
  <c r="AA553" i="12" s="1"/>
  <c r="Y553" i="12" a="1"/>
  <c r="Y553" i="12" s="1"/>
  <c r="X553" i="12" a="1"/>
  <c r="X553" i="12" s="1"/>
  <c r="W553" i="12" a="1"/>
  <c r="W553" i="12" s="1"/>
  <c r="V553" i="12" a="1"/>
  <c r="V553" i="12" s="1"/>
  <c r="S553" i="12" a="1"/>
  <c r="S553" i="12" s="1"/>
  <c r="R553" i="12" a="1"/>
  <c r="R553" i="12" s="1"/>
  <c r="Z552" i="12" a="1"/>
  <c r="Z552" i="12" s="1"/>
  <c r="AA552" i="12" s="1"/>
  <c r="Y552" i="12" a="1"/>
  <c r="Y552" i="12" s="1"/>
  <c r="X552" i="12" a="1"/>
  <c r="X552" i="12" s="1"/>
  <c r="W552" i="12" a="1"/>
  <c r="W552" i="12" s="1"/>
  <c r="V552" i="12" a="1"/>
  <c r="V552" i="12" s="1"/>
  <c r="S552" i="12" a="1"/>
  <c r="S552" i="12" s="1"/>
  <c r="R552" i="12" a="1"/>
  <c r="R552" i="12" s="1"/>
  <c r="Z551" i="12" a="1"/>
  <c r="Z551" i="12" s="1"/>
  <c r="AA551" i="12" s="1"/>
  <c r="Y551" i="12" a="1"/>
  <c r="Y551" i="12" s="1"/>
  <c r="X551" i="12" a="1"/>
  <c r="X551" i="12" s="1"/>
  <c r="W551" i="12" a="1"/>
  <c r="W551" i="12" s="1"/>
  <c r="V551" i="12" a="1"/>
  <c r="V551" i="12" s="1"/>
  <c r="Z550" i="12" a="1"/>
  <c r="Z550" i="12" s="1"/>
  <c r="AA550" i="12" s="1"/>
  <c r="Y550" i="12" a="1"/>
  <c r="Y550" i="12" s="1"/>
  <c r="X550" i="12" a="1"/>
  <c r="X550" i="12" s="1"/>
  <c r="W550" i="12" a="1"/>
  <c r="W550" i="12" s="1"/>
  <c r="V550" i="12" a="1"/>
  <c r="V550" i="12" s="1"/>
  <c r="Z549" i="12" a="1"/>
  <c r="Z549" i="12" s="1"/>
  <c r="AA549" i="12" s="1"/>
  <c r="Y549" i="12" a="1"/>
  <c r="Y549" i="12" s="1"/>
  <c r="X549" i="12" a="1"/>
  <c r="X549" i="12" s="1"/>
  <c r="W549" i="12" a="1"/>
  <c r="W549" i="12" s="1"/>
  <c r="V549" i="12" a="1"/>
  <c r="V549" i="12" s="1"/>
  <c r="Z548" i="12" a="1"/>
  <c r="Z548" i="12" s="1"/>
  <c r="AA548" i="12" s="1"/>
  <c r="Y548" i="12" a="1"/>
  <c r="Y548" i="12" s="1"/>
  <c r="X548" i="12" a="1"/>
  <c r="X548" i="12"/>
  <c r="W548" i="12" a="1"/>
  <c r="W548" i="12" s="1"/>
  <c r="V548" i="12" a="1"/>
  <c r="V548" i="12" s="1"/>
  <c r="Z547" i="12" a="1"/>
  <c r="Z547" i="12" s="1"/>
  <c r="AA547" i="12" s="1"/>
  <c r="Y547" i="12" a="1"/>
  <c r="Y547" i="12" s="1"/>
  <c r="X547" i="12" a="1"/>
  <c r="X547" i="12" s="1"/>
  <c r="W547" i="12" a="1"/>
  <c r="W547" i="12" s="1"/>
  <c r="V547" i="12" a="1"/>
  <c r="V547" i="12" s="1"/>
  <c r="Z546" i="12" a="1"/>
  <c r="Z546" i="12" s="1"/>
  <c r="AA546" i="12" s="1"/>
  <c r="Y546" i="12" a="1"/>
  <c r="Y546" i="12" s="1"/>
  <c r="X546" i="12" a="1"/>
  <c r="X546" i="12" s="1"/>
  <c r="W546" i="12" a="1"/>
  <c r="W546" i="12" s="1"/>
  <c r="V546" i="12" a="1"/>
  <c r="V546" i="12" s="1"/>
  <c r="Z545" i="12" a="1"/>
  <c r="Z545" i="12" s="1"/>
  <c r="AA545" i="12" s="1"/>
  <c r="Y545" i="12" a="1"/>
  <c r="Y545" i="12" s="1"/>
  <c r="X545" i="12" a="1"/>
  <c r="X545" i="12" s="1"/>
  <c r="W545" i="12" a="1"/>
  <c r="W545" i="12" s="1"/>
  <c r="V545" i="12" a="1"/>
  <c r="V545" i="12" s="1"/>
  <c r="Z544" i="12" a="1"/>
  <c r="Z544" i="12" s="1"/>
  <c r="AA544" i="12" s="1"/>
  <c r="Y544" i="12" a="1"/>
  <c r="Y544" i="12" s="1"/>
  <c r="X544" i="12" a="1"/>
  <c r="X544" i="12" s="1"/>
  <c r="W544" i="12" a="1"/>
  <c r="W544" i="12" s="1"/>
  <c r="V544" i="12" a="1"/>
  <c r="V544" i="12" s="1"/>
  <c r="Z543" i="12" a="1"/>
  <c r="Z543" i="12" s="1"/>
  <c r="AA543" i="12" s="1"/>
  <c r="Y543" i="12" a="1"/>
  <c r="Y543" i="12" s="1"/>
  <c r="X543" i="12" a="1"/>
  <c r="X543" i="12" s="1"/>
  <c r="W543" i="12" a="1"/>
  <c r="W543" i="12" s="1"/>
  <c r="V543" i="12" a="1"/>
  <c r="V543" i="12" s="1"/>
  <c r="Z542" i="12" a="1"/>
  <c r="Z542" i="12" s="1"/>
  <c r="AA542" i="12" s="1"/>
  <c r="Y542" i="12" a="1"/>
  <c r="Y542" i="12" s="1"/>
  <c r="X542" i="12" a="1"/>
  <c r="X542" i="12" s="1"/>
  <c r="W542" i="12" a="1"/>
  <c r="W542" i="12" s="1"/>
  <c r="V542" i="12" a="1"/>
  <c r="V542" i="12" s="1"/>
  <c r="R542" i="12" a="1"/>
  <c r="R542" i="12" s="1"/>
  <c r="Z541" i="12" a="1"/>
  <c r="Z541" i="12" s="1"/>
  <c r="AA541" i="12" s="1"/>
  <c r="Y541" i="12" a="1"/>
  <c r="Y541" i="12" s="1"/>
  <c r="X541" i="12" a="1"/>
  <c r="X541" i="12" s="1"/>
  <c r="W541" i="12" a="1"/>
  <c r="W541" i="12" s="1"/>
  <c r="V541" i="12" a="1"/>
  <c r="V541" i="12" s="1"/>
  <c r="Z540" i="12" a="1"/>
  <c r="Z540" i="12" s="1"/>
  <c r="AA540" i="12" s="1"/>
  <c r="Y540" i="12" a="1"/>
  <c r="Y540" i="12" s="1"/>
  <c r="X540" i="12" a="1"/>
  <c r="X540" i="12" s="1"/>
  <c r="W540" i="12" a="1"/>
  <c r="W540" i="12" s="1"/>
  <c r="V540" i="12" a="1"/>
  <c r="V540" i="12" s="1"/>
  <c r="Z539" i="12" a="1"/>
  <c r="Z539" i="12" s="1"/>
  <c r="AA539" i="12" s="1"/>
  <c r="Y539" i="12" a="1"/>
  <c r="Y539" i="12" s="1"/>
  <c r="X539" i="12" a="1"/>
  <c r="X539" i="12" s="1"/>
  <c r="W539" i="12" a="1"/>
  <c r="W539" i="12" s="1"/>
  <c r="V539" i="12" a="1"/>
  <c r="V539" i="12" s="1"/>
  <c r="Z538" i="12" a="1"/>
  <c r="Z538" i="12" s="1"/>
  <c r="AA538" i="12" s="1"/>
  <c r="Y538" i="12" a="1"/>
  <c r="Y538" i="12" s="1"/>
  <c r="X538" i="12" a="1"/>
  <c r="X538" i="12" s="1"/>
  <c r="W538" i="12" a="1"/>
  <c r="W538" i="12" s="1"/>
  <c r="V538" i="12" a="1"/>
  <c r="V538" i="12" s="1"/>
  <c r="Z537" i="12" a="1"/>
  <c r="Z537" i="12" s="1"/>
  <c r="AA537" i="12" s="1"/>
  <c r="Y537" i="12" a="1"/>
  <c r="Y537" i="12" s="1"/>
  <c r="X537" i="12" a="1"/>
  <c r="X537" i="12" s="1"/>
  <c r="W537" i="12" a="1"/>
  <c r="W537" i="12" s="1"/>
  <c r="V537" i="12" a="1"/>
  <c r="V537" i="12" s="1"/>
  <c r="Z536" i="12" a="1"/>
  <c r="Z536" i="12" s="1"/>
  <c r="AA536" i="12" s="1"/>
  <c r="Y536" i="12" a="1"/>
  <c r="Y536" i="12" s="1"/>
  <c r="X536" i="12" a="1"/>
  <c r="X536" i="12" s="1"/>
  <c r="W536" i="12" a="1"/>
  <c r="W536" i="12" s="1"/>
  <c r="V536" i="12" a="1"/>
  <c r="V536" i="12" s="1"/>
  <c r="Z535" i="12" a="1"/>
  <c r="Z535" i="12" s="1"/>
  <c r="AA535" i="12" s="1"/>
  <c r="Y535" i="12" a="1"/>
  <c r="Y535" i="12" s="1"/>
  <c r="X535" i="12" a="1"/>
  <c r="X535" i="12" s="1"/>
  <c r="W535" i="12" a="1"/>
  <c r="W535" i="12" s="1"/>
  <c r="V535" i="12" a="1"/>
  <c r="V535" i="12" s="1"/>
  <c r="Z534" i="12" a="1"/>
  <c r="Z534" i="12" s="1"/>
  <c r="AA534" i="12" s="1"/>
  <c r="Y534" i="12" a="1"/>
  <c r="Y534" i="12" s="1"/>
  <c r="X534" i="12" a="1"/>
  <c r="X534" i="12" s="1"/>
  <c r="W534" i="12" a="1"/>
  <c r="W534" i="12" s="1"/>
  <c r="V534" i="12" a="1"/>
  <c r="V534" i="12" s="1"/>
  <c r="S534" i="12" a="1"/>
  <c r="S534" i="12"/>
  <c r="Z533" i="12" a="1"/>
  <c r="Z533" i="12" s="1"/>
  <c r="AA533" i="12" s="1"/>
  <c r="Y533" i="12" a="1"/>
  <c r="Y533" i="12" s="1"/>
  <c r="X533" i="12" a="1"/>
  <c r="X533" i="12" s="1"/>
  <c r="W533" i="12" a="1"/>
  <c r="W533" i="12" s="1"/>
  <c r="V533" i="12" a="1"/>
  <c r="V533" i="12" s="1"/>
  <c r="Z532" i="12" a="1"/>
  <c r="Z532" i="12" s="1"/>
  <c r="AA532" i="12" s="1"/>
  <c r="Y532" i="12" a="1"/>
  <c r="Y532" i="12" s="1"/>
  <c r="X532" i="12" a="1"/>
  <c r="X532" i="12" s="1"/>
  <c r="W532" i="12" a="1"/>
  <c r="W532" i="12" s="1"/>
  <c r="V532" i="12" a="1"/>
  <c r="V532" i="12" s="1"/>
  <c r="Z530" i="12" a="1"/>
  <c r="Z530" i="12" s="1"/>
  <c r="AA530" i="12" s="1"/>
  <c r="Y530" i="12" a="1"/>
  <c r="Y530" i="12" s="1"/>
  <c r="X530" i="12" a="1"/>
  <c r="X530" i="12" s="1"/>
  <c r="W530" i="12" a="1"/>
  <c r="W530" i="12" s="1"/>
  <c r="V530" i="12" a="1"/>
  <c r="V530" i="12" s="1"/>
  <c r="Z529" i="12" a="1"/>
  <c r="Z529" i="12" s="1"/>
  <c r="AA529" i="12" s="1"/>
  <c r="Y529" i="12" a="1"/>
  <c r="Y529" i="12" s="1"/>
  <c r="X529" i="12" a="1"/>
  <c r="X529" i="12" s="1"/>
  <c r="W529" i="12" a="1"/>
  <c r="W529" i="12" s="1"/>
  <c r="V529" i="12" a="1"/>
  <c r="V529" i="12" s="1"/>
  <c r="Z528" i="12" a="1"/>
  <c r="Z528" i="12" s="1"/>
  <c r="AA528" i="12" s="1"/>
  <c r="Y528" i="12" a="1"/>
  <c r="Y528" i="12" s="1"/>
  <c r="X528" i="12" a="1"/>
  <c r="X528" i="12" s="1"/>
  <c r="W528" i="12" a="1"/>
  <c r="W528" i="12" s="1"/>
  <c r="V528" i="12" a="1"/>
  <c r="V528" i="12" s="1"/>
  <c r="Z527" i="12" a="1"/>
  <c r="Z527" i="12" s="1"/>
  <c r="AA527" i="12" s="1"/>
  <c r="Y527" i="12" a="1"/>
  <c r="Y527" i="12" s="1"/>
  <c r="X527" i="12" a="1"/>
  <c r="X527" i="12" s="1"/>
  <c r="W527" i="12" a="1"/>
  <c r="W527" i="12" s="1"/>
  <c r="V527" i="12" a="1"/>
  <c r="V527" i="12" s="1"/>
  <c r="Z526" i="12" a="1"/>
  <c r="Z526" i="12" s="1"/>
  <c r="AA526" i="12" s="1"/>
  <c r="Y526" i="12" a="1"/>
  <c r="Y526" i="12" s="1"/>
  <c r="X526" i="12" a="1"/>
  <c r="X526" i="12" s="1"/>
  <c r="W526" i="12" a="1"/>
  <c r="W526" i="12" s="1"/>
  <c r="V526" i="12" a="1"/>
  <c r="V526" i="12" s="1"/>
  <c r="Z525" i="12" a="1"/>
  <c r="Z525" i="12" s="1"/>
  <c r="AA525" i="12" s="1"/>
  <c r="Y525" i="12" a="1"/>
  <c r="Y525" i="12" s="1"/>
  <c r="X525" i="12" a="1"/>
  <c r="X525" i="12" s="1"/>
  <c r="W525" i="12" a="1"/>
  <c r="W525" i="12" s="1"/>
  <c r="V525" i="12" a="1"/>
  <c r="V525" i="12" s="1"/>
  <c r="Z524" i="12" a="1"/>
  <c r="Z524" i="12" s="1"/>
  <c r="AA524" i="12" s="1"/>
  <c r="Y524" i="12" a="1"/>
  <c r="Y524" i="12" s="1"/>
  <c r="X524" i="12" a="1"/>
  <c r="X524" i="12" s="1"/>
  <c r="W524" i="12" a="1"/>
  <c r="W524" i="12" s="1"/>
  <c r="V524" i="12" a="1"/>
  <c r="V524" i="12" s="1"/>
  <c r="Z523" i="12" a="1"/>
  <c r="Z523" i="12" s="1"/>
  <c r="AA523" i="12" s="1"/>
  <c r="Y523" i="12" a="1"/>
  <c r="Y523" i="12" s="1"/>
  <c r="X523" i="12" a="1"/>
  <c r="X523" i="12" s="1"/>
  <c r="W523" i="12" a="1"/>
  <c r="W523" i="12" s="1"/>
  <c r="V523" i="12" a="1"/>
  <c r="V523" i="12" s="1"/>
  <c r="Z522" i="12" a="1"/>
  <c r="Z522" i="12" s="1"/>
  <c r="AA522" i="12" s="1"/>
  <c r="Y522" i="12" a="1"/>
  <c r="Y522" i="12" s="1"/>
  <c r="X522" i="12" a="1"/>
  <c r="X522" i="12" s="1"/>
  <c r="W522" i="12" a="1"/>
  <c r="W522" i="12" s="1"/>
  <c r="V522" i="12" a="1"/>
  <c r="V522" i="12" s="1"/>
  <c r="Z521" i="12" a="1"/>
  <c r="Z521" i="12" s="1"/>
  <c r="AA521" i="12" s="1"/>
  <c r="Y521" i="12" a="1"/>
  <c r="Y521" i="12" s="1"/>
  <c r="X521" i="12" a="1"/>
  <c r="X521" i="12" s="1"/>
  <c r="W521" i="12" a="1"/>
  <c r="W521" i="12" s="1"/>
  <c r="V521" i="12" a="1"/>
  <c r="V521" i="12" s="1"/>
  <c r="S521" i="12" a="1"/>
  <c r="S521" i="12"/>
  <c r="R521" i="12" a="1"/>
  <c r="R521" i="12" s="1"/>
  <c r="Z520" i="12" a="1"/>
  <c r="Z520" i="12" s="1"/>
  <c r="AA520" i="12" s="1"/>
  <c r="Y520" i="12" a="1"/>
  <c r="Y520" i="12" s="1"/>
  <c r="X520" i="12" a="1"/>
  <c r="X520" i="12" s="1"/>
  <c r="W520" i="12" a="1"/>
  <c r="W520" i="12" s="1"/>
  <c r="V520" i="12" a="1"/>
  <c r="V520" i="12" s="1"/>
  <c r="S520" i="12" a="1"/>
  <c r="S520" i="12" s="1"/>
  <c r="R520" i="12" a="1"/>
  <c r="R520" i="12" s="1"/>
  <c r="Z519" i="12" a="1"/>
  <c r="Z519" i="12" s="1"/>
  <c r="AA519" i="12" s="1"/>
  <c r="Y519" i="12" a="1"/>
  <c r="Y519" i="12" s="1"/>
  <c r="X519" i="12" a="1"/>
  <c r="X519" i="12" s="1"/>
  <c r="W519" i="12" a="1"/>
  <c r="W519" i="12" s="1"/>
  <c r="V519" i="12" a="1"/>
  <c r="V519" i="12" s="1"/>
  <c r="Z518" i="12" a="1"/>
  <c r="Z518" i="12" s="1"/>
  <c r="AA518" i="12" s="1"/>
  <c r="Y518" i="12" a="1"/>
  <c r="Y518" i="12" s="1"/>
  <c r="X518" i="12" a="1"/>
  <c r="X518" i="12" s="1"/>
  <c r="W518" i="12" a="1"/>
  <c r="W518" i="12" s="1"/>
  <c r="V518" i="12" a="1"/>
  <c r="V518" i="12" s="1"/>
  <c r="Z517" i="12" a="1"/>
  <c r="Z517" i="12" s="1"/>
  <c r="AA517" i="12" s="1"/>
  <c r="Y517" i="12" a="1"/>
  <c r="Y517" i="12" s="1"/>
  <c r="X517" i="12" a="1"/>
  <c r="X517" i="12" s="1"/>
  <c r="W517" i="12" a="1"/>
  <c r="W517" i="12" s="1"/>
  <c r="V517" i="12" a="1"/>
  <c r="V517" i="12" s="1"/>
  <c r="Z516" i="12" a="1"/>
  <c r="Z516" i="12" s="1"/>
  <c r="AA516" i="12" s="1"/>
  <c r="Y516" i="12" a="1"/>
  <c r="Y516" i="12" s="1"/>
  <c r="X516" i="12" a="1"/>
  <c r="X516" i="12" s="1"/>
  <c r="W516" i="12" a="1"/>
  <c r="W516" i="12" s="1"/>
  <c r="V516" i="12" a="1"/>
  <c r="V516" i="12" s="1"/>
  <c r="Z515" i="12" a="1"/>
  <c r="Z515" i="12" s="1"/>
  <c r="AA515" i="12" s="1"/>
  <c r="Y515" i="12" a="1"/>
  <c r="Y515" i="12" s="1"/>
  <c r="X515" i="12" a="1"/>
  <c r="X515" i="12" s="1"/>
  <c r="W515" i="12" a="1"/>
  <c r="W515" i="12" s="1"/>
  <c r="V515" i="12" a="1"/>
  <c r="V515" i="12" s="1"/>
  <c r="Z514" i="12" a="1"/>
  <c r="Z514" i="12" s="1"/>
  <c r="AA514" i="12" s="1"/>
  <c r="Y514" i="12" a="1"/>
  <c r="Y514" i="12" s="1"/>
  <c r="X514" i="12" a="1"/>
  <c r="X514" i="12" s="1"/>
  <c r="W514" i="12" a="1"/>
  <c r="W514" i="12" s="1"/>
  <c r="V514" i="12" a="1"/>
  <c r="V514" i="12" s="1"/>
  <c r="Z513" i="12" a="1"/>
  <c r="Z513" i="12" s="1"/>
  <c r="AA513" i="12" s="1"/>
  <c r="Y513" i="12" a="1"/>
  <c r="Y513" i="12" s="1"/>
  <c r="X513" i="12" a="1"/>
  <c r="X513" i="12" s="1"/>
  <c r="W513" i="12" a="1"/>
  <c r="W513" i="12" s="1"/>
  <c r="V513" i="12" a="1"/>
  <c r="V513" i="12" s="1"/>
  <c r="Z512" i="12" a="1"/>
  <c r="Z512" i="12" s="1"/>
  <c r="AA512" i="12" s="1"/>
  <c r="Y512" i="12" a="1"/>
  <c r="Y512" i="12" s="1"/>
  <c r="X512" i="12" a="1"/>
  <c r="X512" i="12" s="1"/>
  <c r="W512" i="12" a="1"/>
  <c r="W512" i="12" s="1"/>
  <c r="V512" i="12" a="1"/>
  <c r="V512" i="12" s="1"/>
  <c r="Z511" i="12" a="1"/>
  <c r="Z511" i="12" s="1"/>
  <c r="AA511" i="12" s="1"/>
  <c r="Y511" i="12" a="1"/>
  <c r="Y511" i="12" s="1"/>
  <c r="X511" i="12" a="1"/>
  <c r="X511" i="12" s="1"/>
  <c r="W511" i="12" a="1"/>
  <c r="W511" i="12" s="1"/>
  <c r="V511" i="12" a="1"/>
  <c r="V511" i="12" s="1"/>
  <c r="Z510" i="12" a="1"/>
  <c r="Z510" i="12" s="1"/>
  <c r="AA510" i="12" s="1"/>
  <c r="Y510" i="12" a="1"/>
  <c r="Y510" i="12" s="1"/>
  <c r="X510" i="12" a="1"/>
  <c r="X510" i="12" s="1"/>
  <c r="W510" i="12" a="1"/>
  <c r="W510" i="12" s="1"/>
  <c r="V510" i="12" a="1"/>
  <c r="V510" i="12" s="1"/>
  <c r="Z509" i="12" a="1"/>
  <c r="Z509" i="12" s="1"/>
  <c r="AA509" i="12" s="1"/>
  <c r="Y509" i="12" a="1"/>
  <c r="Y509" i="12" s="1"/>
  <c r="X509" i="12" a="1"/>
  <c r="X509" i="12" s="1"/>
  <c r="W509" i="12" a="1"/>
  <c r="W509" i="12" s="1"/>
  <c r="V509" i="12" a="1"/>
  <c r="V509" i="12" s="1"/>
  <c r="Z508" i="12" a="1"/>
  <c r="Z508" i="12" s="1"/>
  <c r="AA508" i="12" s="1"/>
  <c r="Y508" i="12" a="1"/>
  <c r="Y508" i="12" s="1"/>
  <c r="X508" i="12" a="1"/>
  <c r="X508" i="12" s="1"/>
  <c r="W508" i="12" a="1"/>
  <c r="W508" i="12" s="1"/>
  <c r="V508" i="12" a="1"/>
  <c r="V508" i="12" s="1"/>
  <c r="Z507" i="12" a="1"/>
  <c r="Z507" i="12" s="1"/>
  <c r="AA507" i="12" s="1"/>
  <c r="Y507" i="12" a="1"/>
  <c r="Y507" i="12" s="1"/>
  <c r="X507" i="12" a="1"/>
  <c r="X507" i="12" s="1"/>
  <c r="W507" i="12" a="1"/>
  <c r="W507" i="12" s="1"/>
  <c r="V507" i="12" a="1"/>
  <c r="V507" i="12" s="1"/>
  <c r="Z506" i="12" a="1"/>
  <c r="Z506" i="12" s="1"/>
  <c r="AA506" i="12" s="1"/>
  <c r="Y506" i="12" a="1"/>
  <c r="Y506" i="12" s="1"/>
  <c r="X506" i="12" a="1"/>
  <c r="X506" i="12" s="1"/>
  <c r="W506" i="12" a="1"/>
  <c r="W506" i="12" s="1"/>
  <c r="V506" i="12" a="1"/>
  <c r="V506" i="12" s="1"/>
  <c r="Z505" i="12" a="1"/>
  <c r="Z505" i="12" s="1"/>
  <c r="AA505" i="12" s="1"/>
  <c r="Y505" i="12" a="1"/>
  <c r="Y505" i="12" s="1"/>
  <c r="X505" i="12" a="1"/>
  <c r="X505" i="12" s="1"/>
  <c r="W505" i="12" a="1"/>
  <c r="W505" i="12" s="1"/>
  <c r="V505" i="12" a="1"/>
  <c r="V505" i="12"/>
  <c r="Z504" i="12" a="1"/>
  <c r="Z504" i="12" s="1"/>
  <c r="AA504" i="12" s="1"/>
  <c r="Y504" i="12" a="1"/>
  <c r="Y504" i="12" s="1"/>
  <c r="X504" i="12" a="1"/>
  <c r="X504" i="12" s="1"/>
  <c r="W504" i="12" a="1"/>
  <c r="W504" i="12" s="1"/>
  <c r="V504" i="12" a="1"/>
  <c r="V504" i="12" s="1"/>
  <c r="S504" i="12" a="1"/>
  <c r="S504" i="12"/>
  <c r="R504" i="12" a="1"/>
  <c r="R504" i="12" s="1"/>
  <c r="Z503" i="12" a="1"/>
  <c r="Z503" i="12" s="1"/>
  <c r="AA503" i="12" s="1"/>
  <c r="Y503" i="12" a="1"/>
  <c r="Y503" i="12" s="1"/>
  <c r="X503" i="12" a="1"/>
  <c r="X503" i="12" s="1"/>
  <c r="W503" i="12" a="1"/>
  <c r="W503" i="12" s="1"/>
  <c r="V503" i="12" a="1"/>
  <c r="V503" i="12" s="1"/>
  <c r="Z502" i="12" a="1"/>
  <c r="Z502" i="12" s="1"/>
  <c r="AA502" i="12" s="1"/>
  <c r="Y502" i="12" a="1"/>
  <c r="Y502" i="12" s="1"/>
  <c r="X502" i="12" a="1"/>
  <c r="X502" i="12" s="1"/>
  <c r="W502" i="12" a="1"/>
  <c r="W502" i="12" s="1"/>
  <c r="V502" i="12" a="1"/>
  <c r="V502" i="12" s="1"/>
  <c r="Z501" i="12" a="1"/>
  <c r="Z501" i="12" s="1"/>
  <c r="AA501" i="12" s="1"/>
  <c r="Y501" i="12" a="1"/>
  <c r="Y501" i="12" s="1"/>
  <c r="X501" i="12" a="1"/>
  <c r="X501" i="12" s="1"/>
  <c r="W501" i="12" a="1"/>
  <c r="W501" i="12" s="1"/>
  <c r="V501" i="12" a="1"/>
  <c r="V501" i="12" s="1"/>
  <c r="Z500" i="12" a="1"/>
  <c r="Z500" i="12" s="1"/>
  <c r="AA500" i="12" s="1"/>
  <c r="Y500" i="12" a="1"/>
  <c r="Y500" i="12" s="1"/>
  <c r="X500" i="12" a="1"/>
  <c r="X500" i="12" s="1"/>
  <c r="W500" i="12" a="1"/>
  <c r="W500" i="12" s="1"/>
  <c r="V500" i="12" a="1"/>
  <c r="V500" i="12" s="1"/>
  <c r="Z499" i="12" a="1"/>
  <c r="Z499" i="12" s="1"/>
  <c r="AA499" i="12" s="1"/>
  <c r="Y499" i="12" a="1"/>
  <c r="Y499" i="12" s="1"/>
  <c r="X499" i="12" a="1"/>
  <c r="X499" i="12" s="1"/>
  <c r="W499" i="12" a="1"/>
  <c r="W499" i="12" s="1"/>
  <c r="V499" i="12" a="1"/>
  <c r="V499" i="12" s="1"/>
  <c r="Z498" i="12" a="1"/>
  <c r="Z498" i="12" s="1"/>
  <c r="AA498" i="12" s="1"/>
  <c r="Y498" i="12" a="1"/>
  <c r="Y498" i="12" s="1"/>
  <c r="X498" i="12" a="1"/>
  <c r="X498" i="12" s="1"/>
  <c r="W498" i="12" a="1"/>
  <c r="W498" i="12" s="1"/>
  <c r="V498" i="12" a="1"/>
  <c r="V498" i="12" s="1"/>
  <c r="R498" i="12" a="1"/>
  <c r="R498" i="12" s="1"/>
  <c r="Z497" i="12" a="1"/>
  <c r="Z497" i="12" s="1"/>
  <c r="AA497" i="12" s="1"/>
  <c r="Y497" i="12" a="1"/>
  <c r="Y497" i="12" s="1"/>
  <c r="X497" i="12" a="1"/>
  <c r="X497" i="12" s="1"/>
  <c r="W497" i="12" a="1"/>
  <c r="W497" i="12"/>
  <c r="V497" i="12" a="1"/>
  <c r="V497" i="12" s="1"/>
  <c r="Z496" i="12" a="1"/>
  <c r="Z496" i="12" s="1"/>
  <c r="AA496" i="12" s="1"/>
  <c r="Y496" i="12" a="1"/>
  <c r="Y496" i="12" s="1"/>
  <c r="X496" i="12" a="1"/>
  <c r="X496" i="12" s="1"/>
  <c r="W496" i="12" a="1"/>
  <c r="W496" i="12" s="1"/>
  <c r="V496" i="12" a="1"/>
  <c r="V496" i="12" s="1"/>
  <c r="Z495" i="12" a="1"/>
  <c r="Z495" i="12" s="1"/>
  <c r="AA495" i="12" s="1"/>
  <c r="Y495" i="12" a="1"/>
  <c r="Y495" i="12" s="1"/>
  <c r="X495" i="12" a="1"/>
  <c r="X495" i="12" s="1"/>
  <c r="W495" i="12" a="1"/>
  <c r="W495" i="12" s="1"/>
  <c r="V495" i="12" a="1"/>
  <c r="V495" i="12" s="1"/>
  <c r="Z494" i="12" a="1"/>
  <c r="Z494" i="12" s="1"/>
  <c r="AA494" i="12" s="1"/>
  <c r="Y494" i="12" a="1"/>
  <c r="Y494" i="12" s="1"/>
  <c r="X494" i="12" a="1"/>
  <c r="X494" i="12" s="1"/>
  <c r="W494" i="12" a="1"/>
  <c r="W494" i="12" s="1"/>
  <c r="V494" i="12" a="1"/>
  <c r="V494" i="12" s="1"/>
  <c r="R494" i="12" a="1"/>
  <c r="R494" i="12"/>
  <c r="Z493" i="12" a="1"/>
  <c r="Z493" i="12" s="1"/>
  <c r="AA493" i="12" s="1"/>
  <c r="Y493" i="12" a="1"/>
  <c r="Y493" i="12" s="1"/>
  <c r="X493" i="12" a="1"/>
  <c r="X493" i="12" s="1"/>
  <c r="W493" i="12" a="1"/>
  <c r="W493" i="12" s="1"/>
  <c r="V493" i="12" a="1"/>
  <c r="V493" i="12"/>
  <c r="Z492" i="12" a="1"/>
  <c r="Z492" i="12" s="1"/>
  <c r="AA492" i="12" s="1"/>
  <c r="Y492" i="12" a="1"/>
  <c r="Y492" i="12" s="1"/>
  <c r="X492" i="12" a="1"/>
  <c r="X492" i="12" s="1"/>
  <c r="W492" i="12" a="1"/>
  <c r="W492" i="12" s="1"/>
  <c r="V492" i="12" a="1"/>
  <c r="V492" i="12" s="1"/>
  <c r="Z491" i="12" a="1"/>
  <c r="Z491" i="12" s="1"/>
  <c r="AA491" i="12" s="1"/>
  <c r="Y491" i="12" a="1"/>
  <c r="Y491" i="12" s="1"/>
  <c r="X491" i="12" a="1"/>
  <c r="X491" i="12" s="1"/>
  <c r="W491" i="12" a="1"/>
  <c r="W491" i="12" s="1"/>
  <c r="V491" i="12" a="1"/>
  <c r="V491" i="12" s="1"/>
  <c r="Z490" i="12" a="1"/>
  <c r="Z490" i="12" s="1"/>
  <c r="AA490" i="12" s="1"/>
  <c r="Y490" i="12" a="1"/>
  <c r="Y490" i="12" s="1"/>
  <c r="X490" i="12" a="1"/>
  <c r="X490" i="12" s="1"/>
  <c r="W490" i="12" a="1"/>
  <c r="W490" i="12" s="1"/>
  <c r="V490" i="12" a="1"/>
  <c r="V490" i="12" s="1"/>
  <c r="Z489" i="12" a="1"/>
  <c r="Z489" i="12" s="1"/>
  <c r="AA489" i="12" s="1"/>
  <c r="Y489" i="12" a="1"/>
  <c r="Y489" i="12" s="1"/>
  <c r="X489" i="12" a="1"/>
  <c r="X489" i="12" s="1"/>
  <c r="W489" i="12" a="1"/>
  <c r="W489" i="12" s="1"/>
  <c r="V489" i="12" a="1"/>
  <c r="V489" i="12" s="1"/>
  <c r="Z488" i="12" a="1"/>
  <c r="Z488" i="12" s="1"/>
  <c r="AA488" i="12" s="1"/>
  <c r="Y488" i="12" a="1"/>
  <c r="Y488" i="12" s="1"/>
  <c r="X488" i="12" a="1"/>
  <c r="X488" i="12" s="1"/>
  <c r="W488" i="12" a="1"/>
  <c r="W488" i="12" s="1"/>
  <c r="V488" i="12" a="1"/>
  <c r="V488" i="12" s="1"/>
  <c r="Z487" i="12" a="1"/>
  <c r="Z487" i="12" s="1"/>
  <c r="AA487" i="12" s="1"/>
  <c r="Y487" i="12" a="1"/>
  <c r="Y487" i="12" s="1"/>
  <c r="X487" i="12" a="1"/>
  <c r="X487" i="12" s="1"/>
  <c r="W487" i="12" a="1"/>
  <c r="W487" i="12" s="1"/>
  <c r="V487" i="12" a="1"/>
  <c r="V487" i="12" s="1"/>
  <c r="Z486" i="12" a="1"/>
  <c r="Z486" i="12" s="1"/>
  <c r="AA486" i="12" s="1"/>
  <c r="Y486" i="12" a="1"/>
  <c r="Y486" i="12" s="1"/>
  <c r="X486" i="12" a="1"/>
  <c r="X486" i="12" s="1"/>
  <c r="W486" i="12" a="1"/>
  <c r="W486" i="12" s="1"/>
  <c r="V486" i="12" a="1"/>
  <c r="V486" i="12" s="1"/>
  <c r="Z485" i="12" a="1"/>
  <c r="Z485" i="12" s="1"/>
  <c r="AA485" i="12" s="1"/>
  <c r="Y485" i="12" a="1"/>
  <c r="Y485" i="12" s="1"/>
  <c r="X485" i="12" a="1"/>
  <c r="X485" i="12" s="1"/>
  <c r="W485" i="12" a="1"/>
  <c r="W485" i="12" s="1"/>
  <c r="V485" i="12" a="1"/>
  <c r="V485" i="12" s="1"/>
  <c r="Z484" i="12" a="1"/>
  <c r="Z484" i="12" s="1"/>
  <c r="AA484" i="12" s="1"/>
  <c r="Y484" i="12" a="1"/>
  <c r="Y484" i="12" s="1"/>
  <c r="X484" i="12" a="1"/>
  <c r="X484" i="12" s="1"/>
  <c r="W484" i="12" a="1"/>
  <c r="W484" i="12" s="1"/>
  <c r="V484" i="12" a="1"/>
  <c r="V484" i="12" s="1"/>
  <c r="Z483" i="12" a="1"/>
  <c r="Z483" i="12" s="1"/>
  <c r="AA483" i="12" s="1"/>
  <c r="Y483" i="12" a="1"/>
  <c r="Y483" i="12" s="1"/>
  <c r="X483" i="12" a="1"/>
  <c r="X483" i="12" s="1"/>
  <c r="W483" i="12" a="1"/>
  <c r="W483" i="12" s="1"/>
  <c r="V483" i="12" a="1"/>
  <c r="V483" i="12" s="1"/>
  <c r="Z482" i="12" a="1"/>
  <c r="Z482" i="12" s="1"/>
  <c r="AA482" i="12" s="1"/>
  <c r="Y482" i="12" a="1"/>
  <c r="Y482" i="12" s="1"/>
  <c r="X482" i="12" a="1"/>
  <c r="X482" i="12" s="1"/>
  <c r="W482" i="12" a="1"/>
  <c r="W482" i="12" s="1"/>
  <c r="V482" i="12" a="1"/>
  <c r="V482" i="12" s="1"/>
  <c r="F482" i="12"/>
  <c r="Z481" i="12" a="1"/>
  <c r="Z481" i="12" s="1"/>
  <c r="AA481" i="12" s="1"/>
  <c r="Y481" i="12" a="1"/>
  <c r="Y481" i="12" s="1"/>
  <c r="X481" i="12" a="1"/>
  <c r="X481" i="12" s="1"/>
  <c r="W481" i="12" a="1"/>
  <c r="W481" i="12" s="1"/>
  <c r="V481" i="12" a="1"/>
  <c r="V481" i="12" s="1"/>
  <c r="Z480" i="12" a="1"/>
  <c r="Z480" i="12" s="1"/>
  <c r="AA480" i="12" s="1"/>
  <c r="Y480" i="12" a="1"/>
  <c r="Y480" i="12" s="1"/>
  <c r="X480" i="12" a="1"/>
  <c r="X480" i="12" s="1"/>
  <c r="W480" i="12" a="1"/>
  <c r="W480" i="12" s="1"/>
  <c r="V480" i="12" a="1"/>
  <c r="V480" i="12" s="1"/>
  <c r="Z479" i="12" a="1"/>
  <c r="Z479" i="12" s="1"/>
  <c r="AA479" i="12" s="1"/>
  <c r="Y479" i="12" a="1"/>
  <c r="Y479" i="12" s="1"/>
  <c r="X479" i="12" a="1"/>
  <c r="X479" i="12" s="1"/>
  <c r="W479" i="12" a="1"/>
  <c r="W479" i="12" s="1"/>
  <c r="V479" i="12" a="1"/>
  <c r="V479" i="12" s="1"/>
  <c r="Z478" i="12" a="1"/>
  <c r="Z478" i="12" s="1"/>
  <c r="AA478" i="12" s="1"/>
  <c r="Y478" i="12" a="1"/>
  <c r="Y478" i="12" s="1"/>
  <c r="X478" i="12" a="1"/>
  <c r="X478" i="12" s="1"/>
  <c r="W478" i="12" a="1"/>
  <c r="W478" i="12" s="1"/>
  <c r="V478" i="12" a="1"/>
  <c r="V478" i="12" s="1"/>
  <c r="Z477" i="12" a="1"/>
  <c r="Z477" i="12" s="1"/>
  <c r="AA477" i="12" s="1"/>
  <c r="Y477" i="12" a="1"/>
  <c r="Y477" i="12" s="1"/>
  <c r="X477" i="12" a="1"/>
  <c r="X477" i="12" s="1"/>
  <c r="W477" i="12" a="1"/>
  <c r="W477" i="12" s="1"/>
  <c r="V477" i="12" a="1"/>
  <c r="V477" i="12"/>
  <c r="Z476" i="12" a="1"/>
  <c r="Z476" i="12" s="1"/>
  <c r="AA476" i="12" s="1"/>
  <c r="Y476" i="12" a="1"/>
  <c r="Y476" i="12" s="1"/>
  <c r="X476" i="12" a="1"/>
  <c r="X476" i="12" s="1"/>
  <c r="W476" i="12" a="1"/>
  <c r="W476" i="12" s="1"/>
  <c r="V476" i="12" a="1"/>
  <c r="V476" i="12" s="1"/>
  <c r="Z475" i="12" a="1"/>
  <c r="Z475" i="12" s="1"/>
  <c r="AA475" i="12" s="1"/>
  <c r="Y475" i="12" a="1"/>
  <c r="Y475" i="12" s="1"/>
  <c r="X475" i="12" a="1"/>
  <c r="X475" i="12" s="1"/>
  <c r="W475" i="12" a="1"/>
  <c r="W475" i="12" s="1"/>
  <c r="V475" i="12" a="1"/>
  <c r="V475" i="12" s="1"/>
  <c r="Z474" i="12" a="1"/>
  <c r="Z474" i="12" s="1"/>
  <c r="AA474" i="12" s="1"/>
  <c r="Y474" i="12" a="1"/>
  <c r="Y474" i="12" s="1"/>
  <c r="X474" i="12" a="1"/>
  <c r="X474" i="12" s="1"/>
  <c r="W474" i="12" a="1"/>
  <c r="W474" i="12" s="1"/>
  <c r="V474" i="12" a="1"/>
  <c r="V474" i="12" s="1"/>
  <c r="Z473" i="12" a="1"/>
  <c r="Z473" i="12" s="1"/>
  <c r="AA473" i="12" s="1"/>
  <c r="Y473" i="12" a="1"/>
  <c r="Y473" i="12" s="1"/>
  <c r="X473" i="12" a="1"/>
  <c r="X473" i="12" s="1"/>
  <c r="W473" i="12" a="1"/>
  <c r="W473" i="12" s="1"/>
  <c r="V473" i="12" a="1"/>
  <c r="V473" i="12" s="1"/>
  <c r="Z472" i="12" a="1"/>
  <c r="Z472" i="12" s="1"/>
  <c r="AA472" i="12" s="1"/>
  <c r="Y472" i="12" a="1"/>
  <c r="Y472" i="12" s="1"/>
  <c r="X472" i="12" a="1"/>
  <c r="X472" i="12" s="1"/>
  <c r="W472" i="12" a="1"/>
  <c r="W472" i="12" s="1"/>
  <c r="V472" i="12" a="1"/>
  <c r="V472" i="12"/>
  <c r="Z471" i="12" a="1"/>
  <c r="Z471" i="12" s="1"/>
  <c r="AA471" i="12" s="1"/>
  <c r="Y471" i="12" a="1"/>
  <c r="Y471" i="12" s="1"/>
  <c r="X471" i="12" a="1"/>
  <c r="X471" i="12" s="1"/>
  <c r="W471" i="12" a="1"/>
  <c r="W471" i="12" s="1"/>
  <c r="V471" i="12" a="1"/>
  <c r="V471" i="12" s="1"/>
  <c r="S471" i="12" a="1"/>
  <c r="S471" i="12" s="1"/>
  <c r="R471" i="12" a="1"/>
  <c r="R471" i="12" s="1"/>
  <c r="Z470" i="12" a="1"/>
  <c r="Z470" i="12" s="1"/>
  <c r="AA470" i="12" s="1"/>
  <c r="Y470" i="12" a="1"/>
  <c r="Y470" i="12" s="1"/>
  <c r="X470" i="12" a="1"/>
  <c r="X470" i="12" s="1"/>
  <c r="W470" i="12" a="1"/>
  <c r="W470" i="12" s="1"/>
  <c r="V470" i="12" a="1"/>
  <c r="V470" i="12" s="1"/>
  <c r="Z469" i="12" a="1"/>
  <c r="Z469" i="12" s="1"/>
  <c r="AA469" i="12" s="1"/>
  <c r="Y469" i="12" a="1"/>
  <c r="Y469" i="12" s="1"/>
  <c r="X469" i="12" a="1"/>
  <c r="X469" i="12" s="1"/>
  <c r="W469" i="12" a="1"/>
  <c r="W469" i="12" s="1"/>
  <c r="V469" i="12" a="1"/>
  <c r="V469" i="12" s="1"/>
  <c r="S469" i="12" a="1"/>
  <c r="S469" i="12" s="1"/>
  <c r="R469" i="12" a="1"/>
  <c r="R469" i="12" s="1"/>
  <c r="Z468" i="12" a="1"/>
  <c r="Z468" i="12" s="1"/>
  <c r="AA468" i="12" s="1"/>
  <c r="Y468" i="12" a="1"/>
  <c r="Y468" i="12" s="1"/>
  <c r="X468" i="12" a="1"/>
  <c r="X468" i="12" s="1"/>
  <c r="W468" i="12" a="1"/>
  <c r="W468" i="12" s="1"/>
  <c r="V468" i="12" a="1"/>
  <c r="V468" i="12" s="1"/>
  <c r="Z467" i="12" a="1"/>
  <c r="Z467" i="12" s="1"/>
  <c r="AA467" i="12" s="1"/>
  <c r="Y467" i="12" a="1"/>
  <c r="Y467" i="12" s="1"/>
  <c r="X467" i="12" a="1"/>
  <c r="X467" i="12" s="1"/>
  <c r="W467" i="12" a="1"/>
  <c r="W467" i="12" s="1"/>
  <c r="V467" i="12" a="1"/>
  <c r="V467" i="12" s="1"/>
  <c r="Z466" i="12" a="1"/>
  <c r="Z466" i="12" s="1"/>
  <c r="AA466" i="12" s="1"/>
  <c r="Y466" i="12" a="1"/>
  <c r="Y466" i="12" s="1"/>
  <c r="X466" i="12" a="1"/>
  <c r="X466" i="12" s="1"/>
  <c r="W466" i="12" a="1"/>
  <c r="W466" i="12" s="1"/>
  <c r="V466" i="12" a="1"/>
  <c r="V466" i="12" s="1"/>
  <c r="Z465" i="12" a="1"/>
  <c r="Z465" i="12" s="1"/>
  <c r="AA465" i="12" s="1"/>
  <c r="Y465" i="12" a="1"/>
  <c r="Y465" i="12" s="1"/>
  <c r="X465" i="12" a="1"/>
  <c r="X465" i="12" s="1"/>
  <c r="W465" i="12" a="1"/>
  <c r="W465" i="12" s="1"/>
  <c r="V465" i="12" a="1"/>
  <c r="V465" i="12" s="1"/>
  <c r="Z464" i="12" a="1"/>
  <c r="Z464" i="12" s="1"/>
  <c r="AA464" i="12" s="1"/>
  <c r="Y464" i="12" a="1"/>
  <c r="Y464" i="12" s="1"/>
  <c r="X464" i="12" a="1"/>
  <c r="X464" i="12" s="1"/>
  <c r="W464" i="12" a="1"/>
  <c r="W464" i="12" s="1"/>
  <c r="V464" i="12" a="1"/>
  <c r="V464" i="12" s="1"/>
  <c r="Z462" i="12" a="1"/>
  <c r="Z462" i="12" s="1"/>
  <c r="AA462" i="12" s="1"/>
  <c r="Y462" i="12" a="1"/>
  <c r="Y462" i="12" s="1"/>
  <c r="X462" i="12" a="1"/>
  <c r="X462" i="12" s="1"/>
  <c r="W462" i="12" a="1"/>
  <c r="W462" i="12" s="1"/>
  <c r="V462" i="12" a="1"/>
  <c r="V462" i="12" s="1"/>
  <c r="Z461" i="12" a="1"/>
  <c r="Z461" i="12" s="1"/>
  <c r="AA461" i="12" s="1"/>
  <c r="Y461" i="12" a="1"/>
  <c r="Y461" i="12" s="1"/>
  <c r="X461" i="12" a="1"/>
  <c r="X461" i="12" s="1"/>
  <c r="W461" i="12" a="1"/>
  <c r="W461" i="12" s="1"/>
  <c r="V461" i="12" a="1"/>
  <c r="V461" i="12" s="1"/>
  <c r="S461" i="12" a="1"/>
  <c r="S461" i="12"/>
  <c r="R461" i="12" a="1"/>
  <c r="R461" i="12" s="1"/>
  <c r="Z460" i="12" a="1"/>
  <c r="Z460" i="12" s="1"/>
  <c r="AA460" i="12" s="1"/>
  <c r="Y460" i="12" a="1"/>
  <c r="Y460" i="12" s="1"/>
  <c r="X460" i="12" a="1"/>
  <c r="X460" i="12" s="1"/>
  <c r="W460" i="12" a="1"/>
  <c r="W460" i="12" s="1"/>
  <c r="V460" i="12" a="1"/>
  <c r="V460" i="12" s="1"/>
  <c r="R460" i="12" a="1"/>
  <c r="R460" i="12" s="1"/>
  <c r="Z459" i="12" a="1"/>
  <c r="Z459" i="12" s="1"/>
  <c r="AA459" i="12" s="1"/>
  <c r="Y459" i="12" a="1"/>
  <c r="Y459" i="12" s="1"/>
  <c r="X459" i="12" a="1"/>
  <c r="X459" i="12" s="1"/>
  <c r="W459" i="12" a="1"/>
  <c r="W459" i="12" s="1"/>
  <c r="V459" i="12" a="1"/>
  <c r="V459" i="12" s="1"/>
  <c r="Z458" i="12" a="1"/>
  <c r="Z458" i="12" s="1"/>
  <c r="AA458" i="12" s="1"/>
  <c r="Y458" i="12" a="1"/>
  <c r="Y458" i="12" s="1"/>
  <c r="X458" i="12" a="1"/>
  <c r="X458" i="12" s="1"/>
  <c r="W458" i="12" a="1"/>
  <c r="W458" i="12" s="1"/>
  <c r="V458" i="12" a="1"/>
  <c r="V458" i="12" s="1"/>
  <c r="Z457" i="12" a="1"/>
  <c r="Z457" i="12" s="1"/>
  <c r="AA457" i="12" s="1"/>
  <c r="Y457" i="12" a="1"/>
  <c r="Y457" i="12" s="1"/>
  <c r="X457" i="12" a="1"/>
  <c r="X457" i="12" s="1"/>
  <c r="W457" i="12" a="1"/>
  <c r="W457" i="12"/>
  <c r="V457" i="12" a="1"/>
  <c r="V457" i="12" s="1"/>
  <c r="Z456" i="12" a="1"/>
  <c r="Z456" i="12" s="1"/>
  <c r="AA456" i="12" s="1"/>
  <c r="Y456" i="12" a="1"/>
  <c r="Y456" i="12" s="1"/>
  <c r="X456" i="12" a="1"/>
  <c r="X456" i="12" s="1"/>
  <c r="W456" i="12" a="1"/>
  <c r="W456" i="12" s="1"/>
  <c r="V456" i="12" a="1"/>
  <c r="V456" i="12" s="1"/>
  <c r="Z455" i="12" a="1"/>
  <c r="Z455" i="12" s="1"/>
  <c r="AA455" i="12" s="1"/>
  <c r="Y455" i="12" a="1"/>
  <c r="Y455" i="12" s="1"/>
  <c r="X455" i="12" a="1"/>
  <c r="X455" i="12" s="1"/>
  <c r="W455" i="12" a="1"/>
  <c r="W455" i="12" s="1"/>
  <c r="V455" i="12" a="1"/>
  <c r="V455" i="12" s="1"/>
  <c r="Z454" i="12" a="1"/>
  <c r="Z454" i="12" s="1"/>
  <c r="AA454" i="12" s="1"/>
  <c r="Y454" i="12" a="1"/>
  <c r="Y454" i="12" s="1"/>
  <c r="X454" i="12" a="1"/>
  <c r="X454" i="12" s="1"/>
  <c r="W454" i="12" a="1"/>
  <c r="W454" i="12" s="1"/>
  <c r="V454" i="12" a="1"/>
  <c r="V454" i="12" s="1"/>
  <c r="Z453" i="12" a="1"/>
  <c r="Z453" i="12" s="1"/>
  <c r="AA453" i="12" s="1"/>
  <c r="Y453" i="12" a="1"/>
  <c r="Y453" i="12" s="1"/>
  <c r="X453" i="12" a="1"/>
  <c r="X453" i="12" s="1"/>
  <c r="W453" i="12" a="1"/>
  <c r="W453" i="12" s="1"/>
  <c r="V453" i="12" a="1"/>
  <c r="V453" i="12" s="1"/>
  <c r="Z452" i="12" a="1"/>
  <c r="Z452" i="12" s="1"/>
  <c r="AA452" i="12" s="1"/>
  <c r="Y452" i="12" a="1"/>
  <c r="Y452" i="12" s="1"/>
  <c r="X452" i="12" a="1"/>
  <c r="X452" i="12" s="1"/>
  <c r="W452" i="12" a="1"/>
  <c r="W452" i="12" s="1"/>
  <c r="V452" i="12" a="1"/>
  <c r="V452" i="12" s="1"/>
  <c r="Z451" i="12" a="1"/>
  <c r="Z451" i="12" s="1"/>
  <c r="AA451" i="12" s="1"/>
  <c r="Y451" i="12" a="1"/>
  <c r="Y451" i="12" s="1"/>
  <c r="X451" i="12" a="1"/>
  <c r="X451" i="12" s="1"/>
  <c r="W451" i="12" a="1"/>
  <c r="W451" i="12" s="1"/>
  <c r="V451" i="12" a="1"/>
  <c r="V451" i="12" s="1"/>
  <c r="R451" i="12" a="1"/>
  <c r="R451" i="12"/>
  <c r="Z450" i="12" a="1"/>
  <c r="Z450" i="12" s="1"/>
  <c r="AA450" i="12" s="1"/>
  <c r="Y450" i="12" a="1"/>
  <c r="Y450" i="12" s="1"/>
  <c r="X450" i="12" a="1"/>
  <c r="X450" i="12" s="1"/>
  <c r="W450" i="12" a="1"/>
  <c r="W450" i="12" s="1"/>
  <c r="V450" i="12" a="1"/>
  <c r="V450" i="12" s="1"/>
  <c r="Z449" i="12" a="1"/>
  <c r="Z449" i="12" s="1"/>
  <c r="AA449" i="12" s="1"/>
  <c r="Y449" i="12" a="1"/>
  <c r="Y449" i="12" s="1"/>
  <c r="X449" i="12" a="1"/>
  <c r="X449" i="12" s="1"/>
  <c r="W449" i="12" a="1"/>
  <c r="W449" i="12" s="1"/>
  <c r="V449" i="12" a="1"/>
  <c r="V449" i="12" s="1"/>
  <c r="Z448" i="12" a="1"/>
  <c r="Z448" i="12" s="1"/>
  <c r="AA448" i="12" s="1"/>
  <c r="Y448" i="12" a="1"/>
  <c r="Y448" i="12" s="1"/>
  <c r="X448" i="12" a="1"/>
  <c r="X448" i="12" s="1"/>
  <c r="W448" i="12" a="1"/>
  <c r="W448" i="12" s="1"/>
  <c r="V448" i="12" a="1"/>
  <c r="V448" i="12" s="1"/>
  <c r="Z447" i="12" a="1"/>
  <c r="Z447" i="12" s="1"/>
  <c r="AA447" i="12" s="1"/>
  <c r="Y447" i="12" a="1"/>
  <c r="Y447" i="12" s="1"/>
  <c r="X447" i="12" a="1"/>
  <c r="X447" i="12" s="1"/>
  <c r="W447" i="12" a="1"/>
  <c r="W447" i="12" s="1"/>
  <c r="V447" i="12" a="1"/>
  <c r="V447" i="12" s="1"/>
  <c r="AA446" i="12"/>
  <c r="Z446" i="12" a="1"/>
  <c r="Z446" i="12" s="1"/>
  <c r="Y446" i="12" a="1"/>
  <c r="Y446" i="12" s="1"/>
  <c r="X446" i="12" a="1"/>
  <c r="X446" i="12" s="1"/>
  <c r="W446" i="12" a="1"/>
  <c r="W446" i="12" s="1"/>
  <c r="V446" i="12" a="1"/>
  <c r="V446" i="12" s="1"/>
  <c r="Z444" i="12" a="1"/>
  <c r="Z444" i="12"/>
  <c r="AA444" i="12" s="1"/>
  <c r="Y444" i="12" a="1"/>
  <c r="Y444" i="12" s="1"/>
  <c r="X444" i="12" a="1"/>
  <c r="X444" i="12" s="1"/>
  <c r="W444" i="12" a="1"/>
  <c r="W444" i="12" s="1"/>
  <c r="V444" i="12" a="1"/>
  <c r="V444" i="12" s="1"/>
  <c r="Z443" i="12" a="1"/>
  <c r="Z443" i="12" s="1"/>
  <c r="AA443" i="12" s="1"/>
  <c r="Y443" i="12" a="1"/>
  <c r="Y443" i="12" s="1"/>
  <c r="X443" i="12" a="1"/>
  <c r="X443" i="12" s="1"/>
  <c r="W443" i="12" a="1"/>
  <c r="W443" i="12" s="1"/>
  <c r="V443" i="12" a="1"/>
  <c r="V443" i="12" s="1"/>
  <c r="Z442" i="12" a="1"/>
  <c r="Z442" i="12" s="1"/>
  <c r="AA442" i="12" s="1"/>
  <c r="Y442" i="12" a="1"/>
  <c r="Y442" i="12" s="1"/>
  <c r="X442" i="12" a="1"/>
  <c r="X442" i="12" s="1"/>
  <c r="W442" i="12" a="1"/>
  <c r="W442" i="12" s="1"/>
  <c r="V442" i="12" a="1"/>
  <c r="V442" i="12" s="1"/>
  <c r="Z441" i="12" a="1"/>
  <c r="Z441" i="12" s="1"/>
  <c r="AA441" i="12" s="1"/>
  <c r="Y441" i="12" a="1"/>
  <c r="Y441" i="12" s="1"/>
  <c r="X441" i="12" a="1"/>
  <c r="X441" i="12" s="1"/>
  <c r="W441" i="12" a="1"/>
  <c r="W441" i="12" s="1"/>
  <c r="V441" i="12" a="1"/>
  <c r="V441" i="12" s="1"/>
  <c r="Z440" i="12" a="1"/>
  <c r="Z440" i="12" s="1"/>
  <c r="AA440" i="12" s="1"/>
  <c r="Y440" i="12" a="1"/>
  <c r="Y440" i="12"/>
  <c r="X440" i="12" a="1"/>
  <c r="X440" i="12" s="1"/>
  <c r="W440" i="12" a="1"/>
  <c r="W440" i="12" s="1"/>
  <c r="V440" i="12" a="1"/>
  <c r="V440" i="12" s="1"/>
  <c r="Z439" i="12" a="1"/>
  <c r="Z439" i="12" s="1"/>
  <c r="AA439" i="12" s="1"/>
  <c r="Y439" i="12" a="1"/>
  <c r="Y439" i="12" s="1"/>
  <c r="X439" i="12" a="1"/>
  <c r="X439" i="12" s="1"/>
  <c r="W439" i="12" a="1"/>
  <c r="W439" i="12" s="1"/>
  <c r="V439" i="12" a="1"/>
  <c r="V439" i="12" s="1"/>
  <c r="Z438" i="12" a="1"/>
  <c r="Z438" i="12" s="1"/>
  <c r="AA438" i="12" s="1"/>
  <c r="Y438" i="12" a="1"/>
  <c r="Y438" i="12" s="1"/>
  <c r="X438" i="12" a="1"/>
  <c r="X438" i="12" s="1"/>
  <c r="W438" i="12" a="1"/>
  <c r="W438" i="12" s="1"/>
  <c r="V438" i="12" a="1"/>
  <c r="V438" i="12" s="1"/>
  <c r="Z437" i="12" a="1"/>
  <c r="Z437" i="12" s="1"/>
  <c r="AA437" i="12" s="1"/>
  <c r="Y437" i="12" a="1"/>
  <c r="Y437" i="12" s="1"/>
  <c r="X437" i="12" a="1"/>
  <c r="X437" i="12" s="1"/>
  <c r="W437" i="12" a="1"/>
  <c r="W437" i="12" s="1"/>
  <c r="V437" i="12" a="1"/>
  <c r="V437" i="12" s="1"/>
  <c r="Z436" i="12" a="1"/>
  <c r="Z436" i="12" s="1"/>
  <c r="AA436" i="12" s="1"/>
  <c r="Y436" i="12" a="1"/>
  <c r="Y436" i="12" s="1"/>
  <c r="X436" i="12" a="1"/>
  <c r="X436" i="12" s="1"/>
  <c r="W436" i="12" a="1"/>
  <c r="W436" i="12" s="1"/>
  <c r="V436" i="12" a="1"/>
  <c r="V436" i="12" s="1"/>
  <c r="Z435" i="12" a="1"/>
  <c r="Z435" i="12" s="1"/>
  <c r="AA435" i="12" s="1"/>
  <c r="Y435" i="12" a="1"/>
  <c r="Y435" i="12" s="1"/>
  <c r="X435" i="12" a="1"/>
  <c r="X435" i="12" s="1"/>
  <c r="W435" i="12" a="1"/>
  <c r="W435" i="12" s="1"/>
  <c r="V435" i="12" a="1"/>
  <c r="V435" i="12" s="1"/>
  <c r="Z434" i="12" a="1"/>
  <c r="Z434" i="12" s="1"/>
  <c r="AA434" i="12" s="1"/>
  <c r="Y434" i="12" a="1"/>
  <c r="Y434" i="12" s="1"/>
  <c r="X434" i="12" a="1"/>
  <c r="X434" i="12" s="1"/>
  <c r="W434" i="12" a="1"/>
  <c r="W434" i="12"/>
  <c r="V434" i="12" a="1"/>
  <c r="V434" i="12" s="1"/>
  <c r="Z433" i="12" a="1"/>
  <c r="Z433" i="12" s="1"/>
  <c r="AA433" i="12" s="1"/>
  <c r="Y433" i="12" a="1"/>
  <c r="Y433" i="12" s="1"/>
  <c r="X433" i="12" a="1"/>
  <c r="X433" i="12" s="1"/>
  <c r="W433" i="12" a="1"/>
  <c r="W433" i="12" s="1"/>
  <c r="V433" i="12" a="1"/>
  <c r="V433" i="12" s="1"/>
  <c r="Z432" i="12" a="1"/>
  <c r="Z432" i="12" s="1"/>
  <c r="AA432" i="12" s="1"/>
  <c r="Y432" i="12" a="1"/>
  <c r="Y432" i="12" s="1"/>
  <c r="X432" i="12" a="1"/>
  <c r="X432" i="12" s="1"/>
  <c r="W432" i="12" a="1"/>
  <c r="W432" i="12" s="1"/>
  <c r="V432" i="12" a="1"/>
  <c r="V432" i="12" s="1"/>
  <c r="Z431" i="12" a="1"/>
  <c r="Z431" i="12" s="1"/>
  <c r="AA431" i="12" s="1"/>
  <c r="Y431" i="12" a="1"/>
  <c r="Y431" i="12" s="1"/>
  <c r="X431" i="12" a="1"/>
  <c r="X431" i="12" s="1"/>
  <c r="W431" i="12" a="1"/>
  <c r="W431" i="12" s="1"/>
  <c r="V431" i="12" a="1"/>
  <c r="V431" i="12" s="1"/>
  <c r="Z430" i="12" a="1"/>
  <c r="Z430" i="12" s="1"/>
  <c r="AA430" i="12" s="1"/>
  <c r="Y430" i="12" a="1"/>
  <c r="Y430" i="12" s="1"/>
  <c r="X430" i="12" a="1"/>
  <c r="X430" i="12" s="1"/>
  <c r="W430" i="12" a="1"/>
  <c r="W430" i="12" s="1"/>
  <c r="V430" i="12" a="1"/>
  <c r="V430" i="12" s="1"/>
  <c r="Z429" i="12" a="1"/>
  <c r="Z429" i="12" s="1"/>
  <c r="AA429" i="12" s="1"/>
  <c r="Y429" i="12" a="1"/>
  <c r="Y429" i="12" s="1"/>
  <c r="X429" i="12" a="1"/>
  <c r="X429" i="12" s="1"/>
  <c r="W429" i="12" a="1"/>
  <c r="W429" i="12" s="1"/>
  <c r="V429" i="12" a="1"/>
  <c r="V429" i="12" s="1"/>
  <c r="Z428" i="12" a="1"/>
  <c r="Z428" i="12" s="1"/>
  <c r="AA428" i="12" s="1"/>
  <c r="Y428" i="12" a="1"/>
  <c r="Y428" i="12" s="1"/>
  <c r="X428" i="12" a="1"/>
  <c r="X428" i="12"/>
  <c r="W428" i="12" a="1"/>
  <c r="W428" i="12" s="1"/>
  <c r="V428" i="12" a="1"/>
  <c r="V428" i="12" s="1"/>
  <c r="Z427" i="12" a="1"/>
  <c r="Z427" i="12" s="1"/>
  <c r="AA427" i="12" s="1"/>
  <c r="Y427" i="12" a="1"/>
  <c r="Y427" i="12" s="1"/>
  <c r="X427" i="12" a="1"/>
  <c r="X427" i="12" s="1"/>
  <c r="W427" i="12" a="1"/>
  <c r="W427" i="12" s="1"/>
  <c r="V427" i="12" a="1"/>
  <c r="V427" i="12" s="1"/>
  <c r="Z425" i="12" a="1"/>
  <c r="Z425" i="12" s="1"/>
  <c r="AA425" i="12" s="1"/>
  <c r="Y425" i="12" a="1"/>
  <c r="Y425" i="12" s="1"/>
  <c r="X425" i="12" a="1"/>
  <c r="X425" i="12" s="1"/>
  <c r="W425" i="12" a="1"/>
  <c r="W425" i="12" s="1"/>
  <c r="V425" i="12" a="1"/>
  <c r="V425" i="12" s="1"/>
  <c r="Z424" i="12" a="1"/>
  <c r="Z424" i="12" s="1"/>
  <c r="AA424" i="12" s="1"/>
  <c r="Y424" i="12" a="1"/>
  <c r="Y424" i="12" s="1"/>
  <c r="X424" i="12" a="1"/>
  <c r="X424" i="12" s="1"/>
  <c r="W424" i="12" a="1"/>
  <c r="W424" i="12" s="1"/>
  <c r="V424" i="12" a="1"/>
  <c r="V424" i="12" s="1"/>
  <c r="Z423" i="12" a="1"/>
  <c r="Z423" i="12" s="1"/>
  <c r="AA423" i="12" s="1"/>
  <c r="Y423" i="12" a="1"/>
  <c r="Y423" i="12" s="1"/>
  <c r="X423" i="12" a="1"/>
  <c r="X423" i="12" s="1"/>
  <c r="W423" i="12" a="1"/>
  <c r="W423" i="12" s="1"/>
  <c r="V423" i="12" a="1"/>
  <c r="V423" i="12" s="1"/>
  <c r="R423" i="12" a="1"/>
  <c r="R423" i="12" s="1"/>
  <c r="Z422" i="12" a="1"/>
  <c r="Z422" i="12" s="1"/>
  <c r="AA422" i="12" s="1"/>
  <c r="Y422" i="12" a="1"/>
  <c r="Y422" i="12" s="1"/>
  <c r="X422" i="12" a="1"/>
  <c r="X422" i="12" s="1"/>
  <c r="W422" i="12" a="1"/>
  <c r="W422" i="12" s="1"/>
  <c r="V422" i="12" a="1"/>
  <c r="V422" i="12" s="1"/>
  <c r="R422" i="12" a="1"/>
  <c r="R422" i="12" s="1"/>
  <c r="Z421" i="12" a="1"/>
  <c r="Z421" i="12" s="1"/>
  <c r="AA421" i="12" s="1"/>
  <c r="Y421" i="12" a="1"/>
  <c r="Y421" i="12" s="1"/>
  <c r="X421" i="12" a="1"/>
  <c r="X421" i="12" s="1"/>
  <c r="W421" i="12" a="1"/>
  <c r="W421" i="12" s="1"/>
  <c r="V421" i="12" a="1"/>
  <c r="V421" i="12" s="1"/>
  <c r="Z420" i="12" a="1"/>
  <c r="Z420" i="12" s="1"/>
  <c r="AA420" i="12" s="1"/>
  <c r="Y420" i="12" a="1"/>
  <c r="Y420" i="12" s="1"/>
  <c r="X420" i="12" a="1"/>
  <c r="X420" i="12" s="1"/>
  <c r="W420" i="12" a="1"/>
  <c r="W420" i="12" s="1"/>
  <c r="V420" i="12" a="1"/>
  <c r="V420" i="12" s="1"/>
  <c r="Z419" i="12" a="1"/>
  <c r="Z419" i="12" s="1"/>
  <c r="AA419" i="12" s="1"/>
  <c r="Y419" i="12" a="1"/>
  <c r="Y419" i="12" s="1"/>
  <c r="X419" i="12" a="1"/>
  <c r="X419" i="12" s="1"/>
  <c r="W419" i="12" a="1"/>
  <c r="W419" i="12"/>
  <c r="V419" i="12" a="1"/>
  <c r="V419" i="12" s="1"/>
  <c r="S419" i="12" a="1"/>
  <c r="S419" i="12" s="1"/>
  <c r="R419" i="12" a="1"/>
  <c r="R419" i="12" s="1"/>
  <c r="Z418" i="12" a="1"/>
  <c r="Z418" i="12" s="1"/>
  <c r="AA418" i="12" s="1"/>
  <c r="Y418" i="12" a="1"/>
  <c r="Y418" i="12" s="1"/>
  <c r="X418" i="12" a="1"/>
  <c r="X418" i="12" s="1"/>
  <c r="W418" i="12" a="1"/>
  <c r="W418" i="12" s="1"/>
  <c r="V418" i="12" a="1"/>
  <c r="V418" i="12" s="1"/>
  <c r="Z417" i="12" a="1"/>
  <c r="Z417" i="12" s="1"/>
  <c r="AA417" i="12" s="1"/>
  <c r="Y417" i="12" a="1"/>
  <c r="Y417" i="12" s="1"/>
  <c r="X417" i="12" a="1"/>
  <c r="X417" i="12" s="1"/>
  <c r="W417" i="12" a="1"/>
  <c r="W417" i="12" s="1"/>
  <c r="V417" i="12" a="1"/>
  <c r="V417" i="12" s="1"/>
  <c r="Z416" i="12" a="1"/>
  <c r="Z416" i="12" s="1"/>
  <c r="AA416" i="12" s="1"/>
  <c r="Y416" i="12" a="1"/>
  <c r="Y416" i="12" s="1"/>
  <c r="X416" i="12" a="1"/>
  <c r="X416" i="12" s="1"/>
  <c r="W416" i="12" a="1"/>
  <c r="W416" i="12" s="1"/>
  <c r="V416" i="12" a="1"/>
  <c r="V416" i="12" s="1"/>
  <c r="R416" i="12" a="1"/>
  <c r="R416" i="12" s="1"/>
  <c r="Z415" i="12" a="1"/>
  <c r="Z415" i="12" s="1"/>
  <c r="AA415" i="12" s="1"/>
  <c r="Y415" i="12" a="1"/>
  <c r="Y415" i="12" s="1"/>
  <c r="X415" i="12" a="1"/>
  <c r="X415" i="12" s="1"/>
  <c r="W415" i="12" a="1"/>
  <c r="W415" i="12" s="1"/>
  <c r="V415" i="12" a="1"/>
  <c r="V415" i="12" s="1"/>
  <c r="S415" i="12" a="1"/>
  <c r="S415" i="12"/>
  <c r="R415" i="12" a="1"/>
  <c r="R415" i="12" s="1"/>
  <c r="Z414" i="12" a="1"/>
  <c r="Z414" i="12" s="1"/>
  <c r="AA414" i="12" s="1"/>
  <c r="Y414" i="12" a="1"/>
  <c r="Y414" i="12" s="1"/>
  <c r="X414" i="12" a="1"/>
  <c r="X414" i="12" s="1"/>
  <c r="W414" i="12" a="1"/>
  <c r="W414" i="12" s="1"/>
  <c r="V414" i="12" a="1"/>
  <c r="V414" i="12" s="1"/>
  <c r="S414" i="12" a="1"/>
  <c r="S414" i="12" s="1"/>
  <c r="Z413" i="12" a="1"/>
  <c r="Z413" i="12" s="1"/>
  <c r="AA413" i="12" s="1"/>
  <c r="Y413" i="12" a="1"/>
  <c r="Y413" i="12" s="1"/>
  <c r="X413" i="12" a="1"/>
  <c r="X413" i="12" s="1"/>
  <c r="W413" i="12" a="1"/>
  <c r="W413" i="12" s="1"/>
  <c r="V413" i="12" a="1"/>
  <c r="V413" i="12" s="1"/>
  <c r="S413" i="12" a="1"/>
  <c r="S413" i="12" s="1"/>
  <c r="R413" i="12" a="1"/>
  <c r="R413" i="12" s="1"/>
  <c r="Z412" i="12" a="1"/>
  <c r="Z412" i="12" s="1"/>
  <c r="AA412" i="12" s="1"/>
  <c r="Y412" i="12" a="1"/>
  <c r="Y412" i="12" s="1"/>
  <c r="X412" i="12" a="1"/>
  <c r="X412" i="12" s="1"/>
  <c r="W412" i="12" a="1"/>
  <c r="W412" i="12" s="1"/>
  <c r="V412" i="12" a="1"/>
  <c r="V412" i="12" s="1"/>
  <c r="S412" i="12" a="1"/>
  <c r="S412" i="12"/>
  <c r="R412" i="12" a="1"/>
  <c r="R412" i="12"/>
  <c r="Z411" i="12" a="1"/>
  <c r="Z411" i="12" s="1"/>
  <c r="AA411" i="12" s="1"/>
  <c r="Y411" i="12" a="1"/>
  <c r="Y411" i="12" s="1"/>
  <c r="X411" i="12" a="1"/>
  <c r="X411" i="12" s="1"/>
  <c r="W411" i="12" a="1"/>
  <c r="W411" i="12" s="1"/>
  <c r="V411" i="12" a="1"/>
  <c r="V411" i="12" s="1"/>
  <c r="Z410" i="12" a="1"/>
  <c r="Z410" i="12" s="1"/>
  <c r="AA410" i="12" s="1"/>
  <c r="Y410" i="12" a="1"/>
  <c r="Y410" i="12" s="1"/>
  <c r="X410" i="12" a="1"/>
  <c r="X410" i="12" s="1"/>
  <c r="W410" i="12" a="1"/>
  <c r="W410" i="12" s="1"/>
  <c r="V410" i="12" a="1"/>
  <c r="V410" i="12" s="1"/>
  <c r="Z409" i="12" a="1"/>
  <c r="Z409" i="12" s="1"/>
  <c r="AA409" i="12" s="1"/>
  <c r="Y409" i="12" a="1"/>
  <c r="Y409" i="12" s="1"/>
  <c r="X409" i="12" a="1"/>
  <c r="X409" i="12" s="1"/>
  <c r="W409" i="12" a="1"/>
  <c r="W409" i="12" s="1"/>
  <c r="V409" i="12" a="1"/>
  <c r="V409" i="12" s="1"/>
  <c r="Z408" i="12" a="1"/>
  <c r="Z408" i="12" s="1"/>
  <c r="AA408" i="12" s="1"/>
  <c r="Y408" i="12" a="1"/>
  <c r="Y408" i="12" s="1"/>
  <c r="X408" i="12" a="1"/>
  <c r="X408" i="12" s="1"/>
  <c r="W408" i="12" a="1"/>
  <c r="W408" i="12" s="1"/>
  <c r="V408" i="12" a="1"/>
  <c r="V408" i="12" s="1"/>
  <c r="S408" i="12" a="1"/>
  <c r="S408" i="12" s="1"/>
  <c r="R408" i="12" a="1"/>
  <c r="R408" i="12" s="1"/>
  <c r="Z407" i="12" a="1"/>
  <c r="Z407" i="12" s="1"/>
  <c r="AA407" i="12" s="1"/>
  <c r="Y407" i="12" a="1"/>
  <c r="Y407" i="12" s="1"/>
  <c r="X407" i="12" a="1"/>
  <c r="X407" i="12" s="1"/>
  <c r="W407" i="12" a="1"/>
  <c r="W407" i="12" s="1"/>
  <c r="V407" i="12" a="1"/>
  <c r="V407" i="12" s="1"/>
  <c r="Z406" i="12" a="1"/>
  <c r="Z406" i="12" s="1"/>
  <c r="AA406" i="12" s="1"/>
  <c r="Y406" i="12" a="1"/>
  <c r="Y406" i="12" s="1"/>
  <c r="X406" i="12" a="1"/>
  <c r="X406" i="12" s="1"/>
  <c r="W406" i="12" a="1"/>
  <c r="W406" i="12" s="1"/>
  <c r="V406" i="12" a="1"/>
  <c r="V406" i="12" s="1"/>
  <c r="Z405" i="12" a="1"/>
  <c r="Z405" i="12" s="1"/>
  <c r="AA405" i="12" s="1"/>
  <c r="Y405" i="12" a="1"/>
  <c r="Y405" i="12" s="1"/>
  <c r="X405" i="12" a="1"/>
  <c r="X405" i="12" s="1"/>
  <c r="W405" i="12" a="1"/>
  <c r="W405" i="12" s="1"/>
  <c r="V405" i="12" a="1"/>
  <c r="V405" i="12" s="1"/>
  <c r="Z404" i="12" a="1"/>
  <c r="Z404" i="12" s="1"/>
  <c r="AA404" i="12" s="1"/>
  <c r="Y404" i="12" a="1"/>
  <c r="Y404" i="12" s="1"/>
  <c r="X404" i="12" a="1"/>
  <c r="X404" i="12" s="1"/>
  <c r="W404" i="12" a="1"/>
  <c r="W404" i="12" s="1"/>
  <c r="V404" i="12" a="1"/>
  <c r="V404" i="12" s="1"/>
  <c r="Z403" i="12" a="1"/>
  <c r="Z403" i="12" s="1"/>
  <c r="AA403" i="12" s="1"/>
  <c r="Y403" i="12" a="1"/>
  <c r="Y403" i="12" s="1"/>
  <c r="X403" i="12" a="1"/>
  <c r="X403" i="12" s="1"/>
  <c r="W403" i="12" a="1"/>
  <c r="W403" i="12" s="1"/>
  <c r="V403" i="12" a="1"/>
  <c r="V403" i="12" s="1"/>
  <c r="Z402" i="12" a="1"/>
  <c r="Z402" i="12" s="1"/>
  <c r="AA402" i="12" s="1"/>
  <c r="Y402" i="12" a="1"/>
  <c r="Y402" i="12" s="1"/>
  <c r="X402" i="12" a="1"/>
  <c r="X402" i="12" s="1"/>
  <c r="W402" i="12" a="1"/>
  <c r="W402" i="12" s="1"/>
  <c r="V402" i="12" a="1"/>
  <c r="V402" i="12" s="1"/>
  <c r="R402" i="12" a="1"/>
  <c r="R402" i="12"/>
  <c r="Z401" i="12" a="1"/>
  <c r="Z401" i="12" s="1"/>
  <c r="AA401" i="12" s="1"/>
  <c r="Y401" i="12" a="1"/>
  <c r="Y401" i="12" s="1"/>
  <c r="X401" i="12" a="1"/>
  <c r="X401" i="12" s="1"/>
  <c r="W401" i="12" a="1"/>
  <c r="W401" i="12" s="1"/>
  <c r="V401" i="12" a="1"/>
  <c r="V401" i="12" s="1"/>
  <c r="Z400" i="12" a="1"/>
  <c r="Z400" i="12" s="1"/>
  <c r="AA400" i="12" s="1"/>
  <c r="Y400" i="12" a="1"/>
  <c r="Y400" i="12" s="1"/>
  <c r="X400" i="12" a="1"/>
  <c r="X400" i="12" s="1"/>
  <c r="W400" i="12" a="1"/>
  <c r="W400" i="12" s="1"/>
  <c r="V400" i="12" a="1"/>
  <c r="V400" i="12" s="1"/>
  <c r="S400" i="12" a="1"/>
  <c r="S400" i="12"/>
  <c r="Z399" i="12" a="1"/>
  <c r="Z399" i="12" s="1"/>
  <c r="AA399" i="12" s="1"/>
  <c r="Y399" i="12" a="1"/>
  <c r="Y399" i="12" s="1"/>
  <c r="X399" i="12" a="1"/>
  <c r="X399" i="12" s="1"/>
  <c r="W399" i="12" a="1"/>
  <c r="W399" i="12" s="1"/>
  <c r="V399" i="12" a="1"/>
  <c r="V399" i="12" s="1"/>
  <c r="Z398" i="12" a="1"/>
  <c r="Z398" i="12" s="1"/>
  <c r="AA398" i="12" s="1"/>
  <c r="Y398" i="12" a="1"/>
  <c r="Y398" i="12" s="1"/>
  <c r="X398" i="12" a="1"/>
  <c r="X398" i="12" s="1"/>
  <c r="W398" i="12" a="1"/>
  <c r="W398" i="12" s="1"/>
  <c r="V398" i="12" a="1"/>
  <c r="V398" i="12" s="1"/>
  <c r="S398" i="12" a="1"/>
  <c r="S398" i="12" s="1"/>
  <c r="R398" i="12" a="1"/>
  <c r="R398" i="12" s="1"/>
  <c r="Z397" i="12" a="1"/>
  <c r="Z397" i="12" s="1"/>
  <c r="AA397" i="12" s="1"/>
  <c r="Y397" i="12" a="1"/>
  <c r="Y397" i="12" s="1"/>
  <c r="X397" i="12" a="1"/>
  <c r="X397" i="12" s="1"/>
  <c r="W397" i="12" a="1"/>
  <c r="W397" i="12" s="1"/>
  <c r="V397" i="12" a="1"/>
  <c r="V397" i="12" s="1"/>
  <c r="Z396" i="12" a="1"/>
  <c r="Z396" i="12" s="1"/>
  <c r="AA396" i="12" s="1"/>
  <c r="Y396" i="12" a="1"/>
  <c r="Y396" i="12" s="1"/>
  <c r="X396" i="12" a="1"/>
  <c r="X396" i="12" s="1"/>
  <c r="W396" i="12" a="1"/>
  <c r="W396" i="12" s="1"/>
  <c r="V396" i="12" a="1"/>
  <c r="V396" i="12" s="1"/>
  <c r="Z395" i="12" a="1"/>
  <c r="Z395" i="12" s="1"/>
  <c r="AA395" i="12" s="1"/>
  <c r="Y395" i="12" a="1"/>
  <c r="Y395" i="12" s="1"/>
  <c r="X395" i="12" a="1"/>
  <c r="X395" i="12" s="1"/>
  <c r="W395" i="12" a="1"/>
  <c r="W395" i="12" s="1"/>
  <c r="V395" i="12" a="1"/>
  <c r="V395" i="12" s="1"/>
  <c r="R395" i="12" a="1"/>
  <c r="R395" i="12"/>
  <c r="Z394" i="12" a="1"/>
  <c r="Z394" i="12" s="1"/>
  <c r="AA394" i="12" s="1"/>
  <c r="Y394" i="12" a="1"/>
  <c r="Y394" i="12" s="1"/>
  <c r="X394" i="12" a="1"/>
  <c r="X394" i="12" s="1"/>
  <c r="W394" i="12" a="1"/>
  <c r="W394" i="12" s="1"/>
  <c r="V394" i="12" a="1"/>
  <c r="V394" i="12" s="1"/>
  <c r="Z393" i="12" a="1"/>
  <c r="Z393" i="12" s="1"/>
  <c r="AA393" i="12" s="1"/>
  <c r="Y393" i="12" a="1"/>
  <c r="Y393" i="12" s="1"/>
  <c r="X393" i="12" a="1"/>
  <c r="X393" i="12" s="1"/>
  <c r="W393" i="12" a="1"/>
  <c r="W393" i="12" s="1"/>
  <c r="V393" i="12" a="1"/>
  <c r="V393" i="12" s="1"/>
  <c r="S393" i="12" a="1"/>
  <c r="S393" i="12" s="1"/>
  <c r="R393" i="12" a="1"/>
  <c r="R393" i="12"/>
  <c r="Z392" i="12" a="1"/>
  <c r="Z392" i="12" s="1"/>
  <c r="AA392" i="12" s="1"/>
  <c r="Y392" i="12" a="1"/>
  <c r="Y392" i="12" s="1"/>
  <c r="X392" i="12" a="1"/>
  <c r="X392" i="12" s="1"/>
  <c r="W392" i="12" a="1"/>
  <c r="W392" i="12" s="1"/>
  <c r="V392" i="12" a="1"/>
  <c r="V392" i="12" s="1"/>
  <c r="Z391" i="12" a="1"/>
  <c r="Z391" i="12" s="1"/>
  <c r="AA391" i="12" s="1"/>
  <c r="Y391" i="12" a="1"/>
  <c r="Y391" i="12" s="1"/>
  <c r="X391" i="12" a="1"/>
  <c r="X391" i="12" s="1"/>
  <c r="W391" i="12" a="1"/>
  <c r="W391" i="12" s="1"/>
  <c r="V391" i="12" a="1"/>
  <c r="V391" i="12" s="1"/>
  <c r="Z390" i="12" a="1"/>
  <c r="Z390" i="12" s="1"/>
  <c r="AA390" i="12" s="1"/>
  <c r="Y390" i="12" a="1"/>
  <c r="Y390" i="12" s="1"/>
  <c r="X390" i="12" a="1"/>
  <c r="X390" i="12" s="1"/>
  <c r="W390" i="12" a="1"/>
  <c r="W390" i="12" s="1"/>
  <c r="V390" i="12" a="1"/>
  <c r="V390" i="12" s="1"/>
  <c r="Z389" i="12" a="1"/>
  <c r="Z389" i="12" s="1"/>
  <c r="AA389" i="12" s="1"/>
  <c r="Y389" i="12" a="1"/>
  <c r="Y389" i="12" s="1"/>
  <c r="X389" i="12" a="1"/>
  <c r="X389" i="12" s="1"/>
  <c r="W389" i="12" a="1"/>
  <c r="W389" i="12" s="1"/>
  <c r="V389" i="12" a="1"/>
  <c r="V389" i="12" s="1"/>
  <c r="Z388" i="12" a="1"/>
  <c r="Z388" i="12" s="1"/>
  <c r="AA388" i="12" s="1"/>
  <c r="Y388" i="12" a="1"/>
  <c r="Y388" i="12" s="1"/>
  <c r="X388" i="12" a="1"/>
  <c r="X388" i="12"/>
  <c r="W388" i="12" a="1"/>
  <c r="W388" i="12" s="1"/>
  <c r="V388" i="12" a="1"/>
  <c r="V388" i="12" s="1"/>
  <c r="Z387" i="12" a="1"/>
  <c r="Z387" i="12" s="1"/>
  <c r="AA387" i="12" s="1"/>
  <c r="Y387" i="12" a="1"/>
  <c r="Y387" i="12" s="1"/>
  <c r="X387" i="12" a="1"/>
  <c r="X387" i="12"/>
  <c r="W387" i="12" a="1"/>
  <c r="W387" i="12" s="1"/>
  <c r="V387" i="12" a="1"/>
  <c r="V387" i="12" s="1"/>
  <c r="Z386" i="12" a="1"/>
  <c r="Z386" i="12" s="1"/>
  <c r="AA386" i="12" s="1"/>
  <c r="Y386" i="12" a="1"/>
  <c r="Y386" i="12" s="1"/>
  <c r="X386" i="12" a="1"/>
  <c r="X386" i="12" s="1"/>
  <c r="W386" i="12" a="1"/>
  <c r="W386" i="12" s="1"/>
  <c r="V386" i="12" a="1"/>
  <c r="V386" i="12" s="1"/>
  <c r="Z385" i="12" a="1"/>
  <c r="Z385" i="12" s="1"/>
  <c r="AA385" i="12" s="1"/>
  <c r="Y385" i="12" a="1"/>
  <c r="Y385" i="12" s="1"/>
  <c r="X385" i="12" a="1"/>
  <c r="X385" i="12" s="1"/>
  <c r="W385" i="12" a="1"/>
  <c r="W385" i="12" s="1"/>
  <c r="V385" i="12" a="1"/>
  <c r="V385" i="12" s="1"/>
  <c r="Z384" i="12" a="1"/>
  <c r="Z384" i="12" s="1"/>
  <c r="AA384" i="12" s="1"/>
  <c r="Y384" i="12" a="1"/>
  <c r="Y384" i="12" s="1"/>
  <c r="X384" i="12" a="1"/>
  <c r="X384" i="12" s="1"/>
  <c r="W384" i="12" a="1"/>
  <c r="W384" i="12" s="1"/>
  <c r="V384" i="12" a="1"/>
  <c r="V384" i="12" s="1"/>
  <c r="Z383" i="12" a="1"/>
  <c r="Z383" i="12" s="1"/>
  <c r="AA383" i="12" s="1"/>
  <c r="Y383" i="12" a="1"/>
  <c r="Y383" i="12" s="1"/>
  <c r="X383" i="12" a="1"/>
  <c r="X383" i="12" s="1"/>
  <c r="W383" i="12" a="1"/>
  <c r="W383" i="12" s="1"/>
  <c r="V383" i="12" a="1"/>
  <c r="V383" i="12" s="1"/>
  <c r="Z382" i="12" a="1"/>
  <c r="Z382" i="12" s="1"/>
  <c r="AA382" i="12" s="1"/>
  <c r="Y382" i="12" a="1"/>
  <c r="Y382" i="12" s="1"/>
  <c r="X382" i="12" a="1"/>
  <c r="X382" i="12" s="1"/>
  <c r="W382" i="12" a="1"/>
  <c r="W382" i="12" s="1"/>
  <c r="V382" i="12" a="1"/>
  <c r="V382" i="12" s="1"/>
  <c r="Z381" i="12" a="1"/>
  <c r="Z381" i="12" s="1"/>
  <c r="AA381" i="12" s="1"/>
  <c r="Y381" i="12" a="1"/>
  <c r="Y381" i="12" s="1"/>
  <c r="X381" i="12" a="1"/>
  <c r="X381" i="12" s="1"/>
  <c r="W381" i="12" a="1"/>
  <c r="W381" i="12" s="1"/>
  <c r="V381" i="12" a="1"/>
  <c r="V381" i="12" s="1"/>
  <c r="Z380" i="12" a="1"/>
  <c r="Z380" i="12" s="1"/>
  <c r="AA380" i="12" s="1"/>
  <c r="Y380" i="12" a="1"/>
  <c r="Y380" i="12" s="1"/>
  <c r="X380" i="12" a="1"/>
  <c r="X380" i="12" s="1"/>
  <c r="W380" i="12" a="1"/>
  <c r="W380" i="12" s="1"/>
  <c r="V380" i="12" a="1"/>
  <c r="V380" i="12" s="1"/>
  <c r="S380" i="12" a="1"/>
  <c r="S380" i="12" s="1"/>
  <c r="R380" i="12" a="1"/>
  <c r="R380" i="12" s="1"/>
  <c r="Z379" i="12" a="1"/>
  <c r="Z379" i="12" s="1"/>
  <c r="AA379" i="12" s="1"/>
  <c r="Y379" i="12" a="1"/>
  <c r="Y379" i="12" s="1"/>
  <c r="X379" i="12" a="1"/>
  <c r="X379" i="12" s="1"/>
  <c r="W379" i="12" a="1"/>
  <c r="W379" i="12" s="1"/>
  <c r="V379" i="12" a="1"/>
  <c r="V379" i="12" s="1"/>
  <c r="Z378" i="12" a="1"/>
  <c r="Z378" i="12" s="1"/>
  <c r="AA378" i="12" s="1"/>
  <c r="Y378" i="12" a="1"/>
  <c r="Y378" i="12" s="1"/>
  <c r="X378" i="12" a="1"/>
  <c r="X378" i="12" s="1"/>
  <c r="W378" i="12" a="1"/>
  <c r="W378" i="12" s="1"/>
  <c r="V378" i="12" a="1"/>
  <c r="V378" i="12" s="1"/>
  <c r="Z377" i="12" a="1"/>
  <c r="Z377" i="12" s="1"/>
  <c r="AA377" i="12" s="1"/>
  <c r="Y377" i="12" a="1"/>
  <c r="Y377" i="12" s="1"/>
  <c r="X377" i="12" a="1"/>
  <c r="X377" i="12" s="1"/>
  <c r="W377" i="12" a="1"/>
  <c r="W377" i="12" s="1"/>
  <c r="V377" i="12" a="1"/>
  <c r="V377" i="12" s="1"/>
  <c r="Z376" i="12" a="1"/>
  <c r="Z376" i="12" s="1"/>
  <c r="AA376" i="12" s="1"/>
  <c r="Y376" i="12" a="1"/>
  <c r="Y376" i="12" s="1"/>
  <c r="X376" i="12" a="1"/>
  <c r="X376" i="12" s="1"/>
  <c r="W376" i="12" a="1"/>
  <c r="W376" i="12" s="1"/>
  <c r="V376" i="12" a="1"/>
  <c r="V376" i="12" s="1"/>
  <c r="Z375" i="12" a="1"/>
  <c r="Z375" i="12" s="1"/>
  <c r="AA375" i="12" s="1"/>
  <c r="Y375" i="12" a="1"/>
  <c r="Y375" i="12" s="1"/>
  <c r="X375" i="12" a="1"/>
  <c r="X375" i="12" s="1"/>
  <c r="W375" i="12" a="1"/>
  <c r="W375" i="12" s="1"/>
  <c r="V375" i="12" a="1"/>
  <c r="V375" i="12" s="1"/>
  <c r="Z374" i="12" a="1"/>
  <c r="Z374" i="12" s="1"/>
  <c r="AA374" i="12" s="1"/>
  <c r="Y374" i="12" a="1"/>
  <c r="Y374" i="12" s="1"/>
  <c r="X374" i="12" a="1"/>
  <c r="X374" i="12" s="1"/>
  <c r="W374" i="12" a="1"/>
  <c r="W374" i="12" s="1"/>
  <c r="V374" i="12" a="1"/>
  <c r="V374" i="12" s="1"/>
  <c r="Z373" i="12" a="1"/>
  <c r="Z373" i="12" s="1"/>
  <c r="AA373" i="12" s="1"/>
  <c r="Y373" i="12" a="1"/>
  <c r="Y373" i="12" s="1"/>
  <c r="X373" i="12" a="1"/>
  <c r="X373" i="12" s="1"/>
  <c r="W373" i="12" a="1"/>
  <c r="W373" i="12" s="1"/>
  <c r="V373" i="12" a="1"/>
  <c r="V373" i="12" s="1"/>
  <c r="Z372" i="12" a="1"/>
  <c r="Z372" i="12" s="1"/>
  <c r="AA372" i="12" s="1"/>
  <c r="Y372" i="12" a="1"/>
  <c r="Y372" i="12" s="1"/>
  <c r="X372" i="12" a="1"/>
  <c r="X372" i="12" s="1"/>
  <c r="W372" i="12" a="1"/>
  <c r="W372" i="12" s="1"/>
  <c r="V372" i="12" a="1"/>
  <c r="V372" i="12" s="1"/>
  <c r="S372" i="12" a="1"/>
  <c r="S372" i="12" s="1"/>
  <c r="Z371" i="12" a="1"/>
  <c r="Z371" i="12" s="1"/>
  <c r="AA371" i="12" s="1"/>
  <c r="Y371" i="12" a="1"/>
  <c r="Y371" i="12" s="1"/>
  <c r="X371" i="12" a="1"/>
  <c r="X371" i="12" s="1"/>
  <c r="W371" i="12" a="1"/>
  <c r="W371" i="12" s="1"/>
  <c r="V371" i="12" a="1"/>
  <c r="V371" i="12" s="1"/>
  <c r="Z370" i="12" a="1"/>
  <c r="Z370" i="12"/>
  <c r="AA370" i="12" s="1"/>
  <c r="Y370" i="12" a="1"/>
  <c r="Y370" i="12" s="1"/>
  <c r="X370" i="12" a="1"/>
  <c r="X370" i="12" s="1"/>
  <c r="W370" i="12" a="1"/>
  <c r="W370" i="12" s="1"/>
  <c r="V370" i="12" a="1"/>
  <c r="V370" i="12" s="1"/>
  <c r="R370" i="12" a="1"/>
  <c r="R370" i="12" s="1"/>
  <c r="Z369" i="12" a="1"/>
  <c r="Z369" i="12"/>
  <c r="AA369" i="12" s="1"/>
  <c r="Y369" i="12" a="1"/>
  <c r="Y369" i="12" s="1"/>
  <c r="X369" i="12" a="1"/>
  <c r="X369" i="12" s="1"/>
  <c r="W369" i="12" a="1"/>
  <c r="W369" i="12" s="1"/>
  <c r="V369" i="12" a="1"/>
  <c r="V369" i="12" s="1"/>
  <c r="Z368" i="12" a="1"/>
  <c r="Z368" i="12" s="1"/>
  <c r="AA368" i="12" s="1"/>
  <c r="Y368" i="12" a="1"/>
  <c r="Y368" i="12" s="1"/>
  <c r="X368" i="12" a="1"/>
  <c r="X368" i="12" s="1"/>
  <c r="W368" i="12" a="1"/>
  <c r="W368" i="12" s="1"/>
  <c r="V368" i="12" a="1"/>
  <c r="V368" i="12" s="1"/>
  <c r="Z367" i="12" a="1"/>
  <c r="Z367" i="12" s="1"/>
  <c r="AA367" i="12" s="1"/>
  <c r="Y367" i="12" a="1"/>
  <c r="Y367" i="12" s="1"/>
  <c r="X367" i="12" a="1"/>
  <c r="X367" i="12" s="1"/>
  <c r="W367" i="12" a="1"/>
  <c r="W367" i="12" s="1"/>
  <c r="V367" i="12" a="1"/>
  <c r="V367" i="12" s="1"/>
  <c r="Z366" i="12" a="1"/>
  <c r="Z366" i="12" s="1"/>
  <c r="AA366" i="12" s="1"/>
  <c r="Y366" i="12" a="1"/>
  <c r="Y366" i="12" s="1"/>
  <c r="X366" i="12" a="1"/>
  <c r="X366" i="12" s="1"/>
  <c r="W366" i="12" a="1"/>
  <c r="W366" i="12" s="1"/>
  <c r="V366" i="12" a="1"/>
  <c r="V366" i="12" s="1"/>
  <c r="Z365" i="12" a="1"/>
  <c r="Z365" i="12" s="1"/>
  <c r="AA365" i="12" s="1"/>
  <c r="Y365" i="12" a="1"/>
  <c r="Y365" i="12" s="1"/>
  <c r="X365" i="12" a="1"/>
  <c r="X365" i="12" s="1"/>
  <c r="W365" i="12" a="1"/>
  <c r="W365" i="12" s="1"/>
  <c r="V365" i="12" a="1"/>
  <c r="V365" i="12" s="1"/>
  <c r="Z364" i="12" a="1"/>
  <c r="Z364" i="12" s="1"/>
  <c r="AA364" i="12" s="1"/>
  <c r="Y364" i="12" a="1"/>
  <c r="Y364" i="12" s="1"/>
  <c r="X364" i="12" a="1"/>
  <c r="X364" i="12" s="1"/>
  <c r="W364" i="12" a="1"/>
  <c r="W364" i="12" s="1"/>
  <c r="V364" i="12" a="1"/>
  <c r="V364" i="12" s="1"/>
  <c r="Z363" i="12" a="1"/>
  <c r="Z363" i="12" s="1"/>
  <c r="AA363" i="12" s="1"/>
  <c r="Y363" i="12" a="1"/>
  <c r="Y363" i="12" s="1"/>
  <c r="X363" i="12" a="1"/>
  <c r="X363" i="12" s="1"/>
  <c r="W363" i="12" a="1"/>
  <c r="W363" i="12" s="1"/>
  <c r="V363" i="12" a="1"/>
  <c r="V363" i="12" s="1"/>
  <c r="R363" i="12" a="1"/>
  <c r="R363" i="12" s="1"/>
  <c r="Z362" i="12" a="1"/>
  <c r="Z362" i="12" s="1"/>
  <c r="AA362" i="12" s="1"/>
  <c r="Y362" i="12" a="1"/>
  <c r="Y362" i="12" s="1"/>
  <c r="X362" i="12" a="1"/>
  <c r="X362" i="12" s="1"/>
  <c r="W362" i="12" a="1"/>
  <c r="W362" i="12" s="1"/>
  <c r="V362" i="12" a="1"/>
  <c r="V362" i="12" s="1"/>
  <c r="Z361" i="12" a="1"/>
  <c r="Z361" i="12" s="1"/>
  <c r="AA361" i="12" s="1"/>
  <c r="Y361" i="12" a="1"/>
  <c r="Y361" i="12" s="1"/>
  <c r="X361" i="12" a="1"/>
  <c r="X361" i="12" s="1"/>
  <c r="W361" i="12" a="1"/>
  <c r="W361" i="12" s="1"/>
  <c r="V361" i="12" a="1"/>
  <c r="V361" i="12" s="1"/>
  <c r="Z360" i="12" a="1"/>
  <c r="Z360" i="12" s="1"/>
  <c r="AA360" i="12" s="1"/>
  <c r="Y360" i="12" a="1"/>
  <c r="Y360" i="12" s="1"/>
  <c r="X360" i="12" a="1"/>
  <c r="X360" i="12" s="1"/>
  <c r="W360" i="12" a="1"/>
  <c r="W360" i="12" s="1"/>
  <c r="V360" i="12" a="1"/>
  <c r="V360" i="12" s="1"/>
  <c r="S360" i="12" a="1"/>
  <c r="S360" i="12"/>
  <c r="R360" i="12" a="1"/>
  <c r="R360" i="12" s="1"/>
  <c r="Z359" i="12" a="1"/>
  <c r="Z359" i="12" s="1"/>
  <c r="AA359" i="12" s="1"/>
  <c r="Y359" i="12" a="1"/>
  <c r="Y359" i="12" s="1"/>
  <c r="X359" i="12" a="1"/>
  <c r="X359" i="12" s="1"/>
  <c r="W359" i="12" a="1"/>
  <c r="W359" i="12" s="1"/>
  <c r="V359" i="12" a="1"/>
  <c r="V359" i="12" s="1"/>
  <c r="Z358" i="12" a="1"/>
  <c r="Z358" i="12" s="1"/>
  <c r="AA358" i="12" s="1"/>
  <c r="Y358" i="12" a="1"/>
  <c r="Y358" i="12" s="1"/>
  <c r="X358" i="12" a="1"/>
  <c r="X358" i="12" s="1"/>
  <c r="W358" i="12" a="1"/>
  <c r="W358" i="12" s="1"/>
  <c r="V358" i="12" a="1"/>
  <c r="V358" i="12" s="1"/>
  <c r="Z357" i="12" a="1"/>
  <c r="Z357" i="12" s="1"/>
  <c r="AA357" i="12" s="1"/>
  <c r="Y357" i="12" a="1"/>
  <c r="Y357" i="12" s="1"/>
  <c r="X357" i="12" a="1"/>
  <c r="X357" i="12" s="1"/>
  <c r="W357" i="12" a="1"/>
  <c r="W357" i="12" s="1"/>
  <c r="V357" i="12" a="1"/>
  <c r="V357" i="12" s="1"/>
  <c r="Z356" i="12" a="1"/>
  <c r="Z356" i="12" s="1"/>
  <c r="AA356" i="12" s="1"/>
  <c r="Y356" i="12" a="1"/>
  <c r="Y356" i="12" s="1"/>
  <c r="X356" i="12" a="1"/>
  <c r="X356" i="12" s="1"/>
  <c r="W356" i="12" a="1"/>
  <c r="W356" i="12" s="1"/>
  <c r="V356" i="12" a="1"/>
  <c r="V356" i="12" s="1"/>
  <c r="Z355" i="12" a="1"/>
  <c r="Z355" i="12" s="1"/>
  <c r="AA355" i="12" s="1"/>
  <c r="Y355" i="12" a="1"/>
  <c r="Y355" i="12" s="1"/>
  <c r="X355" i="12" a="1"/>
  <c r="X355" i="12" s="1"/>
  <c r="W355" i="12" a="1"/>
  <c r="W355" i="12" s="1"/>
  <c r="V355" i="12" a="1"/>
  <c r="V355" i="12"/>
  <c r="Z354" i="12" a="1"/>
  <c r="Z354" i="12" s="1"/>
  <c r="AA354" i="12" s="1"/>
  <c r="Y354" i="12" a="1"/>
  <c r="Y354" i="12" s="1"/>
  <c r="X354" i="12" a="1"/>
  <c r="X354" i="12" s="1"/>
  <c r="W354" i="12" a="1"/>
  <c r="W354" i="12" s="1"/>
  <c r="V354" i="12" a="1"/>
  <c r="V354" i="12" s="1"/>
  <c r="Z353" i="12" a="1"/>
  <c r="Z353" i="12" s="1"/>
  <c r="AA353" i="12" s="1"/>
  <c r="Y353" i="12" a="1"/>
  <c r="Y353" i="12" s="1"/>
  <c r="X353" i="12" a="1"/>
  <c r="X353" i="12" s="1"/>
  <c r="W353" i="12" a="1"/>
  <c r="W353" i="12" s="1"/>
  <c r="V353" i="12" a="1"/>
  <c r="V353" i="12" s="1"/>
  <c r="S353" i="12" a="1"/>
  <c r="S353" i="12" s="1"/>
  <c r="R353" i="12" a="1"/>
  <c r="R353" i="12" s="1"/>
  <c r="Z352" i="12" a="1"/>
  <c r="Z352" i="12" s="1"/>
  <c r="AA352" i="12" s="1"/>
  <c r="Y352" i="12" a="1"/>
  <c r="Y352" i="12" s="1"/>
  <c r="X352" i="12" a="1"/>
  <c r="X352" i="12" s="1"/>
  <c r="W352" i="12" a="1"/>
  <c r="W352" i="12" s="1"/>
  <c r="V352" i="12" a="1"/>
  <c r="V352" i="12" s="1"/>
  <c r="S352" i="12" a="1"/>
  <c r="S352" i="12"/>
  <c r="R352" i="12" a="1"/>
  <c r="R352" i="12" s="1"/>
  <c r="Z351" i="12" a="1"/>
  <c r="Z351" i="12" s="1"/>
  <c r="AA351" i="12" s="1"/>
  <c r="Y351" i="12" a="1"/>
  <c r="Y351" i="12" s="1"/>
  <c r="X351" i="12" a="1"/>
  <c r="X351" i="12" s="1"/>
  <c r="W351" i="12" a="1"/>
  <c r="W351" i="12" s="1"/>
  <c r="V351" i="12" a="1"/>
  <c r="V351" i="12" s="1"/>
  <c r="Z350" i="12" a="1"/>
  <c r="Z350" i="12" s="1"/>
  <c r="AA350" i="12" s="1"/>
  <c r="Y350" i="12" a="1"/>
  <c r="Y350" i="12" s="1"/>
  <c r="X350" i="12" a="1"/>
  <c r="X350" i="12" s="1"/>
  <c r="W350" i="12" a="1"/>
  <c r="W350" i="12" s="1"/>
  <c r="V350" i="12" a="1"/>
  <c r="V350" i="12" s="1"/>
  <c r="Z349" i="12" a="1"/>
  <c r="Z349" i="12" s="1"/>
  <c r="AA349" i="12" s="1"/>
  <c r="Y349" i="12" a="1"/>
  <c r="Y349" i="12"/>
  <c r="X349" i="12" a="1"/>
  <c r="X349" i="12" s="1"/>
  <c r="W349" i="12" a="1"/>
  <c r="W349" i="12" s="1"/>
  <c r="V349" i="12" a="1"/>
  <c r="V349" i="12" s="1"/>
  <c r="R349" i="12" a="1"/>
  <c r="R349" i="12" s="1"/>
  <c r="Z348" i="12" a="1"/>
  <c r="Z348" i="12" s="1"/>
  <c r="AA348" i="12" s="1"/>
  <c r="Y348" i="12" a="1"/>
  <c r="Y348" i="12" s="1"/>
  <c r="X348" i="12" a="1"/>
  <c r="X348" i="12" s="1"/>
  <c r="W348" i="12" a="1"/>
  <c r="W348" i="12" s="1"/>
  <c r="V348" i="12" a="1"/>
  <c r="V348" i="12" s="1"/>
  <c r="R348" i="12" a="1"/>
  <c r="R348" i="12" s="1"/>
  <c r="Z346" i="12" a="1"/>
  <c r="Z346" i="12" s="1"/>
  <c r="AA346" i="12" s="1"/>
  <c r="Y346" i="12" a="1"/>
  <c r="Y346" i="12" s="1"/>
  <c r="X346" i="12" a="1"/>
  <c r="X346" i="12" s="1"/>
  <c r="W346" i="12" a="1"/>
  <c r="W346" i="12" s="1"/>
  <c r="V346" i="12" a="1"/>
  <c r="V346" i="12" s="1"/>
  <c r="Z345" i="12" a="1"/>
  <c r="Z345" i="12" s="1"/>
  <c r="AA345" i="12" s="1"/>
  <c r="Y345" i="12" a="1"/>
  <c r="Y345" i="12" s="1"/>
  <c r="X345" i="12" a="1"/>
  <c r="X345" i="12" s="1"/>
  <c r="W345" i="12" a="1"/>
  <c r="W345" i="12" s="1"/>
  <c r="V345" i="12" a="1"/>
  <c r="V345" i="12" s="1"/>
  <c r="Z344" i="12" a="1"/>
  <c r="Z344" i="12" s="1"/>
  <c r="AA344" i="12" s="1"/>
  <c r="Y344" i="12" a="1"/>
  <c r="Y344" i="12" s="1"/>
  <c r="X344" i="12" a="1"/>
  <c r="X344" i="12" s="1"/>
  <c r="W344" i="12" a="1"/>
  <c r="W344" i="12" s="1"/>
  <c r="V344" i="12" a="1"/>
  <c r="V344" i="12" s="1"/>
  <c r="Z343" i="12" a="1"/>
  <c r="Z343" i="12" s="1"/>
  <c r="AA343" i="12" s="1"/>
  <c r="Y343" i="12" a="1"/>
  <c r="Y343" i="12" s="1"/>
  <c r="X343" i="12" a="1"/>
  <c r="X343" i="12" s="1"/>
  <c r="W343" i="12" a="1"/>
  <c r="W343" i="12" s="1"/>
  <c r="V343" i="12" a="1"/>
  <c r="V343" i="12" s="1"/>
  <c r="Z342" i="12" a="1"/>
  <c r="Z342" i="12" s="1"/>
  <c r="AA342" i="12" s="1"/>
  <c r="Y342" i="12" a="1"/>
  <c r="Y342" i="12" s="1"/>
  <c r="X342" i="12" a="1"/>
  <c r="X342" i="12" s="1"/>
  <c r="W342" i="12" a="1"/>
  <c r="W342" i="12" s="1"/>
  <c r="V342" i="12" a="1"/>
  <c r="V342" i="12" s="1"/>
  <c r="R342" i="12" a="1"/>
  <c r="R342" i="12" s="1"/>
  <c r="Z341" i="12" a="1"/>
  <c r="Z341" i="12" s="1"/>
  <c r="AA341" i="12" s="1"/>
  <c r="Y341" i="12" a="1"/>
  <c r="Y341" i="12" s="1"/>
  <c r="X341" i="12" a="1"/>
  <c r="X341" i="12" s="1"/>
  <c r="W341" i="12" a="1"/>
  <c r="W341" i="12" s="1"/>
  <c r="V341" i="12" a="1"/>
  <c r="V341" i="12" s="1"/>
  <c r="Z340" i="12" a="1"/>
  <c r="Z340" i="12" s="1"/>
  <c r="AA340" i="12" s="1"/>
  <c r="Y340" i="12" a="1"/>
  <c r="Y340" i="12" s="1"/>
  <c r="X340" i="12" a="1"/>
  <c r="X340" i="12" s="1"/>
  <c r="W340" i="12" a="1"/>
  <c r="W340" i="12" s="1"/>
  <c r="V340" i="12" a="1"/>
  <c r="V340" i="12" s="1"/>
  <c r="Z339" i="12" a="1"/>
  <c r="Z339" i="12" s="1"/>
  <c r="AA339" i="12" s="1"/>
  <c r="Y339" i="12" a="1"/>
  <c r="Y339" i="12" s="1"/>
  <c r="X339" i="12" a="1"/>
  <c r="X339" i="12" s="1"/>
  <c r="W339" i="12" a="1"/>
  <c r="W339" i="12" s="1"/>
  <c r="V339" i="12" a="1"/>
  <c r="V339" i="12" s="1"/>
  <c r="S339" i="12" a="1"/>
  <c r="S339" i="12" s="1"/>
  <c r="Z338" i="12" a="1"/>
  <c r="Z338" i="12" s="1"/>
  <c r="AA338" i="12" s="1"/>
  <c r="Y338" i="12" a="1"/>
  <c r="Y338" i="12" s="1"/>
  <c r="X338" i="12" a="1"/>
  <c r="X338" i="12" s="1"/>
  <c r="W338" i="12" a="1"/>
  <c r="W338" i="12" s="1"/>
  <c r="V338" i="12" a="1"/>
  <c r="V338" i="12" s="1"/>
  <c r="S338" i="12" a="1"/>
  <c r="S338" i="12"/>
  <c r="R338" i="12" a="1"/>
  <c r="R338" i="12"/>
  <c r="Z337" i="12" a="1"/>
  <c r="Z337" i="12" s="1"/>
  <c r="AA337" i="12" s="1"/>
  <c r="Y337" i="12" a="1"/>
  <c r="Y337" i="12" s="1"/>
  <c r="X337" i="12" a="1"/>
  <c r="X337" i="12" s="1"/>
  <c r="W337" i="12" a="1"/>
  <c r="W337" i="12" s="1"/>
  <c r="V337" i="12" a="1"/>
  <c r="V337" i="12" s="1"/>
  <c r="S337" i="12" a="1"/>
  <c r="S337" i="12" s="1"/>
  <c r="R337" i="12" a="1"/>
  <c r="R337" i="12" s="1"/>
  <c r="Z336" i="12" a="1"/>
  <c r="Z336" i="12" s="1"/>
  <c r="AA336" i="12" s="1"/>
  <c r="Y336" i="12" a="1"/>
  <c r="Y336" i="12" s="1"/>
  <c r="X336" i="12" a="1"/>
  <c r="X336" i="12" s="1"/>
  <c r="W336" i="12" a="1"/>
  <c r="W336" i="12" s="1"/>
  <c r="V336" i="12" a="1"/>
  <c r="V336" i="12" s="1"/>
  <c r="Z335" i="12" a="1"/>
  <c r="Z335" i="12" s="1"/>
  <c r="AA335" i="12" s="1"/>
  <c r="Y335" i="12" a="1"/>
  <c r="Y335" i="12" s="1"/>
  <c r="X335" i="12" a="1"/>
  <c r="X335" i="12" s="1"/>
  <c r="W335" i="12" a="1"/>
  <c r="W335" i="12" s="1"/>
  <c r="V335" i="12" a="1"/>
  <c r="V335" i="12" s="1"/>
  <c r="Z334" i="12" a="1"/>
  <c r="Z334" i="12" s="1"/>
  <c r="AA334" i="12" s="1"/>
  <c r="Y334" i="12" a="1"/>
  <c r="Y334" i="12" s="1"/>
  <c r="X334" i="12" a="1"/>
  <c r="X334" i="12" s="1"/>
  <c r="W334" i="12" a="1"/>
  <c r="W334" i="12" s="1"/>
  <c r="V334" i="12" a="1"/>
  <c r="V334" i="12" s="1"/>
  <c r="S334" i="12" a="1"/>
  <c r="S334" i="12" s="1"/>
  <c r="Z333" i="12" a="1"/>
  <c r="Z333" i="12" s="1"/>
  <c r="AA333" i="12" s="1"/>
  <c r="Y333" i="12" a="1"/>
  <c r="Y333" i="12" s="1"/>
  <c r="X333" i="12" a="1"/>
  <c r="X333" i="12" s="1"/>
  <c r="W333" i="12" a="1"/>
  <c r="W333" i="12" s="1"/>
  <c r="V333" i="12" a="1"/>
  <c r="V333" i="12" s="1"/>
  <c r="S333" i="12" a="1"/>
  <c r="S333" i="12"/>
  <c r="R333" i="12" a="1"/>
  <c r="R333" i="12" s="1"/>
  <c r="Z332" i="12" a="1"/>
  <c r="Z332" i="12" s="1"/>
  <c r="AA332" i="12" s="1"/>
  <c r="Y332" i="12" a="1"/>
  <c r="Y332" i="12" s="1"/>
  <c r="X332" i="12" a="1"/>
  <c r="X332" i="12" s="1"/>
  <c r="W332" i="12" a="1"/>
  <c r="W332" i="12" s="1"/>
  <c r="V332" i="12" a="1"/>
  <c r="V332" i="12" s="1"/>
  <c r="S332" i="12" a="1"/>
  <c r="S332" i="12" s="1"/>
  <c r="R332" i="12" a="1"/>
  <c r="R332" i="12"/>
  <c r="AA331" i="12"/>
  <c r="Z331" i="12" a="1"/>
  <c r="Z331" i="12" s="1"/>
  <c r="Y331" i="12" a="1"/>
  <c r="Y331" i="12" s="1"/>
  <c r="X331" i="12" a="1"/>
  <c r="X331" i="12" s="1"/>
  <c r="W331" i="12" a="1"/>
  <c r="W331" i="12" s="1"/>
  <c r="V331" i="12" a="1"/>
  <c r="V331" i="12" s="1"/>
  <c r="S331" i="12" a="1"/>
  <c r="S331" i="12"/>
  <c r="R331" i="12" a="1"/>
  <c r="R331" i="12" s="1"/>
  <c r="Z330" i="12" a="1"/>
  <c r="Z330" i="12" s="1"/>
  <c r="AA330" i="12" s="1"/>
  <c r="Y330" i="12" a="1"/>
  <c r="Y330" i="12" s="1"/>
  <c r="X330" i="12" a="1"/>
  <c r="X330" i="12" s="1"/>
  <c r="W330" i="12" a="1"/>
  <c r="W330" i="12" s="1"/>
  <c r="V330" i="12" a="1"/>
  <c r="V330" i="12" s="1"/>
  <c r="S330" i="12" a="1"/>
  <c r="S330" i="12" s="1"/>
  <c r="R330" i="12" a="1"/>
  <c r="R330" i="12" s="1"/>
  <c r="Z329" i="12" a="1"/>
  <c r="Z329" i="12" s="1"/>
  <c r="AA329" i="12" s="1"/>
  <c r="Y329" i="12" a="1"/>
  <c r="Y329" i="12" s="1"/>
  <c r="X329" i="12" a="1"/>
  <c r="X329" i="12" s="1"/>
  <c r="W329" i="12" a="1"/>
  <c r="W329" i="12" s="1"/>
  <c r="V329" i="12" a="1"/>
  <c r="V329" i="12" s="1"/>
  <c r="S329" i="12" a="1"/>
  <c r="S329" i="12" s="1"/>
  <c r="Z328" i="12" a="1"/>
  <c r="Z328" i="12" s="1"/>
  <c r="AA328" i="12" s="1"/>
  <c r="Y328" i="12" a="1"/>
  <c r="Y328" i="12" s="1"/>
  <c r="X328" i="12" a="1"/>
  <c r="X328" i="12" s="1"/>
  <c r="W328" i="12" a="1"/>
  <c r="W328" i="12" s="1"/>
  <c r="V328" i="12" a="1"/>
  <c r="V328" i="12" s="1"/>
  <c r="R328" i="12" a="1"/>
  <c r="R328" i="12"/>
  <c r="Z327" i="12" a="1"/>
  <c r="Z327" i="12" s="1"/>
  <c r="AA327" i="12" s="1"/>
  <c r="Y327" i="12" a="1"/>
  <c r="Y327" i="12" s="1"/>
  <c r="X327" i="12" a="1"/>
  <c r="X327" i="12" s="1"/>
  <c r="W327" i="12" a="1"/>
  <c r="W327" i="12" s="1"/>
  <c r="V327" i="12" a="1"/>
  <c r="V327" i="12" s="1"/>
  <c r="R327" i="12" a="1"/>
  <c r="R327" i="12" s="1"/>
  <c r="Z326" i="12" a="1"/>
  <c r="Z326" i="12" s="1"/>
  <c r="AA326" i="12" s="1"/>
  <c r="Y326" i="12" a="1"/>
  <c r="Y326" i="12" s="1"/>
  <c r="X326" i="12" a="1"/>
  <c r="X326" i="12" s="1"/>
  <c r="W326" i="12" a="1"/>
  <c r="W326" i="12" s="1"/>
  <c r="V326" i="12" a="1"/>
  <c r="V326" i="12" s="1"/>
  <c r="R326" i="12" a="1"/>
  <c r="R326" i="12" s="1"/>
  <c r="Z325" i="12" a="1"/>
  <c r="Z325" i="12" s="1"/>
  <c r="AA325" i="12" s="1"/>
  <c r="Y325" i="12" a="1"/>
  <c r="Y325" i="12" s="1"/>
  <c r="X325" i="12" a="1"/>
  <c r="X325" i="12" s="1"/>
  <c r="W325" i="12" a="1"/>
  <c r="W325" i="12" s="1"/>
  <c r="V325" i="12" a="1"/>
  <c r="V325" i="12" s="1"/>
  <c r="S325" i="12" a="1"/>
  <c r="S325" i="12" s="1"/>
  <c r="R325" i="12" a="1"/>
  <c r="R325" i="12"/>
  <c r="Z324" i="12" a="1"/>
  <c r="Z324" i="12" s="1"/>
  <c r="AA324" i="12" s="1"/>
  <c r="Y324" i="12" a="1"/>
  <c r="Y324" i="12" s="1"/>
  <c r="X324" i="12" a="1"/>
  <c r="X324" i="12" s="1"/>
  <c r="W324" i="12" a="1"/>
  <c r="W324" i="12" s="1"/>
  <c r="V324" i="12" a="1"/>
  <c r="V324" i="12" s="1"/>
  <c r="S324" i="12" a="1"/>
  <c r="S324" i="12"/>
  <c r="R324" i="12" a="1"/>
  <c r="R324" i="12" s="1"/>
  <c r="Z323" i="12" a="1"/>
  <c r="Z323" i="12" s="1"/>
  <c r="AA323" i="12" s="1"/>
  <c r="Y323" i="12" a="1"/>
  <c r="Y323" i="12" s="1"/>
  <c r="X323" i="12" a="1"/>
  <c r="X323" i="12" s="1"/>
  <c r="W323" i="12" a="1"/>
  <c r="W323" i="12" s="1"/>
  <c r="V323" i="12" a="1"/>
  <c r="V323" i="12" s="1"/>
  <c r="Z322" i="12" a="1"/>
  <c r="Z322" i="12" s="1"/>
  <c r="AA322" i="12" s="1"/>
  <c r="Y322" i="12" a="1"/>
  <c r="Y322" i="12" s="1"/>
  <c r="X322" i="12" a="1"/>
  <c r="X322" i="12" s="1"/>
  <c r="W322" i="12" a="1"/>
  <c r="W322" i="12" s="1"/>
  <c r="V322" i="12" a="1"/>
  <c r="V322" i="12" s="1"/>
  <c r="Z321" i="12" a="1"/>
  <c r="Z321" i="12" s="1"/>
  <c r="AA321" i="12" s="1"/>
  <c r="Y321" i="12" a="1"/>
  <c r="Y321" i="12" s="1"/>
  <c r="X321" i="12" a="1"/>
  <c r="X321" i="12" s="1"/>
  <c r="W321" i="12" a="1"/>
  <c r="W321" i="12" s="1"/>
  <c r="V321" i="12" a="1"/>
  <c r="V321" i="12" s="1"/>
  <c r="S321" i="12" a="1"/>
  <c r="S321" i="12" s="1"/>
  <c r="Z320" i="12" a="1"/>
  <c r="Z320" i="12" s="1"/>
  <c r="AA320" i="12" s="1"/>
  <c r="Y320" i="12" a="1"/>
  <c r="Y320" i="12" s="1"/>
  <c r="X320" i="12" a="1"/>
  <c r="X320" i="12" s="1"/>
  <c r="W320" i="12" a="1"/>
  <c r="W320" i="12" s="1"/>
  <c r="V320" i="12" a="1"/>
  <c r="V320" i="12" s="1"/>
  <c r="Z319" i="12" a="1"/>
  <c r="Z319" i="12" s="1"/>
  <c r="AA319" i="12" s="1"/>
  <c r="Y319" i="12" a="1"/>
  <c r="Y319" i="12" s="1"/>
  <c r="X319" i="12" a="1"/>
  <c r="X319" i="12" s="1"/>
  <c r="W319" i="12" a="1"/>
  <c r="W319" i="12" s="1"/>
  <c r="V319" i="12" a="1"/>
  <c r="V319" i="12" s="1"/>
  <c r="Z318" i="12" a="1"/>
  <c r="Z318" i="12" s="1"/>
  <c r="AA318" i="12" s="1"/>
  <c r="Y318" i="12" a="1"/>
  <c r="Y318" i="12" s="1"/>
  <c r="X318" i="12" a="1"/>
  <c r="X318" i="12" s="1"/>
  <c r="W318" i="12" a="1"/>
  <c r="W318" i="12" s="1"/>
  <c r="V318" i="12" a="1"/>
  <c r="V318" i="12" s="1"/>
  <c r="S318" i="12" a="1"/>
  <c r="S318" i="12" s="1"/>
  <c r="R318" i="12" a="1"/>
  <c r="R318" i="12"/>
  <c r="Z317" i="12" a="1"/>
  <c r="Z317" i="12" s="1"/>
  <c r="AA317" i="12" s="1"/>
  <c r="Y317" i="12" a="1"/>
  <c r="Y317" i="12" s="1"/>
  <c r="X317" i="12" a="1"/>
  <c r="X317" i="12" s="1"/>
  <c r="W317" i="12" a="1"/>
  <c r="W317" i="12" s="1"/>
  <c r="V317" i="12" a="1"/>
  <c r="V317" i="12" s="1"/>
  <c r="S317" i="12" a="1"/>
  <c r="S317" i="12" s="1"/>
  <c r="R317" i="12" a="1"/>
  <c r="R317" i="12"/>
  <c r="AA316" i="12"/>
  <c r="Z316" i="12" a="1"/>
  <c r="Z316" i="12" s="1"/>
  <c r="Y316" i="12" a="1"/>
  <c r="Y316" i="12" s="1"/>
  <c r="X316" i="12" a="1"/>
  <c r="X316" i="12" s="1"/>
  <c r="W316" i="12" a="1"/>
  <c r="W316" i="12" s="1"/>
  <c r="V316" i="12" a="1"/>
  <c r="V316" i="12" s="1"/>
  <c r="Z315" i="12" a="1"/>
  <c r="Z315" i="12" s="1"/>
  <c r="AA315" i="12" s="1"/>
  <c r="Y315" i="12" a="1"/>
  <c r="Y315" i="12" s="1"/>
  <c r="X315" i="12" a="1"/>
  <c r="X315" i="12" s="1"/>
  <c r="W315" i="12" a="1"/>
  <c r="W315" i="12" s="1"/>
  <c r="V315" i="12" a="1"/>
  <c r="V315" i="12" s="1"/>
  <c r="Z314" i="12" a="1"/>
  <c r="Z314" i="12" s="1"/>
  <c r="AA314" i="12" s="1"/>
  <c r="Y314" i="12" a="1"/>
  <c r="Y314" i="12" s="1"/>
  <c r="X314" i="12" a="1"/>
  <c r="X314" i="12" s="1"/>
  <c r="W314" i="12" a="1"/>
  <c r="W314" i="12" s="1"/>
  <c r="V314" i="12" a="1"/>
  <c r="V314" i="12" s="1"/>
  <c r="Z313" i="12" a="1"/>
  <c r="Z313" i="12" s="1"/>
  <c r="AA313" i="12" s="1"/>
  <c r="Y313" i="12" a="1"/>
  <c r="Y313" i="12" s="1"/>
  <c r="X313" i="12" a="1"/>
  <c r="X313" i="12" s="1"/>
  <c r="W313" i="12" a="1"/>
  <c r="W313" i="12" s="1"/>
  <c r="V313" i="12" a="1"/>
  <c r="V313" i="12" s="1"/>
  <c r="Z312" i="12" a="1"/>
  <c r="Z312" i="12" s="1"/>
  <c r="AA312" i="12" s="1"/>
  <c r="Y312" i="12" a="1"/>
  <c r="Y312" i="12" s="1"/>
  <c r="X312" i="12" a="1"/>
  <c r="X312" i="12" s="1"/>
  <c r="W312" i="12" a="1"/>
  <c r="W312" i="12" s="1"/>
  <c r="V312" i="12" a="1"/>
  <c r="V312" i="12" s="1"/>
  <c r="Z311" i="12" a="1"/>
  <c r="Z311" i="12" s="1"/>
  <c r="AA311" i="12" s="1"/>
  <c r="Y311" i="12" a="1"/>
  <c r="Y311" i="12" s="1"/>
  <c r="X311" i="12" a="1"/>
  <c r="X311" i="12" s="1"/>
  <c r="W311" i="12" a="1"/>
  <c r="W311" i="12" s="1"/>
  <c r="V311" i="12" a="1"/>
  <c r="V311" i="12" s="1"/>
  <c r="S311" i="12" a="1"/>
  <c r="S311" i="12" s="1"/>
  <c r="R311" i="12" a="1"/>
  <c r="R311" i="12" s="1"/>
  <c r="Z310" i="12" a="1"/>
  <c r="Z310" i="12" s="1"/>
  <c r="AA310" i="12" s="1"/>
  <c r="Y310" i="12" a="1"/>
  <c r="Y310" i="12" s="1"/>
  <c r="X310" i="12" a="1"/>
  <c r="X310" i="12" s="1"/>
  <c r="W310" i="12" a="1"/>
  <c r="W310" i="12" s="1"/>
  <c r="V310" i="12" a="1"/>
  <c r="V310" i="12" s="1"/>
  <c r="S310" i="12" a="1"/>
  <c r="S310" i="12" s="1"/>
  <c r="R310" i="12" a="1"/>
  <c r="R310" i="12"/>
  <c r="Z309" i="12" a="1"/>
  <c r="Z309" i="12" s="1"/>
  <c r="AA309" i="12" s="1"/>
  <c r="Y309" i="12" a="1"/>
  <c r="Y309" i="12" s="1"/>
  <c r="X309" i="12" a="1"/>
  <c r="X309" i="12" s="1"/>
  <c r="W309" i="12" a="1"/>
  <c r="W309" i="12" s="1"/>
  <c r="V309" i="12" a="1"/>
  <c r="V309" i="12" s="1"/>
  <c r="R309" i="12" a="1"/>
  <c r="R309" i="12"/>
  <c r="Z308" i="12" a="1"/>
  <c r="Z308" i="12" s="1"/>
  <c r="AA308" i="12" s="1"/>
  <c r="Y308" i="12" a="1"/>
  <c r="Y308" i="12" s="1"/>
  <c r="X308" i="12" a="1"/>
  <c r="X308" i="12" s="1"/>
  <c r="W308" i="12" a="1"/>
  <c r="W308" i="12" s="1"/>
  <c r="V308" i="12" a="1"/>
  <c r="V308" i="12" s="1"/>
  <c r="Z307" i="12" a="1"/>
  <c r="Z307" i="12" s="1"/>
  <c r="AA307" i="12" s="1"/>
  <c r="Y307" i="12" a="1"/>
  <c r="Y307" i="12" s="1"/>
  <c r="X307" i="12" a="1"/>
  <c r="X307" i="12" s="1"/>
  <c r="W307" i="12" a="1"/>
  <c r="W307" i="12" s="1"/>
  <c r="V307" i="12" a="1"/>
  <c r="V307" i="12" s="1"/>
  <c r="Z306" i="12" a="1"/>
  <c r="Z306" i="12" s="1"/>
  <c r="AA306" i="12" s="1"/>
  <c r="Y306" i="12" a="1"/>
  <c r="Y306" i="12" s="1"/>
  <c r="X306" i="12" a="1"/>
  <c r="X306" i="12" s="1"/>
  <c r="W306" i="12" a="1"/>
  <c r="W306" i="12" s="1"/>
  <c r="V306" i="12" a="1"/>
  <c r="V306" i="12"/>
  <c r="Z305" i="12" a="1"/>
  <c r="Z305" i="12" s="1"/>
  <c r="AA305" i="12" s="1"/>
  <c r="Y305" i="12" a="1"/>
  <c r="Y305" i="12" s="1"/>
  <c r="X305" i="12" a="1"/>
  <c r="X305" i="12" s="1"/>
  <c r="W305" i="12" a="1"/>
  <c r="W305" i="12" s="1"/>
  <c r="V305" i="12" a="1"/>
  <c r="V305" i="12" s="1"/>
  <c r="R305" i="12" a="1"/>
  <c r="R305" i="12"/>
  <c r="Z304" i="12" a="1"/>
  <c r="Z304" i="12" s="1"/>
  <c r="AA304" i="12" s="1"/>
  <c r="Y304" i="12" a="1"/>
  <c r="Y304" i="12" s="1"/>
  <c r="X304" i="12" a="1"/>
  <c r="X304" i="12" s="1"/>
  <c r="W304" i="12" a="1"/>
  <c r="W304" i="12" s="1"/>
  <c r="V304" i="12" a="1"/>
  <c r="V304" i="12" s="1"/>
  <c r="Z303" i="12" a="1"/>
  <c r="Z303" i="12" s="1"/>
  <c r="AA303" i="12" s="1"/>
  <c r="Y303" i="12" a="1"/>
  <c r="Y303" i="12" s="1"/>
  <c r="X303" i="12" a="1"/>
  <c r="X303" i="12" s="1"/>
  <c r="W303" i="12" a="1"/>
  <c r="W303" i="12" s="1"/>
  <c r="V303" i="12" a="1"/>
  <c r="V303" i="12" s="1"/>
  <c r="Z302" i="12" a="1"/>
  <c r="Z302" i="12" s="1"/>
  <c r="AA302" i="12" s="1"/>
  <c r="Y302" i="12" a="1"/>
  <c r="Y302" i="12" s="1"/>
  <c r="X302" i="12" a="1"/>
  <c r="X302" i="12" s="1"/>
  <c r="W302" i="12" a="1"/>
  <c r="W302" i="12" s="1"/>
  <c r="V302" i="12" a="1"/>
  <c r="V302" i="12" s="1"/>
  <c r="S302" i="12" a="1"/>
  <c r="S302" i="12" s="1"/>
  <c r="R302" i="12" a="1"/>
  <c r="R302" i="12"/>
  <c r="Z301" i="12" a="1"/>
  <c r="Z301" i="12" s="1"/>
  <c r="AA301" i="12" s="1"/>
  <c r="Y301" i="12" a="1"/>
  <c r="Y301" i="12" s="1"/>
  <c r="X301" i="12" a="1"/>
  <c r="X301" i="12" s="1"/>
  <c r="W301" i="12" a="1"/>
  <c r="W301" i="12" s="1"/>
  <c r="V301" i="12" a="1"/>
  <c r="V301" i="12" s="1"/>
  <c r="Z300" i="12" a="1"/>
  <c r="Z300" i="12" s="1"/>
  <c r="AA300" i="12" s="1"/>
  <c r="Y300" i="12" a="1"/>
  <c r="Y300" i="12" s="1"/>
  <c r="X300" i="12" a="1"/>
  <c r="X300" i="12" s="1"/>
  <c r="W300" i="12" a="1"/>
  <c r="W300" i="12" s="1"/>
  <c r="V300" i="12" a="1"/>
  <c r="V300" i="12" s="1"/>
  <c r="R300" i="12" a="1"/>
  <c r="R300" i="12"/>
  <c r="Z299" i="12" a="1"/>
  <c r="Z299" i="12" s="1"/>
  <c r="AA299" i="12" s="1"/>
  <c r="Y299" i="12" a="1"/>
  <c r="Y299" i="12" s="1"/>
  <c r="X299" i="12" a="1"/>
  <c r="X299" i="12" s="1"/>
  <c r="W299" i="12" a="1"/>
  <c r="W299" i="12" s="1"/>
  <c r="V299" i="12" a="1"/>
  <c r="V299" i="12" s="1"/>
  <c r="Z298" i="12" a="1"/>
  <c r="Z298" i="12" s="1"/>
  <c r="AA298" i="12" s="1"/>
  <c r="Y298" i="12" a="1"/>
  <c r="Y298" i="12" s="1"/>
  <c r="X298" i="12" a="1"/>
  <c r="X298" i="12" s="1"/>
  <c r="W298" i="12" a="1"/>
  <c r="W298" i="12" s="1"/>
  <c r="V298" i="12" a="1"/>
  <c r="V298" i="12" s="1"/>
  <c r="Z297" i="12" a="1"/>
  <c r="Z297" i="12" s="1"/>
  <c r="AA297" i="12" s="1"/>
  <c r="Y297" i="12" a="1"/>
  <c r="Y297" i="12" s="1"/>
  <c r="X297" i="12" a="1"/>
  <c r="X297" i="12" s="1"/>
  <c r="W297" i="12" a="1"/>
  <c r="W297" i="12" s="1"/>
  <c r="V297" i="12" a="1"/>
  <c r="V297" i="12" s="1"/>
  <c r="Z296" i="12" a="1"/>
  <c r="Z296" i="12" s="1"/>
  <c r="AA296" i="12" s="1"/>
  <c r="Y296" i="12" a="1"/>
  <c r="Y296" i="12" s="1"/>
  <c r="X296" i="12" a="1"/>
  <c r="X296" i="12" s="1"/>
  <c r="W296" i="12" a="1"/>
  <c r="W296" i="12" s="1"/>
  <c r="V296" i="12" a="1"/>
  <c r="V296" i="12" s="1"/>
  <c r="Z295" i="12" a="1"/>
  <c r="Z295" i="12" s="1"/>
  <c r="AA295" i="12" s="1"/>
  <c r="Y295" i="12" a="1"/>
  <c r="Y295" i="12" s="1"/>
  <c r="X295" i="12" a="1"/>
  <c r="X295" i="12" s="1"/>
  <c r="W295" i="12" a="1"/>
  <c r="W295" i="12" s="1"/>
  <c r="V295" i="12" a="1"/>
  <c r="V295" i="12" s="1"/>
  <c r="Z294" i="12" a="1"/>
  <c r="Z294" i="12" s="1"/>
  <c r="AA294" i="12" s="1"/>
  <c r="Y294" i="12" a="1"/>
  <c r="Y294" i="12" s="1"/>
  <c r="X294" i="12" a="1"/>
  <c r="X294" i="12" s="1"/>
  <c r="W294" i="12" a="1"/>
  <c r="W294" i="12" s="1"/>
  <c r="V294" i="12" a="1"/>
  <c r="V294" i="12" s="1"/>
  <c r="Z293" i="12" a="1"/>
  <c r="Z293" i="12" s="1"/>
  <c r="AA293" i="12" s="1"/>
  <c r="Y293" i="12" a="1"/>
  <c r="Y293" i="12" s="1"/>
  <c r="X293" i="12" a="1"/>
  <c r="X293" i="12" s="1"/>
  <c r="W293" i="12" a="1"/>
  <c r="W293" i="12" s="1"/>
  <c r="V293" i="12" a="1"/>
  <c r="V293" i="12" s="1"/>
  <c r="Z292" i="12" a="1"/>
  <c r="Z292" i="12" s="1"/>
  <c r="AA292" i="12" s="1"/>
  <c r="Y292" i="12" a="1"/>
  <c r="Y292" i="12" s="1"/>
  <c r="X292" i="12" a="1"/>
  <c r="X292" i="12" s="1"/>
  <c r="W292" i="12" a="1"/>
  <c r="W292" i="12" s="1"/>
  <c r="V292" i="12" a="1"/>
  <c r="V292" i="12" s="1"/>
  <c r="Z291" i="12" a="1"/>
  <c r="Z291" i="12" s="1"/>
  <c r="AA291" i="12" s="1"/>
  <c r="Y291" i="12" a="1"/>
  <c r="Y291" i="12" s="1"/>
  <c r="X291" i="12" a="1"/>
  <c r="X291" i="12" s="1"/>
  <c r="W291" i="12" a="1"/>
  <c r="W291" i="12" s="1"/>
  <c r="V291" i="12" a="1"/>
  <c r="V291" i="12" s="1"/>
  <c r="S291" i="12" a="1"/>
  <c r="S291" i="12" s="1"/>
  <c r="R291" i="12" a="1"/>
  <c r="R291" i="12"/>
  <c r="Z290" i="12" a="1"/>
  <c r="Z290" i="12" s="1"/>
  <c r="AA290" i="12" s="1"/>
  <c r="Y290" i="12" a="1"/>
  <c r="Y290" i="12" s="1"/>
  <c r="X290" i="12" a="1"/>
  <c r="X290" i="12" s="1"/>
  <c r="W290" i="12" a="1"/>
  <c r="W290" i="12" s="1"/>
  <c r="V290" i="12" a="1"/>
  <c r="V290" i="12" s="1"/>
  <c r="Z289" i="12" a="1"/>
  <c r="Z289" i="12" s="1"/>
  <c r="AA289" i="12" s="1"/>
  <c r="Y289" i="12" a="1"/>
  <c r="Y289" i="12" s="1"/>
  <c r="X289" i="12" a="1"/>
  <c r="X289" i="12" s="1"/>
  <c r="W289" i="12" a="1"/>
  <c r="W289" i="12" s="1"/>
  <c r="V289" i="12" a="1"/>
  <c r="V289" i="12" s="1"/>
  <c r="Z288" i="12" a="1"/>
  <c r="Z288" i="12" s="1"/>
  <c r="AA288" i="12" s="1"/>
  <c r="Y288" i="12" a="1"/>
  <c r="Y288" i="12" s="1"/>
  <c r="X288" i="12" a="1"/>
  <c r="X288" i="12" s="1"/>
  <c r="W288" i="12" a="1"/>
  <c r="W288" i="12" s="1"/>
  <c r="V288" i="12" a="1"/>
  <c r="V288" i="12" s="1"/>
  <c r="Z287" i="12" a="1"/>
  <c r="Z287" i="12" s="1"/>
  <c r="AA287" i="12" s="1"/>
  <c r="Y287" i="12" a="1"/>
  <c r="Y287" i="12" s="1"/>
  <c r="X287" i="12" a="1"/>
  <c r="X287" i="12" s="1"/>
  <c r="W287" i="12" a="1"/>
  <c r="W287" i="12" s="1"/>
  <c r="V287" i="12" a="1"/>
  <c r="V287" i="12" s="1"/>
  <c r="Z286" i="12" a="1"/>
  <c r="Z286" i="12" s="1"/>
  <c r="AA286" i="12" s="1"/>
  <c r="Y286" i="12" a="1"/>
  <c r="Y286" i="12" s="1"/>
  <c r="X286" i="12" a="1"/>
  <c r="X286" i="12" s="1"/>
  <c r="W286" i="12" a="1"/>
  <c r="W286" i="12" s="1"/>
  <c r="V286" i="12" a="1"/>
  <c r="V286" i="12"/>
  <c r="R286" i="12" a="1"/>
  <c r="R286" i="12"/>
  <c r="Z285" i="12" a="1"/>
  <c r="Z285" i="12" s="1"/>
  <c r="AA285" i="12" s="1"/>
  <c r="Y285" i="12" a="1"/>
  <c r="Y285" i="12" s="1"/>
  <c r="X285" i="12" a="1"/>
  <c r="X285" i="12" s="1"/>
  <c r="W285" i="12" a="1"/>
  <c r="W285" i="12" s="1"/>
  <c r="V285" i="12" a="1"/>
  <c r="V285" i="12" s="1"/>
  <c r="S285" i="12" a="1"/>
  <c r="S285" i="12" s="1"/>
  <c r="R285" i="12" a="1"/>
  <c r="R285" i="12" s="1"/>
  <c r="Z284" i="12" a="1"/>
  <c r="Z284" i="12" s="1"/>
  <c r="AA284" i="12" s="1"/>
  <c r="Y284" i="12" a="1"/>
  <c r="Y284" i="12"/>
  <c r="X284" i="12" a="1"/>
  <c r="X284" i="12" s="1"/>
  <c r="W284" i="12" a="1"/>
  <c r="W284" i="12" s="1"/>
  <c r="V284" i="12" a="1"/>
  <c r="V284" i="12" s="1"/>
  <c r="S284" i="12" a="1"/>
  <c r="S284" i="12" s="1"/>
  <c r="R284" i="12" a="1"/>
  <c r="R284" i="12" s="1"/>
  <c r="Z283" i="12" a="1"/>
  <c r="Z283" i="12" s="1"/>
  <c r="AA283" i="12" s="1"/>
  <c r="Y283" i="12" a="1"/>
  <c r="Y283" i="12" s="1"/>
  <c r="X283" i="12" a="1"/>
  <c r="X283" i="12" s="1"/>
  <c r="W283" i="12" a="1"/>
  <c r="W283" i="12" s="1"/>
  <c r="V283" i="12" a="1"/>
  <c r="V283" i="12" s="1"/>
  <c r="Z282" i="12" a="1"/>
  <c r="Z282" i="12" s="1"/>
  <c r="AA282" i="12" s="1"/>
  <c r="Y282" i="12" a="1"/>
  <c r="Y282" i="12" s="1"/>
  <c r="X282" i="12" a="1"/>
  <c r="X282" i="12" s="1"/>
  <c r="W282" i="12" a="1"/>
  <c r="W282" i="12" s="1"/>
  <c r="V282" i="12" a="1"/>
  <c r="V282" i="12" s="1"/>
  <c r="Z281" i="12" a="1"/>
  <c r="Z281" i="12" s="1"/>
  <c r="AA281" i="12" s="1"/>
  <c r="Y281" i="12" a="1"/>
  <c r="Y281" i="12" s="1"/>
  <c r="X281" i="12" a="1"/>
  <c r="X281" i="12" s="1"/>
  <c r="W281" i="12" a="1"/>
  <c r="W281" i="12" s="1"/>
  <c r="V281" i="12" a="1"/>
  <c r="V281" i="12" s="1"/>
  <c r="Z280" i="12" a="1"/>
  <c r="Z280" i="12" s="1"/>
  <c r="AA280" i="12" s="1"/>
  <c r="Y280" i="12" a="1"/>
  <c r="Y280" i="12" s="1"/>
  <c r="X280" i="12" a="1"/>
  <c r="X280" i="12" s="1"/>
  <c r="W280" i="12" a="1"/>
  <c r="W280" i="12" s="1"/>
  <c r="V280" i="12" a="1"/>
  <c r="V280" i="12" s="1"/>
  <c r="Z279" i="12" a="1"/>
  <c r="Z279" i="12" s="1"/>
  <c r="AA279" i="12" s="1"/>
  <c r="Y279" i="12" a="1"/>
  <c r="Y279" i="12" s="1"/>
  <c r="X279" i="12" a="1"/>
  <c r="X279" i="12" s="1"/>
  <c r="W279" i="12" a="1"/>
  <c r="W279" i="12" s="1"/>
  <c r="V279" i="12" a="1"/>
  <c r="V279" i="12" s="1"/>
  <c r="Z278" i="12" a="1"/>
  <c r="Z278" i="12" s="1"/>
  <c r="AA278" i="12" s="1"/>
  <c r="Y278" i="12" a="1"/>
  <c r="Y278" i="12" s="1"/>
  <c r="X278" i="12" a="1"/>
  <c r="X278" i="12" s="1"/>
  <c r="W278" i="12" a="1"/>
  <c r="W278" i="12" s="1"/>
  <c r="V278" i="12" a="1"/>
  <c r="V278" i="12" s="1"/>
  <c r="Z277" i="12" a="1"/>
  <c r="Z277" i="12" s="1"/>
  <c r="AA277" i="12" s="1"/>
  <c r="Y277" i="12" a="1"/>
  <c r="Y277" i="12" s="1"/>
  <c r="X277" i="12" a="1"/>
  <c r="X277" i="12" s="1"/>
  <c r="W277" i="12" a="1"/>
  <c r="W277" i="12" s="1"/>
  <c r="V277" i="12" a="1"/>
  <c r="V277" i="12" s="1"/>
  <c r="Z276" i="12" a="1"/>
  <c r="Z276" i="12" s="1"/>
  <c r="AA276" i="12" s="1"/>
  <c r="Y276" i="12" a="1"/>
  <c r="Y276" i="12" s="1"/>
  <c r="X276" i="12" a="1"/>
  <c r="X276" i="12" s="1"/>
  <c r="W276" i="12" a="1"/>
  <c r="W276" i="12" s="1"/>
  <c r="V276" i="12" a="1"/>
  <c r="V276" i="12" s="1"/>
  <c r="Z275" i="12" a="1"/>
  <c r="Z275" i="12" s="1"/>
  <c r="AA275" i="12" s="1"/>
  <c r="Y275" i="12" a="1"/>
  <c r="Y275" i="12" s="1"/>
  <c r="X275" i="12" a="1"/>
  <c r="X275" i="12" s="1"/>
  <c r="W275" i="12" a="1"/>
  <c r="W275" i="12" s="1"/>
  <c r="V275" i="12" a="1"/>
  <c r="V275" i="12" s="1"/>
  <c r="Z274" i="12" a="1"/>
  <c r="Z274" i="12" s="1"/>
  <c r="AA274" i="12" s="1"/>
  <c r="Y274" i="12" a="1"/>
  <c r="Y274" i="12" s="1"/>
  <c r="X274" i="12" a="1"/>
  <c r="X274" i="12" s="1"/>
  <c r="W274" i="12" a="1"/>
  <c r="W274" i="12" s="1"/>
  <c r="V274" i="12" a="1"/>
  <c r="V274" i="12" s="1"/>
  <c r="R274" i="12" a="1"/>
  <c r="R274" i="12"/>
  <c r="Z273" i="12" a="1"/>
  <c r="Z273" i="12" s="1"/>
  <c r="AA273" i="12" s="1"/>
  <c r="Y273" i="12" a="1"/>
  <c r="Y273" i="12" s="1"/>
  <c r="X273" i="12" a="1"/>
  <c r="X273" i="12" s="1"/>
  <c r="W273" i="12" a="1"/>
  <c r="W273" i="12" s="1"/>
  <c r="V273" i="12" a="1"/>
  <c r="V273" i="12" s="1"/>
  <c r="Z272" i="12" a="1"/>
  <c r="Z272" i="12" s="1"/>
  <c r="AA272" i="12" s="1"/>
  <c r="Y272" i="12" a="1"/>
  <c r="Y272" i="12" s="1"/>
  <c r="X272" i="12" a="1"/>
  <c r="X272" i="12" s="1"/>
  <c r="W272" i="12" a="1"/>
  <c r="W272" i="12" s="1"/>
  <c r="V272" i="12" a="1"/>
  <c r="V272" i="12" s="1"/>
  <c r="Z271" i="12" a="1"/>
  <c r="Z271" i="12" s="1"/>
  <c r="AA271" i="12" s="1"/>
  <c r="Y271" i="12" a="1"/>
  <c r="Y271" i="12" s="1"/>
  <c r="X271" i="12" a="1"/>
  <c r="X271" i="12" s="1"/>
  <c r="W271" i="12" a="1"/>
  <c r="W271" i="12" s="1"/>
  <c r="V271" i="12" a="1"/>
  <c r="V271" i="12" s="1"/>
  <c r="S271" i="12" a="1"/>
  <c r="S271" i="12" s="1"/>
  <c r="R271" i="12" a="1"/>
  <c r="R271" i="12" s="1"/>
  <c r="Z270" i="12" a="1"/>
  <c r="Z270" i="12" s="1"/>
  <c r="AA270" i="12" s="1"/>
  <c r="Y270" i="12" a="1"/>
  <c r="Y270" i="12" s="1"/>
  <c r="X270" i="12" a="1"/>
  <c r="X270" i="12" s="1"/>
  <c r="W270" i="12" a="1"/>
  <c r="W270" i="12" s="1"/>
  <c r="V270" i="12" a="1"/>
  <c r="V270" i="12" s="1"/>
  <c r="Z269" i="12" a="1"/>
  <c r="Z269" i="12"/>
  <c r="AA269" i="12" s="1"/>
  <c r="Y269" i="12" a="1"/>
  <c r="Y269" i="12" s="1"/>
  <c r="X269" i="12" a="1"/>
  <c r="X269" i="12" s="1"/>
  <c r="W269" i="12" a="1"/>
  <c r="W269" i="12" s="1"/>
  <c r="V269" i="12" a="1"/>
  <c r="V269" i="12" s="1"/>
  <c r="S269" i="12" a="1"/>
  <c r="S269" i="12"/>
  <c r="R269" i="12" a="1"/>
  <c r="R269" i="12" s="1"/>
  <c r="Z268" i="12" a="1"/>
  <c r="Z268" i="12" s="1"/>
  <c r="AA268" i="12" s="1"/>
  <c r="Y268" i="12" a="1"/>
  <c r="Y268" i="12" s="1"/>
  <c r="X268" i="12" a="1"/>
  <c r="X268" i="12" s="1"/>
  <c r="W268" i="12" a="1"/>
  <c r="W268" i="12" s="1"/>
  <c r="V268" i="12" a="1"/>
  <c r="V268" i="12" s="1"/>
  <c r="Z267" i="12" a="1"/>
  <c r="Z267" i="12" s="1"/>
  <c r="AA267" i="12" s="1"/>
  <c r="Y267" i="12" a="1"/>
  <c r="Y267" i="12" s="1"/>
  <c r="X267" i="12" a="1"/>
  <c r="X267" i="12" s="1"/>
  <c r="W267" i="12" a="1"/>
  <c r="W267" i="12" s="1"/>
  <c r="V267" i="12" a="1"/>
  <c r="V267" i="12" s="1"/>
  <c r="Z266" i="12" a="1"/>
  <c r="Z266" i="12" s="1"/>
  <c r="AA266" i="12" s="1"/>
  <c r="Y266" i="12" a="1"/>
  <c r="Y266" i="12" s="1"/>
  <c r="X266" i="12" a="1"/>
  <c r="X266" i="12" s="1"/>
  <c r="W266" i="12" a="1"/>
  <c r="W266" i="12" s="1"/>
  <c r="V266" i="12" a="1"/>
  <c r="V266" i="12" s="1"/>
  <c r="Z265" i="12" a="1"/>
  <c r="Z265" i="12" s="1"/>
  <c r="AA265" i="12" s="1"/>
  <c r="Y265" i="12" a="1"/>
  <c r="Y265" i="12" s="1"/>
  <c r="X265" i="12" a="1"/>
  <c r="X265" i="12" s="1"/>
  <c r="W265" i="12" a="1"/>
  <c r="W265" i="12" s="1"/>
  <c r="V265" i="12" a="1"/>
  <c r="V265" i="12" s="1"/>
  <c r="Z264" i="12" a="1"/>
  <c r="Z264" i="12" s="1"/>
  <c r="AA264" i="12" s="1"/>
  <c r="Y264" i="12" a="1"/>
  <c r="Y264" i="12" s="1"/>
  <c r="X264" i="12" a="1"/>
  <c r="X264" i="12" s="1"/>
  <c r="W264" i="12" a="1"/>
  <c r="W264" i="12" s="1"/>
  <c r="V264" i="12" a="1"/>
  <c r="V264" i="12" s="1"/>
  <c r="Z263" i="12" a="1"/>
  <c r="Z263" i="12" s="1"/>
  <c r="AA263" i="12" s="1"/>
  <c r="Y263" i="12" a="1"/>
  <c r="Y263" i="12" s="1"/>
  <c r="X263" i="12" a="1"/>
  <c r="X263" i="12" s="1"/>
  <c r="W263" i="12" a="1"/>
  <c r="W263" i="12" s="1"/>
  <c r="V263" i="12" a="1"/>
  <c r="V263" i="12" s="1"/>
  <c r="Z262" i="12" a="1"/>
  <c r="Z262" i="12" s="1"/>
  <c r="AA262" i="12" s="1"/>
  <c r="Y262" i="12" a="1"/>
  <c r="Y262" i="12" s="1"/>
  <c r="X262" i="12" a="1"/>
  <c r="X262" i="12" s="1"/>
  <c r="W262" i="12" a="1"/>
  <c r="W262" i="12" s="1"/>
  <c r="V262" i="12" a="1"/>
  <c r="V262" i="12" s="1"/>
  <c r="S262" i="12" a="1"/>
  <c r="S262" i="12" s="1"/>
  <c r="R262" i="12" a="1"/>
  <c r="R262" i="12"/>
  <c r="Z261" i="12" a="1"/>
  <c r="Z261" i="12" s="1"/>
  <c r="AA261" i="12" s="1"/>
  <c r="Y261" i="12" a="1"/>
  <c r="Y261" i="12" s="1"/>
  <c r="X261" i="12" a="1"/>
  <c r="X261" i="12" s="1"/>
  <c r="W261" i="12" a="1"/>
  <c r="W261" i="12" s="1"/>
  <c r="V261" i="12" a="1"/>
  <c r="V261" i="12" s="1"/>
  <c r="R261" i="12" a="1"/>
  <c r="R261" i="12" s="1"/>
  <c r="Z260" i="12" a="1"/>
  <c r="Z260" i="12" s="1"/>
  <c r="AA260" i="12" s="1"/>
  <c r="Y260" i="12" a="1"/>
  <c r="Y260" i="12" s="1"/>
  <c r="X260" i="12" a="1"/>
  <c r="X260" i="12" s="1"/>
  <c r="W260" i="12" a="1"/>
  <c r="W260" i="12" s="1"/>
  <c r="V260" i="12" a="1"/>
  <c r="V260" i="12" s="1"/>
  <c r="Z259" i="12" a="1"/>
  <c r="Z259" i="12" s="1"/>
  <c r="AA259" i="12" s="1"/>
  <c r="Y259" i="12" a="1"/>
  <c r="Y259" i="12" s="1"/>
  <c r="X259" i="12" a="1"/>
  <c r="X259" i="12" s="1"/>
  <c r="W259" i="12" a="1"/>
  <c r="W259" i="12" s="1"/>
  <c r="V259" i="12" a="1"/>
  <c r="V259" i="12" s="1"/>
  <c r="Z258" i="12" a="1"/>
  <c r="Z258" i="12" s="1"/>
  <c r="AA258" i="12" s="1"/>
  <c r="Y258" i="12" a="1"/>
  <c r="Y258" i="12" s="1"/>
  <c r="X258" i="12" a="1"/>
  <c r="X258" i="12" s="1"/>
  <c r="W258" i="12" a="1"/>
  <c r="W258" i="12" s="1"/>
  <c r="V258" i="12" a="1"/>
  <c r="V258" i="12" s="1"/>
  <c r="Z257" i="12" a="1"/>
  <c r="Z257" i="12" s="1"/>
  <c r="AA257" i="12" s="1"/>
  <c r="Y257" i="12" a="1"/>
  <c r="Y257" i="12" s="1"/>
  <c r="X257" i="12" a="1"/>
  <c r="X257" i="12" s="1"/>
  <c r="W257" i="12" a="1"/>
  <c r="W257" i="12" s="1"/>
  <c r="V257" i="12" a="1"/>
  <c r="V257" i="12" s="1"/>
  <c r="S257" i="12" a="1"/>
  <c r="S257" i="12" s="1"/>
  <c r="R257" i="12" a="1"/>
  <c r="R257" i="12"/>
  <c r="Z255" i="12" a="1"/>
  <c r="Z255" i="12" s="1"/>
  <c r="AA255" i="12" s="1"/>
  <c r="Y255" i="12" a="1"/>
  <c r="Y255" i="12" s="1"/>
  <c r="X255" i="12" a="1"/>
  <c r="X255" i="12" s="1"/>
  <c r="W255" i="12" a="1"/>
  <c r="W255" i="12" s="1"/>
  <c r="V255" i="12" a="1"/>
  <c r="V255" i="12" s="1"/>
  <c r="S255" i="12" a="1"/>
  <c r="S255" i="12"/>
  <c r="R255" i="12" a="1"/>
  <c r="R255" i="12"/>
  <c r="Z254" i="12" a="1"/>
  <c r="Z254" i="12" s="1"/>
  <c r="AA254" i="12" s="1"/>
  <c r="Y254" i="12" a="1"/>
  <c r="Y254" i="12" s="1"/>
  <c r="X254" i="12" a="1"/>
  <c r="X254" i="12" s="1"/>
  <c r="W254" i="12" a="1"/>
  <c r="W254" i="12" s="1"/>
  <c r="V254" i="12" a="1"/>
  <c r="V254" i="12" s="1"/>
  <c r="Z253" i="12" a="1"/>
  <c r="Z253" i="12" s="1"/>
  <c r="AA253" i="12" s="1"/>
  <c r="Y253" i="12" a="1"/>
  <c r="Y253" i="12" s="1"/>
  <c r="X253" i="12" a="1"/>
  <c r="X253" i="12" s="1"/>
  <c r="W253" i="12" a="1"/>
  <c r="W253" i="12" s="1"/>
  <c r="V253" i="12" a="1"/>
  <c r="V253" i="12" s="1"/>
  <c r="Z252" i="12" a="1"/>
  <c r="Z252" i="12"/>
  <c r="AA252" i="12" s="1"/>
  <c r="Y252" i="12" a="1"/>
  <c r="Y252" i="12" s="1"/>
  <c r="X252" i="12" a="1"/>
  <c r="X252" i="12" s="1"/>
  <c r="W252" i="12" a="1"/>
  <c r="W252" i="12" s="1"/>
  <c r="V252" i="12" a="1"/>
  <c r="V252" i="12" s="1"/>
  <c r="Z251" i="12" a="1"/>
  <c r="Z251" i="12" s="1"/>
  <c r="AA251" i="12" s="1"/>
  <c r="Y251" i="12" a="1"/>
  <c r="Y251" i="12" s="1"/>
  <c r="X251" i="12" a="1"/>
  <c r="X251" i="12" s="1"/>
  <c r="W251" i="12" a="1"/>
  <c r="W251" i="12" s="1"/>
  <c r="V251" i="12" a="1"/>
  <c r="V251" i="12" s="1"/>
  <c r="Z250" i="12" a="1"/>
  <c r="Z250" i="12" s="1"/>
  <c r="AA250" i="12" s="1"/>
  <c r="Y250" i="12" a="1"/>
  <c r="Y250" i="12" s="1"/>
  <c r="X250" i="12" a="1"/>
  <c r="X250" i="12" s="1"/>
  <c r="W250" i="12" a="1"/>
  <c r="W250" i="12" s="1"/>
  <c r="V250" i="12" a="1"/>
  <c r="V250" i="12" s="1"/>
  <c r="Z249" i="12" a="1"/>
  <c r="Z249" i="12" s="1"/>
  <c r="AA249" i="12" s="1"/>
  <c r="Y249" i="12" a="1"/>
  <c r="Y249" i="12" s="1"/>
  <c r="X249" i="12" a="1"/>
  <c r="X249" i="12" s="1"/>
  <c r="W249" i="12" a="1"/>
  <c r="W249" i="12"/>
  <c r="V249" i="12" a="1"/>
  <c r="V249" i="12" s="1"/>
  <c r="Z248" i="12" a="1"/>
  <c r="Z248" i="12" s="1"/>
  <c r="AA248" i="12" s="1"/>
  <c r="Y248" i="12" a="1"/>
  <c r="Y248" i="12" s="1"/>
  <c r="X248" i="12" a="1"/>
  <c r="X248" i="12" s="1"/>
  <c r="W248" i="12" a="1"/>
  <c r="W248" i="12" s="1"/>
  <c r="V248" i="12" a="1"/>
  <c r="V248" i="12" s="1"/>
  <c r="Z247" i="12" a="1"/>
  <c r="Z247" i="12" s="1"/>
  <c r="AA247" i="12" s="1"/>
  <c r="Y247" i="12" a="1"/>
  <c r="Y247" i="12" s="1"/>
  <c r="X247" i="12" a="1"/>
  <c r="X247" i="12" s="1"/>
  <c r="W247" i="12" a="1"/>
  <c r="W247" i="12" s="1"/>
  <c r="V247" i="12" a="1"/>
  <c r="V247" i="12" s="1"/>
  <c r="Z246" i="12" a="1"/>
  <c r="Z246" i="12" s="1"/>
  <c r="AA246" i="12" s="1"/>
  <c r="Y246" i="12" a="1"/>
  <c r="Y246" i="12" s="1"/>
  <c r="X246" i="12" a="1"/>
  <c r="X246" i="12" s="1"/>
  <c r="W246" i="12" a="1"/>
  <c r="W246" i="12" s="1"/>
  <c r="V246" i="12" a="1"/>
  <c r="V246" i="12" s="1"/>
  <c r="Z245" i="12" a="1"/>
  <c r="Z245" i="12" s="1"/>
  <c r="AA245" i="12" s="1"/>
  <c r="Y245" i="12" a="1"/>
  <c r="Y245" i="12" s="1"/>
  <c r="X245" i="12" a="1"/>
  <c r="X245" i="12" s="1"/>
  <c r="W245" i="12" a="1"/>
  <c r="W245" i="12" s="1"/>
  <c r="V245" i="12" a="1"/>
  <c r="V245" i="12" s="1"/>
  <c r="Z244" i="12" a="1"/>
  <c r="Z244" i="12" s="1"/>
  <c r="AA244" i="12" s="1"/>
  <c r="Y244" i="12" a="1"/>
  <c r="Y244" i="12" s="1"/>
  <c r="X244" i="12" a="1"/>
  <c r="X244" i="12" s="1"/>
  <c r="W244" i="12" a="1"/>
  <c r="W244" i="12" s="1"/>
  <c r="V244" i="12" a="1"/>
  <c r="V244" i="12" s="1"/>
  <c r="Z243" i="12" a="1"/>
  <c r="Z243" i="12" s="1"/>
  <c r="AA243" i="12" s="1"/>
  <c r="Y243" i="12" a="1"/>
  <c r="Y243" i="12" s="1"/>
  <c r="X243" i="12" a="1"/>
  <c r="X243" i="12" s="1"/>
  <c r="W243" i="12" a="1"/>
  <c r="W243" i="12" s="1"/>
  <c r="V243" i="12" a="1"/>
  <c r="V243" i="12" s="1"/>
  <c r="Z242" i="12" a="1"/>
  <c r="Z242" i="12" s="1"/>
  <c r="AA242" i="12" s="1"/>
  <c r="Y242" i="12" a="1"/>
  <c r="Y242" i="12" s="1"/>
  <c r="X242" i="12" a="1"/>
  <c r="X242" i="12" s="1"/>
  <c r="W242" i="12" a="1"/>
  <c r="W242" i="12" s="1"/>
  <c r="V242" i="12" a="1"/>
  <c r="V242" i="12" s="1"/>
  <c r="R242" i="12" a="1"/>
  <c r="R242" i="12" s="1"/>
  <c r="Z241" i="12" a="1"/>
  <c r="Z241" i="12" s="1"/>
  <c r="AA241" i="12" s="1"/>
  <c r="Y241" i="12" a="1"/>
  <c r="Y241" i="12" s="1"/>
  <c r="X241" i="12" a="1"/>
  <c r="X241" i="12" s="1"/>
  <c r="W241" i="12" a="1"/>
  <c r="W241" i="12" s="1"/>
  <c r="V241" i="12" a="1"/>
  <c r="V241" i="12" s="1"/>
  <c r="Z240" i="12" a="1"/>
  <c r="Z240" i="12" s="1"/>
  <c r="AA240" i="12" s="1"/>
  <c r="Y240" i="12" a="1"/>
  <c r="Y240" i="12" s="1"/>
  <c r="X240" i="12" a="1"/>
  <c r="X240" i="12" s="1"/>
  <c r="W240" i="12" a="1"/>
  <c r="W240" i="12" s="1"/>
  <c r="V240" i="12" a="1"/>
  <c r="V240" i="12" s="1"/>
  <c r="Z239" i="12" a="1"/>
  <c r="Z239" i="12" s="1"/>
  <c r="AA239" i="12" s="1"/>
  <c r="Y239" i="12" a="1"/>
  <c r="Y239" i="12" s="1"/>
  <c r="X239" i="12" a="1"/>
  <c r="X239" i="12" s="1"/>
  <c r="W239" i="12" a="1"/>
  <c r="W239" i="12" s="1"/>
  <c r="V239" i="12" a="1"/>
  <c r="V239" i="12" s="1"/>
  <c r="S239" i="12" a="1"/>
  <c r="S239" i="12"/>
  <c r="R239" i="12" a="1"/>
  <c r="R239" i="12" s="1"/>
  <c r="Z238" i="12" a="1"/>
  <c r="Z238" i="12" s="1"/>
  <c r="AA238" i="12" s="1"/>
  <c r="Y238" i="12" a="1"/>
  <c r="Y238" i="12" s="1"/>
  <c r="X238" i="12" a="1"/>
  <c r="X238" i="12" s="1"/>
  <c r="W238" i="12" a="1"/>
  <c r="W238" i="12" s="1"/>
  <c r="V238" i="12" a="1"/>
  <c r="V238" i="12" s="1"/>
  <c r="Z237" i="12" a="1"/>
  <c r="Z237" i="12" s="1"/>
  <c r="AA237" i="12" s="1"/>
  <c r="Y237" i="12" a="1"/>
  <c r="Y237" i="12" s="1"/>
  <c r="X237" i="12" a="1"/>
  <c r="X237" i="12" s="1"/>
  <c r="W237" i="12" a="1"/>
  <c r="W237" i="12" s="1"/>
  <c r="V237" i="12" a="1"/>
  <c r="V237" i="12" s="1"/>
  <c r="Z236" i="12" a="1"/>
  <c r="Z236" i="12" s="1"/>
  <c r="AA236" i="12" s="1"/>
  <c r="Y236" i="12" a="1"/>
  <c r="Y236" i="12" s="1"/>
  <c r="X236" i="12" a="1"/>
  <c r="X236" i="12" s="1"/>
  <c r="W236" i="12" a="1"/>
  <c r="W236" i="12" s="1"/>
  <c r="V236" i="12" a="1"/>
  <c r="V236" i="12" s="1"/>
  <c r="Z235" i="12" a="1"/>
  <c r="Z235" i="12" s="1"/>
  <c r="AA235" i="12" s="1"/>
  <c r="Y235" i="12" a="1"/>
  <c r="Y235" i="12" s="1"/>
  <c r="X235" i="12" a="1"/>
  <c r="X235" i="12" s="1"/>
  <c r="W235" i="12" a="1"/>
  <c r="W235" i="12" s="1"/>
  <c r="V235" i="12" a="1"/>
  <c r="V235" i="12" s="1"/>
  <c r="Z234" i="12" a="1"/>
  <c r="Z234" i="12" s="1"/>
  <c r="AA234" i="12" s="1"/>
  <c r="Y234" i="12" a="1"/>
  <c r="Y234" i="12" s="1"/>
  <c r="X234" i="12" a="1"/>
  <c r="X234" i="12" s="1"/>
  <c r="W234" i="12" a="1"/>
  <c r="W234" i="12" s="1"/>
  <c r="V234" i="12" a="1"/>
  <c r="V234" i="12" s="1"/>
  <c r="Z233" i="12" a="1"/>
  <c r="Z233" i="12" s="1"/>
  <c r="AA233" i="12" s="1"/>
  <c r="Y233" i="12" a="1"/>
  <c r="Y233" i="12" s="1"/>
  <c r="X233" i="12" a="1"/>
  <c r="X233" i="12" s="1"/>
  <c r="W233" i="12" a="1"/>
  <c r="W233" i="12" s="1"/>
  <c r="V233" i="12" a="1"/>
  <c r="V233" i="12" s="1"/>
  <c r="Z232" i="12" a="1"/>
  <c r="Z232" i="12" s="1"/>
  <c r="AA232" i="12" s="1"/>
  <c r="Y232" i="12" a="1"/>
  <c r="Y232" i="12" s="1"/>
  <c r="X232" i="12" a="1"/>
  <c r="X232" i="12" s="1"/>
  <c r="W232" i="12" a="1"/>
  <c r="W232" i="12" s="1"/>
  <c r="V232" i="12" a="1"/>
  <c r="V232" i="12" s="1"/>
  <c r="Z231" i="12" a="1"/>
  <c r="Z231" i="12" s="1"/>
  <c r="AA231" i="12" s="1"/>
  <c r="Y231" i="12" a="1"/>
  <c r="Y231" i="12" s="1"/>
  <c r="X231" i="12" a="1"/>
  <c r="X231" i="12" s="1"/>
  <c r="W231" i="12" a="1"/>
  <c r="W231" i="12" s="1"/>
  <c r="V231" i="12" a="1"/>
  <c r="V231" i="12" s="1"/>
  <c r="Z230" i="12" a="1"/>
  <c r="Z230" i="12" s="1"/>
  <c r="AA230" i="12" s="1"/>
  <c r="Y230" i="12" a="1"/>
  <c r="Y230" i="12" s="1"/>
  <c r="X230" i="12" a="1"/>
  <c r="X230" i="12" s="1"/>
  <c r="W230" i="12" a="1"/>
  <c r="W230" i="12" s="1"/>
  <c r="V230" i="12" a="1"/>
  <c r="V230" i="12" s="1"/>
  <c r="Z229" i="12" a="1"/>
  <c r="Z229" i="12" s="1"/>
  <c r="AA229" i="12" s="1"/>
  <c r="Y229" i="12" a="1"/>
  <c r="Y229" i="12" s="1"/>
  <c r="X229" i="12" a="1"/>
  <c r="X229" i="12" s="1"/>
  <c r="W229" i="12" a="1"/>
  <c r="W229" i="12" s="1"/>
  <c r="V229" i="12" a="1"/>
  <c r="V229" i="12" s="1"/>
  <c r="Z228" i="12" a="1"/>
  <c r="Z228" i="12" s="1"/>
  <c r="AA228" i="12" s="1"/>
  <c r="Y228" i="12" a="1"/>
  <c r="Y228" i="12" s="1"/>
  <c r="X228" i="12" a="1"/>
  <c r="X228" i="12" s="1"/>
  <c r="W228" i="12" a="1"/>
  <c r="W228" i="12" s="1"/>
  <c r="V228" i="12" a="1"/>
  <c r="V228" i="12" s="1"/>
  <c r="R228" i="12" a="1"/>
  <c r="R228" i="12" s="1"/>
  <c r="Z227" i="12" a="1"/>
  <c r="Z227" i="12" s="1"/>
  <c r="AA227" i="12" s="1"/>
  <c r="Y227" i="12" a="1"/>
  <c r="Y227" i="12" s="1"/>
  <c r="X227" i="12" a="1"/>
  <c r="X227" i="12" s="1"/>
  <c r="W227" i="12" a="1"/>
  <c r="W227" i="12" s="1"/>
  <c r="V227" i="12" a="1"/>
  <c r="V227" i="12"/>
  <c r="Z226" i="12" a="1"/>
  <c r="Z226" i="12" s="1"/>
  <c r="AA226" i="12" s="1"/>
  <c r="Y226" i="12" a="1"/>
  <c r="Y226" i="12" s="1"/>
  <c r="X226" i="12" a="1"/>
  <c r="X226" i="12" s="1"/>
  <c r="W226" i="12" a="1"/>
  <c r="W226" i="12" s="1"/>
  <c r="V226" i="12" a="1"/>
  <c r="V226" i="12" s="1"/>
  <c r="S226" i="12" a="1"/>
  <c r="S226" i="12" s="1"/>
  <c r="Z225" i="12" a="1"/>
  <c r="Z225" i="12" s="1"/>
  <c r="AA225" i="12" s="1"/>
  <c r="Y225" i="12" a="1"/>
  <c r="Y225" i="12" s="1"/>
  <c r="X225" i="12" a="1"/>
  <c r="X225" i="12" s="1"/>
  <c r="W225" i="12" a="1"/>
  <c r="W225" i="12" s="1"/>
  <c r="V225" i="12" a="1"/>
  <c r="V225" i="12" s="1"/>
  <c r="Z223" i="12" a="1"/>
  <c r="Z223" i="12" s="1"/>
  <c r="AA223" i="12" s="1"/>
  <c r="Y223" i="12" a="1"/>
  <c r="Y223" i="12" s="1"/>
  <c r="X223" i="12" a="1"/>
  <c r="X223" i="12" s="1"/>
  <c r="W223" i="12" a="1"/>
  <c r="W223" i="12" s="1"/>
  <c r="V223" i="12" a="1"/>
  <c r="V223" i="12" s="1"/>
  <c r="R223" i="12" a="1"/>
  <c r="R223" i="12" s="1"/>
  <c r="Z222" i="12" a="1"/>
  <c r="Z222" i="12"/>
  <c r="AA222" i="12" s="1"/>
  <c r="Y222" i="12" a="1"/>
  <c r="Y222" i="12" s="1"/>
  <c r="X222" i="12" a="1"/>
  <c r="X222" i="12" s="1"/>
  <c r="W222" i="12" a="1"/>
  <c r="W222" i="12" s="1"/>
  <c r="V222" i="12" a="1"/>
  <c r="V222" i="12" s="1"/>
  <c r="Z221" i="12" a="1"/>
  <c r="Z221" i="12" s="1"/>
  <c r="AA221" i="12" s="1"/>
  <c r="Y221" i="12" a="1"/>
  <c r="Y221" i="12" s="1"/>
  <c r="X221" i="12" a="1"/>
  <c r="X221" i="12"/>
  <c r="W221" i="12" a="1"/>
  <c r="W221" i="12" s="1"/>
  <c r="V221" i="12" a="1"/>
  <c r="V221" i="12" s="1"/>
  <c r="Z220" i="12" a="1"/>
  <c r="Z220" i="12" s="1"/>
  <c r="AA220" i="12" s="1"/>
  <c r="Y220" i="12" a="1"/>
  <c r="Y220" i="12"/>
  <c r="X220" i="12" a="1"/>
  <c r="X220" i="12" s="1"/>
  <c r="W220" i="12" a="1"/>
  <c r="W220" i="12" s="1"/>
  <c r="V220" i="12" a="1"/>
  <c r="V220" i="12" s="1"/>
  <c r="Z219" i="12" a="1"/>
  <c r="Z219" i="12" s="1"/>
  <c r="AA219" i="12" s="1"/>
  <c r="Y219" i="12" a="1"/>
  <c r="Y219" i="12" s="1"/>
  <c r="X219" i="12" a="1"/>
  <c r="X219" i="12" s="1"/>
  <c r="W219" i="12" a="1"/>
  <c r="W219" i="12" s="1"/>
  <c r="V219" i="12" a="1"/>
  <c r="V219" i="12" s="1"/>
  <c r="Z218" i="12" a="1"/>
  <c r="Z218" i="12" s="1"/>
  <c r="AA218" i="12" s="1"/>
  <c r="Y218" i="12" a="1"/>
  <c r="Y218" i="12" s="1"/>
  <c r="X218" i="12" a="1"/>
  <c r="X218" i="12" s="1"/>
  <c r="W218" i="12" a="1"/>
  <c r="W218" i="12" s="1"/>
  <c r="V218" i="12" a="1"/>
  <c r="V218" i="12" s="1"/>
  <c r="Z217" i="12" a="1"/>
  <c r="Z217" i="12" s="1"/>
  <c r="AA217" i="12" s="1"/>
  <c r="Y217" i="12" a="1"/>
  <c r="Y217" i="12" s="1"/>
  <c r="X217" i="12" a="1"/>
  <c r="X217" i="12" s="1"/>
  <c r="W217" i="12" a="1"/>
  <c r="W217" i="12" s="1"/>
  <c r="V217" i="12" a="1"/>
  <c r="V217" i="12" s="1"/>
  <c r="Z216" i="12" a="1"/>
  <c r="Z216" i="12" s="1"/>
  <c r="AA216" i="12" s="1"/>
  <c r="Y216" i="12" a="1"/>
  <c r="Y216" i="12" s="1"/>
  <c r="X216" i="12" a="1"/>
  <c r="X216" i="12" s="1"/>
  <c r="W216" i="12" a="1"/>
  <c r="W216" i="12" s="1"/>
  <c r="V216" i="12" a="1"/>
  <c r="V216" i="12" s="1"/>
  <c r="Z215" i="12" a="1"/>
  <c r="Z215" i="12" s="1"/>
  <c r="AA215" i="12" s="1"/>
  <c r="Y215" i="12" a="1"/>
  <c r="Y215" i="12" s="1"/>
  <c r="X215" i="12" a="1"/>
  <c r="X215" i="12" s="1"/>
  <c r="W215" i="12" a="1"/>
  <c r="W215" i="12" s="1"/>
  <c r="V215" i="12" a="1"/>
  <c r="V215" i="12" s="1"/>
  <c r="Z214" i="12" a="1"/>
  <c r="Z214" i="12" s="1"/>
  <c r="AA214" i="12" s="1"/>
  <c r="Y214" i="12" a="1"/>
  <c r="Y214" i="12" s="1"/>
  <c r="X214" i="12" a="1"/>
  <c r="X214" i="12" s="1"/>
  <c r="W214" i="12" a="1"/>
  <c r="W214" i="12" s="1"/>
  <c r="V214" i="12" a="1"/>
  <c r="V214" i="12" s="1"/>
  <c r="S214" i="12" a="1"/>
  <c r="S214" i="12"/>
  <c r="R214" i="12" a="1"/>
  <c r="R214" i="12"/>
  <c r="Z213" i="12" a="1"/>
  <c r="Z213" i="12" s="1"/>
  <c r="AA213" i="12" s="1"/>
  <c r="Y213" i="12" a="1"/>
  <c r="Y213" i="12" s="1"/>
  <c r="X213" i="12" a="1"/>
  <c r="X213" i="12" s="1"/>
  <c r="W213" i="12" a="1"/>
  <c r="W213" i="12" s="1"/>
  <c r="V213" i="12" a="1"/>
  <c r="V213" i="12" s="1"/>
  <c r="Z212" i="12" a="1"/>
  <c r="Z212" i="12" s="1"/>
  <c r="AA212" i="12" s="1"/>
  <c r="Y212" i="12" a="1"/>
  <c r="Y212" i="12" s="1"/>
  <c r="X212" i="12" a="1"/>
  <c r="X212" i="12" s="1"/>
  <c r="W212" i="12" a="1"/>
  <c r="W212" i="12" s="1"/>
  <c r="V212" i="12" a="1"/>
  <c r="V212" i="12" s="1"/>
  <c r="Z211" i="12" a="1"/>
  <c r="Z211" i="12" s="1"/>
  <c r="AA211" i="12" s="1"/>
  <c r="Y211" i="12" a="1"/>
  <c r="Y211" i="12" s="1"/>
  <c r="X211" i="12" a="1"/>
  <c r="X211" i="12" s="1"/>
  <c r="W211" i="12" a="1"/>
  <c r="W211" i="12" s="1"/>
  <c r="V211" i="12" a="1"/>
  <c r="V211" i="12" s="1"/>
  <c r="Z210" i="12" a="1"/>
  <c r="Z210" i="12" s="1"/>
  <c r="AA210" i="12" s="1"/>
  <c r="Y210" i="12" a="1"/>
  <c r="Y210" i="12" s="1"/>
  <c r="X210" i="12" a="1"/>
  <c r="X210" i="12" s="1"/>
  <c r="W210" i="12" a="1"/>
  <c r="W210" i="12" s="1"/>
  <c r="V210" i="12" a="1"/>
  <c r="V210" i="12" s="1"/>
  <c r="S210" i="12" a="1"/>
  <c r="S210" i="12" s="1"/>
  <c r="R210" i="12" a="1"/>
  <c r="R210" i="12"/>
  <c r="Z209" i="12" a="1"/>
  <c r="Z209" i="12" s="1"/>
  <c r="AA209" i="12" s="1"/>
  <c r="Y209" i="12" a="1"/>
  <c r="Y209" i="12" s="1"/>
  <c r="X209" i="12" a="1"/>
  <c r="X209" i="12" s="1"/>
  <c r="W209" i="12" a="1"/>
  <c r="W209" i="12" s="1"/>
  <c r="V209" i="12" a="1"/>
  <c r="V209" i="12" s="1"/>
  <c r="R209" i="12" a="1"/>
  <c r="R209" i="12" s="1"/>
  <c r="Z208" i="12" a="1"/>
  <c r="Z208" i="12" s="1"/>
  <c r="AA208" i="12" s="1"/>
  <c r="Y208" i="12" a="1"/>
  <c r="Y208" i="12" s="1"/>
  <c r="X208" i="12" a="1"/>
  <c r="X208" i="12" s="1"/>
  <c r="W208" i="12" a="1"/>
  <c r="W208" i="12" s="1"/>
  <c r="V208" i="12" a="1"/>
  <c r="V208" i="12" s="1"/>
  <c r="Z207" i="12" a="1"/>
  <c r="Z207" i="12" s="1"/>
  <c r="AA207" i="12" s="1"/>
  <c r="Y207" i="12" a="1"/>
  <c r="Y207" i="12" s="1"/>
  <c r="X207" i="12" a="1"/>
  <c r="X207" i="12" s="1"/>
  <c r="W207" i="12" a="1"/>
  <c r="W207" i="12" s="1"/>
  <c r="V207" i="12" a="1"/>
  <c r="V207" i="12" s="1"/>
  <c r="Z206" i="12" a="1"/>
  <c r="Z206" i="12" s="1"/>
  <c r="AA206" i="12" s="1"/>
  <c r="Y206" i="12" a="1"/>
  <c r="Y206" i="12"/>
  <c r="X206" i="12" a="1"/>
  <c r="X206" i="12" s="1"/>
  <c r="W206" i="12" a="1"/>
  <c r="W206" i="12" s="1"/>
  <c r="V206" i="12" a="1"/>
  <c r="V206" i="12" s="1"/>
  <c r="Z205" i="12" a="1"/>
  <c r="Z205" i="12" s="1"/>
  <c r="AA205" i="12" s="1"/>
  <c r="Y205" i="12" a="1"/>
  <c r="Y205" i="12" s="1"/>
  <c r="X205" i="12" a="1"/>
  <c r="X205" i="12" s="1"/>
  <c r="W205" i="12" a="1"/>
  <c r="W205" i="12" s="1"/>
  <c r="V205" i="12" a="1"/>
  <c r="V205" i="12" s="1"/>
  <c r="Z204" i="12" a="1"/>
  <c r="Z204" i="12" s="1"/>
  <c r="AA204" i="12" s="1"/>
  <c r="Y204" i="12" a="1"/>
  <c r="Y204" i="12" s="1"/>
  <c r="X204" i="12" a="1"/>
  <c r="X204" i="12" s="1"/>
  <c r="W204" i="12" a="1"/>
  <c r="W204" i="12" s="1"/>
  <c r="V204" i="12" a="1"/>
  <c r="V204" i="12" s="1"/>
  <c r="Z203" i="12" a="1"/>
  <c r="Z203" i="12" s="1"/>
  <c r="AA203" i="12" s="1"/>
  <c r="Y203" i="12" a="1"/>
  <c r="Y203" i="12" s="1"/>
  <c r="X203" i="12" a="1"/>
  <c r="X203" i="12" s="1"/>
  <c r="W203" i="12" a="1"/>
  <c r="W203" i="12" s="1"/>
  <c r="V203" i="12" a="1"/>
  <c r="V203" i="12" s="1"/>
  <c r="Z202" i="12" a="1"/>
  <c r="Z202" i="12" s="1"/>
  <c r="AA202" i="12" s="1"/>
  <c r="Y202" i="12" a="1"/>
  <c r="Y202" i="12" s="1"/>
  <c r="X202" i="12" a="1"/>
  <c r="X202" i="12" s="1"/>
  <c r="W202" i="12" a="1"/>
  <c r="W202" i="12" s="1"/>
  <c r="V202" i="12" a="1"/>
  <c r="V202" i="12" s="1"/>
  <c r="Z201" i="12" a="1"/>
  <c r="Z201" i="12" s="1"/>
  <c r="AA201" i="12" s="1"/>
  <c r="Y201" i="12" a="1"/>
  <c r="Y201" i="12" s="1"/>
  <c r="X201" i="12" a="1"/>
  <c r="X201" i="12" s="1"/>
  <c r="W201" i="12" a="1"/>
  <c r="W201" i="12" s="1"/>
  <c r="V201" i="12" a="1"/>
  <c r="V201" i="12" s="1"/>
  <c r="Z200" i="12" a="1"/>
  <c r="Z200" i="12" s="1"/>
  <c r="AA200" i="12" s="1"/>
  <c r="Y200" i="12" a="1"/>
  <c r="Y200" i="12" s="1"/>
  <c r="X200" i="12" a="1"/>
  <c r="X200" i="12" s="1"/>
  <c r="W200" i="12" a="1"/>
  <c r="W200" i="12" s="1"/>
  <c r="V200" i="12" a="1"/>
  <c r="V200" i="12" s="1"/>
  <c r="Z199" i="12" a="1"/>
  <c r="Z199" i="12" s="1"/>
  <c r="AA199" i="12" s="1"/>
  <c r="Y199" i="12" a="1"/>
  <c r="Y199" i="12" s="1"/>
  <c r="X199" i="12" a="1"/>
  <c r="X199" i="12" s="1"/>
  <c r="W199" i="12" a="1"/>
  <c r="W199" i="12" s="1"/>
  <c r="V199" i="12" a="1"/>
  <c r="V199" i="12" s="1"/>
  <c r="Z198" i="12" a="1"/>
  <c r="Z198" i="12" s="1"/>
  <c r="AA198" i="12" s="1"/>
  <c r="Y198" i="12" a="1"/>
  <c r="Y198" i="12" s="1"/>
  <c r="X198" i="12" a="1"/>
  <c r="X198" i="12" s="1"/>
  <c r="W198" i="12" a="1"/>
  <c r="W198" i="12" s="1"/>
  <c r="V198" i="12" a="1"/>
  <c r="V198" i="12" s="1"/>
  <c r="Z197" i="12" a="1"/>
  <c r="Z197" i="12" s="1"/>
  <c r="AA197" i="12" s="1"/>
  <c r="Y197" i="12" a="1"/>
  <c r="Y197" i="12" s="1"/>
  <c r="X197" i="12" a="1"/>
  <c r="X197" i="12" s="1"/>
  <c r="W197" i="12" a="1"/>
  <c r="W197" i="12" s="1"/>
  <c r="V197" i="12" a="1"/>
  <c r="V197" i="12" s="1"/>
  <c r="Z196" i="12" a="1"/>
  <c r="Z196" i="12" s="1"/>
  <c r="AA196" i="12" s="1"/>
  <c r="Y196" i="12" a="1"/>
  <c r="Y196" i="12" s="1"/>
  <c r="X196" i="12" a="1"/>
  <c r="X196" i="12" s="1"/>
  <c r="W196" i="12" a="1"/>
  <c r="W196" i="12" s="1"/>
  <c r="V196" i="12" a="1"/>
  <c r="V196" i="12"/>
  <c r="Z195" i="12" a="1"/>
  <c r="Z195" i="12" s="1"/>
  <c r="AA195" i="12" s="1"/>
  <c r="Y195" i="12" a="1"/>
  <c r="Y195" i="12" s="1"/>
  <c r="X195" i="12" a="1"/>
  <c r="X195" i="12" s="1"/>
  <c r="W195" i="12" a="1"/>
  <c r="W195" i="12" s="1"/>
  <c r="V195" i="12" a="1"/>
  <c r="V195" i="12" s="1"/>
  <c r="Z194" i="12" a="1"/>
  <c r="Z194" i="12" s="1"/>
  <c r="AA194" i="12" s="1"/>
  <c r="Y194" i="12" a="1"/>
  <c r="Y194" i="12" s="1"/>
  <c r="X194" i="12" a="1"/>
  <c r="X194" i="12"/>
  <c r="W194" i="12" a="1"/>
  <c r="W194" i="12" s="1"/>
  <c r="V194" i="12" a="1"/>
  <c r="V194" i="12" s="1"/>
  <c r="Z193" i="12" a="1"/>
  <c r="Z193" i="12" s="1"/>
  <c r="AA193" i="12" s="1"/>
  <c r="Y193" i="12" a="1"/>
  <c r="Y193" i="12" s="1"/>
  <c r="X193" i="12" a="1"/>
  <c r="X193" i="12" s="1"/>
  <c r="W193" i="12" a="1"/>
  <c r="W193" i="12" s="1"/>
  <c r="V193" i="12" a="1"/>
  <c r="V193" i="12" s="1"/>
  <c r="Z192" i="12" a="1"/>
  <c r="Z192" i="12" s="1"/>
  <c r="AA192" i="12" s="1"/>
  <c r="Y192" i="12" a="1"/>
  <c r="Y192" i="12" s="1"/>
  <c r="X192" i="12" a="1"/>
  <c r="X192" i="12" s="1"/>
  <c r="W192" i="12" a="1"/>
  <c r="W192" i="12" s="1"/>
  <c r="V192" i="12" a="1"/>
  <c r="V192" i="12" s="1"/>
  <c r="Z191" i="12" a="1"/>
  <c r="Z191" i="12" s="1"/>
  <c r="AA191" i="12" s="1"/>
  <c r="Y191" i="12" a="1"/>
  <c r="Y191" i="12" s="1"/>
  <c r="X191" i="12" a="1"/>
  <c r="X191" i="12"/>
  <c r="W191" i="12" a="1"/>
  <c r="W191" i="12" s="1"/>
  <c r="V191" i="12" a="1"/>
  <c r="V191" i="12" s="1"/>
  <c r="Z190" i="12" a="1"/>
  <c r="Z190" i="12" s="1"/>
  <c r="AA190" i="12" s="1"/>
  <c r="Y190" i="12" a="1"/>
  <c r="Y190" i="12" s="1"/>
  <c r="X190" i="12" a="1"/>
  <c r="X190" i="12" s="1"/>
  <c r="W190" i="12" a="1"/>
  <c r="W190" i="12" s="1"/>
  <c r="V190" i="12" a="1"/>
  <c r="V190" i="12" s="1"/>
  <c r="Z189" i="12" a="1"/>
  <c r="Z189" i="12" s="1"/>
  <c r="AA189" i="12" s="1"/>
  <c r="Y189" i="12" a="1"/>
  <c r="Y189" i="12" s="1"/>
  <c r="X189" i="12" a="1"/>
  <c r="X189" i="12" s="1"/>
  <c r="W189" i="12" a="1"/>
  <c r="W189" i="12" s="1"/>
  <c r="V189" i="12" a="1"/>
  <c r="V189" i="12" s="1"/>
  <c r="Z188" i="12" a="1"/>
  <c r="Z188" i="12" s="1"/>
  <c r="AA188" i="12" s="1"/>
  <c r="Y188" i="12" a="1"/>
  <c r="Y188" i="12" s="1"/>
  <c r="X188" i="12" a="1"/>
  <c r="X188" i="12" s="1"/>
  <c r="W188" i="12" a="1"/>
  <c r="W188" i="12" s="1"/>
  <c r="V188" i="12" a="1"/>
  <c r="V188" i="12" s="1"/>
  <c r="S188" i="12" a="1"/>
  <c r="S188" i="12"/>
  <c r="R188" i="12" a="1"/>
  <c r="R188" i="12" s="1"/>
  <c r="Z187" i="12" a="1"/>
  <c r="Z187" i="12" s="1"/>
  <c r="AA187" i="12" s="1"/>
  <c r="Y187" i="12" a="1"/>
  <c r="Y187" i="12" s="1"/>
  <c r="X187" i="12" a="1"/>
  <c r="X187" i="12" s="1"/>
  <c r="W187" i="12" a="1"/>
  <c r="W187" i="12" s="1"/>
  <c r="V187" i="12" a="1"/>
  <c r="V187" i="12" s="1"/>
  <c r="R187" i="12" a="1"/>
  <c r="R187" i="12"/>
  <c r="Z186" i="12" a="1"/>
  <c r="Z186" i="12" s="1"/>
  <c r="AA186" i="12" s="1"/>
  <c r="Y186" i="12" a="1"/>
  <c r="Y186" i="12" s="1"/>
  <c r="X186" i="12" a="1"/>
  <c r="X186" i="12" s="1"/>
  <c r="W186" i="12" a="1"/>
  <c r="W186" i="12" s="1"/>
  <c r="V186" i="12" a="1"/>
  <c r="V186" i="12" s="1"/>
  <c r="Z185" i="12" a="1"/>
  <c r="Z185" i="12" s="1"/>
  <c r="AA185" i="12" s="1"/>
  <c r="Y185" i="12" a="1"/>
  <c r="Y185" i="12" s="1"/>
  <c r="X185" i="12" a="1"/>
  <c r="X185" i="12" s="1"/>
  <c r="W185" i="12" a="1"/>
  <c r="W185" i="12" s="1"/>
  <c r="V185" i="12" a="1"/>
  <c r="V185" i="12" s="1"/>
  <c r="Z184" i="12" a="1"/>
  <c r="Z184" i="12" s="1"/>
  <c r="AA184" i="12" s="1"/>
  <c r="Y184" i="12" a="1"/>
  <c r="Y184" i="12" s="1"/>
  <c r="X184" i="12" a="1"/>
  <c r="X184" i="12" s="1"/>
  <c r="W184" i="12" a="1"/>
  <c r="W184" i="12" s="1"/>
  <c r="V184" i="12" a="1"/>
  <c r="V184" i="12" s="1"/>
  <c r="S184" i="12" a="1"/>
  <c r="S184" i="12"/>
  <c r="R184" i="12" a="1"/>
  <c r="R184" i="12" s="1"/>
  <c r="Z183" i="12" a="1"/>
  <c r="Z183" i="12" s="1"/>
  <c r="AA183" i="12" s="1"/>
  <c r="Y183" i="12" a="1"/>
  <c r="Y183" i="12" s="1"/>
  <c r="X183" i="12" a="1"/>
  <c r="X183" i="12" s="1"/>
  <c r="W183" i="12" a="1"/>
  <c r="W183" i="12" s="1"/>
  <c r="V183" i="12" a="1"/>
  <c r="V183" i="12" s="1"/>
  <c r="Z182" i="12" a="1"/>
  <c r="Z182" i="12" s="1"/>
  <c r="AA182" i="12" s="1"/>
  <c r="Y182" i="12" a="1"/>
  <c r="Y182" i="12" s="1"/>
  <c r="X182" i="12" a="1"/>
  <c r="X182" i="12" s="1"/>
  <c r="W182" i="12" a="1"/>
  <c r="W182" i="12" s="1"/>
  <c r="V182" i="12" a="1"/>
  <c r="V182" i="12" s="1"/>
  <c r="Z181" i="12" a="1"/>
  <c r="Z181" i="12" s="1"/>
  <c r="AA181" i="12" s="1"/>
  <c r="Y181" i="12" a="1"/>
  <c r="Y181" i="12" s="1"/>
  <c r="X181" i="12" a="1"/>
  <c r="X181" i="12" s="1"/>
  <c r="W181" i="12" a="1"/>
  <c r="W181" i="12" s="1"/>
  <c r="V181" i="12" a="1"/>
  <c r="V181" i="12" s="1"/>
  <c r="Z180" i="12" a="1"/>
  <c r="Z180" i="12" s="1"/>
  <c r="AA180" i="12" s="1"/>
  <c r="Y180" i="12" a="1"/>
  <c r="Y180" i="12" s="1"/>
  <c r="X180" i="12" a="1"/>
  <c r="X180" i="12" s="1"/>
  <c r="W180" i="12" a="1"/>
  <c r="W180" i="12" s="1"/>
  <c r="V180" i="12" a="1"/>
  <c r="V180" i="12" s="1"/>
  <c r="Z179" i="12" a="1"/>
  <c r="Z179" i="12" s="1"/>
  <c r="AA179" i="12" s="1"/>
  <c r="Y179" i="12" a="1"/>
  <c r="Y179" i="12" s="1"/>
  <c r="X179" i="12" a="1"/>
  <c r="X179" i="12" s="1"/>
  <c r="W179" i="12" a="1"/>
  <c r="W179" i="12" s="1"/>
  <c r="V179" i="12" a="1"/>
  <c r="V179" i="12" s="1"/>
  <c r="Z178" i="12" a="1"/>
  <c r="Z178" i="12" s="1"/>
  <c r="AA178" i="12" s="1"/>
  <c r="Y178" i="12" a="1"/>
  <c r="Y178" i="12" s="1"/>
  <c r="X178" i="12" a="1"/>
  <c r="X178" i="12" s="1"/>
  <c r="W178" i="12" a="1"/>
  <c r="W178" i="12" s="1"/>
  <c r="V178" i="12" a="1"/>
  <c r="V178" i="12" s="1"/>
  <c r="S178" i="12" a="1"/>
  <c r="S178" i="12"/>
  <c r="Z177" i="12" a="1"/>
  <c r="Z177" i="12" s="1"/>
  <c r="AA177" i="12" s="1"/>
  <c r="Y177" i="12" a="1"/>
  <c r="Y177" i="12" s="1"/>
  <c r="X177" i="12" a="1"/>
  <c r="X177" i="12" s="1"/>
  <c r="W177" i="12" a="1"/>
  <c r="W177" i="12" s="1"/>
  <c r="V177" i="12" a="1"/>
  <c r="V177" i="12" s="1"/>
  <c r="Z176" i="12" a="1"/>
  <c r="Z176" i="12" s="1"/>
  <c r="AA176" i="12" s="1"/>
  <c r="Y176" i="12" a="1"/>
  <c r="Y176" i="12" s="1"/>
  <c r="X176" i="12" a="1"/>
  <c r="X176" i="12" s="1"/>
  <c r="W176" i="12" a="1"/>
  <c r="W176" i="12" s="1"/>
  <c r="V176" i="12" a="1"/>
  <c r="V176" i="12" s="1"/>
  <c r="Z175" i="12" a="1"/>
  <c r="Z175" i="12" s="1"/>
  <c r="AA175" i="12" s="1"/>
  <c r="Y175" i="12" a="1"/>
  <c r="Y175" i="12" s="1"/>
  <c r="X175" i="12" a="1"/>
  <c r="X175" i="12" s="1"/>
  <c r="W175" i="12" a="1"/>
  <c r="W175" i="12" s="1"/>
  <c r="V175" i="12" a="1"/>
  <c r="V175" i="12" s="1"/>
  <c r="Z174" i="12" a="1"/>
  <c r="Z174" i="12" s="1"/>
  <c r="AA174" i="12" s="1"/>
  <c r="Y174" i="12" a="1"/>
  <c r="Y174" i="12" s="1"/>
  <c r="X174" i="12" a="1"/>
  <c r="X174" i="12" s="1"/>
  <c r="W174" i="12" a="1"/>
  <c r="W174" i="12" s="1"/>
  <c r="V174" i="12" a="1"/>
  <c r="V174" i="12" s="1"/>
  <c r="Z173" i="12" a="1"/>
  <c r="Z173" i="12" s="1"/>
  <c r="AA173" i="12" s="1"/>
  <c r="Y173" i="12" a="1"/>
  <c r="Y173" i="12" s="1"/>
  <c r="X173" i="12" a="1"/>
  <c r="X173" i="12" s="1"/>
  <c r="W173" i="12" a="1"/>
  <c r="W173" i="12" s="1"/>
  <c r="V173" i="12" a="1"/>
  <c r="V173" i="12" s="1"/>
  <c r="R173" i="12" a="1"/>
  <c r="R173" i="12" s="1"/>
  <c r="Z172" i="12" a="1"/>
  <c r="Z172" i="12" s="1"/>
  <c r="AA172" i="12" s="1"/>
  <c r="Y172" i="12" a="1"/>
  <c r="Y172" i="12" s="1"/>
  <c r="X172" i="12" a="1"/>
  <c r="X172" i="12" s="1"/>
  <c r="W172" i="12" a="1"/>
  <c r="W172" i="12" s="1"/>
  <c r="V172" i="12" a="1"/>
  <c r="V172" i="12" s="1"/>
  <c r="Z171" i="12" a="1"/>
  <c r="Z171" i="12" s="1"/>
  <c r="AA171" i="12" s="1"/>
  <c r="Y171" i="12" a="1"/>
  <c r="Y171" i="12" s="1"/>
  <c r="X171" i="12" a="1"/>
  <c r="X171" i="12" s="1"/>
  <c r="W171" i="12" a="1"/>
  <c r="W171" i="12" s="1"/>
  <c r="V171" i="12" a="1"/>
  <c r="V171" i="12" s="1"/>
  <c r="Z170" i="12" a="1"/>
  <c r="Z170" i="12" s="1"/>
  <c r="AA170" i="12" s="1"/>
  <c r="Y170" i="12" a="1"/>
  <c r="Y170" i="12" s="1"/>
  <c r="X170" i="12" a="1"/>
  <c r="X170" i="12" s="1"/>
  <c r="W170" i="12" a="1"/>
  <c r="W170" i="12" s="1"/>
  <c r="V170" i="12" a="1"/>
  <c r="V170" i="12" s="1"/>
  <c r="Z169" i="12" a="1"/>
  <c r="Z169" i="12" s="1"/>
  <c r="AA169" i="12" s="1"/>
  <c r="Y169" i="12" a="1"/>
  <c r="Y169" i="12" s="1"/>
  <c r="X169" i="12" a="1"/>
  <c r="X169" i="12" s="1"/>
  <c r="W169" i="12" a="1"/>
  <c r="W169" i="12" s="1"/>
  <c r="V169" i="12" a="1"/>
  <c r="V169" i="12" s="1"/>
  <c r="Z168" i="12" a="1"/>
  <c r="Z168" i="12" s="1"/>
  <c r="AA168" i="12" s="1"/>
  <c r="Y168" i="12" a="1"/>
  <c r="Y168" i="12" s="1"/>
  <c r="X168" i="12" a="1"/>
  <c r="X168" i="12" s="1"/>
  <c r="W168" i="12" a="1"/>
  <c r="W168" i="12" s="1"/>
  <c r="V168" i="12" a="1"/>
  <c r="V168" i="12" s="1"/>
  <c r="Z167" i="12" a="1"/>
  <c r="Z167" i="12" s="1"/>
  <c r="AA167" i="12" s="1"/>
  <c r="Y167" i="12" a="1"/>
  <c r="Y167" i="12" s="1"/>
  <c r="X167" i="12" a="1"/>
  <c r="X167" i="12" s="1"/>
  <c r="W167" i="12" a="1"/>
  <c r="W167" i="12" s="1"/>
  <c r="V167" i="12" a="1"/>
  <c r="V167" i="12" s="1"/>
  <c r="Z166" i="12" a="1"/>
  <c r="Z166" i="12" s="1"/>
  <c r="AA166" i="12" s="1"/>
  <c r="Y166" i="12" a="1"/>
  <c r="Y166" i="12" s="1"/>
  <c r="X166" i="12" a="1"/>
  <c r="X166" i="12" s="1"/>
  <c r="W166" i="12" a="1"/>
  <c r="W166" i="12" s="1"/>
  <c r="V166" i="12" a="1"/>
  <c r="V166" i="12" s="1"/>
  <c r="Z165" i="12" a="1"/>
  <c r="Z165" i="12" s="1"/>
  <c r="AA165" i="12" s="1"/>
  <c r="Y165" i="12" a="1"/>
  <c r="Y165" i="12" s="1"/>
  <c r="X165" i="12" a="1"/>
  <c r="X165" i="12" s="1"/>
  <c r="W165" i="12" a="1"/>
  <c r="W165" i="12" s="1"/>
  <c r="V165" i="12" a="1"/>
  <c r="V165" i="12" s="1"/>
  <c r="Z164" i="12" a="1"/>
  <c r="Z164" i="12" s="1"/>
  <c r="AA164" i="12" s="1"/>
  <c r="Y164" i="12" a="1"/>
  <c r="Y164" i="12" s="1"/>
  <c r="X164" i="12" a="1"/>
  <c r="X164" i="12" s="1"/>
  <c r="W164" i="12" a="1"/>
  <c r="W164" i="12" s="1"/>
  <c r="V164" i="12" a="1"/>
  <c r="V164" i="12" s="1"/>
  <c r="Z163" i="12" a="1"/>
  <c r="Z163" i="12" s="1"/>
  <c r="AA163" i="12" s="1"/>
  <c r="Y163" i="12" a="1"/>
  <c r="Y163" i="12" s="1"/>
  <c r="X163" i="12" a="1"/>
  <c r="X163" i="12" s="1"/>
  <c r="W163" i="12" a="1"/>
  <c r="W163" i="12" s="1"/>
  <c r="V163" i="12" a="1"/>
  <c r="V163" i="12" s="1"/>
  <c r="Z162" i="12" a="1"/>
  <c r="Z162" i="12" s="1"/>
  <c r="AA162" i="12" s="1"/>
  <c r="Y162" i="12" a="1"/>
  <c r="Y162" i="12" s="1"/>
  <c r="X162" i="12" a="1"/>
  <c r="X162" i="12" s="1"/>
  <c r="W162" i="12" a="1"/>
  <c r="W162" i="12" s="1"/>
  <c r="V162" i="12" a="1"/>
  <c r="V162" i="12" s="1"/>
  <c r="Z161" i="12" a="1"/>
  <c r="Z161" i="12" s="1"/>
  <c r="AA161" i="12" s="1"/>
  <c r="Y161" i="12" a="1"/>
  <c r="Y161" i="12" s="1"/>
  <c r="X161" i="12" a="1"/>
  <c r="X161" i="12" s="1"/>
  <c r="W161" i="12" a="1"/>
  <c r="W161" i="12" s="1"/>
  <c r="V161" i="12" a="1"/>
  <c r="V161" i="12" s="1"/>
  <c r="Z160" i="12" a="1"/>
  <c r="Z160" i="12" s="1"/>
  <c r="AA160" i="12" s="1"/>
  <c r="Y160" i="12" a="1"/>
  <c r="Y160" i="12" s="1"/>
  <c r="X160" i="12" a="1"/>
  <c r="X160" i="12" s="1"/>
  <c r="W160" i="12" a="1"/>
  <c r="W160" i="12" s="1"/>
  <c r="V160" i="12" a="1"/>
  <c r="V160" i="12" s="1"/>
  <c r="R160" i="12" a="1"/>
  <c r="R160" i="12"/>
  <c r="Z159" i="12" a="1"/>
  <c r="Z159" i="12"/>
  <c r="AA159" i="12" s="1"/>
  <c r="Y159" i="12" a="1"/>
  <c r="Y159" i="12" s="1"/>
  <c r="X159" i="12" a="1"/>
  <c r="X159" i="12" s="1"/>
  <c r="W159" i="12" a="1"/>
  <c r="W159" i="12" s="1"/>
  <c r="V159" i="12" a="1"/>
  <c r="V159" i="12" s="1"/>
  <c r="Z158" i="12" a="1"/>
  <c r="Z158" i="12" s="1"/>
  <c r="AA158" i="12" s="1"/>
  <c r="Y158" i="12" a="1"/>
  <c r="Y158" i="12" s="1"/>
  <c r="X158" i="12" a="1"/>
  <c r="X158" i="12" s="1"/>
  <c r="W158" i="12" a="1"/>
  <c r="W158" i="12" s="1"/>
  <c r="V158" i="12" a="1"/>
  <c r="V158" i="12" s="1"/>
  <c r="S158" i="12" a="1"/>
  <c r="S158" i="12"/>
  <c r="R158" i="12" a="1"/>
  <c r="R158" i="12" s="1"/>
  <c r="Z157" i="12" a="1"/>
  <c r="Z157" i="12" s="1"/>
  <c r="AA157" i="12" s="1"/>
  <c r="Y157" i="12" a="1"/>
  <c r="Y157" i="12" s="1"/>
  <c r="X157" i="12" a="1"/>
  <c r="X157" i="12" s="1"/>
  <c r="W157" i="12" a="1"/>
  <c r="W157" i="12" s="1"/>
  <c r="V157" i="12" a="1"/>
  <c r="V157" i="12" s="1"/>
  <c r="Z156" i="12" a="1"/>
  <c r="Z156" i="12" s="1"/>
  <c r="AA156" i="12" s="1"/>
  <c r="Y156" i="12" a="1"/>
  <c r="Y156" i="12"/>
  <c r="X156" i="12" a="1"/>
  <c r="X156" i="12" s="1"/>
  <c r="W156" i="12" a="1"/>
  <c r="W156" i="12" s="1"/>
  <c r="V156" i="12" a="1"/>
  <c r="V156" i="12" s="1"/>
  <c r="Z155" i="12" a="1"/>
  <c r="Z155" i="12" s="1"/>
  <c r="AA155" i="12" s="1"/>
  <c r="Y155" i="12" a="1"/>
  <c r="Y155" i="12" s="1"/>
  <c r="X155" i="12" a="1"/>
  <c r="X155" i="12" s="1"/>
  <c r="W155" i="12" a="1"/>
  <c r="W155" i="12" s="1"/>
  <c r="V155" i="12" a="1"/>
  <c r="V155" i="12" s="1"/>
  <c r="Z154" i="12" a="1"/>
  <c r="Z154" i="12" s="1"/>
  <c r="AA154" i="12" s="1"/>
  <c r="Y154" i="12" a="1"/>
  <c r="Y154" i="12" s="1"/>
  <c r="X154" i="12" a="1"/>
  <c r="X154" i="12" s="1"/>
  <c r="W154" i="12" a="1"/>
  <c r="W154" i="12" s="1"/>
  <c r="V154" i="12" a="1"/>
  <c r="V154" i="12" s="1"/>
  <c r="Z153" i="12" a="1"/>
  <c r="Z153" i="12" s="1"/>
  <c r="AA153" i="12" s="1"/>
  <c r="Y153" i="12" a="1"/>
  <c r="Y153" i="12" s="1"/>
  <c r="X153" i="12" a="1"/>
  <c r="X153" i="12" s="1"/>
  <c r="W153" i="12" a="1"/>
  <c r="W153" i="12" s="1"/>
  <c r="V153" i="12" a="1"/>
  <c r="V153" i="12" s="1"/>
  <c r="AA152" i="12"/>
  <c r="Z151" i="12" a="1"/>
  <c r="Z151" i="12" s="1"/>
  <c r="AA151" i="12" s="1"/>
  <c r="Y151" i="12" a="1"/>
  <c r="Y151" i="12" s="1"/>
  <c r="X151" i="12" a="1"/>
  <c r="X151" i="12" s="1"/>
  <c r="W151" i="12" a="1"/>
  <c r="W151" i="12" s="1"/>
  <c r="V151" i="12" a="1"/>
  <c r="V151" i="12" s="1"/>
  <c r="Z150" i="12" a="1"/>
  <c r="Z150" i="12" s="1"/>
  <c r="AA150" i="12" s="1"/>
  <c r="Y150" i="12" a="1"/>
  <c r="Y150" i="12" s="1"/>
  <c r="X150" i="12" a="1"/>
  <c r="X150" i="12" s="1"/>
  <c r="W150" i="12" a="1"/>
  <c r="W150" i="12" s="1"/>
  <c r="V150" i="12" a="1"/>
  <c r="V150" i="12" s="1"/>
  <c r="Z149" i="12" a="1"/>
  <c r="Z149" i="12" s="1"/>
  <c r="AA149" i="12" s="1"/>
  <c r="Y149" i="12" a="1"/>
  <c r="Y149" i="12" s="1"/>
  <c r="X149" i="12" a="1"/>
  <c r="X149" i="12" s="1"/>
  <c r="W149" i="12" a="1"/>
  <c r="W149" i="12" s="1"/>
  <c r="V149" i="12" a="1"/>
  <c r="V149" i="12" s="1"/>
  <c r="Z148" i="12" a="1"/>
  <c r="Z148" i="12" s="1"/>
  <c r="AA148" i="12" s="1"/>
  <c r="Y148" i="12" a="1"/>
  <c r="Y148" i="12" s="1"/>
  <c r="X148" i="12" a="1"/>
  <c r="X148" i="12" s="1"/>
  <c r="W148" i="12" a="1"/>
  <c r="W148" i="12" s="1"/>
  <c r="V148" i="12" a="1"/>
  <c r="V148" i="12" s="1"/>
  <c r="Z147" i="12" a="1"/>
  <c r="Z147" i="12" s="1"/>
  <c r="AA147" i="12" s="1"/>
  <c r="Y147" i="12" a="1"/>
  <c r="Y147" i="12" s="1"/>
  <c r="X147" i="12" a="1"/>
  <c r="X147" i="12" s="1"/>
  <c r="W147" i="12" a="1"/>
  <c r="W147" i="12" s="1"/>
  <c r="V147" i="12" a="1"/>
  <c r="V147" i="12" s="1"/>
  <c r="Z146" i="12" a="1"/>
  <c r="Z146" i="12" s="1"/>
  <c r="AA146" i="12" s="1"/>
  <c r="Y146" i="12" a="1"/>
  <c r="Y146" i="12" s="1"/>
  <c r="X146" i="12" a="1"/>
  <c r="X146" i="12" s="1"/>
  <c r="W146" i="12" a="1"/>
  <c r="W146" i="12" s="1"/>
  <c r="V146" i="12" a="1"/>
  <c r="V146" i="12" s="1"/>
  <c r="Z145" i="12" a="1"/>
  <c r="Z145" i="12" s="1"/>
  <c r="AA145" i="12" s="1"/>
  <c r="Y145" i="12" a="1"/>
  <c r="Y145" i="12"/>
  <c r="X145" i="12" a="1"/>
  <c r="X145" i="12" s="1"/>
  <c r="W145" i="12" a="1"/>
  <c r="W145" i="12" s="1"/>
  <c r="V145" i="12" a="1"/>
  <c r="V145" i="12"/>
  <c r="Z143" i="12" a="1"/>
  <c r="Z143" i="12" s="1"/>
  <c r="AA143" i="12" s="1"/>
  <c r="Y143" i="12" a="1"/>
  <c r="Y143" i="12" s="1"/>
  <c r="X143" i="12" a="1"/>
  <c r="X143" i="12" s="1"/>
  <c r="W143" i="12" a="1"/>
  <c r="W143" i="12" s="1"/>
  <c r="V143" i="12" a="1"/>
  <c r="V143" i="12" s="1"/>
  <c r="S143" i="12" a="1"/>
  <c r="S143" i="12"/>
  <c r="R143" i="12" a="1"/>
  <c r="R143" i="12" s="1"/>
  <c r="Z142" i="12" a="1"/>
  <c r="Z142" i="12" s="1"/>
  <c r="AA142" i="12" s="1"/>
  <c r="Y142" i="12" a="1"/>
  <c r="Y142" i="12" s="1"/>
  <c r="X142" i="12" a="1"/>
  <c r="X142" i="12" s="1"/>
  <c r="W142" i="12" a="1"/>
  <c r="W142" i="12" s="1"/>
  <c r="V142" i="12" a="1"/>
  <c r="V142" i="12" s="1"/>
  <c r="Z141" i="12" a="1"/>
  <c r="Z141" i="12" s="1"/>
  <c r="AA141" i="12" s="1"/>
  <c r="Y141" i="12" a="1"/>
  <c r="Y141" i="12" s="1"/>
  <c r="X141" i="12" a="1"/>
  <c r="X141" i="12" s="1"/>
  <c r="W141" i="12" a="1"/>
  <c r="W141" i="12" s="1"/>
  <c r="V141" i="12" a="1"/>
  <c r="V141" i="12" s="1"/>
  <c r="Z140" i="12" a="1"/>
  <c r="Z140" i="12" s="1"/>
  <c r="AA140" i="12" s="1"/>
  <c r="Y140" i="12" a="1"/>
  <c r="Y140" i="12" s="1"/>
  <c r="X140" i="12" a="1"/>
  <c r="X140" i="12" s="1"/>
  <c r="W140" i="12" a="1"/>
  <c r="W140" i="12" s="1"/>
  <c r="V140" i="12" a="1"/>
  <c r="V140" i="12" s="1"/>
  <c r="R140" i="12" a="1"/>
  <c r="R140" i="12"/>
  <c r="Z139" i="12" a="1"/>
  <c r="Z139" i="12" s="1"/>
  <c r="AA139" i="12" s="1"/>
  <c r="Y139" i="12" a="1"/>
  <c r="Y139" i="12" s="1"/>
  <c r="X139" i="12" a="1"/>
  <c r="X139" i="12" s="1"/>
  <c r="W139" i="12" a="1"/>
  <c r="W139" i="12" s="1"/>
  <c r="V139" i="12" a="1"/>
  <c r="V139" i="12" s="1"/>
  <c r="R139" i="12" a="1"/>
  <c r="R139" i="12" s="1"/>
  <c r="Z138" i="12" a="1"/>
  <c r="Z138" i="12" s="1"/>
  <c r="AA138" i="12" s="1"/>
  <c r="Y138" i="12" a="1"/>
  <c r="Y138" i="12" s="1"/>
  <c r="X138" i="12" a="1"/>
  <c r="X138" i="12" s="1"/>
  <c r="W138" i="12" a="1"/>
  <c r="W138" i="12" s="1"/>
  <c r="V138" i="12" a="1"/>
  <c r="V138" i="12" s="1"/>
  <c r="R138" i="12" a="1"/>
  <c r="R138" i="12" s="1"/>
  <c r="Z137" i="12" a="1"/>
  <c r="Z137" i="12" s="1"/>
  <c r="AA137" i="12" s="1"/>
  <c r="Y137" i="12" a="1"/>
  <c r="Y137" i="12" s="1"/>
  <c r="X137" i="12" a="1"/>
  <c r="X137" i="12" s="1"/>
  <c r="W137" i="12" a="1"/>
  <c r="W137" i="12" s="1"/>
  <c r="V137" i="12" a="1"/>
  <c r="V137" i="12" s="1"/>
  <c r="Z136" i="12" a="1"/>
  <c r="Z136" i="12" s="1"/>
  <c r="AA136" i="12" s="1"/>
  <c r="Y136" i="12" a="1"/>
  <c r="Y136" i="12" s="1"/>
  <c r="X136" i="12" a="1"/>
  <c r="X136" i="12" s="1"/>
  <c r="W136" i="12" a="1"/>
  <c r="W136" i="12" s="1"/>
  <c r="V136" i="12" a="1"/>
  <c r="V136" i="12" s="1"/>
  <c r="Z134" i="12" a="1"/>
  <c r="Z134" i="12" s="1"/>
  <c r="AA134" i="12" s="1"/>
  <c r="Y134" i="12" a="1"/>
  <c r="Y134" i="12" s="1"/>
  <c r="X134" i="12" a="1"/>
  <c r="X134" i="12" s="1"/>
  <c r="W134" i="12" a="1"/>
  <c r="W134" i="12" s="1"/>
  <c r="V134" i="12" a="1"/>
  <c r="V134" i="12" s="1"/>
  <c r="Z132" i="12" a="1"/>
  <c r="Z132" i="12" s="1"/>
  <c r="AA132" i="12" s="1"/>
  <c r="Y132" i="12" a="1"/>
  <c r="Y132" i="12" s="1"/>
  <c r="X132" i="12" a="1"/>
  <c r="X132" i="12" s="1"/>
  <c r="W132" i="12" a="1"/>
  <c r="W132" i="12" s="1"/>
  <c r="V132" i="12" a="1"/>
  <c r="V132" i="12" s="1"/>
  <c r="Z131" i="12" a="1"/>
  <c r="Z131" i="12" s="1"/>
  <c r="AA131" i="12" s="1"/>
  <c r="Y131" i="12" a="1"/>
  <c r="Y131" i="12" s="1"/>
  <c r="X131" i="12" a="1"/>
  <c r="X131" i="12" s="1"/>
  <c r="W131" i="12" a="1"/>
  <c r="W131" i="12" s="1"/>
  <c r="V131" i="12" a="1"/>
  <c r="V131" i="12" s="1"/>
  <c r="Z130" i="12" a="1"/>
  <c r="Z130" i="12" s="1"/>
  <c r="AA130" i="12" s="1"/>
  <c r="Y130" i="12" a="1"/>
  <c r="Y130" i="12" s="1"/>
  <c r="X130" i="12" a="1"/>
  <c r="X130" i="12" s="1"/>
  <c r="W130" i="12" a="1"/>
  <c r="W130" i="12" s="1"/>
  <c r="V130" i="12" a="1"/>
  <c r="V130" i="12" s="1"/>
  <c r="S130" i="12" a="1"/>
  <c r="S130" i="12"/>
  <c r="R130" i="12" a="1"/>
  <c r="R130" i="12"/>
  <c r="Z129" i="12" a="1"/>
  <c r="Z129" i="12" s="1"/>
  <c r="AA129" i="12" s="1"/>
  <c r="Y129" i="12" a="1"/>
  <c r="Y129" i="12" s="1"/>
  <c r="X129" i="12" a="1"/>
  <c r="X129" i="12" s="1"/>
  <c r="W129" i="12" a="1"/>
  <c r="W129" i="12" s="1"/>
  <c r="V129" i="12" a="1"/>
  <c r="V129" i="12" s="1"/>
  <c r="S129" i="12" a="1"/>
  <c r="S129" i="12" s="1"/>
  <c r="R129" i="12" a="1"/>
  <c r="R129" i="12"/>
  <c r="Z128" i="12" a="1"/>
  <c r="Z128" i="12" s="1"/>
  <c r="AA128" i="12" s="1"/>
  <c r="Y128" i="12" a="1"/>
  <c r="Y128" i="12" s="1"/>
  <c r="X128" i="12" a="1"/>
  <c r="X128" i="12" s="1"/>
  <c r="W128" i="12" a="1"/>
  <c r="W128" i="12" s="1"/>
  <c r="V128" i="12" a="1"/>
  <c r="V128" i="12" s="1"/>
  <c r="S128" i="12" a="1"/>
  <c r="S128" i="12"/>
  <c r="Z127" i="12" a="1"/>
  <c r="Z127" i="12" s="1"/>
  <c r="AA127" i="12" s="1"/>
  <c r="Y127" i="12" a="1"/>
  <c r="Y127" i="12" s="1"/>
  <c r="X127" i="12" a="1"/>
  <c r="X127" i="12" s="1"/>
  <c r="W127" i="12" a="1"/>
  <c r="W127" i="12" s="1"/>
  <c r="V127" i="12" a="1"/>
  <c r="V127" i="12" s="1"/>
  <c r="Z126" i="12" a="1"/>
  <c r="Z126" i="12" s="1"/>
  <c r="AA126" i="12" s="1"/>
  <c r="Y126" i="12" a="1"/>
  <c r="Y126" i="12" s="1"/>
  <c r="X126" i="12" a="1"/>
  <c r="X126" i="12" s="1"/>
  <c r="W126" i="12" a="1"/>
  <c r="W126" i="12" s="1"/>
  <c r="V126" i="12" a="1"/>
  <c r="V126" i="12" s="1"/>
  <c r="Z125" i="12" a="1"/>
  <c r="Z125" i="12" s="1"/>
  <c r="AA125" i="12" s="1"/>
  <c r="Y125" i="12" a="1"/>
  <c r="Y125" i="12" s="1"/>
  <c r="X125" i="12" a="1"/>
  <c r="X125" i="12" s="1"/>
  <c r="W125" i="12" a="1"/>
  <c r="W125" i="12"/>
  <c r="V125" i="12" a="1"/>
  <c r="V125" i="12" s="1"/>
  <c r="S125" i="12" a="1"/>
  <c r="S125" i="12" s="1"/>
  <c r="Z124" i="12" a="1"/>
  <c r="Z124" i="12" s="1"/>
  <c r="AA124" i="12" s="1"/>
  <c r="Y124" i="12" a="1"/>
  <c r="Y124" i="12" s="1"/>
  <c r="X124" i="12" a="1"/>
  <c r="X124" i="12" s="1"/>
  <c r="W124" i="12" a="1"/>
  <c r="W124" i="12" s="1"/>
  <c r="V124" i="12" a="1"/>
  <c r="V124" i="12" s="1"/>
  <c r="R124" i="12" a="1"/>
  <c r="R124" i="12" s="1"/>
  <c r="Z123" i="12" a="1"/>
  <c r="Z123" i="12" s="1"/>
  <c r="AA123" i="12" s="1"/>
  <c r="Y123" i="12" a="1"/>
  <c r="Y123" i="12" s="1"/>
  <c r="X123" i="12" a="1"/>
  <c r="X123" i="12" s="1"/>
  <c r="W123" i="12" a="1"/>
  <c r="W123" i="12" s="1"/>
  <c r="V123" i="12" a="1"/>
  <c r="V123" i="12" s="1"/>
  <c r="Z122" i="12" a="1"/>
  <c r="Z122" i="12" s="1"/>
  <c r="AA122" i="12" s="1"/>
  <c r="Y122" i="12" a="1"/>
  <c r="Y122" i="12" s="1"/>
  <c r="X122" i="12" a="1"/>
  <c r="X122" i="12" s="1"/>
  <c r="W122" i="12" a="1"/>
  <c r="W122" i="12" s="1"/>
  <c r="V122" i="12" a="1"/>
  <c r="V122" i="12" s="1"/>
  <c r="Z121" i="12" a="1"/>
  <c r="Z121" i="12" s="1"/>
  <c r="AA121" i="12" s="1"/>
  <c r="Y121" i="12" a="1"/>
  <c r="Y121" i="12" s="1"/>
  <c r="X121" i="12" a="1"/>
  <c r="X121" i="12" s="1"/>
  <c r="W121" i="12" a="1"/>
  <c r="W121" i="12" s="1"/>
  <c r="V121" i="12" a="1"/>
  <c r="V121" i="12" s="1"/>
  <c r="S121" i="12" a="1"/>
  <c r="S121" i="12"/>
  <c r="R121" i="12" a="1"/>
  <c r="R121" i="12" s="1"/>
  <c r="Z120" i="12" a="1"/>
  <c r="Z120" i="12" s="1"/>
  <c r="AA120" i="12" s="1"/>
  <c r="Y120" i="12" a="1"/>
  <c r="Y120" i="12" s="1"/>
  <c r="X120" i="12" a="1"/>
  <c r="X120" i="12" s="1"/>
  <c r="W120" i="12" a="1"/>
  <c r="W120" i="12" s="1"/>
  <c r="V120" i="12" a="1"/>
  <c r="V120" i="12" s="1"/>
  <c r="Z119" i="12" a="1"/>
  <c r="Z119" i="12" s="1"/>
  <c r="AA119" i="12" s="1"/>
  <c r="Y119" i="12" a="1"/>
  <c r="Y119" i="12" s="1"/>
  <c r="X119" i="12" a="1"/>
  <c r="X119" i="12" s="1"/>
  <c r="W119" i="12" a="1"/>
  <c r="W119" i="12" s="1"/>
  <c r="V119" i="12" a="1"/>
  <c r="V119" i="12" s="1"/>
  <c r="S119" i="12" a="1"/>
  <c r="S119" i="12" s="1"/>
  <c r="Z118" i="12" a="1"/>
  <c r="Z118" i="12" s="1"/>
  <c r="AA118" i="12" s="1"/>
  <c r="Y118" i="12" a="1"/>
  <c r="Y118" i="12" s="1"/>
  <c r="X118" i="12" a="1"/>
  <c r="X118" i="12" s="1"/>
  <c r="W118" i="12" a="1"/>
  <c r="W118" i="12" s="1"/>
  <c r="V118" i="12" a="1"/>
  <c r="V118" i="12" s="1"/>
  <c r="Z117" i="12" a="1"/>
  <c r="Z117" i="12" s="1"/>
  <c r="AA117" i="12" s="1"/>
  <c r="Y117" i="12" a="1"/>
  <c r="Y117" i="12" s="1"/>
  <c r="X117" i="12" a="1"/>
  <c r="X117" i="12" s="1"/>
  <c r="W117" i="12" a="1"/>
  <c r="W117" i="12" s="1"/>
  <c r="V117" i="12" a="1"/>
  <c r="V117" i="12" s="1"/>
  <c r="Z116" i="12" a="1"/>
  <c r="Z116" i="12" s="1"/>
  <c r="AA116" i="12" s="1"/>
  <c r="Y116" i="12" a="1"/>
  <c r="Y116" i="12" s="1"/>
  <c r="X116" i="12" a="1"/>
  <c r="X116" i="12" s="1"/>
  <c r="W116" i="12" a="1"/>
  <c r="W116" i="12" s="1"/>
  <c r="V116" i="12" a="1"/>
  <c r="V116" i="12" s="1"/>
  <c r="Z115" i="12" a="1"/>
  <c r="Z115" i="12" s="1"/>
  <c r="AA115" i="12" s="1"/>
  <c r="Y115" i="12" a="1"/>
  <c r="Y115" i="12" s="1"/>
  <c r="X115" i="12" a="1"/>
  <c r="X115" i="12" s="1"/>
  <c r="W115" i="12" a="1"/>
  <c r="W115" i="12" s="1"/>
  <c r="V115" i="12" a="1"/>
  <c r="V115" i="12" s="1"/>
  <c r="Z114" i="12" a="1"/>
  <c r="Z114" i="12" s="1"/>
  <c r="AA114" i="12" s="1"/>
  <c r="Y114" i="12" a="1"/>
  <c r="Y114" i="12" s="1"/>
  <c r="X114" i="12" a="1"/>
  <c r="X114" i="12" s="1"/>
  <c r="W114" i="12" a="1"/>
  <c r="W114" i="12" s="1"/>
  <c r="V114" i="12" a="1"/>
  <c r="V114" i="12" s="1"/>
  <c r="Z113" i="12" a="1"/>
  <c r="Z113" i="12" s="1"/>
  <c r="AA113" i="12" s="1"/>
  <c r="Y113" i="12" a="1"/>
  <c r="Y113" i="12" s="1"/>
  <c r="X113" i="12" a="1"/>
  <c r="X113" i="12" s="1"/>
  <c r="W113" i="12" a="1"/>
  <c r="W113" i="12" s="1"/>
  <c r="V113" i="12" a="1"/>
  <c r="V113" i="12" s="1"/>
  <c r="Z112" i="12" a="1"/>
  <c r="Z112" i="12" s="1"/>
  <c r="AA112" i="12" s="1"/>
  <c r="Y112" i="12" a="1"/>
  <c r="Y112" i="12"/>
  <c r="X112" i="12" a="1"/>
  <c r="X112" i="12" s="1"/>
  <c r="W112" i="12" a="1"/>
  <c r="W112" i="12" s="1"/>
  <c r="V112" i="12" a="1"/>
  <c r="V112" i="12" s="1"/>
  <c r="Z111" i="12" a="1"/>
  <c r="Z111" i="12" s="1"/>
  <c r="AA111" i="12" s="1"/>
  <c r="Y111" i="12" a="1"/>
  <c r="Y111" i="12" s="1"/>
  <c r="X111" i="12" a="1"/>
  <c r="X111" i="12" s="1"/>
  <c r="W111" i="12" a="1"/>
  <c r="W111" i="12" s="1"/>
  <c r="V111" i="12" a="1"/>
  <c r="V111" i="12" s="1"/>
  <c r="Z110" i="12" a="1"/>
  <c r="Z110" i="12" s="1"/>
  <c r="AA110" i="12" s="1"/>
  <c r="Y110" i="12" a="1"/>
  <c r="Y110" i="12" s="1"/>
  <c r="X110" i="12" a="1"/>
  <c r="X110" i="12" s="1"/>
  <c r="W110" i="12" a="1"/>
  <c r="W110" i="12" s="1"/>
  <c r="V110" i="12" a="1"/>
  <c r="V110" i="12" s="1"/>
  <c r="Z109" i="12" a="1"/>
  <c r="Z109" i="12" s="1"/>
  <c r="AA109" i="12" s="1"/>
  <c r="Y109" i="12" a="1"/>
  <c r="Y109" i="12" s="1"/>
  <c r="X109" i="12" a="1"/>
  <c r="X109" i="12" s="1"/>
  <c r="W109" i="12" a="1"/>
  <c r="W109" i="12" s="1"/>
  <c r="V109" i="12" a="1"/>
  <c r="V109" i="12" s="1"/>
  <c r="S109" i="12" a="1"/>
  <c r="S109" i="12"/>
  <c r="Z108" i="12" a="1"/>
  <c r="Z108" i="12" s="1"/>
  <c r="AA108" i="12" s="1"/>
  <c r="Y108" i="12" a="1"/>
  <c r="Y108" i="12" s="1"/>
  <c r="X108" i="12" a="1"/>
  <c r="X108" i="12" s="1"/>
  <c r="W108" i="12" a="1"/>
  <c r="W108" i="12" s="1"/>
  <c r="V108" i="12" a="1"/>
  <c r="V108" i="12" s="1"/>
  <c r="S108" i="12" a="1"/>
  <c r="S108" i="12" s="1"/>
  <c r="R108" i="12" a="1"/>
  <c r="R108" i="12" s="1"/>
  <c r="Z107" i="12" a="1"/>
  <c r="Z107" i="12" s="1"/>
  <c r="AA107" i="12" s="1"/>
  <c r="Y107" i="12" a="1"/>
  <c r="Y107" i="12" s="1"/>
  <c r="X107" i="12" a="1"/>
  <c r="X107" i="12" s="1"/>
  <c r="W107" i="12" a="1"/>
  <c r="W107" i="12" s="1"/>
  <c r="V107" i="12" a="1"/>
  <c r="V107" i="12" s="1"/>
  <c r="Z106" i="12" a="1"/>
  <c r="Z106" i="12" s="1"/>
  <c r="AA106" i="12" s="1"/>
  <c r="Y106" i="12" a="1"/>
  <c r="Y106" i="12" s="1"/>
  <c r="X106" i="12" a="1"/>
  <c r="X106" i="12" s="1"/>
  <c r="W106" i="12" a="1"/>
  <c r="W106" i="12" s="1"/>
  <c r="V106" i="12" a="1"/>
  <c r="V106" i="12" s="1"/>
  <c r="Z105" i="12" a="1"/>
  <c r="Z105" i="12" s="1"/>
  <c r="AA105" i="12" s="1"/>
  <c r="Y105" i="12" a="1"/>
  <c r="Y105" i="12" s="1"/>
  <c r="X105" i="12" a="1"/>
  <c r="X105" i="12" s="1"/>
  <c r="W105" i="12" a="1"/>
  <c r="W105" i="12" s="1"/>
  <c r="V105" i="12" a="1"/>
  <c r="V105" i="12" s="1"/>
  <c r="S105" i="12" a="1"/>
  <c r="S105" i="12" s="1"/>
  <c r="Z104" i="12" a="1"/>
  <c r="Z104" i="12" s="1"/>
  <c r="AA104" i="12" s="1"/>
  <c r="Y104" i="12" a="1"/>
  <c r="Y104" i="12" s="1"/>
  <c r="X104" i="12" a="1"/>
  <c r="X104" i="12" s="1"/>
  <c r="W104" i="12" a="1"/>
  <c r="W104" i="12" s="1"/>
  <c r="V104" i="12" a="1"/>
  <c r="V104" i="12" s="1"/>
  <c r="Z103" i="12" a="1"/>
  <c r="Z103" i="12" s="1"/>
  <c r="AA103" i="12" s="1"/>
  <c r="Y103" i="12" a="1"/>
  <c r="Y103" i="12" s="1"/>
  <c r="X103" i="12" a="1"/>
  <c r="X103" i="12" s="1"/>
  <c r="W103" i="12" a="1"/>
  <c r="W103" i="12" s="1"/>
  <c r="V103" i="12" a="1"/>
  <c r="V103" i="12" s="1"/>
  <c r="Z102" i="12" a="1"/>
  <c r="Z102" i="12" s="1"/>
  <c r="AA102" i="12" s="1"/>
  <c r="Y102" i="12" a="1"/>
  <c r="Y102" i="12" s="1"/>
  <c r="X102" i="12" a="1"/>
  <c r="X102" i="12" s="1"/>
  <c r="W102" i="12" a="1"/>
  <c r="W102" i="12" s="1"/>
  <c r="V102" i="12" a="1"/>
  <c r="V102" i="12" s="1"/>
  <c r="S102" i="12" a="1"/>
  <c r="S102" i="12" s="1"/>
  <c r="Z101" i="12" a="1"/>
  <c r="Z101" i="12" s="1"/>
  <c r="AA101" i="12" s="1"/>
  <c r="Y101" i="12" a="1"/>
  <c r="Y101" i="12" s="1"/>
  <c r="X101" i="12" a="1"/>
  <c r="X101" i="12" s="1"/>
  <c r="W101" i="12" a="1"/>
  <c r="W101" i="12" s="1"/>
  <c r="V101" i="12" a="1"/>
  <c r="V101" i="12" s="1"/>
  <c r="S101" i="12" a="1"/>
  <c r="S101" i="12" s="1"/>
  <c r="Z100" i="12" a="1"/>
  <c r="Z100" i="12" s="1"/>
  <c r="AA100" i="12" s="1"/>
  <c r="Y100" i="12" a="1"/>
  <c r="Y100" i="12" s="1"/>
  <c r="X100" i="12" a="1"/>
  <c r="X100" i="12" s="1"/>
  <c r="W100" i="12" a="1"/>
  <c r="W100" i="12" s="1"/>
  <c r="V100" i="12" a="1"/>
  <c r="V100" i="12" s="1"/>
  <c r="R100" i="12" a="1"/>
  <c r="R100" i="12"/>
  <c r="Z99" i="12" a="1"/>
  <c r="Z99" i="12" s="1"/>
  <c r="AA99" i="12" s="1"/>
  <c r="Y99" i="12" a="1"/>
  <c r="Y99" i="12" s="1"/>
  <c r="X99" i="12" a="1"/>
  <c r="X99" i="12" s="1"/>
  <c r="W99" i="12" a="1"/>
  <c r="W99" i="12" s="1"/>
  <c r="V99" i="12" a="1"/>
  <c r="V99" i="12" s="1"/>
  <c r="Z98" i="12" a="1"/>
  <c r="Z98" i="12" s="1"/>
  <c r="AA98" i="12" s="1"/>
  <c r="Y98" i="12" a="1"/>
  <c r="Y98" i="12" s="1"/>
  <c r="X98" i="12" a="1"/>
  <c r="X98" i="12" s="1"/>
  <c r="W98" i="12" a="1"/>
  <c r="W98" i="12" s="1"/>
  <c r="V98" i="12" a="1"/>
  <c r="V98" i="12" s="1"/>
  <c r="S98" i="12" a="1"/>
  <c r="S98" i="12" s="1"/>
  <c r="R98" i="12" a="1"/>
  <c r="R98" i="12"/>
  <c r="Z97" i="12" a="1"/>
  <c r="Z97" i="12" s="1"/>
  <c r="AA97" i="12" s="1"/>
  <c r="Y97" i="12" a="1"/>
  <c r="Y97" i="12" s="1"/>
  <c r="X97" i="12" a="1"/>
  <c r="X97" i="12" s="1"/>
  <c r="W97" i="12" a="1"/>
  <c r="W97" i="12" s="1"/>
  <c r="V97" i="12" a="1"/>
  <c r="V97" i="12" s="1"/>
  <c r="Z96" i="12" a="1"/>
  <c r="Z96" i="12" s="1"/>
  <c r="AA96" i="12" s="1"/>
  <c r="Y96" i="12" a="1"/>
  <c r="Y96" i="12" s="1"/>
  <c r="X96" i="12" a="1"/>
  <c r="X96" i="12" s="1"/>
  <c r="W96" i="12" a="1"/>
  <c r="W96" i="12" s="1"/>
  <c r="V96" i="12" a="1"/>
  <c r="V96" i="12" s="1"/>
  <c r="S96" i="12" a="1"/>
  <c r="S96" i="12" s="1"/>
  <c r="R96" i="12" a="1"/>
  <c r="R96" i="12"/>
  <c r="Z95" i="12" a="1"/>
  <c r="Z95" i="12" s="1"/>
  <c r="AA95" i="12" s="1"/>
  <c r="Y95" i="12" a="1"/>
  <c r="Y95" i="12" s="1"/>
  <c r="X95" i="12" a="1"/>
  <c r="X95" i="12" s="1"/>
  <c r="W95" i="12" a="1"/>
  <c r="W95" i="12" s="1"/>
  <c r="V95" i="12" a="1"/>
  <c r="V95" i="12" s="1"/>
  <c r="S95" i="12" a="1"/>
  <c r="S95" i="12" s="1"/>
  <c r="Z94" i="12" a="1"/>
  <c r="Z94" i="12" s="1"/>
  <c r="AA94" i="12" s="1"/>
  <c r="Y94" i="12" a="1"/>
  <c r="Y94" i="12" s="1"/>
  <c r="X94" i="12" a="1"/>
  <c r="X94" i="12" s="1"/>
  <c r="W94" i="12" a="1"/>
  <c r="W94" i="12" s="1"/>
  <c r="V94" i="12" a="1"/>
  <c r="V94" i="12" s="1"/>
  <c r="Z93" i="12" a="1"/>
  <c r="Z93" i="12" s="1"/>
  <c r="AA93" i="12" s="1"/>
  <c r="Y93" i="12" a="1"/>
  <c r="Y93" i="12" s="1"/>
  <c r="X93" i="12" a="1"/>
  <c r="X93" i="12" s="1"/>
  <c r="W93" i="12" a="1"/>
  <c r="W93" i="12" s="1"/>
  <c r="V93" i="12" a="1"/>
  <c r="V93" i="12" s="1"/>
  <c r="Z92" i="12" a="1"/>
  <c r="Z92" i="12" s="1"/>
  <c r="AA92" i="12" s="1"/>
  <c r="Y92" i="12" a="1"/>
  <c r="Y92" i="12" s="1"/>
  <c r="X92" i="12" a="1"/>
  <c r="X92" i="12" s="1"/>
  <c r="W92" i="12" a="1"/>
  <c r="W92" i="12" s="1"/>
  <c r="V92" i="12" a="1"/>
  <c r="V92" i="12" s="1"/>
  <c r="Z91" i="12" a="1"/>
  <c r="Z91" i="12" s="1"/>
  <c r="AA91" i="12" s="1"/>
  <c r="Y91" i="12" a="1"/>
  <c r="Y91" i="12" s="1"/>
  <c r="X91" i="12" a="1"/>
  <c r="X91" i="12" s="1"/>
  <c r="W91" i="12" a="1"/>
  <c r="W91" i="12" s="1"/>
  <c r="V91" i="12" a="1"/>
  <c r="V91" i="12" s="1"/>
  <c r="Y90" i="12" a="1"/>
  <c r="Y90" i="12" s="1"/>
  <c r="X90" i="12" a="1"/>
  <c r="X90" i="12" s="1"/>
  <c r="Z89" i="12" a="1"/>
  <c r="Z89" i="12" s="1"/>
  <c r="AA89" i="12" s="1"/>
  <c r="Y89" i="12" a="1"/>
  <c r="Y89" i="12" s="1"/>
  <c r="X89" i="12" a="1"/>
  <c r="X89" i="12" s="1"/>
  <c r="W89" i="12" a="1"/>
  <c r="W89" i="12" s="1"/>
  <c r="V89" i="12" a="1"/>
  <c r="V89" i="12" s="1"/>
  <c r="Z88" i="12" a="1"/>
  <c r="Z88" i="12" s="1"/>
  <c r="AA88" i="12" s="1"/>
  <c r="Y88" i="12" a="1"/>
  <c r="Y88" i="12" s="1"/>
  <c r="X88" i="12" a="1"/>
  <c r="X88" i="12" s="1"/>
  <c r="W88" i="12" a="1"/>
  <c r="W88" i="12" s="1"/>
  <c r="V88" i="12" a="1"/>
  <c r="V88" i="12" s="1"/>
  <c r="S88" i="12" a="1"/>
  <c r="S88" i="12" s="1"/>
  <c r="R88" i="12" a="1"/>
  <c r="R88" i="12" s="1"/>
  <c r="Z87" i="12" a="1"/>
  <c r="Z87" i="12" s="1"/>
  <c r="AA87" i="12" s="1"/>
  <c r="Y87" i="12" a="1"/>
  <c r="Y87" i="12" s="1"/>
  <c r="X87" i="12" a="1"/>
  <c r="X87" i="12" s="1"/>
  <c r="W87" i="12" a="1"/>
  <c r="W87" i="12" s="1"/>
  <c r="V87" i="12" a="1"/>
  <c r="V87" i="12" s="1"/>
  <c r="S87" i="12" a="1"/>
  <c r="S87" i="12"/>
  <c r="Z86" i="12" a="1"/>
  <c r="Z86" i="12" s="1"/>
  <c r="AA86" i="12" s="1"/>
  <c r="Y86" i="12" a="1"/>
  <c r="Y86" i="12" s="1"/>
  <c r="X86" i="12" a="1"/>
  <c r="X86" i="12" s="1"/>
  <c r="W86" i="12" a="1"/>
  <c r="W86" i="12" s="1"/>
  <c r="V86" i="12" a="1"/>
  <c r="V86" i="12" s="1"/>
  <c r="Z85" i="12" a="1"/>
  <c r="Z85" i="12" s="1"/>
  <c r="AA85" i="12" s="1"/>
  <c r="Y85" i="12" a="1"/>
  <c r="Y85" i="12" s="1"/>
  <c r="X85" i="12" a="1"/>
  <c r="X85" i="12" s="1"/>
  <c r="W85" i="12" a="1"/>
  <c r="W85" i="12" s="1"/>
  <c r="V85" i="12" a="1"/>
  <c r="V85" i="12" s="1"/>
  <c r="R85" i="12" a="1"/>
  <c r="R85" i="12" s="1"/>
  <c r="Z84" i="12" a="1"/>
  <c r="Z84" i="12" s="1"/>
  <c r="AA84" i="12" s="1"/>
  <c r="Y84" i="12" a="1"/>
  <c r="Y84" i="12" s="1"/>
  <c r="X84" i="12" a="1"/>
  <c r="X84" i="12" s="1"/>
  <c r="W84" i="12" a="1"/>
  <c r="W84" i="12" s="1"/>
  <c r="V84" i="12" a="1"/>
  <c r="V84" i="12" s="1"/>
  <c r="Z82" i="12" a="1"/>
  <c r="Z82" i="12" s="1"/>
  <c r="AA82" i="12" s="1"/>
  <c r="Y82" i="12" a="1"/>
  <c r="Y82" i="12" s="1"/>
  <c r="X82" i="12" a="1"/>
  <c r="X82" i="12" s="1"/>
  <c r="W82" i="12" a="1"/>
  <c r="W82" i="12" s="1"/>
  <c r="V82" i="12" a="1"/>
  <c r="V82" i="12" s="1"/>
  <c r="S82" i="12" a="1"/>
  <c r="S82" i="12"/>
  <c r="R82" i="12" a="1"/>
  <c r="R82" i="12" s="1"/>
  <c r="Z80" i="12" a="1"/>
  <c r="Z80" i="12" s="1"/>
  <c r="AA80" i="12" s="1"/>
  <c r="Y80" i="12" a="1"/>
  <c r="Y80" i="12" s="1"/>
  <c r="X80" i="12" a="1"/>
  <c r="X80" i="12" s="1"/>
  <c r="W80" i="12" a="1"/>
  <c r="W80" i="12" s="1"/>
  <c r="V80" i="12" a="1"/>
  <c r="V80" i="12" s="1"/>
  <c r="S80" i="12" a="1"/>
  <c r="S80" i="12"/>
  <c r="R80" i="12" a="1"/>
  <c r="R80" i="12" s="1"/>
  <c r="Z79" i="12" a="1"/>
  <c r="Z79" i="12" s="1"/>
  <c r="AA79" i="12" s="1"/>
  <c r="Y79" i="12" a="1"/>
  <c r="Y79" i="12" s="1"/>
  <c r="X79" i="12" a="1"/>
  <c r="X79" i="12" s="1"/>
  <c r="W79" i="12" a="1"/>
  <c r="W79" i="12" s="1"/>
  <c r="V79" i="12" a="1"/>
  <c r="V79" i="12" s="1"/>
  <c r="Z78" i="12" a="1"/>
  <c r="Z78" i="12" s="1"/>
  <c r="AA78" i="12" s="1"/>
  <c r="Y78" i="12" a="1"/>
  <c r="Y78" i="12" s="1"/>
  <c r="X78" i="12" a="1"/>
  <c r="X78" i="12" s="1"/>
  <c r="W78" i="12" a="1"/>
  <c r="W78" i="12" s="1"/>
  <c r="V78" i="12" a="1"/>
  <c r="V78" i="12" s="1"/>
  <c r="Z77" i="12" a="1"/>
  <c r="Z77" i="12" s="1"/>
  <c r="AA77" i="12" s="1"/>
  <c r="Y77" i="12" a="1"/>
  <c r="Y77" i="12" s="1"/>
  <c r="X77" i="12" a="1"/>
  <c r="X77" i="12" s="1"/>
  <c r="W77" i="12" a="1"/>
  <c r="W77" i="12" s="1"/>
  <c r="V77" i="12" a="1"/>
  <c r="V77" i="12" s="1"/>
  <c r="Z76" i="12" a="1"/>
  <c r="Z76" i="12" s="1"/>
  <c r="AA76" i="12" s="1"/>
  <c r="Y76" i="12" a="1"/>
  <c r="Y76" i="12" s="1"/>
  <c r="X76" i="12" a="1"/>
  <c r="X76" i="12" s="1"/>
  <c r="W76" i="12" a="1"/>
  <c r="W76" i="12" s="1"/>
  <c r="V76" i="12" a="1"/>
  <c r="V76" i="12" s="1"/>
  <c r="R76" i="12" a="1"/>
  <c r="R76" i="12"/>
  <c r="Z75" i="12" a="1"/>
  <c r="Z75" i="12" s="1"/>
  <c r="AA75" i="12" s="1"/>
  <c r="Y75" i="12" a="1"/>
  <c r="Y75" i="12" s="1"/>
  <c r="X75" i="12" a="1"/>
  <c r="X75" i="12" s="1"/>
  <c r="W75" i="12" a="1"/>
  <c r="W75" i="12" s="1"/>
  <c r="V75" i="12" a="1"/>
  <c r="V75" i="12" s="1"/>
  <c r="S75" i="12" a="1"/>
  <c r="S75" i="12" s="1"/>
  <c r="Z74" i="12" a="1"/>
  <c r="Z74" i="12" s="1"/>
  <c r="AA74" i="12" s="1"/>
  <c r="Y74" i="12" a="1"/>
  <c r="Y74" i="12" s="1"/>
  <c r="X74" i="12" a="1"/>
  <c r="X74" i="12" s="1"/>
  <c r="W74" i="12" a="1"/>
  <c r="W74" i="12" s="1"/>
  <c r="V74" i="12" a="1"/>
  <c r="V74" i="12" s="1"/>
  <c r="Z73" i="12" a="1"/>
  <c r="Z73" i="12" s="1"/>
  <c r="AA73" i="12" s="1"/>
  <c r="Y73" i="12" a="1"/>
  <c r="Y73" i="12" s="1"/>
  <c r="X73" i="12" a="1"/>
  <c r="X73" i="12" s="1"/>
  <c r="W73" i="12" a="1"/>
  <c r="W73" i="12" s="1"/>
  <c r="V73" i="12" a="1"/>
  <c r="V73" i="12" s="1"/>
  <c r="Z72" i="12" a="1"/>
  <c r="Z72" i="12" s="1"/>
  <c r="AA72" i="12" s="1"/>
  <c r="Y72" i="12" a="1"/>
  <c r="Y72" i="12" s="1"/>
  <c r="X72" i="12" a="1"/>
  <c r="X72" i="12" s="1"/>
  <c r="W72" i="12" a="1"/>
  <c r="W72" i="12" s="1"/>
  <c r="V72" i="12" a="1"/>
  <c r="V72" i="12" s="1"/>
  <c r="Z71" i="12" a="1"/>
  <c r="Z71" i="12" s="1"/>
  <c r="AA71" i="12" s="1"/>
  <c r="Y71" i="12" a="1"/>
  <c r="Y71" i="12" s="1"/>
  <c r="X71" i="12" a="1"/>
  <c r="X71" i="12" s="1"/>
  <c r="W71" i="12" a="1"/>
  <c r="W71" i="12" s="1"/>
  <c r="V71" i="12" a="1"/>
  <c r="V71" i="12" s="1"/>
  <c r="R71" i="12" a="1"/>
  <c r="R71" i="12" s="1"/>
  <c r="Z65" i="12" a="1"/>
  <c r="Z65" i="12" s="1"/>
  <c r="AA65" i="12" s="1"/>
  <c r="Y65" i="12" a="1"/>
  <c r="Y65" i="12" s="1"/>
  <c r="X65" i="12" a="1"/>
  <c r="X65" i="12" s="1"/>
  <c r="W65" i="12" a="1"/>
  <c r="W65" i="12" s="1"/>
  <c r="V65" i="12" a="1"/>
  <c r="V65" i="12" s="1"/>
  <c r="S65" i="12" a="1"/>
  <c r="S65" i="12"/>
  <c r="R65" i="12" a="1"/>
  <c r="R65" i="12" s="1"/>
  <c r="Z64" i="12" a="1"/>
  <c r="Z64" i="12" s="1"/>
  <c r="AA64" i="12" s="1"/>
  <c r="Y64" i="12" a="1"/>
  <c r="Y64" i="12" s="1"/>
  <c r="X64" i="12" a="1"/>
  <c r="X64" i="12" s="1"/>
  <c r="W64" i="12" a="1"/>
  <c r="W64" i="12" s="1"/>
  <c r="V64" i="12" a="1"/>
  <c r="V64" i="12" s="1"/>
  <c r="S64" i="12" a="1"/>
  <c r="S64" i="12"/>
  <c r="R64" i="12" a="1"/>
  <c r="R64" i="12"/>
  <c r="Z63" i="12" a="1"/>
  <c r="Z63" i="12" s="1"/>
  <c r="AA63" i="12" s="1"/>
  <c r="Y63" i="12" a="1"/>
  <c r="Y63" i="12" s="1"/>
  <c r="X63" i="12" a="1"/>
  <c r="X63" i="12" s="1"/>
  <c r="W63" i="12" a="1"/>
  <c r="W63" i="12" s="1"/>
  <c r="V63" i="12" a="1"/>
  <c r="V63" i="12" s="1"/>
  <c r="R63" i="12" a="1"/>
  <c r="R63" i="12" s="1"/>
  <c r="Z62" i="12" a="1"/>
  <c r="Z62" i="12" s="1"/>
  <c r="AA62" i="12" s="1"/>
  <c r="Y62" i="12" a="1"/>
  <c r="Y62" i="12" s="1"/>
  <c r="X62" i="12" a="1"/>
  <c r="X62" i="12" s="1"/>
  <c r="W62" i="12" a="1"/>
  <c r="W62" i="12"/>
  <c r="V62" i="12" a="1"/>
  <c r="V62" i="12" s="1"/>
  <c r="Z61" i="12" a="1"/>
  <c r="Z61" i="12" s="1"/>
  <c r="AA61" i="12" s="1"/>
  <c r="Y61" i="12" a="1"/>
  <c r="Y61" i="12" s="1"/>
  <c r="X61" i="12" a="1"/>
  <c r="X61" i="12" s="1"/>
  <c r="W61" i="12" a="1"/>
  <c r="W61" i="12" s="1"/>
  <c r="V61" i="12" a="1"/>
  <c r="V61" i="12" s="1"/>
  <c r="S61" i="12" a="1"/>
  <c r="S61" i="12"/>
  <c r="Z60" i="12" a="1"/>
  <c r="Z60" i="12" s="1"/>
  <c r="AA60" i="12" s="1"/>
  <c r="Y60" i="12" a="1"/>
  <c r="Y60" i="12" s="1"/>
  <c r="X60" i="12" a="1"/>
  <c r="X60" i="12" s="1"/>
  <c r="W60" i="12" a="1"/>
  <c r="W60" i="12" s="1"/>
  <c r="V60" i="12" a="1"/>
  <c r="V60" i="12" s="1"/>
  <c r="Z59" i="12" a="1"/>
  <c r="Z59" i="12" s="1"/>
  <c r="AA59" i="12" s="1"/>
  <c r="Y59" i="12" a="1"/>
  <c r="Y59" i="12" s="1"/>
  <c r="X59" i="12" a="1"/>
  <c r="X59" i="12" s="1"/>
  <c r="W59" i="12" a="1"/>
  <c r="W59" i="12" s="1"/>
  <c r="V59" i="12" a="1"/>
  <c r="V59" i="12" s="1"/>
  <c r="Z58" i="12" a="1"/>
  <c r="Z58" i="12" s="1"/>
  <c r="AA58" i="12" s="1"/>
  <c r="Y58" i="12" a="1"/>
  <c r="Y58" i="12" s="1"/>
  <c r="X58" i="12" a="1"/>
  <c r="X58" i="12" s="1"/>
  <c r="W58" i="12" a="1"/>
  <c r="W58" i="12" s="1"/>
  <c r="V58" i="12" a="1"/>
  <c r="V58" i="12" s="1"/>
  <c r="S58" i="12" a="1"/>
  <c r="S58" i="12"/>
  <c r="R58" i="12" a="1"/>
  <c r="R58" i="12"/>
  <c r="Z57" i="12" a="1"/>
  <c r="Z57" i="12" s="1"/>
  <c r="AA57" i="12" s="1"/>
  <c r="Y57" i="12" a="1"/>
  <c r="Y57" i="12" s="1"/>
  <c r="X57" i="12" a="1"/>
  <c r="X57" i="12" s="1"/>
  <c r="W57" i="12" a="1"/>
  <c r="W57" i="12" s="1"/>
  <c r="V57" i="12" a="1"/>
  <c r="V57" i="12" s="1"/>
  <c r="S57" i="12" a="1"/>
  <c r="S57" i="12" s="1"/>
  <c r="Z56" i="12" a="1"/>
  <c r="Z56" i="12" s="1"/>
  <c r="AA56" i="12" s="1"/>
  <c r="Y56" i="12" a="1"/>
  <c r="Y56" i="12" s="1"/>
  <c r="X56" i="12" a="1"/>
  <c r="X56" i="12" s="1"/>
  <c r="W56" i="12" a="1"/>
  <c r="W56" i="12" s="1"/>
  <c r="V56" i="12" a="1"/>
  <c r="V56" i="12" s="1"/>
  <c r="R56" i="12" a="1"/>
  <c r="R56" i="12"/>
  <c r="Z55" i="12" a="1"/>
  <c r="Z55" i="12" s="1"/>
  <c r="AA55" i="12" s="1"/>
  <c r="Y55" i="12" a="1"/>
  <c r="Y55" i="12" s="1"/>
  <c r="X55" i="12" a="1"/>
  <c r="X55" i="12" s="1"/>
  <c r="W55" i="12" a="1"/>
  <c r="W55" i="12" s="1"/>
  <c r="V55" i="12" a="1"/>
  <c r="V55" i="12" s="1"/>
  <c r="Z54" i="12" a="1"/>
  <c r="Z54" i="12" s="1"/>
  <c r="AA54" i="12" s="1"/>
  <c r="Y54" i="12" a="1"/>
  <c r="Y54" i="12" s="1"/>
  <c r="X54" i="12" a="1"/>
  <c r="X54" i="12" s="1"/>
  <c r="W54" i="12" a="1"/>
  <c r="W54" i="12" s="1"/>
  <c r="V54" i="12" a="1"/>
  <c r="V54" i="12" s="1"/>
  <c r="Z53" i="12" a="1"/>
  <c r="Z53" i="12" s="1"/>
  <c r="AA53" i="12" s="1"/>
  <c r="Y53" i="12" a="1"/>
  <c r="Y53" i="12" s="1"/>
  <c r="X53" i="12" a="1"/>
  <c r="X53" i="12" s="1"/>
  <c r="W53" i="12" a="1"/>
  <c r="W53" i="12" s="1"/>
  <c r="V53" i="12" a="1"/>
  <c r="V53" i="12" s="1"/>
  <c r="Z52" i="12" a="1"/>
  <c r="Z52" i="12" s="1"/>
  <c r="AA52" i="12" s="1"/>
  <c r="Y52" i="12" a="1"/>
  <c r="Y52" i="12" s="1"/>
  <c r="X52" i="12" a="1"/>
  <c r="X52" i="12" s="1"/>
  <c r="W52" i="12" a="1"/>
  <c r="W52" i="12" s="1"/>
  <c r="V52" i="12" a="1"/>
  <c r="V52" i="12" s="1"/>
  <c r="F52" i="12"/>
  <c r="Z51" i="12" a="1"/>
  <c r="Z51" i="12" s="1"/>
  <c r="AA51" i="12" s="1"/>
  <c r="Y51" i="12" a="1"/>
  <c r="Y51" i="12" s="1"/>
  <c r="X51" i="12" a="1"/>
  <c r="X51" i="12" s="1"/>
  <c r="W51" i="12" a="1"/>
  <c r="W51" i="12" s="1"/>
  <c r="V51" i="12" a="1"/>
  <c r="V51" i="12"/>
  <c r="Z50" i="12" a="1"/>
  <c r="Z50" i="12" s="1"/>
  <c r="AA50" i="12" s="1"/>
  <c r="Y50" i="12" a="1"/>
  <c r="Y50" i="12" s="1"/>
  <c r="X50" i="12" a="1"/>
  <c r="X50" i="12" s="1"/>
  <c r="W50" i="12" a="1"/>
  <c r="W50" i="12" s="1"/>
  <c r="V50" i="12" a="1"/>
  <c r="V50" i="12" s="1"/>
  <c r="Z49" i="12" a="1"/>
  <c r="Z49" i="12" s="1"/>
  <c r="AA49" i="12" s="1"/>
  <c r="Y49" i="12" a="1"/>
  <c r="Y49" i="12" s="1"/>
  <c r="X49" i="12" a="1"/>
  <c r="X49" i="12" s="1"/>
  <c r="W49" i="12" a="1"/>
  <c r="W49" i="12" s="1"/>
  <c r="V49" i="12" a="1"/>
  <c r="V49" i="12" s="1"/>
  <c r="Z48" i="12" a="1"/>
  <c r="Z48" i="12" s="1"/>
  <c r="AA48" i="12" s="1"/>
  <c r="Y48" i="12" a="1"/>
  <c r="Y48" i="12" s="1"/>
  <c r="X48" i="12" a="1"/>
  <c r="X48" i="12" s="1"/>
  <c r="W48" i="12" a="1"/>
  <c r="W48" i="12" s="1"/>
  <c r="V48" i="12" a="1"/>
  <c r="V48" i="12" s="1"/>
  <c r="Z47" i="12" a="1"/>
  <c r="Z47" i="12" s="1"/>
  <c r="AA47" i="12" s="1"/>
  <c r="Y47" i="12" a="1"/>
  <c r="Y47" i="12" s="1"/>
  <c r="X47" i="12" a="1"/>
  <c r="X47" i="12" s="1"/>
  <c r="W47" i="12" a="1"/>
  <c r="W47" i="12" s="1"/>
  <c r="V47" i="12" a="1"/>
  <c r="V47" i="12" s="1"/>
  <c r="Z46" i="12" a="1"/>
  <c r="Z46" i="12" s="1"/>
  <c r="AA46" i="12" s="1"/>
  <c r="Y46" i="12" a="1"/>
  <c r="Y46" i="12" s="1"/>
  <c r="X46" i="12" a="1"/>
  <c r="X46" i="12" s="1"/>
  <c r="W46" i="12" a="1"/>
  <c r="W46" i="12" s="1"/>
  <c r="V46" i="12" a="1"/>
  <c r="V46" i="12" s="1"/>
  <c r="Z45" i="12" a="1"/>
  <c r="Z45" i="12" s="1"/>
  <c r="AA45" i="12" s="1"/>
  <c r="Y45" i="12" a="1"/>
  <c r="Y45" i="12" s="1"/>
  <c r="X45" i="12" a="1"/>
  <c r="X45" i="12" s="1"/>
  <c r="W45" i="12" a="1"/>
  <c r="W45" i="12" s="1"/>
  <c r="V45" i="12" a="1"/>
  <c r="V45" i="12" s="1"/>
  <c r="R45" i="12" a="1"/>
  <c r="R45" i="12" s="1"/>
  <c r="Z44" i="12" a="1"/>
  <c r="Z44" i="12" s="1"/>
  <c r="AA44" i="12" s="1"/>
  <c r="Y44" i="12" a="1"/>
  <c r="Y44" i="12" s="1"/>
  <c r="X44" i="12" a="1"/>
  <c r="X44" i="12" s="1"/>
  <c r="W44" i="12" a="1"/>
  <c r="W44" i="12" s="1"/>
  <c r="V44" i="12" a="1"/>
  <c r="V44" i="12" s="1"/>
  <c r="S44" i="12" a="1"/>
  <c r="S44" i="12" s="1"/>
  <c r="Z43" i="12" a="1"/>
  <c r="Z43" i="12" s="1"/>
  <c r="AA43" i="12" s="1"/>
  <c r="Y43" i="12" a="1"/>
  <c r="Y43" i="12"/>
  <c r="X43" i="12" a="1"/>
  <c r="X43" i="12" s="1"/>
  <c r="W43" i="12" a="1"/>
  <c r="W43" i="12" s="1"/>
  <c r="V43" i="12" a="1"/>
  <c r="V43" i="12" s="1"/>
  <c r="S43" i="12" a="1"/>
  <c r="S43" i="12" s="1"/>
  <c r="R43" i="12" a="1"/>
  <c r="R43" i="12" s="1"/>
  <c r="Z42" i="12" a="1"/>
  <c r="Z42" i="12" s="1"/>
  <c r="AA42" i="12" s="1"/>
  <c r="Y42" i="12" a="1"/>
  <c r="Y42" i="12" s="1"/>
  <c r="X42" i="12" a="1"/>
  <c r="X42" i="12" s="1"/>
  <c r="W42" i="12" a="1"/>
  <c r="W42" i="12" s="1"/>
  <c r="V42" i="12" a="1"/>
  <c r="V42" i="12" s="1"/>
  <c r="S42" i="12" a="1"/>
  <c r="S42" i="12" s="1"/>
  <c r="R42" i="12" a="1"/>
  <c r="R42" i="12" s="1"/>
  <c r="AA41" i="12"/>
  <c r="S41" i="12" a="1"/>
  <c r="S41" i="12" s="1"/>
  <c r="Z40" i="12" a="1"/>
  <c r="Z40" i="12" s="1"/>
  <c r="AA40" i="12" s="1"/>
  <c r="Y40" i="12" a="1"/>
  <c r="Y40" i="12" s="1"/>
  <c r="X40" i="12" a="1"/>
  <c r="X40" i="12" s="1"/>
  <c r="W40" i="12" a="1"/>
  <c r="W40" i="12" s="1"/>
  <c r="V40" i="12" a="1"/>
  <c r="V40" i="12" s="1"/>
  <c r="Z39" i="12" a="1"/>
  <c r="Z39" i="12" s="1"/>
  <c r="AA39" i="12" s="1"/>
  <c r="Y39" i="12" a="1"/>
  <c r="Y39" i="12" s="1"/>
  <c r="X39" i="12" a="1"/>
  <c r="X39" i="12" s="1"/>
  <c r="W39" i="12" a="1"/>
  <c r="W39" i="12" s="1"/>
  <c r="V39" i="12" a="1"/>
  <c r="V39" i="12" s="1"/>
  <c r="S39" i="12" a="1"/>
  <c r="S39" i="12" s="1"/>
  <c r="R39" i="12" a="1"/>
  <c r="R39" i="12"/>
  <c r="Z38" i="12" a="1"/>
  <c r="Z38" i="12" s="1"/>
  <c r="AA38" i="12" s="1"/>
  <c r="Y38" i="12" a="1"/>
  <c r="Y38" i="12" s="1"/>
  <c r="X38" i="12" a="1"/>
  <c r="X38" i="12" s="1"/>
  <c r="W38" i="12" a="1"/>
  <c r="W38" i="12" s="1"/>
  <c r="V38" i="12" a="1"/>
  <c r="V38" i="12" s="1"/>
  <c r="S38" i="12" a="1"/>
  <c r="S38" i="12"/>
  <c r="Z37" i="12" a="1"/>
  <c r="Z37" i="12" s="1"/>
  <c r="AA37" i="12" s="1"/>
  <c r="Y37" i="12" a="1"/>
  <c r="Y37" i="12" s="1"/>
  <c r="X37" i="12" a="1"/>
  <c r="X37" i="12" s="1"/>
  <c r="W37" i="12" a="1"/>
  <c r="W37" i="12" s="1"/>
  <c r="V37" i="12" a="1"/>
  <c r="V37" i="12" s="1"/>
  <c r="Z36" i="12" a="1"/>
  <c r="Z36" i="12" s="1"/>
  <c r="AA36" i="12" s="1"/>
  <c r="Y36" i="12" a="1"/>
  <c r="Y36" i="12" s="1"/>
  <c r="X36" i="12" a="1"/>
  <c r="X36" i="12" s="1"/>
  <c r="W36" i="12" a="1"/>
  <c r="W36" i="12" s="1"/>
  <c r="V36" i="12" a="1"/>
  <c r="V36" i="12" s="1"/>
  <c r="S36" i="12" a="1"/>
  <c r="S36" i="12" s="1"/>
  <c r="R36" i="12" a="1"/>
  <c r="R36" i="12" s="1"/>
  <c r="Z35" i="12" a="1"/>
  <c r="Z35" i="12" s="1"/>
  <c r="AA35" i="12" s="1"/>
  <c r="Y35" i="12" a="1"/>
  <c r="Y35" i="12" s="1"/>
  <c r="X35" i="12" a="1"/>
  <c r="X35" i="12" s="1"/>
  <c r="W35" i="12" a="1"/>
  <c r="W35" i="12" s="1"/>
  <c r="V35" i="12" a="1"/>
  <c r="V35" i="12" s="1"/>
  <c r="Z34" i="12" a="1"/>
  <c r="Z34" i="12" s="1"/>
  <c r="AA34" i="12" s="1"/>
  <c r="Y34" i="12" a="1"/>
  <c r="Y34" i="12" s="1"/>
  <c r="X34" i="12" a="1"/>
  <c r="X34" i="12" s="1"/>
  <c r="W34" i="12" a="1"/>
  <c r="W34" i="12" s="1"/>
  <c r="V34" i="12" a="1"/>
  <c r="V34" i="12" s="1"/>
  <c r="AA32" i="12"/>
  <c r="S32" i="12" a="1"/>
  <c r="S32" i="12" s="1"/>
  <c r="R32" i="12" a="1"/>
  <c r="R32" i="12"/>
  <c r="Z31" i="12" a="1"/>
  <c r="Z31" i="12" s="1"/>
  <c r="AA31" i="12" s="1"/>
  <c r="Y31" i="12" a="1"/>
  <c r="Y31" i="12" s="1"/>
  <c r="X31" i="12" a="1"/>
  <c r="X31" i="12" s="1"/>
  <c r="W31" i="12" a="1"/>
  <c r="W31" i="12" s="1"/>
  <c r="V31" i="12" a="1"/>
  <c r="V31" i="12" s="1"/>
  <c r="Z30" i="12" a="1"/>
  <c r="Z30" i="12" s="1"/>
  <c r="AA30" i="12" s="1"/>
  <c r="Y30" i="12" a="1"/>
  <c r="Y30" i="12" s="1"/>
  <c r="X30" i="12" a="1"/>
  <c r="X30" i="12" s="1"/>
  <c r="W30" i="12" a="1"/>
  <c r="W30" i="12" s="1"/>
  <c r="V30" i="12" a="1"/>
  <c r="V30" i="12" s="1"/>
  <c r="Z29" i="12" a="1"/>
  <c r="Z29" i="12" s="1"/>
  <c r="AA29" i="12" s="1"/>
  <c r="Y29" i="12" a="1"/>
  <c r="Y29" i="12" s="1"/>
  <c r="X29" i="12" a="1"/>
  <c r="X29" i="12" s="1"/>
  <c r="W29" i="12" a="1"/>
  <c r="W29" i="12" s="1"/>
  <c r="V29" i="12" a="1"/>
  <c r="V29" i="12" s="1"/>
  <c r="Z28" i="12" a="1"/>
  <c r="Z28" i="12" s="1"/>
  <c r="AA28" i="12" s="1"/>
  <c r="Y28" i="12" a="1"/>
  <c r="Y28" i="12" s="1"/>
  <c r="X28" i="12" a="1"/>
  <c r="X28" i="12" s="1"/>
  <c r="W28" i="12" a="1"/>
  <c r="W28" i="12" s="1"/>
  <c r="V28" i="12" a="1"/>
  <c r="V28" i="12" s="1"/>
  <c r="S28" i="12" a="1"/>
  <c r="S28" i="12"/>
  <c r="R28" i="12" a="1"/>
  <c r="R28" i="12" s="1"/>
  <c r="Z27" i="12" a="1"/>
  <c r="Z27" i="12" s="1"/>
  <c r="AA27" i="12" s="1"/>
  <c r="Y27" i="12" a="1"/>
  <c r="Y27" i="12" s="1"/>
  <c r="X27" i="12" a="1"/>
  <c r="X27" i="12" s="1"/>
  <c r="W27" i="12" a="1"/>
  <c r="W27" i="12" s="1"/>
  <c r="V27" i="12" a="1"/>
  <c r="V27" i="12" s="1"/>
  <c r="Z26" i="12" a="1"/>
  <c r="Z26" i="12" s="1"/>
  <c r="AA26" i="12" s="1"/>
  <c r="Y26" i="12" a="1"/>
  <c r="Y26" i="12" s="1"/>
  <c r="X26" i="12" a="1"/>
  <c r="X26" i="12" s="1"/>
  <c r="W26" i="12" a="1"/>
  <c r="W26" i="12" s="1"/>
  <c r="V26" i="12" a="1"/>
  <c r="V26" i="12" s="1"/>
  <c r="Z25" i="12" a="1"/>
  <c r="Z25" i="12" s="1"/>
  <c r="AA25" i="12" s="1"/>
  <c r="Y25" i="12" a="1"/>
  <c r="Y25" i="12" s="1"/>
  <c r="X25" i="12" a="1"/>
  <c r="X25" i="12" s="1"/>
  <c r="W25" i="12" a="1"/>
  <c r="W25" i="12" s="1"/>
  <c r="V25" i="12" a="1"/>
  <c r="V25" i="12"/>
  <c r="Z24" i="12" a="1"/>
  <c r="Z24" i="12" s="1"/>
  <c r="AA24" i="12" s="1"/>
  <c r="Y24" i="12" a="1"/>
  <c r="Y24" i="12" s="1"/>
  <c r="X24" i="12" a="1"/>
  <c r="X24" i="12" s="1"/>
  <c r="W24" i="12" a="1"/>
  <c r="W24" i="12" s="1"/>
  <c r="V24" i="12" a="1"/>
  <c r="V24" i="12" s="1"/>
  <c r="Z23" i="12" a="1"/>
  <c r="Z23" i="12" s="1"/>
  <c r="AA23" i="12" s="1"/>
  <c r="Y23" i="12" a="1"/>
  <c r="Y23" i="12" s="1"/>
  <c r="X23" i="12" a="1"/>
  <c r="X23" i="12" s="1"/>
  <c r="W23" i="12" a="1"/>
  <c r="W23" i="12" s="1"/>
  <c r="V23" i="12" a="1"/>
  <c r="V23" i="12" s="1"/>
  <c r="Z22" i="12" a="1"/>
  <c r="Z22" i="12" s="1"/>
  <c r="AA22" i="12" s="1"/>
  <c r="Y22" i="12" a="1"/>
  <c r="Y22" i="12" s="1"/>
  <c r="X22" i="12" a="1"/>
  <c r="X22" i="12" s="1"/>
  <c r="W22" i="12" a="1"/>
  <c r="W22" i="12" s="1"/>
  <c r="V22" i="12" a="1"/>
  <c r="V22" i="12" s="1"/>
  <c r="S22" i="12" a="1"/>
  <c r="S22" i="12"/>
  <c r="R22" i="12" a="1"/>
  <c r="R22" i="12" s="1"/>
  <c r="Z21" i="12" a="1"/>
  <c r="Z21" i="12" s="1"/>
  <c r="AA21" i="12" s="1"/>
  <c r="Y21" i="12" a="1"/>
  <c r="Y21" i="12" s="1"/>
  <c r="X21" i="12" a="1"/>
  <c r="X21" i="12" s="1"/>
  <c r="W21" i="12" a="1"/>
  <c r="W21" i="12" s="1"/>
  <c r="V21" i="12" a="1"/>
  <c r="V21" i="12" s="1"/>
  <c r="Z20" i="12" a="1"/>
  <c r="Z20" i="12" s="1"/>
  <c r="AA20" i="12" s="1"/>
  <c r="Y20" i="12" a="1"/>
  <c r="Y20" i="12" s="1"/>
  <c r="X20" i="12" a="1"/>
  <c r="X20" i="12" s="1"/>
  <c r="W20" i="12" a="1"/>
  <c r="W20" i="12" s="1"/>
  <c r="V20" i="12" a="1"/>
  <c r="V20" i="12" s="1"/>
  <c r="S20" i="12" a="1"/>
  <c r="S20" i="12" s="1"/>
  <c r="Z19" i="12" a="1"/>
  <c r="Z19" i="12" s="1"/>
  <c r="AA19" i="12" s="1"/>
  <c r="Y19" i="12" a="1"/>
  <c r="Y19" i="12" s="1"/>
  <c r="X19" i="12" a="1"/>
  <c r="X19" i="12" s="1"/>
  <c r="W19" i="12" a="1"/>
  <c r="W19" i="12" s="1"/>
  <c r="V19" i="12" a="1"/>
  <c r="V19" i="12" s="1"/>
  <c r="Z18" i="12" a="1"/>
  <c r="Z18" i="12" s="1"/>
  <c r="AA18" i="12" s="1"/>
  <c r="Y18" i="12" a="1"/>
  <c r="Y18" i="12" s="1"/>
  <c r="X18" i="12" a="1"/>
  <c r="X18" i="12" s="1"/>
  <c r="W18" i="12" a="1"/>
  <c r="W18" i="12" s="1"/>
  <c r="V18" i="12" a="1"/>
  <c r="V18" i="12" s="1"/>
  <c r="S18" i="12" a="1"/>
  <c r="S18" i="12"/>
  <c r="Z17" i="12" a="1"/>
  <c r="Z17" i="12"/>
  <c r="AA17" i="12" s="1"/>
  <c r="Y17" i="12" a="1"/>
  <c r="Y17" i="12" s="1"/>
  <c r="X17" i="12" a="1"/>
  <c r="X17" i="12" s="1"/>
  <c r="W17" i="12" a="1"/>
  <c r="W17" i="12" s="1"/>
  <c r="V17" i="12" a="1"/>
  <c r="V17" i="12" s="1"/>
  <c r="S17" i="12" a="1"/>
  <c r="S17" i="12"/>
  <c r="R17" i="12" a="1"/>
  <c r="R17" i="12"/>
  <c r="Z16" i="12" a="1"/>
  <c r="Z16" i="12" s="1"/>
  <c r="AA16" i="12" s="1"/>
  <c r="Y16" i="12" a="1"/>
  <c r="Y16" i="12" s="1"/>
  <c r="X16" i="12" a="1"/>
  <c r="X16" i="12" s="1"/>
  <c r="W16" i="12" a="1"/>
  <c r="W16" i="12" s="1"/>
  <c r="V16" i="12" a="1"/>
  <c r="V16" i="12" s="1"/>
  <c r="S16" i="12" a="1"/>
  <c r="S16" i="12"/>
  <c r="R16" i="12" a="1"/>
  <c r="R16" i="12" s="1"/>
  <c r="Z15" i="12" a="1"/>
  <c r="Z15" i="12" s="1"/>
  <c r="AA15" i="12" s="1"/>
  <c r="Y15" i="12" a="1"/>
  <c r="Y15" i="12" s="1"/>
  <c r="X15" i="12" a="1"/>
  <c r="X15" i="12" s="1"/>
  <c r="W15" i="12" a="1"/>
  <c r="W15" i="12" s="1"/>
  <c r="V15" i="12" a="1"/>
  <c r="V15" i="12" s="1"/>
  <c r="Z14" i="12" a="1"/>
  <c r="Z14" i="12" s="1"/>
  <c r="AA14" i="12" s="1"/>
  <c r="Y14" i="12" a="1"/>
  <c r="Y14" i="12" s="1"/>
  <c r="X14" i="12" a="1"/>
  <c r="X14" i="12" s="1"/>
  <c r="W14" i="12" a="1"/>
  <c r="W14" i="12" s="1"/>
  <c r="V14" i="12" a="1"/>
  <c r="V14" i="12" s="1"/>
  <c r="Z13" i="12" a="1"/>
  <c r="Z13" i="12" s="1"/>
  <c r="AA13" i="12" s="1"/>
  <c r="Y13" i="12" a="1"/>
  <c r="Y13" i="12" s="1"/>
  <c r="X13" i="12" a="1"/>
  <c r="X13" i="12" s="1"/>
  <c r="W13" i="12" a="1"/>
  <c r="W13" i="12" s="1"/>
  <c r="V13" i="12" a="1"/>
  <c r="V13" i="12" s="1"/>
  <c r="S13" i="12" a="1"/>
  <c r="S13" i="12" s="1"/>
  <c r="R13" i="12" a="1"/>
  <c r="R13" i="12"/>
  <c r="Z12" i="12" a="1"/>
  <c r="Z12" i="12" s="1"/>
  <c r="AA12" i="12" s="1"/>
  <c r="Y12" i="12" a="1"/>
  <c r="Y12" i="12" s="1"/>
  <c r="X12" i="12" a="1"/>
  <c r="X12" i="12" s="1"/>
  <c r="W12" i="12" a="1"/>
  <c r="W12" i="12" s="1"/>
  <c r="V12" i="12" a="1"/>
  <c r="V12" i="12" s="1"/>
  <c r="Z11" i="12" a="1"/>
  <c r="Z11" i="12" s="1"/>
  <c r="AA11" i="12" s="1"/>
  <c r="Y11" i="12" a="1"/>
  <c r="Y11" i="12" s="1"/>
  <c r="X11" i="12" a="1"/>
  <c r="X11" i="12" s="1"/>
  <c r="W11" i="12" a="1"/>
  <c r="W11" i="12" s="1"/>
  <c r="V11" i="12" a="1"/>
  <c r="V11" i="12" s="1"/>
  <c r="Z10" i="12" a="1"/>
  <c r="Z10" i="12" s="1"/>
  <c r="AA10" i="12" s="1"/>
  <c r="Y10" i="12" a="1"/>
  <c r="Y10" i="12" s="1"/>
  <c r="X10" i="12" a="1"/>
  <c r="X10" i="12" s="1"/>
  <c r="W10" i="12" a="1"/>
  <c r="W10" i="12" s="1"/>
  <c r="V10" i="12" a="1"/>
  <c r="V10" i="12" s="1"/>
  <c r="Z9" i="12" a="1"/>
  <c r="Z9" i="12" s="1"/>
  <c r="AA9" i="12" s="1"/>
  <c r="Y9" i="12" a="1"/>
  <c r="Y9" i="12" s="1"/>
  <c r="X9" i="12" a="1"/>
  <c r="X9" i="12" s="1"/>
  <c r="W9" i="12" a="1"/>
  <c r="W9" i="12" s="1"/>
  <c r="V9" i="12" a="1"/>
  <c r="V9" i="12" s="1"/>
  <c r="S9" i="12" a="1"/>
  <c r="S9" i="12" s="1"/>
  <c r="R9" i="12" a="1"/>
  <c r="R9" i="12"/>
  <c r="F7" i="12"/>
  <c r="G7" i="12" s="1"/>
  <c r="X6" i="10"/>
  <c r="W6" i="10"/>
  <c r="V6" i="10"/>
  <c r="U6" i="10"/>
  <c r="T6" i="10"/>
  <c r="S6" i="10"/>
  <c r="R6" i="10"/>
  <c r="X5" i="10"/>
  <c r="W5" i="10"/>
  <c r="V5" i="10"/>
  <c r="U5" i="10"/>
  <c r="T5" i="10"/>
  <c r="S5" i="10"/>
  <c r="R5" i="10"/>
  <c r="F1070" i="5"/>
  <c r="F10" i="5" s="1"/>
  <c r="F896" i="5"/>
  <c r="F866" i="5"/>
  <c r="F562" i="5"/>
  <c r="F297" i="5"/>
  <c r="F296" i="5"/>
  <c r="Z305" i="4" a="1"/>
  <c r="Z305" i="4" s="1"/>
  <c r="AA305" i="4" s="1"/>
  <c r="Y305" i="4" a="1"/>
  <c r="Y305" i="4" s="1"/>
  <c r="X305" i="4" a="1"/>
  <c r="X305" i="4" s="1"/>
  <c r="W305" i="4" a="1"/>
  <c r="W305" i="4" s="1"/>
  <c r="V305" i="4" a="1"/>
  <c r="V305" i="4" s="1"/>
  <c r="R305" i="4" a="1"/>
  <c r="R305" i="4" s="1"/>
  <c r="Z304" i="4" a="1"/>
  <c r="Z304" i="4" s="1"/>
  <c r="AA304" i="4" s="1"/>
  <c r="Y304" i="4" a="1"/>
  <c r="Y304" i="4" s="1"/>
  <c r="X304" i="4" a="1"/>
  <c r="X304" i="4" s="1"/>
  <c r="W304" i="4" a="1"/>
  <c r="W304" i="4" s="1"/>
  <c r="V304" i="4" a="1"/>
  <c r="V304" i="4" s="1"/>
  <c r="S304" i="4" a="1"/>
  <c r="S304" i="4" s="1"/>
  <c r="R304" i="4" a="1"/>
  <c r="R304" i="4" s="1"/>
  <c r="Z303" i="4" a="1"/>
  <c r="Z303" i="4" s="1"/>
  <c r="AA303" i="4" s="1"/>
  <c r="Y303" i="4" a="1"/>
  <c r="Y303" i="4" s="1"/>
  <c r="X303" i="4" a="1"/>
  <c r="X303" i="4" s="1"/>
  <c r="W303" i="4" a="1"/>
  <c r="W303" i="4" s="1"/>
  <c r="V303" i="4" a="1"/>
  <c r="V303" i="4" s="1"/>
  <c r="S303" i="4" a="1"/>
  <c r="S303" i="4"/>
  <c r="R303" i="4" a="1"/>
  <c r="R303" i="4"/>
  <c r="Z302" i="4" a="1"/>
  <c r="Z302" i="4" s="1"/>
  <c r="AA302" i="4" s="1"/>
  <c r="Y302" i="4" a="1"/>
  <c r="Y302" i="4" s="1"/>
  <c r="X302" i="4" a="1"/>
  <c r="X302" i="4" s="1"/>
  <c r="W302" i="4" a="1"/>
  <c r="W302" i="4" s="1"/>
  <c r="V302" i="4" a="1"/>
  <c r="V302" i="4" s="1"/>
  <c r="S302" i="4" a="1"/>
  <c r="S302" i="4" s="1"/>
  <c r="R302" i="4" a="1"/>
  <c r="R302" i="4" s="1"/>
  <c r="Z301" i="4" a="1"/>
  <c r="Z301" i="4" s="1"/>
  <c r="AA301" i="4" s="1"/>
  <c r="Y301" i="4" a="1"/>
  <c r="Y301" i="4" s="1"/>
  <c r="X301" i="4" a="1"/>
  <c r="X301" i="4" s="1"/>
  <c r="W301" i="4" a="1"/>
  <c r="W301" i="4" s="1"/>
  <c r="V301" i="4" a="1"/>
  <c r="V301" i="4" s="1"/>
  <c r="Z300" i="4" a="1"/>
  <c r="Z300" i="4" s="1"/>
  <c r="AA300" i="4" s="1"/>
  <c r="Y300" i="4" a="1"/>
  <c r="Y300" i="4" s="1"/>
  <c r="X300" i="4" a="1"/>
  <c r="X300" i="4" s="1"/>
  <c r="W300" i="4" a="1"/>
  <c r="W300" i="4" s="1"/>
  <c r="V300" i="4" a="1"/>
  <c r="V300" i="4" s="1"/>
  <c r="Z299" i="4" a="1"/>
  <c r="Z299" i="4" s="1"/>
  <c r="AA299" i="4" s="1"/>
  <c r="Y299" i="4" a="1"/>
  <c r="Y299" i="4" s="1"/>
  <c r="X299" i="4" a="1"/>
  <c r="X299" i="4" s="1"/>
  <c r="W299" i="4" a="1"/>
  <c r="W299" i="4"/>
  <c r="V299" i="4" a="1"/>
  <c r="V299" i="4" s="1"/>
  <c r="S299" i="4" a="1"/>
  <c r="S299" i="4" s="1"/>
  <c r="R299" i="4" a="1"/>
  <c r="R299" i="4"/>
  <c r="Z298" i="4" a="1"/>
  <c r="Z298" i="4" s="1"/>
  <c r="AA298" i="4" s="1"/>
  <c r="Y298" i="4" a="1"/>
  <c r="Y298" i="4" s="1"/>
  <c r="X298" i="4" a="1"/>
  <c r="X298" i="4" s="1"/>
  <c r="W298" i="4" a="1"/>
  <c r="W298" i="4" s="1"/>
  <c r="V298" i="4" a="1"/>
  <c r="V298" i="4" s="1"/>
  <c r="Z297" i="4" a="1"/>
  <c r="Z297" i="4" s="1"/>
  <c r="AA297" i="4" s="1"/>
  <c r="Y297" i="4" a="1"/>
  <c r="Y297" i="4" s="1"/>
  <c r="X297" i="4" a="1"/>
  <c r="X297" i="4" s="1"/>
  <c r="W297" i="4" a="1"/>
  <c r="W297" i="4" s="1"/>
  <c r="V297" i="4" a="1"/>
  <c r="V297" i="4" s="1"/>
  <c r="S297" i="4" a="1"/>
  <c r="S297" i="4" s="1"/>
  <c r="R297" i="4" a="1"/>
  <c r="R297" i="4" s="1"/>
  <c r="Z296" i="4" a="1"/>
  <c r="Z296" i="4" s="1"/>
  <c r="AA296" i="4" s="1"/>
  <c r="Y296" i="4" a="1"/>
  <c r="Y296" i="4" s="1"/>
  <c r="X296" i="4" a="1"/>
  <c r="X296" i="4" s="1"/>
  <c r="W296" i="4" a="1"/>
  <c r="W296" i="4" s="1"/>
  <c r="V296" i="4" a="1"/>
  <c r="V296" i="4" s="1"/>
  <c r="S296" i="4" a="1"/>
  <c r="S296" i="4" s="1"/>
  <c r="R296" i="4" a="1"/>
  <c r="R296" i="4"/>
  <c r="Z295" i="4" a="1"/>
  <c r="Z295" i="4" s="1"/>
  <c r="AA295" i="4" s="1"/>
  <c r="Y295" i="4" a="1"/>
  <c r="Y295" i="4" s="1"/>
  <c r="X295" i="4" a="1"/>
  <c r="X295" i="4" s="1"/>
  <c r="W295" i="4" a="1"/>
  <c r="W295" i="4" s="1"/>
  <c r="V295" i="4" a="1"/>
  <c r="V295" i="4" s="1"/>
  <c r="S295" i="4" a="1"/>
  <c r="S295" i="4"/>
  <c r="R295" i="4" a="1"/>
  <c r="R295" i="4" s="1"/>
  <c r="Z294" i="4" a="1"/>
  <c r="Z294" i="4" s="1"/>
  <c r="AA294" i="4" s="1"/>
  <c r="Y294" i="4" a="1"/>
  <c r="Y294" i="4" s="1"/>
  <c r="X294" i="4" a="1"/>
  <c r="X294" i="4" s="1"/>
  <c r="W294" i="4" a="1"/>
  <c r="W294" i="4" s="1"/>
  <c r="V294" i="4" a="1"/>
  <c r="V294" i="4" s="1"/>
  <c r="S294" i="4" a="1"/>
  <c r="S294" i="4"/>
  <c r="R294" i="4" a="1"/>
  <c r="R294" i="4"/>
  <c r="Z293" i="4" a="1"/>
  <c r="Z293" i="4" s="1"/>
  <c r="AA293" i="4" s="1"/>
  <c r="Y293" i="4" a="1"/>
  <c r="Y293" i="4" s="1"/>
  <c r="X293" i="4" a="1"/>
  <c r="X293" i="4" s="1"/>
  <c r="W293" i="4" a="1"/>
  <c r="W293" i="4" s="1"/>
  <c r="V293" i="4" a="1"/>
  <c r="V293" i="4" s="1"/>
  <c r="S293" i="4" a="1"/>
  <c r="S293" i="4" s="1"/>
  <c r="R293" i="4" a="1"/>
  <c r="R293" i="4"/>
  <c r="Z292" i="4" a="1"/>
  <c r="Z292" i="4" s="1"/>
  <c r="AA292" i="4" s="1"/>
  <c r="Y292" i="4" a="1"/>
  <c r="Y292" i="4" s="1"/>
  <c r="X292" i="4" a="1"/>
  <c r="X292" i="4" s="1"/>
  <c r="W292" i="4" a="1"/>
  <c r="W292" i="4" s="1"/>
  <c r="V292" i="4" a="1"/>
  <c r="V292" i="4" s="1"/>
  <c r="R292" i="4" a="1"/>
  <c r="R292" i="4" s="1"/>
  <c r="Z291" i="4" a="1"/>
  <c r="Z291" i="4" s="1"/>
  <c r="AA291" i="4" s="1"/>
  <c r="Y291" i="4" a="1"/>
  <c r="Y291" i="4" s="1"/>
  <c r="X291" i="4" a="1"/>
  <c r="X291" i="4" s="1"/>
  <c r="W291" i="4" a="1"/>
  <c r="W291" i="4" s="1"/>
  <c r="V291" i="4" a="1"/>
  <c r="V291" i="4" s="1"/>
  <c r="Z290" i="4" a="1"/>
  <c r="Z290" i="4" s="1"/>
  <c r="AA290" i="4" s="1"/>
  <c r="Y290" i="4" a="1"/>
  <c r="Y290" i="4" s="1"/>
  <c r="X290" i="4" a="1"/>
  <c r="X290" i="4" s="1"/>
  <c r="W290" i="4" a="1"/>
  <c r="W290" i="4" s="1"/>
  <c r="V290" i="4" a="1"/>
  <c r="V290" i="4" s="1"/>
  <c r="Z289" i="4" a="1"/>
  <c r="Z289" i="4" s="1"/>
  <c r="AA289" i="4" s="1"/>
  <c r="Y289" i="4" a="1"/>
  <c r="Y289" i="4" s="1"/>
  <c r="X289" i="4" a="1"/>
  <c r="X289" i="4" s="1"/>
  <c r="W289" i="4" a="1"/>
  <c r="W289" i="4" s="1"/>
  <c r="V289" i="4" a="1"/>
  <c r="V289" i="4" s="1"/>
  <c r="S289" i="4" a="1"/>
  <c r="S289" i="4" s="1"/>
  <c r="R289" i="4" a="1"/>
  <c r="R289" i="4" s="1"/>
  <c r="Z288" i="4" a="1"/>
  <c r="Z288" i="4" s="1"/>
  <c r="AA288" i="4" s="1"/>
  <c r="Y288" i="4" a="1"/>
  <c r="Y288" i="4" s="1"/>
  <c r="X288" i="4" a="1"/>
  <c r="X288" i="4" s="1"/>
  <c r="W288" i="4" a="1"/>
  <c r="W288" i="4" s="1"/>
  <c r="V288" i="4" a="1"/>
  <c r="V288" i="4" s="1"/>
  <c r="S288" i="4" a="1"/>
  <c r="S288" i="4"/>
  <c r="R288" i="4" a="1"/>
  <c r="R288" i="4"/>
  <c r="Z287" i="4" a="1"/>
  <c r="Z287" i="4" s="1"/>
  <c r="AA287" i="4" s="1"/>
  <c r="Y287" i="4" a="1"/>
  <c r="Y287" i="4" s="1"/>
  <c r="X287" i="4" a="1"/>
  <c r="X287" i="4" s="1"/>
  <c r="W287" i="4" a="1"/>
  <c r="W287" i="4" s="1"/>
  <c r="V287" i="4" a="1"/>
  <c r="V287" i="4" s="1"/>
  <c r="S287" i="4" a="1"/>
  <c r="S287" i="4"/>
  <c r="R287" i="4" a="1"/>
  <c r="R287" i="4" s="1"/>
  <c r="Z286" i="4" a="1"/>
  <c r="Z286" i="4" s="1"/>
  <c r="AA286" i="4" s="1"/>
  <c r="Y286" i="4" a="1"/>
  <c r="Y286" i="4" s="1"/>
  <c r="X286" i="4" a="1"/>
  <c r="X286" i="4" s="1"/>
  <c r="W286" i="4" a="1"/>
  <c r="W286" i="4" s="1"/>
  <c r="V286" i="4" a="1"/>
  <c r="V286" i="4" s="1"/>
  <c r="S286" i="4" a="1"/>
  <c r="S286" i="4"/>
  <c r="R286" i="4" a="1"/>
  <c r="R286" i="4" s="1"/>
  <c r="Z285" i="4" a="1"/>
  <c r="Z285" i="4" s="1"/>
  <c r="AA285" i="4" s="1"/>
  <c r="Y285" i="4" a="1"/>
  <c r="Y285" i="4" s="1"/>
  <c r="X285" i="4" a="1"/>
  <c r="X285" i="4" s="1"/>
  <c r="W285" i="4" a="1"/>
  <c r="W285" i="4" s="1"/>
  <c r="V285" i="4" a="1"/>
  <c r="V285" i="4" s="1"/>
  <c r="Z284" i="4" a="1"/>
  <c r="Z284" i="4" s="1"/>
  <c r="AA284" i="4" s="1"/>
  <c r="Y284" i="4" a="1"/>
  <c r="Y284" i="4" s="1"/>
  <c r="X284" i="4" a="1"/>
  <c r="X284" i="4" s="1"/>
  <c r="W284" i="4" a="1"/>
  <c r="W284" i="4" s="1"/>
  <c r="V284" i="4" a="1"/>
  <c r="V284" i="4" s="1"/>
  <c r="Z283" i="4" a="1"/>
  <c r="Z283" i="4" s="1"/>
  <c r="AA283" i="4" s="1"/>
  <c r="Y283" i="4" a="1"/>
  <c r="Y283" i="4" s="1"/>
  <c r="X283" i="4" a="1"/>
  <c r="X283" i="4" s="1"/>
  <c r="W283" i="4" a="1"/>
  <c r="W283" i="4" s="1"/>
  <c r="V283" i="4" a="1"/>
  <c r="V283" i="4" s="1"/>
  <c r="R283" i="4" a="1"/>
  <c r="R283" i="4"/>
  <c r="Z282" i="4" a="1"/>
  <c r="Z282" i="4" s="1"/>
  <c r="AA282" i="4" s="1"/>
  <c r="Y282" i="4" a="1"/>
  <c r="Y282" i="4" s="1"/>
  <c r="X282" i="4" a="1"/>
  <c r="X282" i="4" s="1"/>
  <c r="W282" i="4" a="1"/>
  <c r="W282" i="4" s="1"/>
  <c r="V282" i="4" a="1"/>
  <c r="V282" i="4"/>
  <c r="Z281" i="4" a="1"/>
  <c r="Z281" i="4" s="1"/>
  <c r="AA281" i="4" s="1"/>
  <c r="Y281" i="4" a="1"/>
  <c r="Y281" i="4" s="1"/>
  <c r="X281" i="4" a="1"/>
  <c r="X281" i="4" s="1"/>
  <c r="W281" i="4" a="1"/>
  <c r="W281" i="4" s="1"/>
  <c r="V281" i="4" a="1"/>
  <c r="V281" i="4" s="1"/>
  <c r="S281" i="4" a="1"/>
  <c r="S281" i="4" s="1"/>
  <c r="R281" i="4" a="1"/>
  <c r="R281" i="4"/>
  <c r="Z280" i="4" a="1"/>
  <c r="Z280" i="4"/>
  <c r="AA280" i="4" s="1"/>
  <c r="Y280" i="4" a="1"/>
  <c r="Y280" i="4" s="1"/>
  <c r="X280" i="4" a="1"/>
  <c r="X280" i="4" s="1"/>
  <c r="W280" i="4" a="1"/>
  <c r="W280" i="4" s="1"/>
  <c r="V280" i="4" a="1"/>
  <c r="V280" i="4" s="1"/>
  <c r="S280" i="4" a="1"/>
  <c r="S280" i="4"/>
  <c r="R280" i="4" a="1"/>
  <c r="R280" i="4"/>
  <c r="Z279" i="4" a="1"/>
  <c r="Z279" i="4"/>
  <c r="AA279" i="4" s="1"/>
  <c r="Y279" i="4" a="1"/>
  <c r="Y279" i="4" s="1"/>
  <c r="X279" i="4" a="1"/>
  <c r="X279" i="4" s="1"/>
  <c r="W279" i="4" a="1"/>
  <c r="W279" i="4" s="1"/>
  <c r="V279" i="4" a="1"/>
  <c r="V279" i="4" s="1"/>
  <c r="S279" i="4" a="1"/>
  <c r="S279" i="4"/>
  <c r="R279" i="4" a="1"/>
  <c r="R279" i="4" s="1"/>
  <c r="Z278" i="4" a="1"/>
  <c r="Z278" i="4" s="1"/>
  <c r="AA278" i="4" s="1"/>
  <c r="Y278" i="4" a="1"/>
  <c r="Y278" i="4" s="1"/>
  <c r="X278" i="4" a="1"/>
  <c r="X278" i="4" s="1"/>
  <c r="W278" i="4" a="1"/>
  <c r="W278" i="4" s="1"/>
  <c r="V278" i="4" a="1"/>
  <c r="V278" i="4" s="1"/>
  <c r="S278" i="4" a="1"/>
  <c r="S278" i="4" s="1"/>
  <c r="R278" i="4" a="1"/>
  <c r="R278" i="4" s="1"/>
  <c r="Z277" i="4" a="1"/>
  <c r="Z277" i="4" s="1"/>
  <c r="AA277" i="4" s="1"/>
  <c r="Y277" i="4" a="1"/>
  <c r="Y277" i="4" s="1"/>
  <c r="X277" i="4" a="1"/>
  <c r="X277" i="4" s="1"/>
  <c r="W277" i="4" a="1"/>
  <c r="W277" i="4" s="1"/>
  <c r="V277" i="4" a="1"/>
  <c r="V277" i="4" s="1"/>
  <c r="S277" i="4" a="1"/>
  <c r="S277" i="4"/>
  <c r="R277" i="4" a="1"/>
  <c r="R277" i="4"/>
  <c r="Z276" i="4" a="1"/>
  <c r="Z276" i="4" s="1"/>
  <c r="AA276" i="4" s="1"/>
  <c r="Y276" i="4" a="1"/>
  <c r="Y276" i="4" s="1"/>
  <c r="X276" i="4" a="1"/>
  <c r="X276" i="4" s="1"/>
  <c r="W276" i="4" a="1"/>
  <c r="W276" i="4" s="1"/>
  <c r="V276" i="4" a="1"/>
  <c r="V276" i="4" s="1"/>
  <c r="S276" i="4" a="1"/>
  <c r="S276" i="4" s="1"/>
  <c r="R276" i="4" a="1"/>
  <c r="R276" i="4"/>
  <c r="Z275" i="4" a="1"/>
  <c r="Z275" i="4" s="1"/>
  <c r="AA275" i="4" s="1"/>
  <c r="Y275" i="4" a="1"/>
  <c r="Y275" i="4" s="1"/>
  <c r="X275" i="4" a="1"/>
  <c r="X275" i="4" s="1"/>
  <c r="W275" i="4" a="1"/>
  <c r="W275" i="4" s="1"/>
  <c r="V275" i="4" a="1"/>
  <c r="V275" i="4" s="1"/>
  <c r="S275" i="4" a="1"/>
  <c r="S275" i="4" s="1"/>
  <c r="R275" i="4" a="1"/>
  <c r="R275" i="4" s="1"/>
  <c r="Z274" i="4" a="1"/>
  <c r="Z274" i="4" s="1"/>
  <c r="AA274" i="4" s="1"/>
  <c r="Y274" i="4" a="1"/>
  <c r="Y274" i="4" s="1"/>
  <c r="X274" i="4" a="1"/>
  <c r="X274" i="4" s="1"/>
  <c r="W274" i="4" a="1"/>
  <c r="W274" i="4" s="1"/>
  <c r="V274" i="4" a="1"/>
  <c r="V274" i="4" s="1"/>
  <c r="S274" i="4" a="1"/>
  <c r="S274" i="4" s="1"/>
  <c r="R274" i="4" a="1"/>
  <c r="R274" i="4" s="1"/>
  <c r="Z273" i="4" a="1"/>
  <c r="Z273" i="4" s="1"/>
  <c r="AA273" i="4" s="1"/>
  <c r="Y273" i="4" a="1"/>
  <c r="Y273" i="4" s="1"/>
  <c r="X273" i="4" a="1"/>
  <c r="X273" i="4" s="1"/>
  <c r="W273" i="4" a="1"/>
  <c r="W273" i="4" s="1"/>
  <c r="V273" i="4" a="1"/>
  <c r="V273" i="4" s="1"/>
  <c r="S273" i="4" a="1"/>
  <c r="S273" i="4"/>
  <c r="R273" i="4" a="1"/>
  <c r="R273" i="4"/>
  <c r="Z272" i="4" a="1"/>
  <c r="Z272" i="4" s="1"/>
  <c r="AA272" i="4" s="1"/>
  <c r="Y272" i="4" a="1"/>
  <c r="Y272" i="4" s="1"/>
  <c r="X272" i="4" a="1"/>
  <c r="X272" i="4" s="1"/>
  <c r="W272" i="4" a="1"/>
  <c r="W272" i="4" s="1"/>
  <c r="V272" i="4" a="1"/>
  <c r="V272" i="4" s="1"/>
  <c r="S272" i="4" a="1"/>
  <c r="S272" i="4" s="1"/>
  <c r="R272" i="4" a="1"/>
  <c r="R272" i="4" s="1"/>
  <c r="Z271" i="4" a="1"/>
  <c r="Z271" i="4" s="1"/>
  <c r="AA271" i="4" s="1"/>
  <c r="Y271" i="4" a="1"/>
  <c r="Y271" i="4" s="1"/>
  <c r="X271" i="4" a="1"/>
  <c r="X271" i="4"/>
  <c r="W271" i="4" a="1"/>
  <c r="W271" i="4" s="1"/>
  <c r="V271" i="4" a="1"/>
  <c r="V271" i="4" s="1"/>
  <c r="S271" i="4" a="1"/>
  <c r="S271" i="4" s="1"/>
  <c r="R271" i="4" a="1"/>
  <c r="R271" i="4" s="1"/>
  <c r="Z270" i="4" a="1"/>
  <c r="Z270" i="4" s="1"/>
  <c r="AA270" i="4" s="1"/>
  <c r="Y270" i="4" a="1"/>
  <c r="Y270" i="4" s="1"/>
  <c r="X270" i="4" a="1"/>
  <c r="X270" i="4" s="1"/>
  <c r="W270" i="4" a="1"/>
  <c r="W270" i="4" s="1"/>
  <c r="V270" i="4" a="1"/>
  <c r="V270" i="4" s="1"/>
  <c r="S270" i="4" a="1"/>
  <c r="S270" i="4" s="1"/>
  <c r="R270" i="4" a="1"/>
  <c r="R270" i="4"/>
  <c r="Z269" i="4" a="1"/>
  <c r="Z269" i="4" s="1"/>
  <c r="AA269" i="4" s="1"/>
  <c r="Y269" i="4" a="1"/>
  <c r="Y269" i="4" s="1"/>
  <c r="X269" i="4" a="1"/>
  <c r="X269" i="4" s="1"/>
  <c r="W269" i="4" a="1"/>
  <c r="W269" i="4" s="1"/>
  <c r="V269" i="4" a="1"/>
  <c r="V269" i="4" s="1"/>
  <c r="S269" i="4" a="1"/>
  <c r="S269" i="4"/>
  <c r="R269" i="4" a="1"/>
  <c r="R269" i="4"/>
  <c r="Z268" i="4" a="1"/>
  <c r="Z268" i="4" s="1"/>
  <c r="AA268" i="4" s="1"/>
  <c r="Y268" i="4" a="1"/>
  <c r="Y268" i="4" s="1"/>
  <c r="X268" i="4" a="1"/>
  <c r="X268" i="4" s="1"/>
  <c r="W268" i="4" a="1"/>
  <c r="W268" i="4" s="1"/>
  <c r="V268" i="4" a="1"/>
  <c r="V268" i="4" s="1"/>
  <c r="S268" i="4" a="1"/>
  <c r="S268" i="4" s="1"/>
  <c r="R268" i="4" a="1"/>
  <c r="R268" i="4" s="1"/>
  <c r="Z267" i="4" a="1"/>
  <c r="Z267" i="4" s="1"/>
  <c r="AA267" i="4" s="1"/>
  <c r="Y267" i="4" a="1"/>
  <c r="Y267" i="4" s="1"/>
  <c r="X267" i="4" a="1"/>
  <c r="X267" i="4" s="1"/>
  <c r="W267" i="4" a="1"/>
  <c r="W267" i="4" s="1"/>
  <c r="V267" i="4" a="1"/>
  <c r="V267" i="4" s="1"/>
  <c r="S267" i="4" a="1"/>
  <c r="S267" i="4" s="1"/>
  <c r="R267" i="4" a="1"/>
  <c r="R267" i="4" s="1"/>
  <c r="Z266" i="4" a="1"/>
  <c r="Z266" i="4" s="1"/>
  <c r="AA266" i="4" s="1"/>
  <c r="Y266" i="4" a="1"/>
  <c r="Y266" i="4" s="1"/>
  <c r="X266" i="4" a="1"/>
  <c r="X266" i="4" s="1"/>
  <c r="W266" i="4" a="1"/>
  <c r="W266" i="4" s="1"/>
  <c r="V266" i="4" a="1"/>
  <c r="V266" i="4" s="1"/>
  <c r="S266" i="4" a="1"/>
  <c r="S266" i="4" s="1"/>
  <c r="R266" i="4" a="1"/>
  <c r="R266" i="4"/>
  <c r="Z265" i="4" a="1"/>
  <c r="Z265" i="4" s="1"/>
  <c r="AA265" i="4" s="1"/>
  <c r="Y265" i="4" a="1"/>
  <c r="Y265" i="4" s="1"/>
  <c r="X265" i="4" a="1"/>
  <c r="X265" i="4" s="1"/>
  <c r="W265" i="4" a="1"/>
  <c r="W265" i="4" s="1"/>
  <c r="V265" i="4" a="1"/>
  <c r="V265" i="4" s="1"/>
  <c r="S265" i="4" a="1"/>
  <c r="S265" i="4" s="1"/>
  <c r="R265" i="4" a="1"/>
  <c r="R265" i="4"/>
  <c r="Z264" i="4" a="1"/>
  <c r="Z264" i="4" s="1"/>
  <c r="AA264" i="4" s="1"/>
  <c r="Y264" i="4" a="1"/>
  <c r="Y264" i="4" s="1"/>
  <c r="X264" i="4" a="1"/>
  <c r="X264" i="4" s="1"/>
  <c r="W264" i="4" a="1"/>
  <c r="W264" i="4" s="1"/>
  <c r="V264" i="4" a="1"/>
  <c r="V264" i="4" s="1"/>
  <c r="S264" i="4" a="1"/>
  <c r="S264" i="4" s="1"/>
  <c r="R264" i="4" a="1"/>
  <c r="R264" i="4" s="1"/>
  <c r="Z263" i="4" a="1"/>
  <c r="Z263" i="4" s="1"/>
  <c r="AA263" i="4" s="1"/>
  <c r="Y263" i="4" a="1"/>
  <c r="Y263" i="4" s="1"/>
  <c r="X263" i="4" a="1"/>
  <c r="X263" i="4" s="1"/>
  <c r="W263" i="4" a="1"/>
  <c r="W263" i="4" s="1"/>
  <c r="V263" i="4" a="1"/>
  <c r="V263" i="4" s="1"/>
  <c r="Z262" i="4" a="1"/>
  <c r="Z262" i="4" s="1"/>
  <c r="AA262" i="4" s="1"/>
  <c r="Y262" i="4" a="1"/>
  <c r="Y262" i="4" s="1"/>
  <c r="X262" i="4" a="1"/>
  <c r="X262" i="4" s="1"/>
  <c r="W262" i="4" a="1"/>
  <c r="W262" i="4" s="1"/>
  <c r="V262" i="4" a="1"/>
  <c r="V262" i="4" s="1"/>
  <c r="S262" i="4" a="1"/>
  <c r="S262" i="4"/>
  <c r="R262" i="4" a="1"/>
  <c r="R262" i="4"/>
  <c r="Z261" i="4" a="1"/>
  <c r="Z261" i="4" s="1"/>
  <c r="AA261" i="4" s="1"/>
  <c r="Y261" i="4" a="1"/>
  <c r="Y261" i="4" s="1"/>
  <c r="X261" i="4" a="1"/>
  <c r="X261" i="4" s="1"/>
  <c r="W261" i="4" a="1"/>
  <c r="W261" i="4" s="1"/>
  <c r="V261" i="4" a="1"/>
  <c r="V261" i="4" s="1"/>
  <c r="Z260" i="4" a="1"/>
  <c r="Z260" i="4" s="1"/>
  <c r="AA260" i="4" s="1"/>
  <c r="Y260" i="4" a="1"/>
  <c r="Y260" i="4" s="1"/>
  <c r="X260" i="4" a="1"/>
  <c r="X260" i="4" s="1"/>
  <c r="W260" i="4" a="1"/>
  <c r="W260" i="4" s="1"/>
  <c r="V260" i="4" a="1"/>
  <c r="V260" i="4" s="1"/>
  <c r="S260" i="4" a="1"/>
  <c r="S260" i="4"/>
  <c r="R260" i="4" a="1"/>
  <c r="R260" i="4"/>
  <c r="Z259" i="4" a="1"/>
  <c r="Z259" i="4" s="1"/>
  <c r="AA259" i="4" s="1"/>
  <c r="Y259" i="4" a="1"/>
  <c r="Y259" i="4" s="1"/>
  <c r="X259" i="4" a="1"/>
  <c r="X259" i="4" s="1"/>
  <c r="W259" i="4" a="1"/>
  <c r="W259" i="4" s="1"/>
  <c r="V259" i="4" a="1"/>
  <c r="V259" i="4" s="1"/>
  <c r="S259" i="4" a="1"/>
  <c r="S259" i="4"/>
  <c r="R259" i="4" a="1"/>
  <c r="R259" i="4"/>
  <c r="Z258" i="4" a="1"/>
  <c r="Z258" i="4" s="1"/>
  <c r="AA258" i="4" s="1"/>
  <c r="Y258" i="4" a="1"/>
  <c r="Y258" i="4" s="1"/>
  <c r="X258" i="4" a="1"/>
  <c r="X258" i="4" s="1"/>
  <c r="W258" i="4" a="1"/>
  <c r="W258" i="4" s="1"/>
  <c r="V258" i="4" a="1"/>
  <c r="V258" i="4" s="1"/>
  <c r="S258" i="4" a="1"/>
  <c r="S258" i="4" s="1"/>
  <c r="R258" i="4" a="1"/>
  <c r="R258" i="4"/>
  <c r="Z257" i="4" a="1"/>
  <c r="Z257" i="4" s="1"/>
  <c r="AA257" i="4" s="1"/>
  <c r="Y257" i="4" a="1"/>
  <c r="Y257" i="4" s="1"/>
  <c r="X257" i="4" a="1"/>
  <c r="X257" i="4" s="1"/>
  <c r="W257" i="4" a="1"/>
  <c r="W257" i="4" s="1"/>
  <c r="V257" i="4" a="1"/>
  <c r="V257" i="4" s="1"/>
  <c r="S257" i="4" a="1"/>
  <c r="S257" i="4" s="1"/>
  <c r="R257" i="4" a="1"/>
  <c r="R257" i="4"/>
  <c r="Z256" i="4" a="1"/>
  <c r="Z256" i="4" s="1"/>
  <c r="AA256" i="4" s="1"/>
  <c r="Y256" i="4" a="1"/>
  <c r="Y256" i="4" s="1"/>
  <c r="X256" i="4" a="1"/>
  <c r="X256" i="4" s="1"/>
  <c r="W256" i="4" a="1"/>
  <c r="W256" i="4" s="1"/>
  <c r="V256" i="4" a="1"/>
  <c r="V256" i="4" s="1"/>
  <c r="S256" i="4" a="1"/>
  <c r="S256" i="4"/>
  <c r="R256" i="4" a="1"/>
  <c r="R256" i="4" s="1"/>
  <c r="Z255" i="4" a="1"/>
  <c r="Z255" i="4" s="1"/>
  <c r="AA255" i="4" s="1"/>
  <c r="Y255" i="4" a="1"/>
  <c r="Y255" i="4" s="1"/>
  <c r="X255" i="4" a="1"/>
  <c r="X255" i="4" s="1"/>
  <c r="W255" i="4" a="1"/>
  <c r="W255" i="4"/>
  <c r="V255" i="4" a="1"/>
  <c r="V255" i="4" s="1"/>
  <c r="S255" i="4" a="1"/>
  <c r="S255" i="4"/>
  <c r="R255" i="4" a="1"/>
  <c r="R255" i="4"/>
  <c r="Z254" i="4" a="1"/>
  <c r="Z254" i="4" s="1"/>
  <c r="AA254" i="4" s="1"/>
  <c r="Y254" i="4" a="1"/>
  <c r="Y254" i="4" s="1"/>
  <c r="X254" i="4" a="1"/>
  <c r="X254" i="4" s="1"/>
  <c r="W254" i="4" a="1"/>
  <c r="W254" i="4" s="1"/>
  <c r="V254" i="4" a="1"/>
  <c r="V254" i="4" s="1"/>
  <c r="S254" i="4" a="1"/>
  <c r="S254" i="4" s="1"/>
  <c r="R254" i="4" a="1"/>
  <c r="R254" i="4"/>
  <c r="Z253" i="4" a="1"/>
  <c r="Z253" i="4" s="1"/>
  <c r="AA253" i="4" s="1"/>
  <c r="Y253" i="4" a="1"/>
  <c r="Y253" i="4" s="1"/>
  <c r="X253" i="4" a="1"/>
  <c r="X253" i="4" s="1"/>
  <c r="W253" i="4" a="1"/>
  <c r="W253" i="4" s="1"/>
  <c r="V253" i="4" a="1"/>
  <c r="V253" i="4" s="1"/>
  <c r="S253" i="4" a="1"/>
  <c r="S253" i="4" s="1"/>
  <c r="R253" i="4" a="1"/>
  <c r="R253" i="4" s="1"/>
  <c r="Z252" i="4" a="1"/>
  <c r="Z252" i="4" s="1"/>
  <c r="AA252" i="4" s="1"/>
  <c r="Y252" i="4" a="1"/>
  <c r="Y252" i="4" s="1"/>
  <c r="X252" i="4" a="1"/>
  <c r="X252" i="4" s="1"/>
  <c r="W252" i="4" a="1"/>
  <c r="W252" i="4" s="1"/>
  <c r="V252" i="4" a="1"/>
  <c r="V252" i="4" s="1"/>
  <c r="S252" i="4" a="1"/>
  <c r="S252" i="4"/>
  <c r="R252" i="4" a="1"/>
  <c r="R252" i="4" s="1"/>
  <c r="Z251" i="4" a="1"/>
  <c r="Z251" i="4" s="1"/>
  <c r="AA251" i="4" s="1"/>
  <c r="Y251" i="4" a="1"/>
  <c r="Y251" i="4" s="1"/>
  <c r="X251" i="4" a="1"/>
  <c r="X251" i="4" s="1"/>
  <c r="W251" i="4" a="1"/>
  <c r="W251" i="4" s="1"/>
  <c r="V251" i="4" a="1"/>
  <c r="V251" i="4" s="1"/>
  <c r="S251" i="4" a="1"/>
  <c r="S251" i="4"/>
  <c r="R251" i="4" a="1"/>
  <c r="R251" i="4"/>
  <c r="Z250" i="4" a="1"/>
  <c r="Z250" i="4"/>
  <c r="AA250" i="4" s="1"/>
  <c r="Y250" i="4" a="1"/>
  <c r="Y250" i="4" s="1"/>
  <c r="X250" i="4" a="1"/>
  <c r="X250" i="4" s="1"/>
  <c r="W250" i="4" a="1"/>
  <c r="W250" i="4" s="1"/>
  <c r="V250" i="4" a="1"/>
  <c r="V250" i="4" s="1"/>
  <c r="S250" i="4" a="1"/>
  <c r="S250" i="4" s="1"/>
  <c r="R250" i="4" a="1"/>
  <c r="R250" i="4" s="1"/>
  <c r="Z249" i="4" a="1"/>
  <c r="Z249" i="4" s="1"/>
  <c r="AA249" i="4" s="1"/>
  <c r="Y249" i="4" a="1"/>
  <c r="Y249" i="4" s="1"/>
  <c r="X249" i="4" a="1"/>
  <c r="X249" i="4" s="1"/>
  <c r="W249" i="4" a="1"/>
  <c r="W249" i="4" s="1"/>
  <c r="V249" i="4" a="1"/>
  <c r="V249" i="4" s="1"/>
  <c r="S249" i="4" a="1"/>
  <c r="S249" i="4" s="1"/>
  <c r="R249" i="4" a="1"/>
  <c r="R249" i="4" s="1"/>
  <c r="Z248" i="4" a="1"/>
  <c r="Z248" i="4" s="1"/>
  <c r="AA248" i="4" s="1"/>
  <c r="Y248" i="4" a="1"/>
  <c r="Y248" i="4" s="1"/>
  <c r="X248" i="4" a="1"/>
  <c r="X248" i="4" s="1"/>
  <c r="W248" i="4" a="1"/>
  <c r="W248" i="4" s="1"/>
  <c r="V248" i="4" a="1"/>
  <c r="V248" i="4" s="1"/>
  <c r="S248" i="4" a="1"/>
  <c r="S248" i="4"/>
  <c r="R248" i="4" a="1"/>
  <c r="R248" i="4" s="1"/>
  <c r="Z247" i="4" a="1"/>
  <c r="Z247" i="4" s="1"/>
  <c r="AA247" i="4" s="1"/>
  <c r="Y247" i="4" a="1"/>
  <c r="Y247" i="4" s="1"/>
  <c r="X247" i="4" a="1"/>
  <c r="X247" i="4" s="1"/>
  <c r="W247" i="4" a="1"/>
  <c r="W247" i="4" s="1"/>
  <c r="V247" i="4" a="1"/>
  <c r="V247" i="4" s="1"/>
  <c r="S247" i="4" a="1"/>
  <c r="S247" i="4"/>
  <c r="R247" i="4" a="1"/>
  <c r="R247" i="4"/>
  <c r="Z246" i="4" a="1"/>
  <c r="Z246" i="4" s="1"/>
  <c r="AA246" i="4" s="1"/>
  <c r="Y246" i="4" a="1"/>
  <c r="Y246" i="4" s="1"/>
  <c r="X246" i="4" a="1"/>
  <c r="X246" i="4" s="1"/>
  <c r="W246" i="4" a="1"/>
  <c r="W246" i="4" s="1"/>
  <c r="V246" i="4" a="1"/>
  <c r="V246" i="4" s="1"/>
  <c r="Z245" i="4" a="1"/>
  <c r="Z245" i="4" s="1"/>
  <c r="AA245" i="4" s="1"/>
  <c r="Y245" i="4" a="1"/>
  <c r="Y245" i="4" s="1"/>
  <c r="X245" i="4" a="1"/>
  <c r="X245" i="4"/>
  <c r="W245" i="4" a="1"/>
  <c r="W245" i="4" s="1"/>
  <c r="V245" i="4" a="1"/>
  <c r="V245" i="4" s="1"/>
  <c r="S245" i="4" a="1"/>
  <c r="S245" i="4" s="1"/>
  <c r="R245" i="4" a="1"/>
  <c r="R245" i="4" s="1"/>
  <c r="Z244" i="4" a="1"/>
  <c r="Z244" i="4" s="1"/>
  <c r="AA244" i="4" s="1"/>
  <c r="Y244" i="4" a="1"/>
  <c r="Y244" i="4" s="1"/>
  <c r="X244" i="4" a="1"/>
  <c r="X244" i="4" s="1"/>
  <c r="W244" i="4" a="1"/>
  <c r="W244" i="4" s="1"/>
  <c r="V244" i="4" a="1"/>
  <c r="V244" i="4" s="1"/>
  <c r="S244" i="4" a="1"/>
  <c r="S244" i="4"/>
  <c r="R244" i="4" a="1"/>
  <c r="R244" i="4" s="1"/>
  <c r="Z243" i="4" a="1"/>
  <c r="Z243" i="4" s="1"/>
  <c r="AA243" i="4" s="1"/>
  <c r="Y243" i="4" a="1"/>
  <c r="Y243" i="4" s="1"/>
  <c r="X243" i="4" a="1"/>
  <c r="X243" i="4" s="1"/>
  <c r="W243" i="4" a="1"/>
  <c r="W243" i="4" s="1"/>
  <c r="V243" i="4" a="1"/>
  <c r="V243" i="4" s="1"/>
  <c r="Z242" i="4" a="1"/>
  <c r="Z242" i="4" s="1"/>
  <c r="AA242" i="4" s="1"/>
  <c r="Y242" i="4" a="1"/>
  <c r="Y242" i="4" s="1"/>
  <c r="X242" i="4" a="1"/>
  <c r="X242" i="4" s="1"/>
  <c r="W242" i="4" a="1"/>
  <c r="W242" i="4" s="1"/>
  <c r="V242" i="4" a="1"/>
  <c r="V242" i="4" s="1"/>
  <c r="Z241" i="4" a="1"/>
  <c r="Z241" i="4" s="1"/>
  <c r="AA241" i="4" s="1"/>
  <c r="Y241" i="4" a="1"/>
  <c r="Y241" i="4" s="1"/>
  <c r="X241" i="4" a="1"/>
  <c r="X241" i="4" s="1"/>
  <c r="W241" i="4" a="1"/>
  <c r="W241" i="4" s="1"/>
  <c r="V241" i="4" a="1"/>
  <c r="V241" i="4" s="1"/>
  <c r="S241" i="4" a="1"/>
  <c r="S241" i="4" s="1"/>
  <c r="R241" i="4" a="1"/>
  <c r="R241" i="4"/>
  <c r="Z240" i="4" a="1"/>
  <c r="Z240" i="4" s="1"/>
  <c r="AA240" i="4" s="1"/>
  <c r="Y240" i="4" a="1"/>
  <c r="Y240" i="4" s="1"/>
  <c r="X240" i="4" a="1"/>
  <c r="X240" i="4" s="1"/>
  <c r="W240" i="4" a="1"/>
  <c r="W240" i="4" s="1"/>
  <c r="V240" i="4" a="1"/>
  <c r="V240" i="4" s="1"/>
  <c r="S240" i="4" a="1"/>
  <c r="S240" i="4" s="1"/>
  <c r="R240" i="4" a="1"/>
  <c r="R240" i="4" s="1"/>
  <c r="Z239" i="4" a="1"/>
  <c r="Z239" i="4" s="1"/>
  <c r="AA239" i="4" s="1"/>
  <c r="Y239" i="4" a="1"/>
  <c r="Y239" i="4" s="1"/>
  <c r="X239" i="4" a="1"/>
  <c r="X239" i="4" s="1"/>
  <c r="W239" i="4" a="1"/>
  <c r="W239" i="4" s="1"/>
  <c r="V239" i="4" a="1"/>
  <c r="V239" i="4" s="1"/>
  <c r="S239" i="4" a="1"/>
  <c r="S239" i="4" s="1"/>
  <c r="R239" i="4" a="1"/>
  <c r="R239" i="4" s="1"/>
  <c r="Z238" i="4" a="1"/>
  <c r="Z238" i="4" s="1"/>
  <c r="AA238" i="4" s="1"/>
  <c r="Y238" i="4" a="1"/>
  <c r="Y238" i="4" s="1"/>
  <c r="X238" i="4" a="1"/>
  <c r="X238" i="4" s="1"/>
  <c r="W238" i="4" a="1"/>
  <c r="W238" i="4" s="1"/>
  <c r="V238" i="4" a="1"/>
  <c r="V238" i="4" s="1"/>
  <c r="S238" i="4" a="1"/>
  <c r="S238" i="4"/>
  <c r="R238" i="4" a="1"/>
  <c r="R238" i="4"/>
  <c r="Z237" i="4" a="1"/>
  <c r="Z237" i="4" s="1"/>
  <c r="AA237" i="4" s="1"/>
  <c r="Y237" i="4" a="1"/>
  <c r="Y237" i="4" s="1"/>
  <c r="X237" i="4" a="1"/>
  <c r="X237" i="4" s="1"/>
  <c r="W237" i="4" a="1"/>
  <c r="W237" i="4" s="1"/>
  <c r="V237" i="4" a="1"/>
  <c r="V237" i="4" s="1"/>
  <c r="S237" i="4" a="1"/>
  <c r="S237" i="4" s="1"/>
  <c r="R237" i="4" a="1"/>
  <c r="R237" i="4"/>
  <c r="Z236" i="4" a="1"/>
  <c r="Z236" i="4" s="1"/>
  <c r="AA236" i="4" s="1"/>
  <c r="Y236" i="4" a="1"/>
  <c r="Y236" i="4" s="1"/>
  <c r="X236" i="4" a="1"/>
  <c r="X236" i="4" s="1"/>
  <c r="W236" i="4" a="1"/>
  <c r="W236" i="4" s="1"/>
  <c r="V236" i="4" a="1"/>
  <c r="V236" i="4" s="1"/>
  <c r="S236" i="4" a="1"/>
  <c r="S236" i="4" s="1"/>
  <c r="R236" i="4" a="1"/>
  <c r="R236" i="4" s="1"/>
  <c r="Z235" i="4" a="1"/>
  <c r="Z235" i="4" s="1"/>
  <c r="AA235" i="4" s="1"/>
  <c r="Y235" i="4" a="1"/>
  <c r="Y235" i="4" s="1"/>
  <c r="X235" i="4" a="1"/>
  <c r="X235" i="4" s="1"/>
  <c r="W235" i="4" a="1"/>
  <c r="W235" i="4" s="1"/>
  <c r="V235" i="4" a="1"/>
  <c r="V235" i="4" s="1"/>
  <c r="S235" i="4" a="1"/>
  <c r="S235" i="4" s="1"/>
  <c r="R235" i="4" a="1"/>
  <c r="R235" i="4" s="1"/>
  <c r="Z234" i="4" a="1"/>
  <c r="Z234" i="4" s="1"/>
  <c r="AA234" i="4" s="1"/>
  <c r="Y234" i="4" a="1"/>
  <c r="Y234" i="4" s="1"/>
  <c r="X234" i="4" a="1"/>
  <c r="X234" i="4" s="1"/>
  <c r="W234" i="4" a="1"/>
  <c r="W234" i="4" s="1"/>
  <c r="V234" i="4" a="1"/>
  <c r="V234" i="4" s="1"/>
  <c r="S234" i="4" a="1"/>
  <c r="S234" i="4" s="1"/>
  <c r="R234" i="4" a="1"/>
  <c r="R234" i="4"/>
  <c r="Z233" i="4" a="1"/>
  <c r="Z233" i="4" s="1"/>
  <c r="AA233" i="4" s="1"/>
  <c r="Y233" i="4" a="1"/>
  <c r="Y233" i="4" s="1"/>
  <c r="X233" i="4" a="1"/>
  <c r="X233" i="4" s="1"/>
  <c r="W233" i="4" a="1"/>
  <c r="W233" i="4" s="1"/>
  <c r="V233" i="4" a="1"/>
  <c r="V233" i="4" s="1"/>
  <c r="S233" i="4" a="1"/>
  <c r="S233" i="4" s="1"/>
  <c r="R233" i="4" a="1"/>
  <c r="R233" i="4"/>
  <c r="Z232" i="4" a="1"/>
  <c r="Z232" i="4" s="1"/>
  <c r="AA232" i="4" s="1"/>
  <c r="Y232" i="4" a="1"/>
  <c r="Y232" i="4" s="1"/>
  <c r="X232" i="4" a="1"/>
  <c r="X232" i="4" s="1"/>
  <c r="W232" i="4" a="1"/>
  <c r="W232" i="4" s="1"/>
  <c r="V232" i="4" a="1"/>
  <c r="V232" i="4" s="1"/>
  <c r="S232" i="4" a="1"/>
  <c r="S232" i="4" s="1"/>
  <c r="R232" i="4" a="1"/>
  <c r="R232" i="4" s="1"/>
  <c r="Z231" i="4" a="1"/>
  <c r="Z231" i="4" s="1"/>
  <c r="AA231" i="4" s="1"/>
  <c r="Y231" i="4" a="1"/>
  <c r="Y231" i="4" s="1"/>
  <c r="X231" i="4" a="1"/>
  <c r="X231" i="4" s="1"/>
  <c r="W231" i="4" a="1"/>
  <c r="W231" i="4" s="1"/>
  <c r="V231" i="4" a="1"/>
  <c r="V231" i="4" s="1"/>
  <c r="S231" i="4" a="1"/>
  <c r="S231" i="4" s="1"/>
  <c r="R231" i="4" a="1"/>
  <c r="R231" i="4" s="1"/>
  <c r="Z230" i="4" a="1"/>
  <c r="Z230" i="4" s="1"/>
  <c r="AA230" i="4" s="1"/>
  <c r="Y230" i="4" a="1"/>
  <c r="Y230" i="4" s="1"/>
  <c r="X230" i="4" a="1"/>
  <c r="X230" i="4" s="1"/>
  <c r="W230" i="4" a="1"/>
  <c r="W230" i="4" s="1"/>
  <c r="V230" i="4" a="1"/>
  <c r="V230" i="4" s="1"/>
  <c r="S230" i="4" a="1"/>
  <c r="S230" i="4" s="1"/>
  <c r="R230" i="4" a="1"/>
  <c r="R230" i="4"/>
  <c r="Z229" i="4" a="1"/>
  <c r="Z229" i="4" s="1"/>
  <c r="AA229" i="4" s="1"/>
  <c r="Y229" i="4" a="1"/>
  <c r="Y229" i="4" s="1"/>
  <c r="X229" i="4" a="1"/>
  <c r="X229" i="4" s="1"/>
  <c r="W229" i="4" a="1"/>
  <c r="W229" i="4" s="1"/>
  <c r="V229" i="4" a="1"/>
  <c r="V229" i="4" s="1"/>
  <c r="S229" i="4" a="1"/>
  <c r="S229" i="4" s="1"/>
  <c r="R229" i="4" a="1"/>
  <c r="R229" i="4"/>
  <c r="Z228" i="4" a="1"/>
  <c r="Z228" i="4" s="1"/>
  <c r="AA228" i="4" s="1"/>
  <c r="Y228" i="4" a="1"/>
  <c r="Y228" i="4" s="1"/>
  <c r="X228" i="4" a="1"/>
  <c r="X228" i="4" s="1"/>
  <c r="W228" i="4" a="1"/>
  <c r="W228" i="4" s="1"/>
  <c r="V228" i="4" a="1"/>
  <c r="V228" i="4" s="1"/>
  <c r="S228" i="4" a="1"/>
  <c r="S228" i="4" s="1"/>
  <c r="R228" i="4" a="1"/>
  <c r="R228" i="4" s="1"/>
  <c r="Z227" i="4" a="1"/>
  <c r="Z227" i="4" s="1"/>
  <c r="AA227" i="4" s="1"/>
  <c r="Y227" i="4" a="1"/>
  <c r="Y227" i="4" s="1"/>
  <c r="X227" i="4" a="1"/>
  <c r="X227" i="4" s="1"/>
  <c r="W227" i="4" a="1"/>
  <c r="W227" i="4" s="1"/>
  <c r="V227" i="4" a="1"/>
  <c r="V227" i="4" s="1"/>
  <c r="S227" i="4" a="1"/>
  <c r="S227" i="4" s="1"/>
  <c r="R227" i="4" a="1"/>
  <c r="R227" i="4" s="1"/>
  <c r="Z226" i="4" a="1"/>
  <c r="Z226" i="4" s="1"/>
  <c r="AA226" i="4" s="1"/>
  <c r="Y226" i="4" a="1"/>
  <c r="Y226" i="4" s="1"/>
  <c r="X226" i="4" a="1"/>
  <c r="X226" i="4" s="1"/>
  <c r="W226" i="4" a="1"/>
  <c r="W226" i="4" s="1"/>
  <c r="V226" i="4" a="1"/>
  <c r="V226" i="4"/>
  <c r="S226" i="4" a="1"/>
  <c r="S226" i="4" s="1"/>
  <c r="R226" i="4" a="1"/>
  <c r="R226" i="4"/>
  <c r="Z225" i="4" a="1"/>
  <c r="Z225" i="4" s="1"/>
  <c r="AA225" i="4" s="1"/>
  <c r="Y225" i="4" a="1"/>
  <c r="Y225" i="4" s="1"/>
  <c r="X225" i="4" a="1"/>
  <c r="X225" i="4" s="1"/>
  <c r="W225" i="4" a="1"/>
  <c r="W225" i="4" s="1"/>
  <c r="V225" i="4" a="1"/>
  <c r="V225" i="4" s="1"/>
  <c r="S225" i="4" a="1"/>
  <c r="S225" i="4" s="1"/>
  <c r="R225" i="4" a="1"/>
  <c r="R225" i="4"/>
  <c r="Z224" i="4" a="1"/>
  <c r="Z224" i="4" s="1"/>
  <c r="AA224" i="4" s="1"/>
  <c r="Y224" i="4" a="1"/>
  <c r="Y224" i="4" s="1"/>
  <c r="X224" i="4" a="1"/>
  <c r="X224" i="4" s="1"/>
  <c r="W224" i="4" a="1"/>
  <c r="W224" i="4" s="1"/>
  <c r="V224" i="4" a="1"/>
  <c r="V224" i="4" s="1"/>
  <c r="S224" i="4" a="1"/>
  <c r="S224" i="4" s="1"/>
  <c r="R224" i="4" a="1"/>
  <c r="R224" i="4" s="1"/>
  <c r="Z223" i="4" a="1"/>
  <c r="Z223" i="4" s="1"/>
  <c r="AA223" i="4" s="1"/>
  <c r="Y223" i="4" a="1"/>
  <c r="Y223" i="4" s="1"/>
  <c r="X223" i="4" a="1"/>
  <c r="X223" i="4" s="1"/>
  <c r="W223" i="4" a="1"/>
  <c r="W223" i="4" s="1"/>
  <c r="V223" i="4" a="1"/>
  <c r="V223" i="4" s="1"/>
  <c r="S223" i="4" a="1"/>
  <c r="S223" i="4" s="1"/>
  <c r="R223" i="4" a="1"/>
  <c r="R223" i="4" s="1"/>
  <c r="Z222" i="4" a="1"/>
  <c r="Z222" i="4" s="1"/>
  <c r="AA222" i="4" s="1"/>
  <c r="Y222" i="4" a="1"/>
  <c r="Y222" i="4" s="1"/>
  <c r="X222" i="4" a="1"/>
  <c r="X222" i="4" s="1"/>
  <c r="W222" i="4" a="1"/>
  <c r="W222" i="4" s="1"/>
  <c r="V222" i="4" a="1"/>
  <c r="V222" i="4" s="1"/>
  <c r="S222" i="4" a="1"/>
  <c r="S222" i="4" s="1"/>
  <c r="R222" i="4" a="1"/>
  <c r="R222" i="4"/>
  <c r="Z221" i="4" a="1"/>
  <c r="Z221" i="4" s="1"/>
  <c r="AA221" i="4" s="1"/>
  <c r="Y221" i="4" a="1"/>
  <c r="Y221" i="4" s="1"/>
  <c r="X221" i="4" a="1"/>
  <c r="X221" i="4" s="1"/>
  <c r="W221" i="4" a="1"/>
  <c r="W221" i="4" s="1"/>
  <c r="V221" i="4" a="1"/>
  <c r="V221" i="4" s="1"/>
  <c r="S221" i="4" a="1"/>
  <c r="S221" i="4" s="1"/>
  <c r="R221" i="4" a="1"/>
  <c r="R221" i="4"/>
  <c r="Z220" i="4" a="1"/>
  <c r="Z220" i="4" s="1"/>
  <c r="AA220" i="4" s="1"/>
  <c r="Y220" i="4" a="1"/>
  <c r="Y220" i="4" s="1"/>
  <c r="X220" i="4" a="1"/>
  <c r="X220" i="4" s="1"/>
  <c r="W220" i="4" a="1"/>
  <c r="W220" i="4"/>
  <c r="V220" i="4" a="1"/>
  <c r="V220" i="4" s="1"/>
  <c r="S220" i="4" a="1"/>
  <c r="S220" i="4" s="1"/>
  <c r="R220" i="4" a="1"/>
  <c r="R220" i="4" s="1"/>
  <c r="Z219" i="4" a="1"/>
  <c r="Z219" i="4" s="1"/>
  <c r="AA219" i="4" s="1"/>
  <c r="Y219" i="4" a="1"/>
  <c r="Y219" i="4" s="1"/>
  <c r="X219" i="4" a="1"/>
  <c r="X219" i="4" s="1"/>
  <c r="W219" i="4" a="1"/>
  <c r="W219" i="4" s="1"/>
  <c r="V219" i="4" a="1"/>
  <c r="V219" i="4" s="1"/>
  <c r="S219" i="4" a="1"/>
  <c r="S219" i="4" s="1"/>
  <c r="R219" i="4" a="1"/>
  <c r="R219" i="4" s="1"/>
  <c r="Z218" i="4" a="1"/>
  <c r="Z218" i="4" s="1"/>
  <c r="AA218" i="4" s="1"/>
  <c r="Y218" i="4" a="1"/>
  <c r="Y218" i="4" s="1"/>
  <c r="X218" i="4" a="1"/>
  <c r="X218" i="4"/>
  <c r="W218" i="4" a="1"/>
  <c r="W218" i="4" s="1"/>
  <c r="V218" i="4" a="1"/>
  <c r="V218" i="4" s="1"/>
  <c r="S218" i="4" a="1"/>
  <c r="S218" i="4" s="1"/>
  <c r="R218" i="4" a="1"/>
  <c r="R218" i="4"/>
  <c r="Z217" i="4" a="1"/>
  <c r="Z217" i="4" s="1"/>
  <c r="AA217" i="4" s="1"/>
  <c r="Y217" i="4" a="1"/>
  <c r="Y217" i="4" s="1"/>
  <c r="X217" i="4" a="1"/>
  <c r="X217" i="4" s="1"/>
  <c r="W217" i="4" a="1"/>
  <c r="W217" i="4" s="1"/>
  <c r="V217" i="4" a="1"/>
  <c r="V217" i="4" s="1"/>
  <c r="S217" i="4" a="1"/>
  <c r="S217" i="4" s="1"/>
  <c r="R217" i="4" a="1"/>
  <c r="R217" i="4"/>
  <c r="Z216" i="4" a="1"/>
  <c r="Z216" i="4" s="1"/>
  <c r="AA216" i="4" s="1"/>
  <c r="Y216" i="4" a="1"/>
  <c r="Y216" i="4" s="1"/>
  <c r="X216" i="4" a="1"/>
  <c r="X216" i="4" s="1"/>
  <c r="W216" i="4" a="1"/>
  <c r="W216" i="4" s="1"/>
  <c r="V216" i="4" a="1"/>
  <c r="V216" i="4" s="1"/>
  <c r="S216" i="4" a="1"/>
  <c r="S216" i="4" s="1"/>
  <c r="R216" i="4" a="1"/>
  <c r="R216" i="4" s="1"/>
  <c r="Z215" i="4" a="1"/>
  <c r="Z215" i="4" s="1"/>
  <c r="AA215" i="4" s="1"/>
  <c r="Y215" i="4" a="1"/>
  <c r="Y215" i="4" s="1"/>
  <c r="X215" i="4" a="1"/>
  <c r="X215" i="4" s="1"/>
  <c r="W215" i="4" a="1"/>
  <c r="W215" i="4" s="1"/>
  <c r="V215" i="4" a="1"/>
  <c r="V215" i="4" s="1"/>
  <c r="S215" i="4" a="1"/>
  <c r="S215" i="4" s="1"/>
  <c r="R215" i="4" a="1"/>
  <c r="R215" i="4" s="1"/>
  <c r="Z214" i="4" a="1"/>
  <c r="Z214" i="4" s="1"/>
  <c r="AA214" i="4" s="1"/>
  <c r="Y214" i="4" a="1"/>
  <c r="Y214" i="4" s="1"/>
  <c r="X214" i="4" a="1"/>
  <c r="X214" i="4" s="1"/>
  <c r="W214" i="4" a="1"/>
  <c r="W214" i="4" s="1"/>
  <c r="V214" i="4" a="1"/>
  <c r="V214" i="4" s="1"/>
  <c r="S214" i="4" a="1"/>
  <c r="S214" i="4"/>
  <c r="R214" i="4" a="1"/>
  <c r="R214" i="4"/>
  <c r="Z213" i="4" a="1"/>
  <c r="Z213" i="4" s="1"/>
  <c r="AA213" i="4" s="1"/>
  <c r="Y213" i="4" a="1"/>
  <c r="Y213" i="4" s="1"/>
  <c r="X213" i="4" a="1"/>
  <c r="X213" i="4" s="1"/>
  <c r="W213" i="4" a="1"/>
  <c r="W213" i="4" s="1"/>
  <c r="V213" i="4" a="1"/>
  <c r="V213" i="4" s="1"/>
  <c r="S213" i="4" a="1"/>
  <c r="S213" i="4" s="1"/>
  <c r="R213" i="4" a="1"/>
  <c r="R213" i="4"/>
  <c r="Z212" i="4" a="1"/>
  <c r="Z212" i="4" s="1"/>
  <c r="AA212" i="4" s="1"/>
  <c r="Y212" i="4" a="1"/>
  <c r="Y212" i="4" s="1"/>
  <c r="X212" i="4" a="1"/>
  <c r="X212" i="4" s="1"/>
  <c r="W212" i="4" a="1"/>
  <c r="W212" i="4" s="1"/>
  <c r="V212" i="4" a="1"/>
  <c r="V212" i="4" s="1"/>
  <c r="S212" i="4" a="1"/>
  <c r="S212" i="4" s="1"/>
  <c r="R212" i="4" a="1"/>
  <c r="R212" i="4" s="1"/>
  <c r="Z211" i="4" a="1"/>
  <c r="Z211" i="4" s="1"/>
  <c r="AA211" i="4" s="1"/>
  <c r="Y211" i="4" a="1"/>
  <c r="Y211" i="4" s="1"/>
  <c r="X211" i="4" a="1"/>
  <c r="X211" i="4" s="1"/>
  <c r="W211" i="4" a="1"/>
  <c r="W211" i="4" s="1"/>
  <c r="V211" i="4" a="1"/>
  <c r="V211" i="4" s="1"/>
  <c r="S211" i="4" a="1"/>
  <c r="S211" i="4" s="1"/>
  <c r="R211" i="4" a="1"/>
  <c r="R211" i="4" s="1"/>
  <c r="Z210" i="4" a="1"/>
  <c r="Z210" i="4" s="1"/>
  <c r="AA210" i="4" s="1"/>
  <c r="Y210" i="4" a="1"/>
  <c r="Y210" i="4" s="1"/>
  <c r="X210" i="4" a="1"/>
  <c r="X210" i="4" s="1"/>
  <c r="W210" i="4" a="1"/>
  <c r="W210" i="4" s="1"/>
  <c r="V210" i="4" a="1"/>
  <c r="V210" i="4" s="1"/>
  <c r="S210" i="4" a="1"/>
  <c r="S210" i="4" s="1"/>
  <c r="R210" i="4" a="1"/>
  <c r="R210" i="4"/>
  <c r="Z209" i="4" a="1"/>
  <c r="Z209" i="4" s="1"/>
  <c r="AA209" i="4" s="1"/>
  <c r="Y209" i="4" a="1"/>
  <c r="Y209" i="4" s="1"/>
  <c r="X209" i="4" a="1"/>
  <c r="X209" i="4" s="1"/>
  <c r="W209" i="4" a="1"/>
  <c r="W209" i="4" s="1"/>
  <c r="V209" i="4" a="1"/>
  <c r="V209" i="4" s="1"/>
  <c r="S209" i="4" a="1"/>
  <c r="S209" i="4" s="1"/>
  <c r="R209" i="4" a="1"/>
  <c r="R209" i="4"/>
  <c r="Z208" i="4" a="1"/>
  <c r="Z208" i="4" s="1"/>
  <c r="AA208" i="4" s="1"/>
  <c r="Y208" i="4" a="1"/>
  <c r="Y208" i="4" s="1"/>
  <c r="X208" i="4" a="1"/>
  <c r="X208" i="4" s="1"/>
  <c r="W208" i="4" a="1"/>
  <c r="W208" i="4" s="1"/>
  <c r="V208" i="4" a="1"/>
  <c r="V208" i="4" s="1"/>
  <c r="S208" i="4" a="1"/>
  <c r="S208" i="4" s="1"/>
  <c r="R208" i="4" a="1"/>
  <c r="R208" i="4" s="1"/>
  <c r="Z207" i="4" a="1"/>
  <c r="Z207" i="4" s="1"/>
  <c r="AA207" i="4" s="1"/>
  <c r="Y207" i="4" a="1"/>
  <c r="Y207" i="4" s="1"/>
  <c r="X207" i="4" a="1"/>
  <c r="X207" i="4" s="1"/>
  <c r="W207" i="4" a="1"/>
  <c r="W207" i="4" s="1"/>
  <c r="V207" i="4" a="1"/>
  <c r="V207" i="4" s="1"/>
  <c r="S207" i="4" a="1"/>
  <c r="S207" i="4" s="1"/>
  <c r="R207" i="4" a="1"/>
  <c r="R207" i="4" s="1"/>
  <c r="Z206" i="4" a="1"/>
  <c r="Z206" i="4" s="1"/>
  <c r="AA206" i="4" s="1"/>
  <c r="Y206" i="4" a="1"/>
  <c r="Y206" i="4" s="1"/>
  <c r="X206" i="4" a="1"/>
  <c r="X206" i="4" s="1"/>
  <c r="W206" i="4" a="1"/>
  <c r="W206" i="4" s="1"/>
  <c r="V206" i="4" a="1"/>
  <c r="V206" i="4" s="1"/>
  <c r="S206" i="4" a="1"/>
  <c r="S206" i="4" s="1"/>
  <c r="R206" i="4" a="1"/>
  <c r="R206" i="4"/>
  <c r="Z205" i="4" a="1"/>
  <c r="Z205" i="4" s="1"/>
  <c r="AA205" i="4" s="1"/>
  <c r="Y205" i="4" a="1"/>
  <c r="Y205" i="4" s="1"/>
  <c r="X205" i="4" a="1"/>
  <c r="X205" i="4" s="1"/>
  <c r="W205" i="4" a="1"/>
  <c r="W205" i="4" s="1"/>
  <c r="V205" i="4" a="1"/>
  <c r="V205" i="4" s="1"/>
  <c r="S205" i="4" a="1"/>
  <c r="S205" i="4" s="1"/>
  <c r="R205" i="4" a="1"/>
  <c r="R205" i="4"/>
  <c r="Z204" i="4" a="1"/>
  <c r="Z204" i="4" s="1"/>
  <c r="AA204" i="4" s="1"/>
  <c r="Y204" i="4" a="1"/>
  <c r="Y204" i="4" s="1"/>
  <c r="X204" i="4" a="1"/>
  <c r="X204" i="4" s="1"/>
  <c r="W204" i="4" a="1"/>
  <c r="W204" i="4" s="1"/>
  <c r="V204" i="4" a="1"/>
  <c r="V204" i="4" s="1"/>
  <c r="S204" i="4" a="1"/>
  <c r="S204" i="4" s="1"/>
  <c r="R204" i="4" a="1"/>
  <c r="R204" i="4" s="1"/>
  <c r="Z203" i="4" a="1"/>
  <c r="Z203" i="4" s="1"/>
  <c r="AA203" i="4" s="1"/>
  <c r="Y203" i="4" a="1"/>
  <c r="Y203" i="4" s="1"/>
  <c r="X203" i="4" a="1"/>
  <c r="X203" i="4" s="1"/>
  <c r="W203" i="4" a="1"/>
  <c r="W203" i="4" s="1"/>
  <c r="V203" i="4" a="1"/>
  <c r="V203" i="4" s="1"/>
  <c r="S203" i="4" a="1"/>
  <c r="S203" i="4" s="1"/>
  <c r="R203" i="4" a="1"/>
  <c r="R203" i="4" s="1"/>
  <c r="Z202" i="4" a="1"/>
  <c r="Z202" i="4" s="1"/>
  <c r="AA202" i="4" s="1"/>
  <c r="Y202" i="4" a="1"/>
  <c r="Y202" i="4" s="1"/>
  <c r="X202" i="4" a="1"/>
  <c r="X202" i="4" s="1"/>
  <c r="W202" i="4" a="1"/>
  <c r="W202" i="4" s="1"/>
  <c r="V202" i="4" a="1"/>
  <c r="V202" i="4" s="1"/>
  <c r="Z201" i="4" a="1"/>
  <c r="Z201" i="4" s="1"/>
  <c r="AA201" i="4" s="1"/>
  <c r="Y201" i="4" a="1"/>
  <c r="Y201" i="4" s="1"/>
  <c r="X201" i="4" a="1"/>
  <c r="X201" i="4" s="1"/>
  <c r="W201" i="4" a="1"/>
  <c r="W201" i="4" s="1"/>
  <c r="V201" i="4" a="1"/>
  <c r="V201" i="4" s="1"/>
  <c r="S201" i="4" a="1"/>
  <c r="S201" i="4" s="1"/>
  <c r="R201" i="4" a="1"/>
  <c r="R201" i="4"/>
  <c r="Z200" i="4" a="1"/>
  <c r="Z200" i="4" s="1"/>
  <c r="AA200" i="4" s="1"/>
  <c r="Y200" i="4" a="1"/>
  <c r="Y200" i="4" s="1"/>
  <c r="X200" i="4" a="1"/>
  <c r="X200" i="4" s="1"/>
  <c r="W200" i="4" a="1"/>
  <c r="W200" i="4" s="1"/>
  <c r="V200" i="4" a="1"/>
  <c r="V200" i="4" s="1"/>
  <c r="S200" i="4" a="1"/>
  <c r="S200" i="4"/>
  <c r="R200" i="4" a="1"/>
  <c r="R200" i="4"/>
  <c r="Z199" i="4" a="1"/>
  <c r="Z199" i="4" s="1"/>
  <c r="AA199" i="4" s="1"/>
  <c r="Y199" i="4" a="1"/>
  <c r="Y199" i="4" s="1"/>
  <c r="X199" i="4" a="1"/>
  <c r="X199" i="4" s="1"/>
  <c r="W199" i="4" a="1"/>
  <c r="W199" i="4" s="1"/>
  <c r="V199" i="4" a="1"/>
  <c r="V199" i="4" s="1"/>
  <c r="S199" i="4" a="1"/>
  <c r="S199" i="4" s="1"/>
  <c r="R199" i="4" a="1"/>
  <c r="R199" i="4" s="1"/>
  <c r="Z198" i="4" a="1"/>
  <c r="Z198" i="4" s="1"/>
  <c r="AA198" i="4" s="1"/>
  <c r="Y198" i="4" a="1"/>
  <c r="Y198" i="4" s="1"/>
  <c r="X198" i="4" a="1"/>
  <c r="X198" i="4" s="1"/>
  <c r="W198" i="4" a="1"/>
  <c r="W198" i="4" s="1"/>
  <c r="V198" i="4" a="1"/>
  <c r="V198" i="4" s="1"/>
  <c r="S198" i="4" a="1"/>
  <c r="S198" i="4"/>
  <c r="R198" i="4" a="1"/>
  <c r="R198" i="4"/>
  <c r="Z197" i="4" a="1"/>
  <c r="Z197" i="4" s="1"/>
  <c r="AA197" i="4" s="1"/>
  <c r="Y197" i="4" a="1"/>
  <c r="Y197" i="4" s="1"/>
  <c r="X197" i="4" a="1"/>
  <c r="X197" i="4" s="1"/>
  <c r="W197" i="4" a="1"/>
  <c r="W197" i="4" s="1"/>
  <c r="V197" i="4" a="1"/>
  <c r="V197" i="4" s="1"/>
  <c r="S197" i="4" a="1"/>
  <c r="S197" i="4" s="1"/>
  <c r="R197" i="4" a="1"/>
  <c r="R197" i="4"/>
  <c r="Z196" i="4" a="1"/>
  <c r="Z196" i="4" s="1"/>
  <c r="AA196" i="4" s="1"/>
  <c r="Y196" i="4" a="1"/>
  <c r="Y196" i="4" s="1"/>
  <c r="X196" i="4" a="1"/>
  <c r="X196" i="4" s="1"/>
  <c r="W196" i="4" a="1"/>
  <c r="W196" i="4" s="1"/>
  <c r="V196" i="4" a="1"/>
  <c r="V196" i="4" s="1"/>
  <c r="S196" i="4" a="1"/>
  <c r="S196" i="4"/>
  <c r="R196" i="4" a="1"/>
  <c r="R196" i="4"/>
  <c r="Z195" i="4" a="1"/>
  <c r="Z195" i="4" s="1"/>
  <c r="AA195" i="4" s="1"/>
  <c r="Y195" i="4" a="1"/>
  <c r="Y195" i="4" s="1"/>
  <c r="X195" i="4" a="1"/>
  <c r="X195" i="4" s="1"/>
  <c r="W195" i="4" a="1"/>
  <c r="W195" i="4" s="1"/>
  <c r="V195" i="4" a="1"/>
  <c r="V195" i="4" s="1"/>
  <c r="S195" i="4" a="1"/>
  <c r="S195" i="4" s="1"/>
  <c r="R195" i="4" a="1"/>
  <c r="R195" i="4" s="1"/>
  <c r="Z194" i="4" a="1"/>
  <c r="Z194" i="4" s="1"/>
  <c r="AA194" i="4" s="1"/>
  <c r="Y194" i="4" a="1"/>
  <c r="Y194" i="4" s="1"/>
  <c r="X194" i="4" a="1"/>
  <c r="X194" i="4" s="1"/>
  <c r="W194" i="4" a="1"/>
  <c r="W194" i="4" s="1"/>
  <c r="V194" i="4" a="1"/>
  <c r="V194" i="4" s="1"/>
  <c r="S194" i="4" a="1"/>
  <c r="S194" i="4"/>
  <c r="R194" i="4" a="1"/>
  <c r="R194" i="4"/>
  <c r="Z193" i="4" a="1"/>
  <c r="Z193" i="4" s="1"/>
  <c r="AA193" i="4" s="1"/>
  <c r="Y193" i="4" a="1"/>
  <c r="Y193" i="4" s="1"/>
  <c r="X193" i="4" a="1"/>
  <c r="X193" i="4" s="1"/>
  <c r="W193" i="4" a="1"/>
  <c r="W193" i="4" s="1"/>
  <c r="V193" i="4" a="1"/>
  <c r="V193" i="4" s="1"/>
  <c r="S193" i="4" a="1"/>
  <c r="S193" i="4" s="1"/>
  <c r="R193" i="4" a="1"/>
  <c r="R193" i="4" s="1"/>
  <c r="Z192" i="4" a="1"/>
  <c r="Z192" i="4" s="1"/>
  <c r="AA192" i="4" s="1"/>
  <c r="Y192" i="4" a="1"/>
  <c r="Y192" i="4" s="1"/>
  <c r="X192" i="4" a="1"/>
  <c r="X192" i="4" s="1"/>
  <c r="W192" i="4" a="1"/>
  <c r="W192" i="4" s="1"/>
  <c r="V192" i="4" a="1"/>
  <c r="V192" i="4" s="1"/>
  <c r="S192" i="4" a="1"/>
  <c r="S192" i="4"/>
  <c r="R192" i="4" a="1"/>
  <c r="R192" i="4"/>
  <c r="Z191" i="4" a="1"/>
  <c r="Z191" i="4" s="1"/>
  <c r="AA191" i="4" s="1"/>
  <c r="Y191" i="4" a="1"/>
  <c r="Y191" i="4" s="1"/>
  <c r="X191" i="4" a="1"/>
  <c r="X191" i="4" s="1"/>
  <c r="W191" i="4" a="1"/>
  <c r="W191" i="4" s="1"/>
  <c r="V191" i="4" a="1"/>
  <c r="V191" i="4" s="1"/>
  <c r="Z190" i="4" a="1"/>
  <c r="Z190" i="4" s="1"/>
  <c r="AA190" i="4" s="1"/>
  <c r="Y190" i="4" a="1"/>
  <c r="Y190" i="4" s="1"/>
  <c r="X190" i="4" a="1"/>
  <c r="X190" i="4" s="1"/>
  <c r="W190" i="4" a="1"/>
  <c r="W190" i="4" s="1"/>
  <c r="V190" i="4" a="1"/>
  <c r="V190" i="4" s="1"/>
  <c r="S190" i="4" a="1"/>
  <c r="S190" i="4" s="1"/>
  <c r="R190" i="4" a="1"/>
  <c r="R190" i="4"/>
  <c r="Z189" i="4" a="1"/>
  <c r="Z189" i="4" s="1"/>
  <c r="AA189" i="4" s="1"/>
  <c r="Y189" i="4" a="1"/>
  <c r="Y189" i="4" s="1"/>
  <c r="X189" i="4" a="1"/>
  <c r="X189" i="4" s="1"/>
  <c r="W189" i="4" a="1"/>
  <c r="W189" i="4" s="1"/>
  <c r="V189" i="4" a="1"/>
  <c r="V189" i="4" s="1"/>
  <c r="Z188" i="4" a="1"/>
  <c r="Z188" i="4" s="1"/>
  <c r="AA188" i="4" s="1"/>
  <c r="Y188" i="4" a="1"/>
  <c r="Y188" i="4" s="1"/>
  <c r="X188" i="4" a="1"/>
  <c r="X188" i="4" s="1"/>
  <c r="W188" i="4" a="1"/>
  <c r="W188" i="4" s="1"/>
  <c r="V188" i="4" a="1"/>
  <c r="V188" i="4" s="1"/>
  <c r="S188" i="4" a="1"/>
  <c r="S188" i="4"/>
  <c r="R188" i="4" a="1"/>
  <c r="R188" i="4"/>
  <c r="Z187" i="4" a="1"/>
  <c r="Z187" i="4" s="1"/>
  <c r="AA187" i="4" s="1"/>
  <c r="Y187" i="4" a="1"/>
  <c r="Y187" i="4" s="1"/>
  <c r="X187" i="4" a="1"/>
  <c r="X187" i="4" s="1"/>
  <c r="W187" i="4" a="1"/>
  <c r="W187" i="4" s="1"/>
  <c r="V187" i="4" a="1"/>
  <c r="V187" i="4" s="1"/>
  <c r="S187" i="4" a="1"/>
  <c r="S187" i="4" s="1"/>
  <c r="R187" i="4" a="1"/>
  <c r="R187" i="4" s="1"/>
  <c r="Z186" i="4" a="1"/>
  <c r="Z186" i="4"/>
  <c r="AA186" i="4" s="1"/>
  <c r="Y186" i="4" a="1"/>
  <c r="Y186" i="4" s="1"/>
  <c r="X186" i="4" a="1"/>
  <c r="X186" i="4" s="1"/>
  <c r="W186" i="4" a="1"/>
  <c r="W186" i="4" s="1"/>
  <c r="V186" i="4" a="1"/>
  <c r="V186" i="4" s="1"/>
  <c r="S186" i="4" a="1"/>
  <c r="S186" i="4"/>
  <c r="R186" i="4" a="1"/>
  <c r="R186" i="4" s="1"/>
  <c r="Z185" i="4" a="1"/>
  <c r="Z185" i="4" s="1"/>
  <c r="AA185" i="4" s="1"/>
  <c r="Y185" i="4" a="1"/>
  <c r="Y185" i="4" s="1"/>
  <c r="X185" i="4" a="1"/>
  <c r="X185" i="4" s="1"/>
  <c r="W185" i="4" a="1"/>
  <c r="W185" i="4" s="1"/>
  <c r="V185" i="4" a="1"/>
  <c r="V185" i="4" s="1"/>
  <c r="S185" i="4" a="1"/>
  <c r="S185" i="4" s="1"/>
  <c r="R185" i="4" a="1"/>
  <c r="R185" i="4" s="1"/>
  <c r="Z184" i="4" a="1"/>
  <c r="Z184" i="4" s="1"/>
  <c r="AA184" i="4" s="1"/>
  <c r="Y184" i="4" a="1"/>
  <c r="Y184" i="4" s="1"/>
  <c r="X184" i="4" a="1"/>
  <c r="X184" i="4" s="1"/>
  <c r="W184" i="4" a="1"/>
  <c r="W184" i="4" s="1"/>
  <c r="V184" i="4" a="1"/>
  <c r="V184" i="4" s="1"/>
  <c r="S184" i="4" a="1"/>
  <c r="S184" i="4" s="1"/>
  <c r="R184" i="4" a="1"/>
  <c r="R184" i="4"/>
  <c r="Z183" i="4" a="1"/>
  <c r="Z183" i="4" s="1"/>
  <c r="AA183" i="4" s="1"/>
  <c r="Y183" i="4" a="1"/>
  <c r="Y183" i="4" s="1"/>
  <c r="X183" i="4" a="1"/>
  <c r="X183" i="4" s="1"/>
  <c r="W183" i="4" a="1"/>
  <c r="W183" i="4" s="1"/>
  <c r="V183" i="4" a="1"/>
  <c r="V183" i="4" s="1"/>
  <c r="S183" i="4" a="1"/>
  <c r="S183" i="4" s="1"/>
  <c r="R183" i="4" a="1"/>
  <c r="R183" i="4" s="1"/>
  <c r="Z182" i="4" a="1"/>
  <c r="Z182" i="4" s="1"/>
  <c r="AA182" i="4" s="1"/>
  <c r="Y182" i="4" a="1"/>
  <c r="Y182" i="4" s="1"/>
  <c r="X182" i="4" a="1"/>
  <c r="X182" i="4" s="1"/>
  <c r="W182" i="4" a="1"/>
  <c r="W182" i="4" s="1"/>
  <c r="V182" i="4" a="1"/>
  <c r="V182" i="4" s="1"/>
  <c r="S182" i="4" a="1"/>
  <c r="S182" i="4"/>
  <c r="R182" i="4" a="1"/>
  <c r="R182" i="4" s="1"/>
  <c r="Z181" i="4" a="1"/>
  <c r="Z181" i="4" s="1"/>
  <c r="AA181" i="4" s="1"/>
  <c r="Y181" i="4" a="1"/>
  <c r="Y181" i="4" s="1"/>
  <c r="X181" i="4" a="1"/>
  <c r="X181" i="4" s="1"/>
  <c r="W181" i="4" a="1"/>
  <c r="W181" i="4" s="1"/>
  <c r="V181" i="4" a="1"/>
  <c r="V181" i="4" s="1"/>
  <c r="S181" i="4" a="1"/>
  <c r="S181" i="4" s="1"/>
  <c r="R181" i="4" a="1"/>
  <c r="R181" i="4" s="1"/>
  <c r="Z180" i="4" a="1"/>
  <c r="Z180" i="4" s="1"/>
  <c r="AA180" i="4" s="1"/>
  <c r="Y180" i="4" a="1"/>
  <c r="Y180" i="4" s="1"/>
  <c r="X180" i="4" a="1"/>
  <c r="X180" i="4" s="1"/>
  <c r="W180" i="4" a="1"/>
  <c r="W180" i="4" s="1"/>
  <c r="V180" i="4" a="1"/>
  <c r="V180" i="4" s="1"/>
  <c r="S180" i="4" a="1"/>
  <c r="S180" i="4" s="1"/>
  <c r="R180" i="4" a="1"/>
  <c r="R180" i="4" s="1"/>
  <c r="Z179" i="4" a="1"/>
  <c r="Z179" i="4" s="1"/>
  <c r="AA179" i="4" s="1"/>
  <c r="Y179" i="4" a="1"/>
  <c r="Y179" i="4" s="1"/>
  <c r="X179" i="4" a="1"/>
  <c r="X179" i="4" s="1"/>
  <c r="W179" i="4" a="1"/>
  <c r="W179" i="4" s="1"/>
  <c r="V179" i="4" a="1"/>
  <c r="V179" i="4" s="1"/>
  <c r="S179" i="4" a="1"/>
  <c r="S179" i="4" s="1"/>
  <c r="R179" i="4" a="1"/>
  <c r="R179" i="4" s="1"/>
  <c r="Z178" i="4" a="1"/>
  <c r="Z178" i="4" s="1"/>
  <c r="AA178" i="4" s="1"/>
  <c r="Y178" i="4" a="1"/>
  <c r="Y178" i="4" s="1"/>
  <c r="X178" i="4" a="1"/>
  <c r="X178" i="4" s="1"/>
  <c r="W178" i="4" a="1"/>
  <c r="W178" i="4" s="1"/>
  <c r="V178" i="4" a="1"/>
  <c r="V178" i="4" s="1"/>
  <c r="Z177" i="4" a="1"/>
  <c r="Z177" i="4" s="1"/>
  <c r="AA177" i="4" s="1"/>
  <c r="Y177" i="4" a="1"/>
  <c r="Y177" i="4" s="1"/>
  <c r="X177" i="4" a="1"/>
  <c r="X177" i="4" s="1"/>
  <c r="W177" i="4" a="1"/>
  <c r="W177" i="4" s="1"/>
  <c r="V177" i="4" a="1"/>
  <c r="V177" i="4" s="1"/>
  <c r="Z176" i="4" a="1"/>
  <c r="Z176" i="4" s="1"/>
  <c r="AA176" i="4" s="1"/>
  <c r="Y176" i="4" a="1"/>
  <c r="Y176" i="4" s="1"/>
  <c r="X176" i="4" a="1"/>
  <c r="X176" i="4" s="1"/>
  <c r="W176" i="4" a="1"/>
  <c r="W176" i="4" s="1"/>
  <c r="V176" i="4" a="1"/>
  <c r="V176" i="4" s="1"/>
  <c r="S176" i="4" a="1"/>
  <c r="S176" i="4" s="1"/>
  <c r="R176" i="4" a="1"/>
  <c r="R176" i="4" s="1"/>
  <c r="Z175" i="4" a="1"/>
  <c r="Z175" i="4" s="1"/>
  <c r="AA175" i="4" s="1"/>
  <c r="Y175" i="4" a="1"/>
  <c r="Y175" i="4" s="1"/>
  <c r="X175" i="4" a="1"/>
  <c r="X175" i="4" s="1"/>
  <c r="W175" i="4" a="1"/>
  <c r="W175" i="4" s="1"/>
  <c r="V175" i="4" a="1"/>
  <c r="V175" i="4" s="1"/>
  <c r="S175" i="4" a="1"/>
  <c r="S175" i="4" s="1"/>
  <c r="R175" i="4" a="1"/>
  <c r="R175" i="4" s="1"/>
  <c r="Z174" i="4" a="1"/>
  <c r="Z174" i="4" s="1"/>
  <c r="AA174" i="4" s="1"/>
  <c r="Y174" i="4" a="1"/>
  <c r="Y174" i="4" s="1"/>
  <c r="X174" i="4" a="1"/>
  <c r="X174" i="4" s="1"/>
  <c r="W174" i="4" a="1"/>
  <c r="W174" i="4" s="1"/>
  <c r="V174" i="4" a="1"/>
  <c r="V174" i="4" s="1"/>
  <c r="S174" i="4" a="1"/>
  <c r="S174" i="4"/>
  <c r="R174" i="4" a="1"/>
  <c r="R174" i="4"/>
  <c r="Z173" i="4" a="1"/>
  <c r="Z173" i="4" s="1"/>
  <c r="AA173" i="4" s="1"/>
  <c r="Y173" i="4" a="1"/>
  <c r="Y173" i="4" s="1"/>
  <c r="X173" i="4" a="1"/>
  <c r="X173" i="4" s="1"/>
  <c r="W173" i="4" a="1"/>
  <c r="W173" i="4" s="1"/>
  <c r="V173" i="4" a="1"/>
  <c r="V173" i="4" s="1"/>
  <c r="S173" i="4" a="1"/>
  <c r="S173" i="4" s="1"/>
  <c r="R173" i="4" a="1"/>
  <c r="R173" i="4"/>
  <c r="Z172" i="4" a="1"/>
  <c r="Z172" i="4" s="1"/>
  <c r="AA172" i="4" s="1"/>
  <c r="Y172" i="4" a="1"/>
  <c r="Y172" i="4" s="1"/>
  <c r="X172" i="4" a="1"/>
  <c r="X172" i="4"/>
  <c r="W172" i="4" a="1"/>
  <c r="W172" i="4" s="1"/>
  <c r="V172" i="4" a="1"/>
  <c r="V172" i="4" s="1"/>
  <c r="S172" i="4" a="1"/>
  <c r="S172" i="4" s="1"/>
  <c r="R172" i="4" a="1"/>
  <c r="R172" i="4" s="1"/>
  <c r="Z171" i="4" a="1"/>
  <c r="Z171" i="4" s="1"/>
  <c r="AA171" i="4" s="1"/>
  <c r="Y171" i="4" a="1"/>
  <c r="Y171" i="4" s="1"/>
  <c r="X171" i="4" a="1"/>
  <c r="X171" i="4" s="1"/>
  <c r="W171" i="4" a="1"/>
  <c r="W171" i="4" s="1"/>
  <c r="V171" i="4" a="1"/>
  <c r="V171" i="4" s="1"/>
  <c r="Z170" i="4" a="1"/>
  <c r="Z170" i="4" s="1"/>
  <c r="AA170" i="4" s="1"/>
  <c r="Y170" i="4" a="1"/>
  <c r="Y170" i="4" s="1"/>
  <c r="X170" i="4" a="1"/>
  <c r="X170" i="4" s="1"/>
  <c r="W170" i="4" a="1"/>
  <c r="W170" i="4" s="1"/>
  <c r="V170" i="4" a="1"/>
  <c r="V170" i="4" s="1"/>
  <c r="S170" i="4" a="1"/>
  <c r="S170" i="4"/>
  <c r="R170" i="4" a="1"/>
  <c r="R170" i="4" s="1"/>
  <c r="Z169" i="4" a="1"/>
  <c r="Z169" i="4" s="1"/>
  <c r="AA169" i="4" s="1"/>
  <c r="Y169" i="4" a="1"/>
  <c r="Y169" i="4" s="1"/>
  <c r="X169" i="4" a="1"/>
  <c r="X169" i="4" s="1"/>
  <c r="W169" i="4" a="1"/>
  <c r="W169" i="4" s="1"/>
  <c r="V169" i="4" a="1"/>
  <c r="V169" i="4" s="1"/>
  <c r="S169" i="4" a="1"/>
  <c r="S169" i="4" s="1"/>
  <c r="R169" i="4" a="1"/>
  <c r="R169" i="4" s="1"/>
  <c r="Z168" i="4" a="1"/>
  <c r="Z168" i="4" s="1"/>
  <c r="AA168" i="4" s="1"/>
  <c r="Y168" i="4" a="1"/>
  <c r="Y168" i="4" s="1"/>
  <c r="X168" i="4" a="1"/>
  <c r="X168" i="4" s="1"/>
  <c r="W168" i="4" a="1"/>
  <c r="W168" i="4" s="1"/>
  <c r="V168" i="4" a="1"/>
  <c r="V168" i="4" s="1"/>
  <c r="S168" i="4" a="1"/>
  <c r="S168" i="4"/>
  <c r="R168" i="4" a="1"/>
  <c r="R168" i="4"/>
  <c r="Z167" i="4" a="1"/>
  <c r="Z167" i="4" s="1"/>
  <c r="AA167" i="4" s="1"/>
  <c r="Y167" i="4" a="1"/>
  <c r="Y167" i="4" s="1"/>
  <c r="X167" i="4" a="1"/>
  <c r="X167" i="4" s="1"/>
  <c r="W167" i="4" a="1"/>
  <c r="W167" i="4" s="1"/>
  <c r="V167" i="4" a="1"/>
  <c r="V167" i="4" s="1"/>
  <c r="S167" i="4" a="1"/>
  <c r="S167" i="4" s="1"/>
  <c r="R167" i="4" a="1"/>
  <c r="R167" i="4" s="1"/>
  <c r="Z166" i="4" a="1"/>
  <c r="Z166" i="4" s="1"/>
  <c r="AA166" i="4" s="1"/>
  <c r="Y166" i="4" a="1"/>
  <c r="Y166" i="4" s="1"/>
  <c r="X166" i="4" a="1"/>
  <c r="X166" i="4" s="1"/>
  <c r="W166" i="4" a="1"/>
  <c r="W166" i="4" s="1"/>
  <c r="V166" i="4" a="1"/>
  <c r="V166" i="4" s="1"/>
  <c r="S166" i="4" a="1"/>
  <c r="S166" i="4"/>
  <c r="R166" i="4" a="1"/>
  <c r="R166" i="4" s="1"/>
  <c r="Z165" i="4" a="1"/>
  <c r="Z165" i="4" s="1"/>
  <c r="AA165" i="4" s="1"/>
  <c r="Y165" i="4" a="1"/>
  <c r="Y165" i="4" s="1"/>
  <c r="X165" i="4" a="1"/>
  <c r="X165" i="4" s="1"/>
  <c r="W165" i="4" a="1"/>
  <c r="W165" i="4" s="1"/>
  <c r="V165" i="4" a="1"/>
  <c r="V165" i="4" s="1"/>
  <c r="S165" i="4" a="1"/>
  <c r="S165" i="4" s="1"/>
  <c r="R165" i="4" a="1"/>
  <c r="R165" i="4" s="1"/>
  <c r="Z164" i="4" a="1"/>
  <c r="Z164" i="4" s="1"/>
  <c r="AA164" i="4" s="1"/>
  <c r="Y164" i="4" a="1"/>
  <c r="Y164" i="4" s="1"/>
  <c r="X164" i="4" a="1"/>
  <c r="X164" i="4" s="1"/>
  <c r="W164" i="4" a="1"/>
  <c r="W164" i="4" s="1"/>
  <c r="V164" i="4" a="1"/>
  <c r="V164" i="4" s="1"/>
  <c r="S164" i="4" a="1"/>
  <c r="S164" i="4"/>
  <c r="R164" i="4" a="1"/>
  <c r="R164" i="4"/>
  <c r="Z163" i="4" a="1"/>
  <c r="Z163" i="4" s="1"/>
  <c r="AA163" i="4" s="1"/>
  <c r="Y163" i="4" a="1"/>
  <c r="Y163" i="4" s="1"/>
  <c r="X163" i="4" a="1"/>
  <c r="X163" i="4" s="1"/>
  <c r="W163" i="4" a="1"/>
  <c r="W163" i="4" s="1"/>
  <c r="V163" i="4" a="1"/>
  <c r="V163" i="4" s="1"/>
  <c r="S163" i="4" a="1"/>
  <c r="S163" i="4" s="1"/>
  <c r="R163" i="4" a="1"/>
  <c r="R163" i="4" s="1"/>
  <c r="Z162" i="4" a="1"/>
  <c r="Z162" i="4" s="1"/>
  <c r="AA162" i="4" s="1"/>
  <c r="Y162" i="4" a="1"/>
  <c r="Y162" i="4" s="1"/>
  <c r="X162" i="4" a="1"/>
  <c r="X162" i="4" s="1"/>
  <c r="W162" i="4" a="1"/>
  <c r="W162" i="4" s="1"/>
  <c r="V162" i="4" a="1"/>
  <c r="V162" i="4" s="1"/>
  <c r="Z161" i="4" a="1"/>
  <c r="Z161" i="4" s="1"/>
  <c r="AA161" i="4" s="1"/>
  <c r="Y161" i="4" a="1"/>
  <c r="Y161" i="4" s="1"/>
  <c r="X161" i="4" a="1"/>
  <c r="X161" i="4" s="1"/>
  <c r="W161" i="4" a="1"/>
  <c r="W161" i="4" s="1"/>
  <c r="V161" i="4" a="1"/>
  <c r="V161" i="4" s="1"/>
  <c r="S161" i="4" a="1"/>
  <c r="S161" i="4" s="1"/>
  <c r="R161" i="4" a="1"/>
  <c r="R161" i="4"/>
  <c r="Z160" i="4" a="1"/>
  <c r="Z160" i="4" s="1"/>
  <c r="AA160" i="4" s="1"/>
  <c r="Y160" i="4" a="1"/>
  <c r="Y160" i="4" s="1"/>
  <c r="X160" i="4" a="1"/>
  <c r="X160" i="4" s="1"/>
  <c r="W160" i="4" a="1"/>
  <c r="W160" i="4" s="1"/>
  <c r="V160" i="4" a="1"/>
  <c r="V160" i="4" s="1"/>
  <c r="S160" i="4" a="1"/>
  <c r="S160" i="4"/>
  <c r="R160" i="4" a="1"/>
  <c r="R160" i="4"/>
  <c r="Z159" i="4" a="1"/>
  <c r="Z159" i="4" s="1"/>
  <c r="AA159" i="4" s="1"/>
  <c r="Y159" i="4" a="1"/>
  <c r="Y159" i="4" s="1"/>
  <c r="X159" i="4" a="1"/>
  <c r="X159" i="4" s="1"/>
  <c r="W159" i="4" a="1"/>
  <c r="W159" i="4" s="1"/>
  <c r="V159" i="4" a="1"/>
  <c r="V159" i="4" s="1"/>
  <c r="S159" i="4" a="1"/>
  <c r="S159" i="4"/>
  <c r="R159" i="4" a="1"/>
  <c r="R159" i="4" s="1"/>
  <c r="Z158" i="4" a="1"/>
  <c r="Z158" i="4" s="1"/>
  <c r="AA158" i="4" s="1"/>
  <c r="Y158" i="4" a="1"/>
  <c r="Y158" i="4" s="1"/>
  <c r="X158" i="4" a="1"/>
  <c r="X158" i="4" s="1"/>
  <c r="W158" i="4" a="1"/>
  <c r="W158" i="4" s="1"/>
  <c r="V158" i="4" a="1"/>
  <c r="V158" i="4" s="1"/>
  <c r="S158" i="4" a="1"/>
  <c r="S158" i="4" s="1"/>
  <c r="R158" i="4" a="1"/>
  <c r="R158" i="4"/>
  <c r="Z157" i="4" a="1"/>
  <c r="Z157" i="4" s="1"/>
  <c r="AA157" i="4" s="1"/>
  <c r="Y157" i="4" a="1"/>
  <c r="Y157" i="4" s="1"/>
  <c r="X157" i="4" a="1"/>
  <c r="X157" i="4" s="1"/>
  <c r="W157" i="4" a="1"/>
  <c r="W157" i="4" s="1"/>
  <c r="V157" i="4" a="1"/>
  <c r="V157" i="4" s="1"/>
  <c r="S157" i="4" a="1"/>
  <c r="S157" i="4"/>
  <c r="R157" i="4" a="1"/>
  <c r="R157" i="4" s="1"/>
  <c r="Z156" i="4" a="1"/>
  <c r="Z156" i="4" s="1"/>
  <c r="AA156" i="4" s="1"/>
  <c r="Y156" i="4" a="1"/>
  <c r="Y156" i="4" s="1"/>
  <c r="X156" i="4" a="1"/>
  <c r="X156" i="4" s="1"/>
  <c r="W156" i="4" a="1"/>
  <c r="W156" i="4" s="1"/>
  <c r="V156" i="4" a="1"/>
  <c r="V156" i="4" s="1"/>
  <c r="S156" i="4" a="1"/>
  <c r="S156" i="4"/>
  <c r="R156" i="4" a="1"/>
  <c r="R156" i="4" s="1"/>
  <c r="Z155" i="4" a="1"/>
  <c r="Z155" i="4" s="1"/>
  <c r="AA155" i="4" s="1"/>
  <c r="Y155" i="4" a="1"/>
  <c r="Y155" i="4" s="1"/>
  <c r="X155" i="4" a="1"/>
  <c r="X155" i="4" s="1"/>
  <c r="W155" i="4" a="1"/>
  <c r="W155" i="4" s="1"/>
  <c r="V155" i="4" a="1"/>
  <c r="V155" i="4" s="1"/>
  <c r="S155" i="4" a="1"/>
  <c r="S155" i="4"/>
  <c r="R155" i="4" a="1"/>
  <c r="R155" i="4" s="1"/>
  <c r="Z154" i="4" a="1"/>
  <c r="Z154" i="4" s="1"/>
  <c r="AA154" i="4" s="1"/>
  <c r="Y154" i="4" a="1"/>
  <c r="Y154" i="4" s="1"/>
  <c r="X154" i="4" a="1"/>
  <c r="X154" i="4" s="1"/>
  <c r="W154" i="4" a="1"/>
  <c r="W154" i="4" s="1"/>
  <c r="V154" i="4" a="1"/>
  <c r="V154" i="4" s="1"/>
  <c r="S154" i="4" a="1"/>
  <c r="S154" i="4" s="1"/>
  <c r="R154" i="4" a="1"/>
  <c r="R154" i="4"/>
  <c r="Z153" i="4" a="1"/>
  <c r="Z153" i="4" s="1"/>
  <c r="AA153" i="4" s="1"/>
  <c r="Y153" i="4" a="1"/>
  <c r="Y153" i="4" s="1"/>
  <c r="X153" i="4" a="1"/>
  <c r="X153" i="4" s="1"/>
  <c r="W153" i="4" a="1"/>
  <c r="W153" i="4" s="1"/>
  <c r="V153" i="4" a="1"/>
  <c r="V153" i="4" s="1"/>
  <c r="S153" i="4" a="1"/>
  <c r="S153" i="4"/>
  <c r="R153" i="4" a="1"/>
  <c r="R153" i="4" s="1"/>
  <c r="Z152" i="4" a="1"/>
  <c r="Z152" i="4" s="1"/>
  <c r="AA152" i="4" s="1"/>
  <c r="Y152" i="4" a="1"/>
  <c r="Y152" i="4" s="1"/>
  <c r="X152" i="4" a="1"/>
  <c r="X152" i="4" s="1"/>
  <c r="W152" i="4" a="1"/>
  <c r="W152" i="4" s="1"/>
  <c r="V152" i="4" a="1"/>
  <c r="V152" i="4" s="1"/>
  <c r="S152" i="4" a="1"/>
  <c r="S152" i="4"/>
  <c r="R152" i="4" a="1"/>
  <c r="R152" i="4"/>
  <c r="Z151" i="4" a="1"/>
  <c r="Z151" i="4" s="1"/>
  <c r="AA151" i="4" s="1"/>
  <c r="Y151" i="4" a="1"/>
  <c r="Y151" i="4" s="1"/>
  <c r="X151" i="4" a="1"/>
  <c r="X151" i="4" s="1"/>
  <c r="W151" i="4" a="1"/>
  <c r="W151" i="4" s="1"/>
  <c r="V151" i="4" a="1"/>
  <c r="V151" i="4" s="1"/>
  <c r="S151" i="4" a="1"/>
  <c r="S151" i="4"/>
  <c r="R151" i="4" a="1"/>
  <c r="R151" i="4"/>
  <c r="Z150" i="4" a="1"/>
  <c r="Z150" i="4" s="1"/>
  <c r="AA150" i="4" s="1"/>
  <c r="Y150" i="4" a="1"/>
  <c r="Y150" i="4" s="1"/>
  <c r="X150" i="4" a="1"/>
  <c r="X150" i="4" s="1"/>
  <c r="W150" i="4" a="1"/>
  <c r="W150" i="4" s="1"/>
  <c r="V150" i="4" a="1"/>
  <c r="V150" i="4" s="1"/>
  <c r="S150" i="4" a="1"/>
  <c r="S150" i="4" s="1"/>
  <c r="R150" i="4" a="1"/>
  <c r="R150" i="4"/>
  <c r="Z149" i="4" a="1"/>
  <c r="Z149" i="4" s="1"/>
  <c r="AA149" i="4" s="1"/>
  <c r="Y149" i="4" a="1"/>
  <c r="Y149" i="4" s="1"/>
  <c r="X149" i="4" a="1"/>
  <c r="X149" i="4" s="1"/>
  <c r="W149" i="4" a="1"/>
  <c r="W149" i="4" s="1"/>
  <c r="V149" i="4" a="1"/>
  <c r="V149" i="4" s="1"/>
  <c r="S149" i="4" a="1"/>
  <c r="S149" i="4"/>
  <c r="R149" i="4" a="1"/>
  <c r="R149" i="4" s="1"/>
  <c r="Z148" i="4" a="1"/>
  <c r="Z148" i="4" s="1"/>
  <c r="AA148" i="4" s="1"/>
  <c r="Y148" i="4" a="1"/>
  <c r="Y148" i="4" s="1"/>
  <c r="X148" i="4" a="1"/>
  <c r="X148" i="4" s="1"/>
  <c r="W148" i="4" a="1"/>
  <c r="W148" i="4" s="1"/>
  <c r="V148" i="4" a="1"/>
  <c r="V148" i="4" s="1"/>
  <c r="R148" i="4" a="1"/>
  <c r="R148" i="4"/>
  <c r="Z147" i="4" a="1"/>
  <c r="Z147" i="4" s="1"/>
  <c r="AA147" i="4" s="1"/>
  <c r="Y147" i="4" a="1"/>
  <c r="Y147" i="4" s="1"/>
  <c r="X147" i="4" a="1"/>
  <c r="X147" i="4" s="1"/>
  <c r="W147" i="4" a="1"/>
  <c r="W147" i="4" s="1"/>
  <c r="V147" i="4" a="1"/>
  <c r="V147" i="4" s="1"/>
  <c r="S147" i="4" a="1"/>
  <c r="S147" i="4" s="1"/>
  <c r="R147" i="4" a="1"/>
  <c r="R147" i="4"/>
  <c r="Z146" i="4" a="1"/>
  <c r="Z146" i="4" s="1"/>
  <c r="AA146" i="4" s="1"/>
  <c r="Y146" i="4" a="1"/>
  <c r="Y146" i="4" s="1"/>
  <c r="X146" i="4" a="1"/>
  <c r="X146" i="4" s="1"/>
  <c r="W146" i="4" a="1"/>
  <c r="W146" i="4" s="1"/>
  <c r="V146" i="4" a="1"/>
  <c r="V146" i="4" s="1"/>
  <c r="S146" i="4" a="1"/>
  <c r="S146" i="4" s="1"/>
  <c r="R146" i="4" a="1"/>
  <c r="R146" i="4" s="1"/>
  <c r="Z145" i="4" a="1"/>
  <c r="Z145" i="4" s="1"/>
  <c r="AA145" i="4" s="1"/>
  <c r="Y145" i="4" a="1"/>
  <c r="Y145" i="4" s="1"/>
  <c r="X145" i="4" a="1"/>
  <c r="X145" i="4" s="1"/>
  <c r="W145" i="4" a="1"/>
  <c r="W145" i="4" s="1"/>
  <c r="V145" i="4" a="1"/>
  <c r="V145" i="4" s="1"/>
  <c r="S145" i="4" a="1"/>
  <c r="S145" i="4" s="1"/>
  <c r="R145" i="4" a="1"/>
  <c r="R145" i="4" s="1"/>
  <c r="Z144" i="4" a="1"/>
  <c r="Z144" i="4" s="1"/>
  <c r="AA144" i="4" s="1"/>
  <c r="Y144" i="4" a="1"/>
  <c r="Y144" i="4" s="1"/>
  <c r="X144" i="4" a="1"/>
  <c r="X144" i="4" s="1"/>
  <c r="W144" i="4" a="1"/>
  <c r="W144" i="4" s="1"/>
  <c r="V144" i="4" a="1"/>
  <c r="V144" i="4" s="1"/>
  <c r="Z143" i="4" a="1"/>
  <c r="Z143" i="4" s="1"/>
  <c r="AA143" i="4" s="1"/>
  <c r="Y143" i="4" a="1"/>
  <c r="Y143" i="4" s="1"/>
  <c r="X143" i="4" a="1"/>
  <c r="X143" i="4" s="1"/>
  <c r="W143" i="4" a="1"/>
  <c r="W143" i="4" s="1"/>
  <c r="V143" i="4" a="1"/>
  <c r="V143" i="4" s="1"/>
  <c r="Z142" i="4" a="1"/>
  <c r="Z142" i="4" s="1"/>
  <c r="AA142" i="4" s="1"/>
  <c r="Y142" i="4" a="1"/>
  <c r="Y142" i="4" s="1"/>
  <c r="X142" i="4" a="1"/>
  <c r="X142" i="4" s="1"/>
  <c r="W142" i="4" a="1"/>
  <c r="W142" i="4" s="1"/>
  <c r="V142" i="4" a="1"/>
  <c r="V142" i="4" s="1"/>
  <c r="S142" i="4" a="1"/>
  <c r="S142" i="4"/>
  <c r="R142" i="4" a="1"/>
  <c r="R142" i="4"/>
  <c r="Z141" i="4" a="1"/>
  <c r="Z141" i="4" s="1"/>
  <c r="AA141" i="4" s="1"/>
  <c r="Y141" i="4" a="1"/>
  <c r="Y141" i="4" s="1"/>
  <c r="X141" i="4" a="1"/>
  <c r="X141" i="4" s="1"/>
  <c r="W141" i="4" a="1"/>
  <c r="W141" i="4" s="1"/>
  <c r="V141" i="4" a="1"/>
  <c r="V141" i="4" s="1"/>
  <c r="Z140" i="4" a="1"/>
  <c r="Z140" i="4" s="1"/>
  <c r="AA140" i="4" s="1"/>
  <c r="Y140" i="4" a="1"/>
  <c r="Y140" i="4" s="1"/>
  <c r="X140" i="4" a="1"/>
  <c r="X140" i="4" s="1"/>
  <c r="W140" i="4" a="1"/>
  <c r="W140" i="4" s="1"/>
  <c r="V140" i="4" a="1"/>
  <c r="V140" i="4" s="1"/>
  <c r="S140" i="4" a="1"/>
  <c r="S140" i="4"/>
  <c r="R140" i="4" a="1"/>
  <c r="R140" i="4"/>
  <c r="Z139" i="4" a="1"/>
  <c r="Z139" i="4" s="1"/>
  <c r="AA139" i="4" s="1"/>
  <c r="Y139" i="4" a="1"/>
  <c r="Y139" i="4" s="1"/>
  <c r="X139" i="4" a="1"/>
  <c r="X139" i="4" s="1"/>
  <c r="W139" i="4" a="1"/>
  <c r="W139" i="4"/>
  <c r="V139" i="4" a="1"/>
  <c r="V139" i="4" s="1"/>
  <c r="S139" i="4" a="1"/>
  <c r="S139" i="4"/>
  <c r="R139" i="4" a="1"/>
  <c r="R139" i="4"/>
  <c r="Z138" i="4" a="1"/>
  <c r="Z138" i="4" s="1"/>
  <c r="AA138" i="4" s="1"/>
  <c r="Y138" i="4" a="1"/>
  <c r="Y138" i="4" s="1"/>
  <c r="X138" i="4" a="1"/>
  <c r="X138" i="4" s="1"/>
  <c r="W138" i="4" a="1"/>
  <c r="W138" i="4" s="1"/>
  <c r="V138" i="4" a="1"/>
  <c r="V138" i="4" s="1"/>
  <c r="Z137" i="4" a="1"/>
  <c r="Z137" i="4" s="1"/>
  <c r="AA137" i="4" s="1"/>
  <c r="Y137" i="4" a="1"/>
  <c r="Y137" i="4" s="1"/>
  <c r="X137" i="4" a="1"/>
  <c r="X137" i="4" s="1"/>
  <c r="W137" i="4" a="1"/>
  <c r="W137" i="4" s="1"/>
  <c r="V137" i="4" a="1"/>
  <c r="V137" i="4" s="1"/>
  <c r="S137" i="4" a="1"/>
  <c r="S137" i="4" s="1"/>
  <c r="R137" i="4" a="1"/>
  <c r="R137" i="4"/>
  <c r="Z136" i="4" a="1"/>
  <c r="Z136" i="4" s="1"/>
  <c r="AA136" i="4" s="1"/>
  <c r="Y136" i="4" a="1"/>
  <c r="Y136" i="4" s="1"/>
  <c r="X136" i="4" a="1"/>
  <c r="X136" i="4" s="1"/>
  <c r="W136" i="4" a="1"/>
  <c r="W136" i="4" s="1"/>
  <c r="V136" i="4" a="1"/>
  <c r="V136" i="4" s="1"/>
  <c r="S136" i="4" a="1"/>
  <c r="S136" i="4"/>
  <c r="R136" i="4" a="1"/>
  <c r="R136" i="4"/>
  <c r="Z135" i="4" a="1"/>
  <c r="Z135" i="4" s="1"/>
  <c r="AA135" i="4" s="1"/>
  <c r="Y135" i="4" a="1"/>
  <c r="Y135" i="4" s="1"/>
  <c r="X135" i="4" a="1"/>
  <c r="X135" i="4" s="1"/>
  <c r="W135" i="4" a="1"/>
  <c r="W135" i="4" s="1"/>
  <c r="V135" i="4" a="1"/>
  <c r="V135" i="4" s="1"/>
  <c r="R135" i="4" a="1"/>
  <c r="R135" i="4" s="1"/>
  <c r="Z134" i="4" a="1"/>
  <c r="Z134" i="4" s="1"/>
  <c r="AA134" i="4" s="1"/>
  <c r="Y134" i="4" a="1"/>
  <c r="Y134" i="4" s="1"/>
  <c r="X134" i="4" a="1"/>
  <c r="X134" i="4" s="1"/>
  <c r="W134" i="4" a="1"/>
  <c r="W134" i="4" s="1"/>
  <c r="V134" i="4" a="1"/>
  <c r="V134" i="4" s="1"/>
  <c r="S134" i="4" a="1"/>
  <c r="S134" i="4" s="1"/>
  <c r="R134" i="4" a="1"/>
  <c r="R134" i="4"/>
  <c r="Z133" i="4" a="1"/>
  <c r="Z133" i="4" s="1"/>
  <c r="AA133" i="4" s="1"/>
  <c r="Y133" i="4" a="1"/>
  <c r="Y133" i="4" s="1"/>
  <c r="X133" i="4" a="1"/>
  <c r="X133" i="4" s="1"/>
  <c r="W133" i="4" a="1"/>
  <c r="W133" i="4" s="1"/>
  <c r="V133" i="4" a="1"/>
  <c r="V133" i="4" s="1"/>
  <c r="S133" i="4" a="1"/>
  <c r="S133" i="4"/>
  <c r="R133" i="4" a="1"/>
  <c r="R133" i="4" s="1"/>
  <c r="Z132" i="4" a="1"/>
  <c r="Z132" i="4" s="1"/>
  <c r="AA132" i="4" s="1"/>
  <c r="Y132" i="4" a="1"/>
  <c r="Y132" i="4" s="1"/>
  <c r="X132" i="4" a="1"/>
  <c r="X132" i="4" s="1"/>
  <c r="W132" i="4" a="1"/>
  <c r="W132" i="4" s="1"/>
  <c r="V132" i="4" a="1"/>
  <c r="V132" i="4" s="1"/>
  <c r="S132" i="4" a="1"/>
  <c r="S132" i="4"/>
  <c r="R132" i="4" a="1"/>
  <c r="R132" i="4"/>
  <c r="Z131" i="4" a="1"/>
  <c r="Z131" i="4" s="1"/>
  <c r="AA131" i="4" s="1"/>
  <c r="Y131" i="4" a="1"/>
  <c r="Y131" i="4" s="1"/>
  <c r="X131" i="4" a="1"/>
  <c r="X131" i="4" s="1"/>
  <c r="W131" i="4" a="1"/>
  <c r="W131" i="4" s="1"/>
  <c r="V131" i="4" a="1"/>
  <c r="V131" i="4" s="1"/>
  <c r="S131" i="4" a="1"/>
  <c r="S131" i="4"/>
  <c r="R131" i="4" a="1"/>
  <c r="R131" i="4"/>
  <c r="Z130" i="4" a="1"/>
  <c r="Z130" i="4"/>
  <c r="AA130" i="4" s="1"/>
  <c r="Y130" i="4" a="1"/>
  <c r="Y130" i="4" s="1"/>
  <c r="X130" i="4" a="1"/>
  <c r="X130" i="4" s="1"/>
  <c r="W130" i="4" a="1"/>
  <c r="W130" i="4" s="1"/>
  <c r="V130" i="4" a="1"/>
  <c r="V130" i="4" s="1"/>
  <c r="Z129" i="4" a="1"/>
  <c r="Z129" i="4" s="1"/>
  <c r="AA129" i="4" s="1"/>
  <c r="Y129" i="4" a="1"/>
  <c r="Y129" i="4" s="1"/>
  <c r="X129" i="4" a="1"/>
  <c r="X129" i="4" s="1"/>
  <c r="W129" i="4" a="1"/>
  <c r="W129" i="4" s="1"/>
  <c r="V129" i="4" a="1"/>
  <c r="V129" i="4" s="1"/>
  <c r="S129" i="4" a="1"/>
  <c r="S129" i="4"/>
  <c r="R129" i="4" a="1"/>
  <c r="R129" i="4" s="1"/>
  <c r="Z128" i="4" a="1"/>
  <c r="Z128" i="4" s="1"/>
  <c r="AA128" i="4" s="1"/>
  <c r="Y128" i="4" a="1"/>
  <c r="Y128" i="4" s="1"/>
  <c r="X128" i="4" a="1"/>
  <c r="X128" i="4" s="1"/>
  <c r="W128" i="4" a="1"/>
  <c r="W128" i="4" s="1"/>
  <c r="V128" i="4" a="1"/>
  <c r="V128" i="4" s="1"/>
  <c r="S128" i="4" a="1"/>
  <c r="S128" i="4" s="1"/>
  <c r="R128" i="4" a="1"/>
  <c r="R128" i="4"/>
  <c r="Z127" i="4" a="1"/>
  <c r="Z127" i="4" s="1"/>
  <c r="AA127" i="4" s="1"/>
  <c r="Y127" i="4" a="1"/>
  <c r="Y127" i="4" s="1"/>
  <c r="X127" i="4" a="1"/>
  <c r="X127" i="4" s="1"/>
  <c r="W127" i="4" a="1"/>
  <c r="W127" i="4" s="1"/>
  <c r="V127" i="4" a="1"/>
  <c r="V127" i="4" s="1"/>
  <c r="S127" i="4" a="1"/>
  <c r="S127" i="4"/>
  <c r="R127" i="4" a="1"/>
  <c r="R127" i="4" s="1"/>
  <c r="Z126" i="4" a="1"/>
  <c r="Z126" i="4" s="1"/>
  <c r="AA126" i="4" s="1"/>
  <c r="Y126" i="4" a="1"/>
  <c r="Y126" i="4" s="1"/>
  <c r="X126" i="4" a="1"/>
  <c r="X126" i="4" s="1"/>
  <c r="W126" i="4" a="1"/>
  <c r="W126" i="4" s="1"/>
  <c r="V126" i="4" a="1"/>
  <c r="V126" i="4" s="1"/>
  <c r="S126" i="4" a="1"/>
  <c r="S126" i="4" s="1"/>
  <c r="R126" i="4" a="1"/>
  <c r="R126" i="4"/>
  <c r="Z125" i="4" a="1"/>
  <c r="Z125" i="4" s="1"/>
  <c r="AA125" i="4" s="1"/>
  <c r="Y125" i="4" a="1"/>
  <c r="Y125" i="4" s="1"/>
  <c r="X125" i="4" a="1"/>
  <c r="X125" i="4" s="1"/>
  <c r="W125" i="4" a="1"/>
  <c r="W125" i="4" s="1"/>
  <c r="V125" i="4" a="1"/>
  <c r="V125" i="4" s="1"/>
  <c r="S125" i="4" a="1"/>
  <c r="S125" i="4" s="1"/>
  <c r="R125" i="4" a="1"/>
  <c r="R125" i="4"/>
  <c r="Z124" i="4" a="1"/>
  <c r="Z124" i="4" s="1"/>
  <c r="AA124" i="4" s="1"/>
  <c r="Y124" i="4" a="1"/>
  <c r="Y124" i="4" s="1"/>
  <c r="X124" i="4" a="1"/>
  <c r="X124" i="4" s="1"/>
  <c r="W124" i="4" a="1"/>
  <c r="W124" i="4" s="1"/>
  <c r="V124" i="4" a="1"/>
  <c r="V124" i="4" s="1"/>
  <c r="S124" i="4" a="1"/>
  <c r="S124" i="4" s="1"/>
  <c r="R124" i="4" a="1"/>
  <c r="R124" i="4"/>
  <c r="Z123" i="4" a="1"/>
  <c r="Z123" i="4" s="1"/>
  <c r="AA123" i="4" s="1"/>
  <c r="Y123" i="4" a="1"/>
  <c r="Y123" i="4" s="1"/>
  <c r="X123" i="4" a="1"/>
  <c r="X123" i="4" s="1"/>
  <c r="W123" i="4" a="1"/>
  <c r="W123" i="4" s="1"/>
  <c r="V123" i="4" a="1"/>
  <c r="V123" i="4" s="1"/>
  <c r="S123" i="4" a="1"/>
  <c r="S123" i="4"/>
  <c r="R123" i="4" a="1"/>
  <c r="R123" i="4" s="1"/>
  <c r="Z122" i="4" a="1"/>
  <c r="Z122" i="4" s="1"/>
  <c r="AA122" i="4" s="1"/>
  <c r="Y122" i="4" a="1"/>
  <c r="Y122" i="4" s="1"/>
  <c r="X122" i="4" a="1"/>
  <c r="X122" i="4" s="1"/>
  <c r="W122" i="4" a="1"/>
  <c r="W122" i="4" s="1"/>
  <c r="V122" i="4" a="1"/>
  <c r="V122" i="4" s="1"/>
  <c r="Z121" i="4" a="1"/>
  <c r="Z121" i="4" s="1"/>
  <c r="AA121" i="4" s="1"/>
  <c r="Y121" i="4" a="1"/>
  <c r="Y121" i="4" s="1"/>
  <c r="X121" i="4" a="1"/>
  <c r="X121" i="4" s="1"/>
  <c r="W121" i="4" a="1"/>
  <c r="W121" i="4" s="1"/>
  <c r="V121" i="4" a="1"/>
  <c r="V121" i="4" s="1"/>
  <c r="S121" i="4" a="1"/>
  <c r="S121" i="4" s="1"/>
  <c r="R121" i="4" a="1"/>
  <c r="R121" i="4" s="1"/>
  <c r="Z120" i="4" a="1"/>
  <c r="Z120" i="4" s="1"/>
  <c r="AA120" i="4" s="1"/>
  <c r="Y120" i="4" a="1"/>
  <c r="Y120" i="4" s="1"/>
  <c r="X120" i="4" a="1"/>
  <c r="X120" i="4" s="1"/>
  <c r="W120" i="4" a="1"/>
  <c r="W120" i="4" s="1"/>
  <c r="V120" i="4" a="1"/>
  <c r="V120" i="4" s="1"/>
  <c r="S120" i="4" a="1"/>
  <c r="S120" i="4"/>
  <c r="R120" i="4" a="1"/>
  <c r="R120" i="4"/>
  <c r="Z119" i="4" a="1"/>
  <c r="Z119" i="4" s="1"/>
  <c r="AA119" i="4" s="1"/>
  <c r="Y119" i="4" a="1"/>
  <c r="Y119" i="4" s="1"/>
  <c r="X119" i="4" a="1"/>
  <c r="X119" i="4" s="1"/>
  <c r="W119" i="4" a="1"/>
  <c r="W119" i="4" s="1"/>
  <c r="V119" i="4" a="1"/>
  <c r="V119" i="4" s="1"/>
  <c r="S119" i="4" a="1"/>
  <c r="S119" i="4" s="1"/>
  <c r="R119" i="4" a="1"/>
  <c r="R119" i="4"/>
  <c r="Z118" i="4" a="1"/>
  <c r="Z118" i="4" s="1"/>
  <c r="AA118" i="4" s="1"/>
  <c r="Y118" i="4" a="1"/>
  <c r="Y118" i="4" s="1"/>
  <c r="X118" i="4" a="1"/>
  <c r="X118" i="4" s="1"/>
  <c r="W118" i="4" a="1"/>
  <c r="W118" i="4" s="1"/>
  <c r="V118" i="4" a="1"/>
  <c r="V118" i="4" s="1"/>
  <c r="S118" i="4" a="1"/>
  <c r="S118" i="4"/>
  <c r="R118" i="4" a="1"/>
  <c r="R118" i="4"/>
  <c r="Z117" i="4" a="1"/>
  <c r="Z117" i="4" s="1"/>
  <c r="AA117" i="4" s="1"/>
  <c r="Y117" i="4" a="1"/>
  <c r="Y117" i="4" s="1"/>
  <c r="X117" i="4" a="1"/>
  <c r="X117" i="4" s="1"/>
  <c r="W117" i="4" a="1"/>
  <c r="W117" i="4" s="1"/>
  <c r="V117" i="4" a="1"/>
  <c r="V117" i="4" s="1"/>
  <c r="S117" i="4" a="1"/>
  <c r="S117" i="4" s="1"/>
  <c r="R117" i="4" a="1"/>
  <c r="R117" i="4" s="1"/>
  <c r="Z116" i="4" a="1"/>
  <c r="Z116" i="4" s="1"/>
  <c r="AA116" i="4" s="1"/>
  <c r="Y116" i="4" a="1"/>
  <c r="Y116" i="4" s="1"/>
  <c r="X116" i="4" a="1"/>
  <c r="X116" i="4" s="1"/>
  <c r="W116" i="4" a="1"/>
  <c r="W116" i="4" s="1"/>
  <c r="V116" i="4" a="1"/>
  <c r="V116" i="4" s="1"/>
  <c r="Z115" i="4" a="1"/>
  <c r="Z115" i="4" s="1"/>
  <c r="AA115" i="4" s="1"/>
  <c r="Y115" i="4" a="1"/>
  <c r="Y115" i="4" s="1"/>
  <c r="X115" i="4" a="1"/>
  <c r="X115" i="4" s="1"/>
  <c r="W115" i="4" a="1"/>
  <c r="W115" i="4" s="1"/>
  <c r="V115" i="4" a="1"/>
  <c r="V115" i="4" s="1"/>
  <c r="Z114" i="4" a="1"/>
  <c r="Z114" i="4" s="1"/>
  <c r="AA114" i="4" s="1"/>
  <c r="Y114" i="4" a="1"/>
  <c r="Y114" i="4" s="1"/>
  <c r="X114" i="4" a="1"/>
  <c r="X114" i="4" s="1"/>
  <c r="W114" i="4" a="1"/>
  <c r="W114" i="4" s="1"/>
  <c r="V114" i="4" a="1"/>
  <c r="V114" i="4" s="1"/>
  <c r="S114" i="4" a="1"/>
  <c r="S114" i="4"/>
  <c r="R114" i="4" a="1"/>
  <c r="R114" i="4" s="1"/>
  <c r="Z113" i="4" a="1"/>
  <c r="Z113" i="4" s="1"/>
  <c r="AA113" i="4" s="1"/>
  <c r="Y113" i="4" a="1"/>
  <c r="Y113" i="4" s="1"/>
  <c r="X113" i="4" a="1"/>
  <c r="X113" i="4" s="1"/>
  <c r="W113" i="4" a="1"/>
  <c r="W113" i="4" s="1"/>
  <c r="V113" i="4" a="1"/>
  <c r="V113" i="4" s="1"/>
  <c r="S113" i="4" a="1"/>
  <c r="S113" i="4" s="1"/>
  <c r="R113" i="4" a="1"/>
  <c r="R113" i="4"/>
  <c r="Z112" i="4" a="1"/>
  <c r="Z112" i="4" s="1"/>
  <c r="AA112" i="4" s="1"/>
  <c r="Y112" i="4" a="1"/>
  <c r="Y112" i="4" s="1"/>
  <c r="X112" i="4" a="1"/>
  <c r="X112" i="4" s="1"/>
  <c r="W112" i="4" a="1"/>
  <c r="W112" i="4" s="1"/>
  <c r="V112" i="4" a="1"/>
  <c r="V112" i="4" s="1"/>
  <c r="Z111" i="4" a="1"/>
  <c r="Z111" i="4" s="1"/>
  <c r="AA111" i="4" s="1"/>
  <c r="Y111" i="4" a="1"/>
  <c r="Y111" i="4" s="1"/>
  <c r="X111" i="4" a="1"/>
  <c r="X111" i="4" s="1"/>
  <c r="W111" i="4" a="1"/>
  <c r="W111" i="4" s="1"/>
  <c r="V111" i="4" a="1"/>
  <c r="V111" i="4" s="1"/>
  <c r="S111" i="4" a="1"/>
  <c r="S111" i="4"/>
  <c r="R111" i="4" a="1"/>
  <c r="R111" i="4"/>
  <c r="Z110" i="4" a="1"/>
  <c r="Z110" i="4" s="1"/>
  <c r="AA110" i="4" s="1"/>
  <c r="Y110" i="4" a="1"/>
  <c r="Y110" i="4" s="1"/>
  <c r="X110" i="4" a="1"/>
  <c r="X110" i="4" s="1"/>
  <c r="W110" i="4" a="1"/>
  <c r="W110" i="4" s="1"/>
  <c r="V110" i="4" a="1"/>
  <c r="V110" i="4" s="1"/>
  <c r="S110" i="4" a="1"/>
  <c r="S110" i="4" s="1"/>
  <c r="R110" i="4" a="1"/>
  <c r="R110" i="4"/>
  <c r="Z109" i="4" a="1"/>
  <c r="Z109" i="4" s="1"/>
  <c r="AA109" i="4" s="1"/>
  <c r="Y109" i="4" a="1"/>
  <c r="Y109" i="4" s="1"/>
  <c r="X109" i="4" a="1"/>
  <c r="X109" i="4" s="1"/>
  <c r="W109" i="4" a="1"/>
  <c r="W109" i="4" s="1"/>
  <c r="V109" i="4" a="1"/>
  <c r="V109" i="4" s="1"/>
  <c r="Z108" i="4" a="1"/>
  <c r="Z108" i="4" s="1"/>
  <c r="AA108" i="4" s="1"/>
  <c r="Y108" i="4" a="1"/>
  <c r="Y108" i="4" s="1"/>
  <c r="X108" i="4" a="1"/>
  <c r="X108" i="4" s="1"/>
  <c r="W108" i="4" a="1"/>
  <c r="W108" i="4" s="1"/>
  <c r="V108" i="4" a="1"/>
  <c r="V108" i="4" s="1"/>
  <c r="S108" i="4" a="1"/>
  <c r="S108" i="4"/>
  <c r="R108" i="4" a="1"/>
  <c r="R108" i="4"/>
  <c r="Z107" i="4" a="1"/>
  <c r="Z107" i="4" s="1"/>
  <c r="AA107" i="4" s="1"/>
  <c r="Y107" i="4" a="1"/>
  <c r="Y107" i="4" s="1"/>
  <c r="X107" i="4" a="1"/>
  <c r="X107" i="4" s="1"/>
  <c r="W107" i="4" a="1"/>
  <c r="W107" i="4" s="1"/>
  <c r="V107" i="4" a="1"/>
  <c r="V107" i="4" s="1"/>
  <c r="S107" i="4" a="1"/>
  <c r="S107" i="4"/>
  <c r="R107" i="4" a="1"/>
  <c r="R107" i="4" s="1"/>
  <c r="Z106" i="4" a="1"/>
  <c r="Z106" i="4" s="1"/>
  <c r="AA106" i="4" s="1"/>
  <c r="Y106" i="4" a="1"/>
  <c r="Y106" i="4"/>
  <c r="X106" i="4" a="1"/>
  <c r="X106" i="4" s="1"/>
  <c r="W106" i="4" a="1"/>
  <c r="W106" i="4" s="1"/>
  <c r="V106" i="4" a="1"/>
  <c r="V106" i="4" s="1"/>
  <c r="S106" i="4" a="1"/>
  <c r="S106" i="4" s="1"/>
  <c r="R106" i="4" a="1"/>
  <c r="R106" i="4"/>
  <c r="Z105" i="4" a="1"/>
  <c r="Z105" i="4" s="1"/>
  <c r="AA105" i="4" s="1"/>
  <c r="Y105" i="4" a="1"/>
  <c r="Y105" i="4" s="1"/>
  <c r="X105" i="4" a="1"/>
  <c r="X105" i="4" s="1"/>
  <c r="W105" i="4" a="1"/>
  <c r="W105" i="4" s="1"/>
  <c r="V105" i="4" a="1"/>
  <c r="V105" i="4" s="1"/>
  <c r="Z104" i="4" a="1"/>
  <c r="Z104" i="4" s="1"/>
  <c r="AA104" i="4" s="1"/>
  <c r="Y104" i="4" a="1"/>
  <c r="Y104" i="4" s="1"/>
  <c r="X104" i="4" a="1"/>
  <c r="X104" i="4" s="1"/>
  <c r="W104" i="4" a="1"/>
  <c r="W104" i="4" s="1"/>
  <c r="V104" i="4" a="1"/>
  <c r="V104" i="4" s="1"/>
  <c r="Z103" i="4" a="1"/>
  <c r="Z103" i="4" s="1"/>
  <c r="AA103" i="4" s="1"/>
  <c r="Y103" i="4" a="1"/>
  <c r="Y103" i="4"/>
  <c r="X103" i="4" a="1"/>
  <c r="X103" i="4" s="1"/>
  <c r="W103" i="4" a="1"/>
  <c r="W103" i="4" s="1"/>
  <c r="V103" i="4" a="1"/>
  <c r="V103" i="4" s="1"/>
  <c r="R103" i="4" a="1"/>
  <c r="R103" i="4" s="1"/>
  <c r="Z102" i="4" a="1"/>
  <c r="Z102" i="4" s="1"/>
  <c r="AA102" i="4" s="1"/>
  <c r="Y102" i="4" a="1"/>
  <c r="Y102" i="4" s="1"/>
  <c r="X102" i="4" a="1"/>
  <c r="X102" i="4" s="1"/>
  <c r="W102" i="4" a="1"/>
  <c r="W102" i="4" s="1"/>
  <c r="V102" i="4" a="1"/>
  <c r="V102" i="4" s="1"/>
  <c r="S102" i="4" a="1"/>
  <c r="S102" i="4" s="1"/>
  <c r="R102" i="4" a="1"/>
  <c r="R102" i="4"/>
  <c r="Z101" i="4" a="1"/>
  <c r="Z101" i="4" s="1"/>
  <c r="AA101" i="4" s="1"/>
  <c r="Y101" i="4" a="1"/>
  <c r="Y101" i="4" s="1"/>
  <c r="X101" i="4" a="1"/>
  <c r="X101" i="4" s="1"/>
  <c r="W101" i="4" a="1"/>
  <c r="W101" i="4" s="1"/>
  <c r="V101" i="4" a="1"/>
  <c r="V101" i="4" s="1"/>
  <c r="S101" i="4" a="1"/>
  <c r="S101" i="4" s="1"/>
  <c r="R101" i="4" a="1"/>
  <c r="R101" i="4" s="1"/>
  <c r="Z100" i="4" a="1"/>
  <c r="Z100" i="4" s="1"/>
  <c r="AA100" i="4" s="1"/>
  <c r="Y100" i="4" a="1"/>
  <c r="Y100" i="4" s="1"/>
  <c r="X100" i="4" a="1"/>
  <c r="X100" i="4" s="1"/>
  <c r="W100" i="4" a="1"/>
  <c r="W100" i="4" s="1"/>
  <c r="V100" i="4" a="1"/>
  <c r="V100" i="4" s="1"/>
  <c r="Z99" i="4" a="1"/>
  <c r="Z99" i="4" s="1"/>
  <c r="AA99" i="4" s="1"/>
  <c r="Y99" i="4" a="1"/>
  <c r="Y99" i="4" s="1"/>
  <c r="X99" i="4" a="1"/>
  <c r="X99" i="4" s="1"/>
  <c r="W99" i="4" a="1"/>
  <c r="W99" i="4" s="1"/>
  <c r="V99" i="4" a="1"/>
  <c r="V99" i="4" s="1"/>
  <c r="Z98" i="4" a="1"/>
  <c r="Z98" i="4" s="1"/>
  <c r="AA98" i="4" s="1"/>
  <c r="Y98" i="4" a="1"/>
  <c r="Y98" i="4" s="1"/>
  <c r="X98" i="4" a="1"/>
  <c r="X98" i="4" s="1"/>
  <c r="W98" i="4" a="1"/>
  <c r="W98" i="4" s="1"/>
  <c r="V98" i="4" a="1"/>
  <c r="V98" i="4" s="1"/>
  <c r="S98" i="4" a="1"/>
  <c r="S98" i="4" s="1"/>
  <c r="R98" i="4" a="1"/>
  <c r="R98" i="4" s="1"/>
  <c r="Z97" i="4" a="1"/>
  <c r="Z97" i="4" s="1"/>
  <c r="AA97" i="4" s="1"/>
  <c r="Y97" i="4" a="1"/>
  <c r="Y97" i="4" s="1"/>
  <c r="X97" i="4" a="1"/>
  <c r="X97" i="4" s="1"/>
  <c r="W97" i="4" a="1"/>
  <c r="W97" i="4" s="1"/>
  <c r="V97" i="4" a="1"/>
  <c r="V97" i="4" s="1"/>
  <c r="S97" i="4" a="1"/>
  <c r="S97" i="4"/>
  <c r="R97" i="4" a="1"/>
  <c r="R97" i="4" s="1"/>
  <c r="Z96" i="4" a="1"/>
  <c r="Z96" i="4" s="1"/>
  <c r="AA96" i="4" s="1"/>
  <c r="Y96" i="4" a="1"/>
  <c r="Y96" i="4" s="1"/>
  <c r="X96" i="4" a="1"/>
  <c r="X96" i="4" s="1"/>
  <c r="W96" i="4" a="1"/>
  <c r="W96" i="4" s="1"/>
  <c r="V96" i="4" a="1"/>
  <c r="V96" i="4" s="1"/>
  <c r="R96" i="4" a="1"/>
  <c r="R96" i="4"/>
  <c r="Z95" i="4" a="1"/>
  <c r="Z95" i="4" s="1"/>
  <c r="AA95" i="4" s="1"/>
  <c r="Y95" i="4" a="1"/>
  <c r="Y95" i="4" s="1"/>
  <c r="X95" i="4" a="1"/>
  <c r="X95" i="4" s="1"/>
  <c r="W95" i="4" a="1"/>
  <c r="W95" i="4" s="1"/>
  <c r="V95" i="4" a="1"/>
  <c r="V95" i="4" s="1"/>
  <c r="S95" i="4" a="1"/>
  <c r="S95" i="4" s="1"/>
  <c r="R95" i="4" a="1"/>
  <c r="R95" i="4" s="1"/>
  <c r="Z94" i="4" a="1"/>
  <c r="Z94" i="4" s="1"/>
  <c r="AA94" i="4" s="1"/>
  <c r="Y94" i="4" a="1"/>
  <c r="Y94" i="4" s="1"/>
  <c r="X94" i="4" a="1"/>
  <c r="X94" i="4" s="1"/>
  <c r="W94" i="4" a="1"/>
  <c r="W94" i="4" s="1"/>
  <c r="V94" i="4" a="1"/>
  <c r="V94" i="4" s="1"/>
  <c r="Z93" i="4" a="1"/>
  <c r="Z93" i="4" s="1"/>
  <c r="AA93" i="4" s="1"/>
  <c r="Y93" i="4" a="1"/>
  <c r="Y93" i="4" s="1"/>
  <c r="X93" i="4" a="1"/>
  <c r="X93" i="4" s="1"/>
  <c r="W93" i="4" a="1"/>
  <c r="W93" i="4" s="1"/>
  <c r="V93" i="4" a="1"/>
  <c r="V93" i="4" s="1"/>
  <c r="S93" i="4" a="1"/>
  <c r="S93" i="4"/>
  <c r="R93" i="4" a="1"/>
  <c r="R93" i="4" s="1"/>
  <c r="Z92" i="4" a="1"/>
  <c r="Z92" i="4" s="1"/>
  <c r="AA92" i="4" s="1"/>
  <c r="Y92" i="4" a="1"/>
  <c r="Y92" i="4" s="1"/>
  <c r="X92" i="4" a="1"/>
  <c r="X92" i="4"/>
  <c r="W92" i="4" a="1"/>
  <c r="W92" i="4" s="1"/>
  <c r="V92" i="4" a="1"/>
  <c r="V92" i="4" s="1"/>
  <c r="S92" i="4" a="1"/>
  <c r="S92" i="4"/>
  <c r="R92" i="4" a="1"/>
  <c r="R92" i="4"/>
  <c r="Z91" i="4" a="1"/>
  <c r="Z91" i="4" s="1"/>
  <c r="AA91" i="4" s="1"/>
  <c r="Y91" i="4" a="1"/>
  <c r="Y91" i="4" s="1"/>
  <c r="X91" i="4" a="1"/>
  <c r="X91" i="4" s="1"/>
  <c r="W91" i="4" a="1"/>
  <c r="W91" i="4" s="1"/>
  <c r="V91" i="4" a="1"/>
  <c r="V91" i="4" s="1"/>
  <c r="Z90" i="4" a="1"/>
  <c r="Z90" i="4" s="1"/>
  <c r="AA90" i="4" s="1"/>
  <c r="Y90" i="4" a="1"/>
  <c r="Y90" i="4" s="1"/>
  <c r="X90" i="4" a="1"/>
  <c r="X90" i="4" s="1"/>
  <c r="W90" i="4" a="1"/>
  <c r="W90" i="4" s="1"/>
  <c r="V90" i="4" a="1"/>
  <c r="V90" i="4" s="1"/>
  <c r="S90" i="4" a="1"/>
  <c r="S90" i="4" s="1"/>
  <c r="R90" i="4" a="1"/>
  <c r="R90" i="4"/>
  <c r="Z89" i="4" a="1"/>
  <c r="Z89" i="4" s="1"/>
  <c r="AA89" i="4" s="1"/>
  <c r="Y89" i="4" a="1"/>
  <c r="Y89" i="4" s="1"/>
  <c r="X89" i="4" a="1"/>
  <c r="X89" i="4" s="1"/>
  <c r="W89" i="4" a="1"/>
  <c r="W89" i="4" s="1"/>
  <c r="V89" i="4" a="1"/>
  <c r="V89" i="4" s="1"/>
  <c r="R89" i="4" a="1"/>
  <c r="R89" i="4" s="1"/>
  <c r="Z88" i="4" a="1"/>
  <c r="Z88" i="4" s="1"/>
  <c r="AA88" i="4" s="1"/>
  <c r="Y88" i="4" a="1"/>
  <c r="Y88" i="4" s="1"/>
  <c r="X88" i="4" a="1"/>
  <c r="X88" i="4" s="1"/>
  <c r="W88" i="4" a="1"/>
  <c r="W88" i="4" s="1"/>
  <c r="V88" i="4" a="1"/>
  <c r="V88" i="4" s="1"/>
  <c r="Z87" i="4" a="1"/>
  <c r="Z87" i="4" s="1"/>
  <c r="AA87" i="4" s="1"/>
  <c r="Y87" i="4" a="1"/>
  <c r="Y87" i="4" s="1"/>
  <c r="X87" i="4" a="1"/>
  <c r="X87" i="4" s="1"/>
  <c r="W87" i="4" a="1"/>
  <c r="W87" i="4" s="1"/>
  <c r="V87" i="4" a="1"/>
  <c r="V87" i="4" s="1"/>
  <c r="S87" i="4" a="1"/>
  <c r="S87" i="4"/>
  <c r="R87" i="4" a="1"/>
  <c r="R87" i="4" s="1"/>
  <c r="Z86" i="4" a="1"/>
  <c r="Z86" i="4" s="1"/>
  <c r="AA86" i="4" s="1"/>
  <c r="Y86" i="4" a="1"/>
  <c r="Y86" i="4" s="1"/>
  <c r="X86" i="4" a="1"/>
  <c r="X86" i="4" s="1"/>
  <c r="W86" i="4" a="1"/>
  <c r="W86" i="4" s="1"/>
  <c r="V86" i="4" a="1"/>
  <c r="V86" i="4" s="1"/>
  <c r="Z85" i="4" a="1"/>
  <c r="Z85" i="4" s="1"/>
  <c r="AA85" i="4" s="1"/>
  <c r="Y85" i="4" a="1"/>
  <c r="Y85" i="4" s="1"/>
  <c r="X85" i="4" a="1"/>
  <c r="X85" i="4" s="1"/>
  <c r="W85" i="4" a="1"/>
  <c r="W85" i="4" s="1"/>
  <c r="V85" i="4" a="1"/>
  <c r="V85" i="4" s="1"/>
  <c r="S85" i="4" a="1"/>
  <c r="S85" i="4"/>
  <c r="R85" i="4" a="1"/>
  <c r="R85" i="4"/>
  <c r="Z84" i="4" a="1"/>
  <c r="Z84" i="4" s="1"/>
  <c r="AA84" i="4" s="1"/>
  <c r="Y84" i="4" a="1"/>
  <c r="Y84" i="4" s="1"/>
  <c r="X84" i="4" a="1"/>
  <c r="X84" i="4" s="1"/>
  <c r="W84" i="4" a="1"/>
  <c r="W84" i="4" s="1"/>
  <c r="V84" i="4" a="1"/>
  <c r="V84" i="4" s="1"/>
  <c r="Z83" i="4" a="1"/>
  <c r="Z83" i="4" s="1"/>
  <c r="AA83" i="4" s="1"/>
  <c r="Y83" i="4" a="1"/>
  <c r="Y83" i="4" s="1"/>
  <c r="X83" i="4" a="1"/>
  <c r="X83" i="4" s="1"/>
  <c r="W83" i="4" a="1"/>
  <c r="W83" i="4" s="1"/>
  <c r="V83" i="4" a="1"/>
  <c r="V83" i="4" s="1"/>
  <c r="S83" i="4" a="1"/>
  <c r="S83" i="4" s="1"/>
  <c r="R83" i="4" a="1"/>
  <c r="R83" i="4" s="1"/>
  <c r="Z82" i="4" a="1"/>
  <c r="Z82" i="4" s="1"/>
  <c r="AA82" i="4" s="1"/>
  <c r="Y82" i="4" a="1"/>
  <c r="Y82" i="4" s="1"/>
  <c r="X82" i="4" a="1"/>
  <c r="X82" i="4" s="1"/>
  <c r="W82" i="4" a="1"/>
  <c r="W82" i="4" s="1"/>
  <c r="V82" i="4" a="1"/>
  <c r="V82" i="4" s="1"/>
  <c r="S82" i="4" a="1"/>
  <c r="S82" i="4" s="1"/>
  <c r="R82" i="4" a="1"/>
  <c r="R82" i="4"/>
  <c r="Z81" i="4" a="1"/>
  <c r="Z81" i="4" s="1"/>
  <c r="AA81" i="4" s="1"/>
  <c r="Y81" i="4" a="1"/>
  <c r="Y81" i="4" s="1"/>
  <c r="X81" i="4" a="1"/>
  <c r="X81" i="4" s="1"/>
  <c r="W81" i="4" a="1"/>
  <c r="W81" i="4" s="1"/>
  <c r="V81" i="4" a="1"/>
  <c r="V81" i="4" s="1"/>
  <c r="Z80" i="4" a="1"/>
  <c r="Z80" i="4" s="1"/>
  <c r="AA80" i="4" s="1"/>
  <c r="Y80" i="4" a="1"/>
  <c r="Y80" i="4" s="1"/>
  <c r="X80" i="4" a="1"/>
  <c r="X80" i="4" s="1"/>
  <c r="W80" i="4" a="1"/>
  <c r="W80" i="4" s="1"/>
  <c r="V80" i="4" a="1"/>
  <c r="V80" i="4" s="1"/>
  <c r="S80" i="4" a="1"/>
  <c r="S80" i="4" s="1"/>
  <c r="R80" i="4" a="1"/>
  <c r="R80" i="4"/>
  <c r="Z79" i="4" a="1"/>
  <c r="Z79" i="4" s="1"/>
  <c r="AA79" i="4" s="1"/>
  <c r="Y79" i="4" a="1"/>
  <c r="Y79" i="4" s="1"/>
  <c r="X79" i="4" a="1"/>
  <c r="X79" i="4" s="1"/>
  <c r="W79" i="4" a="1"/>
  <c r="W79" i="4" s="1"/>
  <c r="V79" i="4" a="1"/>
  <c r="V79" i="4" s="1"/>
  <c r="S79" i="4" a="1"/>
  <c r="S79" i="4" s="1"/>
  <c r="R79" i="4" a="1"/>
  <c r="R79" i="4" s="1"/>
  <c r="Z78" i="4" a="1"/>
  <c r="Z78" i="4" s="1"/>
  <c r="AA78" i="4" s="1"/>
  <c r="Y78" i="4" a="1"/>
  <c r="Y78" i="4" s="1"/>
  <c r="X78" i="4" a="1"/>
  <c r="X78" i="4" s="1"/>
  <c r="W78" i="4" a="1"/>
  <c r="W78" i="4" s="1"/>
  <c r="V78" i="4" a="1"/>
  <c r="V78" i="4" s="1"/>
  <c r="S78" i="4" a="1"/>
  <c r="S78" i="4"/>
  <c r="R78" i="4" a="1"/>
  <c r="R78" i="4"/>
  <c r="Z77" i="4" a="1"/>
  <c r="Z77" i="4" s="1"/>
  <c r="AA77" i="4" s="1"/>
  <c r="Y77" i="4" a="1"/>
  <c r="Y77" i="4" s="1"/>
  <c r="X77" i="4" a="1"/>
  <c r="X77" i="4" s="1"/>
  <c r="W77" i="4" a="1"/>
  <c r="W77" i="4" s="1"/>
  <c r="V77" i="4" a="1"/>
  <c r="V77" i="4" s="1"/>
  <c r="S77" i="4" a="1"/>
  <c r="S77" i="4"/>
  <c r="R77" i="4" a="1"/>
  <c r="R77" i="4" s="1"/>
  <c r="Z76" i="4" a="1"/>
  <c r="Z76" i="4" s="1"/>
  <c r="AA76" i="4" s="1"/>
  <c r="Y76" i="4" a="1"/>
  <c r="Y76" i="4" s="1"/>
  <c r="X76" i="4" a="1"/>
  <c r="X76" i="4" s="1"/>
  <c r="W76" i="4" a="1"/>
  <c r="W76" i="4" s="1"/>
  <c r="V76" i="4" a="1"/>
  <c r="V76" i="4" s="1"/>
  <c r="S76" i="4" a="1"/>
  <c r="S76" i="4" s="1"/>
  <c r="R76" i="4" a="1"/>
  <c r="R76" i="4"/>
  <c r="Z75" i="4" a="1"/>
  <c r="Z75" i="4" s="1"/>
  <c r="AA75" i="4" s="1"/>
  <c r="Y75" i="4" a="1"/>
  <c r="Y75" i="4" s="1"/>
  <c r="X75" i="4" a="1"/>
  <c r="X75" i="4" s="1"/>
  <c r="W75" i="4" a="1"/>
  <c r="W75" i="4" s="1"/>
  <c r="V75" i="4" a="1"/>
  <c r="V75" i="4" s="1"/>
  <c r="S75" i="4" a="1"/>
  <c r="S75" i="4" s="1"/>
  <c r="R75" i="4" a="1"/>
  <c r="R75" i="4"/>
  <c r="Z74" i="4" a="1"/>
  <c r="Z74" i="4" s="1"/>
  <c r="AA74" i="4" s="1"/>
  <c r="Y74" i="4" a="1"/>
  <c r="Y74" i="4" s="1"/>
  <c r="X74" i="4" a="1"/>
  <c r="X74" i="4" s="1"/>
  <c r="W74" i="4" a="1"/>
  <c r="W74" i="4" s="1"/>
  <c r="V74" i="4" a="1"/>
  <c r="V74" i="4" s="1"/>
  <c r="S74" i="4" a="1"/>
  <c r="S74" i="4"/>
  <c r="R74" i="4" a="1"/>
  <c r="R74" i="4" s="1"/>
  <c r="Z73" i="4" a="1"/>
  <c r="Z73" i="4" s="1"/>
  <c r="AA73" i="4" s="1"/>
  <c r="Y73" i="4" a="1"/>
  <c r="Y73" i="4" s="1"/>
  <c r="X73" i="4" a="1"/>
  <c r="X73" i="4" s="1"/>
  <c r="W73" i="4" a="1"/>
  <c r="W73" i="4"/>
  <c r="V73" i="4" a="1"/>
  <c r="V73" i="4" s="1"/>
  <c r="S73" i="4" a="1"/>
  <c r="S73" i="4" s="1"/>
  <c r="R73" i="4" a="1"/>
  <c r="R73" i="4" s="1"/>
  <c r="Z72" i="4" a="1"/>
  <c r="Z72" i="4" s="1"/>
  <c r="AA72" i="4" s="1"/>
  <c r="Y72" i="4" a="1"/>
  <c r="Y72" i="4" s="1"/>
  <c r="X72" i="4" a="1"/>
  <c r="X72" i="4" s="1"/>
  <c r="W72" i="4" a="1"/>
  <c r="W72" i="4" s="1"/>
  <c r="V72" i="4" a="1"/>
  <c r="V72" i="4" s="1"/>
  <c r="S72" i="4" a="1"/>
  <c r="S72" i="4" s="1"/>
  <c r="R72" i="4" a="1"/>
  <c r="R72" i="4"/>
  <c r="Z71" i="4" a="1"/>
  <c r="Z71" i="4" s="1"/>
  <c r="AA71" i="4" s="1"/>
  <c r="Y71" i="4" a="1"/>
  <c r="Y71" i="4" s="1"/>
  <c r="X71" i="4" a="1"/>
  <c r="X71" i="4" s="1"/>
  <c r="W71" i="4" a="1"/>
  <c r="W71" i="4" s="1"/>
  <c r="V71" i="4" a="1"/>
  <c r="V71" i="4" s="1"/>
  <c r="Z70" i="4" a="1"/>
  <c r="Z70" i="4" s="1"/>
  <c r="AA70" i="4" s="1"/>
  <c r="Y70" i="4" a="1"/>
  <c r="Y70" i="4" s="1"/>
  <c r="X70" i="4" a="1"/>
  <c r="X70" i="4" s="1"/>
  <c r="W70" i="4" a="1"/>
  <c r="W70" i="4" s="1"/>
  <c r="V70" i="4" a="1"/>
  <c r="V70" i="4" s="1"/>
  <c r="Z69" i="4" a="1"/>
  <c r="Z69" i="4" s="1"/>
  <c r="AA69" i="4" s="1"/>
  <c r="Y69" i="4" a="1"/>
  <c r="Y69" i="4" s="1"/>
  <c r="X69" i="4" a="1"/>
  <c r="X69" i="4" s="1"/>
  <c r="W69" i="4" a="1"/>
  <c r="W69" i="4" s="1"/>
  <c r="V69" i="4" a="1"/>
  <c r="V69" i="4" s="1"/>
  <c r="Z68" i="4" a="1"/>
  <c r="Z68" i="4" s="1"/>
  <c r="AA68" i="4" s="1"/>
  <c r="Y68" i="4" a="1"/>
  <c r="Y68" i="4" s="1"/>
  <c r="X68" i="4" a="1"/>
  <c r="X68" i="4"/>
  <c r="W68" i="4" a="1"/>
  <c r="W68" i="4" s="1"/>
  <c r="V68" i="4" a="1"/>
  <c r="V68" i="4" s="1"/>
  <c r="Z67" i="4" a="1"/>
  <c r="Z67" i="4" s="1"/>
  <c r="AA67" i="4" s="1"/>
  <c r="Y67" i="4" a="1"/>
  <c r="Y67" i="4" s="1"/>
  <c r="X67" i="4" a="1"/>
  <c r="X67" i="4" s="1"/>
  <c r="W67" i="4" a="1"/>
  <c r="W67" i="4" s="1"/>
  <c r="V67" i="4" a="1"/>
  <c r="V67" i="4" s="1"/>
  <c r="S67" i="4" a="1"/>
  <c r="S67" i="4"/>
  <c r="R67" i="4" a="1"/>
  <c r="R67" i="4"/>
  <c r="Z66" i="4" a="1"/>
  <c r="Z66" i="4" s="1"/>
  <c r="AA66" i="4" s="1"/>
  <c r="Y66" i="4" a="1"/>
  <c r="Y66" i="4" s="1"/>
  <c r="X66" i="4" a="1"/>
  <c r="X66" i="4" s="1"/>
  <c r="W66" i="4" a="1"/>
  <c r="W66" i="4" s="1"/>
  <c r="V66" i="4" a="1"/>
  <c r="V66" i="4" s="1"/>
  <c r="S66" i="4" a="1"/>
  <c r="S66" i="4" s="1"/>
  <c r="R66" i="4" a="1"/>
  <c r="R66" i="4"/>
  <c r="Z65" i="4" a="1"/>
  <c r="Z65" i="4" s="1"/>
  <c r="AA65" i="4" s="1"/>
  <c r="Y65" i="4" a="1"/>
  <c r="Y65" i="4" s="1"/>
  <c r="X65" i="4" a="1"/>
  <c r="X65" i="4" s="1"/>
  <c r="W65" i="4" a="1"/>
  <c r="W65" i="4" s="1"/>
  <c r="V65" i="4" a="1"/>
  <c r="V65" i="4" s="1"/>
  <c r="S65" i="4" a="1"/>
  <c r="S65" i="4" s="1"/>
  <c r="R65" i="4" a="1"/>
  <c r="R65" i="4"/>
  <c r="Z64" i="4" a="1"/>
  <c r="Z64" i="4" s="1"/>
  <c r="AA64" i="4" s="1"/>
  <c r="Y64" i="4" a="1"/>
  <c r="Y64" i="4" s="1"/>
  <c r="X64" i="4" a="1"/>
  <c r="X64" i="4" s="1"/>
  <c r="W64" i="4" a="1"/>
  <c r="W64" i="4" s="1"/>
  <c r="V64" i="4" a="1"/>
  <c r="V64" i="4" s="1"/>
  <c r="S64" i="4" a="1"/>
  <c r="S64" i="4"/>
  <c r="R64" i="4" a="1"/>
  <c r="R64" i="4"/>
  <c r="Z63" i="4" a="1"/>
  <c r="Z63" i="4" s="1"/>
  <c r="AA63" i="4" s="1"/>
  <c r="Y63" i="4" a="1"/>
  <c r="Y63" i="4" s="1"/>
  <c r="X63" i="4" a="1"/>
  <c r="X63" i="4" s="1"/>
  <c r="W63" i="4" a="1"/>
  <c r="W63" i="4" s="1"/>
  <c r="V63" i="4" a="1"/>
  <c r="V63" i="4" s="1"/>
  <c r="S63" i="4" a="1"/>
  <c r="S63" i="4"/>
  <c r="R63" i="4" a="1"/>
  <c r="R63" i="4"/>
  <c r="Z62" i="4" a="1"/>
  <c r="Z62" i="4" s="1"/>
  <c r="AA62" i="4" s="1"/>
  <c r="Y62" i="4" a="1"/>
  <c r="Y62" i="4" s="1"/>
  <c r="X62" i="4" a="1"/>
  <c r="X62" i="4" s="1"/>
  <c r="W62" i="4" a="1"/>
  <c r="W62" i="4" s="1"/>
  <c r="V62" i="4" a="1"/>
  <c r="V62" i="4" s="1"/>
  <c r="S62" i="4" a="1"/>
  <c r="S62" i="4" s="1"/>
  <c r="R62" i="4" a="1"/>
  <c r="R62" i="4" s="1"/>
  <c r="Z61" i="4" a="1"/>
  <c r="Z61" i="4" s="1"/>
  <c r="AA61" i="4" s="1"/>
  <c r="Y61" i="4" a="1"/>
  <c r="Y61" i="4" s="1"/>
  <c r="X61" i="4" a="1"/>
  <c r="X61" i="4" s="1"/>
  <c r="W61" i="4" a="1"/>
  <c r="W61" i="4" s="1"/>
  <c r="V61" i="4" a="1"/>
  <c r="V61" i="4" s="1"/>
  <c r="Z60" i="4" a="1"/>
  <c r="Z60" i="4" s="1"/>
  <c r="AA60" i="4" s="1"/>
  <c r="Y60" i="4" a="1"/>
  <c r="Y60" i="4" s="1"/>
  <c r="X60" i="4" a="1"/>
  <c r="X60" i="4" s="1"/>
  <c r="W60" i="4" a="1"/>
  <c r="W60" i="4" s="1"/>
  <c r="V60" i="4" a="1"/>
  <c r="V60" i="4" s="1"/>
  <c r="Z59" i="4" a="1"/>
  <c r="Z59" i="4" s="1"/>
  <c r="AA59" i="4" s="1"/>
  <c r="Y59" i="4" a="1"/>
  <c r="Y59" i="4" s="1"/>
  <c r="X59" i="4" a="1"/>
  <c r="X59" i="4" s="1"/>
  <c r="W59" i="4" a="1"/>
  <c r="W59" i="4" s="1"/>
  <c r="V59" i="4" a="1"/>
  <c r="V59" i="4" s="1"/>
  <c r="Z58" i="4" a="1"/>
  <c r="Z58" i="4" s="1"/>
  <c r="AA58" i="4" s="1"/>
  <c r="Y58" i="4" a="1"/>
  <c r="Y58" i="4" s="1"/>
  <c r="X58" i="4" a="1"/>
  <c r="X58" i="4" s="1"/>
  <c r="W58" i="4" a="1"/>
  <c r="W58" i="4" s="1"/>
  <c r="V58" i="4" a="1"/>
  <c r="V58" i="4" s="1"/>
  <c r="R58" i="4" a="1"/>
  <c r="R58" i="4"/>
  <c r="Z57" i="4" a="1"/>
  <c r="Z57" i="4" s="1"/>
  <c r="AA57" i="4" s="1"/>
  <c r="Y57" i="4" a="1"/>
  <c r="Y57" i="4" s="1"/>
  <c r="X57" i="4" a="1"/>
  <c r="X57" i="4" s="1"/>
  <c r="W57" i="4" a="1"/>
  <c r="W57" i="4" s="1"/>
  <c r="V57" i="4" a="1"/>
  <c r="V57" i="4" s="1"/>
  <c r="Z56" i="4" a="1"/>
  <c r="Z56" i="4" s="1"/>
  <c r="AA56" i="4" s="1"/>
  <c r="Y56" i="4" a="1"/>
  <c r="Y56" i="4" s="1"/>
  <c r="X56" i="4" a="1"/>
  <c r="X56" i="4" s="1"/>
  <c r="W56" i="4" a="1"/>
  <c r="W56" i="4" s="1"/>
  <c r="V56" i="4" a="1"/>
  <c r="V56" i="4" s="1"/>
  <c r="Z55" i="4" a="1"/>
  <c r="Z55" i="4" s="1"/>
  <c r="AA55" i="4" s="1"/>
  <c r="Y55" i="4" a="1"/>
  <c r="Y55" i="4" s="1"/>
  <c r="X55" i="4" a="1"/>
  <c r="X55" i="4" s="1"/>
  <c r="W55" i="4" a="1"/>
  <c r="W55" i="4" s="1"/>
  <c r="V55" i="4" a="1"/>
  <c r="V55" i="4" s="1"/>
  <c r="S55" i="4" a="1"/>
  <c r="S55" i="4"/>
  <c r="R55" i="4" a="1"/>
  <c r="R55" i="4" s="1"/>
  <c r="Z54" i="4" a="1"/>
  <c r="Z54" i="4" s="1"/>
  <c r="AA54" i="4" s="1"/>
  <c r="Y54" i="4" a="1"/>
  <c r="Y54" i="4" s="1"/>
  <c r="X54" i="4" a="1"/>
  <c r="X54" i="4" s="1"/>
  <c r="W54" i="4" a="1"/>
  <c r="W54" i="4" s="1"/>
  <c r="V54" i="4" a="1"/>
  <c r="V54" i="4" s="1"/>
  <c r="Z53" i="4" a="1"/>
  <c r="Z53" i="4" s="1"/>
  <c r="AA53" i="4" s="1"/>
  <c r="Y53" i="4" a="1"/>
  <c r="Y53" i="4" s="1"/>
  <c r="X53" i="4" a="1"/>
  <c r="X53" i="4" s="1"/>
  <c r="W53" i="4" a="1"/>
  <c r="W53" i="4" s="1"/>
  <c r="V53" i="4" a="1"/>
  <c r="V53" i="4" s="1"/>
  <c r="Z52" i="4" a="1"/>
  <c r="Z52" i="4" s="1"/>
  <c r="AA52" i="4" s="1"/>
  <c r="Y52" i="4" a="1"/>
  <c r="Y52" i="4" s="1"/>
  <c r="X52" i="4" a="1"/>
  <c r="X52" i="4" s="1"/>
  <c r="W52" i="4" a="1"/>
  <c r="W52" i="4" s="1"/>
  <c r="V52" i="4" a="1"/>
  <c r="V52" i="4" s="1"/>
  <c r="Z51" i="4" a="1"/>
  <c r="Z51" i="4" s="1"/>
  <c r="AA51" i="4" s="1"/>
  <c r="Y51" i="4" a="1"/>
  <c r="Y51" i="4" s="1"/>
  <c r="X51" i="4" a="1"/>
  <c r="X51" i="4" s="1"/>
  <c r="W51" i="4" a="1"/>
  <c r="W51" i="4" s="1"/>
  <c r="V51" i="4" a="1"/>
  <c r="V51" i="4" s="1"/>
  <c r="R51" i="4" a="1"/>
  <c r="R51" i="4"/>
  <c r="Z50" i="4" a="1"/>
  <c r="Z50" i="4" s="1"/>
  <c r="AA50" i="4" s="1"/>
  <c r="Y50" i="4" a="1"/>
  <c r="Y50" i="4" s="1"/>
  <c r="X50" i="4" a="1"/>
  <c r="X50" i="4" s="1"/>
  <c r="W50" i="4" a="1"/>
  <c r="W50" i="4" s="1"/>
  <c r="V50" i="4" a="1"/>
  <c r="V50" i="4" s="1"/>
  <c r="S50" i="4" a="1"/>
  <c r="S50" i="4" s="1"/>
  <c r="R50" i="4" a="1"/>
  <c r="R50" i="4" s="1"/>
  <c r="Z49" i="4" a="1"/>
  <c r="Z49" i="4" s="1"/>
  <c r="AA49" i="4" s="1"/>
  <c r="Y49" i="4" a="1"/>
  <c r="Y49" i="4" s="1"/>
  <c r="X49" i="4" a="1"/>
  <c r="X49" i="4" s="1"/>
  <c r="W49" i="4" a="1"/>
  <c r="W49" i="4" s="1"/>
  <c r="V49" i="4" a="1"/>
  <c r="V49" i="4" s="1"/>
  <c r="S49" i="4" a="1"/>
  <c r="S49" i="4"/>
  <c r="R49" i="4" a="1"/>
  <c r="R49" i="4"/>
  <c r="Z48" i="4" a="1"/>
  <c r="Z48" i="4" s="1"/>
  <c r="AA48" i="4" s="1"/>
  <c r="Y48" i="4" a="1"/>
  <c r="Y48" i="4" s="1"/>
  <c r="X48" i="4" a="1"/>
  <c r="X48" i="4" s="1"/>
  <c r="W48" i="4" a="1"/>
  <c r="W48" i="4" s="1"/>
  <c r="V48" i="4" a="1"/>
  <c r="V48" i="4" s="1"/>
  <c r="S48" i="4" a="1"/>
  <c r="S48" i="4"/>
  <c r="R48" i="4" a="1"/>
  <c r="R48" i="4"/>
  <c r="Z47" i="4" a="1"/>
  <c r="Z47" i="4" s="1"/>
  <c r="AA47" i="4" s="1"/>
  <c r="Y47" i="4" a="1"/>
  <c r="Y47" i="4" s="1"/>
  <c r="X47" i="4" a="1"/>
  <c r="X47" i="4" s="1"/>
  <c r="W47" i="4" a="1"/>
  <c r="W47" i="4" s="1"/>
  <c r="V47" i="4" a="1"/>
  <c r="V47" i="4" s="1"/>
  <c r="S47" i="4" a="1"/>
  <c r="S47" i="4" s="1"/>
  <c r="R47" i="4" a="1"/>
  <c r="R47" i="4"/>
  <c r="Z46" i="4" a="1"/>
  <c r="Z46" i="4" s="1"/>
  <c r="AA46" i="4" s="1"/>
  <c r="Y46" i="4" a="1"/>
  <c r="Y46" i="4" s="1"/>
  <c r="X46" i="4" a="1"/>
  <c r="X46" i="4" s="1"/>
  <c r="W46" i="4" a="1"/>
  <c r="W46" i="4" s="1"/>
  <c r="V46" i="4" a="1"/>
  <c r="V46" i="4" s="1"/>
  <c r="Z45" i="4" a="1"/>
  <c r="Z45" i="4" s="1"/>
  <c r="AA45" i="4" s="1"/>
  <c r="Y45" i="4" a="1"/>
  <c r="Y45" i="4" s="1"/>
  <c r="X45" i="4" a="1"/>
  <c r="X45" i="4" s="1"/>
  <c r="W45" i="4" a="1"/>
  <c r="W45" i="4" s="1"/>
  <c r="V45" i="4" a="1"/>
  <c r="V45" i="4" s="1"/>
  <c r="S45" i="4" a="1"/>
  <c r="S45" i="4" s="1"/>
  <c r="R45" i="4" a="1"/>
  <c r="R45" i="4" s="1"/>
  <c r="Z44" i="4" a="1"/>
  <c r="Z44" i="4" s="1"/>
  <c r="AA44" i="4" s="1"/>
  <c r="Y44" i="4" a="1"/>
  <c r="Y44" i="4" s="1"/>
  <c r="X44" i="4" a="1"/>
  <c r="X44" i="4" s="1"/>
  <c r="W44" i="4" a="1"/>
  <c r="W44" i="4" s="1"/>
  <c r="V44" i="4" a="1"/>
  <c r="V44" i="4" s="1"/>
  <c r="S44" i="4" a="1"/>
  <c r="S44" i="4"/>
  <c r="R44" i="4" a="1"/>
  <c r="R44" i="4"/>
  <c r="Z43" i="4" a="1"/>
  <c r="Z43" i="4" s="1"/>
  <c r="AA43" i="4" s="1"/>
  <c r="Y43" i="4" a="1"/>
  <c r="Y43" i="4" s="1"/>
  <c r="X43" i="4" a="1"/>
  <c r="X43" i="4" s="1"/>
  <c r="W43" i="4" a="1"/>
  <c r="W43" i="4" s="1"/>
  <c r="V43" i="4" a="1"/>
  <c r="V43" i="4" s="1"/>
  <c r="Z42" i="4" a="1"/>
  <c r="Z42" i="4" s="1"/>
  <c r="AA42" i="4" s="1"/>
  <c r="Y42" i="4" a="1"/>
  <c r="Y42" i="4" s="1"/>
  <c r="X42" i="4" a="1"/>
  <c r="X42" i="4" s="1"/>
  <c r="W42" i="4" a="1"/>
  <c r="W42" i="4" s="1"/>
  <c r="V42" i="4" a="1"/>
  <c r="V42" i="4" s="1"/>
  <c r="R42" i="4" a="1"/>
  <c r="R42" i="4"/>
  <c r="Z41" i="4" a="1"/>
  <c r="Z41" i="4" s="1"/>
  <c r="AA41" i="4" s="1"/>
  <c r="Y41" i="4" a="1"/>
  <c r="Y41" i="4" s="1"/>
  <c r="X41" i="4" a="1"/>
  <c r="X41" i="4" s="1"/>
  <c r="W41" i="4" a="1"/>
  <c r="W41" i="4" s="1"/>
  <c r="V41" i="4" a="1"/>
  <c r="V41" i="4" s="1"/>
  <c r="S41" i="4" a="1"/>
  <c r="S41" i="4" s="1"/>
  <c r="R41" i="4" a="1"/>
  <c r="R41" i="4" s="1"/>
  <c r="Z40" i="4" a="1"/>
  <c r="Z40" i="4" s="1"/>
  <c r="AA40" i="4" s="1"/>
  <c r="Y40" i="4" a="1"/>
  <c r="Y40" i="4" s="1"/>
  <c r="X40" i="4" a="1"/>
  <c r="X40" i="4" s="1"/>
  <c r="W40" i="4" a="1"/>
  <c r="W40" i="4" s="1"/>
  <c r="V40" i="4" a="1"/>
  <c r="V40" i="4" s="1"/>
  <c r="S40" i="4" a="1"/>
  <c r="S40" i="4" s="1"/>
  <c r="R40" i="4" a="1"/>
  <c r="R40" i="4" s="1"/>
  <c r="Z39" i="4" a="1"/>
  <c r="Z39" i="4" s="1"/>
  <c r="AA39" i="4" s="1"/>
  <c r="Y39" i="4" a="1"/>
  <c r="Y39" i="4" s="1"/>
  <c r="X39" i="4" a="1"/>
  <c r="X39" i="4" s="1"/>
  <c r="W39" i="4" a="1"/>
  <c r="W39" i="4" s="1"/>
  <c r="V39" i="4" a="1"/>
  <c r="V39" i="4" s="1"/>
  <c r="Z38" i="4" a="1"/>
  <c r="Z38" i="4" s="1"/>
  <c r="AA38" i="4" s="1"/>
  <c r="Y38" i="4" a="1"/>
  <c r="Y38" i="4" s="1"/>
  <c r="X38" i="4" a="1"/>
  <c r="X38" i="4" s="1"/>
  <c r="W38" i="4" a="1"/>
  <c r="W38" i="4" s="1"/>
  <c r="V38" i="4" a="1"/>
  <c r="V38" i="4" s="1"/>
  <c r="S38" i="4" a="1"/>
  <c r="S38" i="4"/>
  <c r="R38" i="4" a="1"/>
  <c r="R38" i="4" s="1"/>
  <c r="Z37" i="4" a="1"/>
  <c r="Z37" i="4" s="1"/>
  <c r="AA37" i="4" s="1"/>
  <c r="Y37" i="4" a="1"/>
  <c r="Y37" i="4" s="1"/>
  <c r="X37" i="4" a="1"/>
  <c r="X37" i="4" s="1"/>
  <c r="W37" i="4" a="1"/>
  <c r="W37" i="4" s="1"/>
  <c r="V37" i="4" a="1"/>
  <c r="V37" i="4" s="1"/>
  <c r="S37" i="4" a="1"/>
  <c r="S37" i="4" s="1"/>
  <c r="R37" i="4" a="1"/>
  <c r="R37" i="4"/>
  <c r="Z36" i="4" a="1"/>
  <c r="Z36" i="4" s="1"/>
  <c r="AA36" i="4" s="1"/>
  <c r="Y36" i="4" a="1"/>
  <c r="Y36" i="4" s="1"/>
  <c r="X36" i="4" a="1"/>
  <c r="X36" i="4" s="1"/>
  <c r="W36" i="4" a="1"/>
  <c r="W36" i="4" s="1"/>
  <c r="V36" i="4" a="1"/>
  <c r="V36" i="4" s="1"/>
  <c r="S36" i="4" a="1"/>
  <c r="S36" i="4" s="1"/>
  <c r="R36" i="4" a="1"/>
  <c r="R36" i="4" s="1"/>
  <c r="Z35" i="4" a="1"/>
  <c r="Z35" i="4" s="1"/>
  <c r="AA35" i="4" s="1"/>
  <c r="Y35" i="4" a="1"/>
  <c r="Y35" i="4" s="1"/>
  <c r="X35" i="4" a="1"/>
  <c r="X35" i="4" s="1"/>
  <c r="W35" i="4" a="1"/>
  <c r="W35" i="4" s="1"/>
  <c r="V35" i="4" a="1"/>
  <c r="V35" i="4" s="1"/>
  <c r="S35" i="4" a="1"/>
  <c r="S35" i="4"/>
  <c r="R35" i="4" a="1"/>
  <c r="R35" i="4" s="1"/>
  <c r="Z34" i="4" a="1"/>
  <c r="Z34" i="4" s="1"/>
  <c r="AA34" i="4" s="1"/>
  <c r="Y34" i="4" a="1"/>
  <c r="Y34" i="4" s="1"/>
  <c r="X34" i="4" a="1"/>
  <c r="X34" i="4" s="1"/>
  <c r="W34" i="4" a="1"/>
  <c r="W34" i="4" s="1"/>
  <c r="V34" i="4" a="1"/>
  <c r="V34" i="4" s="1"/>
  <c r="S34" i="4" a="1"/>
  <c r="S34" i="4"/>
  <c r="R34" i="4" a="1"/>
  <c r="R34" i="4" s="1"/>
  <c r="Z33" i="4" a="1"/>
  <c r="Z33" i="4" s="1"/>
  <c r="AA33" i="4" s="1"/>
  <c r="Y33" i="4" a="1"/>
  <c r="Y33" i="4" s="1"/>
  <c r="X33" i="4" a="1"/>
  <c r="X33" i="4"/>
  <c r="W33" i="4" a="1"/>
  <c r="W33" i="4" s="1"/>
  <c r="V33" i="4" a="1"/>
  <c r="V33" i="4" s="1"/>
  <c r="S33" i="4" a="1"/>
  <c r="S33" i="4" s="1"/>
  <c r="R33" i="4" a="1"/>
  <c r="R33" i="4" s="1"/>
  <c r="Z32" i="4" a="1"/>
  <c r="Z32" i="4" s="1"/>
  <c r="AA32" i="4" s="1"/>
  <c r="Y32" i="4" a="1"/>
  <c r="Y32" i="4" s="1"/>
  <c r="X32" i="4" a="1"/>
  <c r="X32" i="4" s="1"/>
  <c r="W32" i="4" a="1"/>
  <c r="W32" i="4" s="1"/>
  <c r="V32" i="4" a="1"/>
  <c r="V32" i="4" s="1"/>
  <c r="S32" i="4" a="1"/>
  <c r="S32" i="4" s="1"/>
  <c r="R32" i="4" a="1"/>
  <c r="R32" i="4"/>
  <c r="Z31" i="4" a="1"/>
  <c r="Z31" i="4" s="1"/>
  <c r="AA31" i="4" s="1"/>
  <c r="Y31" i="4" a="1"/>
  <c r="Y31" i="4" s="1"/>
  <c r="X31" i="4" a="1"/>
  <c r="X31" i="4" s="1"/>
  <c r="W31" i="4" a="1"/>
  <c r="W31" i="4" s="1"/>
  <c r="V31" i="4" a="1"/>
  <c r="V31" i="4" s="1"/>
  <c r="Z30" i="4" a="1"/>
  <c r="Z30" i="4" s="1"/>
  <c r="AA30" i="4" s="1"/>
  <c r="Y30" i="4" a="1"/>
  <c r="Y30" i="4" s="1"/>
  <c r="X30" i="4" a="1"/>
  <c r="X30" i="4" s="1"/>
  <c r="W30" i="4" a="1"/>
  <c r="W30" i="4" s="1"/>
  <c r="V30" i="4" a="1"/>
  <c r="V30" i="4" s="1"/>
  <c r="S30" i="4" a="1"/>
  <c r="S30" i="4" s="1"/>
  <c r="R30" i="4" a="1"/>
  <c r="R30" i="4"/>
  <c r="Z29" i="4" a="1"/>
  <c r="Z29" i="4" s="1"/>
  <c r="AA29" i="4" s="1"/>
  <c r="Y29" i="4" a="1"/>
  <c r="Y29" i="4" s="1"/>
  <c r="X29" i="4" a="1"/>
  <c r="X29" i="4" s="1"/>
  <c r="W29" i="4" a="1"/>
  <c r="W29" i="4" s="1"/>
  <c r="V29" i="4" a="1"/>
  <c r="V29" i="4" s="1"/>
  <c r="Z28" i="4" a="1"/>
  <c r="Z28" i="4" s="1"/>
  <c r="AA28" i="4" s="1"/>
  <c r="Y28" i="4" a="1"/>
  <c r="Y28" i="4" s="1"/>
  <c r="X28" i="4" a="1"/>
  <c r="X28" i="4" s="1"/>
  <c r="W28" i="4" a="1"/>
  <c r="W28" i="4" s="1"/>
  <c r="V28" i="4" a="1"/>
  <c r="V28" i="4" s="1"/>
  <c r="S28" i="4" a="1"/>
  <c r="S28" i="4"/>
  <c r="R28" i="4" a="1"/>
  <c r="R28" i="4"/>
  <c r="Z27" i="4" a="1"/>
  <c r="Z27" i="4" s="1"/>
  <c r="AA27" i="4" s="1"/>
  <c r="Y27" i="4" a="1"/>
  <c r="Y27" i="4" s="1"/>
  <c r="X27" i="4" a="1"/>
  <c r="X27" i="4" s="1"/>
  <c r="W27" i="4" a="1"/>
  <c r="W27" i="4" s="1"/>
  <c r="V27" i="4" a="1"/>
  <c r="V27" i="4" s="1"/>
  <c r="S27" i="4" a="1"/>
  <c r="S27" i="4" s="1"/>
  <c r="R27" i="4" a="1"/>
  <c r="R27" i="4" s="1"/>
  <c r="Z26" i="4" a="1"/>
  <c r="Z26" i="4" s="1"/>
  <c r="AA26" i="4" s="1"/>
  <c r="Y26" i="4" a="1"/>
  <c r="Y26" i="4" s="1"/>
  <c r="X26" i="4" a="1"/>
  <c r="X26" i="4" s="1"/>
  <c r="W26" i="4" a="1"/>
  <c r="W26" i="4" s="1"/>
  <c r="V26" i="4" a="1"/>
  <c r="V26" i="4" s="1"/>
  <c r="Z25" i="4" a="1"/>
  <c r="Z25" i="4" s="1"/>
  <c r="AA25" i="4" s="1"/>
  <c r="Y25" i="4" a="1"/>
  <c r="Y25" i="4" s="1"/>
  <c r="X25" i="4" a="1"/>
  <c r="X25" i="4" s="1"/>
  <c r="W25" i="4" a="1"/>
  <c r="W25" i="4" s="1"/>
  <c r="V25" i="4" a="1"/>
  <c r="V25" i="4" s="1"/>
  <c r="S25" i="4" a="1"/>
  <c r="S25" i="4" s="1"/>
  <c r="R25" i="4" a="1"/>
  <c r="R25" i="4" s="1"/>
  <c r="Z24" i="4" a="1"/>
  <c r="Z24" i="4" s="1"/>
  <c r="AA24" i="4" s="1"/>
  <c r="Y24" i="4" a="1"/>
  <c r="Y24" i="4" s="1"/>
  <c r="X24" i="4" a="1"/>
  <c r="X24" i="4" s="1"/>
  <c r="W24" i="4" a="1"/>
  <c r="W24" i="4" s="1"/>
  <c r="V24" i="4" a="1"/>
  <c r="V24" i="4" s="1"/>
  <c r="S24" i="4" a="1"/>
  <c r="S24" i="4"/>
  <c r="R24" i="4" a="1"/>
  <c r="R24" i="4"/>
  <c r="Z23" i="4" a="1"/>
  <c r="Z23" i="4" s="1"/>
  <c r="AA23" i="4" s="1"/>
  <c r="Y23" i="4" a="1"/>
  <c r="Y23" i="4" s="1"/>
  <c r="X23" i="4" a="1"/>
  <c r="X23" i="4" s="1"/>
  <c r="W23" i="4" a="1"/>
  <c r="W23" i="4" s="1"/>
  <c r="V23" i="4" a="1"/>
  <c r="V23" i="4" s="1"/>
  <c r="S23" i="4" a="1"/>
  <c r="S23" i="4"/>
  <c r="R23" i="4" a="1"/>
  <c r="R23" i="4"/>
  <c r="Z22" i="4" a="1"/>
  <c r="Z22" i="4" s="1"/>
  <c r="AA22" i="4" s="1"/>
  <c r="Y22" i="4" a="1"/>
  <c r="Y22" i="4" s="1"/>
  <c r="X22" i="4" a="1"/>
  <c r="X22" i="4" s="1"/>
  <c r="W22" i="4" a="1"/>
  <c r="W22" i="4" s="1"/>
  <c r="V22" i="4" a="1"/>
  <c r="V22" i="4" s="1"/>
  <c r="Z21" i="4" a="1"/>
  <c r="Z21" i="4" s="1"/>
  <c r="AA21" i="4" s="1"/>
  <c r="Y21" i="4" a="1"/>
  <c r="Y21" i="4"/>
  <c r="X21" i="4" a="1"/>
  <c r="X21" i="4" s="1"/>
  <c r="W21" i="4" a="1"/>
  <c r="W21" i="4" s="1"/>
  <c r="V21" i="4" a="1"/>
  <c r="V21" i="4" s="1"/>
  <c r="S21" i="4" a="1"/>
  <c r="S21" i="4" s="1"/>
  <c r="R21" i="4" a="1"/>
  <c r="R21" i="4" s="1"/>
  <c r="Z20" i="4" a="1"/>
  <c r="Z20" i="4" s="1"/>
  <c r="AA20" i="4" s="1"/>
  <c r="Y20" i="4" a="1"/>
  <c r="Y20" i="4" s="1"/>
  <c r="X20" i="4" a="1"/>
  <c r="X20" i="4" s="1"/>
  <c r="W20" i="4" a="1"/>
  <c r="W20" i="4" s="1"/>
  <c r="V20" i="4" a="1"/>
  <c r="V20" i="4" s="1"/>
  <c r="Z19" i="4" a="1"/>
  <c r="Z19" i="4" s="1"/>
  <c r="AA19" i="4" s="1"/>
  <c r="Y19" i="4" a="1"/>
  <c r="Y19" i="4" s="1"/>
  <c r="X19" i="4" a="1"/>
  <c r="X19" i="4" s="1"/>
  <c r="W19" i="4" a="1"/>
  <c r="W19" i="4" s="1"/>
  <c r="V19" i="4" a="1"/>
  <c r="V19" i="4" s="1"/>
  <c r="S19" i="4" a="1"/>
  <c r="S19" i="4"/>
  <c r="R19" i="4" a="1"/>
  <c r="R19" i="4" s="1"/>
  <c r="Z17" i="4" a="1"/>
  <c r="Z17" i="4" s="1"/>
  <c r="AA17" i="4" s="1"/>
  <c r="Y17" i="4" a="1"/>
  <c r="Y17" i="4" s="1"/>
  <c r="X17" i="4" a="1"/>
  <c r="X17" i="4" s="1"/>
  <c r="W17" i="4" a="1"/>
  <c r="W17" i="4" s="1"/>
  <c r="V17" i="4" a="1"/>
  <c r="V17" i="4" s="1"/>
  <c r="S17" i="4" a="1"/>
  <c r="S17" i="4"/>
  <c r="R17" i="4" a="1"/>
  <c r="R17" i="4"/>
  <c r="Z16" i="4" a="1"/>
  <c r="Z16" i="4" s="1"/>
  <c r="AA16" i="4" s="1"/>
  <c r="Y16" i="4" a="1"/>
  <c r="Y16" i="4" s="1"/>
  <c r="X16" i="4" a="1"/>
  <c r="X16" i="4" s="1"/>
  <c r="W16" i="4" a="1"/>
  <c r="W16" i="4" s="1"/>
  <c r="V16" i="4" a="1"/>
  <c r="V16" i="4" s="1"/>
  <c r="S16" i="4" a="1"/>
  <c r="S16" i="4"/>
  <c r="R16" i="4" a="1"/>
  <c r="R16" i="4"/>
  <c r="Z15" i="4" a="1"/>
  <c r="Z15" i="4" s="1"/>
  <c r="AA15" i="4" s="1"/>
  <c r="Y15" i="4" a="1"/>
  <c r="Y15" i="4" s="1"/>
  <c r="X15" i="4" a="1"/>
  <c r="X15" i="4" s="1"/>
  <c r="W15" i="4" a="1"/>
  <c r="W15" i="4" s="1"/>
  <c r="V15" i="4" a="1"/>
  <c r="V15" i="4" s="1"/>
  <c r="S15" i="4" a="1"/>
  <c r="S15" i="4" s="1"/>
  <c r="R15" i="4" a="1"/>
  <c r="R15" i="4" s="1"/>
  <c r="Z14" i="4" a="1"/>
  <c r="Z14" i="4" s="1"/>
  <c r="AA14" i="4" s="1"/>
  <c r="Y14" i="4" a="1"/>
  <c r="Y14" i="4" s="1"/>
  <c r="X14" i="4" a="1"/>
  <c r="X14" i="4" s="1"/>
  <c r="W14" i="4" a="1"/>
  <c r="W14" i="4" s="1"/>
  <c r="V14" i="4" a="1"/>
  <c r="V14" i="4" s="1"/>
  <c r="S14" i="4" a="1"/>
  <c r="S14" i="4" s="1"/>
  <c r="R14" i="4" a="1"/>
  <c r="R14" i="4" s="1"/>
  <c r="Z13" i="4" a="1"/>
  <c r="Z13" i="4" s="1"/>
  <c r="AA13" i="4" s="1"/>
  <c r="Y13" i="4" a="1"/>
  <c r="Y13" i="4" s="1"/>
  <c r="X13" i="4" a="1"/>
  <c r="X13" i="4" s="1"/>
  <c r="W13" i="4" a="1"/>
  <c r="W13" i="4" s="1"/>
  <c r="V13" i="4" a="1"/>
  <c r="V13" i="4" s="1"/>
  <c r="S13" i="4" a="1"/>
  <c r="S13" i="4"/>
  <c r="R13" i="4" a="1"/>
  <c r="R13" i="4" s="1"/>
  <c r="Z12" i="4" a="1"/>
  <c r="Z12" i="4" s="1"/>
  <c r="AA12" i="4" s="1"/>
  <c r="Y12" i="4" a="1"/>
  <c r="Y12" i="4" s="1"/>
  <c r="X12" i="4" a="1"/>
  <c r="X12" i="4" s="1"/>
  <c r="W12" i="4" a="1"/>
  <c r="W12" i="4" s="1"/>
  <c r="V12" i="4" a="1"/>
  <c r="V12" i="4" s="1"/>
  <c r="S12" i="4" a="1"/>
  <c r="S12" i="4" s="1"/>
  <c r="R12" i="4" a="1"/>
  <c r="R12" i="4" s="1"/>
  <c r="Z11" i="4" a="1"/>
  <c r="Z11" i="4" s="1"/>
  <c r="AA11" i="4" s="1"/>
  <c r="Y11" i="4" a="1"/>
  <c r="Y11" i="4" s="1"/>
  <c r="X11" i="4" a="1"/>
  <c r="X11" i="4" s="1"/>
  <c r="W11" i="4" a="1"/>
  <c r="W11" i="4" s="1"/>
  <c r="V11" i="4" a="1"/>
  <c r="V11" i="4" s="1"/>
  <c r="S11" i="4" a="1"/>
  <c r="S11" i="4" s="1"/>
  <c r="R11" i="4" a="1"/>
  <c r="R11" i="4"/>
  <c r="Z10" i="4" a="1"/>
  <c r="Z10" i="4" s="1"/>
  <c r="AA10" i="4" s="1"/>
  <c r="Y10" i="4" a="1"/>
  <c r="Y10" i="4" s="1"/>
  <c r="X10" i="4" a="1"/>
  <c r="X10" i="4" s="1"/>
  <c r="W10" i="4" a="1"/>
  <c r="W10" i="4"/>
  <c r="V10" i="4" a="1"/>
  <c r="V10" i="4" s="1"/>
  <c r="Z9" i="4" a="1"/>
  <c r="Z9" i="4" s="1"/>
  <c r="AA9" i="4" s="1"/>
  <c r="Y9" i="4" a="1"/>
  <c r="Y9" i="4" s="1"/>
  <c r="X9" i="4" a="1"/>
  <c r="X9" i="4" s="1"/>
  <c r="W9" i="4" a="1"/>
  <c r="W9" i="4" s="1"/>
  <c r="V9" i="4" a="1"/>
  <c r="V9" i="4" s="1"/>
  <c r="S9" i="4" a="1"/>
  <c r="S9" i="4" s="1"/>
  <c r="R9" i="4" a="1"/>
  <c r="R9" i="4" s="1"/>
  <c r="F7" i="4"/>
  <c r="G7" i="4" s="1"/>
  <c r="Z1102" i="3" a="1"/>
  <c r="Z1102" i="3" s="1"/>
  <c r="AA1102" i="3" s="1"/>
  <c r="Y1102" i="3" a="1"/>
  <c r="Y1102" i="3" s="1"/>
  <c r="X1102" i="3" a="1"/>
  <c r="X1102" i="3" s="1"/>
  <c r="W1102" i="3" a="1"/>
  <c r="W1102" i="3" s="1"/>
  <c r="V1102" i="3" a="1"/>
  <c r="V1102" i="3" s="1"/>
  <c r="Z1101" i="3" a="1"/>
  <c r="Z1101" i="3" s="1"/>
  <c r="AA1101" i="3" s="1"/>
  <c r="Y1101" i="3" a="1"/>
  <c r="Y1101" i="3" s="1"/>
  <c r="X1101" i="3" a="1"/>
  <c r="X1101" i="3" s="1"/>
  <c r="W1101" i="3" a="1"/>
  <c r="W1101" i="3" s="1"/>
  <c r="V1101" i="3" a="1"/>
  <c r="V1101" i="3" s="1"/>
  <c r="Z1100" i="3" a="1"/>
  <c r="Z1100" i="3"/>
  <c r="AA1100" i="3" s="1"/>
  <c r="Y1100" i="3" a="1"/>
  <c r="Y1100" i="3" s="1"/>
  <c r="X1100" i="3" a="1"/>
  <c r="X1100" i="3" s="1"/>
  <c r="W1100" i="3" a="1"/>
  <c r="W1100" i="3" s="1"/>
  <c r="V1100" i="3" a="1"/>
  <c r="V1100" i="3" s="1"/>
  <c r="Z1099" i="3" a="1"/>
  <c r="Z1099" i="3" s="1"/>
  <c r="AA1099" i="3" s="1"/>
  <c r="Y1099" i="3" a="1"/>
  <c r="Y1099" i="3" s="1"/>
  <c r="X1099" i="3" a="1"/>
  <c r="X1099" i="3" s="1"/>
  <c r="W1099" i="3" a="1"/>
  <c r="W1099" i="3" s="1"/>
  <c r="V1099" i="3" a="1"/>
  <c r="V1099" i="3" s="1"/>
  <c r="Z1098" i="3" a="1"/>
  <c r="Z1098" i="3" s="1"/>
  <c r="AA1098" i="3" s="1"/>
  <c r="Y1098" i="3" a="1"/>
  <c r="Y1098" i="3" s="1"/>
  <c r="X1098" i="3" a="1"/>
  <c r="X1098" i="3" s="1"/>
  <c r="W1098" i="3" a="1"/>
  <c r="W1098" i="3" s="1"/>
  <c r="V1098" i="3" a="1"/>
  <c r="V1098" i="3" s="1"/>
  <c r="Z1097" i="3" a="1"/>
  <c r="Z1097" i="3"/>
  <c r="AA1097" i="3" s="1"/>
  <c r="Y1097" i="3" a="1"/>
  <c r="Y1097" i="3" s="1"/>
  <c r="X1097" i="3" a="1"/>
  <c r="X1097" i="3" s="1"/>
  <c r="W1097" i="3" a="1"/>
  <c r="W1097" i="3"/>
  <c r="V1097" i="3" a="1"/>
  <c r="V1097" i="3" s="1"/>
  <c r="Z1096" i="3" a="1"/>
  <c r="Z1096" i="3" s="1"/>
  <c r="AA1096" i="3" s="1"/>
  <c r="Y1096" i="3" a="1"/>
  <c r="Y1096" i="3" s="1"/>
  <c r="X1096" i="3" a="1"/>
  <c r="X1096" i="3" s="1"/>
  <c r="W1096" i="3" a="1"/>
  <c r="W1096" i="3" s="1"/>
  <c r="V1096" i="3" a="1"/>
  <c r="V1096" i="3" s="1"/>
  <c r="Z1095" i="3" a="1"/>
  <c r="Z1095" i="3" s="1"/>
  <c r="AA1095" i="3" s="1"/>
  <c r="Y1095" i="3" a="1"/>
  <c r="Y1095" i="3" s="1"/>
  <c r="X1095" i="3" a="1"/>
  <c r="X1095" i="3" s="1"/>
  <c r="W1095" i="3" a="1"/>
  <c r="W1095" i="3" s="1"/>
  <c r="V1095" i="3" a="1"/>
  <c r="V1095" i="3" s="1"/>
  <c r="Z1094" i="3" a="1"/>
  <c r="Z1094" i="3" s="1"/>
  <c r="AA1094" i="3" s="1"/>
  <c r="Y1094" i="3" a="1"/>
  <c r="Y1094" i="3" s="1"/>
  <c r="X1094" i="3" a="1"/>
  <c r="X1094" i="3" s="1"/>
  <c r="W1094" i="3" a="1"/>
  <c r="W1094" i="3" s="1"/>
  <c r="V1094" i="3" a="1"/>
  <c r="V1094" i="3" s="1"/>
  <c r="Z1093" i="3" a="1"/>
  <c r="Z1093" i="3" s="1"/>
  <c r="AA1093" i="3" s="1"/>
  <c r="Y1093" i="3" a="1"/>
  <c r="Y1093" i="3" s="1"/>
  <c r="X1093" i="3" a="1"/>
  <c r="X1093" i="3" s="1"/>
  <c r="W1093" i="3" a="1"/>
  <c r="W1093" i="3" s="1"/>
  <c r="V1093" i="3" a="1"/>
  <c r="V1093" i="3" s="1"/>
  <c r="Z1092" i="3" a="1"/>
  <c r="Z1092" i="3" s="1"/>
  <c r="AA1092" i="3" s="1"/>
  <c r="Y1092" i="3" a="1"/>
  <c r="Y1092" i="3" s="1"/>
  <c r="X1092" i="3" a="1"/>
  <c r="X1092" i="3" s="1"/>
  <c r="W1092" i="3" a="1"/>
  <c r="W1092" i="3" s="1"/>
  <c r="V1092" i="3" a="1"/>
  <c r="V1092" i="3" s="1"/>
  <c r="Z1091" i="3" a="1"/>
  <c r="Z1091" i="3" s="1"/>
  <c r="AA1091" i="3" s="1"/>
  <c r="Y1091" i="3" a="1"/>
  <c r="Y1091" i="3" s="1"/>
  <c r="X1091" i="3" a="1"/>
  <c r="X1091" i="3" s="1"/>
  <c r="W1091" i="3" a="1"/>
  <c r="W1091" i="3" s="1"/>
  <c r="V1091" i="3" a="1"/>
  <c r="V1091" i="3" s="1"/>
  <c r="Z1090" i="3" a="1"/>
  <c r="Z1090" i="3" s="1"/>
  <c r="AA1090" i="3" s="1"/>
  <c r="Y1090" i="3" a="1"/>
  <c r="Y1090" i="3" s="1"/>
  <c r="X1090" i="3" a="1"/>
  <c r="X1090" i="3" s="1"/>
  <c r="W1090" i="3" a="1"/>
  <c r="W1090" i="3"/>
  <c r="V1090" i="3" a="1"/>
  <c r="V1090" i="3" s="1"/>
  <c r="Z1089" i="3" a="1"/>
  <c r="Z1089" i="3" s="1"/>
  <c r="AA1089" i="3" s="1"/>
  <c r="Y1089" i="3" a="1"/>
  <c r="Y1089" i="3" s="1"/>
  <c r="X1089" i="3" a="1"/>
  <c r="X1089" i="3" s="1"/>
  <c r="W1089" i="3" a="1"/>
  <c r="W1089" i="3" s="1"/>
  <c r="V1089" i="3" a="1"/>
  <c r="V1089" i="3" s="1"/>
  <c r="Z1088" i="3" a="1"/>
  <c r="Z1088" i="3" s="1"/>
  <c r="AA1088" i="3" s="1"/>
  <c r="Y1088" i="3" a="1"/>
  <c r="Y1088" i="3" s="1"/>
  <c r="X1088" i="3" a="1"/>
  <c r="X1088" i="3" s="1"/>
  <c r="W1088" i="3" a="1"/>
  <c r="W1088" i="3" s="1"/>
  <c r="V1088" i="3" a="1"/>
  <c r="V1088" i="3" s="1"/>
  <c r="Z1087" i="3" a="1"/>
  <c r="Z1087" i="3" s="1"/>
  <c r="AA1087" i="3" s="1"/>
  <c r="Y1087" i="3" a="1"/>
  <c r="Y1087" i="3" s="1"/>
  <c r="X1087" i="3" a="1"/>
  <c r="X1087" i="3" s="1"/>
  <c r="W1087" i="3" a="1"/>
  <c r="W1087" i="3" s="1"/>
  <c r="V1087" i="3" a="1"/>
  <c r="V1087" i="3" s="1"/>
  <c r="R1087" i="3" a="1"/>
  <c r="R1087" i="3"/>
  <c r="Z1086" i="3" a="1"/>
  <c r="Z1086" i="3" s="1"/>
  <c r="AA1086" i="3" s="1"/>
  <c r="Y1086" i="3" a="1"/>
  <c r="Y1086" i="3" s="1"/>
  <c r="X1086" i="3" a="1"/>
  <c r="X1086" i="3" s="1"/>
  <c r="W1086" i="3" a="1"/>
  <c r="W1086" i="3" s="1"/>
  <c r="V1086" i="3" a="1"/>
  <c r="V1086" i="3" s="1"/>
  <c r="Z1085" i="3" a="1"/>
  <c r="Z1085" i="3" s="1"/>
  <c r="AA1085" i="3" s="1"/>
  <c r="Y1085" i="3" a="1"/>
  <c r="Y1085" i="3" s="1"/>
  <c r="X1085" i="3" a="1"/>
  <c r="X1085" i="3" s="1"/>
  <c r="W1085" i="3" a="1"/>
  <c r="W1085" i="3"/>
  <c r="V1085" i="3" a="1"/>
  <c r="V1085" i="3" s="1"/>
  <c r="Z1084" i="3" a="1"/>
  <c r="Z1084" i="3" s="1"/>
  <c r="AA1084" i="3" s="1"/>
  <c r="Y1084" i="3" a="1"/>
  <c r="Y1084" i="3" s="1"/>
  <c r="X1084" i="3" a="1"/>
  <c r="X1084" i="3" s="1"/>
  <c r="W1084" i="3" a="1"/>
  <c r="W1084" i="3" s="1"/>
  <c r="V1084" i="3" a="1"/>
  <c r="V1084" i="3" s="1"/>
  <c r="R1084" i="3" a="1"/>
  <c r="R1084" i="3" s="1"/>
  <c r="Z1083" i="3" a="1"/>
  <c r="Z1083" i="3" s="1"/>
  <c r="AA1083" i="3" s="1"/>
  <c r="Y1083" i="3" a="1"/>
  <c r="Y1083" i="3" s="1"/>
  <c r="X1083" i="3" a="1"/>
  <c r="X1083" i="3" s="1"/>
  <c r="W1083" i="3" a="1"/>
  <c r="W1083" i="3" s="1"/>
  <c r="V1083" i="3" a="1"/>
  <c r="V1083" i="3" s="1"/>
  <c r="Z1082" i="3" a="1"/>
  <c r="Z1082" i="3" s="1"/>
  <c r="AA1082" i="3" s="1"/>
  <c r="Y1082" i="3" a="1"/>
  <c r="Y1082" i="3" s="1"/>
  <c r="X1082" i="3" a="1"/>
  <c r="X1082" i="3" s="1"/>
  <c r="W1082" i="3" a="1"/>
  <c r="W1082" i="3" s="1"/>
  <c r="V1082" i="3" a="1"/>
  <c r="V1082" i="3" s="1"/>
  <c r="Z1081" i="3" a="1"/>
  <c r="Z1081" i="3" s="1"/>
  <c r="AA1081" i="3" s="1"/>
  <c r="Y1081" i="3" a="1"/>
  <c r="Y1081" i="3" s="1"/>
  <c r="X1081" i="3" a="1"/>
  <c r="X1081" i="3" s="1"/>
  <c r="W1081" i="3" a="1"/>
  <c r="W1081" i="3" s="1"/>
  <c r="V1081" i="3" a="1"/>
  <c r="V1081" i="3" s="1"/>
  <c r="R1081" i="3" a="1"/>
  <c r="R1081" i="3"/>
  <c r="Z1080" i="3" a="1"/>
  <c r="Z1080" i="3" s="1"/>
  <c r="AA1080" i="3" s="1"/>
  <c r="Y1080" i="3" a="1"/>
  <c r="Y1080" i="3" s="1"/>
  <c r="X1080" i="3" a="1"/>
  <c r="X1080" i="3" s="1"/>
  <c r="W1080" i="3" a="1"/>
  <c r="W1080" i="3" s="1"/>
  <c r="V1080" i="3" a="1"/>
  <c r="V1080" i="3" s="1"/>
  <c r="R1080" i="3" a="1"/>
  <c r="R1080" i="3"/>
  <c r="Z1079" i="3" a="1"/>
  <c r="Z1079" i="3" s="1"/>
  <c r="AA1079" i="3" s="1"/>
  <c r="Y1079" i="3" a="1"/>
  <c r="Y1079" i="3" s="1"/>
  <c r="X1079" i="3" a="1"/>
  <c r="X1079" i="3" s="1"/>
  <c r="W1079" i="3" a="1"/>
  <c r="W1079" i="3" s="1"/>
  <c r="V1079" i="3" a="1"/>
  <c r="V1079" i="3" s="1"/>
  <c r="R1079" i="3" a="1"/>
  <c r="R1079" i="3"/>
  <c r="Z1078" i="3" a="1"/>
  <c r="Z1078" i="3" s="1"/>
  <c r="AA1078" i="3" s="1"/>
  <c r="Y1078" i="3" a="1"/>
  <c r="Y1078" i="3" s="1"/>
  <c r="X1078" i="3" a="1"/>
  <c r="X1078" i="3" s="1"/>
  <c r="W1078" i="3" a="1"/>
  <c r="W1078" i="3" s="1"/>
  <c r="V1078" i="3" a="1"/>
  <c r="V1078" i="3" s="1"/>
  <c r="Z1077" i="3" a="1"/>
  <c r="Z1077" i="3" s="1"/>
  <c r="AA1077" i="3" s="1"/>
  <c r="Y1077" i="3" a="1"/>
  <c r="Y1077" i="3" s="1"/>
  <c r="X1077" i="3" a="1"/>
  <c r="X1077" i="3" s="1"/>
  <c r="W1077" i="3" a="1"/>
  <c r="W1077" i="3" s="1"/>
  <c r="V1077" i="3" a="1"/>
  <c r="V1077" i="3" s="1"/>
  <c r="Z1076" i="3" a="1"/>
  <c r="Z1076" i="3" s="1"/>
  <c r="AA1076" i="3" s="1"/>
  <c r="Y1076" i="3" a="1"/>
  <c r="Y1076" i="3" s="1"/>
  <c r="X1076" i="3" a="1"/>
  <c r="X1076" i="3" s="1"/>
  <c r="W1076" i="3" a="1"/>
  <c r="W1076" i="3" s="1"/>
  <c r="V1076" i="3" a="1"/>
  <c r="V1076" i="3" s="1"/>
  <c r="Z1075" i="3" a="1"/>
  <c r="Z1075" i="3" s="1"/>
  <c r="AA1075" i="3" s="1"/>
  <c r="Y1075" i="3" a="1"/>
  <c r="Y1075" i="3" s="1"/>
  <c r="X1075" i="3" a="1"/>
  <c r="X1075" i="3" s="1"/>
  <c r="W1075" i="3" a="1"/>
  <c r="W1075" i="3" s="1"/>
  <c r="V1075" i="3" a="1"/>
  <c r="V1075" i="3" s="1"/>
  <c r="Z1074" i="3" a="1"/>
  <c r="Z1074" i="3" s="1"/>
  <c r="AA1074" i="3" s="1"/>
  <c r="Y1074" i="3" a="1"/>
  <c r="Y1074" i="3" s="1"/>
  <c r="X1074" i="3" a="1"/>
  <c r="X1074" i="3" s="1"/>
  <c r="W1074" i="3" a="1"/>
  <c r="W1074" i="3" s="1"/>
  <c r="V1074" i="3" a="1"/>
  <c r="V1074" i="3" s="1"/>
  <c r="Z1073" i="3" a="1"/>
  <c r="Z1073" i="3" s="1"/>
  <c r="AA1073" i="3" s="1"/>
  <c r="Y1073" i="3" a="1"/>
  <c r="Y1073" i="3" s="1"/>
  <c r="X1073" i="3" a="1"/>
  <c r="X1073" i="3" s="1"/>
  <c r="W1073" i="3" a="1"/>
  <c r="W1073" i="3" s="1"/>
  <c r="V1073" i="3" a="1"/>
  <c r="V1073" i="3" s="1"/>
  <c r="Z1072" i="3" a="1"/>
  <c r="Z1072" i="3" s="1"/>
  <c r="AA1072" i="3" s="1"/>
  <c r="Y1072" i="3" a="1"/>
  <c r="Y1072" i="3" s="1"/>
  <c r="X1072" i="3" a="1"/>
  <c r="X1072" i="3" s="1"/>
  <c r="W1072" i="3" a="1"/>
  <c r="W1072" i="3" s="1"/>
  <c r="V1072" i="3" a="1"/>
  <c r="V1072" i="3" s="1"/>
  <c r="Z1071" i="3" a="1"/>
  <c r="Z1071" i="3" s="1"/>
  <c r="AA1071" i="3" s="1"/>
  <c r="Y1071" i="3" a="1"/>
  <c r="Y1071" i="3" s="1"/>
  <c r="X1071" i="3" a="1"/>
  <c r="X1071" i="3" s="1"/>
  <c r="W1071" i="3" a="1"/>
  <c r="W1071" i="3" s="1"/>
  <c r="V1071" i="3" a="1"/>
  <c r="V1071" i="3" s="1"/>
  <c r="Z1070" i="3" a="1"/>
  <c r="Z1070" i="3" s="1"/>
  <c r="AA1070" i="3" s="1"/>
  <c r="Y1070" i="3" a="1"/>
  <c r="Y1070" i="3" s="1"/>
  <c r="X1070" i="3" a="1"/>
  <c r="X1070" i="3" s="1"/>
  <c r="W1070" i="3" a="1"/>
  <c r="W1070" i="3" s="1"/>
  <c r="V1070" i="3" a="1"/>
  <c r="V1070" i="3" s="1"/>
  <c r="F1070" i="3"/>
  <c r="Z1069" i="3" a="1"/>
  <c r="Z1069" i="3" s="1"/>
  <c r="AA1069" i="3" s="1"/>
  <c r="Y1069" i="3" a="1"/>
  <c r="Y1069" i="3" s="1"/>
  <c r="X1069" i="3" a="1"/>
  <c r="X1069" i="3" s="1"/>
  <c r="W1069" i="3" a="1"/>
  <c r="W1069" i="3" s="1"/>
  <c r="V1069" i="3" a="1"/>
  <c r="V1069" i="3" s="1"/>
  <c r="R1069" i="3" a="1"/>
  <c r="R1069" i="3" s="1"/>
  <c r="Z1068" i="3" a="1"/>
  <c r="Z1068" i="3" s="1"/>
  <c r="AA1068" i="3" s="1"/>
  <c r="Y1068" i="3" a="1"/>
  <c r="Y1068" i="3" s="1"/>
  <c r="X1068" i="3" a="1"/>
  <c r="X1068" i="3"/>
  <c r="W1068" i="3" a="1"/>
  <c r="W1068" i="3" s="1"/>
  <c r="V1068" i="3" a="1"/>
  <c r="V1068" i="3" s="1"/>
  <c r="Z1067" i="3" a="1"/>
  <c r="Z1067" i="3" s="1"/>
  <c r="AA1067" i="3" s="1"/>
  <c r="Y1067" i="3" a="1"/>
  <c r="Y1067" i="3" s="1"/>
  <c r="X1067" i="3" a="1"/>
  <c r="X1067" i="3" s="1"/>
  <c r="W1067" i="3" a="1"/>
  <c r="W1067" i="3" s="1"/>
  <c r="V1067" i="3" a="1"/>
  <c r="V1067" i="3" s="1"/>
  <c r="Z1066" i="3" a="1"/>
  <c r="Z1066" i="3" s="1"/>
  <c r="AA1066" i="3" s="1"/>
  <c r="Y1066" i="3" a="1"/>
  <c r="Y1066" i="3" s="1"/>
  <c r="X1066" i="3" a="1"/>
  <c r="X1066" i="3" s="1"/>
  <c r="W1066" i="3" a="1"/>
  <c r="W1066" i="3" s="1"/>
  <c r="V1066" i="3" a="1"/>
  <c r="V1066" i="3" s="1"/>
  <c r="Z1065" i="3" a="1"/>
  <c r="Z1065" i="3" s="1"/>
  <c r="AA1065" i="3" s="1"/>
  <c r="Y1065" i="3" a="1"/>
  <c r="Y1065" i="3" s="1"/>
  <c r="X1065" i="3" a="1"/>
  <c r="X1065" i="3" s="1"/>
  <c r="W1065" i="3" a="1"/>
  <c r="W1065" i="3" s="1"/>
  <c r="V1065" i="3" a="1"/>
  <c r="V1065" i="3"/>
  <c r="Z1064" i="3" a="1"/>
  <c r="Z1064" i="3" s="1"/>
  <c r="AA1064" i="3" s="1"/>
  <c r="Y1064" i="3" a="1"/>
  <c r="Y1064" i="3"/>
  <c r="X1064" i="3" a="1"/>
  <c r="X1064" i="3" s="1"/>
  <c r="W1064" i="3" a="1"/>
  <c r="W1064" i="3" s="1"/>
  <c r="V1064" i="3" a="1"/>
  <c r="V1064" i="3" s="1"/>
  <c r="Z1063" i="3" a="1"/>
  <c r="Z1063" i="3" s="1"/>
  <c r="AA1063" i="3" s="1"/>
  <c r="Y1063" i="3" a="1"/>
  <c r="Y1063" i="3" s="1"/>
  <c r="X1063" i="3" a="1"/>
  <c r="X1063" i="3" s="1"/>
  <c r="W1063" i="3" a="1"/>
  <c r="W1063" i="3" s="1"/>
  <c r="V1063" i="3" a="1"/>
  <c r="V1063" i="3" s="1"/>
  <c r="Z1062" i="3" a="1"/>
  <c r="Z1062" i="3" s="1"/>
  <c r="AA1062" i="3" s="1"/>
  <c r="Y1062" i="3" a="1"/>
  <c r="Y1062" i="3" s="1"/>
  <c r="X1062" i="3" a="1"/>
  <c r="X1062" i="3" s="1"/>
  <c r="W1062" i="3" a="1"/>
  <c r="W1062" i="3" s="1"/>
  <c r="V1062" i="3" a="1"/>
  <c r="V1062" i="3" s="1"/>
  <c r="Z1061" i="3" a="1"/>
  <c r="Z1061" i="3" s="1"/>
  <c r="AA1061" i="3" s="1"/>
  <c r="Y1061" i="3" a="1"/>
  <c r="Y1061" i="3" s="1"/>
  <c r="X1061" i="3" a="1"/>
  <c r="X1061" i="3" s="1"/>
  <c r="W1061" i="3" a="1"/>
  <c r="W1061" i="3" s="1"/>
  <c r="V1061" i="3" a="1"/>
  <c r="V1061" i="3" s="1"/>
  <c r="Z1060" i="3" a="1"/>
  <c r="Z1060" i="3" s="1"/>
  <c r="AA1060" i="3" s="1"/>
  <c r="Y1060" i="3" a="1"/>
  <c r="Y1060" i="3" s="1"/>
  <c r="X1060" i="3" a="1"/>
  <c r="X1060" i="3" s="1"/>
  <c r="W1060" i="3" a="1"/>
  <c r="W1060" i="3" s="1"/>
  <c r="V1060" i="3" a="1"/>
  <c r="V1060" i="3" s="1"/>
  <c r="Z1059" i="3" a="1"/>
  <c r="Z1059" i="3" s="1"/>
  <c r="AA1059" i="3" s="1"/>
  <c r="Y1059" i="3" a="1"/>
  <c r="Y1059" i="3" s="1"/>
  <c r="X1059" i="3" a="1"/>
  <c r="X1059" i="3" s="1"/>
  <c r="W1059" i="3" a="1"/>
  <c r="W1059" i="3" s="1"/>
  <c r="V1059" i="3" a="1"/>
  <c r="V1059" i="3" s="1"/>
  <c r="Z1058" i="3" a="1"/>
  <c r="Z1058" i="3" s="1"/>
  <c r="AA1058" i="3" s="1"/>
  <c r="Y1058" i="3" a="1"/>
  <c r="Y1058" i="3" s="1"/>
  <c r="X1058" i="3" a="1"/>
  <c r="X1058" i="3" s="1"/>
  <c r="W1058" i="3" a="1"/>
  <c r="W1058" i="3" s="1"/>
  <c r="V1058" i="3" a="1"/>
  <c r="V1058" i="3" s="1"/>
  <c r="S1058" i="3" a="1"/>
  <c r="S1058" i="3" s="1"/>
  <c r="R1058" i="3" a="1"/>
  <c r="R1058" i="3" s="1"/>
  <c r="Z1057" i="3" a="1"/>
  <c r="Z1057" i="3" s="1"/>
  <c r="AA1057" i="3" s="1"/>
  <c r="Y1057" i="3" a="1"/>
  <c r="Y1057" i="3" s="1"/>
  <c r="X1057" i="3" a="1"/>
  <c r="X1057" i="3" s="1"/>
  <c r="W1057" i="3" a="1"/>
  <c r="W1057" i="3" s="1"/>
  <c r="V1057" i="3" a="1"/>
  <c r="V1057" i="3" s="1"/>
  <c r="S1057" i="3" a="1"/>
  <c r="S1057" i="3" s="1"/>
  <c r="Z1056" i="3" a="1"/>
  <c r="Z1056" i="3" s="1"/>
  <c r="AA1056" i="3" s="1"/>
  <c r="Y1056" i="3" a="1"/>
  <c r="Y1056" i="3" s="1"/>
  <c r="X1056" i="3" a="1"/>
  <c r="X1056" i="3" s="1"/>
  <c r="W1056" i="3" a="1"/>
  <c r="W1056" i="3" s="1"/>
  <c r="V1056" i="3" a="1"/>
  <c r="V1056" i="3" s="1"/>
  <c r="Z1055" i="3" a="1"/>
  <c r="Z1055" i="3" s="1"/>
  <c r="AA1055" i="3" s="1"/>
  <c r="Y1055" i="3" a="1"/>
  <c r="Y1055" i="3" s="1"/>
  <c r="X1055" i="3" a="1"/>
  <c r="X1055" i="3" s="1"/>
  <c r="W1055" i="3" a="1"/>
  <c r="W1055" i="3" s="1"/>
  <c r="V1055" i="3" a="1"/>
  <c r="V1055" i="3" s="1"/>
  <c r="Z1054" i="3" a="1"/>
  <c r="Z1054" i="3" s="1"/>
  <c r="AA1054" i="3" s="1"/>
  <c r="Y1054" i="3" a="1"/>
  <c r="Y1054" i="3" s="1"/>
  <c r="X1054" i="3" a="1"/>
  <c r="X1054" i="3" s="1"/>
  <c r="W1054" i="3" a="1"/>
  <c r="W1054" i="3" s="1"/>
  <c r="V1054" i="3" a="1"/>
  <c r="V1054" i="3" s="1"/>
  <c r="S1054" i="3" a="1"/>
  <c r="S1054" i="3"/>
  <c r="R1054" i="3" a="1"/>
  <c r="R1054" i="3"/>
  <c r="Z1053" i="3" a="1"/>
  <c r="Z1053" i="3" s="1"/>
  <c r="AA1053" i="3" s="1"/>
  <c r="Y1053" i="3" a="1"/>
  <c r="Y1053" i="3" s="1"/>
  <c r="X1053" i="3" a="1"/>
  <c r="X1053" i="3" s="1"/>
  <c r="W1053" i="3" a="1"/>
  <c r="W1053" i="3" s="1"/>
  <c r="V1053" i="3" a="1"/>
  <c r="V1053" i="3" s="1"/>
  <c r="S1053" i="3" a="1"/>
  <c r="S1053" i="3" s="1"/>
  <c r="R1053" i="3" a="1"/>
  <c r="R1053" i="3" s="1"/>
  <c r="Z1052" i="3" a="1"/>
  <c r="Z1052" i="3" s="1"/>
  <c r="AA1052" i="3" s="1"/>
  <c r="Y1052" i="3" a="1"/>
  <c r="Y1052" i="3" s="1"/>
  <c r="X1052" i="3" a="1"/>
  <c r="X1052" i="3"/>
  <c r="W1052" i="3" a="1"/>
  <c r="W1052" i="3" s="1"/>
  <c r="V1052" i="3" a="1"/>
  <c r="V1052" i="3" s="1"/>
  <c r="Z1051" i="3" a="1"/>
  <c r="Z1051" i="3" s="1"/>
  <c r="AA1051" i="3" s="1"/>
  <c r="Y1051" i="3" a="1"/>
  <c r="Y1051" i="3" s="1"/>
  <c r="X1051" i="3" a="1"/>
  <c r="X1051" i="3" s="1"/>
  <c r="W1051" i="3" a="1"/>
  <c r="W1051" i="3" s="1"/>
  <c r="V1051" i="3" a="1"/>
  <c r="V1051" i="3" s="1"/>
  <c r="Z1050" i="3" a="1"/>
  <c r="Z1050" i="3" s="1"/>
  <c r="AA1050" i="3" s="1"/>
  <c r="Y1050" i="3" a="1"/>
  <c r="Y1050" i="3" s="1"/>
  <c r="X1050" i="3" a="1"/>
  <c r="X1050" i="3" s="1"/>
  <c r="W1050" i="3" a="1"/>
  <c r="W1050" i="3" s="1"/>
  <c r="V1050" i="3" a="1"/>
  <c r="V1050" i="3" s="1"/>
  <c r="Z1049" i="3" a="1"/>
  <c r="Z1049" i="3" s="1"/>
  <c r="AA1049" i="3" s="1"/>
  <c r="Y1049" i="3" a="1"/>
  <c r="Y1049" i="3" s="1"/>
  <c r="X1049" i="3" a="1"/>
  <c r="X1049" i="3" s="1"/>
  <c r="W1049" i="3" a="1"/>
  <c r="W1049" i="3" s="1"/>
  <c r="V1049" i="3" a="1"/>
  <c r="V1049" i="3" s="1"/>
  <c r="Z1048" i="3" a="1"/>
  <c r="Z1048" i="3" s="1"/>
  <c r="AA1048" i="3" s="1"/>
  <c r="Y1048" i="3" a="1"/>
  <c r="Y1048" i="3"/>
  <c r="X1048" i="3" a="1"/>
  <c r="X1048" i="3" s="1"/>
  <c r="W1048" i="3" a="1"/>
  <c r="W1048" i="3" s="1"/>
  <c r="V1048" i="3" a="1"/>
  <c r="V1048" i="3" s="1"/>
  <c r="S1048" i="3" a="1"/>
  <c r="S1048" i="3"/>
  <c r="R1048" i="3" a="1"/>
  <c r="R1048" i="3"/>
  <c r="Z1047" i="3" a="1"/>
  <c r="Z1047" i="3" s="1"/>
  <c r="AA1047" i="3" s="1"/>
  <c r="Y1047" i="3" a="1"/>
  <c r="Y1047" i="3" s="1"/>
  <c r="X1047" i="3" a="1"/>
  <c r="X1047" i="3" s="1"/>
  <c r="W1047" i="3" a="1"/>
  <c r="W1047" i="3" s="1"/>
  <c r="V1047" i="3" a="1"/>
  <c r="V1047" i="3" s="1"/>
  <c r="Z1046" i="3" a="1"/>
  <c r="Z1046" i="3" s="1"/>
  <c r="AA1046" i="3" s="1"/>
  <c r="Y1046" i="3" a="1"/>
  <c r="Y1046" i="3" s="1"/>
  <c r="X1046" i="3" a="1"/>
  <c r="X1046" i="3" s="1"/>
  <c r="W1046" i="3" a="1"/>
  <c r="W1046" i="3" s="1"/>
  <c r="V1046" i="3" a="1"/>
  <c r="V1046" i="3" s="1"/>
  <c r="Z1045" i="3" a="1"/>
  <c r="Z1045" i="3" s="1"/>
  <c r="AA1045" i="3" s="1"/>
  <c r="Y1045" i="3" a="1"/>
  <c r="Y1045" i="3" s="1"/>
  <c r="X1045" i="3" a="1"/>
  <c r="X1045" i="3" s="1"/>
  <c r="W1045" i="3" a="1"/>
  <c r="W1045" i="3" s="1"/>
  <c r="V1045" i="3" a="1"/>
  <c r="V1045" i="3" s="1"/>
  <c r="Z1044" i="3" a="1"/>
  <c r="Z1044" i="3" s="1"/>
  <c r="AA1044" i="3" s="1"/>
  <c r="Y1044" i="3" a="1"/>
  <c r="Y1044" i="3" s="1"/>
  <c r="X1044" i="3" a="1"/>
  <c r="X1044" i="3" s="1"/>
  <c r="W1044" i="3" a="1"/>
  <c r="W1044" i="3" s="1"/>
  <c r="V1044" i="3" a="1"/>
  <c r="V1044" i="3" s="1"/>
  <c r="S1044" i="3" a="1"/>
  <c r="S1044" i="3" s="1"/>
  <c r="R1044" i="3" a="1"/>
  <c r="R1044" i="3"/>
  <c r="Z1043" i="3" a="1"/>
  <c r="Z1043" i="3" s="1"/>
  <c r="AA1043" i="3" s="1"/>
  <c r="Y1043" i="3" a="1"/>
  <c r="Y1043" i="3" s="1"/>
  <c r="X1043" i="3" a="1"/>
  <c r="X1043" i="3" s="1"/>
  <c r="W1043" i="3" a="1"/>
  <c r="W1043" i="3" s="1"/>
  <c r="V1043" i="3" a="1"/>
  <c r="V1043" i="3" s="1"/>
  <c r="Z1042" i="3" a="1"/>
  <c r="Z1042" i="3" s="1"/>
  <c r="AA1042" i="3" s="1"/>
  <c r="Y1042" i="3" a="1"/>
  <c r="Y1042" i="3" s="1"/>
  <c r="X1042" i="3" a="1"/>
  <c r="X1042" i="3" s="1"/>
  <c r="W1042" i="3" a="1"/>
  <c r="W1042" i="3" s="1"/>
  <c r="V1042" i="3" a="1"/>
  <c r="V1042" i="3" s="1"/>
  <c r="Z1041" i="3" a="1"/>
  <c r="Z1041" i="3" s="1"/>
  <c r="AA1041" i="3" s="1"/>
  <c r="Y1041" i="3" a="1"/>
  <c r="Y1041" i="3" s="1"/>
  <c r="X1041" i="3" a="1"/>
  <c r="X1041" i="3" s="1"/>
  <c r="W1041" i="3" a="1"/>
  <c r="W1041" i="3" s="1"/>
  <c r="V1041" i="3" a="1"/>
  <c r="V1041" i="3" s="1"/>
  <c r="Z1040" i="3" a="1"/>
  <c r="Z1040" i="3" s="1"/>
  <c r="AA1040" i="3" s="1"/>
  <c r="Y1040" i="3" a="1"/>
  <c r="Y1040" i="3" s="1"/>
  <c r="X1040" i="3" a="1"/>
  <c r="X1040" i="3" s="1"/>
  <c r="W1040" i="3" a="1"/>
  <c r="W1040" i="3" s="1"/>
  <c r="V1040" i="3" a="1"/>
  <c r="V1040" i="3" s="1"/>
  <c r="Z1039" i="3" a="1"/>
  <c r="Z1039" i="3" s="1"/>
  <c r="AA1039" i="3" s="1"/>
  <c r="Y1039" i="3" a="1"/>
  <c r="Y1039" i="3" s="1"/>
  <c r="X1039" i="3" a="1"/>
  <c r="X1039" i="3" s="1"/>
  <c r="W1039" i="3" a="1"/>
  <c r="W1039" i="3" s="1"/>
  <c r="V1039" i="3" a="1"/>
  <c r="V1039" i="3" s="1"/>
  <c r="Z1038" i="3" a="1"/>
  <c r="Z1038" i="3" s="1"/>
  <c r="AA1038" i="3" s="1"/>
  <c r="Y1038" i="3" a="1"/>
  <c r="Y1038" i="3" s="1"/>
  <c r="X1038" i="3" a="1"/>
  <c r="X1038" i="3" s="1"/>
  <c r="W1038" i="3" a="1"/>
  <c r="W1038" i="3" s="1"/>
  <c r="V1038" i="3" a="1"/>
  <c r="V1038" i="3" s="1"/>
  <c r="Z1037" i="3" a="1"/>
  <c r="Z1037" i="3" s="1"/>
  <c r="AA1037" i="3" s="1"/>
  <c r="Y1037" i="3" a="1"/>
  <c r="Y1037" i="3" s="1"/>
  <c r="X1037" i="3" a="1"/>
  <c r="X1037" i="3" s="1"/>
  <c r="W1037" i="3" a="1"/>
  <c r="W1037" i="3" s="1"/>
  <c r="V1037" i="3" a="1"/>
  <c r="V1037" i="3" s="1"/>
  <c r="Z1036" i="3" a="1"/>
  <c r="Z1036" i="3" s="1"/>
  <c r="AA1036" i="3" s="1"/>
  <c r="Y1036" i="3" a="1"/>
  <c r="Y1036" i="3" s="1"/>
  <c r="X1036" i="3" a="1"/>
  <c r="X1036" i="3" s="1"/>
  <c r="W1036" i="3" a="1"/>
  <c r="W1036" i="3" s="1"/>
  <c r="V1036" i="3" a="1"/>
  <c r="V1036" i="3" s="1"/>
  <c r="Z1035" i="3" a="1"/>
  <c r="Z1035" i="3" s="1"/>
  <c r="AA1035" i="3" s="1"/>
  <c r="Y1035" i="3" a="1"/>
  <c r="Y1035" i="3" s="1"/>
  <c r="X1035" i="3" a="1"/>
  <c r="X1035" i="3" s="1"/>
  <c r="W1035" i="3" a="1"/>
  <c r="W1035" i="3" s="1"/>
  <c r="V1035" i="3" a="1"/>
  <c r="V1035" i="3" s="1"/>
  <c r="Z1034" i="3" a="1"/>
  <c r="Z1034" i="3" s="1"/>
  <c r="AA1034" i="3" s="1"/>
  <c r="Y1034" i="3" a="1"/>
  <c r="Y1034" i="3" s="1"/>
  <c r="X1034" i="3" a="1"/>
  <c r="X1034" i="3" s="1"/>
  <c r="W1034" i="3" a="1"/>
  <c r="W1034" i="3" s="1"/>
  <c r="V1034" i="3" a="1"/>
  <c r="V1034" i="3" s="1"/>
  <c r="Z1033" i="3" a="1"/>
  <c r="Z1033" i="3" s="1"/>
  <c r="AA1033" i="3" s="1"/>
  <c r="Y1033" i="3" a="1"/>
  <c r="Y1033" i="3" s="1"/>
  <c r="X1033" i="3" a="1"/>
  <c r="X1033" i="3" s="1"/>
  <c r="W1033" i="3" a="1"/>
  <c r="W1033" i="3" s="1"/>
  <c r="V1033" i="3" a="1"/>
  <c r="V1033" i="3" s="1"/>
  <c r="S1033" i="3" a="1"/>
  <c r="S1033" i="3" s="1"/>
  <c r="R1033" i="3" a="1"/>
  <c r="R1033" i="3" s="1"/>
  <c r="Z1032" i="3" a="1"/>
  <c r="Z1032" i="3" s="1"/>
  <c r="AA1032" i="3" s="1"/>
  <c r="Y1032" i="3" a="1"/>
  <c r="Y1032" i="3" s="1"/>
  <c r="X1032" i="3" a="1"/>
  <c r="X1032" i="3" s="1"/>
  <c r="W1032" i="3" a="1"/>
  <c r="W1032" i="3" s="1"/>
  <c r="V1032" i="3" a="1"/>
  <c r="V1032" i="3" s="1"/>
  <c r="Z1031" i="3" a="1"/>
  <c r="Z1031" i="3" s="1"/>
  <c r="AA1031" i="3" s="1"/>
  <c r="Y1031" i="3" a="1"/>
  <c r="Y1031" i="3" s="1"/>
  <c r="X1031" i="3" a="1"/>
  <c r="X1031" i="3" s="1"/>
  <c r="W1031" i="3" a="1"/>
  <c r="W1031" i="3" s="1"/>
  <c r="V1031" i="3" a="1"/>
  <c r="V1031" i="3" s="1"/>
  <c r="Z1030" i="3" a="1"/>
  <c r="Z1030" i="3" s="1"/>
  <c r="AA1030" i="3" s="1"/>
  <c r="Y1030" i="3" a="1"/>
  <c r="Y1030" i="3" s="1"/>
  <c r="X1030" i="3" a="1"/>
  <c r="X1030" i="3" s="1"/>
  <c r="W1030" i="3" a="1"/>
  <c r="W1030" i="3" s="1"/>
  <c r="V1030" i="3" a="1"/>
  <c r="V1030" i="3" s="1"/>
  <c r="Z1029" i="3" a="1"/>
  <c r="Z1029" i="3" s="1"/>
  <c r="AA1029" i="3" s="1"/>
  <c r="Y1029" i="3" a="1"/>
  <c r="Y1029" i="3" s="1"/>
  <c r="X1029" i="3" a="1"/>
  <c r="X1029" i="3" s="1"/>
  <c r="W1029" i="3" a="1"/>
  <c r="W1029" i="3" s="1"/>
  <c r="V1029" i="3" a="1"/>
  <c r="V1029" i="3" s="1"/>
  <c r="Z1028" i="3" a="1"/>
  <c r="Z1028" i="3" s="1"/>
  <c r="AA1028" i="3" s="1"/>
  <c r="Y1028" i="3" a="1"/>
  <c r="Y1028" i="3" s="1"/>
  <c r="X1028" i="3" a="1"/>
  <c r="X1028" i="3" s="1"/>
  <c r="W1028" i="3" a="1"/>
  <c r="W1028" i="3" s="1"/>
  <c r="V1028" i="3" a="1"/>
  <c r="V1028" i="3" s="1"/>
  <c r="Z1027" i="3" a="1"/>
  <c r="Z1027" i="3" s="1"/>
  <c r="AA1027" i="3" s="1"/>
  <c r="Y1027" i="3" a="1"/>
  <c r="Y1027" i="3" s="1"/>
  <c r="X1027" i="3" a="1"/>
  <c r="X1027" i="3" s="1"/>
  <c r="W1027" i="3" a="1"/>
  <c r="W1027" i="3" s="1"/>
  <c r="V1027" i="3" a="1"/>
  <c r="V1027" i="3" s="1"/>
  <c r="Z1026" i="3" a="1"/>
  <c r="Z1026" i="3" s="1"/>
  <c r="AA1026" i="3" s="1"/>
  <c r="Y1026" i="3" a="1"/>
  <c r="Y1026" i="3" s="1"/>
  <c r="X1026" i="3" a="1"/>
  <c r="X1026" i="3" s="1"/>
  <c r="W1026" i="3" a="1"/>
  <c r="W1026" i="3" s="1"/>
  <c r="V1026" i="3" a="1"/>
  <c r="V1026" i="3" s="1"/>
  <c r="Z1025" i="3" a="1"/>
  <c r="Z1025" i="3" s="1"/>
  <c r="AA1025" i="3" s="1"/>
  <c r="Y1025" i="3" a="1"/>
  <c r="Y1025" i="3" s="1"/>
  <c r="X1025" i="3" a="1"/>
  <c r="X1025" i="3" s="1"/>
  <c r="W1025" i="3" a="1"/>
  <c r="W1025" i="3" s="1"/>
  <c r="V1025" i="3" a="1"/>
  <c r="V1025" i="3" s="1"/>
  <c r="Z1024" i="3" a="1"/>
  <c r="Z1024" i="3" s="1"/>
  <c r="AA1024" i="3" s="1"/>
  <c r="Y1024" i="3" a="1"/>
  <c r="Y1024" i="3" s="1"/>
  <c r="X1024" i="3" a="1"/>
  <c r="X1024" i="3" s="1"/>
  <c r="W1024" i="3" a="1"/>
  <c r="W1024" i="3" s="1"/>
  <c r="V1024" i="3" a="1"/>
  <c r="V1024" i="3" s="1"/>
  <c r="Z1023" i="3" a="1"/>
  <c r="Z1023" i="3" s="1"/>
  <c r="AA1023" i="3" s="1"/>
  <c r="Y1023" i="3" a="1"/>
  <c r="Y1023" i="3" s="1"/>
  <c r="X1023" i="3" a="1"/>
  <c r="X1023" i="3" s="1"/>
  <c r="W1023" i="3" a="1"/>
  <c r="W1023" i="3" s="1"/>
  <c r="V1023" i="3" a="1"/>
  <c r="V1023" i="3" s="1"/>
  <c r="Z1022" i="3" a="1"/>
  <c r="Z1022" i="3" s="1"/>
  <c r="AA1022" i="3" s="1"/>
  <c r="Y1022" i="3" a="1"/>
  <c r="Y1022" i="3" s="1"/>
  <c r="X1022" i="3" a="1"/>
  <c r="X1022" i="3" s="1"/>
  <c r="W1022" i="3" a="1"/>
  <c r="W1022" i="3" s="1"/>
  <c r="V1022" i="3" a="1"/>
  <c r="V1022" i="3" s="1"/>
  <c r="Z1021" i="3" a="1"/>
  <c r="Z1021" i="3" s="1"/>
  <c r="AA1021" i="3" s="1"/>
  <c r="Y1021" i="3" a="1"/>
  <c r="Y1021" i="3" s="1"/>
  <c r="X1021" i="3" a="1"/>
  <c r="X1021" i="3" s="1"/>
  <c r="W1021" i="3" a="1"/>
  <c r="W1021" i="3" s="1"/>
  <c r="V1021" i="3" a="1"/>
  <c r="V1021" i="3" s="1"/>
  <c r="Z1020" i="3" a="1"/>
  <c r="Z1020" i="3" s="1"/>
  <c r="AA1020" i="3" s="1"/>
  <c r="Y1020" i="3" a="1"/>
  <c r="Y1020" i="3" s="1"/>
  <c r="X1020" i="3" a="1"/>
  <c r="X1020" i="3" s="1"/>
  <c r="W1020" i="3" a="1"/>
  <c r="W1020" i="3" s="1"/>
  <c r="V1020" i="3" a="1"/>
  <c r="V1020" i="3" s="1"/>
  <c r="Z1019" i="3" a="1"/>
  <c r="Z1019" i="3" s="1"/>
  <c r="AA1019" i="3" s="1"/>
  <c r="Y1019" i="3" a="1"/>
  <c r="Y1019" i="3" s="1"/>
  <c r="X1019" i="3" a="1"/>
  <c r="X1019" i="3" s="1"/>
  <c r="W1019" i="3" a="1"/>
  <c r="W1019" i="3" s="1"/>
  <c r="V1019" i="3" a="1"/>
  <c r="V1019" i="3" s="1"/>
  <c r="Z1018" i="3" a="1"/>
  <c r="Z1018" i="3" s="1"/>
  <c r="AA1018" i="3" s="1"/>
  <c r="Y1018" i="3" a="1"/>
  <c r="Y1018" i="3" s="1"/>
  <c r="X1018" i="3" a="1"/>
  <c r="X1018" i="3" s="1"/>
  <c r="W1018" i="3" a="1"/>
  <c r="W1018" i="3" s="1"/>
  <c r="V1018" i="3" a="1"/>
  <c r="V1018" i="3" s="1"/>
  <c r="Z1017" i="3" a="1"/>
  <c r="Z1017" i="3" s="1"/>
  <c r="AA1017" i="3" s="1"/>
  <c r="Y1017" i="3" a="1"/>
  <c r="Y1017" i="3" s="1"/>
  <c r="X1017" i="3" a="1"/>
  <c r="X1017" i="3" s="1"/>
  <c r="W1017" i="3" a="1"/>
  <c r="W1017" i="3" s="1"/>
  <c r="V1017" i="3" a="1"/>
  <c r="V1017" i="3" s="1"/>
  <c r="Z1016" i="3" a="1"/>
  <c r="Z1016" i="3" s="1"/>
  <c r="AA1016" i="3" s="1"/>
  <c r="Y1016" i="3" a="1"/>
  <c r="Y1016" i="3" s="1"/>
  <c r="X1016" i="3" a="1"/>
  <c r="X1016" i="3" s="1"/>
  <c r="W1016" i="3" a="1"/>
  <c r="W1016" i="3" s="1"/>
  <c r="V1016" i="3" a="1"/>
  <c r="V1016" i="3" s="1"/>
  <c r="Z1015" i="3" a="1"/>
  <c r="Z1015" i="3" s="1"/>
  <c r="AA1015" i="3" s="1"/>
  <c r="Y1015" i="3" a="1"/>
  <c r="Y1015" i="3" s="1"/>
  <c r="X1015" i="3" a="1"/>
  <c r="X1015" i="3" s="1"/>
  <c r="W1015" i="3" a="1"/>
  <c r="W1015" i="3" s="1"/>
  <c r="V1015" i="3" a="1"/>
  <c r="V1015" i="3" s="1"/>
  <c r="Z1014" i="3" a="1"/>
  <c r="Z1014" i="3" s="1"/>
  <c r="AA1014" i="3" s="1"/>
  <c r="Y1014" i="3" a="1"/>
  <c r="Y1014" i="3" s="1"/>
  <c r="X1014" i="3" a="1"/>
  <c r="X1014" i="3" s="1"/>
  <c r="W1014" i="3" a="1"/>
  <c r="W1014" i="3" s="1"/>
  <c r="V1014" i="3" a="1"/>
  <c r="V1014" i="3" s="1"/>
  <c r="S1014" i="3" a="1"/>
  <c r="S1014" i="3"/>
  <c r="R1014" i="3" a="1"/>
  <c r="R1014" i="3" s="1"/>
  <c r="Z1013" i="3" a="1"/>
  <c r="Z1013" i="3" s="1"/>
  <c r="AA1013" i="3" s="1"/>
  <c r="Y1013" i="3" a="1"/>
  <c r="Y1013" i="3" s="1"/>
  <c r="X1013" i="3" a="1"/>
  <c r="X1013" i="3" s="1"/>
  <c r="W1013" i="3" a="1"/>
  <c r="W1013" i="3" s="1"/>
  <c r="V1013" i="3" a="1"/>
  <c r="V1013" i="3" s="1"/>
  <c r="Z1012" i="3" a="1"/>
  <c r="Z1012" i="3" s="1"/>
  <c r="AA1012" i="3" s="1"/>
  <c r="Y1012" i="3" a="1"/>
  <c r="Y1012" i="3" s="1"/>
  <c r="X1012" i="3" a="1"/>
  <c r="X1012" i="3" s="1"/>
  <c r="W1012" i="3" a="1"/>
  <c r="W1012" i="3" s="1"/>
  <c r="V1012" i="3" a="1"/>
  <c r="V1012" i="3" s="1"/>
  <c r="Z1011" i="3" a="1"/>
  <c r="Z1011" i="3" s="1"/>
  <c r="AA1011" i="3" s="1"/>
  <c r="Y1011" i="3" a="1"/>
  <c r="Y1011" i="3" s="1"/>
  <c r="X1011" i="3" a="1"/>
  <c r="X1011" i="3" s="1"/>
  <c r="W1011" i="3" a="1"/>
  <c r="W1011" i="3" s="1"/>
  <c r="V1011" i="3" a="1"/>
  <c r="V1011" i="3" s="1"/>
  <c r="Z1010" i="3" a="1"/>
  <c r="Z1010" i="3" s="1"/>
  <c r="AA1010" i="3" s="1"/>
  <c r="Y1010" i="3" a="1"/>
  <c r="Y1010" i="3" s="1"/>
  <c r="X1010" i="3" a="1"/>
  <c r="X1010" i="3" s="1"/>
  <c r="W1010" i="3" a="1"/>
  <c r="W1010" i="3" s="1"/>
  <c r="V1010" i="3" a="1"/>
  <c r="V1010" i="3" s="1"/>
  <c r="R1010" i="3" a="1"/>
  <c r="R1010" i="3" s="1"/>
  <c r="Z1009" i="3" a="1"/>
  <c r="Z1009" i="3" s="1"/>
  <c r="AA1009" i="3" s="1"/>
  <c r="Y1009" i="3" a="1"/>
  <c r="Y1009" i="3" s="1"/>
  <c r="X1009" i="3" a="1"/>
  <c r="X1009" i="3" s="1"/>
  <c r="W1009" i="3" a="1"/>
  <c r="W1009" i="3" s="1"/>
  <c r="V1009" i="3" a="1"/>
  <c r="V1009" i="3" s="1"/>
  <c r="Z1008" i="3" a="1"/>
  <c r="Z1008" i="3" s="1"/>
  <c r="AA1008" i="3" s="1"/>
  <c r="Y1008" i="3" a="1"/>
  <c r="Y1008" i="3" s="1"/>
  <c r="X1008" i="3" a="1"/>
  <c r="X1008" i="3" s="1"/>
  <c r="W1008" i="3" a="1"/>
  <c r="W1008" i="3" s="1"/>
  <c r="V1008" i="3" a="1"/>
  <c r="V1008" i="3" s="1"/>
  <c r="Z1007" i="3" a="1"/>
  <c r="Z1007" i="3" s="1"/>
  <c r="AA1007" i="3" s="1"/>
  <c r="Y1007" i="3" a="1"/>
  <c r="Y1007" i="3" s="1"/>
  <c r="X1007" i="3" a="1"/>
  <c r="X1007" i="3" s="1"/>
  <c r="W1007" i="3" a="1"/>
  <c r="W1007" i="3" s="1"/>
  <c r="V1007" i="3" a="1"/>
  <c r="V1007" i="3" s="1"/>
  <c r="Z1006" i="3" a="1"/>
  <c r="Z1006" i="3" s="1"/>
  <c r="AA1006" i="3" s="1"/>
  <c r="Y1006" i="3" a="1"/>
  <c r="Y1006" i="3" s="1"/>
  <c r="X1006" i="3" a="1"/>
  <c r="X1006" i="3"/>
  <c r="W1006" i="3" a="1"/>
  <c r="W1006" i="3" s="1"/>
  <c r="V1006" i="3" a="1"/>
  <c r="V1006" i="3" s="1"/>
  <c r="Z1005" i="3" a="1"/>
  <c r="Z1005" i="3" s="1"/>
  <c r="AA1005" i="3" s="1"/>
  <c r="Y1005" i="3" a="1"/>
  <c r="Y1005" i="3" s="1"/>
  <c r="X1005" i="3" a="1"/>
  <c r="X1005" i="3" s="1"/>
  <c r="W1005" i="3" a="1"/>
  <c r="W1005" i="3" s="1"/>
  <c r="V1005" i="3" a="1"/>
  <c r="V1005" i="3" s="1"/>
  <c r="Z1004" i="3" a="1"/>
  <c r="Z1004" i="3" s="1"/>
  <c r="AA1004" i="3" s="1"/>
  <c r="Y1004" i="3" a="1"/>
  <c r="Y1004" i="3" s="1"/>
  <c r="X1004" i="3" a="1"/>
  <c r="X1004" i="3" s="1"/>
  <c r="W1004" i="3" a="1"/>
  <c r="W1004" i="3" s="1"/>
  <c r="V1004" i="3" a="1"/>
  <c r="V1004" i="3" s="1"/>
  <c r="S1004" i="3" a="1"/>
  <c r="S1004" i="3"/>
  <c r="R1004" i="3" a="1"/>
  <c r="R1004" i="3"/>
  <c r="Z1003" i="3" a="1"/>
  <c r="Z1003" i="3" s="1"/>
  <c r="AA1003" i="3" s="1"/>
  <c r="Y1003" i="3" a="1"/>
  <c r="Y1003" i="3" s="1"/>
  <c r="X1003" i="3" a="1"/>
  <c r="X1003" i="3" s="1"/>
  <c r="W1003" i="3" a="1"/>
  <c r="W1003" i="3" s="1"/>
  <c r="V1003" i="3" a="1"/>
  <c r="V1003" i="3" s="1"/>
  <c r="Z1002" i="3" a="1"/>
  <c r="Z1002" i="3" s="1"/>
  <c r="AA1002" i="3" s="1"/>
  <c r="Y1002" i="3" a="1"/>
  <c r="Y1002" i="3" s="1"/>
  <c r="X1002" i="3" a="1"/>
  <c r="X1002" i="3" s="1"/>
  <c r="W1002" i="3" a="1"/>
  <c r="W1002" i="3" s="1"/>
  <c r="V1002" i="3" a="1"/>
  <c r="V1002" i="3" s="1"/>
  <c r="Z1001" i="3" a="1"/>
  <c r="Z1001" i="3" s="1"/>
  <c r="AA1001" i="3" s="1"/>
  <c r="Y1001" i="3" a="1"/>
  <c r="Y1001" i="3" s="1"/>
  <c r="X1001" i="3" a="1"/>
  <c r="X1001" i="3" s="1"/>
  <c r="W1001" i="3" a="1"/>
  <c r="W1001" i="3" s="1"/>
  <c r="V1001" i="3" a="1"/>
  <c r="V1001" i="3"/>
  <c r="Z1000" i="3" a="1"/>
  <c r="Z1000" i="3" s="1"/>
  <c r="AA1000" i="3" s="1"/>
  <c r="Y1000" i="3" a="1"/>
  <c r="Y1000" i="3" s="1"/>
  <c r="X1000" i="3" a="1"/>
  <c r="X1000" i="3" s="1"/>
  <c r="W1000" i="3" a="1"/>
  <c r="W1000" i="3" s="1"/>
  <c r="V1000" i="3" a="1"/>
  <c r="V1000" i="3" s="1"/>
  <c r="R1000" i="3" a="1"/>
  <c r="R1000" i="3"/>
  <c r="Z999" i="3" a="1"/>
  <c r="Z999" i="3" s="1"/>
  <c r="AA999" i="3" s="1"/>
  <c r="Y999" i="3" a="1"/>
  <c r="Y999" i="3" s="1"/>
  <c r="X999" i="3" a="1"/>
  <c r="X999" i="3" s="1"/>
  <c r="W999" i="3" a="1"/>
  <c r="W999" i="3" s="1"/>
  <c r="V999" i="3" a="1"/>
  <c r="V999" i="3" s="1"/>
  <c r="Z998" i="3" a="1"/>
  <c r="Z998" i="3" s="1"/>
  <c r="AA998" i="3" s="1"/>
  <c r="Y998" i="3" a="1"/>
  <c r="Y998" i="3" s="1"/>
  <c r="X998" i="3" a="1"/>
  <c r="X998" i="3" s="1"/>
  <c r="W998" i="3" a="1"/>
  <c r="W998" i="3" s="1"/>
  <c r="V998" i="3" a="1"/>
  <c r="V998" i="3" s="1"/>
  <c r="Z997" i="3" a="1"/>
  <c r="Z997" i="3" s="1"/>
  <c r="AA997" i="3" s="1"/>
  <c r="Y997" i="3" a="1"/>
  <c r="Y997" i="3" s="1"/>
  <c r="X997" i="3" a="1"/>
  <c r="X997" i="3" s="1"/>
  <c r="W997" i="3" a="1"/>
  <c r="W997" i="3" s="1"/>
  <c r="V997" i="3" a="1"/>
  <c r="V997" i="3" s="1"/>
  <c r="Z996" i="3" a="1"/>
  <c r="Z996" i="3" s="1"/>
  <c r="AA996" i="3" s="1"/>
  <c r="Y996" i="3" a="1"/>
  <c r="Y996" i="3" s="1"/>
  <c r="X996" i="3" a="1"/>
  <c r="X996" i="3" s="1"/>
  <c r="W996" i="3" a="1"/>
  <c r="W996" i="3" s="1"/>
  <c r="V996" i="3" a="1"/>
  <c r="V996" i="3" s="1"/>
  <c r="Z995" i="3" a="1"/>
  <c r="Z995" i="3" s="1"/>
  <c r="AA995" i="3" s="1"/>
  <c r="Y995" i="3" a="1"/>
  <c r="Y995" i="3" s="1"/>
  <c r="X995" i="3" a="1"/>
  <c r="X995" i="3" s="1"/>
  <c r="W995" i="3" a="1"/>
  <c r="W995" i="3" s="1"/>
  <c r="V995" i="3" a="1"/>
  <c r="V995" i="3" s="1"/>
  <c r="R995" i="3" a="1"/>
  <c r="R995" i="3" s="1"/>
  <c r="Z994" i="3" a="1"/>
  <c r="Z994" i="3" s="1"/>
  <c r="AA994" i="3" s="1"/>
  <c r="Y994" i="3" a="1"/>
  <c r="Y994" i="3" s="1"/>
  <c r="X994" i="3" a="1"/>
  <c r="X994" i="3" s="1"/>
  <c r="W994" i="3" a="1"/>
  <c r="W994" i="3" s="1"/>
  <c r="V994" i="3" a="1"/>
  <c r="V994" i="3" s="1"/>
  <c r="R994" i="3" a="1"/>
  <c r="R994" i="3"/>
  <c r="Z993" i="3" a="1"/>
  <c r="Z993" i="3" s="1"/>
  <c r="AA993" i="3" s="1"/>
  <c r="Y993" i="3" a="1"/>
  <c r="Y993" i="3" s="1"/>
  <c r="X993" i="3" a="1"/>
  <c r="X993" i="3" s="1"/>
  <c r="W993" i="3" a="1"/>
  <c r="W993" i="3" s="1"/>
  <c r="V993" i="3" a="1"/>
  <c r="V993" i="3" s="1"/>
  <c r="Z992" i="3" a="1"/>
  <c r="Z992" i="3" s="1"/>
  <c r="AA992" i="3" s="1"/>
  <c r="Y992" i="3" a="1"/>
  <c r="Y992" i="3" s="1"/>
  <c r="X992" i="3" a="1"/>
  <c r="X992" i="3" s="1"/>
  <c r="W992" i="3" a="1"/>
  <c r="W992" i="3" s="1"/>
  <c r="V992" i="3" a="1"/>
  <c r="V992" i="3" s="1"/>
  <c r="Z991" i="3" a="1"/>
  <c r="Z991" i="3" s="1"/>
  <c r="AA991" i="3" s="1"/>
  <c r="Y991" i="3" a="1"/>
  <c r="Y991" i="3" s="1"/>
  <c r="X991" i="3" a="1"/>
  <c r="X991" i="3" s="1"/>
  <c r="W991" i="3" a="1"/>
  <c r="W991" i="3" s="1"/>
  <c r="V991" i="3" a="1"/>
  <c r="V991" i="3" s="1"/>
  <c r="Z990" i="3" a="1"/>
  <c r="Z990" i="3" s="1"/>
  <c r="AA990" i="3" s="1"/>
  <c r="Y990" i="3" a="1"/>
  <c r="Y990" i="3" s="1"/>
  <c r="X990" i="3" a="1"/>
  <c r="X990" i="3" s="1"/>
  <c r="W990" i="3" a="1"/>
  <c r="W990" i="3" s="1"/>
  <c r="V990" i="3" a="1"/>
  <c r="V990" i="3" s="1"/>
  <c r="Z989" i="3" a="1"/>
  <c r="Z989" i="3" s="1"/>
  <c r="AA989" i="3" s="1"/>
  <c r="Y989" i="3" a="1"/>
  <c r="Y989" i="3" s="1"/>
  <c r="X989" i="3" a="1"/>
  <c r="X989" i="3" s="1"/>
  <c r="W989" i="3" a="1"/>
  <c r="W989" i="3" s="1"/>
  <c r="V989" i="3" a="1"/>
  <c r="V989" i="3" s="1"/>
  <c r="Z988" i="3" a="1"/>
  <c r="Z988" i="3" s="1"/>
  <c r="AA988" i="3" s="1"/>
  <c r="Y988" i="3" a="1"/>
  <c r="Y988" i="3"/>
  <c r="X988" i="3" a="1"/>
  <c r="X988" i="3" s="1"/>
  <c r="W988" i="3" a="1"/>
  <c r="W988" i="3" s="1"/>
  <c r="V988" i="3" a="1"/>
  <c r="V988" i="3" s="1"/>
  <c r="Z987" i="3" a="1"/>
  <c r="Z987" i="3" s="1"/>
  <c r="AA987" i="3" s="1"/>
  <c r="Y987" i="3" a="1"/>
  <c r="Y987" i="3" s="1"/>
  <c r="X987" i="3" a="1"/>
  <c r="X987" i="3" s="1"/>
  <c r="W987" i="3" a="1"/>
  <c r="W987" i="3" s="1"/>
  <c r="V987" i="3" a="1"/>
  <c r="V987" i="3" s="1"/>
  <c r="Z986" i="3" a="1"/>
  <c r="Z986" i="3" s="1"/>
  <c r="AA986" i="3" s="1"/>
  <c r="Y986" i="3" a="1"/>
  <c r="Y986" i="3" s="1"/>
  <c r="X986" i="3" a="1"/>
  <c r="X986" i="3" s="1"/>
  <c r="W986" i="3" a="1"/>
  <c r="W986" i="3" s="1"/>
  <c r="V986" i="3" a="1"/>
  <c r="V986" i="3" s="1"/>
  <c r="Z985" i="3" a="1"/>
  <c r="Z985" i="3" s="1"/>
  <c r="AA985" i="3" s="1"/>
  <c r="Y985" i="3" a="1"/>
  <c r="Y985" i="3" s="1"/>
  <c r="X985" i="3" a="1"/>
  <c r="X985" i="3" s="1"/>
  <c r="W985" i="3" a="1"/>
  <c r="W985" i="3" s="1"/>
  <c r="V985" i="3" a="1"/>
  <c r="V985" i="3" s="1"/>
  <c r="Z984" i="3" a="1"/>
  <c r="Z984" i="3" s="1"/>
  <c r="AA984" i="3" s="1"/>
  <c r="Y984" i="3" a="1"/>
  <c r="Y984" i="3" s="1"/>
  <c r="X984" i="3" a="1"/>
  <c r="X984" i="3" s="1"/>
  <c r="W984" i="3" a="1"/>
  <c r="W984" i="3" s="1"/>
  <c r="V984" i="3" a="1"/>
  <c r="V984" i="3" s="1"/>
  <c r="Z983" i="3" a="1"/>
  <c r="Z983" i="3" s="1"/>
  <c r="AA983" i="3" s="1"/>
  <c r="Y983" i="3" a="1"/>
  <c r="Y983" i="3" s="1"/>
  <c r="X983" i="3" a="1"/>
  <c r="X983" i="3" s="1"/>
  <c r="W983" i="3" a="1"/>
  <c r="W983" i="3" s="1"/>
  <c r="V983" i="3" a="1"/>
  <c r="V983" i="3" s="1"/>
  <c r="Z982" i="3" a="1"/>
  <c r="Z982" i="3" s="1"/>
  <c r="AA982" i="3" s="1"/>
  <c r="Y982" i="3" a="1"/>
  <c r="Y982" i="3" s="1"/>
  <c r="X982" i="3" a="1"/>
  <c r="X982" i="3" s="1"/>
  <c r="W982" i="3" a="1"/>
  <c r="W982" i="3" s="1"/>
  <c r="V982" i="3" a="1"/>
  <c r="V982" i="3" s="1"/>
  <c r="Z981" i="3" a="1"/>
  <c r="Z981" i="3" s="1"/>
  <c r="AA981" i="3" s="1"/>
  <c r="Y981" i="3" a="1"/>
  <c r="Y981" i="3" s="1"/>
  <c r="X981" i="3" a="1"/>
  <c r="X981" i="3" s="1"/>
  <c r="W981" i="3" a="1"/>
  <c r="W981" i="3" s="1"/>
  <c r="V981" i="3" a="1"/>
  <c r="V981" i="3" s="1"/>
  <c r="S981" i="3" a="1"/>
  <c r="S981" i="3" s="1"/>
  <c r="R981" i="3" a="1"/>
  <c r="R981" i="3" s="1"/>
  <c r="Z980" i="3" a="1"/>
  <c r="Z980" i="3" s="1"/>
  <c r="AA980" i="3" s="1"/>
  <c r="Y980" i="3" a="1"/>
  <c r="Y980" i="3" s="1"/>
  <c r="X980" i="3" a="1"/>
  <c r="X980" i="3" s="1"/>
  <c r="W980" i="3" a="1"/>
  <c r="W980" i="3" s="1"/>
  <c r="V980" i="3" a="1"/>
  <c r="V980" i="3" s="1"/>
  <c r="Z979" i="3" a="1"/>
  <c r="Z979" i="3" s="1"/>
  <c r="AA979" i="3" s="1"/>
  <c r="Y979" i="3" a="1"/>
  <c r="Y979" i="3" s="1"/>
  <c r="X979" i="3" a="1"/>
  <c r="X979" i="3" s="1"/>
  <c r="W979" i="3" a="1"/>
  <c r="W979" i="3" s="1"/>
  <c r="V979" i="3" a="1"/>
  <c r="V979" i="3" s="1"/>
  <c r="Z978" i="3" a="1"/>
  <c r="Z978" i="3" s="1"/>
  <c r="AA978" i="3" s="1"/>
  <c r="Y978" i="3" a="1"/>
  <c r="Y978" i="3" s="1"/>
  <c r="X978" i="3" a="1"/>
  <c r="X978" i="3" s="1"/>
  <c r="W978" i="3" a="1"/>
  <c r="W978" i="3" s="1"/>
  <c r="V978" i="3" a="1"/>
  <c r="V978" i="3" s="1"/>
  <c r="Z977" i="3" a="1"/>
  <c r="Z977" i="3" s="1"/>
  <c r="AA977" i="3" s="1"/>
  <c r="Y977" i="3" a="1"/>
  <c r="Y977" i="3" s="1"/>
  <c r="X977" i="3" a="1"/>
  <c r="X977" i="3" s="1"/>
  <c r="W977" i="3" a="1"/>
  <c r="W977" i="3" s="1"/>
  <c r="V977" i="3" a="1"/>
  <c r="V977" i="3" s="1"/>
  <c r="Z976" i="3" a="1"/>
  <c r="Z976" i="3" s="1"/>
  <c r="AA976" i="3" s="1"/>
  <c r="Y976" i="3" a="1"/>
  <c r="Y976" i="3" s="1"/>
  <c r="X976" i="3" a="1"/>
  <c r="X976" i="3" s="1"/>
  <c r="W976" i="3" a="1"/>
  <c r="W976" i="3" s="1"/>
  <c r="V976" i="3" a="1"/>
  <c r="V976" i="3" s="1"/>
  <c r="Z975" i="3" a="1"/>
  <c r="Z975" i="3" s="1"/>
  <c r="AA975" i="3" s="1"/>
  <c r="Y975" i="3" a="1"/>
  <c r="Y975" i="3" s="1"/>
  <c r="X975" i="3" a="1"/>
  <c r="X975" i="3" s="1"/>
  <c r="W975" i="3" a="1"/>
  <c r="W975" i="3" s="1"/>
  <c r="V975" i="3" a="1"/>
  <c r="V975" i="3" s="1"/>
  <c r="Z974" i="3" a="1"/>
  <c r="Z974" i="3" s="1"/>
  <c r="AA974" i="3" s="1"/>
  <c r="Y974" i="3" a="1"/>
  <c r="Y974" i="3" s="1"/>
  <c r="X974" i="3" a="1"/>
  <c r="X974" i="3" s="1"/>
  <c r="W974" i="3" a="1"/>
  <c r="W974" i="3" s="1"/>
  <c r="V974" i="3" a="1"/>
  <c r="V974" i="3" s="1"/>
  <c r="Z973" i="3" a="1"/>
  <c r="Z973" i="3" s="1"/>
  <c r="AA973" i="3" s="1"/>
  <c r="Y973" i="3" a="1"/>
  <c r="Y973" i="3" s="1"/>
  <c r="X973" i="3" a="1"/>
  <c r="X973" i="3" s="1"/>
  <c r="W973" i="3" a="1"/>
  <c r="W973" i="3" s="1"/>
  <c r="V973" i="3" a="1"/>
  <c r="V973" i="3" s="1"/>
  <c r="Z972" i="3" a="1"/>
  <c r="Z972" i="3" s="1"/>
  <c r="AA972" i="3" s="1"/>
  <c r="Y972" i="3" a="1"/>
  <c r="Y972" i="3" s="1"/>
  <c r="X972" i="3" a="1"/>
  <c r="X972" i="3" s="1"/>
  <c r="W972" i="3" a="1"/>
  <c r="W972" i="3" s="1"/>
  <c r="V972" i="3" a="1"/>
  <c r="V972" i="3" s="1"/>
  <c r="Z971" i="3" a="1"/>
  <c r="Z971" i="3" s="1"/>
  <c r="AA971" i="3" s="1"/>
  <c r="Y971" i="3" a="1"/>
  <c r="Y971" i="3" s="1"/>
  <c r="X971" i="3" a="1"/>
  <c r="X971" i="3" s="1"/>
  <c r="W971" i="3" a="1"/>
  <c r="W971" i="3" s="1"/>
  <c r="V971" i="3" a="1"/>
  <c r="V971" i="3" s="1"/>
  <c r="Z970" i="3" a="1"/>
  <c r="Z970" i="3" s="1"/>
  <c r="AA970" i="3" s="1"/>
  <c r="Y970" i="3" a="1"/>
  <c r="Y970" i="3" s="1"/>
  <c r="X970" i="3" a="1"/>
  <c r="X970" i="3" s="1"/>
  <c r="W970" i="3" a="1"/>
  <c r="W970" i="3" s="1"/>
  <c r="V970" i="3" a="1"/>
  <c r="V970" i="3" s="1"/>
  <c r="Z969" i="3" a="1"/>
  <c r="Z969" i="3" s="1"/>
  <c r="AA969" i="3" s="1"/>
  <c r="Y969" i="3" a="1"/>
  <c r="Y969" i="3" s="1"/>
  <c r="X969" i="3" a="1"/>
  <c r="X969" i="3" s="1"/>
  <c r="W969" i="3" a="1"/>
  <c r="W969" i="3" s="1"/>
  <c r="V969" i="3" a="1"/>
  <c r="V969" i="3" s="1"/>
  <c r="Z968" i="3" a="1"/>
  <c r="Z968" i="3" s="1"/>
  <c r="AA968" i="3" s="1"/>
  <c r="Y968" i="3" a="1"/>
  <c r="Y968" i="3" s="1"/>
  <c r="X968" i="3" a="1"/>
  <c r="X968" i="3" s="1"/>
  <c r="W968" i="3" a="1"/>
  <c r="W968" i="3" s="1"/>
  <c r="V968" i="3" a="1"/>
  <c r="V968" i="3" s="1"/>
  <c r="Z967" i="3" a="1"/>
  <c r="Z967" i="3" s="1"/>
  <c r="AA967" i="3" s="1"/>
  <c r="Y967" i="3" a="1"/>
  <c r="Y967" i="3" s="1"/>
  <c r="X967" i="3" a="1"/>
  <c r="X967" i="3" s="1"/>
  <c r="W967" i="3" a="1"/>
  <c r="W967" i="3" s="1"/>
  <c r="V967" i="3" a="1"/>
  <c r="V967" i="3" s="1"/>
  <c r="Z966" i="3" a="1"/>
  <c r="Z966" i="3" s="1"/>
  <c r="AA966" i="3" s="1"/>
  <c r="Y966" i="3" a="1"/>
  <c r="Y966" i="3"/>
  <c r="X966" i="3" a="1"/>
  <c r="X966" i="3" s="1"/>
  <c r="W966" i="3" a="1"/>
  <c r="W966" i="3" s="1"/>
  <c r="V966" i="3" a="1"/>
  <c r="V966" i="3" s="1"/>
  <c r="Z965" i="3" a="1"/>
  <c r="Z965" i="3" s="1"/>
  <c r="AA965" i="3" s="1"/>
  <c r="Y965" i="3" a="1"/>
  <c r="Y965" i="3" s="1"/>
  <c r="X965" i="3" a="1"/>
  <c r="X965" i="3" s="1"/>
  <c r="W965" i="3" a="1"/>
  <c r="W965" i="3" s="1"/>
  <c r="V965" i="3" a="1"/>
  <c r="V965" i="3" s="1"/>
  <c r="Z964" i="3" a="1"/>
  <c r="Z964" i="3" s="1"/>
  <c r="AA964" i="3" s="1"/>
  <c r="Y964" i="3" a="1"/>
  <c r="Y964" i="3" s="1"/>
  <c r="X964" i="3" a="1"/>
  <c r="X964" i="3" s="1"/>
  <c r="W964" i="3" a="1"/>
  <c r="W964" i="3" s="1"/>
  <c r="V964" i="3" a="1"/>
  <c r="V964" i="3" s="1"/>
  <c r="R964" i="3" a="1"/>
  <c r="R964" i="3"/>
  <c r="Z963" i="3" a="1"/>
  <c r="Z963" i="3" s="1"/>
  <c r="AA963" i="3" s="1"/>
  <c r="Y963" i="3" a="1"/>
  <c r="Y963" i="3" s="1"/>
  <c r="X963" i="3" a="1"/>
  <c r="X963" i="3" s="1"/>
  <c r="W963" i="3" a="1"/>
  <c r="W963" i="3" s="1"/>
  <c r="V963" i="3" a="1"/>
  <c r="V963" i="3" s="1"/>
  <c r="Z962" i="3" a="1"/>
  <c r="Z962" i="3" s="1"/>
  <c r="AA962" i="3" s="1"/>
  <c r="Y962" i="3" a="1"/>
  <c r="Y962" i="3" s="1"/>
  <c r="X962" i="3" a="1"/>
  <c r="X962" i="3" s="1"/>
  <c r="W962" i="3" a="1"/>
  <c r="W962" i="3" s="1"/>
  <c r="V962" i="3" a="1"/>
  <c r="V962" i="3" s="1"/>
  <c r="R962" i="3" a="1"/>
  <c r="R962" i="3" s="1"/>
  <c r="Z961" i="3" a="1"/>
  <c r="Z961" i="3" s="1"/>
  <c r="AA961" i="3" s="1"/>
  <c r="Y961" i="3" a="1"/>
  <c r="Y961" i="3" s="1"/>
  <c r="X961" i="3" a="1"/>
  <c r="X961" i="3" s="1"/>
  <c r="W961" i="3" a="1"/>
  <c r="W961" i="3" s="1"/>
  <c r="V961" i="3" a="1"/>
  <c r="V961" i="3" s="1"/>
  <c r="R961" i="3" a="1"/>
  <c r="R961" i="3" s="1"/>
  <c r="Z960" i="3" a="1"/>
  <c r="Z960" i="3" s="1"/>
  <c r="AA960" i="3" s="1"/>
  <c r="Y960" i="3" a="1"/>
  <c r="Y960" i="3" s="1"/>
  <c r="X960" i="3" a="1"/>
  <c r="X960" i="3" s="1"/>
  <c r="W960" i="3" a="1"/>
  <c r="W960" i="3" s="1"/>
  <c r="V960" i="3" a="1"/>
  <c r="V960" i="3" s="1"/>
  <c r="R960" i="3" a="1"/>
  <c r="R960" i="3"/>
  <c r="Z959" i="3" a="1"/>
  <c r="Z959" i="3" s="1"/>
  <c r="AA959" i="3" s="1"/>
  <c r="Y959" i="3" a="1"/>
  <c r="Y959" i="3" s="1"/>
  <c r="X959" i="3" a="1"/>
  <c r="X959" i="3" s="1"/>
  <c r="W959" i="3" a="1"/>
  <c r="W959" i="3" s="1"/>
  <c r="V959" i="3" a="1"/>
  <c r="V959" i="3"/>
  <c r="Z958" i="3" a="1"/>
  <c r="Z958" i="3" s="1"/>
  <c r="AA958" i="3" s="1"/>
  <c r="Y958" i="3" a="1"/>
  <c r="Y958" i="3" s="1"/>
  <c r="X958" i="3" a="1"/>
  <c r="X958" i="3" s="1"/>
  <c r="W958" i="3" a="1"/>
  <c r="W958" i="3" s="1"/>
  <c r="V958" i="3" a="1"/>
  <c r="V958" i="3" s="1"/>
  <c r="Z957" i="3" a="1"/>
  <c r="Z957" i="3" s="1"/>
  <c r="AA957" i="3" s="1"/>
  <c r="Y957" i="3" a="1"/>
  <c r="Y957" i="3" s="1"/>
  <c r="X957" i="3" a="1"/>
  <c r="X957" i="3" s="1"/>
  <c r="W957" i="3" a="1"/>
  <c r="W957" i="3" s="1"/>
  <c r="V957" i="3" a="1"/>
  <c r="V957" i="3" s="1"/>
  <c r="Z956" i="3" a="1"/>
  <c r="Z956" i="3" s="1"/>
  <c r="AA956" i="3" s="1"/>
  <c r="Y956" i="3" a="1"/>
  <c r="Y956" i="3" s="1"/>
  <c r="X956" i="3" a="1"/>
  <c r="X956" i="3" s="1"/>
  <c r="W956" i="3" a="1"/>
  <c r="W956" i="3" s="1"/>
  <c r="V956" i="3" a="1"/>
  <c r="V956" i="3" s="1"/>
  <c r="Z955" i="3" a="1"/>
  <c r="Z955" i="3" s="1"/>
  <c r="AA955" i="3" s="1"/>
  <c r="Y955" i="3" a="1"/>
  <c r="Y955" i="3" s="1"/>
  <c r="X955" i="3" a="1"/>
  <c r="X955" i="3" s="1"/>
  <c r="W955" i="3" a="1"/>
  <c r="W955" i="3" s="1"/>
  <c r="V955" i="3" a="1"/>
  <c r="V955" i="3" s="1"/>
  <c r="Z954" i="3" a="1"/>
  <c r="Z954" i="3" s="1"/>
  <c r="AA954" i="3" s="1"/>
  <c r="Y954" i="3" a="1"/>
  <c r="Y954" i="3" s="1"/>
  <c r="X954" i="3" a="1"/>
  <c r="X954" i="3" s="1"/>
  <c r="W954" i="3" a="1"/>
  <c r="W954" i="3" s="1"/>
  <c r="V954" i="3" a="1"/>
  <c r="V954" i="3" s="1"/>
  <c r="R954" i="3" a="1"/>
  <c r="R954" i="3" s="1"/>
  <c r="Z953" i="3" a="1"/>
  <c r="Z953" i="3" s="1"/>
  <c r="AA953" i="3" s="1"/>
  <c r="Y953" i="3" a="1"/>
  <c r="Y953" i="3" s="1"/>
  <c r="X953" i="3" a="1"/>
  <c r="X953" i="3" s="1"/>
  <c r="W953" i="3" a="1"/>
  <c r="W953" i="3" s="1"/>
  <c r="V953" i="3" a="1"/>
  <c r="V953" i="3" s="1"/>
  <c r="Z952" i="3" a="1"/>
  <c r="Z952" i="3" s="1"/>
  <c r="AA952" i="3" s="1"/>
  <c r="Y952" i="3" a="1"/>
  <c r="Y952" i="3" s="1"/>
  <c r="X952" i="3" a="1"/>
  <c r="X952" i="3" s="1"/>
  <c r="W952" i="3" a="1"/>
  <c r="W952" i="3" s="1"/>
  <c r="V952" i="3" a="1"/>
  <c r="V952" i="3" s="1"/>
  <c r="Z951" i="3" a="1"/>
  <c r="Z951" i="3" s="1"/>
  <c r="AA951" i="3" s="1"/>
  <c r="Y951" i="3" a="1"/>
  <c r="Y951" i="3" s="1"/>
  <c r="X951" i="3" a="1"/>
  <c r="X951" i="3" s="1"/>
  <c r="W951" i="3" a="1"/>
  <c r="W951" i="3" s="1"/>
  <c r="V951" i="3" a="1"/>
  <c r="V951" i="3" s="1"/>
  <c r="Z950" i="3" a="1"/>
  <c r="Z950" i="3" s="1"/>
  <c r="AA950" i="3" s="1"/>
  <c r="Y950" i="3" a="1"/>
  <c r="Y950" i="3" s="1"/>
  <c r="X950" i="3" a="1"/>
  <c r="X950" i="3" s="1"/>
  <c r="W950" i="3" a="1"/>
  <c r="W950" i="3" s="1"/>
  <c r="V950" i="3" a="1"/>
  <c r="V950" i="3" s="1"/>
  <c r="Z949" i="3" a="1"/>
  <c r="Z949" i="3" s="1"/>
  <c r="AA949" i="3" s="1"/>
  <c r="Y949" i="3" a="1"/>
  <c r="Y949" i="3" s="1"/>
  <c r="X949" i="3" a="1"/>
  <c r="X949" i="3" s="1"/>
  <c r="W949" i="3" a="1"/>
  <c r="W949" i="3" s="1"/>
  <c r="V949" i="3" a="1"/>
  <c r="V949" i="3" s="1"/>
  <c r="Z948" i="3" a="1"/>
  <c r="Z948" i="3" s="1"/>
  <c r="AA948" i="3" s="1"/>
  <c r="Y948" i="3" a="1"/>
  <c r="Y948" i="3" s="1"/>
  <c r="X948" i="3" a="1"/>
  <c r="X948" i="3" s="1"/>
  <c r="W948" i="3" a="1"/>
  <c r="W948" i="3" s="1"/>
  <c r="V948" i="3" a="1"/>
  <c r="V948" i="3" s="1"/>
  <c r="Z947" i="3" a="1"/>
  <c r="Z947" i="3" s="1"/>
  <c r="AA947" i="3" s="1"/>
  <c r="Y947" i="3" a="1"/>
  <c r="Y947" i="3" s="1"/>
  <c r="X947" i="3" a="1"/>
  <c r="X947" i="3" s="1"/>
  <c r="W947" i="3" a="1"/>
  <c r="W947" i="3" s="1"/>
  <c r="V947" i="3" a="1"/>
  <c r="V947" i="3" s="1"/>
  <c r="Z946" i="3" a="1"/>
  <c r="Z946" i="3" s="1"/>
  <c r="AA946" i="3" s="1"/>
  <c r="Y946" i="3" a="1"/>
  <c r="Y946" i="3" s="1"/>
  <c r="X946" i="3" a="1"/>
  <c r="X946" i="3" s="1"/>
  <c r="W946" i="3" a="1"/>
  <c r="W946" i="3" s="1"/>
  <c r="V946" i="3" a="1"/>
  <c r="V946" i="3" s="1"/>
  <c r="Z945" i="3" a="1"/>
  <c r="Z945" i="3" s="1"/>
  <c r="AA945" i="3" s="1"/>
  <c r="Y945" i="3" a="1"/>
  <c r="Y945" i="3" s="1"/>
  <c r="X945" i="3" a="1"/>
  <c r="X945" i="3" s="1"/>
  <c r="W945" i="3" a="1"/>
  <c r="W945" i="3" s="1"/>
  <c r="V945" i="3" a="1"/>
  <c r="V945" i="3" s="1"/>
  <c r="Z944" i="3" a="1"/>
  <c r="Z944" i="3" s="1"/>
  <c r="AA944" i="3" s="1"/>
  <c r="Y944" i="3" a="1"/>
  <c r="Y944" i="3" s="1"/>
  <c r="X944" i="3" a="1"/>
  <c r="X944" i="3" s="1"/>
  <c r="W944" i="3" a="1"/>
  <c r="W944" i="3" s="1"/>
  <c r="V944" i="3" a="1"/>
  <c r="V944" i="3" s="1"/>
  <c r="Z943" i="3" a="1"/>
  <c r="Z943" i="3" s="1"/>
  <c r="AA943" i="3" s="1"/>
  <c r="Y943" i="3" a="1"/>
  <c r="Y943" i="3" s="1"/>
  <c r="X943" i="3" a="1"/>
  <c r="X943" i="3" s="1"/>
  <c r="W943" i="3" a="1"/>
  <c r="W943" i="3" s="1"/>
  <c r="V943" i="3" a="1"/>
  <c r="V943" i="3" s="1"/>
  <c r="Z942" i="3" a="1"/>
  <c r="Z942" i="3" s="1"/>
  <c r="AA942" i="3" s="1"/>
  <c r="Y942" i="3" a="1"/>
  <c r="Y942" i="3"/>
  <c r="X942" i="3" a="1"/>
  <c r="X942" i="3" s="1"/>
  <c r="W942" i="3" a="1"/>
  <c r="W942" i="3" s="1"/>
  <c r="V942" i="3" a="1"/>
  <c r="V942" i="3" s="1"/>
  <c r="Z941" i="3" a="1"/>
  <c r="Z941" i="3" s="1"/>
  <c r="AA941" i="3" s="1"/>
  <c r="Y941" i="3" a="1"/>
  <c r="Y941" i="3" s="1"/>
  <c r="X941" i="3" a="1"/>
  <c r="X941" i="3" s="1"/>
  <c r="W941" i="3" a="1"/>
  <c r="W941" i="3" s="1"/>
  <c r="V941" i="3" a="1"/>
  <c r="V941" i="3" s="1"/>
  <c r="R941" i="3" a="1"/>
  <c r="R941" i="3"/>
  <c r="Z940" i="3" a="1"/>
  <c r="Z940" i="3" s="1"/>
  <c r="AA940" i="3" s="1"/>
  <c r="Y940" i="3" a="1"/>
  <c r="Y940" i="3" s="1"/>
  <c r="X940" i="3" a="1"/>
  <c r="X940" i="3" s="1"/>
  <c r="W940" i="3" a="1"/>
  <c r="W940" i="3" s="1"/>
  <c r="V940" i="3" a="1"/>
  <c r="V940" i="3" s="1"/>
  <c r="Z939" i="3" a="1"/>
  <c r="Z939" i="3" s="1"/>
  <c r="AA939" i="3" s="1"/>
  <c r="Y939" i="3" a="1"/>
  <c r="Y939" i="3" s="1"/>
  <c r="X939" i="3" a="1"/>
  <c r="X939" i="3" s="1"/>
  <c r="W939" i="3" a="1"/>
  <c r="W939" i="3" s="1"/>
  <c r="V939" i="3" a="1"/>
  <c r="V939" i="3" s="1"/>
  <c r="Z938" i="3" a="1"/>
  <c r="Z938" i="3" s="1"/>
  <c r="AA938" i="3" s="1"/>
  <c r="Y938" i="3" a="1"/>
  <c r="Y938" i="3" s="1"/>
  <c r="X938" i="3" a="1"/>
  <c r="X938" i="3" s="1"/>
  <c r="W938" i="3" a="1"/>
  <c r="W938" i="3" s="1"/>
  <c r="V938" i="3" a="1"/>
  <c r="V938" i="3" s="1"/>
  <c r="Z937" i="3" a="1"/>
  <c r="Z937" i="3" s="1"/>
  <c r="AA937" i="3" s="1"/>
  <c r="Y937" i="3" a="1"/>
  <c r="Y937" i="3" s="1"/>
  <c r="X937" i="3" a="1"/>
  <c r="X937" i="3" s="1"/>
  <c r="W937" i="3" a="1"/>
  <c r="W937" i="3" s="1"/>
  <c r="V937" i="3" a="1"/>
  <c r="V937" i="3" s="1"/>
  <c r="Z936" i="3" a="1"/>
  <c r="Z936" i="3" s="1"/>
  <c r="AA936" i="3" s="1"/>
  <c r="Y936" i="3" a="1"/>
  <c r="Y936" i="3" s="1"/>
  <c r="X936" i="3" a="1"/>
  <c r="X936" i="3" s="1"/>
  <c r="W936" i="3" a="1"/>
  <c r="W936" i="3" s="1"/>
  <c r="V936" i="3" a="1"/>
  <c r="V936" i="3" s="1"/>
  <c r="Z935" i="3" a="1"/>
  <c r="Z935" i="3" s="1"/>
  <c r="AA935" i="3" s="1"/>
  <c r="Y935" i="3" a="1"/>
  <c r="Y935" i="3" s="1"/>
  <c r="X935" i="3" a="1"/>
  <c r="X935" i="3" s="1"/>
  <c r="W935" i="3" a="1"/>
  <c r="W935" i="3" s="1"/>
  <c r="V935" i="3" a="1"/>
  <c r="V935" i="3" s="1"/>
  <c r="S935" i="3" a="1"/>
  <c r="S935" i="3"/>
  <c r="R935" i="3" a="1"/>
  <c r="R935" i="3"/>
  <c r="Z934" i="3" a="1"/>
  <c r="Z934" i="3" s="1"/>
  <c r="AA934" i="3" s="1"/>
  <c r="Y934" i="3" a="1"/>
  <c r="Y934" i="3" s="1"/>
  <c r="X934" i="3" a="1"/>
  <c r="X934" i="3" s="1"/>
  <c r="W934" i="3" a="1"/>
  <c r="W934" i="3" s="1"/>
  <c r="V934" i="3" a="1"/>
  <c r="V934" i="3" s="1"/>
  <c r="Z933" i="3" a="1"/>
  <c r="Z933" i="3" s="1"/>
  <c r="AA933" i="3" s="1"/>
  <c r="Y933" i="3" a="1"/>
  <c r="Y933" i="3" s="1"/>
  <c r="X933" i="3" a="1"/>
  <c r="X933" i="3" s="1"/>
  <c r="W933" i="3" a="1"/>
  <c r="W933" i="3" s="1"/>
  <c r="V933" i="3" a="1"/>
  <c r="V933" i="3" s="1"/>
  <c r="Z932" i="3" a="1"/>
  <c r="Z932" i="3" s="1"/>
  <c r="AA932" i="3" s="1"/>
  <c r="Y932" i="3" a="1"/>
  <c r="Y932" i="3" s="1"/>
  <c r="X932" i="3" a="1"/>
  <c r="X932" i="3" s="1"/>
  <c r="W932" i="3" a="1"/>
  <c r="W932" i="3" s="1"/>
  <c r="V932" i="3" a="1"/>
  <c r="V932" i="3" s="1"/>
  <c r="Z931" i="3" a="1"/>
  <c r="Z931" i="3" s="1"/>
  <c r="AA931" i="3" s="1"/>
  <c r="Y931" i="3" a="1"/>
  <c r="Y931" i="3" s="1"/>
  <c r="X931" i="3" a="1"/>
  <c r="X931" i="3" s="1"/>
  <c r="W931" i="3" a="1"/>
  <c r="W931" i="3" s="1"/>
  <c r="V931" i="3" a="1"/>
  <c r="V931" i="3" s="1"/>
  <c r="Z930" i="3" a="1"/>
  <c r="Z930" i="3" s="1"/>
  <c r="AA930" i="3" s="1"/>
  <c r="Y930" i="3" a="1"/>
  <c r="Y930" i="3" s="1"/>
  <c r="X930" i="3" a="1"/>
  <c r="X930" i="3" s="1"/>
  <c r="W930" i="3" a="1"/>
  <c r="W930" i="3" s="1"/>
  <c r="V930" i="3" a="1"/>
  <c r="V930" i="3" s="1"/>
  <c r="Z929" i="3" a="1"/>
  <c r="Z929" i="3" s="1"/>
  <c r="AA929" i="3" s="1"/>
  <c r="Y929" i="3" a="1"/>
  <c r="Y929" i="3" s="1"/>
  <c r="X929" i="3" a="1"/>
  <c r="X929" i="3" s="1"/>
  <c r="W929" i="3" a="1"/>
  <c r="W929" i="3" s="1"/>
  <c r="V929" i="3" a="1"/>
  <c r="V929" i="3" s="1"/>
  <c r="Z928" i="3" a="1"/>
  <c r="Z928" i="3" s="1"/>
  <c r="AA928" i="3" s="1"/>
  <c r="Y928" i="3" a="1"/>
  <c r="Y928" i="3"/>
  <c r="X928" i="3" a="1"/>
  <c r="X928" i="3" s="1"/>
  <c r="W928" i="3" a="1"/>
  <c r="W928" i="3" s="1"/>
  <c r="V928" i="3" a="1"/>
  <c r="V928" i="3" s="1"/>
  <c r="Z927" i="3" a="1"/>
  <c r="Z927" i="3" s="1"/>
  <c r="AA927" i="3" s="1"/>
  <c r="Y927" i="3" a="1"/>
  <c r="Y927" i="3" s="1"/>
  <c r="X927" i="3" a="1"/>
  <c r="X927" i="3" s="1"/>
  <c r="W927" i="3" a="1"/>
  <c r="W927" i="3" s="1"/>
  <c r="V927" i="3" a="1"/>
  <c r="V927" i="3" s="1"/>
  <c r="Z926" i="3" a="1"/>
  <c r="Z926" i="3" s="1"/>
  <c r="AA926" i="3" s="1"/>
  <c r="Y926" i="3" a="1"/>
  <c r="Y926" i="3" s="1"/>
  <c r="X926" i="3" a="1"/>
  <c r="X926" i="3" s="1"/>
  <c r="W926" i="3" a="1"/>
  <c r="W926" i="3" s="1"/>
  <c r="V926" i="3" a="1"/>
  <c r="V926" i="3" s="1"/>
  <c r="Z925" i="3" a="1"/>
  <c r="Z925" i="3" s="1"/>
  <c r="AA925" i="3" s="1"/>
  <c r="Y925" i="3" a="1"/>
  <c r="Y925" i="3" s="1"/>
  <c r="X925" i="3" a="1"/>
  <c r="X925" i="3" s="1"/>
  <c r="W925" i="3" a="1"/>
  <c r="W925" i="3" s="1"/>
  <c r="V925" i="3" a="1"/>
  <c r="V925" i="3" s="1"/>
  <c r="Z924" i="3" a="1"/>
  <c r="Z924" i="3" s="1"/>
  <c r="AA924" i="3" s="1"/>
  <c r="Y924" i="3" a="1"/>
  <c r="Y924" i="3" s="1"/>
  <c r="X924" i="3" a="1"/>
  <c r="X924" i="3" s="1"/>
  <c r="W924" i="3" a="1"/>
  <c r="W924" i="3" s="1"/>
  <c r="V924" i="3" a="1"/>
  <c r="V924" i="3" s="1"/>
  <c r="Z923" i="3" a="1"/>
  <c r="Z923" i="3" s="1"/>
  <c r="AA923" i="3" s="1"/>
  <c r="Y923" i="3" a="1"/>
  <c r="Y923" i="3" s="1"/>
  <c r="X923" i="3" a="1"/>
  <c r="X923" i="3" s="1"/>
  <c r="W923" i="3" a="1"/>
  <c r="W923" i="3" s="1"/>
  <c r="V923" i="3" a="1"/>
  <c r="V923" i="3" s="1"/>
  <c r="Z922" i="3" a="1"/>
  <c r="Z922" i="3" s="1"/>
  <c r="AA922" i="3" s="1"/>
  <c r="Y922" i="3" a="1"/>
  <c r="Y922" i="3" s="1"/>
  <c r="X922" i="3" a="1"/>
  <c r="X922" i="3" s="1"/>
  <c r="W922" i="3" a="1"/>
  <c r="W922" i="3" s="1"/>
  <c r="V922" i="3" a="1"/>
  <c r="V922" i="3" s="1"/>
  <c r="Z921" i="3" a="1"/>
  <c r="Z921" i="3" s="1"/>
  <c r="AA921" i="3" s="1"/>
  <c r="Y921" i="3" a="1"/>
  <c r="Y921" i="3" s="1"/>
  <c r="X921" i="3" a="1"/>
  <c r="X921" i="3" s="1"/>
  <c r="W921" i="3" a="1"/>
  <c r="W921" i="3" s="1"/>
  <c r="V921" i="3" a="1"/>
  <c r="V921" i="3" s="1"/>
  <c r="Z920" i="3" a="1"/>
  <c r="Z920" i="3" s="1"/>
  <c r="AA920" i="3" s="1"/>
  <c r="Y920" i="3" a="1"/>
  <c r="Y920" i="3" s="1"/>
  <c r="X920" i="3" a="1"/>
  <c r="X920" i="3" s="1"/>
  <c r="W920" i="3" a="1"/>
  <c r="W920" i="3" s="1"/>
  <c r="V920" i="3" a="1"/>
  <c r="V920" i="3" s="1"/>
  <c r="Z919" i="3" a="1"/>
  <c r="Z919" i="3" s="1"/>
  <c r="AA919" i="3" s="1"/>
  <c r="Y919" i="3" a="1"/>
  <c r="Y919" i="3" s="1"/>
  <c r="X919" i="3" a="1"/>
  <c r="X919" i="3" s="1"/>
  <c r="W919" i="3" a="1"/>
  <c r="W919" i="3" s="1"/>
  <c r="V919" i="3" a="1"/>
  <c r="V919" i="3" s="1"/>
  <c r="Z918" i="3" a="1"/>
  <c r="Z918" i="3" s="1"/>
  <c r="AA918" i="3" s="1"/>
  <c r="Y918" i="3" a="1"/>
  <c r="Y918" i="3" s="1"/>
  <c r="X918" i="3" a="1"/>
  <c r="X918" i="3" s="1"/>
  <c r="W918" i="3" a="1"/>
  <c r="W918" i="3" s="1"/>
  <c r="V918" i="3" a="1"/>
  <c r="V918" i="3" s="1"/>
  <c r="Z917" i="3" a="1"/>
  <c r="Z917" i="3" s="1"/>
  <c r="AA917" i="3" s="1"/>
  <c r="Y917" i="3" a="1"/>
  <c r="Y917" i="3" s="1"/>
  <c r="X917" i="3" a="1"/>
  <c r="X917" i="3" s="1"/>
  <c r="W917" i="3" a="1"/>
  <c r="W917" i="3" s="1"/>
  <c r="V917" i="3" a="1"/>
  <c r="V917" i="3" s="1"/>
  <c r="Z916" i="3" a="1"/>
  <c r="Z916" i="3" s="1"/>
  <c r="AA916" i="3" s="1"/>
  <c r="Y916" i="3" a="1"/>
  <c r="Y916" i="3" s="1"/>
  <c r="X916" i="3" a="1"/>
  <c r="X916" i="3" s="1"/>
  <c r="W916" i="3" a="1"/>
  <c r="W916" i="3" s="1"/>
  <c r="V916" i="3" a="1"/>
  <c r="V916" i="3" s="1"/>
  <c r="Z915" i="3" a="1"/>
  <c r="Z915" i="3" s="1"/>
  <c r="AA915" i="3" s="1"/>
  <c r="Y915" i="3" a="1"/>
  <c r="Y915" i="3" s="1"/>
  <c r="X915" i="3" a="1"/>
  <c r="X915" i="3" s="1"/>
  <c r="W915" i="3" a="1"/>
  <c r="W915" i="3" s="1"/>
  <c r="V915" i="3" a="1"/>
  <c r="V915" i="3" s="1"/>
  <c r="Z914" i="3" a="1"/>
  <c r="Z914" i="3" s="1"/>
  <c r="AA914" i="3" s="1"/>
  <c r="Y914" i="3" a="1"/>
  <c r="Y914" i="3" s="1"/>
  <c r="X914" i="3" a="1"/>
  <c r="X914" i="3" s="1"/>
  <c r="W914" i="3" a="1"/>
  <c r="W914" i="3" s="1"/>
  <c r="V914" i="3" a="1"/>
  <c r="V914" i="3" s="1"/>
  <c r="Z913" i="3" a="1"/>
  <c r="Z913" i="3" s="1"/>
  <c r="AA913" i="3" s="1"/>
  <c r="Y913" i="3" a="1"/>
  <c r="Y913" i="3" s="1"/>
  <c r="X913" i="3" a="1"/>
  <c r="X913" i="3" s="1"/>
  <c r="W913" i="3" a="1"/>
  <c r="W913" i="3" s="1"/>
  <c r="V913" i="3" a="1"/>
  <c r="V913" i="3" s="1"/>
  <c r="Z912" i="3" a="1"/>
  <c r="Z912" i="3" s="1"/>
  <c r="AA912" i="3" s="1"/>
  <c r="Y912" i="3" a="1"/>
  <c r="Y912" i="3" s="1"/>
  <c r="X912" i="3" a="1"/>
  <c r="X912" i="3" s="1"/>
  <c r="W912" i="3" a="1"/>
  <c r="W912" i="3" s="1"/>
  <c r="V912" i="3" a="1"/>
  <c r="V912" i="3" s="1"/>
  <c r="Z911" i="3" a="1"/>
  <c r="Z911" i="3" s="1"/>
  <c r="AA911" i="3" s="1"/>
  <c r="Y911" i="3" a="1"/>
  <c r="Y911" i="3" s="1"/>
  <c r="X911" i="3" a="1"/>
  <c r="X911" i="3" s="1"/>
  <c r="W911" i="3" a="1"/>
  <c r="W911" i="3" s="1"/>
  <c r="V911" i="3" a="1"/>
  <c r="V911" i="3" s="1"/>
  <c r="Z910" i="3" a="1"/>
  <c r="Z910" i="3" s="1"/>
  <c r="AA910" i="3" s="1"/>
  <c r="Y910" i="3" a="1"/>
  <c r="Y910" i="3" s="1"/>
  <c r="X910" i="3" a="1"/>
  <c r="X910" i="3" s="1"/>
  <c r="W910" i="3" a="1"/>
  <c r="W910" i="3" s="1"/>
  <c r="V910" i="3" a="1"/>
  <c r="V910" i="3" s="1"/>
  <c r="S910" i="3" a="1"/>
  <c r="S910" i="3"/>
  <c r="R910" i="3" a="1"/>
  <c r="R910" i="3"/>
  <c r="Z909" i="3" a="1"/>
  <c r="Z909" i="3" s="1"/>
  <c r="AA909" i="3" s="1"/>
  <c r="Y909" i="3" a="1"/>
  <c r="Y909" i="3" s="1"/>
  <c r="X909" i="3" a="1"/>
  <c r="X909" i="3" s="1"/>
  <c r="W909" i="3" a="1"/>
  <c r="W909" i="3" s="1"/>
  <c r="V909" i="3" a="1"/>
  <c r="V909" i="3" s="1"/>
  <c r="Z908" i="3" a="1"/>
  <c r="Z908" i="3" s="1"/>
  <c r="AA908" i="3" s="1"/>
  <c r="Y908" i="3" a="1"/>
  <c r="Y908" i="3" s="1"/>
  <c r="X908" i="3" a="1"/>
  <c r="X908" i="3" s="1"/>
  <c r="W908" i="3" a="1"/>
  <c r="W908" i="3" s="1"/>
  <c r="V908" i="3" a="1"/>
  <c r="V908" i="3" s="1"/>
  <c r="Z907" i="3" a="1"/>
  <c r="Z907" i="3" s="1"/>
  <c r="AA907" i="3" s="1"/>
  <c r="Y907" i="3" a="1"/>
  <c r="Y907" i="3" s="1"/>
  <c r="X907" i="3" a="1"/>
  <c r="X907" i="3" s="1"/>
  <c r="W907" i="3" a="1"/>
  <c r="W907" i="3" s="1"/>
  <c r="V907" i="3" a="1"/>
  <c r="V907" i="3" s="1"/>
  <c r="Z906" i="3" a="1"/>
  <c r="Z906" i="3" s="1"/>
  <c r="AA906" i="3" s="1"/>
  <c r="Y906" i="3" a="1"/>
  <c r="Y906" i="3" s="1"/>
  <c r="X906" i="3" a="1"/>
  <c r="X906" i="3" s="1"/>
  <c r="W906" i="3" a="1"/>
  <c r="W906" i="3" s="1"/>
  <c r="V906" i="3" a="1"/>
  <c r="V906" i="3" s="1"/>
  <c r="Z905" i="3" a="1"/>
  <c r="Z905" i="3" s="1"/>
  <c r="AA905" i="3" s="1"/>
  <c r="Y905" i="3" a="1"/>
  <c r="Y905" i="3" s="1"/>
  <c r="X905" i="3" a="1"/>
  <c r="X905" i="3" s="1"/>
  <c r="W905" i="3" a="1"/>
  <c r="W905" i="3" s="1"/>
  <c r="V905" i="3" a="1"/>
  <c r="V905" i="3" s="1"/>
  <c r="Z904" i="3" a="1"/>
  <c r="Z904" i="3" s="1"/>
  <c r="AA904" i="3" s="1"/>
  <c r="Y904" i="3" a="1"/>
  <c r="Y904" i="3" s="1"/>
  <c r="X904" i="3" a="1"/>
  <c r="X904" i="3" s="1"/>
  <c r="W904" i="3" a="1"/>
  <c r="W904" i="3" s="1"/>
  <c r="V904" i="3" a="1"/>
  <c r="V904" i="3" s="1"/>
  <c r="Z903" i="3" a="1"/>
  <c r="Z903" i="3" s="1"/>
  <c r="AA903" i="3" s="1"/>
  <c r="Y903" i="3" a="1"/>
  <c r="Y903" i="3" s="1"/>
  <c r="X903" i="3" a="1"/>
  <c r="X903" i="3" s="1"/>
  <c r="W903" i="3" a="1"/>
  <c r="W903" i="3" s="1"/>
  <c r="V903" i="3" a="1"/>
  <c r="V903" i="3" s="1"/>
  <c r="Z902" i="3" a="1"/>
  <c r="Z902" i="3" s="1"/>
  <c r="AA902" i="3" s="1"/>
  <c r="Y902" i="3" a="1"/>
  <c r="Y902" i="3" s="1"/>
  <c r="X902" i="3" a="1"/>
  <c r="X902" i="3" s="1"/>
  <c r="W902" i="3" a="1"/>
  <c r="W902" i="3" s="1"/>
  <c r="V902" i="3" a="1"/>
  <c r="V902" i="3" s="1"/>
  <c r="Z901" i="3" a="1"/>
  <c r="Z901" i="3" s="1"/>
  <c r="AA901" i="3" s="1"/>
  <c r="Y901" i="3" a="1"/>
  <c r="Y901" i="3" s="1"/>
  <c r="X901" i="3" a="1"/>
  <c r="X901" i="3" s="1"/>
  <c r="W901" i="3" a="1"/>
  <c r="W901" i="3" s="1"/>
  <c r="V901" i="3" a="1"/>
  <c r="V901" i="3" s="1"/>
  <c r="Z900" i="3" a="1"/>
  <c r="Z900" i="3" s="1"/>
  <c r="AA900" i="3" s="1"/>
  <c r="Y900" i="3" a="1"/>
  <c r="Y900" i="3" s="1"/>
  <c r="X900" i="3" a="1"/>
  <c r="X900" i="3" s="1"/>
  <c r="W900" i="3" a="1"/>
  <c r="W900" i="3" s="1"/>
  <c r="V900" i="3" a="1"/>
  <c r="V900" i="3" s="1"/>
  <c r="Z899" i="3" a="1"/>
  <c r="Z899" i="3" s="1"/>
  <c r="AA899" i="3" s="1"/>
  <c r="Y899" i="3" a="1"/>
  <c r="Y899" i="3" s="1"/>
  <c r="X899" i="3" a="1"/>
  <c r="X899" i="3" s="1"/>
  <c r="W899" i="3" a="1"/>
  <c r="W899" i="3"/>
  <c r="V899" i="3" a="1"/>
  <c r="V899" i="3" s="1"/>
  <c r="Z898" i="3" a="1"/>
  <c r="Z898" i="3" s="1"/>
  <c r="AA898" i="3" s="1"/>
  <c r="Y898" i="3" a="1"/>
  <c r="Y898" i="3" s="1"/>
  <c r="X898" i="3" a="1"/>
  <c r="X898" i="3" s="1"/>
  <c r="W898" i="3" a="1"/>
  <c r="W898" i="3" s="1"/>
  <c r="V898" i="3" a="1"/>
  <c r="V898" i="3" s="1"/>
  <c r="Z897" i="3" a="1"/>
  <c r="Z897" i="3" s="1"/>
  <c r="AA897" i="3" s="1"/>
  <c r="Y897" i="3" a="1"/>
  <c r="Y897" i="3" s="1"/>
  <c r="X897" i="3" a="1"/>
  <c r="X897" i="3" s="1"/>
  <c r="W897" i="3" a="1"/>
  <c r="W897" i="3" s="1"/>
  <c r="V897" i="3" a="1"/>
  <c r="V897" i="3" s="1"/>
  <c r="Z896" i="3" a="1"/>
  <c r="Z896" i="3" s="1"/>
  <c r="AA896" i="3" s="1"/>
  <c r="Y896" i="3" a="1"/>
  <c r="Y896" i="3" s="1"/>
  <c r="X896" i="3" a="1"/>
  <c r="X896" i="3" s="1"/>
  <c r="W896" i="3" a="1"/>
  <c r="W896" i="3" s="1"/>
  <c r="V896" i="3" a="1"/>
  <c r="V896" i="3" s="1"/>
  <c r="F896" i="3"/>
  <c r="Z895" i="3" a="1"/>
  <c r="Z895" i="3" s="1"/>
  <c r="AA895" i="3" s="1"/>
  <c r="Y895" i="3" a="1"/>
  <c r="Y895" i="3" s="1"/>
  <c r="X895" i="3" a="1"/>
  <c r="X895" i="3" s="1"/>
  <c r="W895" i="3" a="1"/>
  <c r="W895" i="3" s="1"/>
  <c r="V895" i="3" a="1"/>
  <c r="V895" i="3" s="1"/>
  <c r="Z894" i="3" a="1"/>
  <c r="Z894" i="3" s="1"/>
  <c r="AA894" i="3" s="1"/>
  <c r="Y894" i="3" a="1"/>
  <c r="Y894" i="3" s="1"/>
  <c r="X894" i="3" a="1"/>
  <c r="X894" i="3" s="1"/>
  <c r="W894" i="3" a="1"/>
  <c r="W894" i="3" s="1"/>
  <c r="V894" i="3" a="1"/>
  <c r="V894" i="3" s="1"/>
  <c r="Z893" i="3" a="1"/>
  <c r="Z893" i="3" s="1"/>
  <c r="AA893" i="3" s="1"/>
  <c r="Y893" i="3" a="1"/>
  <c r="Y893" i="3" s="1"/>
  <c r="X893" i="3" a="1"/>
  <c r="X893" i="3" s="1"/>
  <c r="W893" i="3" a="1"/>
  <c r="W893" i="3" s="1"/>
  <c r="V893" i="3" a="1"/>
  <c r="V893" i="3" s="1"/>
  <c r="Z892" i="3" a="1"/>
  <c r="Z892" i="3" s="1"/>
  <c r="AA892" i="3" s="1"/>
  <c r="Y892" i="3" a="1"/>
  <c r="Y892" i="3" s="1"/>
  <c r="X892" i="3" a="1"/>
  <c r="X892" i="3" s="1"/>
  <c r="W892" i="3" a="1"/>
  <c r="W892" i="3" s="1"/>
  <c r="V892" i="3" a="1"/>
  <c r="V892" i="3" s="1"/>
  <c r="Z891" i="3" a="1"/>
  <c r="Z891" i="3" s="1"/>
  <c r="AA891" i="3" s="1"/>
  <c r="Y891" i="3" a="1"/>
  <c r="Y891" i="3" s="1"/>
  <c r="X891" i="3" a="1"/>
  <c r="X891" i="3" s="1"/>
  <c r="W891" i="3" a="1"/>
  <c r="W891" i="3" s="1"/>
  <c r="V891" i="3" a="1"/>
  <c r="V891" i="3" s="1"/>
  <c r="Z890" i="3" a="1"/>
  <c r="Z890" i="3" s="1"/>
  <c r="AA890" i="3" s="1"/>
  <c r="Y890" i="3" a="1"/>
  <c r="Y890" i="3" s="1"/>
  <c r="X890" i="3" a="1"/>
  <c r="X890" i="3" s="1"/>
  <c r="W890" i="3" a="1"/>
  <c r="W890" i="3"/>
  <c r="V890" i="3" a="1"/>
  <c r="V890" i="3" s="1"/>
  <c r="Z889" i="3" a="1"/>
  <c r="Z889" i="3" s="1"/>
  <c r="AA889" i="3" s="1"/>
  <c r="Y889" i="3" a="1"/>
  <c r="Y889" i="3" s="1"/>
  <c r="X889" i="3" a="1"/>
  <c r="X889" i="3" s="1"/>
  <c r="W889" i="3" a="1"/>
  <c r="W889" i="3" s="1"/>
  <c r="V889" i="3" a="1"/>
  <c r="V889" i="3" s="1"/>
  <c r="Z888" i="3" a="1"/>
  <c r="Z888" i="3" s="1"/>
  <c r="AA888" i="3" s="1"/>
  <c r="Y888" i="3" a="1"/>
  <c r="Y888" i="3" s="1"/>
  <c r="X888" i="3" a="1"/>
  <c r="X888" i="3" s="1"/>
  <c r="W888" i="3" a="1"/>
  <c r="W888" i="3" s="1"/>
  <c r="V888" i="3" a="1"/>
  <c r="V888" i="3" s="1"/>
  <c r="Z887" i="3" a="1"/>
  <c r="Z887" i="3" s="1"/>
  <c r="AA887" i="3" s="1"/>
  <c r="Y887" i="3" a="1"/>
  <c r="Y887" i="3" s="1"/>
  <c r="X887" i="3" a="1"/>
  <c r="X887" i="3" s="1"/>
  <c r="W887" i="3" a="1"/>
  <c r="W887" i="3" s="1"/>
  <c r="V887" i="3" a="1"/>
  <c r="V887" i="3" s="1"/>
  <c r="Z886" i="3" a="1"/>
  <c r="Z886" i="3" s="1"/>
  <c r="AA886" i="3" s="1"/>
  <c r="Y886" i="3" a="1"/>
  <c r="Y886" i="3" s="1"/>
  <c r="X886" i="3" a="1"/>
  <c r="X886" i="3" s="1"/>
  <c r="W886" i="3" a="1"/>
  <c r="W886" i="3" s="1"/>
  <c r="V886" i="3" a="1"/>
  <c r="V886" i="3" s="1"/>
  <c r="Z885" i="3" a="1"/>
  <c r="Z885" i="3" s="1"/>
  <c r="AA885" i="3" s="1"/>
  <c r="Y885" i="3" a="1"/>
  <c r="Y885" i="3" s="1"/>
  <c r="X885" i="3" a="1"/>
  <c r="X885" i="3" s="1"/>
  <c r="W885" i="3" a="1"/>
  <c r="W885" i="3" s="1"/>
  <c r="V885" i="3" a="1"/>
  <c r="V885" i="3" s="1"/>
  <c r="Z884" i="3" a="1"/>
  <c r="Z884" i="3" s="1"/>
  <c r="AA884" i="3" s="1"/>
  <c r="Y884" i="3" a="1"/>
  <c r="Y884" i="3" s="1"/>
  <c r="X884" i="3" a="1"/>
  <c r="X884" i="3" s="1"/>
  <c r="W884" i="3" a="1"/>
  <c r="W884" i="3" s="1"/>
  <c r="V884" i="3" a="1"/>
  <c r="V884" i="3" s="1"/>
  <c r="Z883" i="3" a="1"/>
  <c r="Z883" i="3" s="1"/>
  <c r="AA883" i="3" s="1"/>
  <c r="Y883" i="3" a="1"/>
  <c r="Y883" i="3" s="1"/>
  <c r="X883" i="3" a="1"/>
  <c r="X883" i="3" s="1"/>
  <c r="W883" i="3" a="1"/>
  <c r="W883" i="3" s="1"/>
  <c r="V883" i="3" a="1"/>
  <c r="V883" i="3" s="1"/>
  <c r="Z882" i="3" a="1"/>
  <c r="Z882" i="3" s="1"/>
  <c r="AA882" i="3" s="1"/>
  <c r="Y882" i="3" a="1"/>
  <c r="Y882" i="3" s="1"/>
  <c r="X882" i="3" a="1"/>
  <c r="X882" i="3" s="1"/>
  <c r="W882" i="3" a="1"/>
  <c r="W882" i="3" s="1"/>
  <c r="V882" i="3" a="1"/>
  <c r="V882" i="3" s="1"/>
  <c r="Z881" i="3" a="1"/>
  <c r="Z881" i="3" s="1"/>
  <c r="AA881" i="3" s="1"/>
  <c r="Y881" i="3" a="1"/>
  <c r="Y881" i="3" s="1"/>
  <c r="X881" i="3" a="1"/>
  <c r="X881" i="3" s="1"/>
  <c r="W881" i="3" a="1"/>
  <c r="W881" i="3" s="1"/>
  <c r="V881" i="3" a="1"/>
  <c r="V881" i="3" s="1"/>
  <c r="Z880" i="3" a="1"/>
  <c r="Z880" i="3" s="1"/>
  <c r="AA880" i="3" s="1"/>
  <c r="Y880" i="3" a="1"/>
  <c r="Y880" i="3" s="1"/>
  <c r="X880" i="3" a="1"/>
  <c r="X880" i="3" s="1"/>
  <c r="W880" i="3" a="1"/>
  <c r="W880" i="3" s="1"/>
  <c r="V880" i="3" a="1"/>
  <c r="V880" i="3" s="1"/>
  <c r="Z879" i="3" a="1"/>
  <c r="Z879" i="3" s="1"/>
  <c r="AA879" i="3" s="1"/>
  <c r="Y879" i="3" a="1"/>
  <c r="Y879" i="3" s="1"/>
  <c r="X879" i="3" a="1"/>
  <c r="X879" i="3" s="1"/>
  <c r="W879" i="3" a="1"/>
  <c r="W879" i="3" s="1"/>
  <c r="V879" i="3" a="1"/>
  <c r="V879" i="3" s="1"/>
  <c r="Z878" i="3" a="1"/>
  <c r="Z878" i="3" s="1"/>
  <c r="AA878" i="3" s="1"/>
  <c r="Y878" i="3" a="1"/>
  <c r="Y878" i="3" s="1"/>
  <c r="X878" i="3" a="1"/>
  <c r="X878" i="3" s="1"/>
  <c r="W878" i="3" a="1"/>
  <c r="W878" i="3" s="1"/>
  <c r="V878" i="3" a="1"/>
  <c r="V878" i="3" s="1"/>
  <c r="Z877" i="3" a="1"/>
  <c r="Z877" i="3" s="1"/>
  <c r="AA877" i="3" s="1"/>
  <c r="Y877" i="3" a="1"/>
  <c r="Y877" i="3" s="1"/>
  <c r="X877" i="3" a="1"/>
  <c r="X877" i="3" s="1"/>
  <c r="W877" i="3" a="1"/>
  <c r="W877" i="3" s="1"/>
  <c r="V877" i="3" a="1"/>
  <c r="V877" i="3" s="1"/>
  <c r="Z876" i="3" a="1"/>
  <c r="Z876" i="3" s="1"/>
  <c r="AA876" i="3" s="1"/>
  <c r="Y876" i="3" a="1"/>
  <c r="Y876" i="3" s="1"/>
  <c r="X876" i="3" a="1"/>
  <c r="X876" i="3" s="1"/>
  <c r="W876" i="3" a="1"/>
  <c r="W876" i="3" s="1"/>
  <c r="V876" i="3" a="1"/>
  <c r="V876" i="3" s="1"/>
  <c r="Z875" i="3" a="1"/>
  <c r="Z875" i="3" s="1"/>
  <c r="AA875" i="3" s="1"/>
  <c r="Y875" i="3" a="1"/>
  <c r="Y875" i="3" s="1"/>
  <c r="X875" i="3" a="1"/>
  <c r="X875" i="3" s="1"/>
  <c r="W875" i="3" a="1"/>
  <c r="W875" i="3" s="1"/>
  <c r="V875" i="3" a="1"/>
  <c r="V875" i="3" s="1"/>
  <c r="Z874" i="3" a="1"/>
  <c r="Z874" i="3" s="1"/>
  <c r="AA874" i="3" s="1"/>
  <c r="Y874" i="3" a="1"/>
  <c r="Y874" i="3" s="1"/>
  <c r="X874" i="3" a="1"/>
  <c r="X874" i="3" s="1"/>
  <c r="W874" i="3" a="1"/>
  <c r="W874" i="3" s="1"/>
  <c r="V874" i="3" a="1"/>
  <c r="V874" i="3" s="1"/>
  <c r="Z873" i="3" a="1"/>
  <c r="Z873" i="3" s="1"/>
  <c r="AA873" i="3" s="1"/>
  <c r="Y873" i="3" a="1"/>
  <c r="Y873" i="3" s="1"/>
  <c r="X873" i="3" a="1"/>
  <c r="X873" i="3" s="1"/>
  <c r="W873" i="3" a="1"/>
  <c r="W873" i="3" s="1"/>
  <c r="V873" i="3" a="1"/>
  <c r="V873" i="3" s="1"/>
  <c r="Z872" i="3" a="1"/>
  <c r="Z872" i="3" s="1"/>
  <c r="AA872" i="3" s="1"/>
  <c r="Y872" i="3" a="1"/>
  <c r="Y872" i="3" s="1"/>
  <c r="X872" i="3" a="1"/>
  <c r="X872" i="3" s="1"/>
  <c r="W872" i="3" a="1"/>
  <c r="W872" i="3" s="1"/>
  <c r="V872" i="3" a="1"/>
  <c r="V872" i="3" s="1"/>
  <c r="Z871" i="3" a="1"/>
  <c r="Z871" i="3" s="1"/>
  <c r="AA871" i="3" s="1"/>
  <c r="Y871" i="3" a="1"/>
  <c r="Y871" i="3" s="1"/>
  <c r="X871" i="3" a="1"/>
  <c r="X871" i="3" s="1"/>
  <c r="W871" i="3" a="1"/>
  <c r="W871" i="3" s="1"/>
  <c r="V871" i="3" a="1"/>
  <c r="V871" i="3" s="1"/>
  <c r="Z870" i="3" a="1"/>
  <c r="Z870" i="3" s="1"/>
  <c r="AA870" i="3" s="1"/>
  <c r="Y870" i="3" a="1"/>
  <c r="Y870" i="3" s="1"/>
  <c r="X870" i="3" a="1"/>
  <c r="X870" i="3" s="1"/>
  <c r="W870" i="3" a="1"/>
  <c r="W870" i="3" s="1"/>
  <c r="V870" i="3" a="1"/>
  <c r="V870" i="3" s="1"/>
  <c r="Z869" i="3" a="1"/>
  <c r="Z869" i="3" s="1"/>
  <c r="AA869" i="3" s="1"/>
  <c r="Y869" i="3" a="1"/>
  <c r="Y869" i="3" s="1"/>
  <c r="X869" i="3" a="1"/>
  <c r="X869" i="3" s="1"/>
  <c r="W869" i="3" a="1"/>
  <c r="W869" i="3" s="1"/>
  <c r="V869" i="3" a="1"/>
  <c r="V869" i="3" s="1"/>
  <c r="Z868" i="3" a="1"/>
  <c r="Z868" i="3" s="1"/>
  <c r="AA868" i="3" s="1"/>
  <c r="Y868" i="3" a="1"/>
  <c r="Y868" i="3" s="1"/>
  <c r="X868" i="3" a="1"/>
  <c r="X868" i="3" s="1"/>
  <c r="W868" i="3" a="1"/>
  <c r="W868" i="3" s="1"/>
  <c r="V868" i="3" a="1"/>
  <c r="V868" i="3" s="1"/>
  <c r="Z867" i="3" a="1"/>
  <c r="Z867" i="3" s="1"/>
  <c r="AA867" i="3" s="1"/>
  <c r="Y867" i="3" a="1"/>
  <c r="Y867" i="3" s="1"/>
  <c r="X867" i="3" a="1"/>
  <c r="X867" i="3" s="1"/>
  <c r="W867" i="3" a="1"/>
  <c r="W867" i="3" s="1"/>
  <c r="V867" i="3" a="1"/>
  <c r="V867" i="3" s="1"/>
  <c r="Z866" i="3" a="1"/>
  <c r="Z866" i="3" s="1"/>
  <c r="AA866" i="3" s="1"/>
  <c r="Y866" i="3" a="1"/>
  <c r="Y866" i="3" s="1"/>
  <c r="X866" i="3" a="1"/>
  <c r="X866" i="3" s="1"/>
  <c r="W866" i="3" a="1"/>
  <c r="W866" i="3" s="1"/>
  <c r="V866" i="3" a="1"/>
  <c r="V866" i="3" s="1"/>
  <c r="F866" i="3"/>
  <c r="Z865" i="3" a="1"/>
  <c r="Z865" i="3" s="1"/>
  <c r="AA865" i="3" s="1"/>
  <c r="Y865" i="3" a="1"/>
  <c r="Y865" i="3" s="1"/>
  <c r="X865" i="3" a="1"/>
  <c r="X865" i="3" s="1"/>
  <c r="W865" i="3" a="1"/>
  <c r="W865" i="3" s="1"/>
  <c r="V865" i="3" a="1"/>
  <c r="V865" i="3" s="1"/>
  <c r="Z864" i="3" a="1"/>
  <c r="Z864" i="3" s="1"/>
  <c r="AA864" i="3" s="1"/>
  <c r="Y864" i="3" a="1"/>
  <c r="Y864" i="3" s="1"/>
  <c r="X864" i="3" a="1"/>
  <c r="X864" i="3" s="1"/>
  <c r="W864" i="3" a="1"/>
  <c r="W864" i="3" s="1"/>
  <c r="V864" i="3" a="1"/>
  <c r="V864" i="3" s="1"/>
  <c r="Z863" i="3" a="1"/>
  <c r="Z863" i="3" s="1"/>
  <c r="AA863" i="3" s="1"/>
  <c r="Y863" i="3" a="1"/>
  <c r="Y863" i="3" s="1"/>
  <c r="X863" i="3" a="1"/>
  <c r="X863" i="3" s="1"/>
  <c r="W863" i="3" a="1"/>
  <c r="W863" i="3" s="1"/>
  <c r="V863" i="3" a="1"/>
  <c r="V863" i="3" s="1"/>
  <c r="Z862" i="3" a="1"/>
  <c r="Z862" i="3" s="1"/>
  <c r="AA862" i="3" s="1"/>
  <c r="Y862" i="3" a="1"/>
  <c r="Y862" i="3" s="1"/>
  <c r="X862" i="3" a="1"/>
  <c r="X862" i="3" s="1"/>
  <c r="W862" i="3" a="1"/>
  <c r="W862" i="3" s="1"/>
  <c r="V862" i="3" a="1"/>
  <c r="V862" i="3" s="1"/>
  <c r="Z861" i="3" a="1"/>
  <c r="Z861" i="3" s="1"/>
  <c r="AA861" i="3" s="1"/>
  <c r="Y861" i="3" a="1"/>
  <c r="Y861" i="3" s="1"/>
  <c r="X861" i="3" a="1"/>
  <c r="X861" i="3" s="1"/>
  <c r="W861" i="3" a="1"/>
  <c r="W861" i="3" s="1"/>
  <c r="V861" i="3" a="1"/>
  <c r="V861" i="3" s="1"/>
  <c r="Z860" i="3" a="1"/>
  <c r="Z860" i="3" s="1"/>
  <c r="AA860" i="3" s="1"/>
  <c r="Y860" i="3" a="1"/>
  <c r="Y860" i="3" s="1"/>
  <c r="X860" i="3" a="1"/>
  <c r="X860" i="3" s="1"/>
  <c r="W860" i="3" a="1"/>
  <c r="W860" i="3" s="1"/>
  <c r="V860" i="3" a="1"/>
  <c r="V860" i="3" s="1"/>
  <c r="Z859" i="3" a="1"/>
  <c r="Z859" i="3" s="1"/>
  <c r="AA859" i="3" s="1"/>
  <c r="Y859" i="3" a="1"/>
  <c r="Y859" i="3" s="1"/>
  <c r="X859" i="3" a="1"/>
  <c r="X859" i="3" s="1"/>
  <c r="W859" i="3" a="1"/>
  <c r="W859" i="3" s="1"/>
  <c r="V859" i="3" a="1"/>
  <c r="V859" i="3" s="1"/>
  <c r="Z858" i="3" a="1"/>
  <c r="Z858" i="3" s="1"/>
  <c r="AA858" i="3" s="1"/>
  <c r="Y858" i="3" a="1"/>
  <c r="Y858" i="3" s="1"/>
  <c r="X858" i="3" a="1"/>
  <c r="X858" i="3" s="1"/>
  <c r="W858" i="3" a="1"/>
  <c r="W858" i="3" s="1"/>
  <c r="V858" i="3" a="1"/>
  <c r="V858" i="3" s="1"/>
  <c r="Z857" i="3" a="1"/>
  <c r="Z857" i="3" s="1"/>
  <c r="AA857" i="3" s="1"/>
  <c r="Y857" i="3" a="1"/>
  <c r="Y857" i="3" s="1"/>
  <c r="X857" i="3" a="1"/>
  <c r="X857" i="3" s="1"/>
  <c r="W857" i="3" a="1"/>
  <c r="W857" i="3" s="1"/>
  <c r="V857" i="3" a="1"/>
  <c r="V857" i="3" s="1"/>
  <c r="Z856" i="3" a="1"/>
  <c r="Z856" i="3" s="1"/>
  <c r="AA856" i="3" s="1"/>
  <c r="Y856" i="3" a="1"/>
  <c r="Y856" i="3" s="1"/>
  <c r="X856" i="3" a="1"/>
  <c r="X856" i="3" s="1"/>
  <c r="W856" i="3" a="1"/>
  <c r="W856" i="3" s="1"/>
  <c r="V856" i="3" a="1"/>
  <c r="V856" i="3" s="1"/>
  <c r="Z855" i="3" a="1"/>
  <c r="Z855" i="3" s="1"/>
  <c r="AA855" i="3" s="1"/>
  <c r="Y855" i="3" a="1"/>
  <c r="Y855" i="3" s="1"/>
  <c r="X855" i="3" a="1"/>
  <c r="X855" i="3" s="1"/>
  <c r="W855" i="3" a="1"/>
  <c r="W855" i="3" s="1"/>
  <c r="V855" i="3" a="1"/>
  <c r="V855" i="3" s="1"/>
  <c r="Z854" i="3" a="1"/>
  <c r="Z854" i="3" s="1"/>
  <c r="AA854" i="3" s="1"/>
  <c r="Y854" i="3" a="1"/>
  <c r="Y854" i="3" s="1"/>
  <c r="X854" i="3" a="1"/>
  <c r="X854" i="3" s="1"/>
  <c r="W854" i="3" a="1"/>
  <c r="W854" i="3" s="1"/>
  <c r="V854" i="3" a="1"/>
  <c r="V854" i="3" s="1"/>
  <c r="Z853" i="3" a="1"/>
  <c r="Z853" i="3" s="1"/>
  <c r="AA853" i="3" s="1"/>
  <c r="Y853" i="3" a="1"/>
  <c r="Y853" i="3" s="1"/>
  <c r="X853" i="3" a="1"/>
  <c r="X853" i="3" s="1"/>
  <c r="W853" i="3" a="1"/>
  <c r="W853" i="3" s="1"/>
  <c r="V853" i="3" a="1"/>
  <c r="V853" i="3" s="1"/>
  <c r="Z852" i="3" a="1"/>
  <c r="Z852" i="3" s="1"/>
  <c r="AA852" i="3" s="1"/>
  <c r="Y852" i="3" a="1"/>
  <c r="Y852" i="3" s="1"/>
  <c r="X852" i="3" a="1"/>
  <c r="X852" i="3" s="1"/>
  <c r="W852" i="3" a="1"/>
  <c r="W852" i="3" s="1"/>
  <c r="V852" i="3" a="1"/>
  <c r="V852" i="3" s="1"/>
  <c r="Z851" i="3" a="1"/>
  <c r="Z851" i="3" s="1"/>
  <c r="AA851" i="3" s="1"/>
  <c r="Y851" i="3" a="1"/>
  <c r="Y851" i="3" s="1"/>
  <c r="X851" i="3" a="1"/>
  <c r="X851" i="3" s="1"/>
  <c r="W851" i="3" a="1"/>
  <c r="W851" i="3" s="1"/>
  <c r="V851" i="3" a="1"/>
  <c r="V851" i="3" s="1"/>
  <c r="Z850" i="3" a="1"/>
  <c r="Z850" i="3" s="1"/>
  <c r="AA850" i="3" s="1"/>
  <c r="Y850" i="3" a="1"/>
  <c r="Y850" i="3" s="1"/>
  <c r="X850" i="3" a="1"/>
  <c r="X850" i="3" s="1"/>
  <c r="W850" i="3" a="1"/>
  <c r="W850" i="3" s="1"/>
  <c r="V850" i="3" a="1"/>
  <c r="V850" i="3" s="1"/>
  <c r="Z849" i="3" a="1"/>
  <c r="Z849" i="3" s="1"/>
  <c r="AA849" i="3" s="1"/>
  <c r="Y849" i="3" a="1"/>
  <c r="Y849" i="3" s="1"/>
  <c r="X849" i="3" a="1"/>
  <c r="X849" i="3" s="1"/>
  <c r="W849" i="3" a="1"/>
  <c r="W849" i="3" s="1"/>
  <c r="V849" i="3" a="1"/>
  <c r="V849" i="3" s="1"/>
  <c r="Z848" i="3" a="1"/>
  <c r="Z848" i="3" s="1"/>
  <c r="AA848" i="3" s="1"/>
  <c r="Y848" i="3" a="1"/>
  <c r="Y848" i="3" s="1"/>
  <c r="X848" i="3" a="1"/>
  <c r="X848" i="3" s="1"/>
  <c r="W848" i="3" a="1"/>
  <c r="W848" i="3" s="1"/>
  <c r="V848" i="3" a="1"/>
  <c r="V848" i="3" s="1"/>
  <c r="Z847" i="3" a="1"/>
  <c r="Z847" i="3" s="1"/>
  <c r="AA847" i="3" s="1"/>
  <c r="Y847" i="3" a="1"/>
  <c r="Y847" i="3" s="1"/>
  <c r="X847" i="3" a="1"/>
  <c r="X847" i="3" s="1"/>
  <c r="W847" i="3" a="1"/>
  <c r="W847" i="3" s="1"/>
  <c r="V847" i="3" a="1"/>
  <c r="V847" i="3" s="1"/>
  <c r="Z846" i="3" a="1"/>
  <c r="Z846" i="3" s="1"/>
  <c r="AA846" i="3" s="1"/>
  <c r="Y846" i="3" a="1"/>
  <c r="Y846" i="3" s="1"/>
  <c r="X846" i="3" a="1"/>
  <c r="X846" i="3" s="1"/>
  <c r="W846" i="3" a="1"/>
  <c r="W846" i="3" s="1"/>
  <c r="V846" i="3" a="1"/>
  <c r="V846" i="3" s="1"/>
  <c r="Z845" i="3" a="1"/>
  <c r="Z845" i="3" s="1"/>
  <c r="AA845" i="3" s="1"/>
  <c r="Y845" i="3" a="1"/>
  <c r="Y845" i="3" s="1"/>
  <c r="X845" i="3" a="1"/>
  <c r="X845" i="3" s="1"/>
  <c r="W845" i="3" a="1"/>
  <c r="W845" i="3" s="1"/>
  <c r="V845" i="3" a="1"/>
  <c r="V845" i="3" s="1"/>
  <c r="Z844" i="3" a="1"/>
  <c r="Z844" i="3" s="1"/>
  <c r="AA844" i="3" s="1"/>
  <c r="Y844" i="3" a="1"/>
  <c r="Y844" i="3" s="1"/>
  <c r="X844" i="3" a="1"/>
  <c r="X844" i="3" s="1"/>
  <c r="W844" i="3" a="1"/>
  <c r="W844" i="3" s="1"/>
  <c r="V844" i="3" a="1"/>
  <c r="V844" i="3" s="1"/>
  <c r="Z843" i="3" a="1"/>
  <c r="Z843" i="3" s="1"/>
  <c r="AA843" i="3" s="1"/>
  <c r="Y843" i="3" a="1"/>
  <c r="Y843" i="3" s="1"/>
  <c r="X843" i="3" a="1"/>
  <c r="X843" i="3" s="1"/>
  <c r="W843" i="3" a="1"/>
  <c r="W843" i="3" s="1"/>
  <c r="V843" i="3" a="1"/>
  <c r="V843" i="3" s="1"/>
  <c r="Z842" i="3" a="1"/>
  <c r="Z842" i="3" s="1"/>
  <c r="AA842" i="3" s="1"/>
  <c r="Y842" i="3" a="1"/>
  <c r="Y842" i="3" s="1"/>
  <c r="X842" i="3" a="1"/>
  <c r="X842" i="3" s="1"/>
  <c r="W842" i="3" a="1"/>
  <c r="W842" i="3" s="1"/>
  <c r="V842" i="3" a="1"/>
  <c r="V842" i="3" s="1"/>
  <c r="Z841" i="3" a="1"/>
  <c r="Z841" i="3" s="1"/>
  <c r="AA841" i="3" s="1"/>
  <c r="Y841" i="3" a="1"/>
  <c r="Y841" i="3" s="1"/>
  <c r="X841" i="3" a="1"/>
  <c r="X841" i="3" s="1"/>
  <c r="W841" i="3" a="1"/>
  <c r="W841" i="3" s="1"/>
  <c r="V841" i="3" a="1"/>
  <c r="V841" i="3" s="1"/>
  <c r="Z840" i="3" a="1"/>
  <c r="Z840" i="3" s="1"/>
  <c r="AA840" i="3" s="1"/>
  <c r="Y840" i="3" a="1"/>
  <c r="Y840" i="3" s="1"/>
  <c r="X840" i="3" a="1"/>
  <c r="X840" i="3" s="1"/>
  <c r="W840" i="3" a="1"/>
  <c r="W840" i="3" s="1"/>
  <c r="V840" i="3" a="1"/>
  <c r="V840" i="3" s="1"/>
  <c r="Z839" i="3" a="1"/>
  <c r="Z839" i="3" s="1"/>
  <c r="AA839" i="3" s="1"/>
  <c r="Y839" i="3" a="1"/>
  <c r="Y839" i="3" s="1"/>
  <c r="X839" i="3" a="1"/>
  <c r="X839" i="3" s="1"/>
  <c r="W839" i="3" a="1"/>
  <c r="W839" i="3" s="1"/>
  <c r="V839" i="3" a="1"/>
  <c r="V839" i="3" s="1"/>
  <c r="S839" i="3" a="1"/>
  <c r="S839" i="3"/>
  <c r="R839" i="3" a="1"/>
  <c r="R839" i="3"/>
  <c r="Z838" i="3" a="1"/>
  <c r="Z838" i="3" s="1"/>
  <c r="AA838" i="3" s="1"/>
  <c r="Y838" i="3" a="1"/>
  <c r="Y838" i="3" s="1"/>
  <c r="X838" i="3" a="1"/>
  <c r="X838" i="3" s="1"/>
  <c r="W838" i="3" a="1"/>
  <c r="W838" i="3" s="1"/>
  <c r="V838" i="3" a="1"/>
  <c r="V838" i="3" s="1"/>
  <c r="Z837" i="3" a="1"/>
  <c r="Z837" i="3" s="1"/>
  <c r="AA837" i="3" s="1"/>
  <c r="Y837" i="3" a="1"/>
  <c r="Y837" i="3" s="1"/>
  <c r="X837" i="3" a="1"/>
  <c r="X837" i="3" s="1"/>
  <c r="W837" i="3" a="1"/>
  <c r="W837" i="3" s="1"/>
  <c r="V837" i="3" a="1"/>
  <c r="V837" i="3" s="1"/>
  <c r="Z836" i="3" a="1"/>
  <c r="Z836" i="3" s="1"/>
  <c r="AA836" i="3" s="1"/>
  <c r="Y836" i="3" a="1"/>
  <c r="Y836" i="3" s="1"/>
  <c r="X836" i="3" a="1"/>
  <c r="X836" i="3" s="1"/>
  <c r="W836" i="3" a="1"/>
  <c r="W836" i="3" s="1"/>
  <c r="V836" i="3" a="1"/>
  <c r="V836" i="3" s="1"/>
  <c r="Z835" i="3" a="1"/>
  <c r="Z835" i="3" s="1"/>
  <c r="AA835" i="3" s="1"/>
  <c r="Y835" i="3" a="1"/>
  <c r="Y835" i="3"/>
  <c r="X835" i="3" a="1"/>
  <c r="X835" i="3" s="1"/>
  <c r="W835" i="3" a="1"/>
  <c r="W835" i="3" s="1"/>
  <c r="V835" i="3" a="1"/>
  <c r="V835" i="3" s="1"/>
  <c r="Z834" i="3" a="1"/>
  <c r="Z834" i="3" s="1"/>
  <c r="AA834" i="3" s="1"/>
  <c r="Y834" i="3" a="1"/>
  <c r="Y834" i="3" s="1"/>
  <c r="X834" i="3" a="1"/>
  <c r="X834" i="3" s="1"/>
  <c r="W834" i="3" a="1"/>
  <c r="W834" i="3" s="1"/>
  <c r="V834" i="3" a="1"/>
  <c r="V834" i="3" s="1"/>
  <c r="Z833" i="3" a="1"/>
  <c r="Z833" i="3" s="1"/>
  <c r="AA833" i="3" s="1"/>
  <c r="Y833" i="3" a="1"/>
  <c r="Y833" i="3" s="1"/>
  <c r="X833" i="3" a="1"/>
  <c r="X833" i="3" s="1"/>
  <c r="W833" i="3" a="1"/>
  <c r="W833" i="3" s="1"/>
  <c r="V833" i="3" a="1"/>
  <c r="V833" i="3" s="1"/>
  <c r="Z832" i="3" a="1"/>
  <c r="Z832" i="3" s="1"/>
  <c r="AA832" i="3" s="1"/>
  <c r="Y832" i="3" a="1"/>
  <c r="Y832" i="3" s="1"/>
  <c r="X832" i="3" a="1"/>
  <c r="X832" i="3" s="1"/>
  <c r="W832" i="3" a="1"/>
  <c r="W832" i="3" s="1"/>
  <c r="V832" i="3" a="1"/>
  <c r="V832" i="3" s="1"/>
  <c r="Z831" i="3" a="1"/>
  <c r="Z831" i="3" s="1"/>
  <c r="AA831" i="3" s="1"/>
  <c r="Y831" i="3" a="1"/>
  <c r="Y831" i="3" s="1"/>
  <c r="X831" i="3" a="1"/>
  <c r="X831" i="3" s="1"/>
  <c r="W831" i="3" a="1"/>
  <c r="W831" i="3" s="1"/>
  <c r="V831" i="3" a="1"/>
  <c r="V831" i="3" s="1"/>
  <c r="Z830" i="3" a="1"/>
  <c r="Z830" i="3" s="1"/>
  <c r="AA830" i="3" s="1"/>
  <c r="Y830" i="3" a="1"/>
  <c r="Y830" i="3" s="1"/>
  <c r="X830" i="3" a="1"/>
  <c r="X830" i="3" s="1"/>
  <c r="W830" i="3" a="1"/>
  <c r="W830" i="3" s="1"/>
  <c r="V830" i="3" a="1"/>
  <c r="V830" i="3" s="1"/>
  <c r="Z829" i="3" a="1"/>
  <c r="Z829" i="3" s="1"/>
  <c r="AA829" i="3" s="1"/>
  <c r="Y829" i="3" a="1"/>
  <c r="Y829" i="3" s="1"/>
  <c r="X829" i="3" a="1"/>
  <c r="X829" i="3" s="1"/>
  <c r="W829" i="3" a="1"/>
  <c r="W829" i="3" s="1"/>
  <c r="V829" i="3" a="1"/>
  <c r="V829" i="3" s="1"/>
  <c r="S829" i="3" a="1"/>
  <c r="S829" i="3"/>
  <c r="R829" i="3" a="1"/>
  <c r="R829" i="3" s="1"/>
  <c r="Z828" i="3" a="1"/>
  <c r="Z828" i="3" s="1"/>
  <c r="AA828" i="3" s="1"/>
  <c r="Y828" i="3" a="1"/>
  <c r="Y828" i="3" s="1"/>
  <c r="X828" i="3" a="1"/>
  <c r="X828" i="3"/>
  <c r="W828" i="3" a="1"/>
  <c r="W828" i="3" s="1"/>
  <c r="V828" i="3" a="1"/>
  <c r="V828" i="3" s="1"/>
  <c r="Z827" i="3" a="1"/>
  <c r="Z827" i="3" s="1"/>
  <c r="AA827" i="3" s="1"/>
  <c r="Y827" i="3" a="1"/>
  <c r="Y827" i="3" s="1"/>
  <c r="X827" i="3" a="1"/>
  <c r="X827" i="3" s="1"/>
  <c r="W827" i="3" a="1"/>
  <c r="W827" i="3" s="1"/>
  <c r="V827" i="3" a="1"/>
  <c r="V827" i="3" s="1"/>
  <c r="Z826" i="3" a="1"/>
  <c r="Z826" i="3" s="1"/>
  <c r="AA826" i="3" s="1"/>
  <c r="Y826" i="3" a="1"/>
  <c r="Y826" i="3" s="1"/>
  <c r="X826" i="3" a="1"/>
  <c r="X826" i="3" s="1"/>
  <c r="W826" i="3" a="1"/>
  <c r="W826" i="3" s="1"/>
  <c r="V826" i="3" a="1"/>
  <c r="V826" i="3" s="1"/>
  <c r="Z825" i="3" a="1"/>
  <c r="Z825" i="3" s="1"/>
  <c r="AA825" i="3" s="1"/>
  <c r="Y825" i="3" a="1"/>
  <c r="Y825" i="3" s="1"/>
  <c r="X825" i="3" a="1"/>
  <c r="X825" i="3" s="1"/>
  <c r="W825" i="3" a="1"/>
  <c r="W825" i="3"/>
  <c r="V825" i="3" a="1"/>
  <c r="V825" i="3" s="1"/>
  <c r="Z824" i="3" a="1"/>
  <c r="Z824" i="3" s="1"/>
  <c r="AA824" i="3" s="1"/>
  <c r="Y824" i="3" a="1"/>
  <c r="Y824" i="3" s="1"/>
  <c r="X824" i="3" a="1"/>
  <c r="X824" i="3" s="1"/>
  <c r="W824" i="3" a="1"/>
  <c r="W824" i="3" s="1"/>
  <c r="V824" i="3" a="1"/>
  <c r="V824" i="3" s="1"/>
  <c r="Z823" i="3" a="1"/>
  <c r="Z823" i="3" s="1"/>
  <c r="AA823" i="3" s="1"/>
  <c r="Y823" i="3" a="1"/>
  <c r="Y823" i="3" s="1"/>
  <c r="X823" i="3" a="1"/>
  <c r="X823" i="3" s="1"/>
  <c r="W823" i="3" a="1"/>
  <c r="W823" i="3" s="1"/>
  <c r="V823" i="3" a="1"/>
  <c r="V823" i="3" s="1"/>
  <c r="Z822" i="3" a="1"/>
  <c r="Z822" i="3" s="1"/>
  <c r="AA822" i="3" s="1"/>
  <c r="Y822" i="3" a="1"/>
  <c r="Y822" i="3" s="1"/>
  <c r="X822" i="3" a="1"/>
  <c r="X822" i="3" s="1"/>
  <c r="W822" i="3" a="1"/>
  <c r="W822" i="3" s="1"/>
  <c r="V822" i="3" a="1"/>
  <c r="V822" i="3" s="1"/>
  <c r="Z821" i="3" a="1"/>
  <c r="Z821" i="3" s="1"/>
  <c r="AA821" i="3" s="1"/>
  <c r="Y821" i="3" a="1"/>
  <c r="Y821" i="3" s="1"/>
  <c r="X821" i="3" a="1"/>
  <c r="X821" i="3" s="1"/>
  <c r="W821" i="3" a="1"/>
  <c r="W821" i="3" s="1"/>
  <c r="V821" i="3" a="1"/>
  <c r="V821" i="3" s="1"/>
  <c r="Z820" i="3" a="1"/>
  <c r="Z820" i="3" s="1"/>
  <c r="AA820" i="3" s="1"/>
  <c r="Y820" i="3" a="1"/>
  <c r="Y820" i="3" s="1"/>
  <c r="X820" i="3" a="1"/>
  <c r="X820" i="3" s="1"/>
  <c r="W820" i="3" a="1"/>
  <c r="W820" i="3" s="1"/>
  <c r="V820" i="3" a="1"/>
  <c r="V820" i="3" s="1"/>
  <c r="Z819" i="3" a="1"/>
  <c r="Z819" i="3" s="1"/>
  <c r="AA819" i="3" s="1"/>
  <c r="Y819" i="3" a="1"/>
  <c r="Y819" i="3" s="1"/>
  <c r="X819" i="3" a="1"/>
  <c r="X819" i="3" s="1"/>
  <c r="W819" i="3" a="1"/>
  <c r="W819" i="3" s="1"/>
  <c r="V819" i="3" a="1"/>
  <c r="V819" i="3" s="1"/>
  <c r="Z818" i="3" a="1"/>
  <c r="Z818" i="3" s="1"/>
  <c r="AA818" i="3" s="1"/>
  <c r="Y818" i="3" a="1"/>
  <c r="Y818" i="3" s="1"/>
  <c r="X818" i="3" a="1"/>
  <c r="X818" i="3" s="1"/>
  <c r="W818" i="3" a="1"/>
  <c r="W818" i="3" s="1"/>
  <c r="V818" i="3" a="1"/>
  <c r="V818" i="3" s="1"/>
  <c r="Z817" i="3" a="1"/>
  <c r="Z817" i="3" s="1"/>
  <c r="AA817" i="3" s="1"/>
  <c r="Y817" i="3" a="1"/>
  <c r="Y817" i="3" s="1"/>
  <c r="X817" i="3" a="1"/>
  <c r="X817" i="3" s="1"/>
  <c r="W817" i="3" a="1"/>
  <c r="W817" i="3" s="1"/>
  <c r="V817" i="3" a="1"/>
  <c r="V817" i="3" s="1"/>
  <c r="Z816" i="3" a="1"/>
  <c r="Z816" i="3" s="1"/>
  <c r="AA816" i="3" s="1"/>
  <c r="Y816" i="3" a="1"/>
  <c r="Y816" i="3" s="1"/>
  <c r="X816" i="3" a="1"/>
  <c r="X816" i="3" s="1"/>
  <c r="W816" i="3" a="1"/>
  <c r="W816" i="3" s="1"/>
  <c r="V816" i="3" a="1"/>
  <c r="V816" i="3" s="1"/>
  <c r="Z815" i="3" a="1"/>
  <c r="Z815" i="3" s="1"/>
  <c r="AA815" i="3" s="1"/>
  <c r="Y815" i="3" a="1"/>
  <c r="Y815" i="3" s="1"/>
  <c r="X815" i="3" a="1"/>
  <c r="X815" i="3" s="1"/>
  <c r="W815" i="3" a="1"/>
  <c r="W815" i="3" s="1"/>
  <c r="V815" i="3" a="1"/>
  <c r="V815" i="3" s="1"/>
  <c r="Z814" i="3" a="1"/>
  <c r="Z814" i="3" s="1"/>
  <c r="AA814" i="3" s="1"/>
  <c r="Y814" i="3" a="1"/>
  <c r="Y814" i="3" s="1"/>
  <c r="X814" i="3" a="1"/>
  <c r="X814" i="3" s="1"/>
  <c r="W814" i="3" a="1"/>
  <c r="W814" i="3" s="1"/>
  <c r="V814" i="3" a="1"/>
  <c r="V814" i="3" s="1"/>
  <c r="Z813" i="3" a="1"/>
  <c r="Z813" i="3" s="1"/>
  <c r="AA813" i="3" s="1"/>
  <c r="Y813" i="3" a="1"/>
  <c r="Y813" i="3" s="1"/>
  <c r="X813" i="3" a="1"/>
  <c r="X813" i="3" s="1"/>
  <c r="W813" i="3" a="1"/>
  <c r="W813" i="3" s="1"/>
  <c r="V813" i="3" a="1"/>
  <c r="V813" i="3" s="1"/>
  <c r="Z812" i="3" a="1"/>
  <c r="Z812" i="3" s="1"/>
  <c r="AA812" i="3" s="1"/>
  <c r="Y812" i="3" a="1"/>
  <c r="Y812" i="3" s="1"/>
  <c r="X812" i="3" a="1"/>
  <c r="X812" i="3" s="1"/>
  <c r="W812" i="3" a="1"/>
  <c r="W812" i="3" s="1"/>
  <c r="V812" i="3" a="1"/>
  <c r="V812" i="3" s="1"/>
  <c r="Z811" i="3" a="1"/>
  <c r="Z811" i="3" s="1"/>
  <c r="AA811" i="3" s="1"/>
  <c r="Y811" i="3" a="1"/>
  <c r="Y811" i="3" s="1"/>
  <c r="X811" i="3" a="1"/>
  <c r="X811" i="3" s="1"/>
  <c r="W811" i="3" a="1"/>
  <c r="W811" i="3" s="1"/>
  <c r="V811" i="3" a="1"/>
  <c r="V811" i="3" s="1"/>
  <c r="Z810" i="3" a="1"/>
  <c r="Z810" i="3" s="1"/>
  <c r="AA810" i="3" s="1"/>
  <c r="Y810" i="3" a="1"/>
  <c r="Y810" i="3" s="1"/>
  <c r="X810" i="3" a="1"/>
  <c r="X810" i="3" s="1"/>
  <c r="W810" i="3" a="1"/>
  <c r="W810" i="3" s="1"/>
  <c r="V810" i="3" a="1"/>
  <c r="V810" i="3" s="1"/>
  <c r="Z809" i="3" a="1"/>
  <c r="Z809" i="3" s="1"/>
  <c r="AA809" i="3" s="1"/>
  <c r="Y809" i="3" a="1"/>
  <c r="Y809" i="3" s="1"/>
  <c r="X809" i="3" a="1"/>
  <c r="X809" i="3" s="1"/>
  <c r="W809" i="3" a="1"/>
  <c r="W809" i="3" s="1"/>
  <c r="V809" i="3" a="1"/>
  <c r="V809" i="3" s="1"/>
  <c r="Z808" i="3" a="1"/>
  <c r="Z808" i="3" s="1"/>
  <c r="AA808" i="3" s="1"/>
  <c r="Y808" i="3" a="1"/>
  <c r="Y808" i="3" s="1"/>
  <c r="X808" i="3" a="1"/>
  <c r="X808" i="3" s="1"/>
  <c r="W808" i="3" a="1"/>
  <c r="W808" i="3" s="1"/>
  <c r="V808" i="3" a="1"/>
  <c r="V808" i="3" s="1"/>
  <c r="Z807" i="3" a="1"/>
  <c r="Z807" i="3" s="1"/>
  <c r="AA807" i="3" s="1"/>
  <c r="Y807" i="3" a="1"/>
  <c r="Y807" i="3" s="1"/>
  <c r="X807" i="3" a="1"/>
  <c r="X807" i="3" s="1"/>
  <c r="W807" i="3" a="1"/>
  <c r="W807" i="3" s="1"/>
  <c r="V807" i="3" a="1"/>
  <c r="V807" i="3" s="1"/>
  <c r="Z806" i="3" a="1"/>
  <c r="Z806" i="3" s="1"/>
  <c r="AA806" i="3" s="1"/>
  <c r="Y806" i="3" a="1"/>
  <c r="Y806" i="3" s="1"/>
  <c r="X806" i="3" a="1"/>
  <c r="X806" i="3" s="1"/>
  <c r="W806" i="3" a="1"/>
  <c r="W806" i="3" s="1"/>
  <c r="V806" i="3" a="1"/>
  <c r="V806" i="3" s="1"/>
  <c r="Z805" i="3" a="1"/>
  <c r="Z805" i="3" s="1"/>
  <c r="AA805" i="3" s="1"/>
  <c r="Y805" i="3" a="1"/>
  <c r="Y805" i="3" s="1"/>
  <c r="X805" i="3" a="1"/>
  <c r="X805" i="3" s="1"/>
  <c r="W805" i="3" a="1"/>
  <c r="W805" i="3" s="1"/>
  <c r="V805" i="3" a="1"/>
  <c r="V805" i="3" s="1"/>
  <c r="Z804" i="3" a="1"/>
  <c r="Z804" i="3" s="1"/>
  <c r="AA804" i="3" s="1"/>
  <c r="Y804" i="3" a="1"/>
  <c r="Y804" i="3" s="1"/>
  <c r="X804" i="3" a="1"/>
  <c r="X804" i="3" s="1"/>
  <c r="W804" i="3" a="1"/>
  <c r="W804" i="3" s="1"/>
  <c r="V804" i="3" a="1"/>
  <c r="V804" i="3" s="1"/>
  <c r="Z803" i="3" a="1"/>
  <c r="Z803" i="3" s="1"/>
  <c r="AA803" i="3" s="1"/>
  <c r="Y803" i="3" a="1"/>
  <c r="Y803" i="3" s="1"/>
  <c r="X803" i="3" a="1"/>
  <c r="X803" i="3" s="1"/>
  <c r="W803" i="3" a="1"/>
  <c r="W803" i="3" s="1"/>
  <c r="V803" i="3" a="1"/>
  <c r="V803" i="3" s="1"/>
  <c r="Z802" i="3" a="1"/>
  <c r="Z802" i="3" s="1"/>
  <c r="AA802" i="3" s="1"/>
  <c r="Y802" i="3" a="1"/>
  <c r="Y802" i="3" s="1"/>
  <c r="X802" i="3" a="1"/>
  <c r="X802" i="3" s="1"/>
  <c r="W802" i="3" a="1"/>
  <c r="W802" i="3" s="1"/>
  <c r="V802" i="3" a="1"/>
  <c r="V802" i="3" s="1"/>
  <c r="Z801" i="3" a="1"/>
  <c r="Z801" i="3" s="1"/>
  <c r="AA801" i="3" s="1"/>
  <c r="Y801" i="3" a="1"/>
  <c r="Y801" i="3" s="1"/>
  <c r="X801" i="3" a="1"/>
  <c r="X801" i="3" s="1"/>
  <c r="W801" i="3" a="1"/>
  <c r="W801" i="3" s="1"/>
  <c r="V801" i="3" a="1"/>
  <c r="V801" i="3" s="1"/>
  <c r="Z800" i="3" a="1"/>
  <c r="Z800" i="3" s="1"/>
  <c r="AA800" i="3" s="1"/>
  <c r="Y800" i="3" a="1"/>
  <c r="Y800" i="3" s="1"/>
  <c r="X800" i="3" a="1"/>
  <c r="X800" i="3" s="1"/>
  <c r="W800" i="3" a="1"/>
  <c r="W800" i="3" s="1"/>
  <c r="V800" i="3" a="1"/>
  <c r="V800" i="3" s="1"/>
  <c r="Z799" i="3" a="1"/>
  <c r="Z799" i="3" s="1"/>
  <c r="AA799" i="3" s="1"/>
  <c r="Y799" i="3" a="1"/>
  <c r="Y799" i="3" s="1"/>
  <c r="X799" i="3" a="1"/>
  <c r="X799" i="3" s="1"/>
  <c r="W799" i="3" a="1"/>
  <c r="W799" i="3" s="1"/>
  <c r="V799" i="3" a="1"/>
  <c r="V799" i="3" s="1"/>
  <c r="Z798" i="3" a="1"/>
  <c r="Z798" i="3" s="1"/>
  <c r="AA798" i="3" s="1"/>
  <c r="Y798" i="3" a="1"/>
  <c r="Y798" i="3" s="1"/>
  <c r="X798" i="3" a="1"/>
  <c r="X798" i="3" s="1"/>
  <c r="W798" i="3" a="1"/>
  <c r="W798" i="3" s="1"/>
  <c r="V798" i="3" a="1"/>
  <c r="V798" i="3" s="1"/>
  <c r="Z797" i="3" a="1"/>
  <c r="Z797" i="3" s="1"/>
  <c r="AA797" i="3" s="1"/>
  <c r="Y797" i="3" a="1"/>
  <c r="Y797" i="3" s="1"/>
  <c r="X797" i="3" a="1"/>
  <c r="X797" i="3" s="1"/>
  <c r="W797" i="3" a="1"/>
  <c r="W797" i="3" s="1"/>
  <c r="V797" i="3" a="1"/>
  <c r="V797" i="3" s="1"/>
  <c r="Z796" i="3" a="1"/>
  <c r="Z796" i="3" s="1"/>
  <c r="AA796" i="3" s="1"/>
  <c r="Y796" i="3" a="1"/>
  <c r="Y796" i="3" s="1"/>
  <c r="X796" i="3" a="1"/>
  <c r="X796" i="3" s="1"/>
  <c r="W796" i="3" a="1"/>
  <c r="W796" i="3" s="1"/>
  <c r="V796" i="3" a="1"/>
  <c r="V796" i="3" s="1"/>
  <c r="Z795" i="3" a="1"/>
  <c r="Z795" i="3" s="1"/>
  <c r="AA795" i="3" s="1"/>
  <c r="Y795" i="3" a="1"/>
  <c r="Y795" i="3" s="1"/>
  <c r="X795" i="3" a="1"/>
  <c r="X795" i="3" s="1"/>
  <c r="W795" i="3" a="1"/>
  <c r="W795" i="3" s="1"/>
  <c r="V795" i="3" a="1"/>
  <c r="V795" i="3" s="1"/>
  <c r="S795" i="3" a="1"/>
  <c r="S795" i="3" s="1"/>
  <c r="R795" i="3" a="1"/>
  <c r="R795" i="3"/>
  <c r="Z794" i="3" a="1"/>
  <c r="Z794" i="3" s="1"/>
  <c r="AA794" i="3" s="1"/>
  <c r="Y794" i="3" a="1"/>
  <c r="Y794" i="3" s="1"/>
  <c r="X794" i="3" a="1"/>
  <c r="X794" i="3" s="1"/>
  <c r="W794" i="3" a="1"/>
  <c r="W794" i="3" s="1"/>
  <c r="V794" i="3" a="1"/>
  <c r="V794" i="3" s="1"/>
  <c r="Z793" i="3" a="1"/>
  <c r="Z793" i="3" s="1"/>
  <c r="AA793" i="3" s="1"/>
  <c r="Y793" i="3" a="1"/>
  <c r="Y793" i="3" s="1"/>
  <c r="X793" i="3" a="1"/>
  <c r="X793" i="3" s="1"/>
  <c r="W793" i="3" a="1"/>
  <c r="W793" i="3" s="1"/>
  <c r="V793" i="3" a="1"/>
  <c r="V793" i="3" s="1"/>
  <c r="Z792" i="3" a="1"/>
  <c r="Z792" i="3" s="1"/>
  <c r="AA792" i="3" s="1"/>
  <c r="Y792" i="3" a="1"/>
  <c r="Y792" i="3" s="1"/>
  <c r="X792" i="3" a="1"/>
  <c r="X792" i="3" s="1"/>
  <c r="W792" i="3" a="1"/>
  <c r="W792" i="3" s="1"/>
  <c r="V792" i="3" a="1"/>
  <c r="V792" i="3" s="1"/>
  <c r="Z791" i="3" a="1"/>
  <c r="Z791" i="3" s="1"/>
  <c r="AA791" i="3" s="1"/>
  <c r="Y791" i="3" a="1"/>
  <c r="Y791" i="3" s="1"/>
  <c r="X791" i="3" a="1"/>
  <c r="X791" i="3" s="1"/>
  <c r="W791" i="3" a="1"/>
  <c r="W791" i="3" s="1"/>
  <c r="V791" i="3" a="1"/>
  <c r="V791" i="3" s="1"/>
  <c r="Z790" i="3" a="1"/>
  <c r="Z790" i="3" s="1"/>
  <c r="AA790" i="3" s="1"/>
  <c r="Y790" i="3" a="1"/>
  <c r="Y790" i="3" s="1"/>
  <c r="X790" i="3" a="1"/>
  <c r="X790" i="3" s="1"/>
  <c r="W790" i="3" a="1"/>
  <c r="W790" i="3" s="1"/>
  <c r="V790" i="3" a="1"/>
  <c r="V790" i="3" s="1"/>
  <c r="Z789" i="3" a="1"/>
  <c r="Z789" i="3" s="1"/>
  <c r="AA789" i="3" s="1"/>
  <c r="Y789" i="3" a="1"/>
  <c r="Y789" i="3" s="1"/>
  <c r="X789" i="3" a="1"/>
  <c r="X789" i="3" s="1"/>
  <c r="W789" i="3" a="1"/>
  <c r="W789" i="3" s="1"/>
  <c r="V789" i="3" a="1"/>
  <c r="V789" i="3" s="1"/>
  <c r="Z788" i="3" a="1"/>
  <c r="Z788" i="3" s="1"/>
  <c r="AA788" i="3" s="1"/>
  <c r="Y788" i="3" a="1"/>
  <c r="Y788" i="3" s="1"/>
  <c r="X788" i="3" a="1"/>
  <c r="X788" i="3" s="1"/>
  <c r="W788" i="3" a="1"/>
  <c r="W788" i="3" s="1"/>
  <c r="V788" i="3" a="1"/>
  <c r="V788" i="3" s="1"/>
  <c r="Z787" i="3" a="1"/>
  <c r="Z787" i="3" s="1"/>
  <c r="AA787" i="3" s="1"/>
  <c r="Y787" i="3" a="1"/>
  <c r="Y787" i="3" s="1"/>
  <c r="X787" i="3" a="1"/>
  <c r="X787" i="3" s="1"/>
  <c r="W787" i="3" a="1"/>
  <c r="W787" i="3" s="1"/>
  <c r="V787" i="3" a="1"/>
  <c r="V787" i="3" s="1"/>
  <c r="Z786" i="3" a="1"/>
  <c r="Z786" i="3" s="1"/>
  <c r="AA786" i="3" s="1"/>
  <c r="Y786" i="3" a="1"/>
  <c r="Y786" i="3" s="1"/>
  <c r="X786" i="3" a="1"/>
  <c r="X786" i="3"/>
  <c r="W786" i="3" a="1"/>
  <c r="W786" i="3" s="1"/>
  <c r="V786" i="3" a="1"/>
  <c r="V786" i="3" s="1"/>
  <c r="Z785" i="3" a="1"/>
  <c r="Z785" i="3" s="1"/>
  <c r="AA785" i="3" s="1"/>
  <c r="Y785" i="3" a="1"/>
  <c r="Y785" i="3" s="1"/>
  <c r="X785" i="3" a="1"/>
  <c r="X785" i="3" s="1"/>
  <c r="W785" i="3" a="1"/>
  <c r="W785" i="3" s="1"/>
  <c r="V785" i="3" a="1"/>
  <c r="V785" i="3" s="1"/>
  <c r="Z784" i="3" a="1"/>
  <c r="Z784" i="3" s="1"/>
  <c r="AA784" i="3" s="1"/>
  <c r="Y784" i="3" a="1"/>
  <c r="Y784" i="3" s="1"/>
  <c r="X784" i="3" a="1"/>
  <c r="X784" i="3" s="1"/>
  <c r="W784" i="3" a="1"/>
  <c r="W784" i="3" s="1"/>
  <c r="V784" i="3" a="1"/>
  <c r="V784" i="3" s="1"/>
  <c r="Z783" i="3" a="1"/>
  <c r="Z783" i="3" s="1"/>
  <c r="AA783" i="3" s="1"/>
  <c r="Y783" i="3" a="1"/>
  <c r="Y783" i="3" s="1"/>
  <c r="X783" i="3" a="1"/>
  <c r="X783" i="3" s="1"/>
  <c r="W783" i="3" a="1"/>
  <c r="W783" i="3" s="1"/>
  <c r="V783" i="3" a="1"/>
  <c r="V783" i="3" s="1"/>
  <c r="Z782" i="3" a="1"/>
  <c r="Z782" i="3" s="1"/>
  <c r="AA782" i="3" s="1"/>
  <c r="Y782" i="3" a="1"/>
  <c r="Y782" i="3" s="1"/>
  <c r="X782" i="3" a="1"/>
  <c r="X782" i="3" s="1"/>
  <c r="W782" i="3" a="1"/>
  <c r="W782" i="3" s="1"/>
  <c r="V782" i="3" a="1"/>
  <c r="V782" i="3" s="1"/>
  <c r="Z781" i="3" a="1"/>
  <c r="Z781" i="3" s="1"/>
  <c r="AA781" i="3" s="1"/>
  <c r="Y781" i="3" a="1"/>
  <c r="Y781" i="3" s="1"/>
  <c r="X781" i="3" a="1"/>
  <c r="X781" i="3" s="1"/>
  <c r="W781" i="3" a="1"/>
  <c r="W781" i="3" s="1"/>
  <c r="V781" i="3" a="1"/>
  <c r="V781" i="3" s="1"/>
  <c r="Z780" i="3" a="1"/>
  <c r="Z780" i="3" s="1"/>
  <c r="AA780" i="3" s="1"/>
  <c r="Y780" i="3" a="1"/>
  <c r="Y780" i="3" s="1"/>
  <c r="X780" i="3" a="1"/>
  <c r="X780" i="3" s="1"/>
  <c r="W780" i="3" a="1"/>
  <c r="W780" i="3" s="1"/>
  <c r="V780" i="3" a="1"/>
  <c r="V780" i="3" s="1"/>
  <c r="Z779" i="3" a="1"/>
  <c r="Z779" i="3" s="1"/>
  <c r="AA779" i="3" s="1"/>
  <c r="Y779" i="3" a="1"/>
  <c r="Y779" i="3" s="1"/>
  <c r="X779" i="3" a="1"/>
  <c r="X779" i="3" s="1"/>
  <c r="W779" i="3" a="1"/>
  <c r="W779" i="3" s="1"/>
  <c r="V779" i="3" a="1"/>
  <c r="V779" i="3" s="1"/>
  <c r="Z778" i="3" a="1"/>
  <c r="Z778" i="3" s="1"/>
  <c r="AA778" i="3" s="1"/>
  <c r="Y778" i="3" a="1"/>
  <c r="Y778" i="3" s="1"/>
  <c r="X778" i="3" a="1"/>
  <c r="X778" i="3" s="1"/>
  <c r="W778" i="3" a="1"/>
  <c r="W778" i="3" s="1"/>
  <c r="V778" i="3" a="1"/>
  <c r="V778" i="3" s="1"/>
  <c r="Z777" i="3" a="1"/>
  <c r="Z777" i="3" s="1"/>
  <c r="AA777" i="3" s="1"/>
  <c r="Y777" i="3" a="1"/>
  <c r="Y777" i="3" s="1"/>
  <c r="X777" i="3" a="1"/>
  <c r="X777" i="3" s="1"/>
  <c r="W777" i="3" a="1"/>
  <c r="W777" i="3" s="1"/>
  <c r="V777" i="3" a="1"/>
  <c r="V777" i="3" s="1"/>
  <c r="Z776" i="3" a="1"/>
  <c r="Z776" i="3" s="1"/>
  <c r="AA776" i="3" s="1"/>
  <c r="Y776" i="3" a="1"/>
  <c r="Y776" i="3" s="1"/>
  <c r="X776" i="3" a="1"/>
  <c r="X776" i="3" s="1"/>
  <c r="W776" i="3" a="1"/>
  <c r="W776" i="3" s="1"/>
  <c r="V776" i="3" a="1"/>
  <c r="V776" i="3" s="1"/>
  <c r="Z775" i="3" a="1"/>
  <c r="Z775" i="3" s="1"/>
  <c r="AA775" i="3" s="1"/>
  <c r="Y775" i="3" a="1"/>
  <c r="Y775" i="3" s="1"/>
  <c r="X775" i="3" a="1"/>
  <c r="X775" i="3" s="1"/>
  <c r="W775" i="3" a="1"/>
  <c r="W775" i="3" s="1"/>
  <c r="V775" i="3" a="1"/>
  <c r="V775" i="3" s="1"/>
  <c r="Z774" i="3" a="1"/>
  <c r="Z774" i="3" s="1"/>
  <c r="AA774" i="3" s="1"/>
  <c r="Y774" i="3" a="1"/>
  <c r="Y774" i="3" s="1"/>
  <c r="X774" i="3" a="1"/>
  <c r="X774" i="3" s="1"/>
  <c r="W774" i="3" a="1"/>
  <c r="W774" i="3" s="1"/>
  <c r="V774" i="3" a="1"/>
  <c r="V774" i="3" s="1"/>
  <c r="Z773" i="3" a="1"/>
  <c r="Z773" i="3"/>
  <c r="AA773" i="3" s="1"/>
  <c r="Y773" i="3" a="1"/>
  <c r="Y773" i="3" s="1"/>
  <c r="X773" i="3" a="1"/>
  <c r="X773" i="3" s="1"/>
  <c r="W773" i="3" a="1"/>
  <c r="W773" i="3" s="1"/>
  <c r="V773" i="3" a="1"/>
  <c r="V773" i="3" s="1"/>
  <c r="Z772" i="3" a="1"/>
  <c r="Z772" i="3" s="1"/>
  <c r="AA772" i="3" s="1"/>
  <c r="Y772" i="3" a="1"/>
  <c r="Y772" i="3" s="1"/>
  <c r="X772" i="3" a="1"/>
  <c r="X772" i="3" s="1"/>
  <c r="W772" i="3" a="1"/>
  <c r="W772" i="3" s="1"/>
  <c r="V772" i="3" a="1"/>
  <c r="V772" i="3" s="1"/>
  <c r="Z771" i="3" a="1"/>
  <c r="Z771" i="3" s="1"/>
  <c r="AA771" i="3" s="1"/>
  <c r="Y771" i="3" a="1"/>
  <c r="Y771" i="3" s="1"/>
  <c r="X771" i="3" a="1"/>
  <c r="X771" i="3" s="1"/>
  <c r="W771" i="3" a="1"/>
  <c r="W771" i="3" s="1"/>
  <c r="V771" i="3" a="1"/>
  <c r="V771" i="3" s="1"/>
  <c r="Z770" i="3" a="1"/>
  <c r="Z770" i="3" s="1"/>
  <c r="AA770" i="3" s="1"/>
  <c r="Y770" i="3" a="1"/>
  <c r="Y770" i="3" s="1"/>
  <c r="X770" i="3" a="1"/>
  <c r="X770" i="3" s="1"/>
  <c r="W770" i="3" a="1"/>
  <c r="W770" i="3" s="1"/>
  <c r="V770" i="3" a="1"/>
  <c r="V770" i="3" s="1"/>
  <c r="Z769" i="3" a="1"/>
  <c r="Z769" i="3" s="1"/>
  <c r="AA769" i="3" s="1"/>
  <c r="Y769" i="3" a="1"/>
  <c r="Y769" i="3" s="1"/>
  <c r="X769" i="3" a="1"/>
  <c r="X769" i="3" s="1"/>
  <c r="W769" i="3" a="1"/>
  <c r="W769" i="3" s="1"/>
  <c r="V769" i="3" a="1"/>
  <c r="V769" i="3" s="1"/>
  <c r="Z768" i="3" a="1"/>
  <c r="Z768" i="3" s="1"/>
  <c r="AA768" i="3" s="1"/>
  <c r="Y768" i="3" a="1"/>
  <c r="Y768" i="3" s="1"/>
  <c r="X768" i="3" a="1"/>
  <c r="X768" i="3" s="1"/>
  <c r="W768" i="3" a="1"/>
  <c r="W768" i="3" s="1"/>
  <c r="V768" i="3" a="1"/>
  <c r="V768" i="3" s="1"/>
  <c r="Z767" i="3" a="1"/>
  <c r="Z767" i="3" s="1"/>
  <c r="AA767" i="3" s="1"/>
  <c r="Y767" i="3" a="1"/>
  <c r="Y767" i="3" s="1"/>
  <c r="X767" i="3" a="1"/>
  <c r="X767" i="3" s="1"/>
  <c r="W767" i="3" a="1"/>
  <c r="W767" i="3" s="1"/>
  <c r="V767" i="3" a="1"/>
  <c r="V767" i="3" s="1"/>
  <c r="Z766" i="3" a="1"/>
  <c r="Z766" i="3" s="1"/>
  <c r="AA766" i="3" s="1"/>
  <c r="Y766" i="3" a="1"/>
  <c r="Y766" i="3" s="1"/>
  <c r="X766" i="3" a="1"/>
  <c r="X766" i="3" s="1"/>
  <c r="W766" i="3" a="1"/>
  <c r="W766" i="3" s="1"/>
  <c r="V766" i="3" a="1"/>
  <c r="V766" i="3" s="1"/>
  <c r="Z765" i="3" a="1"/>
  <c r="Z765" i="3" s="1"/>
  <c r="AA765" i="3" s="1"/>
  <c r="Y765" i="3" a="1"/>
  <c r="Y765" i="3" s="1"/>
  <c r="X765" i="3" a="1"/>
  <c r="X765" i="3" s="1"/>
  <c r="W765" i="3" a="1"/>
  <c r="W765" i="3" s="1"/>
  <c r="V765" i="3" a="1"/>
  <c r="V765" i="3" s="1"/>
  <c r="Z764" i="3" a="1"/>
  <c r="Z764" i="3" s="1"/>
  <c r="AA764" i="3" s="1"/>
  <c r="Y764" i="3" a="1"/>
  <c r="Y764" i="3" s="1"/>
  <c r="X764" i="3" a="1"/>
  <c r="X764" i="3" s="1"/>
  <c r="W764" i="3" a="1"/>
  <c r="W764" i="3" s="1"/>
  <c r="V764" i="3" a="1"/>
  <c r="V764" i="3" s="1"/>
  <c r="Z763" i="3" a="1"/>
  <c r="Z763" i="3" s="1"/>
  <c r="AA763" i="3" s="1"/>
  <c r="Y763" i="3" a="1"/>
  <c r="Y763" i="3" s="1"/>
  <c r="X763" i="3" a="1"/>
  <c r="X763" i="3" s="1"/>
  <c r="W763" i="3" a="1"/>
  <c r="W763" i="3" s="1"/>
  <c r="V763" i="3" a="1"/>
  <c r="V763" i="3" s="1"/>
  <c r="Z762" i="3" a="1"/>
  <c r="Z762" i="3" s="1"/>
  <c r="AA762" i="3" s="1"/>
  <c r="Y762" i="3" a="1"/>
  <c r="Y762" i="3" s="1"/>
  <c r="X762" i="3" a="1"/>
  <c r="X762" i="3" s="1"/>
  <c r="W762" i="3" a="1"/>
  <c r="W762" i="3" s="1"/>
  <c r="V762" i="3" a="1"/>
  <c r="V762" i="3" s="1"/>
  <c r="Z761" i="3" a="1"/>
  <c r="Z761" i="3" s="1"/>
  <c r="AA761" i="3" s="1"/>
  <c r="Y761" i="3" a="1"/>
  <c r="Y761" i="3" s="1"/>
  <c r="X761" i="3" a="1"/>
  <c r="X761" i="3" s="1"/>
  <c r="W761" i="3" a="1"/>
  <c r="W761" i="3" s="1"/>
  <c r="V761" i="3" a="1"/>
  <c r="V761" i="3" s="1"/>
  <c r="Z760" i="3" a="1"/>
  <c r="Z760" i="3" s="1"/>
  <c r="AA760" i="3" s="1"/>
  <c r="Y760" i="3" a="1"/>
  <c r="Y760" i="3" s="1"/>
  <c r="X760" i="3" a="1"/>
  <c r="X760" i="3" s="1"/>
  <c r="W760" i="3" a="1"/>
  <c r="W760" i="3" s="1"/>
  <c r="V760" i="3" a="1"/>
  <c r="V760" i="3" s="1"/>
  <c r="R760" i="3" a="1"/>
  <c r="R760" i="3" s="1"/>
  <c r="Z759" i="3" a="1"/>
  <c r="Z759" i="3" s="1"/>
  <c r="AA759" i="3" s="1"/>
  <c r="Y759" i="3" a="1"/>
  <c r="Y759" i="3" s="1"/>
  <c r="X759" i="3" a="1"/>
  <c r="X759" i="3" s="1"/>
  <c r="W759" i="3" a="1"/>
  <c r="W759" i="3" s="1"/>
  <c r="V759" i="3" a="1"/>
  <c r="V759" i="3" s="1"/>
  <c r="Z758" i="3" a="1"/>
  <c r="Z758" i="3" s="1"/>
  <c r="AA758" i="3" s="1"/>
  <c r="Y758" i="3" a="1"/>
  <c r="Y758" i="3" s="1"/>
  <c r="X758" i="3" a="1"/>
  <c r="X758" i="3" s="1"/>
  <c r="W758" i="3" a="1"/>
  <c r="W758" i="3" s="1"/>
  <c r="V758" i="3" a="1"/>
  <c r="V758" i="3" s="1"/>
  <c r="S758" i="3" a="1"/>
  <c r="S758" i="3" s="1"/>
  <c r="Z757" i="3" a="1"/>
  <c r="Z757" i="3" s="1"/>
  <c r="AA757" i="3" s="1"/>
  <c r="Y757" i="3" a="1"/>
  <c r="Y757" i="3" s="1"/>
  <c r="X757" i="3" a="1"/>
  <c r="X757" i="3" s="1"/>
  <c r="W757" i="3" a="1"/>
  <c r="W757" i="3" s="1"/>
  <c r="V757" i="3" a="1"/>
  <c r="V757" i="3" s="1"/>
  <c r="Z756" i="3" a="1"/>
  <c r="Z756" i="3" s="1"/>
  <c r="AA756" i="3" s="1"/>
  <c r="Y756" i="3" a="1"/>
  <c r="Y756" i="3" s="1"/>
  <c r="X756" i="3" a="1"/>
  <c r="X756" i="3" s="1"/>
  <c r="W756" i="3" a="1"/>
  <c r="W756" i="3" s="1"/>
  <c r="V756" i="3" a="1"/>
  <c r="V756" i="3" s="1"/>
  <c r="Z755" i="3" a="1"/>
  <c r="Z755" i="3" s="1"/>
  <c r="AA755" i="3" s="1"/>
  <c r="Y755" i="3" a="1"/>
  <c r="Y755" i="3" s="1"/>
  <c r="X755" i="3" a="1"/>
  <c r="X755" i="3" s="1"/>
  <c r="W755" i="3" a="1"/>
  <c r="W755" i="3" s="1"/>
  <c r="V755" i="3" a="1"/>
  <c r="V755" i="3" s="1"/>
  <c r="Z754" i="3" a="1"/>
  <c r="Z754" i="3" s="1"/>
  <c r="AA754" i="3" s="1"/>
  <c r="Y754" i="3" a="1"/>
  <c r="Y754" i="3" s="1"/>
  <c r="X754" i="3" a="1"/>
  <c r="X754" i="3" s="1"/>
  <c r="W754" i="3" a="1"/>
  <c r="W754" i="3" s="1"/>
  <c r="V754" i="3" a="1"/>
  <c r="V754" i="3" s="1"/>
  <c r="Z753" i="3" a="1"/>
  <c r="Z753" i="3" s="1"/>
  <c r="AA753" i="3" s="1"/>
  <c r="Y753" i="3" a="1"/>
  <c r="Y753" i="3" s="1"/>
  <c r="X753" i="3" a="1"/>
  <c r="X753" i="3" s="1"/>
  <c r="W753" i="3" a="1"/>
  <c r="W753" i="3" s="1"/>
  <c r="V753" i="3" a="1"/>
  <c r="V753" i="3" s="1"/>
  <c r="Z752" i="3" a="1"/>
  <c r="Z752" i="3" s="1"/>
  <c r="AA752" i="3" s="1"/>
  <c r="Y752" i="3" a="1"/>
  <c r="Y752" i="3" s="1"/>
  <c r="X752" i="3" a="1"/>
  <c r="X752" i="3" s="1"/>
  <c r="W752" i="3" a="1"/>
  <c r="W752" i="3" s="1"/>
  <c r="V752" i="3" a="1"/>
  <c r="V752" i="3" s="1"/>
  <c r="Z751" i="3" a="1"/>
  <c r="Z751" i="3" s="1"/>
  <c r="AA751" i="3" s="1"/>
  <c r="Y751" i="3" a="1"/>
  <c r="Y751" i="3" s="1"/>
  <c r="X751" i="3" a="1"/>
  <c r="X751" i="3" s="1"/>
  <c r="W751" i="3" a="1"/>
  <c r="W751" i="3" s="1"/>
  <c r="V751" i="3" a="1"/>
  <c r="V751" i="3" s="1"/>
  <c r="Z750" i="3" a="1"/>
  <c r="Z750" i="3" s="1"/>
  <c r="AA750" i="3" s="1"/>
  <c r="Y750" i="3" a="1"/>
  <c r="Y750" i="3" s="1"/>
  <c r="X750" i="3" a="1"/>
  <c r="X750" i="3" s="1"/>
  <c r="W750" i="3" a="1"/>
  <c r="W750" i="3" s="1"/>
  <c r="V750" i="3" a="1"/>
  <c r="V750" i="3" s="1"/>
  <c r="S750" i="3" a="1"/>
  <c r="S750" i="3" s="1"/>
  <c r="R750" i="3" a="1"/>
  <c r="R750" i="3"/>
  <c r="Z747" i="3" a="1"/>
  <c r="Z747" i="3" s="1"/>
  <c r="AA747" i="3" s="1"/>
  <c r="Y747" i="3" a="1"/>
  <c r="Y747" i="3" s="1"/>
  <c r="X747" i="3" a="1"/>
  <c r="X747" i="3" s="1"/>
  <c r="W747" i="3" a="1"/>
  <c r="W747" i="3" s="1"/>
  <c r="Z746" i="3" a="1"/>
  <c r="Z746" i="3" s="1"/>
  <c r="AA746" i="3" s="1"/>
  <c r="Y746" i="3" a="1"/>
  <c r="Y746" i="3" s="1"/>
  <c r="X746" i="3" a="1"/>
  <c r="X746" i="3" s="1"/>
  <c r="W746" i="3" a="1"/>
  <c r="W746" i="3" s="1"/>
  <c r="V746" i="3" a="1"/>
  <c r="V746" i="3" s="1"/>
  <c r="S746" i="3" a="1"/>
  <c r="S746" i="3"/>
  <c r="Z745" i="3" a="1"/>
  <c r="Z745" i="3" s="1"/>
  <c r="AA745" i="3" s="1"/>
  <c r="Y745" i="3" a="1"/>
  <c r="Y745" i="3" s="1"/>
  <c r="X745" i="3" a="1"/>
  <c r="X745" i="3" s="1"/>
  <c r="W745" i="3" a="1"/>
  <c r="W745" i="3" s="1"/>
  <c r="V745" i="3" a="1"/>
  <c r="V745" i="3" s="1"/>
  <c r="Z744" i="3" a="1"/>
  <c r="Z744" i="3" s="1"/>
  <c r="AA744" i="3" s="1"/>
  <c r="Y744" i="3" a="1"/>
  <c r="Y744" i="3" s="1"/>
  <c r="X744" i="3" a="1"/>
  <c r="X744" i="3" s="1"/>
  <c r="W744" i="3" a="1"/>
  <c r="W744" i="3" s="1"/>
  <c r="V744" i="3" a="1"/>
  <c r="V744" i="3" s="1"/>
  <c r="S744" i="3" a="1"/>
  <c r="S744" i="3" s="1"/>
  <c r="Z743" i="3" a="1"/>
  <c r="Z743" i="3" s="1"/>
  <c r="AA743" i="3" s="1"/>
  <c r="Y743" i="3" a="1"/>
  <c r="Y743" i="3" s="1"/>
  <c r="X743" i="3" a="1"/>
  <c r="X743" i="3" s="1"/>
  <c r="W743" i="3" a="1"/>
  <c r="W743" i="3" s="1"/>
  <c r="V743" i="3" a="1"/>
  <c r="V743" i="3" s="1"/>
  <c r="Z742" i="3" a="1"/>
  <c r="Z742" i="3" s="1"/>
  <c r="AA742" i="3" s="1"/>
  <c r="Y742" i="3" a="1"/>
  <c r="Y742" i="3" s="1"/>
  <c r="X742" i="3" a="1"/>
  <c r="X742" i="3" s="1"/>
  <c r="W742" i="3" a="1"/>
  <c r="W742" i="3" s="1"/>
  <c r="V742" i="3" a="1"/>
  <c r="V742" i="3" s="1"/>
  <c r="Z741" i="3" a="1"/>
  <c r="Z741" i="3"/>
  <c r="AA741" i="3" s="1"/>
  <c r="Y741" i="3" a="1"/>
  <c r="Y741" i="3" s="1"/>
  <c r="X741" i="3" a="1"/>
  <c r="X741" i="3" s="1"/>
  <c r="W741" i="3" a="1"/>
  <c r="W741" i="3" s="1"/>
  <c r="V741" i="3" a="1"/>
  <c r="V741" i="3" s="1"/>
  <c r="Z740" i="3" a="1"/>
  <c r="Z740" i="3" s="1"/>
  <c r="AA740" i="3" s="1"/>
  <c r="Y740" i="3" a="1"/>
  <c r="Y740" i="3" s="1"/>
  <c r="X740" i="3" a="1"/>
  <c r="X740" i="3" s="1"/>
  <c r="W740" i="3" a="1"/>
  <c r="W740" i="3" s="1"/>
  <c r="V740" i="3" a="1"/>
  <c r="V740" i="3" s="1"/>
  <c r="S740" i="3" a="1"/>
  <c r="S740" i="3"/>
  <c r="R740" i="3" a="1"/>
  <c r="R740" i="3"/>
  <c r="Z739" i="3" a="1"/>
  <c r="Z739" i="3" s="1"/>
  <c r="AA739" i="3" s="1"/>
  <c r="Y739" i="3" a="1"/>
  <c r="Y739" i="3" s="1"/>
  <c r="X739" i="3" a="1"/>
  <c r="X739" i="3" s="1"/>
  <c r="W739" i="3" a="1"/>
  <c r="W739" i="3" s="1"/>
  <c r="V739" i="3" a="1"/>
  <c r="V739" i="3" s="1"/>
  <c r="R739" i="3" a="1"/>
  <c r="R739" i="3" s="1"/>
  <c r="Z738" i="3" a="1"/>
  <c r="Z738" i="3" s="1"/>
  <c r="AA738" i="3" s="1"/>
  <c r="Y738" i="3" a="1"/>
  <c r="Y738" i="3" s="1"/>
  <c r="X738" i="3" a="1"/>
  <c r="X738" i="3" s="1"/>
  <c r="W738" i="3" a="1"/>
  <c r="W738" i="3" s="1"/>
  <c r="V738" i="3" a="1"/>
  <c r="V738" i="3" s="1"/>
  <c r="Z737" i="3" a="1"/>
  <c r="Z737" i="3" s="1"/>
  <c r="AA737" i="3" s="1"/>
  <c r="Y737" i="3" a="1"/>
  <c r="Y737" i="3" s="1"/>
  <c r="X737" i="3" a="1"/>
  <c r="X737" i="3" s="1"/>
  <c r="W737" i="3" a="1"/>
  <c r="W737" i="3" s="1"/>
  <c r="V737" i="3" a="1"/>
  <c r="V737" i="3" s="1"/>
  <c r="Z736" i="3" a="1"/>
  <c r="Z736" i="3" s="1"/>
  <c r="AA736" i="3" s="1"/>
  <c r="Y736" i="3" a="1"/>
  <c r="Y736" i="3" s="1"/>
  <c r="X736" i="3" a="1"/>
  <c r="X736" i="3" s="1"/>
  <c r="W736" i="3" a="1"/>
  <c r="W736" i="3" s="1"/>
  <c r="V736" i="3" a="1"/>
  <c r="V736" i="3" s="1"/>
  <c r="S736" i="3" a="1"/>
  <c r="S736" i="3" s="1"/>
  <c r="R736" i="3" a="1"/>
  <c r="R736" i="3" s="1"/>
  <c r="Z735" i="3" a="1"/>
  <c r="Z735" i="3" s="1"/>
  <c r="AA735" i="3" s="1"/>
  <c r="Y735" i="3" a="1"/>
  <c r="Y735" i="3" s="1"/>
  <c r="X735" i="3" a="1"/>
  <c r="X735" i="3" s="1"/>
  <c r="W735" i="3" a="1"/>
  <c r="W735" i="3"/>
  <c r="V735" i="3" a="1"/>
  <c r="V735" i="3" s="1"/>
  <c r="Z734" i="3" a="1"/>
  <c r="Z734" i="3" s="1"/>
  <c r="AA734" i="3" s="1"/>
  <c r="Y734" i="3" a="1"/>
  <c r="Y734" i="3" s="1"/>
  <c r="X734" i="3" a="1"/>
  <c r="X734" i="3" s="1"/>
  <c r="W734" i="3" a="1"/>
  <c r="W734" i="3" s="1"/>
  <c r="V734" i="3" a="1"/>
  <c r="V734" i="3" s="1"/>
  <c r="Z733" i="3" a="1"/>
  <c r="Z733" i="3" s="1"/>
  <c r="AA733" i="3" s="1"/>
  <c r="Y733" i="3" a="1"/>
  <c r="Y733" i="3" s="1"/>
  <c r="X733" i="3" a="1"/>
  <c r="X733" i="3" s="1"/>
  <c r="W733" i="3" a="1"/>
  <c r="W733" i="3" s="1"/>
  <c r="V733" i="3" a="1"/>
  <c r="V733" i="3" s="1"/>
  <c r="R733" i="3" a="1"/>
  <c r="R733" i="3" s="1"/>
  <c r="Z732" i="3" a="1"/>
  <c r="Z732" i="3" s="1"/>
  <c r="AA732" i="3" s="1"/>
  <c r="Y732" i="3" a="1"/>
  <c r="Y732" i="3" s="1"/>
  <c r="X732" i="3" a="1"/>
  <c r="X732" i="3" s="1"/>
  <c r="W732" i="3" a="1"/>
  <c r="W732" i="3" s="1"/>
  <c r="V732" i="3" a="1"/>
  <c r="V732" i="3" s="1"/>
  <c r="Z731" i="3" a="1"/>
  <c r="Z731" i="3" s="1"/>
  <c r="AA731" i="3" s="1"/>
  <c r="Y731" i="3" a="1"/>
  <c r="Y731" i="3" s="1"/>
  <c r="X731" i="3" a="1"/>
  <c r="X731" i="3" s="1"/>
  <c r="W731" i="3" a="1"/>
  <c r="W731" i="3" s="1"/>
  <c r="V731" i="3" a="1"/>
  <c r="V731" i="3" s="1"/>
  <c r="Z730" i="3" a="1"/>
  <c r="Z730" i="3" s="1"/>
  <c r="AA730" i="3" s="1"/>
  <c r="Y730" i="3" a="1"/>
  <c r="Y730" i="3" s="1"/>
  <c r="X730" i="3" a="1"/>
  <c r="X730" i="3" s="1"/>
  <c r="W730" i="3" a="1"/>
  <c r="W730" i="3" s="1"/>
  <c r="V730" i="3" a="1"/>
  <c r="V730" i="3" s="1"/>
  <c r="Z729" i="3" a="1"/>
  <c r="Z729" i="3" s="1"/>
  <c r="AA729" i="3" s="1"/>
  <c r="Y729" i="3" a="1"/>
  <c r="Y729" i="3" s="1"/>
  <c r="X729" i="3" a="1"/>
  <c r="X729" i="3" s="1"/>
  <c r="W729" i="3" a="1"/>
  <c r="W729" i="3" s="1"/>
  <c r="V729" i="3" a="1"/>
  <c r="V729" i="3" s="1"/>
  <c r="Z728" i="3" a="1"/>
  <c r="Z728" i="3" s="1"/>
  <c r="AA728" i="3" s="1"/>
  <c r="Y728" i="3" a="1"/>
  <c r="Y728" i="3" s="1"/>
  <c r="X728" i="3" a="1"/>
  <c r="X728" i="3" s="1"/>
  <c r="W728" i="3" a="1"/>
  <c r="W728" i="3" s="1"/>
  <c r="V728" i="3" a="1"/>
  <c r="V728" i="3" s="1"/>
  <c r="Z727" i="3" a="1"/>
  <c r="Z727" i="3" s="1"/>
  <c r="AA727" i="3" s="1"/>
  <c r="Y727" i="3" a="1"/>
  <c r="Y727" i="3" s="1"/>
  <c r="X727" i="3" a="1"/>
  <c r="X727" i="3" s="1"/>
  <c r="W727" i="3" a="1"/>
  <c r="W727" i="3" s="1"/>
  <c r="V727" i="3" a="1"/>
  <c r="V727" i="3" s="1"/>
  <c r="Z726" i="3" a="1"/>
  <c r="Z726" i="3" s="1"/>
  <c r="AA726" i="3" s="1"/>
  <c r="Y726" i="3" a="1"/>
  <c r="Y726" i="3" s="1"/>
  <c r="X726" i="3" a="1"/>
  <c r="X726" i="3" s="1"/>
  <c r="W726" i="3" a="1"/>
  <c r="W726" i="3" s="1"/>
  <c r="V726" i="3" a="1"/>
  <c r="V726" i="3" s="1"/>
  <c r="R726" i="3" a="1"/>
  <c r="R726" i="3"/>
  <c r="Z725" i="3" a="1"/>
  <c r="Z725" i="3" s="1"/>
  <c r="AA725" i="3" s="1"/>
  <c r="Y725" i="3" a="1"/>
  <c r="Y725" i="3" s="1"/>
  <c r="X725" i="3" a="1"/>
  <c r="X725" i="3" s="1"/>
  <c r="W725" i="3" a="1"/>
  <c r="W725" i="3" s="1"/>
  <c r="V725" i="3" a="1"/>
  <c r="V725" i="3" s="1"/>
  <c r="Z724" i="3" a="1"/>
  <c r="Z724" i="3" s="1"/>
  <c r="AA724" i="3" s="1"/>
  <c r="Y724" i="3" a="1"/>
  <c r="Y724" i="3" s="1"/>
  <c r="X724" i="3" a="1"/>
  <c r="X724" i="3" s="1"/>
  <c r="W724" i="3" a="1"/>
  <c r="W724" i="3" s="1"/>
  <c r="Z723" i="3" a="1"/>
  <c r="Z723" i="3" s="1"/>
  <c r="AA723" i="3" s="1"/>
  <c r="Y723" i="3" a="1"/>
  <c r="Y723" i="3" s="1"/>
  <c r="X723" i="3" a="1"/>
  <c r="X723" i="3" s="1"/>
  <c r="W723" i="3" a="1"/>
  <c r="W723" i="3" s="1"/>
  <c r="Z721" i="3" a="1"/>
  <c r="Z721" i="3" s="1"/>
  <c r="AA721" i="3" s="1"/>
  <c r="Y721" i="3" a="1"/>
  <c r="Y721" i="3" s="1"/>
  <c r="X721" i="3" a="1"/>
  <c r="X721" i="3" s="1"/>
  <c r="W721" i="3" a="1"/>
  <c r="W721" i="3" s="1"/>
  <c r="V721" i="3" a="1"/>
  <c r="V721" i="3" s="1"/>
  <c r="Z720" i="3" a="1"/>
  <c r="Z720" i="3" s="1"/>
  <c r="AA720" i="3" s="1"/>
  <c r="Y720" i="3" a="1"/>
  <c r="Y720" i="3" s="1"/>
  <c r="X720" i="3" a="1"/>
  <c r="X720" i="3" s="1"/>
  <c r="W720" i="3" a="1"/>
  <c r="W720" i="3" s="1"/>
  <c r="V720" i="3" a="1"/>
  <c r="V720" i="3"/>
  <c r="Z718" i="3" a="1"/>
  <c r="Z718" i="3" s="1"/>
  <c r="AA718" i="3" s="1"/>
  <c r="Y718" i="3" a="1"/>
  <c r="Y718" i="3" s="1"/>
  <c r="X718" i="3" a="1"/>
  <c r="X718" i="3" s="1"/>
  <c r="W718" i="3" a="1"/>
  <c r="W718" i="3" s="1"/>
  <c r="Z717" i="3" a="1"/>
  <c r="Z717" i="3" s="1"/>
  <c r="AA717" i="3" s="1"/>
  <c r="Y717" i="3" a="1"/>
  <c r="Y717" i="3" s="1"/>
  <c r="X717" i="3" a="1"/>
  <c r="X717" i="3" s="1"/>
  <c r="W717" i="3" a="1"/>
  <c r="W717" i="3" s="1"/>
  <c r="S717" i="3" a="1"/>
  <c r="S717" i="3"/>
  <c r="R717" i="3" a="1"/>
  <c r="R717" i="3" s="1"/>
  <c r="AA716" i="3"/>
  <c r="Z715" i="3" a="1"/>
  <c r="Z715" i="3" s="1"/>
  <c r="AA715" i="3" s="1"/>
  <c r="Y715" i="3" a="1"/>
  <c r="Y715" i="3" s="1"/>
  <c r="X715" i="3" a="1"/>
  <c r="X715" i="3" s="1"/>
  <c r="W715" i="3" a="1"/>
  <c r="W715" i="3"/>
  <c r="V715" i="3" a="1"/>
  <c r="V715" i="3" s="1"/>
  <c r="Z714" i="3" a="1"/>
  <c r="Z714" i="3" s="1"/>
  <c r="AA714" i="3" s="1"/>
  <c r="Y714" i="3" a="1"/>
  <c r="Y714" i="3" s="1"/>
  <c r="X714" i="3" a="1"/>
  <c r="X714" i="3" s="1"/>
  <c r="W714" i="3" a="1"/>
  <c r="W714" i="3" s="1"/>
  <c r="V714" i="3" a="1"/>
  <c r="V714" i="3" s="1"/>
  <c r="Z713" i="3" a="1"/>
  <c r="Z713" i="3" s="1"/>
  <c r="AA713" i="3" s="1"/>
  <c r="Y713" i="3" a="1"/>
  <c r="Y713" i="3" s="1"/>
  <c r="X713" i="3" a="1"/>
  <c r="X713" i="3" s="1"/>
  <c r="W713" i="3" a="1"/>
  <c r="W713" i="3" s="1"/>
  <c r="V713" i="3" a="1"/>
  <c r="V713" i="3" s="1"/>
  <c r="Z712" i="3" a="1"/>
  <c r="Z712" i="3" s="1"/>
  <c r="AA712" i="3" s="1"/>
  <c r="Y712" i="3" a="1"/>
  <c r="Y712" i="3" s="1"/>
  <c r="X712" i="3" a="1"/>
  <c r="X712" i="3" s="1"/>
  <c r="W712" i="3" a="1"/>
  <c r="W712" i="3" s="1"/>
  <c r="V712" i="3" a="1"/>
  <c r="V712" i="3" s="1"/>
  <c r="Z711" i="3" a="1"/>
  <c r="Z711" i="3" s="1"/>
  <c r="AA711" i="3" s="1"/>
  <c r="Y711" i="3" a="1"/>
  <c r="Y711" i="3" s="1"/>
  <c r="X711" i="3" a="1"/>
  <c r="X711" i="3"/>
  <c r="W711" i="3" a="1"/>
  <c r="W711" i="3" s="1"/>
  <c r="V711" i="3" a="1"/>
  <c r="V711" i="3" s="1"/>
  <c r="Z710" i="3" a="1"/>
  <c r="Z710" i="3" s="1"/>
  <c r="AA710" i="3" s="1"/>
  <c r="Y710" i="3" a="1"/>
  <c r="Y710" i="3" s="1"/>
  <c r="X710" i="3" a="1"/>
  <c r="X710" i="3" s="1"/>
  <c r="W710" i="3" a="1"/>
  <c r="W710" i="3" s="1"/>
  <c r="V710" i="3" a="1"/>
  <c r="V710" i="3" s="1"/>
  <c r="Z709" i="3" a="1"/>
  <c r="Z709" i="3" s="1"/>
  <c r="AA709" i="3" s="1"/>
  <c r="Y709" i="3" a="1"/>
  <c r="Y709" i="3" s="1"/>
  <c r="X709" i="3" a="1"/>
  <c r="X709" i="3" s="1"/>
  <c r="W709" i="3" a="1"/>
  <c r="W709" i="3" s="1"/>
  <c r="V709" i="3" a="1"/>
  <c r="V709" i="3" s="1"/>
  <c r="S709" i="3" a="1"/>
  <c r="S709" i="3" s="1"/>
  <c r="Z708" i="3" a="1"/>
  <c r="Z708" i="3" s="1"/>
  <c r="AA708" i="3" s="1"/>
  <c r="Y708" i="3" a="1"/>
  <c r="Y708" i="3" s="1"/>
  <c r="X708" i="3" a="1"/>
  <c r="X708" i="3" s="1"/>
  <c r="W708" i="3" a="1"/>
  <c r="W708" i="3" s="1"/>
  <c r="V708" i="3" a="1"/>
  <c r="V708" i="3" s="1"/>
  <c r="S708" i="3" a="1"/>
  <c r="S708" i="3" s="1"/>
  <c r="Z707" i="3" a="1"/>
  <c r="Z707" i="3" s="1"/>
  <c r="AA707" i="3" s="1"/>
  <c r="Y707" i="3" a="1"/>
  <c r="Y707" i="3" s="1"/>
  <c r="X707" i="3" a="1"/>
  <c r="X707" i="3" s="1"/>
  <c r="W707" i="3" a="1"/>
  <c r="W707" i="3" s="1"/>
  <c r="V707" i="3" a="1"/>
  <c r="V707" i="3" s="1"/>
  <c r="S707" i="3" a="1"/>
  <c r="S707" i="3" s="1"/>
  <c r="Z705" i="3" a="1"/>
  <c r="Z705" i="3" s="1"/>
  <c r="AA705" i="3" s="1"/>
  <c r="Y705" i="3" a="1"/>
  <c r="Y705" i="3" s="1"/>
  <c r="X705" i="3" a="1"/>
  <c r="X705" i="3" s="1"/>
  <c r="W705" i="3" a="1"/>
  <c r="W705" i="3" s="1"/>
  <c r="V705" i="3" a="1"/>
  <c r="V705" i="3" s="1"/>
  <c r="Z704" i="3" a="1"/>
  <c r="Z704" i="3" s="1"/>
  <c r="AA704" i="3" s="1"/>
  <c r="Y704" i="3" a="1"/>
  <c r="Y704" i="3" s="1"/>
  <c r="X704" i="3" a="1"/>
  <c r="X704" i="3" s="1"/>
  <c r="W704" i="3" a="1"/>
  <c r="W704" i="3" s="1"/>
  <c r="V704" i="3" a="1"/>
  <c r="V704" i="3" s="1"/>
  <c r="Z703" i="3" a="1"/>
  <c r="Z703" i="3" s="1"/>
  <c r="AA703" i="3" s="1"/>
  <c r="Y703" i="3" a="1"/>
  <c r="Y703" i="3" s="1"/>
  <c r="X703" i="3" a="1"/>
  <c r="X703" i="3" s="1"/>
  <c r="W703" i="3" a="1"/>
  <c r="W703" i="3" s="1"/>
  <c r="V703" i="3" a="1"/>
  <c r="V703" i="3" s="1"/>
  <c r="Z702" i="3" a="1"/>
  <c r="Z702" i="3" s="1"/>
  <c r="AA702" i="3" s="1"/>
  <c r="Y702" i="3" a="1"/>
  <c r="Y702" i="3" s="1"/>
  <c r="X702" i="3" a="1"/>
  <c r="X702" i="3" s="1"/>
  <c r="W702" i="3" a="1"/>
  <c r="W702" i="3" s="1"/>
  <c r="V702" i="3" a="1"/>
  <c r="V702" i="3" s="1"/>
  <c r="Z701" i="3" a="1"/>
  <c r="Z701" i="3" s="1"/>
  <c r="AA701" i="3" s="1"/>
  <c r="Y701" i="3" a="1"/>
  <c r="Y701" i="3" s="1"/>
  <c r="X701" i="3" a="1"/>
  <c r="X701" i="3" s="1"/>
  <c r="W701" i="3" a="1"/>
  <c r="W701" i="3" s="1"/>
  <c r="V701" i="3" a="1"/>
  <c r="V701" i="3" s="1"/>
  <c r="S701" i="3" a="1"/>
  <c r="S701" i="3" s="1"/>
  <c r="Z700" i="3" a="1"/>
  <c r="Z700" i="3" s="1"/>
  <c r="AA700" i="3" s="1"/>
  <c r="Y700" i="3" a="1"/>
  <c r="Y700" i="3" s="1"/>
  <c r="X700" i="3" a="1"/>
  <c r="X700" i="3" s="1"/>
  <c r="W700" i="3" a="1"/>
  <c r="W700" i="3" s="1"/>
  <c r="V700" i="3" a="1"/>
  <c r="V700" i="3" s="1"/>
  <c r="Z695" i="3" a="1"/>
  <c r="Z695" i="3" s="1"/>
  <c r="AA695" i="3" s="1"/>
  <c r="Y695" i="3" a="1"/>
  <c r="Y695" i="3" s="1"/>
  <c r="X695" i="3" a="1"/>
  <c r="X695" i="3" s="1"/>
  <c r="W695" i="3" a="1"/>
  <c r="W695" i="3" s="1"/>
  <c r="V695" i="3" a="1"/>
  <c r="V695" i="3" s="1"/>
  <c r="S695" i="3" a="1"/>
  <c r="S695" i="3"/>
  <c r="R695" i="3" a="1"/>
  <c r="R695" i="3"/>
  <c r="Z694" i="3" a="1"/>
  <c r="Z694" i="3" s="1"/>
  <c r="AA694" i="3" s="1"/>
  <c r="Y694" i="3" a="1"/>
  <c r="Y694" i="3" s="1"/>
  <c r="X694" i="3" a="1"/>
  <c r="X694" i="3" s="1"/>
  <c r="W694" i="3" a="1"/>
  <c r="W694" i="3" s="1"/>
  <c r="V694" i="3" a="1"/>
  <c r="V694" i="3" s="1"/>
  <c r="S694" i="3" a="1"/>
  <c r="S694" i="3"/>
  <c r="R694" i="3" a="1"/>
  <c r="R694" i="3"/>
  <c r="Z693" i="3" a="1"/>
  <c r="Z693" i="3" s="1"/>
  <c r="AA693" i="3" s="1"/>
  <c r="Y693" i="3" a="1"/>
  <c r="Y693" i="3" s="1"/>
  <c r="X693" i="3" a="1"/>
  <c r="X693" i="3" s="1"/>
  <c r="W693" i="3" a="1"/>
  <c r="W693" i="3" s="1"/>
  <c r="V693" i="3" a="1"/>
  <c r="V693" i="3" s="1"/>
  <c r="Z692" i="3" a="1"/>
  <c r="Z692" i="3" s="1"/>
  <c r="AA692" i="3" s="1"/>
  <c r="Y692" i="3" a="1"/>
  <c r="Y692" i="3" s="1"/>
  <c r="X692" i="3" a="1"/>
  <c r="X692" i="3" s="1"/>
  <c r="W692" i="3" a="1"/>
  <c r="W692" i="3" s="1"/>
  <c r="V692" i="3" a="1"/>
  <c r="V692" i="3" s="1"/>
  <c r="Z691" i="3" a="1"/>
  <c r="Z691" i="3" s="1"/>
  <c r="AA691" i="3" s="1"/>
  <c r="Y691" i="3" a="1"/>
  <c r="Y691" i="3" s="1"/>
  <c r="X691" i="3" a="1"/>
  <c r="X691" i="3" s="1"/>
  <c r="W691" i="3" a="1"/>
  <c r="W691" i="3" s="1"/>
  <c r="V691" i="3" a="1"/>
  <c r="V691" i="3" s="1"/>
  <c r="Z690" i="3" a="1"/>
  <c r="Z690" i="3" s="1"/>
  <c r="AA690" i="3" s="1"/>
  <c r="Y690" i="3" a="1"/>
  <c r="Y690" i="3" s="1"/>
  <c r="X690" i="3" a="1"/>
  <c r="X690" i="3" s="1"/>
  <c r="W690" i="3" a="1"/>
  <c r="W690" i="3" s="1"/>
  <c r="V690" i="3" a="1"/>
  <c r="V690" i="3" s="1"/>
  <c r="Z689" i="3" a="1"/>
  <c r="Z689" i="3" s="1"/>
  <c r="AA689" i="3" s="1"/>
  <c r="Y689" i="3" a="1"/>
  <c r="Y689" i="3" s="1"/>
  <c r="X689" i="3" a="1"/>
  <c r="X689" i="3" s="1"/>
  <c r="W689" i="3" a="1"/>
  <c r="W689" i="3" s="1"/>
  <c r="V689" i="3" a="1"/>
  <c r="V689" i="3" s="1"/>
  <c r="Z688" i="3" a="1"/>
  <c r="Z688" i="3" s="1"/>
  <c r="AA688" i="3" s="1"/>
  <c r="Y688" i="3" a="1"/>
  <c r="Y688" i="3" s="1"/>
  <c r="X688" i="3" a="1"/>
  <c r="X688" i="3" s="1"/>
  <c r="W688" i="3" a="1"/>
  <c r="W688" i="3" s="1"/>
  <c r="V688" i="3" a="1"/>
  <c r="V688" i="3" s="1"/>
  <c r="Z687" i="3" a="1"/>
  <c r="Z687" i="3" s="1"/>
  <c r="AA687" i="3" s="1"/>
  <c r="Y687" i="3" a="1"/>
  <c r="Y687" i="3" s="1"/>
  <c r="X687" i="3" a="1"/>
  <c r="X687" i="3" s="1"/>
  <c r="W687" i="3" a="1"/>
  <c r="W687" i="3" s="1"/>
  <c r="V687" i="3" a="1"/>
  <c r="V687" i="3" s="1"/>
  <c r="Z686" i="3" a="1"/>
  <c r="Z686" i="3" s="1"/>
  <c r="AA686" i="3" s="1"/>
  <c r="Y686" i="3" a="1"/>
  <c r="Y686" i="3" s="1"/>
  <c r="X686" i="3" a="1"/>
  <c r="X686" i="3" s="1"/>
  <c r="W686" i="3" a="1"/>
  <c r="W686" i="3" s="1"/>
  <c r="V686" i="3" a="1"/>
  <c r="V686" i="3" s="1"/>
  <c r="Z685" i="3" a="1"/>
  <c r="Z685" i="3" s="1"/>
  <c r="AA685" i="3" s="1"/>
  <c r="Y685" i="3" a="1"/>
  <c r="Y685" i="3" s="1"/>
  <c r="X685" i="3" a="1"/>
  <c r="X685" i="3" s="1"/>
  <c r="W685" i="3" a="1"/>
  <c r="W685" i="3" s="1"/>
  <c r="V685" i="3" a="1"/>
  <c r="V685" i="3" s="1"/>
  <c r="Z684" i="3" a="1"/>
  <c r="Z684" i="3" s="1"/>
  <c r="AA684" i="3" s="1"/>
  <c r="Y684" i="3" a="1"/>
  <c r="Y684" i="3" s="1"/>
  <c r="X684" i="3" a="1"/>
  <c r="X684" i="3" s="1"/>
  <c r="W684" i="3" a="1"/>
  <c r="W684" i="3" s="1"/>
  <c r="V684" i="3" a="1"/>
  <c r="V684" i="3" s="1"/>
  <c r="S684" i="3" a="1"/>
  <c r="S684" i="3" s="1"/>
  <c r="R684" i="3" a="1"/>
  <c r="R684" i="3"/>
  <c r="Z683" i="3" a="1"/>
  <c r="Z683" i="3" s="1"/>
  <c r="AA683" i="3" s="1"/>
  <c r="Y683" i="3" a="1"/>
  <c r="Y683" i="3" s="1"/>
  <c r="X683" i="3" a="1"/>
  <c r="X683" i="3" s="1"/>
  <c r="W683" i="3" a="1"/>
  <c r="W683" i="3" s="1"/>
  <c r="V683" i="3" a="1"/>
  <c r="V683" i="3" s="1"/>
  <c r="Z682" i="3" a="1"/>
  <c r="Z682" i="3" s="1"/>
  <c r="AA682" i="3" s="1"/>
  <c r="Y682" i="3" a="1"/>
  <c r="Y682" i="3" s="1"/>
  <c r="X682" i="3" a="1"/>
  <c r="X682" i="3" s="1"/>
  <c r="W682" i="3" a="1"/>
  <c r="W682" i="3" s="1"/>
  <c r="V682" i="3" a="1"/>
  <c r="V682" i="3" s="1"/>
  <c r="R682" i="3" a="1"/>
  <c r="R682" i="3"/>
  <c r="Z681" i="3" a="1"/>
  <c r="Z681" i="3" s="1"/>
  <c r="AA681" i="3" s="1"/>
  <c r="Y681" i="3" a="1"/>
  <c r="Y681" i="3" s="1"/>
  <c r="X681" i="3" a="1"/>
  <c r="X681" i="3" s="1"/>
  <c r="W681" i="3" a="1"/>
  <c r="W681" i="3" s="1"/>
  <c r="V681" i="3" a="1"/>
  <c r="V681" i="3" s="1"/>
  <c r="S681" i="3" a="1"/>
  <c r="S681" i="3" s="1"/>
  <c r="R681" i="3" a="1"/>
  <c r="R681" i="3"/>
  <c r="Z680" i="3" a="1"/>
  <c r="Z680" i="3" s="1"/>
  <c r="AA680" i="3" s="1"/>
  <c r="Y680" i="3" a="1"/>
  <c r="Y680" i="3" s="1"/>
  <c r="X680" i="3" a="1"/>
  <c r="X680" i="3" s="1"/>
  <c r="W680" i="3" a="1"/>
  <c r="W680" i="3" s="1"/>
  <c r="V680" i="3" a="1"/>
  <c r="V680" i="3" s="1"/>
  <c r="S680" i="3" a="1"/>
  <c r="S680" i="3" s="1"/>
  <c r="R680" i="3" a="1"/>
  <c r="R680" i="3"/>
  <c r="Z679" i="3" a="1"/>
  <c r="Z679" i="3" s="1"/>
  <c r="AA679" i="3" s="1"/>
  <c r="Y679" i="3" a="1"/>
  <c r="Y679" i="3" s="1"/>
  <c r="X679" i="3" a="1"/>
  <c r="X679" i="3" s="1"/>
  <c r="W679" i="3" a="1"/>
  <c r="W679" i="3" s="1"/>
  <c r="V679" i="3" a="1"/>
  <c r="V679" i="3" s="1"/>
  <c r="S679" i="3" a="1"/>
  <c r="S679" i="3" s="1"/>
  <c r="R679" i="3" a="1"/>
  <c r="R679" i="3"/>
  <c r="Z678" i="3" a="1"/>
  <c r="Z678" i="3" s="1"/>
  <c r="AA678" i="3" s="1"/>
  <c r="Y678" i="3" a="1"/>
  <c r="Y678" i="3" s="1"/>
  <c r="X678" i="3" a="1"/>
  <c r="X678" i="3" s="1"/>
  <c r="W678" i="3" a="1"/>
  <c r="W678" i="3" s="1"/>
  <c r="V678" i="3" a="1"/>
  <c r="V678" i="3" s="1"/>
  <c r="S678" i="3" a="1"/>
  <c r="S678" i="3" s="1"/>
  <c r="R678" i="3" a="1"/>
  <c r="R678" i="3"/>
  <c r="Z677" i="3" a="1"/>
  <c r="Z677" i="3" s="1"/>
  <c r="AA677" i="3" s="1"/>
  <c r="Y677" i="3" a="1"/>
  <c r="Y677" i="3" s="1"/>
  <c r="X677" i="3" a="1"/>
  <c r="X677" i="3" s="1"/>
  <c r="W677" i="3" a="1"/>
  <c r="W677" i="3" s="1"/>
  <c r="V677" i="3" a="1"/>
  <c r="V677" i="3" s="1"/>
  <c r="S677" i="3" a="1"/>
  <c r="S677" i="3" s="1"/>
  <c r="R677" i="3" a="1"/>
  <c r="R677" i="3" s="1"/>
  <c r="Z676" i="3" a="1"/>
  <c r="Z676" i="3" s="1"/>
  <c r="AA676" i="3" s="1"/>
  <c r="Y676" i="3" a="1"/>
  <c r="Y676" i="3" s="1"/>
  <c r="X676" i="3" a="1"/>
  <c r="X676" i="3" s="1"/>
  <c r="W676" i="3" a="1"/>
  <c r="W676" i="3" s="1"/>
  <c r="V676" i="3" a="1"/>
  <c r="V676" i="3" s="1"/>
  <c r="S676" i="3" a="1"/>
  <c r="S676" i="3" s="1"/>
  <c r="R676" i="3" a="1"/>
  <c r="R676" i="3"/>
  <c r="Z675" i="3" a="1"/>
  <c r="Z675" i="3" s="1"/>
  <c r="AA675" i="3" s="1"/>
  <c r="Y675" i="3" a="1"/>
  <c r="Y675" i="3" s="1"/>
  <c r="X675" i="3" a="1"/>
  <c r="X675" i="3" s="1"/>
  <c r="W675" i="3" a="1"/>
  <c r="W675" i="3" s="1"/>
  <c r="V675" i="3" a="1"/>
  <c r="V675" i="3" s="1"/>
  <c r="S675" i="3" a="1"/>
  <c r="S675" i="3" s="1"/>
  <c r="R675" i="3" a="1"/>
  <c r="R675" i="3"/>
  <c r="Z674" i="3" a="1"/>
  <c r="Z674" i="3" s="1"/>
  <c r="AA674" i="3" s="1"/>
  <c r="Y674" i="3" a="1"/>
  <c r="Y674" i="3" s="1"/>
  <c r="X674" i="3" a="1"/>
  <c r="X674" i="3" s="1"/>
  <c r="W674" i="3" a="1"/>
  <c r="W674" i="3" s="1"/>
  <c r="V674" i="3" a="1"/>
  <c r="V674" i="3" s="1"/>
  <c r="S674" i="3" a="1"/>
  <c r="S674" i="3" s="1"/>
  <c r="R674" i="3" a="1"/>
  <c r="R674" i="3"/>
  <c r="Z673" i="3" a="1"/>
  <c r="Z673" i="3" s="1"/>
  <c r="AA673" i="3" s="1"/>
  <c r="Y673" i="3" a="1"/>
  <c r="Y673" i="3" s="1"/>
  <c r="X673" i="3" a="1"/>
  <c r="X673" i="3" s="1"/>
  <c r="W673" i="3" a="1"/>
  <c r="W673" i="3" s="1"/>
  <c r="V673" i="3" a="1"/>
  <c r="V673" i="3" s="1"/>
  <c r="S673" i="3" a="1"/>
  <c r="S673" i="3" s="1"/>
  <c r="R673" i="3" a="1"/>
  <c r="R673" i="3" s="1"/>
  <c r="Z672" i="3" a="1"/>
  <c r="Z672" i="3" s="1"/>
  <c r="AA672" i="3" s="1"/>
  <c r="Y672" i="3" a="1"/>
  <c r="Y672" i="3" s="1"/>
  <c r="X672" i="3" a="1"/>
  <c r="X672" i="3" s="1"/>
  <c r="W672" i="3" a="1"/>
  <c r="W672" i="3" s="1"/>
  <c r="V672" i="3" a="1"/>
  <c r="V672" i="3" s="1"/>
  <c r="S672" i="3" a="1"/>
  <c r="S672" i="3" s="1"/>
  <c r="R672" i="3" a="1"/>
  <c r="R672" i="3"/>
  <c r="Z671" i="3" a="1"/>
  <c r="Z671" i="3" s="1"/>
  <c r="AA671" i="3" s="1"/>
  <c r="Y671" i="3" a="1"/>
  <c r="Y671" i="3" s="1"/>
  <c r="X671" i="3" a="1"/>
  <c r="X671" i="3" s="1"/>
  <c r="W671" i="3" a="1"/>
  <c r="W671" i="3" s="1"/>
  <c r="V671" i="3" a="1"/>
  <c r="V671" i="3" s="1"/>
  <c r="Z670" i="3" a="1"/>
  <c r="Z670" i="3" s="1"/>
  <c r="AA670" i="3" s="1"/>
  <c r="Y670" i="3" a="1"/>
  <c r="Y670" i="3" s="1"/>
  <c r="X670" i="3" a="1"/>
  <c r="X670" i="3" s="1"/>
  <c r="W670" i="3" a="1"/>
  <c r="W670" i="3" s="1"/>
  <c r="V670" i="3" a="1"/>
  <c r="V670" i="3" s="1"/>
  <c r="S670" i="3" a="1"/>
  <c r="S670" i="3"/>
  <c r="R670" i="3" a="1"/>
  <c r="R670" i="3" s="1"/>
  <c r="Z669" i="3" a="1"/>
  <c r="Z669" i="3" s="1"/>
  <c r="AA669" i="3" s="1"/>
  <c r="Y669" i="3" a="1"/>
  <c r="Y669" i="3" s="1"/>
  <c r="X669" i="3" a="1"/>
  <c r="X669" i="3" s="1"/>
  <c r="W669" i="3" a="1"/>
  <c r="W669" i="3" s="1"/>
  <c r="V669" i="3" a="1"/>
  <c r="V669" i="3" s="1"/>
  <c r="Z668" i="3" a="1"/>
  <c r="Z668" i="3" s="1"/>
  <c r="AA668" i="3" s="1"/>
  <c r="Y668" i="3" a="1"/>
  <c r="Y668" i="3" s="1"/>
  <c r="X668" i="3" a="1"/>
  <c r="X668" i="3" s="1"/>
  <c r="W668" i="3" a="1"/>
  <c r="W668" i="3" s="1"/>
  <c r="V668" i="3" a="1"/>
  <c r="V668" i="3" s="1"/>
  <c r="R668" i="3" a="1"/>
  <c r="R668" i="3"/>
  <c r="Z667" i="3" a="1"/>
  <c r="Z667" i="3" s="1"/>
  <c r="AA667" i="3" s="1"/>
  <c r="Y667" i="3" a="1"/>
  <c r="Y667" i="3" s="1"/>
  <c r="X667" i="3" a="1"/>
  <c r="X667" i="3" s="1"/>
  <c r="W667" i="3" a="1"/>
  <c r="W667" i="3" s="1"/>
  <c r="V667" i="3" a="1"/>
  <c r="V667" i="3" s="1"/>
  <c r="Z666" i="3" a="1"/>
  <c r="Z666" i="3" s="1"/>
  <c r="AA666" i="3" s="1"/>
  <c r="Y666" i="3" a="1"/>
  <c r="Y666" i="3" s="1"/>
  <c r="X666" i="3" a="1"/>
  <c r="X666" i="3" s="1"/>
  <c r="W666" i="3" a="1"/>
  <c r="W666" i="3" s="1"/>
  <c r="V666" i="3" a="1"/>
  <c r="V666" i="3" s="1"/>
  <c r="Z665" i="3" a="1"/>
  <c r="Z665" i="3" s="1"/>
  <c r="AA665" i="3" s="1"/>
  <c r="Y665" i="3" a="1"/>
  <c r="Y665" i="3" s="1"/>
  <c r="X665" i="3" a="1"/>
  <c r="X665" i="3" s="1"/>
  <c r="W665" i="3" a="1"/>
  <c r="W665" i="3" s="1"/>
  <c r="V665" i="3" a="1"/>
  <c r="V665" i="3" s="1"/>
  <c r="Z664" i="3" a="1"/>
  <c r="Z664" i="3" s="1"/>
  <c r="AA664" i="3" s="1"/>
  <c r="Y664" i="3" a="1"/>
  <c r="Y664" i="3" s="1"/>
  <c r="X664" i="3" a="1"/>
  <c r="X664" i="3" s="1"/>
  <c r="W664" i="3" a="1"/>
  <c r="W664" i="3" s="1"/>
  <c r="Z663" i="3" a="1"/>
  <c r="Z663" i="3" s="1"/>
  <c r="AA663" i="3" s="1"/>
  <c r="Y663" i="3" a="1"/>
  <c r="Y663" i="3" s="1"/>
  <c r="X663" i="3" a="1"/>
  <c r="X663" i="3" s="1"/>
  <c r="W663" i="3" a="1"/>
  <c r="W663" i="3" s="1"/>
  <c r="V663" i="3" a="1"/>
  <c r="V663" i="3" s="1"/>
  <c r="Z662" i="3" a="1"/>
  <c r="Z662" i="3" s="1"/>
  <c r="AA662" i="3" s="1"/>
  <c r="Y662" i="3" a="1"/>
  <c r="Y662" i="3" s="1"/>
  <c r="X662" i="3" a="1"/>
  <c r="X662" i="3" s="1"/>
  <c r="W662" i="3" a="1"/>
  <c r="W662" i="3" s="1"/>
  <c r="V662" i="3" a="1"/>
  <c r="V662" i="3" s="1"/>
  <c r="Z661" i="3" a="1"/>
  <c r="Z661" i="3" s="1"/>
  <c r="AA661" i="3" s="1"/>
  <c r="Y661" i="3" a="1"/>
  <c r="Y661" i="3" s="1"/>
  <c r="X661" i="3" a="1"/>
  <c r="X661" i="3" s="1"/>
  <c r="W661" i="3" a="1"/>
  <c r="W661" i="3" s="1"/>
  <c r="V661" i="3" a="1"/>
  <c r="V661" i="3" s="1"/>
  <c r="Z660" i="3" a="1"/>
  <c r="Z660" i="3" s="1"/>
  <c r="AA660" i="3" s="1"/>
  <c r="Y660" i="3" a="1"/>
  <c r="Y660" i="3" s="1"/>
  <c r="X660" i="3" a="1"/>
  <c r="X660" i="3" s="1"/>
  <c r="W660" i="3" a="1"/>
  <c r="W660" i="3" s="1"/>
  <c r="V660" i="3" a="1"/>
  <c r="V660" i="3" s="1"/>
  <c r="Z659" i="3" a="1"/>
  <c r="Z659" i="3" s="1"/>
  <c r="AA659" i="3" s="1"/>
  <c r="Y659" i="3" a="1"/>
  <c r="Y659" i="3" s="1"/>
  <c r="X659" i="3" a="1"/>
  <c r="X659" i="3" s="1"/>
  <c r="W659" i="3" a="1"/>
  <c r="W659" i="3" s="1"/>
  <c r="V659" i="3" a="1"/>
  <c r="V659" i="3" s="1"/>
  <c r="Z658" i="3" a="1"/>
  <c r="Z658" i="3" s="1"/>
  <c r="AA658" i="3" s="1"/>
  <c r="Y658" i="3" a="1"/>
  <c r="Y658" i="3" s="1"/>
  <c r="X658" i="3" a="1"/>
  <c r="X658" i="3" s="1"/>
  <c r="W658" i="3" a="1"/>
  <c r="W658" i="3" s="1"/>
  <c r="S658" i="3" a="1"/>
  <c r="S658" i="3" s="1"/>
  <c r="R658" i="3" a="1"/>
  <c r="R658" i="3"/>
  <c r="Z657" i="3" a="1"/>
  <c r="Z657" i="3" s="1"/>
  <c r="AA657" i="3" s="1"/>
  <c r="Y657" i="3" a="1"/>
  <c r="Y657" i="3" s="1"/>
  <c r="X657" i="3" a="1"/>
  <c r="X657" i="3" s="1"/>
  <c r="W657" i="3" a="1"/>
  <c r="W657" i="3" s="1"/>
  <c r="V657" i="3" a="1"/>
  <c r="V657" i="3" s="1"/>
  <c r="Z656" i="3" a="1"/>
  <c r="Z656" i="3" s="1"/>
  <c r="AA656" i="3" s="1"/>
  <c r="Y656" i="3" a="1"/>
  <c r="Y656" i="3" s="1"/>
  <c r="X656" i="3" a="1"/>
  <c r="X656" i="3" s="1"/>
  <c r="W656" i="3" a="1"/>
  <c r="W656" i="3" s="1"/>
  <c r="Z655" i="3" a="1"/>
  <c r="Z655" i="3" s="1"/>
  <c r="AA655" i="3" s="1"/>
  <c r="Y655" i="3" a="1"/>
  <c r="Y655" i="3" s="1"/>
  <c r="X655" i="3" a="1"/>
  <c r="X655" i="3" s="1"/>
  <c r="W655" i="3" a="1"/>
  <c r="W655" i="3" s="1"/>
  <c r="V655" i="3" a="1"/>
  <c r="V655" i="3" s="1"/>
  <c r="Z654" i="3" a="1"/>
  <c r="Z654" i="3" s="1"/>
  <c r="AA654" i="3" s="1"/>
  <c r="Y654" i="3" a="1"/>
  <c r="Y654" i="3" s="1"/>
  <c r="X654" i="3" a="1"/>
  <c r="X654" i="3" s="1"/>
  <c r="W654" i="3" a="1"/>
  <c r="W654" i="3" s="1"/>
  <c r="V654" i="3" a="1"/>
  <c r="V654" i="3" s="1"/>
  <c r="Z653" i="3" a="1"/>
  <c r="Z653" i="3" s="1"/>
  <c r="AA653" i="3" s="1"/>
  <c r="Y653" i="3" a="1"/>
  <c r="Y653" i="3" s="1"/>
  <c r="X653" i="3" a="1"/>
  <c r="X653" i="3" s="1"/>
  <c r="W653" i="3" a="1"/>
  <c r="W653" i="3" s="1"/>
  <c r="V653" i="3" a="1"/>
  <c r="V653" i="3" s="1"/>
  <c r="Z652" i="3" a="1"/>
  <c r="Z652" i="3" s="1"/>
  <c r="AA652" i="3" s="1"/>
  <c r="Y652" i="3" a="1"/>
  <c r="Y652" i="3" s="1"/>
  <c r="X652" i="3" a="1"/>
  <c r="X652" i="3" s="1"/>
  <c r="W652" i="3" a="1"/>
  <c r="W652" i="3" s="1"/>
  <c r="V652" i="3" a="1"/>
  <c r="V652" i="3" s="1"/>
  <c r="Z651" i="3" a="1"/>
  <c r="Z651" i="3" s="1"/>
  <c r="AA651" i="3" s="1"/>
  <c r="Y651" i="3" a="1"/>
  <c r="Y651" i="3" s="1"/>
  <c r="X651" i="3" a="1"/>
  <c r="X651" i="3" s="1"/>
  <c r="W651" i="3" a="1"/>
  <c r="W651" i="3" s="1"/>
  <c r="V651" i="3" a="1"/>
  <c r="V651" i="3" s="1"/>
  <c r="Z650" i="3" a="1"/>
  <c r="Z650" i="3" s="1"/>
  <c r="AA650" i="3" s="1"/>
  <c r="Y650" i="3" a="1"/>
  <c r="Y650" i="3" s="1"/>
  <c r="X650" i="3" a="1"/>
  <c r="X650" i="3" s="1"/>
  <c r="W650" i="3" a="1"/>
  <c r="W650" i="3" s="1"/>
  <c r="V650" i="3" a="1"/>
  <c r="V650" i="3" s="1"/>
  <c r="Z649" i="3" a="1"/>
  <c r="Z649" i="3" s="1"/>
  <c r="AA649" i="3" s="1"/>
  <c r="Y649" i="3" a="1"/>
  <c r="Y649" i="3" s="1"/>
  <c r="X649" i="3" a="1"/>
  <c r="X649" i="3" s="1"/>
  <c r="W649" i="3" a="1"/>
  <c r="W649" i="3" s="1"/>
  <c r="V649" i="3" a="1"/>
  <c r="V649" i="3" s="1"/>
  <c r="Z648" i="3" a="1"/>
  <c r="Z648" i="3" s="1"/>
  <c r="AA648" i="3" s="1"/>
  <c r="Y648" i="3" a="1"/>
  <c r="Y648" i="3" s="1"/>
  <c r="X648" i="3" a="1"/>
  <c r="X648" i="3" s="1"/>
  <c r="W648" i="3" a="1"/>
  <c r="W648" i="3" s="1"/>
  <c r="V648" i="3" a="1"/>
  <c r="V648" i="3" s="1"/>
  <c r="Z647" i="3" a="1"/>
  <c r="Z647" i="3" s="1"/>
  <c r="AA647" i="3" s="1"/>
  <c r="Y647" i="3" a="1"/>
  <c r="Y647" i="3" s="1"/>
  <c r="X647" i="3" a="1"/>
  <c r="X647" i="3" s="1"/>
  <c r="W647" i="3" a="1"/>
  <c r="W647" i="3" s="1"/>
  <c r="V647" i="3" a="1"/>
  <c r="V647" i="3" s="1"/>
  <c r="Z646" i="3" a="1"/>
  <c r="Z646" i="3" s="1"/>
  <c r="AA646" i="3" s="1"/>
  <c r="Y646" i="3" a="1"/>
  <c r="Y646" i="3" s="1"/>
  <c r="X646" i="3" a="1"/>
  <c r="X646" i="3" s="1"/>
  <c r="W646" i="3" a="1"/>
  <c r="W646" i="3" s="1"/>
  <c r="V646" i="3" a="1"/>
  <c r="V646" i="3" s="1"/>
  <c r="Z645" i="3" a="1"/>
  <c r="Z645" i="3" s="1"/>
  <c r="AA645" i="3" s="1"/>
  <c r="Y645" i="3" a="1"/>
  <c r="Y645" i="3" s="1"/>
  <c r="X645" i="3" a="1"/>
  <c r="X645" i="3" s="1"/>
  <c r="W645" i="3" a="1"/>
  <c r="W645" i="3" s="1"/>
  <c r="V645" i="3" a="1"/>
  <c r="V645" i="3" s="1"/>
  <c r="S645" i="3" a="1"/>
  <c r="S645" i="3"/>
  <c r="R645" i="3" a="1"/>
  <c r="R645" i="3"/>
  <c r="Z644" i="3" a="1"/>
  <c r="Z644" i="3" s="1"/>
  <c r="AA644" i="3" s="1"/>
  <c r="Y644" i="3" a="1"/>
  <c r="Y644" i="3" s="1"/>
  <c r="X644" i="3" a="1"/>
  <c r="X644" i="3" s="1"/>
  <c r="W644" i="3" a="1"/>
  <c r="W644" i="3" s="1"/>
  <c r="V644" i="3" a="1"/>
  <c r="V644" i="3" s="1"/>
  <c r="Z643" i="3" a="1"/>
  <c r="Z643" i="3" s="1"/>
  <c r="AA643" i="3" s="1"/>
  <c r="Y643" i="3" a="1"/>
  <c r="Y643" i="3" s="1"/>
  <c r="X643" i="3" a="1"/>
  <c r="X643" i="3" s="1"/>
  <c r="W643" i="3" a="1"/>
  <c r="W643" i="3" s="1"/>
  <c r="V643" i="3" a="1"/>
  <c r="V643" i="3" s="1"/>
  <c r="Z642" i="3" a="1"/>
  <c r="Z642" i="3" s="1"/>
  <c r="AA642" i="3" s="1"/>
  <c r="Y642" i="3" a="1"/>
  <c r="Y642" i="3" s="1"/>
  <c r="X642" i="3" a="1"/>
  <c r="X642" i="3" s="1"/>
  <c r="W642" i="3" a="1"/>
  <c r="W642" i="3" s="1"/>
  <c r="V642" i="3" a="1"/>
  <c r="V642" i="3" s="1"/>
  <c r="Z641" i="3" a="1"/>
  <c r="Z641" i="3" s="1"/>
  <c r="AA641" i="3" s="1"/>
  <c r="Y641" i="3" a="1"/>
  <c r="Y641" i="3" s="1"/>
  <c r="X641" i="3" a="1"/>
  <c r="X641" i="3" s="1"/>
  <c r="W641" i="3" a="1"/>
  <c r="W641" i="3" s="1"/>
  <c r="V641" i="3" a="1"/>
  <c r="V641" i="3" s="1"/>
  <c r="Z640" i="3" a="1"/>
  <c r="Z640" i="3"/>
  <c r="AA640" i="3" s="1"/>
  <c r="Y640" i="3" a="1"/>
  <c r="Y640" i="3" s="1"/>
  <c r="X640" i="3" a="1"/>
  <c r="X640" i="3" s="1"/>
  <c r="W640" i="3" a="1"/>
  <c r="W640" i="3" s="1"/>
  <c r="V640" i="3" a="1"/>
  <c r="V640" i="3" s="1"/>
  <c r="Z639" i="3" a="1"/>
  <c r="Z639" i="3" s="1"/>
  <c r="AA639" i="3" s="1"/>
  <c r="Y639" i="3" a="1"/>
  <c r="Y639" i="3" s="1"/>
  <c r="X639" i="3" a="1"/>
  <c r="X639" i="3" s="1"/>
  <c r="W639" i="3" a="1"/>
  <c r="W639" i="3" s="1"/>
  <c r="V639" i="3" a="1"/>
  <c r="V639" i="3" s="1"/>
  <c r="Z638" i="3" a="1"/>
  <c r="Z638" i="3" s="1"/>
  <c r="AA638" i="3" s="1"/>
  <c r="Y638" i="3" a="1"/>
  <c r="Y638" i="3" s="1"/>
  <c r="X638" i="3" a="1"/>
  <c r="X638" i="3" s="1"/>
  <c r="W638" i="3" a="1"/>
  <c r="W638" i="3" s="1"/>
  <c r="V638" i="3" a="1"/>
  <c r="V638" i="3" s="1"/>
  <c r="Z637" i="3" a="1"/>
  <c r="Z637" i="3" s="1"/>
  <c r="AA637" i="3" s="1"/>
  <c r="Y637" i="3" a="1"/>
  <c r="Y637" i="3" s="1"/>
  <c r="X637" i="3" a="1"/>
  <c r="X637" i="3" s="1"/>
  <c r="W637" i="3" a="1"/>
  <c r="W637" i="3" s="1"/>
  <c r="V637" i="3" a="1"/>
  <c r="V637" i="3"/>
  <c r="Z636" i="3" a="1"/>
  <c r="Z636" i="3" s="1"/>
  <c r="AA636" i="3" s="1"/>
  <c r="Y636" i="3" a="1"/>
  <c r="Y636" i="3" s="1"/>
  <c r="X636" i="3" a="1"/>
  <c r="X636" i="3" s="1"/>
  <c r="W636" i="3" a="1"/>
  <c r="W636" i="3" s="1"/>
  <c r="V636" i="3" a="1"/>
  <c r="V636" i="3" s="1"/>
  <c r="Z635" i="3" a="1"/>
  <c r="Z635" i="3" s="1"/>
  <c r="AA635" i="3" s="1"/>
  <c r="Y635" i="3" a="1"/>
  <c r="Y635" i="3" s="1"/>
  <c r="X635" i="3" a="1"/>
  <c r="X635" i="3" s="1"/>
  <c r="W635" i="3" a="1"/>
  <c r="W635" i="3" s="1"/>
  <c r="V635" i="3" a="1"/>
  <c r="V635" i="3" s="1"/>
  <c r="Z634" i="3" a="1"/>
  <c r="Z634" i="3" s="1"/>
  <c r="AA634" i="3" s="1"/>
  <c r="Y634" i="3" a="1"/>
  <c r="Y634" i="3" s="1"/>
  <c r="X634" i="3" a="1"/>
  <c r="X634" i="3" s="1"/>
  <c r="W634" i="3" a="1"/>
  <c r="W634" i="3" s="1"/>
  <c r="V634" i="3" a="1"/>
  <c r="V634" i="3" s="1"/>
  <c r="Z633" i="3" a="1"/>
  <c r="Z633" i="3" s="1"/>
  <c r="AA633" i="3" s="1"/>
  <c r="Y633" i="3" a="1"/>
  <c r="Y633" i="3" s="1"/>
  <c r="X633" i="3" a="1"/>
  <c r="X633" i="3" s="1"/>
  <c r="W633" i="3" a="1"/>
  <c r="W633" i="3" s="1"/>
  <c r="V633" i="3" a="1"/>
  <c r="V633" i="3" s="1"/>
  <c r="Z632" i="3" a="1"/>
  <c r="Z632" i="3" s="1"/>
  <c r="AA632" i="3" s="1"/>
  <c r="Y632" i="3" a="1"/>
  <c r="Y632" i="3" s="1"/>
  <c r="X632" i="3" a="1"/>
  <c r="X632" i="3" s="1"/>
  <c r="W632" i="3" a="1"/>
  <c r="W632" i="3" s="1"/>
  <c r="V632" i="3" a="1"/>
  <c r="V632" i="3" s="1"/>
  <c r="Z631" i="3" a="1"/>
  <c r="Z631" i="3" s="1"/>
  <c r="AA631" i="3" s="1"/>
  <c r="Y631" i="3" a="1"/>
  <c r="Y631" i="3" s="1"/>
  <c r="X631" i="3" a="1"/>
  <c r="X631" i="3" s="1"/>
  <c r="W631" i="3" a="1"/>
  <c r="W631" i="3" s="1"/>
  <c r="V631" i="3" a="1"/>
  <c r="V631" i="3" s="1"/>
  <c r="Z630" i="3" a="1"/>
  <c r="Z630" i="3" s="1"/>
  <c r="AA630" i="3" s="1"/>
  <c r="Y630" i="3" a="1"/>
  <c r="Y630" i="3" s="1"/>
  <c r="X630" i="3" a="1"/>
  <c r="X630" i="3" s="1"/>
  <c r="W630" i="3" a="1"/>
  <c r="W630" i="3" s="1"/>
  <c r="V630" i="3" a="1"/>
  <c r="V630" i="3" s="1"/>
  <c r="Z629" i="3" a="1"/>
  <c r="Z629" i="3" s="1"/>
  <c r="AA629" i="3" s="1"/>
  <c r="Y629" i="3" a="1"/>
  <c r="Y629" i="3" s="1"/>
  <c r="X629" i="3" a="1"/>
  <c r="X629" i="3" s="1"/>
  <c r="W629" i="3" a="1"/>
  <c r="W629" i="3" s="1"/>
  <c r="V629" i="3" a="1"/>
  <c r="V629" i="3" s="1"/>
  <c r="Z628" i="3" a="1"/>
  <c r="Z628" i="3" s="1"/>
  <c r="AA628" i="3" s="1"/>
  <c r="Y628" i="3" a="1"/>
  <c r="Y628" i="3" s="1"/>
  <c r="X628" i="3" a="1"/>
  <c r="X628" i="3" s="1"/>
  <c r="W628" i="3" a="1"/>
  <c r="W628" i="3" s="1"/>
  <c r="V628" i="3" a="1"/>
  <c r="V628" i="3" s="1"/>
  <c r="Z627" i="3" a="1"/>
  <c r="Z627" i="3" s="1"/>
  <c r="AA627" i="3" s="1"/>
  <c r="Y627" i="3" a="1"/>
  <c r="Y627" i="3" s="1"/>
  <c r="X627" i="3" a="1"/>
  <c r="X627" i="3" s="1"/>
  <c r="W627" i="3" a="1"/>
  <c r="W627" i="3" s="1"/>
  <c r="V627" i="3" a="1"/>
  <c r="V627" i="3" s="1"/>
  <c r="R627" i="3" a="1"/>
  <c r="R627" i="3" s="1"/>
  <c r="Z626" i="3" a="1"/>
  <c r="Z626" i="3" s="1"/>
  <c r="AA626" i="3" s="1"/>
  <c r="Y626" i="3" a="1"/>
  <c r="Y626" i="3" s="1"/>
  <c r="X626" i="3" a="1"/>
  <c r="X626" i="3" s="1"/>
  <c r="W626" i="3" a="1"/>
  <c r="W626" i="3" s="1"/>
  <c r="V626" i="3" a="1"/>
  <c r="V626" i="3" s="1"/>
  <c r="Z625" i="3" a="1"/>
  <c r="Z625" i="3" s="1"/>
  <c r="AA625" i="3" s="1"/>
  <c r="Y625" i="3" a="1"/>
  <c r="Y625" i="3" s="1"/>
  <c r="X625" i="3" a="1"/>
  <c r="X625" i="3" s="1"/>
  <c r="W625" i="3" a="1"/>
  <c r="W625" i="3" s="1"/>
  <c r="V625" i="3" a="1"/>
  <c r="V625" i="3" s="1"/>
  <c r="S625" i="3" a="1"/>
  <c r="S625" i="3" s="1"/>
  <c r="R625" i="3" a="1"/>
  <c r="R625" i="3" s="1"/>
  <c r="Z624" i="3" a="1"/>
  <c r="Z624" i="3" s="1"/>
  <c r="AA624" i="3" s="1"/>
  <c r="Y624" i="3" a="1"/>
  <c r="Y624" i="3" s="1"/>
  <c r="X624" i="3" a="1"/>
  <c r="X624" i="3" s="1"/>
  <c r="W624" i="3" a="1"/>
  <c r="W624" i="3" s="1"/>
  <c r="V624" i="3" a="1"/>
  <c r="V624" i="3" s="1"/>
  <c r="R624" i="3" a="1"/>
  <c r="R624" i="3" s="1"/>
  <c r="Z623" i="3" a="1"/>
  <c r="Z623" i="3" s="1"/>
  <c r="AA623" i="3" s="1"/>
  <c r="Y623" i="3" a="1"/>
  <c r="Y623" i="3" s="1"/>
  <c r="X623" i="3" a="1"/>
  <c r="X623" i="3" s="1"/>
  <c r="W623" i="3" a="1"/>
  <c r="W623" i="3" s="1"/>
  <c r="V623" i="3" a="1"/>
  <c r="V623" i="3" s="1"/>
  <c r="Z622" i="3" a="1"/>
  <c r="Z622" i="3" s="1"/>
  <c r="AA622" i="3" s="1"/>
  <c r="Y622" i="3" a="1"/>
  <c r="Y622" i="3" s="1"/>
  <c r="X622" i="3" a="1"/>
  <c r="X622" i="3" s="1"/>
  <c r="W622" i="3" a="1"/>
  <c r="W622" i="3" s="1"/>
  <c r="V622" i="3" a="1"/>
  <c r="V622" i="3" s="1"/>
  <c r="Z621" i="3" a="1"/>
  <c r="Z621" i="3" s="1"/>
  <c r="AA621" i="3" s="1"/>
  <c r="Y621" i="3" a="1"/>
  <c r="Y621" i="3" s="1"/>
  <c r="X621" i="3" a="1"/>
  <c r="X621" i="3" s="1"/>
  <c r="W621" i="3" a="1"/>
  <c r="W621" i="3" s="1"/>
  <c r="V621" i="3" a="1"/>
  <c r="V621" i="3" s="1"/>
  <c r="Z620" i="3" a="1"/>
  <c r="Z620" i="3" s="1"/>
  <c r="AA620" i="3" s="1"/>
  <c r="Y620" i="3" a="1"/>
  <c r="Y620" i="3" s="1"/>
  <c r="X620" i="3" a="1"/>
  <c r="X620" i="3" s="1"/>
  <c r="W620" i="3" a="1"/>
  <c r="W620" i="3" s="1"/>
  <c r="V620" i="3" a="1"/>
  <c r="V620" i="3" s="1"/>
  <c r="Z619" i="3" a="1"/>
  <c r="Z619" i="3" s="1"/>
  <c r="AA619" i="3" s="1"/>
  <c r="Y619" i="3" a="1"/>
  <c r="Y619" i="3" s="1"/>
  <c r="X619" i="3" a="1"/>
  <c r="X619" i="3" s="1"/>
  <c r="W619" i="3" a="1"/>
  <c r="W619" i="3" s="1"/>
  <c r="V619" i="3" a="1"/>
  <c r="V619" i="3" s="1"/>
  <c r="Z618" i="3" a="1"/>
  <c r="Z618" i="3" s="1"/>
  <c r="AA618" i="3" s="1"/>
  <c r="Y618" i="3" a="1"/>
  <c r="Y618" i="3" s="1"/>
  <c r="X618" i="3" a="1"/>
  <c r="X618" i="3" s="1"/>
  <c r="W618" i="3" a="1"/>
  <c r="W618" i="3" s="1"/>
  <c r="V618" i="3" a="1"/>
  <c r="V618" i="3" s="1"/>
  <c r="Z617" i="3" a="1"/>
  <c r="Z617" i="3" s="1"/>
  <c r="AA617" i="3" s="1"/>
  <c r="Y617" i="3" a="1"/>
  <c r="Y617" i="3" s="1"/>
  <c r="X617" i="3" a="1"/>
  <c r="X617" i="3" s="1"/>
  <c r="W617" i="3" a="1"/>
  <c r="W617" i="3" s="1"/>
  <c r="V617" i="3" a="1"/>
  <c r="V617" i="3" s="1"/>
  <c r="Z616" i="3" a="1"/>
  <c r="Z616" i="3" s="1"/>
  <c r="AA616" i="3" s="1"/>
  <c r="Y616" i="3" a="1"/>
  <c r="Y616" i="3" s="1"/>
  <c r="X616" i="3" a="1"/>
  <c r="X616" i="3" s="1"/>
  <c r="W616" i="3" a="1"/>
  <c r="W616" i="3" s="1"/>
  <c r="V616" i="3" a="1"/>
  <c r="V616" i="3" s="1"/>
  <c r="Z615" i="3" a="1"/>
  <c r="Z615" i="3" s="1"/>
  <c r="AA615" i="3" s="1"/>
  <c r="Y615" i="3" a="1"/>
  <c r="Y615" i="3" s="1"/>
  <c r="X615" i="3" a="1"/>
  <c r="X615" i="3" s="1"/>
  <c r="W615" i="3" a="1"/>
  <c r="W615" i="3" s="1"/>
  <c r="V615" i="3" a="1"/>
  <c r="V615" i="3" s="1"/>
  <c r="Z614" i="3" a="1"/>
  <c r="Z614" i="3" s="1"/>
  <c r="AA614" i="3" s="1"/>
  <c r="Y614" i="3" a="1"/>
  <c r="Y614" i="3" s="1"/>
  <c r="X614" i="3" a="1"/>
  <c r="X614" i="3" s="1"/>
  <c r="W614" i="3" a="1"/>
  <c r="W614" i="3" s="1"/>
  <c r="V614" i="3" a="1"/>
  <c r="V614" i="3" s="1"/>
  <c r="Z613" i="3" a="1"/>
  <c r="Z613" i="3" s="1"/>
  <c r="AA613" i="3" s="1"/>
  <c r="Y613" i="3" a="1"/>
  <c r="Y613" i="3" s="1"/>
  <c r="X613" i="3" a="1"/>
  <c r="X613" i="3" s="1"/>
  <c r="W613" i="3" a="1"/>
  <c r="W613" i="3" s="1"/>
  <c r="V613" i="3" a="1"/>
  <c r="V613" i="3" s="1"/>
  <c r="Z612" i="3" a="1"/>
  <c r="Z612" i="3" s="1"/>
  <c r="AA612" i="3" s="1"/>
  <c r="Y612" i="3" a="1"/>
  <c r="Y612" i="3" s="1"/>
  <c r="X612" i="3" a="1"/>
  <c r="X612" i="3" s="1"/>
  <c r="W612" i="3" a="1"/>
  <c r="W612" i="3" s="1"/>
  <c r="V612" i="3" a="1"/>
  <c r="V612" i="3" s="1"/>
  <c r="R612" i="3" a="1"/>
  <c r="R612" i="3" s="1"/>
  <c r="Z611" i="3" a="1"/>
  <c r="Z611" i="3" s="1"/>
  <c r="AA611" i="3" s="1"/>
  <c r="Y611" i="3" a="1"/>
  <c r="Y611" i="3" s="1"/>
  <c r="X611" i="3" a="1"/>
  <c r="X611" i="3" s="1"/>
  <c r="W611" i="3" a="1"/>
  <c r="W611" i="3" s="1"/>
  <c r="V611" i="3" a="1"/>
  <c r="V611" i="3" s="1"/>
  <c r="Z610" i="3" a="1"/>
  <c r="Z610" i="3" s="1"/>
  <c r="AA610" i="3" s="1"/>
  <c r="Y610" i="3" a="1"/>
  <c r="Y610" i="3" s="1"/>
  <c r="X610" i="3" a="1"/>
  <c r="X610" i="3" s="1"/>
  <c r="W610" i="3" a="1"/>
  <c r="W610" i="3" s="1"/>
  <c r="V610" i="3" a="1"/>
  <c r="V610" i="3" s="1"/>
  <c r="Z609" i="3" a="1"/>
  <c r="Z609" i="3" s="1"/>
  <c r="AA609" i="3" s="1"/>
  <c r="Y609" i="3" a="1"/>
  <c r="Y609" i="3" s="1"/>
  <c r="X609" i="3" a="1"/>
  <c r="X609" i="3" s="1"/>
  <c r="W609" i="3" a="1"/>
  <c r="W609" i="3" s="1"/>
  <c r="V609" i="3" a="1"/>
  <c r="V609" i="3" s="1"/>
  <c r="Z608" i="3" a="1"/>
  <c r="Z608" i="3" s="1"/>
  <c r="AA608" i="3" s="1"/>
  <c r="Y608" i="3" a="1"/>
  <c r="Y608" i="3" s="1"/>
  <c r="X608" i="3" a="1"/>
  <c r="X608" i="3" s="1"/>
  <c r="W608" i="3" a="1"/>
  <c r="W608" i="3" s="1"/>
  <c r="V608" i="3" a="1"/>
  <c r="V608" i="3" s="1"/>
  <c r="Z607" i="3" a="1"/>
  <c r="Z607" i="3" s="1"/>
  <c r="AA607" i="3" s="1"/>
  <c r="Y607" i="3" a="1"/>
  <c r="Y607" i="3" s="1"/>
  <c r="X607" i="3" a="1"/>
  <c r="X607" i="3" s="1"/>
  <c r="W607" i="3" a="1"/>
  <c r="W607" i="3" s="1"/>
  <c r="V607" i="3" a="1"/>
  <c r="V607" i="3" s="1"/>
  <c r="Z606" i="3" a="1"/>
  <c r="Z606" i="3" s="1"/>
  <c r="AA606" i="3" s="1"/>
  <c r="Y606" i="3" a="1"/>
  <c r="Y606" i="3" s="1"/>
  <c r="X606" i="3" a="1"/>
  <c r="X606" i="3" s="1"/>
  <c r="W606" i="3" a="1"/>
  <c r="W606" i="3" s="1"/>
  <c r="V606" i="3" a="1"/>
  <c r="V606" i="3" s="1"/>
  <c r="Z605" i="3" a="1"/>
  <c r="Z605" i="3" s="1"/>
  <c r="AA605" i="3" s="1"/>
  <c r="Y605" i="3" a="1"/>
  <c r="Y605" i="3" s="1"/>
  <c r="X605" i="3" a="1"/>
  <c r="X605" i="3" s="1"/>
  <c r="W605" i="3" a="1"/>
  <c r="W605" i="3" s="1"/>
  <c r="V605" i="3" a="1"/>
  <c r="V605" i="3" s="1"/>
  <c r="Z604" i="3" a="1"/>
  <c r="Z604" i="3" s="1"/>
  <c r="AA604" i="3" s="1"/>
  <c r="Y604" i="3" a="1"/>
  <c r="Y604" i="3" s="1"/>
  <c r="X604" i="3" a="1"/>
  <c r="X604" i="3" s="1"/>
  <c r="W604" i="3" a="1"/>
  <c r="W604" i="3" s="1"/>
  <c r="V604" i="3" a="1"/>
  <c r="V604" i="3" s="1"/>
  <c r="Z603" i="3" a="1"/>
  <c r="Z603" i="3" s="1"/>
  <c r="AA603" i="3" s="1"/>
  <c r="Y603" i="3" a="1"/>
  <c r="Y603" i="3" s="1"/>
  <c r="X603" i="3" a="1"/>
  <c r="X603" i="3" s="1"/>
  <c r="W603" i="3" a="1"/>
  <c r="W603" i="3" s="1"/>
  <c r="V603" i="3" a="1"/>
  <c r="V603" i="3" s="1"/>
  <c r="Z602" i="3" a="1"/>
  <c r="Z602" i="3" s="1"/>
  <c r="AA602" i="3" s="1"/>
  <c r="Y602" i="3" a="1"/>
  <c r="Y602" i="3" s="1"/>
  <c r="X602" i="3" a="1"/>
  <c r="X602" i="3" s="1"/>
  <c r="W602" i="3" a="1"/>
  <c r="W602" i="3" s="1"/>
  <c r="V602" i="3" a="1"/>
  <c r="V602" i="3" s="1"/>
  <c r="Z601" i="3" a="1"/>
  <c r="Z601" i="3" s="1"/>
  <c r="AA601" i="3" s="1"/>
  <c r="Y601" i="3" a="1"/>
  <c r="Y601" i="3" s="1"/>
  <c r="X601" i="3" a="1"/>
  <c r="X601" i="3" s="1"/>
  <c r="W601" i="3" a="1"/>
  <c r="W601" i="3" s="1"/>
  <c r="V601" i="3" a="1"/>
  <c r="V601" i="3" s="1"/>
  <c r="Z600" i="3" a="1"/>
  <c r="Z600" i="3" s="1"/>
  <c r="AA600" i="3" s="1"/>
  <c r="Y600" i="3" a="1"/>
  <c r="Y600" i="3" s="1"/>
  <c r="X600" i="3" a="1"/>
  <c r="X600" i="3" s="1"/>
  <c r="W600" i="3" a="1"/>
  <c r="W600" i="3" s="1"/>
  <c r="V600" i="3" a="1"/>
  <c r="V600" i="3" s="1"/>
  <c r="Z599" i="3" a="1"/>
  <c r="Z599" i="3" s="1"/>
  <c r="AA599" i="3" s="1"/>
  <c r="Y599" i="3" a="1"/>
  <c r="Y599" i="3" s="1"/>
  <c r="X599" i="3" a="1"/>
  <c r="X599" i="3" s="1"/>
  <c r="W599" i="3" a="1"/>
  <c r="W599" i="3" s="1"/>
  <c r="V599" i="3" a="1"/>
  <c r="V599" i="3" s="1"/>
  <c r="Z598" i="3" a="1"/>
  <c r="Z598" i="3" s="1"/>
  <c r="AA598" i="3" s="1"/>
  <c r="Y598" i="3" a="1"/>
  <c r="Y598" i="3" s="1"/>
  <c r="X598" i="3" a="1"/>
  <c r="X598" i="3" s="1"/>
  <c r="W598" i="3" a="1"/>
  <c r="W598" i="3" s="1"/>
  <c r="V598" i="3" a="1"/>
  <c r="V598" i="3" s="1"/>
  <c r="Z597" i="3" a="1"/>
  <c r="Z597" i="3" s="1"/>
  <c r="AA597" i="3" s="1"/>
  <c r="Y597" i="3" a="1"/>
  <c r="Y597" i="3" s="1"/>
  <c r="X597" i="3" a="1"/>
  <c r="X597" i="3" s="1"/>
  <c r="W597" i="3" a="1"/>
  <c r="W597" i="3" s="1"/>
  <c r="V597" i="3" a="1"/>
  <c r="V597" i="3" s="1"/>
  <c r="Z596" i="3" a="1"/>
  <c r="Z596" i="3" s="1"/>
  <c r="AA596" i="3" s="1"/>
  <c r="Y596" i="3" a="1"/>
  <c r="Y596" i="3" s="1"/>
  <c r="X596" i="3" a="1"/>
  <c r="X596" i="3" s="1"/>
  <c r="W596" i="3" a="1"/>
  <c r="W596" i="3" s="1"/>
  <c r="V596" i="3" a="1"/>
  <c r="V596" i="3" s="1"/>
  <c r="Z595" i="3" a="1"/>
  <c r="Z595" i="3" s="1"/>
  <c r="AA595" i="3" s="1"/>
  <c r="Y595" i="3" a="1"/>
  <c r="Y595" i="3" s="1"/>
  <c r="X595" i="3" a="1"/>
  <c r="X595" i="3" s="1"/>
  <c r="W595" i="3" a="1"/>
  <c r="W595" i="3" s="1"/>
  <c r="V595" i="3" a="1"/>
  <c r="V595" i="3" s="1"/>
  <c r="R595" i="3" a="1"/>
  <c r="R595" i="3" s="1"/>
  <c r="Z594" i="3" a="1"/>
  <c r="Z594" i="3" s="1"/>
  <c r="AA594" i="3" s="1"/>
  <c r="Y594" i="3" a="1"/>
  <c r="Y594" i="3" s="1"/>
  <c r="X594" i="3" a="1"/>
  <c r="X594" i="3" s="1"/>
  <c r="W594" i="3" a="1"/>
  <c r="W594" i="3" s="1"/>
  <c r="V594" i="3" a="1"/>
  <c r="V594" i="3" s="1"/>
  <c r="Z593" i="3" a="1"/>
  <c r="Z593" i="3" s="1"/>
  <c r="AA593" i="3" s="1"/>
  <c r="Y593" i="3" a="1"/>
  <c r="Y593" i="3" s="1"/>
  <c r="X593" i="3" a="1"/>
  <c r="X593" i="3" s="1"/>
  <c r="W593" i="3" a="1"/>
  <c r="W593" i="3" s="1"/>
  <c r="V593" i="3" a="1"/>
  <c r="V593" i="3" s="1"/>
  <c r="Z592" i="3" a="1"/>
  <c r="Z592" i="3" s="1"/>
  <c r="AA592" i="3" s="1"/>
  <c r="Y592" i="3" a="1"/>
  <c r="Y592" i="3" s="1"/>
  <c r="X592" i="3" a="1"/>
  <c r="X592" i="3" s="1"/>
  <c r="W592" i="3" a="1"/>
  <c r="W592" i="3" s="1"/>
  <c r="V592" i="3" a="1"/>
  <c r="V592" i="3" s="1"/>
  <c r="Z591" i="3" a="1"/>
  <c r="Z591" i="3"/>
  <c r="AA591" i="3" s="1"/>
  <c r="Y591" i="3" a="1"/>
  <c r="Y591" i="3" s="1"/>
  <c r="X591" i="3" a="1"/>
  <c r="X591" i="3" s="1"/>
  <c r="W591" i="3" a="1"/>
  <c r="W591" i="3" s="1"/>
  <c r="V591" i="3" a="1"/>
  <c r="V591" i="3" s="1"/>
  <c r="Z590" i="3" a="1"/>
  <c r="Z590" i="3" s="1"/>
  <c r="AA590" i="3" s="1"/>
  <c r="Y590" i="3" a="1"/>
  <c r="Y590" i="3" s="1"/>
  <c r="X590" i="3" a="1"/>
  <c r="X590" i="3" s="1"/>
  <c r="W590" i="3" a="1"/>
  <c r="W590" i="3" s="1"/>
  <c r="V590" i="3" a="1"/>
  <c r="V590" i="3" s="1"/>
  <c r="Z589" i="3" a="1"/>
  <c r="Z589" i="3" s="1"/>
  <c r="AA589" i="3" s="1"/>
  <c r="Y589" i="3" a="1"/>
  <c r="Y589" i="3" s="1"/>
  <c r="X589" i="3" a="1"/>
  <c r="X589" i="3" s="1"/>
  <c r="W589" i="3" a="1"/>
  <c r="W589" i="3" s="1"/>
  <c r="V589" i="3" a="1"/>
  <c r="V589" i="3" s="1"/>
  <c r="Z588" i="3" a="1"/>
  <c r="Z588" i="3" s="1"/>
  <c r="AA588" i="3" s="1"/>
  <c r="Y588" i="3" a="1"/>
  <c r="Y588" i="3" s="1"/>
  <c r="X588" i="3" a="1"/>
  <c r="X588" i="3" s="1"/>
  <c r="W588" i="3" a="1"/>
  <c r="W588" i="3" s="1"/>
  <c r="V588" i="3" a="1"/>
  <c r="V588" i="3" s="1"/>
  <c r="Z587" i="3" a="1"/>
  <c r="Z587" i="3" s="1"/>
  <c r="AA587" i="3" s="1"/>
  <c r="Y587" i="3" a="1"/>
  <c r="Y587" i="3" s="1"/>
  <c r="X587" i="3" a="1"/>
  <c r="X587" i="3" s="1"/>
  <c r="W587" i="3" a="1"/>
  <c r="W587" i="3" s="1"/>
  <c r="V587" i="3" a="1"/>
  <c r="V587" i="3" s="1"/>
  <c r="Z586" i="3" a="1"/>
  <c r="Z586" i="3" s="1"/>
  <c r="AA586" i="3" s="1"/>
  <c r="Y586" i="3" a="1"/>
  <c r="Y586" i="3" s="1"/>
  <c r="X586" i="3" a="1"/>
  <c r="X586" i="3" s="1"/>
  <c r="W586" i="3" a="1"/>
  <c r="W586" i="3" s="1"/>
  <c r="V586" i="3" a="1"/>
  <c r="V586" i="3" s="1"/>
  <c r="Z585" i="3" a="1"/>
  <c r="Z585" i="3" s="1"/>
  <c r="AA585" i="3" s="1"/>
  <c r="Y585" i="3" a="1"/>
  <c r="Y585" i="3" s="1"/>
  <c r="X585" i="3" a="1"/>
  <c r="X585" i="3" s="1"/>
  <c r="W585" i="3" a="1"/>
  <c r="W585" i="3" s="1"/>
  <c r="V585" i="3" a="1"/>
  <c r="V585" i="3" s="1"/>
  <c r="Z584" i="3" a="1"/>
  <c r="Z584" i="3" s="1"/>
  <c r="AA584" i="3" s="1"/>
  <c r="Y584" i="3" a="1"/>
  <c r="Y584" i="3" s="1"/>
  <c r="X584" i="3" a="1"/>
  <c r="X584" i="3" s="1"/>
  <c r="W584" i="3" a="1"/>
  <c r="W584" i="3" s="1"/>
  <c r="V584" i="3" a="1"/>
  <c r="V584" i="3" s="1"/>
  <c r="Z583" i="3" a="1"/>
  <c r="Z583" i="3" s="1"/>
  <c r="AA583" i="3" s="1"/>
  <c r="Y583" i="3" a="1"/>
  <c r="Y583" i="3" s="1"/>
  <c r="X583" i="3" a="1"/>
  <c r="X583" i="3" s="1"/>
  <c r="W583" i="3" a="1"/>
  <c r="W583" i="3" s="1"/>
  <c r="V583" i="3" a="1"/>
  <c r="V583" i="3" s="1"/>
  <c r="Z582" i="3" a="1"/>
  <c r="Z582" i="3" s="1"/>
  <c r="AA582" i="3" s="1"/>
  <c r="Y582" i="3" a="1"/>
  <c r="Y582" i="3" s="1"/>
  <c r="X582" i="3" a="1"/>
  <c r="X582" i="3" s="1"/>
  <c r="W582" i="3" a="1"/>
  <c r="W582" i="3" s="1"/>
  <c r="V582" i="3" a="1"/>
  <c r="V582" i="3" s="1"/>
  <c r="Z581" i="3" a="1"/>
  <c r="Z581" i="3" s="1"/>
  <c r="AA581" i="3" s="1"/>
  <c r="Y581" i="3" a="1"/>
  <c r="Y581" i="3" s="1"/>
  <c r="X581" i="3" a="1"/>
  <c r="X581" i="3" s="1"/>
  <c r="W581" i="3" a="1"/>
  <c r="W581" i="3"/>
  <c r="V581" i="3" a="1"/>
  <c r="V581" i="3" s="1"/>
  <c r="Z580" i="3" a="1"/>
  <c r="Z580" i="3" s="1"/>
  <c r="AA580" i="3" s="1"/>
  <c r="Y580" i="3" a="1"/>
  <c r="Y580" i="3" s="1"/>
  <c r="X580" i="3" a="1"/>
  <c r="X580" i="3" s="1"/>
  <c r="W580" i="3" a="1"/>
  <c r="W580" i="3" s="1"/>
  <c r="V580" i="3" a="1"/>
  <c r="V580" i="3" s="1"/>
  <c r="Z579" i="3" a="1"/>
  <c r="Z579" i="3" s="1"/>
  <c r="AA579" i="3" s="1"/>
  <c r="Y579" i="3" a="1"/>
  <c r="Y579" i="3" s="1"/>
  <c r="X579" i="3" a="1"/>
  <c r="X579" i="3" s="1"/>
  <c r="W579" i="3" a="1"/>
  <c r="W579" i="3" s="1"/>
  <c r="V579" i="3" a="1"/>
  <c r="V579" i="3" s="1"/>
  <c r="Z578" i="3" a="1"/>
  <c r="Z578" i="3" s="1"/>
  <c r="AA578" i="3" s="1"/>
  <c r="Y578" i="3" a="1"/>
  <c r="Y578" i="3" s="1"/>
  <c r="X578" i="3" a="1"/>
  <c r="X578" i="3" s="1"/>
  <c r="W578" i="3" a="1"/>
  <c r="W578" i="3" s="1"/>
  <c r="V578" i="3" a="1"/>
  <c r="V578" i="3" s="1"/>
  <c r="Z577" i="3" a="1"/>
  <c r="Z577" i="3" s="1"/>
  <c r="AA577" i="3" s="1"/>
  <c r="Y577" i="3" a="1"/>
  <c r="Y577" i="3" s="1"/>
  <c r="X577" i="3" a="1"/>
  <c r="X577" i="3" s="1"/>
  <c r="W577" i="3" a="1"/>
  <c r="W577" i="3" s="1"/>
  <c r="V577" i="3" a="1"/>
  <c r="V577" i="3" s="1"/>
  <c r="Z576" i="3" a="1"/>
  <c r="Z576" i="3" s="1"/>
  <c r="AA576" i="3" s="1"/>
  <c r="Y576" i="3" a="1"/>
  <c r="Y576" i="3" s="1"/>
  <c r="X576" i="3" a="1"/>
  <c r="X576" i="3" s="1"/>
  <c r="W576" i="3" a="1"/>
  <c r="W576" i="3" s="1"/>
  <c r="V576" i="3" a="1"/>
  <c r="V576" i="3" s="1"/>
  <c r="Z575" i="3" a="1"/>
  <c r="Z575" i="3" s="1"/>
  <c r="AA575" i="3" s="1"/>
  <c r="Y575" i="3" a="1"/>
  <c r="Y575" i="3" s="1"/>
  <c r="X575" i="3" a="1"/>
  <c r="X575" i="3" s="1"/>
  <c r="W575" i="3" a="1"/>
  <c r="W575" i="3" s="1"/>
  <c r="V575" i="3" a="1"/>
  <c r="V575" i="3" s="1"/>
  <c r="Z574" i="3" a="1"/>
  <c r="Z574" i="3" s="1"/>
  <c r="AA574" i="3" s="1"/>
  <c r="Y574" i="3" a="1"/>
  <c r="Y574" i="3" s="1"/>
  <c r="X574" i="3" a="1"/>
  <c r="X574" i="3" s="1"/>
  <c r="W574" i="3" a="1"/>
  <c r="W574" i="3" s="1"/>
  <c r="V574" i="3" a="1"/>
  <c r="V574" i="3" s="1"/>
  <c r="S574" i="3" a="1"/>
  <c r="S574" i="3"/>
  <c r="R574" i="3" a="1"/>
  <c r="R574" i="3"/>
  <c r="Z573" i="3" a="1"/>
  <c r="Z573" i="3" s="1"/>
  <c r="AA573" i="3" s="1"/>
  <c r="Y573" i="3" a="1"/>
  <c r="Y573" i="3" s="1"/>
  <c r="X573" i="3" a="1"/>
  <c r="X573" i="3" s="1"/>
  <c r="W573" i="3" a="1"/>
  <c r="W573" i="3" s="1"/>
  <c r="V573" i="3" a="1"/>
  <c r="V573" i="3" s="1"/>
  <c r="Z572" i="3" a="1"/>
  <c r="Z572" i="3" s="1"/>
  <c r="AA572" i="3" s="1"/>
  <c r="Y572" i="3" a="1"/>
  <c r="Y572" i="3" s="1"/>
  <c r="X572" i="3" a="1"/>
  <c r="X572" i="3" s="1"/>
  <c r="W572" i="3" a="1"/>
  <c r="W572" i="3" s="1"/>
  <c r="V572" i="3" a="1"/>
  <c r="V572" i="3" s="1"/>
  <c r="Z571" i="3" a="1"/>
  <c r="Z571" i="3" s="1"/>
  <c r="AA571" i="3" s="1"/>
  <c r="Y571" i="3" a="1"/>
  <c r="Y571" i="3" s="1"/>
  <c r="X571" i="3" a="1"/>
  <c r="X571" i="3" s="1"/>
  <c r="W571" i="3" a="1"/>
  <c r="W571" i="3" s="1"/>
  <c r="V571" i="3" a="1"/>
  <c r="V571" i="3" s="1"/>
  <c r="Z570" i="3" a="1"/>
  <c r="Z570" i="3" s="1"/>
  <c r="AA570" i="3" s="1"/>
  <c r="Y570" i="3" a="1"/>
  <c r="Y570" i="3" s="1"/>
  <c r="X570" i="3" a="1"/>
  <c r="X570" i="3"/>
  <c r="W570" i="3" a="1"/>
  <c r="W570" i="3" s="1"/>
  <c r="V570" i="3" a="1"/>
  <c r="V570" i="3" s="1"/>
  <c r="Z569" i="3" a="1"/>
  <c r="Z569" i="3" s="1"/>
  <c r="AA569" i="3" s="1"/>
  <c r="Y569" i="3" a="1"/>
  <c r="Y569" i="3" s="1"/>
  <c r="X569" i="3" a="1"/>
  <c r="X569" i="3" s="1"/>
  <c r="W569" i="3" a="1"/>
  <c r="W569" i="3" s="1"/>
  <c r="V569" i="3" a="1"/>
  <c r="V569" i="3" s="1"/>
  <c r="Z568" i="3" a="1"/>
  <c r="Z568" i="3" s="1"/>
  <c r="AA568" i="3" s="1"/>
  <c r="Y568" i="3" a="1"/>
  <c r="Y568" i="3" s="1"/>
  <c r="X568" i="3" a="1"/>
  <c r="X568" i="3" s="1"/>
  <c r="W568" i="3" a="1"/>
  <c r="W568" i="3" s="1"/>
  <c r="V568" i="3" a="1"/>
  <c r="V568" i="3" s="1"/>
  <c r="Z567" i="3" a="1"/>
  <c r="Z567" i="3" s="1"/>
  <c r="AA567" i="3" s="1"/>
  <c r="Y567" i="3" a="1"/>
  <c r="Y567" i="3" s="1"/>
  <c r="X567" i="3" a="1"/>
  <c r="X567" i="3" s="1"/>
  <c r="W567" i="3" a="1"/>
  <c r="W567" i="3" s="1"/>
  <c r="V567" i="3" a="1"/>
  <c r="V567" i="3" s="1"/>
  <c r="Z566" i="3" a="1"/>
  <c r="Z566" i="3" s="1"/>
  <c r="AA566" i="3" s="1"/>
  <c r="Y566" i="3" a="1"/>
  <c r="Y566" i="3" s="1"/>
  <c r="X566" i="3" a="1"/>
  <c r="X566" i="3" s="1"/>
  <c r="W566" i="3" a="1"/>
  <c r="W566" i="3" s="1"/>
  <c r="V566" i="3" a="1"/>
  <c r="V566" i="3" s="1"/>
  <c r="Z565" i="3" a="1"/>
  <c r="Z565" i="3" s="1"/>
  <c r="AA565" i="3" s="1"/>
  <c r="Y565" i="3" a="1"/>
  <c r="Y565" i="3" s="1"/>
  <c r="X565" i="3" a="1"/>
  <c r="X565" i="3" s="1"/>
  <c r="W565" i="3" a="1"/>
  <c r="W565" i="3" s="1"/>
  <c r="V565" i="3" a="1"/>
  <c r="V565" i="3" s="1"/>
  <c r="Z564" i="3" a="1"/>
  <c r="Z564" i="3" s="1"/>
  <c r="AA564" i="3" s="1"/>
  <c r="Y564" i="3" a="1"/>
  <c r="Y564" i="3"/>
  <c r="X564" i="3" a="1"/>
  <c r="X564" i="3" s="1"/>
  <c r="W564" i="3" a="1"/>
  <c r="W564" i="3" s="1"/>
  <c r="V564" i="3" a="1"/>
  <c r="V564" i="3" s="1"/>
  <c r="Z563" i="3" a="1"/>
  <c r="Z563" i="3" s="1"/>
  <c r="AA563" i="3" s="1"/>
  <c r="Y563" i="3" a="1"/>
  <c r="Y563" i="3" s="1"/>
  <c r="X563" i="3" a="1"/>
  <c r="X563" i="3" s="1"/>
  <c r="W563" i="3" a="1"/>
  <c r="W563" i="3" s="1"/>
  <c r="V563" i="3" a="1"/>
  <c r="V563" i="3" s="1"/>
  <c r="Z562" i="3" a="1"/>
  <c r="Z562" i="3" s="1"/>
  <c r="AA562" i="3" s="1"/>
  <c r="Y562" i="3" a="1"/>
  <c r="Y562" i="3" s="1"/>
  <c r="X562" i="3" a="1"/>
  <c r="X562" i="3" s="1"/>
  <c r="W562" i="3" a="1"/>
  <c r="W562" i="3" s="1"/>
  <c r="V562" i="3" a="1"/>
  <c r="V562" i="3" s="1"/>
  <c r="F562" i="3"/>
  <c r="Z561" i="3" a="1"/>
  <c r="Z561" i="3" s="1"/>
  <c r="AA561" i="3" s="1"/>
  <c r="Y561" i="3" a="1"/>
  <c r="Y561" i="3" s="1"/>
  <c r="X561" i="3" a="1"/>
  <c r="X561" i="3" s="1"/>
  <c r="W561" i="3" a="1"/>
  <c r="W561" i="3" s="1"/>
  <c r="V561" i="3" a="1"/>
  <c r="V561" i="3" s="1"/>
  <c r="Z560" i="3" a="1"/>
  <c r="Z560" i="3" s="1"/>
  <c r="AA560" i="3" s="1"/>
  <c r="Y560" i="3" a="1"/>
  <c r="Y560" i="3" s="1"/>
  <c r="X560" i="3" a="1"/>
  <c r="X560" i="3" s="1"/>
  <c r="W560" i="3" a="1"/>
  <c r="W560" i="3" s="1"/>
  <c r="V560" i="3" a="1"/>
  <c r="V560" i="3" s="1"/>
  <c r="Z559" i="3" a="1"/>
  <c r="Z559" i="3" s="1"/>
  <c r="AA559" i="3" s="1"/>
  <c r="Y559" i="3" a="1"/>
  <c r="Y559" i="3" s="1"/>
  <c r="X559" i="3" a="1"/>
  <c r="X559" i="3" s="1"/>
  <c r="W559" i="3" a="1"/>
  <c r="W559" i="3" s="1"/>
  <c r="V559" i="3" a="1"/>
  <c r="V559" i="3" s="1"/>
  <c r="Z558" i="3" a="1"/>
  <c r="Z558" i="3" s="1"/>
  <c r="AA558" i="3" s="1"/>
  <c r="Y558" i="3" a="1"/>
  <c r="Y558" i="3" s="1"/>
  <c r="X558" i="3" a="1"/>
  <c r="X558" i="3" s="1"/>
  <c r="W558" i="3" a="1"/>
  <c r="W558" i="3" s="1"/>
  <c r="V558" i="3" a="1"/>
  <c r="V558" i="3" s="1"/>
  <c r="Z557" i="3" a="1"/>
  <c r="Z557" i="3" s="1"/>
  <c r="AA557" i="3" s="1"/>
  <c r="Y557" i="3" a="1"/>
  <c r="Y557" i="3" s="1"/>
  <c r="X557" i="3" a="1"/>
  <c r="X557" i="3" s="1"/>
  <c r="W557" i="3" a="1"/>
  <c r="W557" i="3" s="1"/>
  <c r="V557" i="3" a="1"/>
  <c r="V557" i="3" s="1"/>
  <c r="Z556" i="3" a="1"/>
  <c r="Z556" i="3" s="1"/>
  <c r="AA556" i="3" s="1"/>
  <c r="Y556" i="3" a="1"/>
  <c r="Y556" i="3" s="1"/>
  <c r="X556" i="3" a="1"/>
  <c r="X556" i="3" s="1"/>
  <c r="W556" i="3" a="1"/>
  <c r="W556" i="3" s="1"/>
  <c r="V556" i="3" a="1"/>
  <c r="V556" i="3" s="1"/>
  <c r="Z555" i="3" a="1"/>
  <c r="Z555" i="3" s="1"/>
  <c r="AA555" i="3" s="1"/>
  <c r="Y555" i="3" a="1"/>
  <c r="Y555" i="3" s="1"/>
  <c r="X555" i="3" a="1"/>
  <c r="X555" i="3" s="1"/>
  <c r="W555" i="3" a="1"/>
  <c r="W555" i="3" s="1"/>
  <c r="V555" i="3" a="1"/>
  <c r="V555" i="3" s="1"/>
  <c r="Z554" i="3" a="1"/>
  <c r="Z554" i="3" s="1"/>
  <c r="AA554" i="3" s="1"/>
  <c r="Y554" i="3" a="1"/>
  <c r="Y554" i="3" s="1"/>
  <c r="X554" i="3" a="1"/>
  <c r="X554" i="3" s="1"/>
  <c r="W554" i="3" a="1"/>
  <c r="W554" i="3" s="1"/>
  <c r="V554" i="3" a="1"/>
  <c r="V554" i="3" s="1"/>
  <c r="Z553" i="3" a="1"/>
  <c r="Z553" i="3" s="1"/>
  <c r="AA553" i="3" s="1"/>
  <c r="Y553" i="3" a="1"/>
  <c r="Y553" i="3" s="1"/>
  <c r="X553" i="3" a="1"/>
  <c r="X553" i="3"/>
  <c r="W553" i="3" a="1"/>
  <c r="W553" i="3" s="1"/>
  <c r="V553" i="3" a="1"/>
  <c r="V553" i="3" s="1"/>
  <c r="Z552" i="3" a="1"/>
  <c r="Z552" i="3" s="1"/>
  <c r="AA552" i="3" s="1"/>
  <c r="Y552" i="3" a="1"/>
  <c r="Y552" i="3" s="1"/>
  <c r="X552" i="3" a="1"/>
  <c r="X552" i="3" s="1"/>
  <c r="W552" i="3" a="1"/>
  <c r="W552" i="3" s="1"/>
  <c r="V552" i="3" a="1"/>
  <c r="V552" i="3" s="1"/>
  <c r="Z551" i="3" a="1"/>
  <c r="Z551" i="3" s="1"/>
  <c r="AA551" i="3" s="1"/>
  <c r="Y551" i="3" a="1"/>
  <c r="Y551" i="3" s="1"/>
  <c r="X551" i="3" a="1"/>
  <c r="X551" i="3" s="1"/>
  <c r="W551" i="3" a="1"/>
  <c r="W551" i="3" s="1"/>
  <c r="V551" i="3" a="1"/>
  <c r="V551" i="3" s="1"/>
  <c r="Z550" i="3" a="1"/>
  <c r="Z550" i="3" s="1"/>
  <c r="AA550" i="3" s="1"/>
  <c r="Y550" i="3" a="1"/>
  <c r="Y550" i="3" s="1"/>
  <c r="X550" i="3" a="1"/>
  <c r="X550" i="3" s="1"/>
  <c r="W550" i="3" a="1"/>
  <c r="W550" i="3" s="1"/>
  <c r="V550" i="3" a="1"/>
  <c r="V550" i="3" s="1"/>
  <c r="Z549" i="3" a="1"/>
  <c r="Z549" i="3" s="1"/>
  <c r="AA549" i="3" s="1"/>
  <c r="Y549" i="3" a="1"/>
  <c r="Y549" i="3" s="1"/>
  <c r="X549" i="3" a="1"/>
  <c r="X549" i="3" s="1"/>
  <c r="W549" i="3" a="1"/>
  <c r="W549" i="3" s="1"/>
  <c r="V549" i="3" a="1"/>
  <c r="V549" i="3" s="1"/>
  <c r="Z548" i="3" a="1"/>
  <c r="Z548" i="3" s="1"/>
  <c r="AA548" i="3" s="1"/>
  <c r="Y548" i="3" a="1"/>
  <c r="Y548" i="3" s="1"/>
  <c r="X548" i="3" a="1"/>
  <c r="X548" i="3" s="1"/>
  <c r="W548" i="3" a="1"/>
  <c r="W548" i="3" s="1"/>
  <c r="V548" i="3" a="1"/>
  <c r="V548" i="3" s="1"/>
  <c r="Z547" i="3" a="1"/>
  <c r="Z547" i="3" s="1"/>
  <c r="AA547" i="3" s="1"/>
  <c r="Y547" i="3" a="1"/>
  <c r="Y547" i="3" s="1"/>
  <c r="X547" i="3" a="1"/>
  <c r="X547" i="3" s="1"/>
  <c r="W547" i="3" a="1"/>
  <c r="W547" i="3" s="1"/>
  <c r="V547" i="3" a="1"/>
  <c r="V547" i="3" s="1"/>
  <c r="Z546" i="3" a="1"/>
  <c r="Z546" i="3" s="1"/>
  <c r="AA546" i="3" s="1"/>
  <c r="Y546" i="3" a="1"/>
  <c r="Y546" i="3" s="1"/>
  <c r="X546" i="3" a="1"/>
  <c r="X546" i="3" s="1"/>
  <c r="W546" i="3" a="1"/>
  <c r="W546" i="3" s="1"/>
  <c r="V546" i="3" a="1"/>
  <c r="V546" i="3" s="1"/>
  <c r="Z545" i="3" a="1"/>
  <c r="Z545" i="3" s="1"/>
  <c r="AA545" i="3" s="1"/>
  <c r="Y545" i="3" a="1"/>
  <c r="Y545" i="3" s="1"/>
  <c r="X545" i="3" a="1"/>
  <c r="X545" i="3" s="1"/>
  <c r="W545" i="3" a="1"/>
  <c r="W545" i="3" s="1"/>
  <c r="V545" i="3" a="1"/>
  <c r="V545" i="3" s="1"/>
  <c r="Z544" i="3" a="1"/>
  <c r="Z544" i="3"/>
  <c r="AA544" i="3" s="1"/>
  <c r="Y544" i="3" a="1"/>
  <c r="Y544" i="3" s="1"/>
  <c r="X544" i="3" a="1"/>
  <c r="X544" i="3" s="1"/>
  <c r="W544" i="3" a="1"/>
  <c r="W544" i="3" s="1"/>
  <c r="V544" i="3" a="1"/>
  <c r="V544" i="3" s="1"/>
  <c r="Z543" i="3" a="1"/>
  <c r="Z543" i="3" s="1"/>
  <c r="AA543" i="3" s="1"/>
  <c r="Y543" i="3" a="1"/>
  <c r="Y543" i="3" s="1"/>
  <c r="X543" i="3" a="1"/>
  <c r="X543" i="3" s="1"/>
  <c r="W543" i="3" a="1"/>
  <c r="W543" i="3" s="1"/>
  <c r="V543" i="3" a="1"/>
  <c r="V543" i="3" s="1"/>
  <c r="Z542" i="3" a="1"/>
  <c r="Z542" i="3" s="1"/>
  <c r="AA542" i="3" s="1"/>
  <c r="Y542" i="3" a="1"/>
  <c r="Y542" i="3" s="1"/>
  <c r="X542" i="3" a="1"/>
  <c r="X542" i="3" s="1"/>
  <c r="W542" i="3" a="1"/>
  <c r="W542" i="3" s="1"/>
  <c r="V542" i="3" a="1"/>
  <c r="V542" i="3" s="1"/>
  <c r="S542" i="3" a="1"/>
  <c r="S542" i="3"/>
  <c r="R542" i="3" a="1"/>
  <c r="R542" i="3" s="1"/>
  <c r="Z541" i="3" a="1"/>
  <c r="Z541" i="3" s="1"/>
  <c r="AA541" i="3" s="1"/>
  <c r="Y541" i="3" a="1"/>
  <c r="Y541" i="3" s="1"/>
  <c r="X541" i="3" a="1"/>
  <c r="X541" i="3" s="1"/>
  <c r="W541" i="3" a="1"/>
  <c r="W541" i="3" s="1"/>
  <c r="V541" i="3" a="1"/>
  <c r="V541" i="3" s="1"/>
  <c r="Z540" i="3" a="1"/>
  <c r="Z540" i="3" s="1"/>
  <c r="AA540" i="3" s="1"/>
  <c r="Y540" i="3" a="1"/>
  <c r="Y540" i="3" s="1"/>
  <c r="X540" i="3" a="1"/>
  <c r="X540" i="3" s="1"/>
  <c r="W540" i="3" a="1"/>
  <c r="W540" i="3" s="1"/>
  <c r="V540" i="3" a="1"/>
  <c r="V540" i="3" s="1"/>
  <c r="Z539" i="3" a="1"/>
  <c r="Z539" i="3" s="1"/>
  <c r="AA539" i="3" s="1"/>
  <c r="Y539" i="3" a="1"/>
  <c r="Y539" i="3" s="1"/>
  <c r="X539" i="3" a="1"/>
  <c r="X539" i="3" s="1"/>
  <c r="W539" i="3" a="1"/>
  <c r="W539" i="3" s="1"/>
  <c r="V539" i="3" a="1"/>
  <c r="V539" i="3" s="1"/>
  <c r="S539" i="3" a="1"/>
  <c r="S539" i="3" s="1"/>
  <c r="Z538" i="3" a="1"/>
  <c r="Z538" i="3" s="1"/>
  <c r="AA538" i="3" s="1"/>
  <c r="Y538" i="3" a="1"/>
  <c r="Y538" i="3" s="1"/>
  <c r="X538" i="3" a="1"/>
  <c r="X538" i="3" s="1"/>
  <c r="W538" i="3" a="1"/>
  <c r="W538" i="3" s="1"/>
  <c r="V538" i="3" a="1"/>
  <c r="V538" i="3" s="1"/>
  <c r="Z537" i="3" a="1"/>
  <c r="Z537" i="3" s="1"/>
  <c r="AA537" i="3" s="1"/>
  <c r="Y537" i="3" a="1"/>
  <c r="Y537" i="3" s="1"/>
  <c r="X537" i="3" a="1"/>
  <c r="X537" i="3" s="1"/>
  <c r="W537" i="3" a="1"/>
  <c r="W537" i="3" s="1"/>
  <c r="V537" i="3" a="1"/>
  <c r="V537" i="3" s="1"/>
  <c r="Z536" i="3" a="1"/>
  <c r="Z536" i="3" s="1"/>
  <c r="AA536" i="3" s="1"/>
  <c r="Y536" i="3" a="1"/>
  <c r="Y536" i="3" s="1"/>
  <c r="X536" i="3" a="1"/>
  <c r="X536" i="3" s="1"/>
  <c r="W536" i="3" a="1"/>
  <c r="W536" i="3" s="1"/>
  <c r="V536" i="3" a="1"/>
  <c r="V536" i="3" s="1"/>
  <c r="Z535" i="3" a="1"/>
  <c r="Z535" i="3" s="1"/>
  <c r="AA535" i="3" s="1"/>
  <c r="Y535" i="3" a="1"/>
  <c r="Y535" i="3" s="1"/>
  <c r="X535" i="3" a="1"/>
  <c r="X535" i="3" s="1"/>
  <c r="W535" i="3" a="1"/>
  <c r="W535" i="3" s="1"/>
  <c r="V535" i="3" a="1"/>
  <c r="V535" i="3" s="1"/>
  <c r="Z534" i="3" a="1"/>
  <c r="Z534" i="3" s="1"/>
  <c r="AA534" i="3" s="1"/>
  <c r="Y534" i="3" a="1"/>
  <c r="Y534" i="3" s="1"/>
  <c r="X534" i="3" a="1"/>
  <c r="X534" i="3" s="1"/>
  <c r="W534" i="3" a="1"/>
  <c r="W534" i="3" s="1"/>
  <c r="V534" i="3" a="1"/>
  <c r="V534" i="3" s="1"/>
  <c r="Z533" i="3" a="1"/>
  <c r="Z533" i="3" s="1"/>
  <c r="AA533" i="3" s="1"/>
  <c r="Y533" i="3" a="1"/>
  <c r="Y533" i="3" s="1"/>
  <c r="X533" i="3" a="1"/>
  <c r="X533" i="3" s="1"/>
  <c r="W533" i="3" a="1"/>
  <c r="W533" i="3" s="1"/>
  <c r="V533" i="3" a="1"/>
  <c r="V533" i="3" s="1"/>
  <c r="Z532" i="3" a="1"/>
  <c r="Z532" i="3" s="1"/>
  <c r="AA532" i="3" s="1"/>
  <c r="Y532" i="3" a="1"/>
  <c r="Y532" i="3" s="1"/>
  <c r="X532" i="3" a="1"/>
  <c r="X532" i="3" s="1"/>
  <c r="W532" i="3" a="1"/>
  <c r="W532" i="3" s="1"/>
  <c r="V532" i="3" a="1"/>
  <c r="V532" i="3" s="1"/>
  <c r="R532" i="3" a="1"/>
  <c r="R532" i="3" s="1"/>
  <c r="Z531" i="3" a="1"/>
  <c r="Z531" i="3" s="1"/>
  <c r="AA531" i="3" s="1"/>
  <c r="Y531" i="3" a="1"/>
  <c r="Y531" i="3" s="1"/>
  <c r="X531" i="3" a="1"/>
  <c r="X531" i="3" s="1"/>
  <c r="W531" i="3" a="1"/>
  <c r="W531" i="3" s="1"/>
  <c r="V531" i="3" a="1"/>
  <c r="V531" i="3" s="1"/>
  <c r="Z530" i="3" a="1"/>
  <c r="Z530" i="3" s="1"/>
  <c r="AA530" i="3" s="1"/>
  <c r="Y530" i="3" a="1"/>
  <c r="Y530" i="3" s="1"/>
  <c r="X530" i="3" a="1"/>
  <c r="X530" i="3" s="1"/>
  <c r="W530" i="3" a="1"/>
  <c r="W530" i="3" s="1"/>
  <c r="V530" i="3" a="1"/>
  <c r="V530" i="3" s="1"/>
  <c r="Z529" i="3" a="1"/>
  <c r="Z529" i="3" s="1"/>
  <c r="AA529" i="3" s="1"/>
  <c r="Y529" i="3" a="1"/>
  <c r="Y529" i="3" s="1"/>
  <c r="X529" i="3" a="1"/>
  <c r="X529" i="3" s="1"/>
  <c r="W529" i="3" a="1"/>
  <c r="W529" i="3" s="1"/>
  <c r="V529" i="3" a="1"/>
  <c r="V529" i="3" s="1"/>
  <c r="Z528" i="3" a="1"/>
  <c r="Z528" i="3" s="1"/>
  <c r="AA528" i="3" s="1"/>
  <c r="Y528" i="3" a="1"/>
  <c r="Y528" i="3" s="1"/>
  <c r="X528" i="3" a="1"/>
  <c r="X528" i="3" s="1"/>
  <c r="W528" i="3" a="1"/>
  <c r="W528" i="3" s="1"/>
  <c r="V528" i="3" a="1"/>
  <c r="V528" i="3" s="1"/>
  <c r="Z527" i="3" a="1"/>
  <c r="Z527" i="3" s="1"/>
  <c r="AA527" i="3" s="1"/>
  <c r="Y527" i="3" a="1"/>
  <c r="Y527" i="3" s="1"/>
  <c r="X527" i="3" a="1"/>
  <c r="X527" i="3" s="1"/>
  <c r="W527" i="3" a="1"/>
  <c r="W527" i="3" s="1"/>
  <c r="V527" i="3" a="1"/>
  <c r="V527" i="3" s="1"/>
  <c r="Z526" i="3" a="1"/>
  <c r="Z526" i="3" s="1"/>
  <c r="AA526" i="3" s="1"/>
  <c r="Y526" i="3" a="1"/>
  <c r="Y526" i="3" s="1"/>
  <c r="X526" i="3" a="1"/>
  <c r="X526" i="3" s="1"/>
  <c r="W526" i="3" a="1"/>
  <c r="W526" i="3" s="1"/>
  <c r="V526" i="3" a="1"/>
  <c r="V526" i="3" s="1"/>
  <c r="Z525" i="3" a="1"/>
  <c r="Z525" i="3" s="1"/>
  <c r="AA525" i="3" s="1"/>
  <c r="Y525" i="3" a="1"/>
  <c r="Y525" i="3" s="1"/>
  <c r="X525" i="3" a="1"/>
  <c r="X525" i="3"/>
  <c r="W525" i="3" a="1"/>
  <c r="W525" i="3" s="1"/>
  <c r="V525" i="3" a="1"/>
  <c r="V525" i="3" s="1"/>
  <c r="R525" i="3" a="1"/>
  <c r="R525" i="3"/>
  <c r="Z524" i="3" a="1"/>
  <c r="Z524" i="3" s="1"/>
  <c r="AA524" i="3" s="1"/>
  <c r="Y524" i="3" a="1"/>
  <c r="Y524" i="3" s="1"/>
  <c r="X524" i="3" a="1"/>
  <c r="X524" i="3" s="1"/>
  <c r="W524" i="3" a="1"/>
  <c r="W524" i="3" s="1"/>
  <c r="V524" i="3" a="1"/>
  <c r="V524" i="3" s="1"/>
  <c r="Z523" i="3" a="1"/>
  <c r="Z523" i="3" s="1"/>
  <c r="AA523" i="3" s="1"/>
  <c r="Y523" i="3" a="1"/>
  <c r="Y523" i="3" s="1"/>
  <c r="X523" i="3" a="1"/>
  <c r="X523" i="3" s="1"/>
  <c r="W523" i="3" a="1"/>
  <c r="W523" i="3" s="1"/>
  <c r="V523" i="3" a="1"/>
  <c r="V523" i="3" s="1"/>
  <c r="Z522" i="3" a="1"/>
  <c r="Z522" i="3" s="1"/>
  <c r="AA522" i="3" s="1"/>
  <c r="Y522" i="3" a="1"/>
  <c r="Y522" i="3" s="1"/>
  <c r="X522" i="3" a="1"/>
  <c r="X522" i="3" s="1"/>
  <c r="W522" i="3" a="1"/>
  <c r="W522" i="3" s="1"/>
  <c r="V522" i="3" a="1"/>
  <c r="V522" i="3" s="1"/>
  <c r="Z521" i="3" a="1"/>
  <c r="Z521" i="3" s="1"/>
  <c r="AA521" i="3" s="1"/>
  <c r="Y521" i="3" a="1"/>
  <c r="Y521" i="3" s="1"/>
  <c r="X521" i="3" a="1"/>
  <c r="X521" i="3" s="1"/>
  <c r="W521" i="3" a="1"/>
  <c r="W521" i="3" s="1"/>
  <c r="V521" i="3" a="1"/>
  <c r="V521" i="3" s="1"/>
  <c r="Z520" i="3" a="1"/>
  <c r="Z520" i="3" s="1"/>
  <c r="AA520" i="3" s="1"/>
  <c r="Y520" i="3" a="1"/>
  <c r="Y520" i="3" s="1"/>
  <c r="X520" i="3" a="1"/>
  <c r="X520" i="3" s="1"/>
  <c r="W520" i="3" a="1"/>
  <c r="W520" i="3" s="1"/>
  <c r="V520" i="3" a="1"/>
  <c r="V520" i="3" s="1"/>
  <c r="Z519" i="3" a="1"/>
  <c r="Z519" i="3" s="1"/>
  <c r="AA519" i="3" s="1"/>
  <c r="Y519" i="3" a="1"/>
  <c r="Y519" i="3" s="1"/>
  <c r="X519" i="3" a="1"/>
  <c r="X519" i="3" s="1"/>
  <c r="W519" i="3" a="1"/>
  <c r="W519" i="3" s="1"/>
  <c r="V519" i="3" a="1"/>
  <c r="V519" i="3" s="1"/>
  <c r="Z518" i="3" a="1"/>
  <c r="Z518" i="3" s="1"/>
  <c r="AA518" i="3" s="1"/>
  <c r="Y518" i="3" a="1"/>
  <c r="Y518" i="3" s="1"/>
  <c r="X518" i="3" a="1"/>
  <c r="X518" i="3" s="1"/>
  <c r="W518" i="3" a="1"/>
  <c r="W518" i="3" s="1"/>
  <c r="V518" i="3" a="1"/>
  <c r="V518" i="3" s="1"/>
  <c r="Z517" i="3" a="1"/>
  <c r="Z517" i="3" s="1"/>
  <c r="AA517" i="3" s="1"/>
  <c r="Y517" i="3" a="1"/>
  <c r="Y517" i="3" s="1"/>
  <c r="X517" i="3" a="1"/>
  <c r="X517" i="3" s="1"/>
  <c r="W517" i="3" a="1"/>
  <c r="W517" i="3" s="1"/>
  <c r="V517" i="3" a="1"/>
  <c r="V517" i="3"/>
  <c r="R517" i="3" a="1"/>
  <c r="R517" i="3"/>
  <c r="Z516" i="3" a="1"/>
  <c r="Z516" i="3" s="1"/>
  <c r="AA516" i="3" s="1"/>
  <c r="Y516" i="3" a="1"/>
  <c r="Y516" i="3" s="1"/>
  <c r="X516" i="3" a="1"/>
  <c r="X516" i="3" s="1"/>
  <c r="W516" i="3" a="1"/>
  <c r="W516" i="3" s="1"/>
  <c r="V516" i="3" a="1"/>
  <c r="V516" i="3" s="1"/>
  <c r="Z515" i="3" a="1"/>
  <c r="Z515" i="3" s="1"/>
  <c r="AA515" i="3" s="1"/>
  <c r="Y515" i="3" a="1"/>
  <c r="Y515" i="3" s="1"/>
  <c r="X515" i="3" a="1"/>
  <c r="X515" i="3" s="1"/>
  <c r="W515" i="3" a="1"/>
  <c r="W515" i="3" s="1"/>
  <c r="V515" i="3" a="1"/>
  <c r="V515" i="3" s="1"/>
  <c r="Z514" i="3" a="1"/>
  <c r="Z514" i="3" s="1"/>
  <c r="AA514" i="3" s="1"/>
  <c r="Y514" i="3" a="1"/>
  <c r="Y514" i="3" s="1"/>
  <c r="X514" i="3" a="1"/>
  <c r="X514" i="3" s="1"/>
  <c r="W514" i="3" a="1"/>
  <c r="W514" i="3" s="1"/>
  <c r="V514" i="3" a="1"/>
  <c r="V514" i="3" s="1"/>
  <c r="Z513" i="3" a="1"/>
  <c r="Z513" i="3" s="1"/>
  <c r="AA513" i="3" s="1"/>
  <c r="Y513" i="3" a="1"/>
  <c r="Y513" i="3" s="1"/>
  <c r="X513" i="3" a="1"/>
  <c r="X513" i="3" s="1"/>
  <c r="W513" i="3" a="1"/>
  <c r="W513" i="3" s="1"/>
  <c r="V513" i="3" a="1"/>
  <c r="V513" i="3" s="1"/>
  <c r="Z512" i="3" a="1"/>
  <c r="Z512" i="3" s="1"/>
  <c r="AA512" i="3" s="1"/>
  <c r="Y512" i="3" a="1"/>
  <c r="Y512" i="3" s="1"/>
  <c r="X512" i="3" a="1"/>
  <c r="X512" i="3" s="1"/>
  <c r="W512" i="3" a="1"/>
  <c r="W512" i="3" s="1"/>
  <c r="V512" i="3" a="1"/>
  <c r="V512" i="3" s="1"/>
  <c r="R512" i="3" a="1"/>
  <c r="R512" i="3" s="1"/>
  <c r="Z511" i="3" a="1"/>
  <c r="Z511" i="3" s="1"/>
  <c r="AA511" i="3" s="1"/>
  <c r="Y511" i="3" a="1"/>
  <c r="Y511" i="3" s="1"/>
  <c r="X511" i="3" a="1"/>
  <c r="X511" i="3" s="1"/>
  <c r="W511" i="3" a="1"/>
  <c r="W511" i="3" s="1"/>
  <c r="V511" i="3" a="1"/>
  <c r="V511" i="3" s="1"/>
  <c r="Z510" i="3" a="1"/>
  <c r="Z510" i="3" s="1"/>
  <c r="AA510" i="3" s="1"/>
  <c r="Y510" i="3" a="1"/>
  <c r="Y510" i="3" s="1"/>
  <c r="X510" i="3" a="1"/>
  <c r="X510" i="3" s="1"/>
  <c r="W510" i="3" a="1"/>
  <c r="W510" i="3" s="1"/>
  <c r="V510" i="3" a="1"/>
  <c r="V510" i="3" s="1"/>
  <c r="Z509" i="3" a="1"/>
  <c r="Z509" i="3" s="1"/>
  <c r="AA509" i="3" s="1"/>
  <c r="Y509" i="3" a="1"/>
  <c r="Y509" i="3" s="1"/>
  <c r="X509" i="3" a="1"/>
  <c r="X509" i="3" s="1"/>
  <c r="W509" i="3" a="1"/>
  <c r="W509" i="3" s="1"/>
  <c r="V509" i="3" a="1"/>
  <c r="V509" i="3" s="1"/>
  <c r="Z508" i="3" a="1"/>
  <c r="Z508" i="3" s="1"/>
  <c r="AA508" i="3" s="1"/>
  <c r="Y508" i="3" a="1"/>
  <c r="Y508" i="3" s="1"/>
  <c r="X508" i="3" a="1"/>
  <c r="X508" i="3" s="1"/>
  <c r="W508" i="3" a="1"/>
  <c r="W508" i="3" s="1"/>
  <c r="V508" i="3" a="1"/>
  <c r="V508" i="3" s="1"/>
  <c r="Z507" i="3" a="1"/>
  <c r="Z507" i="3" s="1"/>
  <c r="AA507" i="3" s="1"/>
  <c r="Y507" i="3" a="1"/>
  <c r="Y507" i="3" s="1"/>
  <c r="X507" i="3" a="1"/>
  <c r="X507" i="3" s="1"/>
  <c r="W507" i="3" a="1"/>
  <c r="W507" i="3" s="1"/>
  <c r="V507" i="3" a="1"/>
  <c r="V507" i="3" s="1"/>
  <c r="Z506" i="3" a="1"/>
  <c r="Z506" i="3" s="1"/>
  <c r="AA506" i="3" s="1"/>
  <c r="Y506" i="3" a="1"/>
  <c r="Y506" i="3" s="1"/>
  <c r="X506" i="3" a="1"/>
  <c r="X506" i="3" s="1"/>
  <c r="W506" i="3" a="1"/>
  <c r="W506" i="3" s="1"/>
  <c r="V506" i="3" a="1"/>
  <c r="V506" i="3" s="1"/>
  <c r="R506" i="3" a="1"/>
  <c r="R506" i="3"/>
  <c r="Z505" i="3" a="1"/>
  <c r="Z505" i="3" s="1"/>
  <c r="AA505" i="3" s="1"/>
  <c r="Y505" i="3" a="1"/>
  <c r="Y505" i="3" s="1"/>
  <c r="X505" i="3" a="1"/>
  <c r="X505" i="3" s="1"/>
  <c r="W505" i="3" a="1"/>
  <c r="W505" i="3" s="1"/>
  <c r="V505" i="3" a="1"/>
  <c r="V505" i="3" s="1"/>
  <c r="Z504" i="3" a="1"/>
  <c r="Z504" i="3" s="1"/>
  <c r="AA504" i="3" s="1"/>
  <c r="Y504" i="3" a="1"/>
  <c r="Y504" i="3" s="1"/>
  <c r="X504" i="3" a="1"/>
  <c r="X504" i="3" s="1"/>
  <c r="W504" i="3" a="1"/>
  <c r="W504" i="3" s="1"/>
  <c r="V504" i="3" a="1"/>
  <c r="V504" i="3" s="1"/>
  <c r="Z503" i="3" a="1"/>
  <c r="Z503" i="3" s="1"/>
  <c r="AA503" i="3" s="1"/>
  <c r="Y503" i="3" a="1"/>
  <c r="Y503" i="3" s="1"/>
  <c r="X503" i="3" a="1"/>
  <c r="X503" i="3" s="1"/>
  <c r="W503" i="3" a="1"/>
  <c r="W503" i="3" s="1"/>
  <c r="V503" i="3" a="1"/>
  <c r="V503" i="3" s="1"/>
  <c r="Z502" i="3" a="1"/>
  <c r="Z502" i="3" s="1"/>
  <c r="AA502" i="3" s="1"/>
  <c r="Y502" i="3" a="1"/>
  <c r="Y502" i="3" s="1"/>
  <c r="X502" i="3" a="1"/>
  <c r="X502" i="3" s="1"/>
  <c r="W502" i="3" a="1"/>
  <c r="W502" i="3" s="1"/>
  <c r="V502" i="3" a="1"/>
  <c r="V502" i="3" s="1"/>
  <c r="S502" i="3" a="1"/>
  <c r="S502" i="3" s="1"/>
  <c r="Z501" i="3" a="1"/>
  <c r="Z501" i="3" s="1"/>
  <c r="AA501" i="3" s="1"/>
  <c r="Y501" i="3" a="1"/>
  <c r="Y501" i="3" s="1"/>
  <c r="X501" i="3" a="1"/>
  <c r="X501" i="3" s="1"/>
  <c r="W501" i="3" a="1"/>
  <c r="W501" i="3" s="1"/>
  <c r="V501" i="3" a="1"/>
  <c r="V501" i="3" s="1"/>
  <c r="R501" i="3" a="1"/>
  <c r="R501" i="3"/>
  <c r="Z500" i="3" a="1"/>
  <c r="Z500" i="3" s="1"/>
  <c r="AA500" i="3" s="1"/>
  <c r="Y500" i="3" a="1"/>
  <c r="Y500" i="3" s="1"/>
  <c r="X500" i="3" a="1"/>
  <c r="X500" i="3" s="1"/>
  <c r="W500" i="3" a="1"/>
  <c r="W500" i="3" s="1"/>
  <c r="V500" i="3" a="1"/>
  <c r="V500" i="3" s="1"/>
  <c r="Z499" i="3" a="1"/>
  <c r="Z499" i="3" s="1"/>
  <c r="AA499" i="3" s="1"/>
  <c r="Y499" i="3" a="1"/>
  <c r="Y499" i="3" s="1"/>
  <c r="X499" i="3" a="1"/>
  <c r="X499" i="3" s="1"/>
  <c r="W499" i="3" a="1"/>
  <c r="W499" i="3"/>
  <c r="V499" i="3" a="1"/>
  <c r="V499" i="3" s="1"/>
  <c r="Z498" i="3" a="1"/>
  <c r="Z498" i="3" s="1"/>
  <c r="AA498" i="3" s="1"/>
  <c r="Y498" i="3" a="1"/>
  <c r="Y498" i="3" s="1"/>
  <c r="X498" i="3" a="1"/>
  <c r="X498" i="3" s="1"/>
  <c r="W498" i="3" a="1"/>
  <c r="W498" i="3" s="1"/>
  <c r="V498" i="3" a="1"/>
  <c r="V498" i="3" s="1"/>
  <c r="Z497" i="3" a="1"/>
  <c r="Z497" i="3" s="1"/>
  <c r="AA497" i="3" s="1"/>
  <c r="Y497" i="3" a="1"/>
  <c r="Y497" i="3" s="1"/>
  <c r="X497" i="3" a="1"/>
  <c r="X497" i="3" s="1"/>
  <c r="W497" i="3" a="1"/>
  <c r="W497" i="3" s="1"/>
  <c r="V497" i="3" a="1"/>
  <c r="V497" i="3" s="1"/>
  <c r="Z496" i="3" a="1"/>
  <c r="Z496" i="3" s="1"/>
  <c r="AA496" i="3" s="1"/>
  <c r="Y496" i="3" a="1"/>
  <c r="Y496" i="3" s="1"/>
  <c r="X496" i="3" a="1"/>
  <c r="X496" i="3" s="1"/>
  <c r="W496" i="3" a="1"/>
  <c r="W496" i="3" s="1"/>
  <c r="V496" i="3" a="1"/>
  <c r="V496" i="3" s="1"/>
  <c r="Z495" i="3" a="1"/>
  <c r="Z495" i="3" s="1"/>
  <c r="AA495" i="3" s="1"/>
  <c r="Y495" i="3" a="1"/>
  <c r="Y495" i="3" s="1"/>
  <c r="X495" i="3" a="1"/>
  <c r="X495" i="3" s="1"/>
  <c r="W495" i="3" a="1"/>
  <c r="W495" i="3" s="1"/>
  <c r="V495" i="3" a="1"/>
  <c r="V495" i="3" s="1"/>
  <c r="Z494" i="3" a="1"/>
  <c r="Z494" i="3" s="1"/>
  <c r="AA494" i="3" s="1"/>
  <c r="Y494" i="3" a="1"/>
  <c r="Y494" i="3" s="1"/>
  <c r="X494" i="3" a="1"/>
  <c r="X494" i="3" s="1"/>
  <c r="W494" i="3" a="1"/>
  <c r="W494" i="3" s="1"/>
  <c r="V494" i="3" a="1"/>
  <c r="V494" i="3" s="1"/>
  <c r="Z493" i="3" a="1"/>
  <c r="Z493" i="3" s="1"/>
  <c r="AA493" i="3" s="1"/>
  <c r="Y493" i="3" a="1"/>
  <c r="Y493" i="3" s="1"/>
  <c r="X493" i="3" a="1"/>
  <c r="X493" i="3" s="1"/>
  <c r="W493" i="3" a="1"/>
  <c r="W493" i="3" s="1"/>
  <c r="V493" i="3" a="1"/>
  <c r="V493" i="3" s="1"/>
  <c r="R493" i="3" a="1"/>
  <c r="R493" i="3"/>
  <c r="Z492" i="3" a="1"/>
  <c r="Z492" i="3" s="1"/>
  <c r="AA492" i="3" s="1"/>
  <c r="Y492" i="3" a="1"/>
  <c r="Y492" i="3" s="1"/>
  <c r="X492" i="3" a="1"/>
  <c r="X492" i="3" s="1"/>
  <c r="W492" i="3" a="1"/>
  <c r="W492" i="3" s="1"/>
  <c r="V492" i="3" a="1"/>
  <c r="V492" i="3" s="1"/>
  <c r="Z491" i="3" a="1"/>
  <c r="Z491" i="3" s="1"/>
  <c r="AA491" i="3" s="1"/>
  <c r="Y491" i="3" a="1"/>
  <c r="Y491" i="3" s="1"/>
  <c r="X491" i="3" a="1"/>
  <c r="X491" i="3" s="1"/>
  <c r="W491" i="3" a="1"/>
  <c r="W491" i="3" s="1"/>
  <c r="V491" i="3" a="1"/>
  <c r="V491" i="3" s="1"/>
  <c r="Z490" i="3" a="1"/>
  <c r="Z490" i="3" s="1"/>
  <c r="AA490" i="3" s="1"/>
  <c r="Y490" i="3" a="1"/>
  <c r="Y490" i="3" s="1"/>
  <c r="X490" i="3" a="1"/>
  <c r="X490" i="3" s="1"/>
  <c r="W490" i="3" a="1"/>
  <c r="W490" i="3" s="1"/>
  <c r="V490" i="3" a="1"/>
  <c r="V490" i="3" s="1"/>
  <c r="Z489" i="3" a="1"/>
  <c r="Z489" i="3" s="1"/>
  <c r="AA489" i="3" s="1"/>
  <c r="Y489" i="3" a="1"/>
  <c r="Y489" i="3" s="1"/>
  <c r="X489" i="3" a="1"/>
  <c r="X489" i="3" s="1"/>
  <c r="W489" i="3" a="1"/>
  <c r="W489" i="3" s="1"/>
  <c r="V489" i="3" a="1"/>
  <c r="V489" i="3" s="1"/>
  <c r="R489" i="3" a="1"/>
  <c r="R489" i="3"/>
  <c r="Z488" i="3" a="1"/>
  <c r="Z488" i="3" s="1"/>
  <c r="AA488" i="3" s="1"/>
  <c r="Y488" i="3" a="1"/>
  <c r="Y488" i="3" s="1"/>
  <c r="X488" i="3" a="1"/>
  <c r="X488" i="3" s="1"/>
  <c r="W488" i="3" a="1"/>
  <c r="W488" i="3" s="1"/>
  <c r="V488" i="3" a="1"/>
  <c r="V488" i="3" s="1"/>
  <c r="R488" i="3" a="1"/>
  <c r="R488" i="3" s="1"/>
  <c r="Z487" i="3" a="1"/>
  <c r="Z487" i="3" s="1"/>
  <c r="AA487" i="3" s="1"/>
  <c r="Y487" i="3" a="1"/>
  <c r="Y487" i="3" s="1"/>
  <c r="X487" i="3" a="1"/>
  <c r="X487" i="3" s="1"/>
  <c r="W487" i="3" a="1"/>
  <c r="W487" i="3" s="1"/>
  <c r="V487" i="3" a="1"/>
  <c r="V487" i="3" s="1"/>
  <c r="Z486" i="3" a="1"/>
  <c r="Z486" i="3" s="1"/>
  <c r="AA486" i="3" s="1"/>
  <c r="Y486" i="3" a="1"/>
  <c r="Y486" i="3" s="1"/>
  <c r="X486" i="3" a="1"/>
  <c r="X486" i="3" s="1"/>
  <c r="W486" i="3" a="1"/>
  <c r="W486" i="3" s="1"/>
  <c r="V486" i="3" a="1"/>
  <c r="V486" i="3" s="1"/>
  <c r="Z485" i="3" a="1"/>
  <c r="Z485" i="3" s="1"/>
  <c r="AA485" i="3" s="1"/>
  <c r="Y485" i="3" a="1"/>
  <c r="Y485" i="3" s="1"/>
  <c r="X485" i="3" a="1"/>
  <c r="X485" i="3" s="1"/>
  <c r="W485" i="3" a="1"/>
  <c r="W485" i="3" s="1"/>
  <c r="V485" i="3" a="1"/>
  <c r="V485" i="3" s="1"/>
  <c r="Z484" i="3" a="1"/>
  <c r="Z484" i="3" s="1"/>
  <c r="AA484" i="3" s="1"/>
  <c r="Y484" i="3" a="1"/>
  <c r="Y484" i="3" s="1"/>
  <c r="X484" i="3" a="1"/>
  <c r="X484" i="3" s="1"/>
  <c r="W484" i="3" a="1"/>
  <c r="W484" i="3" s="1"/>
  <c r="V484" i="3" a="1"/>
  <c r="V484" i="3" s="1"/>
  <c r="S484" i="3" a="1"/>
  <c r="S484" i="3" s="1"/>
  <c r="Z483" i="3" a="1"/>
  <c r="Z483" i="3" s="1"/>
  <c r="AA483" i="3" s="1"/>
  <c r="Y483" i="3" a="1"/>
  <c r="Y483" i="3" s="1"/>
  <c r="X483" i="3" a="1"/>
  <c r="X483" i="3" s="1"/>
  <c r="W483" i="3" a="1"/>
  <c r="W483" i="3" s="1"/>
  <c r="V483" i="3" a="1"/>
  <c r="V483" i="3" s="1"/>
  <c r="Z482" i="3" a="1"/>
  <c r="Z482" i="3" s="1"/>
  <c r="AA482" i="3" s="1"/>
  <c r="Y482" i="3" a="1"/>
  <c r="Y482" i="3" s="1"/>
  <c r="X482" i="3" a="1"/>
  <c r="X482" i="3" s="1"/>
  <c r="W482" i="3" a="1"/>
  <c r="W482" i="3" s="1"/>
  <c r="V482" i="3" a="1"/>
  <c r="V482" i="3" s="1"/>
  <c r="Z481" i="3" a="1"/>
  <c r="Z481" i="3" s="1"/>
  <c r="AA481" i="3" s="1"/>
  <c r="Y481" i="3" a="1"/>
  <c r="Y481" i="3" s="1"/>
  <c r="X481" i="3" a="1"/>
  <c r="X481" i="3" s="1"/>
  <c r="W481" i="3" a="1"/>
  <c r="W481" i="3" s="1"/>
  <c r="V481" i="3" a="1"/>
  <c r="V481" i="3" s="1"/>
  <c r="S481" i="3" a="1"/>
  <c r="S481" i="3"/>
  <c r="R481" i="3" a="1"/>
  <c r="R481" i="3" s="1"/>
  <c r="Z480" i="3" a="1"/>
  <c r="Z480" i="3" s="1"/>
  <c r="AA480" i="3" s="1"/>
  <c r="Y480" i="3" a="1"/>
  <c r="Y480" i="3" s="1"/>
  <c r="X480" i="3" a="1"/>
  <c r="X480" i="3" s="1"/>
  <c r="W480" i="3" a="1"/>
  <c r="W480" i="3" s="1"/>
  <c r="V480" i="3" a="1"/>
  <c r="V480" i="3" s="1"/>
  <c r="Z479" i="3" a="1"/>
  <c r="Z479" i="3" s="1"/>
  <c r="AA479" i="3" s="1"/>
  <c r="Y479" i="3" a="1"/>
  <c r="Y479" i="3" s="1"/>
  <c r="X479" i="3" a="1"/>
  <c r="X479" i="3" s="1"/>
  <c r="W479" i="3" a="1"/>
  <c r="W479" i="3" s="1"/>
  <c r="V479" i="3" a="1"/>
  <c r="V479" i="3" s="1"/>
  <c r="S479" i="3" a="1"/>
  <c r="S479" i="3"/>
  <c r="R479" i="3" a="1"/>
  <c r="R479" i="3" s="1"/>
  <c r="Z478" i="3" a="1"/>
  <c r="Z478" i="3" s="1"/>
  <c r="AA478" i="3" s="1"/>
  <c r="Y478" i="3" a="1"/>
  <c r="Y478" i="3" s="1"/>
  <c r="X478" i="3" a="1"/>
  <c r="X478" i="3" s="1"/>
  <c r="W478" i="3" a="1"/>
  <c r="W478" i="3" s="1"/>
  <c r="V478" i="3" a="1"/>
  <c r="V478" i="3" s="1"/>
  <c r="R478" i="3" a="1"/>
  <c r="R478" i="3"/>
  <c r="Z477" i="3" a="1"/>
  <c r="Z477" i="3" s="1"/>
  <c r="AA477" i="3" s="1"/>
  <c r="Y477" i="3" a="1"/>
  <c r="Y477" i="3" s="1"/>
  <c r="X477" i="3" a="1"/>
  <c r="X477" i="3" s="1"/>
  <c r="W477" i="3" a="1"/>
  <c r="W477" i="3" s="1"/>
  <c r="V477" i="3" a="1"/>
  <c r="V477" i="3" s="1"/>
  <c r="Z476" i="3" a="1"/>
  <c r="Z476" i="3" s="1"/>
  <c r="AA476" i="3" s="1"/>
  <c r="Y476" i="3" a="1"/>
  <c r="Y476" i="3" s="1"/>
  <c r="X476" i="3" a="1"/>
  <c r="X476" i="3" s="1"/>
  <c r="W476" i="3" a="1"/>
  <c r="W476" i="3" s="1"/>
  <c r="V476" i="3" a="1"/>
  <c r="V476" i="3" s="1"/>
  <c r="Z475" i="3" a="1"/>
  <c r="Z475" i="3" s="1"/>
  <c r="AA475" i="3" s="1"/>
  <c r="Y475" i="3" a="1"/>
  <c r="Y475" i="3" s="1"/>
  <c r="X475" i="3" a="1"/>
  <c r="X475" i="3" s="1"/>
  <c r="W475" i="3" a="1"/>
  <c r="W475" i="3" s="1"/>
  <c r="V475" i="3" a="1"/>
  <c r="V475" i="3" s="1"/>
  <c r="Z474" i="3" a="1"/>
  <c r="Z474" i="3" s="1"/>
  <c r="AA474" i="3" s="1"/>
  <c r="Y474" i="3" a="1"/>
  <c r="Y474" i="3" s="1"/>
  <c r="X474" i="3" a="1"/>
  <c r="X474" i="3" s="1"/>
  <c r="W474" i="3" a="1"/>
  <c r="W474" i="3" s="1"/>
  <c r="V474" i="3" a="1"/>
  <c r="V474" i="3" s="1"/>
  <c r="S474" i="3" a="1"/>
  <c r="S474" i="3" s="1"/>
  <c r="R474" i="3" a="1"/>
  <c r="R474" i="3"/>
  <c r="Z473" i="3" a="1"/>
  <c r="Z473" i="3" s="1"/>
  <c r="AA473" i="3" s="1"/>
  <c r="Y473" i="3" a="1"/>
  <c r="Y473" i="3" s="1"/>
  <c r="X473" i="3" a="1"/>
  <c r="X473" i="3" s="1"/>
  <c r="W473" i="3" a="1"/>
  <c r="W473" i="3" s="1"/>
  <c r="V473" i="3" a="1"/>
  <c r="V473" i="3" s="1"/>
  <c r="Z472" i="3" a="1"/>
  <c r="Z472" i="3" s="1"/>
  <c r="AA472" i="3" s="1"/>
  <c r="Y472" i="3" a="1"/>
  <c r="Y472" i="3" s="1"/>
  <c r="X472" i="3" a="1"/>
  <c r="X472" i="3" s="1"/>
  <c r="W472" i="3" a="1"/>
  <c r="W472" i="3" s="1"/>
  <c r="V472" i="3" a="1"/>
  <c r="V472" i="3" s="1"/>
  <c r="Z471" i="3" a="1"/>
  <c r="Z471" i="3" s="1"/>
  <c r="AA471" i="3" s="1"/>
  <c r="Y471" i="3" a="1"/>
  <c r="Y471" i="3" s="1"/>
  <c r="X471" i="3" a="1"/>
  <c r="X471" i="3" s="1"/>
  <c r="W471" i="3" a="1"/>
  <c r="W471" i="3" s="1"/>
  <c r="V471" i="3" a="1"/>
  <c r="V471" i="3" s="1"/>
  <c r="Z470" i="3" a="1"/>
  <c r="Z470" i="3" s="1"/>
  <c r="AA470" i="3" s="1"/>
  <c r="Y470" i="3" a="1"/>
  <c r="Y470" i="3" s="1"/>
  <c r="X470" i="3" a="1"/>
  <c r="X470" i="3" s="1"/>
  <c r="W470" i="3" a="1"/>
  <c r="W470" i="3" s="1"/>
  <c r="V470" i="3" a="1"/>
  <c r="V470" i="3" s="1"/>
  <c r="Z469" i="3" a="1"/>
  <c r="Z469" i="3" s="1"/>
  <c r="AA469" i="3" s="1"/>
  <c r="Y469" i="3" a="1"/>
  <c r="Y469" i="3" s="1"/>
  <c r="X469" i="3" a="1"/>
  <c r="X469" i="3" s="1"/>
  <c r="W469" i="3" a="1"/>
  <c r="W469" i="3" s="1"/>
  <c r="V469" i="3" a="1"/>
  <c r="V469" i="3" s="1"/>
  <c r="S469" i="3" a="1"/>
  <c r="S469" i="3"/>
  <c r="R469" i="3" a="1"/>
  <c r="R469" i="3"/>
  <c r="Z468" i="3" a="1"/>
  <c r="Z468" i="3" s="1"/>
  <c r="AA468" i="3" s="1"/>
  <c r="Y468" i="3" a="1"/>
  <c r="Y468" i="3" s="1"/>
  <c r="X468" i="3" a="1"/>
  <c r="X468" i="3" s="1"/>
  <c r="W468" i="3" a="1"/>
  <c r="W468" i="3" s="1"/>
  <c r="V468" i="3" a="1"/>
  <c r="V468" i="3" s="1"/>
  <c r="Z467" i="3" a="1"/>
  <c r="Z467" i="3" s="1"/>
  <c r="AA467" i="3" s="1"/>
  <c r="Y467" i="3" a="1"/>
  <c r="Y467" i="3" s="1"/>
  <c r="X467" i="3" a="1"/>
  <c r="X467" i="3" s="1"/>
  <c r="W467" i="3" a="1"/>
  <c r="W467" i="3" s="1"/>
  <c r="V467" i="3" a="1"/>
  <c r="V467" i="3" s="1"/>
  <c r="Z466" i="3" a="1"/>
  <c r="Z466" i="3" s="1"/>
  <c r="AA466" i="3" s="1"/>
  <c r="Y466" i="3" a="1"/>
  <c r="Y466" i="3" s="1"/>
  <c r="X466" i="3" a="1"/>
  <c r="X466" i="3" s="1"/>
  <c r="W466" i="3" a="1"/>
  <c r="W466" i="3" s="1"/>
  <c r="V466" i="3" a="1"/>
  <c r="V466" i="3" s="1"/>
  <c r="Z465" i="3" a="1"/>
  <c r="Z465" i="3" s="1"/>
  <c r="AA465" i="3" s="1"/>
  <c r="Y465" i="3" a="1"/>
  <c r="Y465" i="3" s="1"/>
  <c r="X465" i="3" a="1"/>
  <c r="X465" i="3" s="1"/>
  <c r="W465" i="3" a="1"/>
  <c r="W465" i="3" s="1"/>
  <c r="V465" i="3" a="1"/>
  <c r="V465" i="3" s="1"/>
  <c r="Z464" i="3" a="1"/>
  <c r="Z464" i="3" s="1"/>
  <c r="AA464" i="3" s="1"/>
  <c r="Y464" i="3" a="1"/>
  <c r="Y464" i="3" s="1"/>
  <c r="X464" i="3" a="1"/>
  <c r="X464" i="3" s="1"/>
  <c r="W464" i="3" a="1"/>
  <c r="W464" i="3" s="1"/>
  <c r="V464" i="3" a="1"/>
  <c r="V464" i="3" s="1"/>
  <c r="Z463" i="3" a="1"/>
  <c r="Z463" i="3" s="1"/>
  <c r="AA463" i="3" s="1"/>
  <c r="Y463" i="3" a="1"/>
  <c r="Y463" i="3" s="1"/>
  <c r="X463" i="3" a="1"/>
  <c r="X463" i="3" s="1"/>
  <c r="W463" i="3" a="1"/>
  <c r="W463" i="3" s="1"/>
  <c r="V463" i="3" a="1"/>
  <c r="V463" i="3"/>
  <c r="Z462" i="3" a="1"/>
  <c r="Z462" i="3" s="1"/>
  <c r="AA462" i="3" s="1"/>
  <c r="Y462" i="3" a="1"/>
  <c r="Y462" i="3" s="1"/>
  <c r="X462" i="3" a="1"/>
  <c r="X462" i="3" s="1"/>
  <c r="W462" i="3" a="1"/>
  <c r="W462" i="3" s="1"/>
  <c r="V462" i="3" a="1"/>
  <c r="V462" i="3" s="1"/>
  <c r="S462" i="3" a="1"/>
  <c r="S462" i="3" s="1"/>
  <c r="Z461" i="3" a="1"/>
  <c r="Z461" i="3" s="1"/>
  <c r="AA461" i="3" s="1"/>
  <c r="Y461" i="3" a="1"/>
  <c r="Y461" i="3" s="1"/>
  <c r="X461" i="3" a="1"/>
  <c r="X461" i="3" s="1"/>
  <c r="W461" i="3" a="1"/>
  <c r="W461" i="3" s="1"/>
  <c r="V461" i="3" a="1"/>
  <c r="V461" i="3" s="1"/>
  <c r="S461" i="3" a="1"/>
  <c r="S461" i="3"/>
  <c r="R461" i="3" a="1"/>
  <c r="R461" i="3" s="1"/>
  <c r="Z460" i="3" a="1"/>
  <c r="Z460" i="3" s="1"/>
  <c r="AA460" i="3" s="1"/>
  <c r="Y460" i="3" a="1"/>
  <c r="Y460" i="3" s="1"/>
  <c r="X460" i="3" a="1"/>
  <c r="X460" i="3" s="1"/>
  <c r="W460" i="3" a="1"/>
  <c r="W460" i="3" s="1"/>
  <c r="V460" i="3" a="1"/>
  <c r="V460" i="3" s="1"/>
  <c r="Z459" i="3" a="1"/>
  <c r="Z459" i="3" s="1"/>
  <c r="AA459" i="3" s="1"/>
  <c r="Y459" i="3" a="1"/>
  <c r="Y459" i="3" s="1"/>
  <c r="X459" i="3" a="1"/>
  <c r="X459" i="3" s="1"/>
  <c r="W459" i="3" a="1"/>
  <c r="W459" i="3" s="1"/>
  <c r="V459" i="3" a="1"/>
  <c r="V459" i="3" s="1"/>
  <c r="Z458" i="3" a="1"/>
  <c r="Z458" i="3" s="1"/>
  <c r="AA458" i="3" s="1"/>
  <c r="Y458" i="3" a="1"/>
  <c r="Y458" i="3" s="1"/>
  <c r="X458" i="3" a="1"/>
  <c r="X458" i="3" s="1"/>
  <c r="W458" i="3" a="1"/>
  <c r="W458" i="3" s="1"/>
  <c r="V458" i="3" a="1"/>
  <c r="V458" i="3" s="1"/>
  <c r="Z457" i="3" a="1"/>
  <c r="Z457" i="3" s="1"/>
  <c r="AA457" i="3" s="1"/>
  <c r="Y457" i="3" a="1"/>
  <c r="Y457" i="3" s="1"/>
  <c r="X457" i="3" a="1"/>
  <c r="X457" i="3" s="1"/>
  <c r="W457" i="3" a="1"/>
  <c r="W457" i="3" s="1"/>
  <c r="V457" i="3" a="1"/>
  <c r="V457" i="3" s="1"/>
  <c r="Z456" i="3" a="1"/>
  <c r="Z456" i="3" s="1"/>
  <c r="AA456" i="3" s="1"/>
  <c r="Y456" i="3" a="1"/>
  <c r="Y456" i="3" s="1"/>
  <c r="X456" i="3" a="1"/>
  <c r="X456" i="3" s="1"/>
  <c r="W456" i="3" a="1"/>
  <c r="W456" i="3" s="1"/>
  <c r="V456" i="3" a="1"/>
  <c r="V456" i="3" s="1"/>
  <c r="Z455" i="3" a="1"/>
  <c r="Z455" i="3" s="1"/>
  <c r="AA455" i="3" s="1"/>
  <c r="Y455" i="3" a="1"/>
  <c r="Y455" i="3" s="1"/>
  <c r="X455" i="3" a="1"/>
  <c r="X455" i="3" s="1"/>
  <c r="W455" i="3" a="1"/>
  <c r="W455" i="3" s="1"/>
  <c r="V455" i="3" a="1"/>
  <c r="V455" i="3" s="1"/>
  <c r="Z454" i="3" a="1"/>
  <c r="Z454" i="3" s="1"/>
  <c r="AA454" i="3" s="1"/>
  <c r="Y454" i="3" a="1"/>
  <c r="Y454" i="3" s="1"/>
  <c r="X454" i="3" a="1"/>
  <c r="X454" i="3" s="1"/>
  <c r="W454" i="3" a="1"/>
  <c r="W454" i="3" s="1"/>
  <c r="V454" i="3" a="1"/>
  <c r="V454" i="3" s="1"/>
  <c r="Z453" i="3" a="1"/>
  <c r="Z453" i="3" s="1"/>
  <c r="AA453" i="3" s="1"/>
  <c r="Y453" i="3" a="1"/>
  <c r="Y453" i="3" s="1"/>
  <c r="X453" i="3" a="1"/>
  <c r="X453" i="3" s="1"/>
  <c r="W453" i="3" a="1"/>
  <c r="W453" i="3" s="1"/>
  <c r="V453" i="3" a="1"/>
  <c r="V453" i="3" s="1"/>
  <c r="Z452" i="3" a="1"/>
  <c r="Z452" i="3" s="1"/>
  <c r="AA452" i="3" s="1"/>
  <c r="Y452" i="3" a="1"/>
  <c r="Y452" i="3" s="1"/>
  <c r="X452" i="3" a="1"/>
  <c r="X452" i="3" s="1"/>
  <c r="W452" i="3" a="1"/>
  <c r="W452" i="3" s="1"/>
  <c r="V452" i="3" a="1"/>
  <c r="V452" i="3" s="1"/>
  <c r="S452" i="3" a="1"/>
  <c r="S452" i="3" s="1"/>
  <c r="R452" i="3" a="1"/>
  <c r="R452" i="3" s="1"/>
  <c r="Z451" i="3" a="1"/>
  <c r="Z451" i="3"/>
  <c r="AA451" i="3" s="1"/>
  <c r="Y451" i="3" a="1"/>
  <c r="Y451" i="3" s="1"/>
  <c r="X451" i="3" a="1"/>
  <c r="X451" i="3" s="1"/>
  <c r="W451" i="3" a="1"/>
  <c r="W451" i="3" s="1"/>
  <c r="V451" i="3" a="1"/>
  <c r="V451" i="3" s="1"/>
  <c r="R451" i="3" a="1"/>
  <c r="R451" i="3"/>
  <c r="Z450" i="3" a="1"/>
  <c r="Z450" i="3" s="1"/>
  <c r="AA450" i="3" s="1"/>
  <c r="Y450" i="3" a="1"/>
  <c r="Y450" i="3" s="1"/>
  <c r="X450" i="3" a="1"/>
  <c r="X450" i="3" s="1"/>
  <c r="W450" i="3" a="1"/>
  <c r="W450" i="3" s="1"/>
  <c r="V450" i="3" a="1"/>
  <c r="V450" i="3" s="1"/>
  <c r="S450" i="3" a="1"/>
  <c r="S450" i="3" s="1"/>
  <c r="R450" i="3" a="1"/>
  <c r="R450" i="3" s="1"/>
  <c r="Z449" i="3" a="1"/>
  <c r="Z449" i="3" s="1"/>
  <c r="AA449" i="3" s="1"/>
  <c r="Y449" i="3" a="1"/>
  <c r="Y449" i="3" s="1"/>
  <c r="X449" i="3" a="1"/>
  <c r="X449" i="3" s="1"/>
  <c r="W449" i="3" a="1"/>
  <c r="W449" i="3" s="1"/>
  <c r="V449" i="3" a="1"/>
  <c r="V449" i="3" s="1"/>
  <c r="Z448" i="3" a="1"/>
  <c r="Z448" i="3" s="1"/>
  <c r="AA448" i="3" s="1"/>
  <c r="Y448" i="3" a="1"/>
  <c r="Y448" i="3" s="1"/>
  <c r="X448" i="3" a="1"/>
  <c r="X448" i="3" s="1"/>
  <c r="W448" i="3" a="1"/>
  <c r="W448" i="3" s="1"/>
  <c r="V448" i="3" a="1"/>
  <c r="V448" i="3" s="1"/>
  <c r="R448" i="3" a="1"/>
  <c r="R448" i="3" s="1"/>
  <c r="Z447" i="3" a="1"/>
  <c r="Z447" i="3" s="1"/>
  <c r="AA447" i="3" s="1"/>
  <c r="Y447" i="3" a="1"/>
  <c r="Y447" i="3" s="1"/>
  <c r="X447" i="3" a="1"/>
  <c r="X447" i="3" s="1"/>
  <c r="W447" i="3" a="1"/>
  <c r="W447" i="3" s="1"/>
  <c r="V447" i="3" a="1"/>
  <c r="V447" i="3" s="1"/>
  <c r="Z446" i="3" a="1"/>
  <c r="Z446" i="3" s="1"/>
  <c r="AA446" i="3" s="1"/>
  <c r="Y446" i="3" a="1"/>
  <c r="Y446" i="3" s="1"/>
  <c r="X446" i="3" a="1"/>
  <c r="X446" i="3" s="1"/>
  <c r="W446" i="3" a="1"/>
  <c r="W446" i="3" s="1"/>
  <c r="V446" i="3" a="1"/>
  <c r="V446" i="3" s="1"/>
  <c r="R446" i="3" a="1"/>
  <c r="R446" i="3"/>
  <c r="Z445" i="3" a="1"/>
  <c r="Z445" i="3" s="1"/>
  <c r="AA445" i="3" s="1"/>
  <c r="Y445" i="3" a="1"/>
  <c r="Y445" i="3" s="1"/>
  <c r="X445" i="3" a="1"/>
  <c r="X445" i="3" s="1"/>
  <c r="W445" i="3" a="1"/>
  <c r="W445" i="3" s="1"/>
  <c r="V445" i="3" a="1"/>
  <c r="V445" i="3" s="1"/>
  <c r="Z444" i="3" a="1"/>
  <c r="Z444" i="3" s="1"/>
  <c r="AA444" i="3" s="1"/>
  <c r="Y444" i="3" a="1"/>
  <c r="Y444" i="3" s="1"/>
  <c r="X444" i="3" a="1"/>
  <c r="X444" i="3" s="1"/>
  <c r="W444" i="3" a="1"/>
  <c r="W444" i="3" s="1"/>
  <c r="V444" i="3" a="1"/>
  <c r="V444" i="3" s="1"/>
  <c r="Z443" i="3" a="1"/>
  <c r="Z443" i="3" s="1"/>
  <c r="AA443" i="3" s="1"/>
  <c r="Y443" i="3" a="1"/>
  <c r="Y443" i="3" s="1"/>
  <c r="X443" i="3" a="1"/>
  <c r="X443" i="3" s="1"/>
  <c r="W443" i="3" a="1"/>
  <c r="W443" i="3" s="1"/>
  <c r="V443" i="3" a="1"/>
  <c r="V443" i="3" s="1"/>
  <c r="Z442" i="3" a="1"/>
  <c r="Z442" i="3" s="1"/>
  <c r="AA442" i="3" s="1"/>
  <c r="Y442" i="3" a="1"/>
  <c r="Y442" i="3" s="1"/>
  <c r="X442" i="3" a="1"/>
  <c r="X442" i="3" s="1"/>
  <c r="W442" i="3" a="1"/>
  <c r="W442" i="3" s="1"/>
  <c r="V442" i="3" a="1"/>
  <c r="V442" i="3" s="1"/>
  <c r="S442" i="3" a="1"/>
  <c r="S442" i="3" s="1"/>
  <c r="R442" i="3" a="1"/>
  <c r="R442" i="3"/>
  <c r="Z441" i="3" a="1"/>
  <c r="Z441" i="3" s="1"/>
  <c r="AA441" i="3" s="1"/>
  <c r="Y441" i="3" a="1"/>
  <c r="Y441" i="3" s="1"/>
  <c r="X441" i="3" a="1"/>
  <c r="X441" i="3" s="1"/>
  <c r="W441" i="3" a="1"/>
  <c r="W441" i="3" s="1"/>
  <c r="Z440" i="3" a="1"/>
  <c r="Z440" i="3" s="1"/>
  <c r="AA440" i="3" s="1"/>
  <c r="Y440" i="3" a="1"/>
  <c r="Y440" i="3" s="1"/>
  <c r="X440" i="3" a="1"/>
  <c r="X440" i="3" s="1"/>
  <c r="W440" i="3" a="1"/>
  <c r="W440" i="3" s="1"/>
  <c r="V440" i="3" a="1"/>
  <c r="V440" i="3" s="1"/>
  <c r="R440" i="3" a="1"/>
  <c r="R440" i="3" s="1"/>
  <c r="Z439" i="3" a="1"/>
  <c r="Z439" i="3" s="1"/>
  <c r="AA439" i="3" s="1"/>
  <c r="Y439" i="3" a="1"/>
  <c r="Y439" i="3" s="1"/>
  <c r="X439" i="3" a="1"/>
  <c r="X439" i="3" s="1"/>
  <c r="W439" i="3" a="1"/>
  <c r="W439" i="3" s="1"/>
  <c r="V439" i="3" a="1"/>
  <c r="V439" i="3" s="1"/>
  <c r="S439" i="3" a="1"/>
  <c r="S439" i="3"/>
  <c r="Z438" i="3" a="1"/>
  <c r="Z438" i="3" s="1"/>
  <c r="AA438" i="3" s="1"/>
  <c r="Y438" i="3" a="1"/>
  <c r="Y438" i="3" s="1"/>
  <c r="X438" i="3" a="1"/>
  <c r="X438" i="3" s="1"/>
  <c r="W438" i="3" a="1"/>
  <c r="W438" i="3" s="1"/>
  <c r="V438" i="3" a="1"/>
  <c r="V438" i="3" s="1"/>
  <c r="R438" i="3" a="1"/>
  <c r="R438" i="3" s="1"/>
  <c r="Z437" i="3" a="1"/>
  <c r="Z437" i="3" s="1"/>
  <c r="AA437" i="3" s="1"/>
  <c r="Y437" i="3" a="1"/>
  <c r="Y437" i="3" s="1"/>
  <c r="X437" i="3" a="1"/>
  <c r="X437" i="3" s="1"/>
  <c r="W437" i="3" a="1"/>
  <c r="W437" i="3" s="1"/>
  <c r="V437" i="3" a="1"/>
  <c r="V437" i="3" s="1"/>
  <c r="Z436" i="3" a="1"/>
  <c r="Z436" i="3" s="1"/>
  <c r="AA436" i="3" s="1"/>
  <c r="Y436" i="3" a="1"/>
  <c r="Y436" i="3" s="1"/>
  <c r="X436" i="3" a="1"/>
  <c r="X436" i="3" s="1"/>
  <c r="W436" i="3" a="1"/>
  <c r="W436" i="3" s="1"/>
  <c r="V436" i="3" a="1"/>
  <c r="V436" i="3" s="1"/>
  <c r="Z435" i="3" a="1"/>
  <c r="Z435" i="3" s="1"/>
  <c r="AA435" i="3" s="1"/>
  <c r="Y435" i="3" a="1"/>
  <c r="Y435" i="3" s="1"/>
  <c r="X435" i="3" a="1"/>
  <c r="X435" i="3" s="1"/>
  <c r="W435" i="3" a="1"/>
  <c r="W435" i="3" s="1"/>
  <c r="V435" i="3" a="1"/>
  <c r="V435" i="3" s="1"/>
  <c r="R435" i="3" a="1"/>
  <c r="R435" i="3"/>
  <c r="Z434" i="3" a="1"/>
  <c r="Z434" i="3" s="1"/>
  <c r="AA434" i="3" s="1"/>
  <c r="Y434" i="3" a="1"/>
  <c r="Y434" i="3" s="1"/>
  <c r="X434" i="3" a="1"/>
  <c r="X434" i="3" s="1"/>
  <c r="W434" i="3" a="1"/>
  <c r="W434" i="3" s="1"/>
  <c r="V434" i="3" a="1"/>
  <c r="V434" i="3" s="1"/>
  <c r="Z433" i="3" a="1"/>
  <c r="Z433" i="3" s="1"/>
  <c r="AA433" i="3" s="1"/>
  <c r="Y433" i="3" a="1"/>
  <c r="Y433" i="3" s="1"/>
  <c r="X433" i="3" a="1"/>
  <c r="X433" i="3" s="1"/>
  <c r="W433" i="3" a="1"/>
  <c r="W433" i="3"/>
  <c r="V433" i="3" a="1"/>
  <c r="V433" i="3" s="1"/>
  <c r="Z432" i="3" a="1"/>
  <c r="Z432" i="3" s="1"/>
  <c r="AA432" i="3" s="1"/>
  <c r="Y432" i="3" a="1"/>
  <c r="Y432" i="3" s="1"/>
  <c r="X432" i="3" a="1"/>
  <c r="X432" i="3" s="1"/>
  <c r="W432" i="3" a="1"/>
  <c r="W432" i="3" s="1"/>
  <c r="V432" i="3" a="1"/>
  <c r="V432" i="3" s="1"/>
  <c r="R432" i="3" a="1"/>
  <c r="R432" i="3" s="1"/>
  <c r="Z431" i="3" a="1"/>
  <c r="Z431" i="3" s="1"/>
  <c r="AA431" i="3" s="1"/>
  <c r="Y431" i="3" a="1"/>
  <c r="Y431" i="3" s="1"/>
  <c r="X431" i="3" a="1"/>
  <c r="X431" i="3" s="1"/>
  <c r="W431" i="3" a="1"/>
  <c r="W431" i="3" s="1"/>
  <c r="V431" i="3" a="1"/>
  <c r="V431" i="3" s="1"/>
  <c r="S431" i="3" a="1"/>
  <c r="S431" i="3"/>
  <c r="R431" i="3" a="1"/>
  <c r="R431" i="3" s="1"/>
  <c r="Z430" i="3" a="1"/>
  <c r="Z430" i="3" s="1"/>
  <c r="AA430" i="3" s="1"/>
  <c r="Y430" i="3" a="1"/>
  <c r="Y430" i="3" s="1"/>
  <c r="X430" i="3" a="1"/>
  <c r="X430" i="3" s="1"/>
  <c r="W430" i="3" a="1"/>
  <c r="W430" i="3"/>
  <c r="V430" i="3" a="1"/>
  <c r="V430" i="3" s="1"/>
  <c r="Z429" i="3" a="1"/>
  <c r="Z429" i="3" s="1"/>
  <c r="AA429" i="3" s="1"/>
  <c r="Y429" i="3" a="1"/>
  <c r="Y429" i="3" s="1"/>
  <c r="X429" i="3" a="1"/>
  <c r="X429" i="3"/>
  <c r="W429" i="3" a="1"/>
  <c r="W429" i="3" s="1"/>
  <c r="V429" i="3" a="1"/>
  <c r="V429" i="3" s="1"/>
  <c r="Z428" i="3" a="1"/>
  <c r="Z428" i="3" s="1"/>
  <c r="AA428" i="3" s="1"/>
  <c r="Y428" i="3" a="1"/>
  <c r="Y428" i="3" s="1"/>
  <c r="X428" i="3" a="1"/>
  <c r="X428" i="3" s="1"/>
  <c r="W428" i="3" a="1"/>
  <c r="W428" i="3" s="1"/>
  <c r="V428" i="3" a="1"/>
  <c r="V428" i="3" s="1"/>
  <c r="R428" i="3" a="1"/>
  <c r="R428" i="3" s="1"/>
  <c r="Z427" i="3" a="1"/>
  <c r="Z427" i="3" s="1"/>
  <c r="AA427" i="3" s="1"/>
  <c r="Y427" i="3" a="1"/>
  <c r="Y427" i="3" s="1"/>
  <c r="X427" i="3" a="1"/>
  <c r="X427" i="3" s="1"/>
  <c r="W427" i="3" a="1"/>
  <c r="W427" i="3" s="1"/>
  <c r="V427" i="3" a="1"/>
  <c r="V427" i="3" s="1"/>
  <c r="R427" i="3" a="1"/>
  <c r="R427" i="3"/>
  <c r="Z426" i="3" a="1"/>
  <c r="Z426" i="3" s="1"/>
  <c r="AA426" i="3" s="1"/>
  <c r="Y426" i="3" a="1"/>
  <c r="Y426" i="3" s="1"/>
  <c r="X426" i="3" a="1"/>
  <c r="X426" i="3" s="1"/>
  <c r="W426" i="3" a="1"/>
  <c r="W426" i="3" s="1"/>
  <c r="V426" i="3" a="1"/>
  <c r="V426" i="3" s="1"/>
  <c r="R426" i="3" a="1"/>
  <c r="R426" i="3" s="1"/>
  <c r="Z425" i="3" a="1"/>
  <c r="Z425" i="3" s="1"/>
  <c r="AA425" i="3" s="1"/>
  <c r="Y425" i="3" a="1"/>
  <c r="Y425" i="3" s="1"/>
  <c r="X425" i="3" a="1"/>
  <c r="X425" i="3" s="1"/>
  <c r="W425" i="3" a="1"/>
  <c r="W425" i="3" s="1"/>
  <c r="V425" i="3" a="1"/>
  <c r="V425" i="3" s="1"/>
  <c r="R425" i="3" a="1"/>
  <c r="R425" i="3"/>
  <c r="Z424" i="3" a="1"/>
  <c r="Z424" i="3" s="1"/>
  <c r="AA424" i="3" s="1"/>
  <c r="Y424" i="3" a="1"/>
  <c r="Y424" i="3" s="1"/>
  <c r="X424" i="3" a="1"/>
  <c r="X424" i="3" s="1"/>
  <c r="W424" i="3" a="1"/>
  <c r="W424" i="3" s="1"/>
  <c r="V424" i="3" a="1"/>
  <c r="V424" i="3" s="1"/>
  <c r="R424" i="3" a="1"/>
  <c r="R424" i="3"/>
  <c r="Z423" i="3" a="1"/>
  <c r="Z423" i="3" s="1"/>
  <c r="AA423" i="3" s="1"/>
  <c r="Y423" i="3" a="1"/>
  <c r="Y423" i="3" s="1"/>
  <c r="X423" i="3" a="1"/>
  <c r="X423" i="3" s="1"/>
  <c r="W423" i="3" a="1"/>
  <c r="W423" i="3" s="1"/>
  <c r="V423" i="3" a="1"/>
  <c r="V423" i="3" s="1"/>
  <c r="R423" i="3" a="1"/>
  <c r="R423" i="3" s="1"/>
  <c r="Z422" i="3" a="1"/>
  <c r="Z422" i="3" s="1"/>
  <c r="AA422" i="3" s="1"/>
  <c r="Y422" i="3" a="1"/>
  <c r="Y422" i="3" s="1"/>
  <c r="X422" i="3" a="1"/>
  <c r="X422" i="3" s="1"/>
  <c r="W422" i="3" a="1"/>
  <c r="W422" i="3" s="1"/>
  <c r="V422" i="3" a="1"/>
  <c r="V422" i="3" s="1"/>
  <c r="R422" i="3" a="1"/>
  <c r="R422" i="3" s="1"/>
  <c r="Z421" i="3" a="1"/>
  <c r="Z421" i="3" s="1"/>
  <c r="AA421" i="3" s="1"/>
  <c r="Y421" i="3" a="1"/>
  <c r="Y421" i="3" s="1"/>
  <c r="X421" i="3" a="1"/>
  <c r="X421" i="3" s="1"/>
  <c r="W421" i="3" a="1"/>
  <c r="W421" i="3" s="1"/>
  <c r="V421" i="3" a="1"/>
  <c r="V421" i="3" s="1"/>
  <c r="Z420" i="3" a="1"/>
  <c r="Z420" i="3" s="1"/>
  <c r="AA420" i="3" s="1"/>
  <c r="Y420" i="3" a="1"/>
  <c r="Y420" i="3" s="1"/>
  <c r="X420" i="3" a="1"/>
  <c r="X420" i="3" s="1"/>
  <c r="W420" i="3" a="1"/>
  <c r="W420" i="3" s="1"/>
  <c r="V420" i="3" a="1"/>
  <c r="V420" i="3" s="1"/>
  <c r="R420" i="3" a="1"/>
  <c r="R420" i="3" s="1"/>
  <c r="Z419" i="3" a="1"/>
  <c r="Z419" i="3" s="1"/>
  <c r="AA419" i="3" s="1"/>
  <c r="Y419" i="3" a="1"/>
  <c r="Y419" i="3" s="1"/>
  <c r="X419" i="3" a="1"/>
  <c r="X419" i="3" s="1"/>
  <c r="W419" i="3" a="1"/>
  <c r="W419" i="3" s="1"/>
  <c r="V419" i="3" a="1"/>
  <c r="V419" i="3" s="1"/>
  <c r="Z418" i="3" a="1"/>
  <c r="Z418" i="3" s="1"/>
  <c r="AA418" i="3" s="1"/>
  <c r="Y418" i="3" a="1"/>
  <c r="Y418" i="3" s="1"/>
  <c r="X418" i="3" a="1"/>
  <c r="X418" i="3" s="1"/>
  <c r="W418" i="3" a="1"/>
  <c r="W418" i="3" s="1"/>
  <c r="V418" i="3" a="1"/>
  <c r="V418" i="3" s="1"/>
  <c r="Z417" i="3" a="1"/>
  <c r="Z417" i="3" s="1"/>
  <c r="AA417" i="3" s="1"/>
  <c r="Y417" i="3" a="1"/>
  <c r="Y417" i="3"/>
  <c r="X417" i="3" a="1"/>
  <c r="X417" i="3" s="1"/>
  <c r="W417" i="3" a="1"/>
  <c r="W417" i="3" s="1"/>
  <c r="Z410" i="3" a="1"/>
  <c r="Z410" i="3" s="1"/>
  <c r="AA410" i="3" s="1"/>
  <c r="Y410" i="3" a="1"/>
  <c r="Y410" i="3" s="1"/>
  <c r="X410" i="3" a="1"/>
  <c r="X410" i="3" s="1"/>
  <c r="W410" i="3" a="1"/>
  <c r="W410" i="3" s="1"/>
  <c r="V410" i="3" a="1"/>
  <c r="V410" i="3" s="1"/>
  <c r="S410" i="3" a="1"/>
  <c r="S410" i="3" s="1"/>
  <c r="Z409" i="3" a="1"/>
  <c r="Z409" i="3" s="1"/>
  <c r="AA409" i="3" s="1"/>
  <c r="Y409" i="3" a="1"/>
  <c r="Y409" i="3" s="1"/>
  <c r="X409" i="3" a="1"/>
  <c r="X409" i="3" s="1"/>
  <c r="W409" i="3" a="1"/>
  <c r="W409" i="3" s="1"/>
  <c r="V409" i="3" a="1"/>
  <c r="V409" i="3" s="1"/>
  <c r="Z408" i="3" a="1"/>
  <c r="Z408" i="3" s="1"/>
  <c r="AA408" i="3" s="1"/>
  <c r="Y408" i="3" a="1"/>
  <c r="Y408" i="3" s="1"/>
  <c r="X408" i="3" a="1"/>
  <c r="X408" i="3" s="1"/>
  <c r="W408" i="3" a="1"/>
  <c r="W408" i="3" s="1"/>
  <c r="V408" i="3" a="1"/>
  <c r="V408" i="3" s="1"/>
  <c r="Z403" i="3" a="1"/>
  <c r="Z403" i="3" s="1"/>
  <c r="AA403" i="3" s="1"/>
  <c r="Y403" i="3" a="1"/>
  <c r="Y403" i="3" s="1"/>
  <c r="X403" i="3" a="1"/>
  <c r="X403" i="3" s="1"/>
  <c r="W403" i="3" a="1"/>
  <c r="W403" i="3" s="1"/>
  <c r="V403" i="3" a="1"/>
  <c r="V403" i="3" s="1"/>
  <c r="S403" i="3" a="1"/>
  <c r="S403" i="3"/>
  <c r="R403" i="3" a="1"/>
  <c r="R403" i="3"/>
  <c r="Z402" i="3" a="1"/>
  <c r="Z402" i="3" s="1"/>
  <c r="AA402" i="3" s="1"/>
  <c r="Y402" i="3" a="1"/>
  <c r="Y402" i="3" s="1"/>
  <c r="X402" i="3" a="1"/>
  <c r="X402" i="3" s="1"/>
  <c r="W402" i="3" a="1"/>
  <c r="W402" i="3" s="1"/>
  <c r="V402" i="3" a="1"/>
  <c r="V402" i="3" s="1"/>
  <c r="S402" i="3" a="1"/>
  <c r="S402" i="3" s="1"/>
  <c r="R402" i="3" a="1"/>
  <c r="R402" i="3"/>
  <c r="Z401" i="3" a="1"/>
  <c r="Z401" i="3" s="1"/>
  <c r="AA401" i="3" s="1"/>
  <c r="Y401" i="3" a="1"/>
  <c r="Y401" i="3" s="1"/>
  <c r="X401" i="3" a="1"/>
  <c r="X401" i="3" s="1"/>
  <c r="W401" i="3" a="1"/>
  <c r="W401" i="3" s="1"/>
  <c r="V401" i="3" a="1"/>
  <c r="V401" i="3" s="1"/>
  <c r="S401" i="3" a="1"/>
  <c r="S401" i="3"/>
  <c r="R401" i="3" a="1"/>
  <c r="R401" i="3" s="1"/>
  <c r="Z400" i="3" a="1"/>
  <c r="Z400" i="3" s="1"/>
  <c r="AA400" i="3" s="1"/>
  <c r="Y400" i="3" a="1"/>
  <c r="Y400" i="3" s="1"/>
  <c r="X400" i="3" a="1"/>
  <c r="X400" i="3" s="1"/>
  <c r="W400" i="3" a="1"/>
  <c r="W400" i="3" s="1"/>
  <c r="V400" i="3" a="1"/>
  <c r="V400" i="3" s="1"/>
  <c r="S400" i="3" a="1"/>
  <c r="S400" i="3" s="1"/>
  <c r="R400" i="3" a="1"/>
  <c r="R400" i="3" s="1"/>
  <c r="Z399" i="3" a="1"/>
  <c r="Z399" i="3" s="1"/>
  <c r="AA399" i="3" s="1"/>
  <c r="Y399" i="3" a="1"/>
  <c r="Y399" i="3" s="1"/>
  <c r="X399" i="3" a="1"/>
  <c r="X399" i="3" s="1"/>
  <c r="W399" i="3" a="1"/>
  <c r="W399" i="3" s="1"/>
  <c r="V399" i="3" a="1"/>
  <c r="V399" i="3" s="1"/>
  <c r="S399" i="3" a="1"/>
  <c r="S399" i="3"/>
  <c r="R399" i="3" a="1"/>
  <c r="R399" i="3" s="1"/>
  <c r="Z398" i="3" a="1"/>
  <c r="Z398" i="3" s="1"/>
  <c r="AA398" i="3" s="1"/>
  <c r="Y398" i="3" a="1"/>
  <c r="Y398" i="3" s="1"/>
  <c r="X398" i="3" a="1"/>
  <c r="X398" i="3" s="1"/>
  <c r="W398" i="3" a="1"/>
  <c r="W398" i="3" s="1"/>
  <c r="V398" i="3" a="1"/>
  <c r="V398" i="3" s="1"/>
  <c r="S398" i="3" a="1"/>
  <c r="S398" i="3" s="1"/>
  <c r="R398" i="3" a="1"/>
  <c r="R398" i="3" s="1"/>
  <c r="Z397" i="3" a="1"/>
  <c r="Z397" i="3" s="1"/>
  <c r="AA397" i="3" s="1"/>
  <c r="Y397" i="3" a="1"/>
  <c r="Y397" i="3" s="1"/>
  <c r="X397" i="3" a="1"/>
  <c r="X397" i="3" s="1"/>
  <c r="W397" i="3" a="1"/>
  <c r="W397" i="3" s="1"/>
  <c r="V397" i="3" a="1"/>
  <c r="V397" i="3" s="1"/>
  <c r="S397" i="3" a="1"/>
  <c r="S397" i="3"/>
  <c r="R397" i="3" a="1"/>
  <c r="R397" i="3"/>
  <c r="Z396" i="3" a="1"/>
  <c r="Z396" i="3" s="1"/>
  <c r="AA396" i="3" s="1"/>
  <c r="Y396" i="3" a="1"/>
  <c r="Y396" i="3" s="1"/>
  <c r="X396" i="3" a="1"/>
  <c r="X396" i="3" s="1"/>
  <c r="W396" i="3" a="1"/>
  <c r="W396" i="3" s="1"/>
  <c r="V396" i="3" a="1"/>
  <c r="V396" i="3" s="1"/>
  <c r="S396" i="3" a="1"/>
  <c r="S396" i="3" s="1"/>
  <c r="R396" i="3" a="1"/>
  <c r="R396" i="3" s="1"/>
  <c r="Z395" i="3" a="1"/>
  <c r="Z395" i="3" s="1"/>
  <c r="AA395" i="3" s="1"/>
  <c r="Y395" i="3" a="1"/>
  <c r="Y395" i="3" s="1"/>
  <c r="X395" i="3" a="1"/>
  <c r="X395" i="3" s="1"/>
  <c r="W395" i="3" a="1"/>
  <c r="W395" i="3" s="1"/>
  <c r="V395" i="3" a="1"/>
  <c r="V395" i="3" s="1"/>
  <c r="S395" i="3" a="1"/>
  <c r="S395" i="3"/>
  <c r="R395" i="3" a="1"/>
  <c r="R395" i="3" s="1"/>
  <c r="Z394" i="3" a="1"/>
  <c r="Z394" i="3" s="1"/>
  <c r="AA394" i="3" s="1"/>
  <c r="Y394" i="3" a="1"/>
  <c r="Y394" i="3" s="1"/>
  <c r="X394" i="3" a="1"/>
  <c r="X394" i="3" s="1"/>
  <c r="W394" i="3" a="1"/>
  <c r="W394" i="3" s="1"/>
  <c r="V394" i="3" a="1"/>
  <c r="V394" i="3" s="1"/>
  <c r="S394" i="3" a="1"/>
  <c r="S394" i="3" s="1"/>
  <c r="R394" i="3" a="1"/>
  <c r="R394" i="3"/>
  <c r="Z393" i="3" a="1"/>
  <c r="Z393" i="3" s="1"/>
  <c r="AA393" i="3" s="1"/>
  <c r="Y393" i="3" a="1"/>
  <c r="Y393" i="3" s="1"/>
  <c r="X393" i="3" a="1"/>
  <c r="X393" i="3" s="1"/>
  <c r="W393" i="3" a="1"/>
  <c r="W393" i="3" s="1"/>
  <c r="V393" i="3" a="1"/>
  <c r="V393" i="3" s="1"/>
  <c r="S393" i="3" a="1"/>
  <c r="S393" i="3"/>
  <c r="R393" i="3" a="1"/>
  <c r="R393" i="3"/>
  <c r="Z392" i="3" a="1"/>
  <c r="Z392" i="3" s="1"/>
  <c r="AA392" i="3" s="1"/>
  <c r="Y392" i="3" a="1"/>
  <c r="Y392" i="3" s="1"/>
  <c r="X392" i="3" a="1"/>
  <c r="X392" i="3" s="1"/>
  <c r="W392" i="3" a="1"/>
  <c r="W392" i="3" s="1"/>
  <c r="V392" i="3" a="1"/>
  <c r="V392" i="3" s="1"/>
  <c r="S392" i="3" a="1"/>
  <c r="S392" i="3" s="1"/>
  <c r="R392" i="3" a="1"/>
  <c r="R392" i="3" s="1"/>
  <c r="Z391" i="3" a="1"/>
  <c r="Z391" i="3" s="1"/>
  <c r="AA391" i="3" s="1"/>
  <c r="Y391" i="3" a="1"/>
  <c r="Y391" i="3" s="1"/>
  <c r="X391" i="3" a="1"/>
  <c r="X391" i="3" s="1"/>
  <c r="W391" i="3" a="1"/>
  <c r="W391" i="3" s="1"/>
  <c r="V391" i="3" a="1"/>
  <c r="V391" i="3" s="1"/>
  <c r="S391" i="3" a="1"/>
  <c r="S391" i="3"/>
  <c r="R391" i="3" a="1"/>
  <c r="R391" i="3" s="1"/>
  <c r="Z390" i="3" a="1"/>
  <c r="Z390" i="3" s="1"/>
  <c r="AA390" i="3" s="1"/>
  <c r="Y390" i="3" a="1"/>
  <c r="Y390" i="3" s="1"/>
  <c r="X390" i="3" a="1"/>
  <c r="X390" i="3" s="1"/>
  <c r="W390" i="3" a="1"/>
  <c r="W390" i="3" s="1"/>
  <c r="V390" i="3" a="1"/>
  <c r="V390" i="3" s="1"/>
  <c r="S390" i="3" a="1"/>
  <c r="S390" i="3"/>
  <c r="R390" i="3" a="1"/>
  <c r="R390" i="3" s="1"/>
  <c r="Z389" i="3" a="1"/>
  <c r="Z389" i="3" s="1"/>
  <c r="AA389" i="3" s="1"/>
  <c r="Y389" i="3" a="1"/>
  <c r="Y389" i="3" s="1"/>
  <c r="X389" i="3" a="1"/>
  <c r="X389" i="3" s="1"/>
  <c r="W389" i="3" a="1"/>
  <c r="W389" i="3" s="1"/>
  <c r="V389" i="3" a="1"/>
  <c r="V389" i="3"/>
  <c r="S389" i="3" a="1"/>
  <c r="S389" i="3"/>
  <c r="R389" i="3" a="1"/>
  <c r="R389" i="3"/>
  <c r="Z388" i="3" a="1"/>
  <c r="Z388" i="3" s="1"/>
  <c r="AA388" i="3" s="1"/>
  <c r="Y388" i="3" a="1"/>
  <c r="Y388" i="3" s="1"/>
  <c r="X388" i="3" a="1"/>
  <c r="X388" i="3" s="1"/>
  <c r="W388" i="3" a="1"/>
  <c r="W388" i="3" s="1"/>
  <c r="V388" i="3" a="1"/>
  <c r="V388" i="3" s="1"/>
  <c r="S388" i="3" a="1"/>
  <c r="S388" i="3" s="1"/>
  <c r="R388" i="3" a="1"/>
  <c r="R388" i="3" s="1"/>
  <c r="Z387" i="3" a="1"/>
  <c r="Z387" i="3" s="1"/>
  <c r="AA387" i="3" s="1"/>
  <c r="Y387" i="3" a="1"/>
  <c r="Y387" i="3" s="1"/>
  <c r="X387" i="3" a="1"/>
  <c r="X387" i="3" s="1"/>
  <c r="W387" i="3" a="1"/>
  <c r="W387" i="3" s="1"/>
  <c r="V387" i="3" a="1"/>
  <c r="V387" i="3" s="1"/>
  <c r="S387" i="3" a="1"/>
  <c r="S387" i="3"/>
  <c r="R387" i="3" a="1"/>
  <c r="R387" i="3" s="1"/>
  <c r="Z386" i="3" a="1"/>
  <c r="Z386" i="3" s="1"/>
  <c r="AA386" i="3" s="1"/>
  <c r="Y386" i="3" a="1"/>
  <c r="Y386" i="3" s="1"/>
  <c r="X386" i="3" a="1"/>
  <c r="X386" i="3" s="1"/>
  <c r="W386" i="3" a="1"/>
  <c r="W386" i="3" s="1"/>
  <c r="V386" i="3" a="1"/>
  <c r="V386" i="3" s="1"/>
  <c r="S386" i="3" a="1"/>
  <c r="S386" i="3" s="1"/>
  <c r="R386" i="3" a="1"/>
  <c r="R386" i="3"/>
  <c r="Z385" i="3" a="1"/>
  <c r="Z385" i="3" s="1"/>
  <c r="AA385" i="3" s="1"/>
  <c r="Y385" i="3" a="1"/>
  <c r="Y385" i="3" s="1"/>
  <c r="X385" i="3" a="1"/>
  <c r="X385" i="3" s="1"/>
  <c r="W385" i="3" a="1"/>
  <c r="W385" i="3" s="1"/>
  <c r="V385" i="3" a="1"/>
  <c r="V385" i="3" s="1"/>
  <c r="S385" i="3" a="1"/>
  <c r="S385" i="3" s="1"/>
  <c r="R385" i="3" a="1"/>
  <c r="R385" i="3"/>
  <c r="Z384" i="3" a="1"/>
  <c r="Z384" i="3" s="1"/>
  <c r="AA384" i="3" s="1"/>
  <c r="Y384" i="3" a="1"/>
  <c r="Y384" i="3" s="1"/>
  <c r="X384" i="3" a="1"/>
  <c r="X384" i="3" s="1"/>
  <c r="W384" i="3" a="1"/>
  <c r="W384" i="3" s="1"/>
  <c r="V384" i="3" a="1"/>
  <c r="V384" i="3" s="1"/>
  <c r="S384" i="3" a="1"/>
  <c r="S384" i="3" s="1"/>
  <c r="R384" i="3" a="1"/>
  <c r="R384" i="3" s="1"/>
  <c r="Z383" i="3" a="1"/>
  <c r="Z383" i="3" s="1"/>
  <c r="AA383" i="3" s="1"/>
  <c r="Y383" i="3" a="1"/>
  <c r="Y383" i="3" s="1"/>
  <c r="X383" i="3" a="1"/>
  <c r="X383" i="3" s="1"/>
  <c r="W383" i="3" a="1"/>
  <c r="W383" i="3" s="1"/>
  <c r="V383" i="3" a="1"/>
  <c r="V383" i="3" s="1"/>
  <c r="S383" i="3" a="1"/>
  <c r="S383" i="3" s="1"/>
  <c r="R383" i="3" a="1"/>
  <c r="R383" i="3" s="1"/>
  <c r="Z382" i="3" a="1"/>
  <c r="Z382" i="3" s="1"/>
  <c r="AA382" i="3" s="1"/>
  <c r="Y382" i="3" a="1"/>
  <c r="Y382" i="3" s="1"/>
  <c r="X382" i="3" a="1"/>
  <c r="X382" i="3" s="1"/>
  <c r="W382" i="3" a="1"/>
  <c r="W382" i="3" s="1"/>
  <c r="V382" i="3" a="1"/>
  <c r="V382" i="3" s="1"/>
  <c r="S382" i="3" a="1"/>
  <c r="S382" i="3"/>
  <c r="R382" i="3" a="1"/>
  <c r="R382" i="3"/>
  <c r="Z381" i="3" a="1"/>
  <c r="Z381" i="3" s="1"/>
  <c r="AA381" i="3" s="1"/>
  <c r="Y381" i="3" a="1"/>
  <c r="Y381" i="3" s="1"/>
  <c r="X381" i="3" a="1"/>
  <c r="X381" i="3" s="1"/>
  <c r="W381" i="3" a="1"/>
  <c r="W381" i="3" s="1"/>
  <c r="V381" i="3" a="1"/>
  <c r="V381" i="3" s="1"/>
  <c r="S381" i="3" a="1"/>
  <c r="S381" i="3" s="1"/>
  <c r="R381" i="3" a="1"/>
  <c r="R381" i="3" s="1"/>
  <c r="Z380" i="3" a="1"/>
  <c r="Z380" i="3" s="1"/>
  <c r="AA380" i="3" s="1"/>
  <c r="Y380" i="3" a="1"/>
  <c r="Y380" i="3" s="1"/>
  <c r="X380" i="3" a="1"/>
  <c r="X380" i="3" s="1"/>
  <c r="W380" i="3" a="1"/>
  <c r="W380" i="3" s="1"/>
  <c r="V380" i="3" a="1"/>
  <c r="V380" i="3" s="1"/>
  <c r="Z379" i="3" a="1"/>
  <c r="Z379" i="3" s="1"/>
  <c r="AA379" i="3" s="1"/>
  <c r="Y379" i="3" a="1"/>
  <c r="Y379" i="3" s="1"/>
  <c r="X379" i="3" a="1"/>
  <c r="X379" i="3" s="1"/>
  <c r="W379" i="3" a="1"/>
  <c r="W379" i="3" s="1"/>
  <c r="V379" i="3" a="1"/>
  <c r="V379" i="3" s="1"/>
  <c r="S379" i="3" a="1"/>
  <c r="S379" i="3" s="1"/>
  <c r="R379" i="3" a="1"/>
  <c r="R379" i="3" s="1"/>
  <c r="Z378" i="3" a="1"/>
  <c r="Z378" i="3" s="1"/>
  <c r="AA378" i="3" s="1"/>
  <c r="Y378" i="3" a="1"/>
  <c r="Y378" i="3" s="1"/>
  <c r="X378" i="3" a="1"/>
  <c r="X378" i="3" s="1"/>
  <c r="W378" i="3" a="1"/>
  <c r="W378" i="3" s="1"/>
  <c r="V378" i="3" a="1"/>
  <c r="V378" i="3" s="1"/>
  <c r="Z377" i="3" a="1"/>
  <c r="Z377" i="3" s="1"/>
  <c r="AA377" i="3" s="1"/>
  <c r="Y377" i="3" a="1"/>
  <c r="Y377" i="3" s="1"/>
  <c r="X377" i="3" a="1"/>
  <c r="X377" i="3" s="1"/>
  <c r="W377" i="3" a="1"/>
  <c r="W377" i="3" s="1"/>
  <c r="V377" i="3" a="1"/>
  <c r="V377" i="3" s="1"/>
  <c r="S377" i="3" a="1"/>
  <c r="S377" i="3" s="1"/>
  <c r="R377" i="3" a="1"/>
  <c r="R377" i="3"/>
  <c r="Z376" i="3" a="1"/>
  <c r="Z376" i="3" s="1"/>
  <c r="AA376" i="3" s="1"/>
  <c r="Y376" i="3" a="1"/>
  <c r="Y376" i="3" s="1"/>
  <c r="X376" i="3" a="1"/>
  <c r="X376" i="3" s="1"/>
  <c r="W376" i="3" a="1"/>
  <c r="W376" i="3" s="1"/>
  <c r="Z375" i="3" a="1"/>
  <c r="Z375" i="3" s="1"/>
  <c r="AA375" i="3" s="1"/>
  <c r="Y375" i="3" a="1"/>
  <c r="Y375" i="3" s="1"/>
  <c r="X375" i="3" a="1"/>
  <c r="X375" i="3" s="1"/>
  <c r="W375" i="3" a="1"/>
  <c r="W375" i="3" s="1"/>
  <c r="Z374" i="3" a="1"/>
  <c r="Z374" i="3" s="1"/>
  <c r="AA374" i="3" s="1"/>
  <c r="Y374" i="3" a="1"/>
  <c r="Y374" i="3" s="1"/>
  <c r="X374" i="3" a="1"/>
  <c r="X374" i="3" s="1"/>
  <c r="W374" i="3" a="1"/>
  <c r="W374" i="3" s="1"/>
  <c r="V374" i="3" a="1"/>
  <c r="V374" i="3" s="1"/>
  <c r="Z373" i="3" a="1"/>
  <c r="Z373" i="3" s="1"/>
  <c r="AA373" i="3" s="1"/>
  <c r="Y373" i="3" a="1"/>
  <c r="Y373" i="3" s="1"/>
  <c r="X373" i="3" a="1"/>
  <c r="X373" i="3" s="1"/>
  <c r="W373" i="3" a="1"/>
  <c r="W373" i="3" s="1"/>
  <c r="V373" i="3" a="1"/>
  <c r="V373" i="3" s="1"/>
  <c r="Z372" i="3" a="1"/>
  <c r="Z372" i="3" s="1"/>
  <c r="AA372" i="3" s="1"/>
  <c r="Y372" i="3" a="1"/>
  <c r="Y372" i="3" s="1"/>
  <c r="X372" i="3" a="1"/>
  <c r="X372" i="3" s="1"/>
  <c r="W372" i="3" a="1"/>
  <c r="W372" i="3" s="1"/>
  <c r="V372" i="3" a="1"/>
  <c r="V372" i="3" s="1"/>
  <c r="S372" i="3" a="1"/>
  <c r="S372" i="3"/>
  <c r="R372" i="3" a="1"/>
  <c r="R372" i="3" s="1"/>
  <c r="Z370" i="3" a="1"/>
  <c r="Z370" i="3" s="1"/>
  <c r="AA370" i="3" s="1"/>
  <c r="Y370" i="3" a="1"/>
  <c r="Y370" i="3" s="1"/>
  <c r="X370" i="3" a="1"/>
  <c r="X370" i="3" s="1"/>
  <c r="W370" i="3" a="1"/>
  <c r="W370" i="3" s="1"/>
  <c r="V370" i="3" a="1"/>
  <c r="V370" i="3" s="1"/>
  <c r="Z369" i="3" a="1"/>
  <c r="Z369" i="3" s="1"/>
  <c r="AA369" i="3" s="1"/>
  <c r="Y369" i="3" a="1"/>
  <c r="Y369" i="3" s="1"/>
  <c r="X369" i="3" a="1"/>
  <c r="X369" i="3" s="1"/>
  <c r="W369" i="3" a="1"/>
  <c r="W369" i="3" s="1"/>
  <c r="V369" i="3" a="1"/>
  <c r="V369" i="3" s="1"/>
  <c r="Z368" i="3" a="1"/>
  <c r="Z368" i="3" s="1"/>
  <c r="AA368" i="3" s="1"/>
  <c r="Y368" i="3" a="1"/>
  <c r="Y368" i="3" s="1"/>
  <c r="X368" i="3" a="1"/>
  <c r="X368" i="3" s="1"/>
  <c r="W368" i="3" a="1"/>
  <c r="W368" i="3" s="1"/>
  <c r="V368" i="3" a="1"/>
  <c r="V368" i="3" s="1"/>
  <c r="R368" i="3" a="1"/>
  <c r="R368" i="3"/>
  <c r="Z367" i="3" a="1"/>
  <c r="Z367" i="3" s="1"/>
  <c r="AA367" i="3" s="1"/>
  <c r="Y367" i="3" a="1"/>
  <c r="Y367" i="3" s="1"/>
  <c r="X367" i="3" a="1"/>
  <c r="X367" i="3" s="1"/>
  <c r="W367" i="3" a="1"/>
  <c r="W367" i="3" s="1"/>
  <c r="V367" i="3" a="1"/>
  <c r="V367" i="3" s="1"/>
  <c r="Z366" i="3" a="1"/>
  <c r="Z366" i="3" s="1"/>
  <c r="AA366" i="3" s="1"/>
  <c r="Y366" i="3" a="1"/>
  <c r="Y366" i="3" s="1"/>
  <c r="X366" i="3" a="1"/>
  <c r="X366" i="3" s="1"/>
  <c r="W366" i="3" a="1"/>
  <c r="W366" i="3" s="1"/>
  <c r="V366" i="3" a="1"/>
  <c r="V366" i="3" s="1"/>
  <c r="Z365" i="3" a="1"/>
  <c r="Z365" i="3" s="1"/>
  <c r="AA365" i="3" s="1"/>
  <c r="Y365" i="3" a="1"/>
  <c r="Y365" i="3" s="1"/>
  <c r="X365" i="3" a="1"/>
  <c r="X365" i="3" s="1"/>
  <c r="W365" i="3" a="1"/>
  <c r="W365" i="3" s="1"/>
  <c r="V365" i="3" a="1"/>
  <c r="V365" i="3" s="1"/>
  <c r="Z362" i="3" a="1"/>
  <c r="Z362" i="3" s="1"/>
  <c r="AA362" i="3" s="1"/>
  <c r="Y362" i="3" a="1"/>
  <c r="Y362" i="3" s="1"/>
  <c r="X362" i="3" a="1"/>
  <c r="X362" i="3" s="1"/>
  <c r="W362" i="3" a="1"/>
  <c r="W362" i="3" s="1"/>
  <c r="V362" i="3" a="1"/>
  <c r="V362" i="3"/>
  <c r="S362" i="3" a="1"/>
  <c r="S362" i="3" s="1"/>
  <c r="Z361" i="3" a="1"/>
  <c r="Z361" i="3" s="1"/>
  <c r="AA361" i="3" s="1"/>
  <c r="Y361" i="3" a="1"/>
  <c r="Y361" i="3" s="1"/>
  <c r="X361" i="3" a="1"/>
  <c r="X361" i="3" s="1"/>
  <c r="W361" i="3" a="1"/>
  <c r="W361" i="3" s="1"/>
  <c r="V361" i="3" a="1"/>
  <c r="V361" i="3" s="1"/>
  <c r="S361" i="3" a="1"/>
  <c r="S361" i="3"/>
  <c r="Z360" i="3" a="1"/>
  <c r="Z360" i="3" s="1"/>
  <c r="AA360" i="3" s="1"/>
  <c r="Y360" i="3" a="1"/>
  <c r="Y360" i="3" s="1"/>
  <c r="X360" i="3" a="1"/>
  <c r="X360" i="3" s="1"/>
  <c r="W360" i="3" a="1"/>
  <c r="W360" i="3" s="1"/>
  <c r="V360" i="3" a="1"/>
  <c r="V360" i="3" s="1"/>
  <c r="Z359" i="3" a="1"/>
  <c r="Z359" i="3" s="1"/>
  <c r="AA359" i="3" s="1"/>
  <c r="Y359" i="3" a="1"/>
  <c r="Y359" i="3" s="1"/>
  <c r="X359" i="3" a="1"/>
  <c r="X359" i="3"/>
  <c r="W359" i="3" a="1"/>
  <c r="W359" i="3" s="1"/>
  <c r="V359" i="3" a="1"/>
  <c r="V359" i="3" s="1"/>
  <c r="Z358" i="3" a="1"/>
  <c r="Z358" i="3" s="1"/>
  <c r="AA358" i="3" s="1"/>
  <c r="Y358" i="3" a="1"/>
  <c r="Y358" i="3" s="1"/>
  <c r="X358" i="3" a="1"/>
  <c r="X358" i="3" s="1"/>
  <c r="W358" i="3" a="1"/>
  <c r="W358" i="3" s="1"/>
  <c r="V358" i="3" a="1"/>
  <c r="V358" i="3" s="1"/>
  <c r="Z357" i="3" a="1"/>
  <c r="Z357" i="3" s="1"/>
  <c r="AA357" i="3" s="1"/>
  <c r="Y357" i="3" a="1"/>
  <c r="Y357" i="3" s="1"/>
  <c r="X357" i="3" a="1"/>
  <c r="X357" i="3" s="1"/>
  <c r="W357" i="3" a="1"/>
  <c r="W357" i="3" s="1"/>
  <c r="V357" i="3" a="1"/>
  <c r="V357" i="3" s="1"/>
  <c r="Z356" i="3" a="1"/>
  <c r="Z356" i="3" s="1"/>
  <c r="AA356" i="3" s="1"/>
  <c r="Y356" i="3" a="1"/>
  <c r="Y356" i="3" s="1"/>
  <c r="X356" i="3" a="1"/>
  <c r="X356" i="3" s="1"/>
  <c r="W356" i="3" a="1"/>
  <c r="W356" i="3" s="1"/>
  <c r="V356" i="3" a="1"/>
  <c r="V356" i="3" s="1"/>
  <c r="Z355" i="3" a="1"/>
  <c r="Z355" i="3" s="1"/>
  <c r="AA355" i="3" s="1"/>
  <c r="Y355" i="3" a="1"/>
  <c r="Y355" i="3" s="1"/>
  <c r="X355" i="3" a="1"/>
  <c r="X355" i="3" s="1"/>
  <c r="W355" i="3" a="1"/>
  <c r="W355" i="3" s="1"/>
  <c r="V355" i="3" a="1"/>
  <c r="V355" i="3" s="1"/>
  <c r="Z354" i="3" a="1"/>
  <c r="Z354" i="3" s="1"/>
  <c r="AA354" i="3" s="1"/>
  <c r="Y354" i="3" a="1"/>
  <c r="Y354" i="3" s="1"/>
  <c r="X354" i="3" a="1"/>
  <c r="X354" i="3" s="1"/>
  <c r="W354" i="3" a="1"/>
  <c r="W354" i="3" s="1"/>
  <c r="V354" i="3" a="1"/>
  <c r="V354" i="3" s="1"/>
  <c r="Z353" i="3" a="1"/>
  <c r="Z353" i="3" s="1"/>
  <c r="AA353" i="3" s="1"/>
  <c r="Y353" i="3" a="1"/>
  <c r="Y353" i="3" s="1"/>
  <c r="X353" i="3" a="1"/>
  <c r="X353" i="3" s="1"/>
  <c r="W353" i="3" a="1"/>
  <c r="W353" i="3" s="1"/>
  <c r="V353" i="3" a="1"/>
  <c r="V353" i="3" s="1"/>
  <c r="Z352" i="3" a="1"/>
  <c r="Z352" i="3" s="1"/>
  <c r="AA352" i="3" s="1"/>
  <c r="Y352" i="3" a="1"/>
  <c r="Y352" i="3" s="1"/>
  <c r="X352" i="3" a="1"/>
  <c r="X352" i="3" s="1"/>
  <c r="W352" i="3" a="1"/>
  <c r="W352" i="3" s="1"/>
  <c r="V352" i="3" a="1"/>
  <c r="V352" i="3" s="1"/>
  <c r="Z351" i="3" a="1"/>
  <c r="Z351" i="3" s="1"/>
  <c r="AA351" i="3" s="1"/>
  <c r="Y351" i="3" a="1"/>
  <c r="Y351" i="3" s="1"/>
  <c r="X351" i="3" a="1"/>
  <c r="X351" i="3" s="1"/>
  <c r="W351" i="3" a="1"/>
  <c r="W351" i="3" s="1"/>
  <c r="V351" i="3" a="1"/>
  <c r="V351" i="3" s="1"/>
  <c r="R351" i="3" a="1"/>
  <c r="R351" i="3" s="1"/>
  <c r="Z350" i="3" a="1"/>
  <c r="Z350" i="3" s="1"/>
  <c r="AA350" i="3" s="1"/>
  <c r="Y350" i="3" a="1"/>
  <c r="Y350" i="3" s="1"/>
  <c r="X350" i="3" a="1"/>
  <c r="X350" i="3" s="1"/>
  <c r="W350" i="3" a="1"/>
  <c r="W350" i="3" s="1"/>
  <c r="V350" i="3" a="1"/>
  <c r="V350" i="3" s="1"/>
  <c r="Z349" i="3" a="1"/>
  <c r="Z349" i="3" s="1"/>
  <c r="AA349" i="3" s="1"/>
  <c r="Y349" i="3" a="1"/>
  <c r="Y349" i="3" s="1"/>
  <c r="X349" i="3" a="1"/>
  <c r="X349" i="3" s="1"/>
  <c r="W349" i="3" a="1"/>
  <c r="W349" i="3" s="1"/>
  <c r="V349" i="3" a="1"/>
  <c r="V349" i="3" s="1"/>
  <c r="Z348" i="3" a="1"/>
  <c r="Z348" i="3" s="1"/>
  <c r="AA348" i="3" s="1"/>
  <c r="Y348" i="3" a="1"/>
  <c r="Y348" i="3" s="1"/>
  <c r="X348" i="3" a="1"/>
  <c r="X348" i="3" s="1"/>
  <c r="W348" i="3" a="1"/>
  <c r="W348" i="3" s="1"/>
  <c r="V348" i="3" a="1"/>
  <c r="V348" i="3" s="1"/>
  <c r="Z347" i="3" a="1"/>
  <c r="Z347" i="3" s="1"/>
  <c r="AA347" i="3" s="1"/>
  <c r="Y347" i="3" a="1"/>
  <c r="Y347" i="3" s="1"/>
  <c r="X347" i="3" a="1"/>
  <c r="X347" i="3" s="1"/>
  <c r="W347" i="3" a="1"/>
  <c r="W347" i="3" s="1"/>
  <c r="V347" i="3" a="1"/>
  <c r="V347" i="3" s="1"/>
  <c r="Z346" i="3" a="1"/>
  <c r="Z346" i="3" s="1"/>
  <c r="AA346" i="3" s="1"/>
  <c r="Y346" i="3" a="1"/>
  <c r="Y346" i="3" s="1"/>
  <c r="X346" i="3" a="1"/>
  <c r="X346" i="3" s="1"/>
  <c r="W346" i="3" a="1"/>
  <c r="W346" i="3" s="1"/>
  <c r="V346" i="3" a="1"/>
  <c r="V346" i="3" s="1"/>
  <c r="Z345" i="3" a="1"/>
  <c r="Z345" i="3" s="1"/>
  <c r="AA345" i="3" s="1"/>
  <c r="Y345" i="3" a="1"/>
  <c r="Y345" i="3" s="1"/>
  <c r="X345" i="3" a="1"/>
  <c r="X345" i="3" s="1"/>
  <c r="W345" i="3" a="1"/>
  <c r="W345" i="3" s="1"/>
  <c r="V345" i="3" a="1"/>
  <c r="V345" i="3" s="1"/>
  <c r="Z344" i="3" a="1"/>
  <c r="Z344" i="3" s="1"/>
  <c r="AA344" i="3" s="1"/>
  <c r="Y344" i="3" a="1"/>
  <c r="Y344" i="3" s="1"/>
  <c r="X344" i="3" a="1"/>
  <c r="X344" i="3" s="1"/>
  <c r="W344" i="3" a="1"/>
  <c r="W344" i="3" s="1"/>
  <c r="V344" i="3" a="1"/>
  <c r="V344" i="3" s="1"/>
  <c r="Z343" i="3" a="1"/>
  <c r="Z343" i="3" s="1"/>
  <c r="AA343" i="3" s="1"/>
  <c r="Y343" i="3" a="1"/>
  <c r="Y343" i="3" s="1"/>
  <c r="X343" i="3" a="1"/>
  <c r="X343" i="3" s="1"/>
  <c r="W343" i="3" a="1"/>
  <c r="W343" i="3" s="1"/>
  <c r="V343" i="3" a="1"/>
  <c r="V343" i="3" s="1"/>
  <c r="Z342" i="3" a="1"/>
  <c r="Z342" i="3" s="1"/>
  <c r="AA342" i="3" s="1"/>
  <c r="Y342" i="3" a="1"/>
  <c r="Y342" i="3" s="1"/>
  <c r="X342" i="3" a="1"/>
  <c r="X342" i="3" s="1"/>
  <c r="W342" i="3" a="1"/>
  <c r="W342" i="3" s="1"/>
  <c r="V342" i="3" a="1"/>
  <c r="V342" i="3" s="1"/>
  <c r="Z341" i="3" a="1"/>
  <c r="Z341" i="3" s="1"/>
  <c r="AA341" i="3" s="1"/>
  <c r="Y341" i="3" a="1"/>
  <c r="Y341" i="3" s="1"/>
  <c r="X341" i="3" a="1"/>
  <c r="X341" i="3" s="1"/>
  <c r="W341" i="3" a="1"/>
  <c r="W341" i="3" s="1"/>
  <c r="V341" i="3" a="1"/>
  <c r="V341" i="3" s="1"/>
  <c r="Z340" i="3" a="1"/>
  <c r="Z340" i="3" s="1"/>
  <c r="AA340" i="3" s="1"/>
  <c r="Y340" i="3" a="1"/>
  <c r="Y340" i="3" s="1"/>
  <c r="X340" i="3" a="1"/>
  <c r="X340" i="3" s="1"/>
  <c r="W340" i="3" a="1"/>
  <c r="W340" i="3" s="1"/>
  <c r="V340" i="3" a="1"/>
  <c r="V340" i="3" s="1"/>
  <c r="Z339" i="3" a="1"/>
  <c r="Z339" i="3" s="1"/>
  <c r="AA339" i="3" s="1"/>
  <c r="Y339" i="3" a="1"/>
  <c r="Y339" i="3" s="1"/>
  <c r="X339" i="3" a="1"/>
  <c r="X339" i="3" s="1"/>
  <c r="W339" i="3" a="1"/>
  <c r="W339" i="3" s="1"/>
  <c r="V339" i="3" a="1"/>
  <c r="V339" i="3" s="1"/>
  <c r="Z338" i="3" a="1"/>
  <c r="Z338" i="3" s="1"/>
  <c r="AA338" i="3" s="1"/>
  <c r="Y338" i="3" a="1"/>
  <c r="Y338" i="3" s="1"/>
  <c r="X338" i="3" a="1"/>
  <c r="X338" i="3" s="1"/>
  <c r="W338" i="3" a="1"/>
  <c r="W338" i="3" s="1"/>
  <c r="V338" i="3" a="1"/>
  <c r="V338" i="3" s="1"/>
  <c r="Z337" i="3" a="1"/>
  <c r="Z337" i="3" s="1"/>
  <c r="AA337" i="3" s="1"/>
  <c r="Y337" i="3" a="1"/>
  <c r="Y337" i="3" s="1"/>
  <c r="X337" i="3" a="1"/>
  <c r="X337" i="3" s="1"/>
  <c r="W337" i="3" a="1"/>
  <c r="W337" i="3" s="1"/>
  <c r="V337" i="3" a="1"/>
  <c r="V337" i="3" s="1"/>
  <c r="Z336" i="3" a="1"/>
  <c r="Z336" i="3" s="1"/>
  <c r="AA336" i="3" s="1"/>
  <c r="Y336" i="3" a="1"/>
  <c r="Y336" i="3" s="1"/>
  <c r="X336" i="3" a="1"/>
  <c r="X336" i="3" s="1"/>
  <c r="W336" i="3" a="1"/>
  <c r="W336" i="3" s="1"/>
  <c r="V336" i="3" a="1"/>
  <c r="V336" i="3" s="1"/>
  <c r="Z335" i="3" a="1"/>
  <c r="Z335" i="3" s="1"/>
  <c r="AA335" i="3" s="1"/>
  <c r="Y335" i="3" a="1"/>
  <c r="Y335" i="3" s="1"/>
  <c r="X335" i="3" a="1"/>
  <c r="X335" i="3" s="1"/>
  <c r="W335" i="3" a="1"/>
  <c r="W335" i="3" s="1"/>
  <c r="V335" i="3" a="1"/>
  <c r="V335" i="3" s="1"/>
  <c r="Z334" i="3" a="1"/>
  <c r="Z334" i="3" s="1"/>
  <c r="AA334" i="3" s="1"/>
  <c r="Y334" i="3" a="1"/>
  <c r="Y334" i="3" s="1"/>
  <c r="X334" i="3" a="1"/>
  <c r="X334" i="3" s="1"/>
  <c r="W334" i="3" a="1"/>
  <c r="W334" i="3" s="1"/>
  <c r="V334" i="3" a="1"/>
  <c r="V334" i="3" s="1"/>
  <c r="Z333" i="3" a="1"/>
  <c r="Z333" i="3" s="1"/>
  <c r="AA333" i="3" s="1"/>
  <c r="Y333" i="3" a="1"/>
  <c r="Y333" i="3" s="1"/>
  <c r="X333" i="3" a="1"/>
  <c r="X333" i="3" s="1"/>
  <c r="W333" i="3" a="1"/>
  <c r="W333" i="3" s="1"/>
  <c r="V333" i="3" a="1"/>
  <c r="V333" i="3" s="1"/>
  <c r="Z332" i="3" a="1"/>
  <c r="Z332" i="3" s="1"/>
  <c r="AA332" i="3" s="1"/>
  <c r="Y332" i="3" a="1"/>
  <c r="Y332" i="3" s="1"/>
  <c r="X332" i="3" a="1"/>
  <c r="X332" i="3" s="1"/>
  <c r="W332" i="3" a="1"/>
  <c r="W332" i="3" s="1"/>
  <c r="V332" i="3" a="1"/>
  <c r="V332" i="3" s="1"/>
  <c r="Z331" i="3" a="1"/>
  <c r="Z331" i="3" s="1"/>
  <c r="AA331" i="3" s="1"/>
  <c r="Y331" i="3" a="1"/>
  <c r="Y331" i="3" s="1"/>
  <c r="X331" i="3" a="1"/>
  <c r="X331" i="3" s="1"/>
  <c r="W331" i="3" a="1"/>
  <c r="W331" i="3" s="1"/>
  <c r="V331" i="3" a="1"/>
  <c r="V331" i="3" s="1"/>
  <c r="Z330" i="3" a="1"/>
  <c r="Z330" i="3" s="1"/>
  <c r="AA330" i="3" s="1"/>
  <c r="Y330" i="3" a="1"/>
  <c r="Y330" i="3" s="1"/>
  <c r="X330" i="3" a="1"/>
  <c r="X330" i="3" s="1"/>
  <c r="W330" i="3" a="1"/>
  <c r="W330" i="3" s="1"/>
  <c r="V330" i="3" a="1"/>
  <c r="V330" i="3" s="1"/>
  <c r="Z329" i="3" a="1"/>
  <c r="Z329" i="3" s="1"/>
  <c r="AA329" i="3" s="1"/>
  <c r="Y329" i="3" a="1"/>
  <c r="Y329" i="3" s="1"/>
  <c r="X329" i="3" a="1"/>
  <c r="X329" i="3" s="1"/>
  <c r="W329" i="3" a="1"/>
  <c r="W329" i="3" s="1"/>
  <c r="V329" i="3" a="1"/>
  <c r="V329" i="3" s="1"/>
  <c r="Z328" i="3" a="1"/>
  <c r="Z328" i="3" s="1"/>
  <c r="AA328" i="3" s="1"/>
  <c r="Y328" i="3" a="1"/>
  <c r="Y328" i="3" s="1"/>
  <c r="X328" i="3" a="1"/>
  <c r="X328" i="3" s="1"/>
  <c r="W328" i="3" a="1"/>
  <c r="W328" i="3" s="1"/>
  <c r="V328" i="3" a="1"/>
  <c r="V328" i="3" s="1"/>
  <c r="Z327" i="3" a="1"/>
  <c r="Z327" i="3" s="1"/>
  <c r="AA327" i="3" s="1"/>
  <c r="Y327" i="3" a="1"/>
  <c r="Y327" i="3" s="1"/>
  <c r="X327" i="3" a="1"/>
  <c r="X327" i="3" s="1"/>
  <c r="W327" i="3" a="1"/>
  <c r="W327" i="3" s="1"/>
  <c r="V327" i="3" a="1"/>
  <c r="V327" i="3" s="1"/>
  <c r="Z326" i="3" a="1"/>
  <c r="Z326" i="3" s="1"/>
  <c r="AA326" i="3" s="1"/>
  <c r="Y326" i="3" a="1"/>
  <c r="Y326" i="3" s="1"/>
  <c r="X326" i="3" a="1"/>
  <c r="X326" i="3" s="1"/>
  <c r="W326" i="3" a="1"/>
  <c r="W326" i="3" s="1"/>
  <c r="V326" i="3" a="1"/>
  <c r="V326" i="3" s="1"/>
  <c r="Z325" i="3" a="1"/>
  <c r="Z325" i="3" s="1"/>
  <c r="AA325" i="3" s="1"/>
  <c r="Y325" i="3" a="1"/>
  <c r="Y325" i="3" s="1"/>
  <c r="X325" i="3" a="1"/>
  <c r="X325" i="3" s="1"/>
  <c r="W325" i="3" a="1"/>
  <c r="W325" i="3" s="1"/>
  <c r="V325" i="3" a="1"/>
  <c r="V325" i="3" s="1"/>
  <c r="Z324" i="3" a="1"/>
  <c r="Z324" i="3" s="1"/>
  <c r="AA324" i="3" s="1"/>
  <c r="Y324" i="3" a="1"/>
  <c r="Y324" i="3" s="1"/>
  <c r="X324" i="3" a="1"/>
  <c r="X324" i="3" s="1"/>
  <c r="W324" i="3" a="1"/>
  <c r="W324" i="3" s="1"/>
  <c r="V324" i="3" a="1"/>
  <c r="V324" i="3" s="1"/>
  <c r="Z323" i="3" a="1"/>
  <c r="Z323" i="3" s="1"/>
  <c r="AA323" i="3" s="1"/>
  <c r="Y323" i="3" a="1"/>
  <c r="Y323" i="3" s="1"/>
  <c r="X323" i="3" a="1"/>
  <c r="X323" i="3" s="1"/>
  <c r="W323" i="3" a="1"/>
  <c r="W323" i="3" s="1"/>
  <c r="V323" i="3" a="1"/>
  <c r="V323" i="3" s="1"/>
  <c r="Z322" i="3" a="1"/>
  <c r="Z322" i="3" s="1"/>
  <c r="AA322" i="3" s="1"/>
  <c r="Y322" i="3" a="1"/>
  <c r="Y322" i="3" s="1"/>
  <c r="X322" i="3" a="1"/>
  <c r="X322" i="3" s="1"/>
  <c r="W322" i="3" a="1"/>
  <c r="W322" i="3" s="1"/>
  <c r="V322" i="3" a="1"/>
  <c r="V322" i="3" s="1"/>
  <c r="Z321" i="3" a="1"/>
  <c r="Z321" i="3" s="1"/>
  <c r="AA321" i="3" s="1"/>
  <c r="Y321" i="3" a="1"/>
  <c r="Y321" i="3" s="1"/>
  <c r="X321" i="3" a="1"/>
  <c r="X321" i="3" s="1"/>
  <c r="W321" i="3" a="1"/>
  <c r="W321" i="3" s="1"/>
  <c r="V321" i="3" a="1"/>
  <c r="V321" i="3" s="1"/>
  <c r="Z320" i="3" a="1"/>
  <c r="Z320" i="3" s="1"/>
  <c r="AA320" i="3" s="1"/>
  <c r="Y320" i="3" a="1"/>
  <c r="Y320" i="3" s="1"/>
  <c r="X320" i="3" a="1"/>
  <c r="X320" i="3" s="1"/>
  <c r="W320" i="3" a="1"/>
  <c r="W320" i="3" s="1"/>
  <c r="V320" i="3" a="1"/>
  <c r="V320" i="3" s="1"/>
  <c r="Z319" i="3" a="1"/>
  <c r="Z319" i="3" s="1"/>
  <c r="AA319" i="3" s="1"/>
  <c r="Y319" i="3" a="1"/>
  <c r="Y319" i="3" s="1"/>
  <c r="X319" i="3" a="1"/>
  <c r="X319" i="3" s="1"/>
  <c r="W319" i="3" a="1"/>
  <c r="W319" i="3" s="1"/>
  <c r="V319" i="3" a="1"/>
  <c r="V319" i="3" s="1"/>
  <c r="Z318" i="3" a="1"/>
  <c r="Z318" i="3" s="1"/>
  <c r="AA318" i="3" s="1"/>
  <c r="Y318" i="3" a="1"/>
  <c r="Y318" i="3" s="1"/>
  <c r="X318" i="3" a="1"/>
  <c r="X318" i="3" s="1"/>
  <c r="W318" i="3" a="1"/>
  <c r="W318" i="3" s="1"/>
  <c r="V318" i="3" a="1"/>
  <c r="V318" i="3" s="1"/>
  <c r="Z317" i="3" a="1"/>
  <c r="Z317" i="3" s="1"/>
  <c r="AA317" i="3" s="1"/>
  <c r="Y317" i="3" a="1"/>
  <c r="Y317" i="3" s="1"/>
  <c r="X317" i="3" a="1"/>
  <c r="X317" i="3" s="1"/>
  <c r="W317" i="3" a="1"/>
  <c r="W317" i="3" s="1"/>
  <c r="V317" i="3" a="1"/>
  <c r="V317" i="3" s="1"/>
  <c r="Z316" i="3" a="1"/>
  <c r="Z316" i="3" s="1"/>
  <c r="AA316" i="3" s="1"/>
  <c r="Y316" i="3" a="1"/>
  <c r="Y316" i="3" s="1"/>
  <c r="X316" i="3" a="1"/>
  <c r="X316" i="3" s="1"/>
  <c r="W316" i="3" a="1"/>
  <c r="W316" i="3" s="1"/>
  <c r="V316" i="3" a="1"/>
  <c r="V316" i="3" s="1"/>
  <c r="Z315" i="3" a="1"/>
  <c r="Z315" i="3" s="1"/>
  <c r="AA315" i="3" s="1"/>
  <c r="Y315" i="3" a="1"/>
  <c r="Y315" i="3" s="1"/>
  <c r="X315" i="3" a="1"/>
  <c r="X315" i="3" s="1"/>
  <c r="W315" i="3" a="1"/>
  <c r="W315" i="3" s="1"/>
  <c r="V315" i="3" a="1"/>
  <c r="V315" i="3" s="1"/>
  <c r="Z314" i="3" a="1"/>
  <c r="Z314" i="3" s="1"/>
  <c r="AA314" i="3" s="1"/>
  <c r="Y314" i="3" a="1"/>
  <c r="Y314" i="3" s="1"/>
  <c r="X314" i="3" a="1"/>
  <c r="X314" i="3" s="1"/>
  <c r="W314" i="3" a="1"/>
  <c r="W314" i="3" s="1"/>
  <c r="V314" i="3" a="1"/>
  <c r="V314" i="3" s="1"/>
  <c r="Z313" i="3" a="1"/>
  <c r="Z313" i="3" s="1"/>
  <c r="AA313" i="3" s="1"/>
  <c r="Y313" i="3" a="1"/>
  <c r="Y313" i="3" s="1"/>
  <c r="X313" i="3" a="1"/>
  <c r="X313" i="3" s="1"/>
  <c r="W313" i="3" a="1"/>
  <c r="W313" i="3" s="1"/>
  <c r="V313" i="3" a="1"/>
  <c r="V313" i="3" s="1"/>
  <c r="Z312" i="3" a="1"/>
  <c r="Z312" i="3" s="1"/>
  <c r="AA312" i="3" s="1"/>
  <c r="Y312" i="3" a="1"/>
  <c r="Y312" i="3" s="1"/>
  <c r="X312" i="3" a="1"/>
  <c r="X312" i="3" s="1"/>
  <c r="W312" i="3" a="1"/>
  <c r="W312" i="3" s="1"/>
  <c r="V312" i="3" a="1"/>
  <c r="V312" i="3" s="1"/>
  <c r="Z311" i="3" a="1"/>
  <c r="Z311" i="3" s="1"/>
  <c r="AA311" i="3" s="1"/>
  <c r="Y311" i="3" a="1"/>
  <c r="Y311" i="3" s="1"/>
  <c r="X311" i="3" a="1"/>
  <c r="X311" i="3" s="1"/>
  <c r="W311" i="3" a="1"/>
  <c r="W311" i="3"/>
  <c r="V311" i="3" a="1"/>
  <c r="V311" i="3" s="1"/>
  <c r="Z310" i="3" a="1"/>
  <c r="Z310" i="3" s="1"/>
  <c r="AA310" i="3" s="1"/>
  <c r="Y310" i="3" a="1"/>
  <c r="Y310" i="3" s="1"/>
  <c r="X310" i="3" a="1"/>
  <c r="X310" i="3" s="1"/>
  <c r="W310" i="3" a="1"/>
  <c r="W310" i="3" s="1"/>
  <c r="V310" i="3" a="1"/>
  <c r="V310" i="3" s="1"/>
  <c r="Z309" i="3" a="1"/>
  <c r="Z309" i="3" s="1"/>
  <c r="AA309" i="3" s="1"/>
  <c r="Y309" i="3" a="1"/>
  <c r="Y309" i="3" s="1"/>
  <c r="X309" i="3" a="1"/>
  <c r="X309" i="3" s="1"/>
  <c r="W309" i="3" a="1"/>
  <c r="W309" i="3" s="1"/>
  <c r="V309" i="3" a="1"/>
  <c r="V309" i="3" s="1"/>
  <c r="Z308" i="3" a="1"/>
  <c r="Z308" i="3" s="1"/>
  <c r="AA308" i="3" s="1"/>
  <c r="Y308" i="3" a="1"/>
  <c r="Y308" i="3" s="1"/>
  <c r="X308" i="3" a="1"/>
  <c r="X308" i="3" s="1"/>
  <c r="W308" i="3" a="1"/>
  <c r="W308" i="3" s="1"/>
  <c r="V308" i="3" a="1"/>
  <c r="V308" i="3" s="1"/>
  <c r="Z307" i="3" a="1"/>
  <c r="Z307" i="3" s="1"/>
  <c r="AA307" i="3" s="1"/>
  <c r="Y307" i="3" a="1"/>
  <c r="Y307" i="3" s="1"/>
  <c r="X307" i="3" a="1"/>
  <c r="X307" i="3" s="1"/>
  <c r="W307" i="3" a="1"/>
  <c r="W307" i="3" s="1"/>
  <c r="V307" i="3" a="1"/>
  <c r="V307" i="3" s="1"/>
  <c r="Z306" i="3" a="1"/>
  <c r="Z306" i="3" s="1"/>
  <c r="AA306" i="3" s="1"/>
  <c r="Y306" i="3" a="1"/>
  <c r="Y306" i="3" s="1"/>
  <c r="X306" i="3" a="1"/>
  <c r="X306" i="3" s="1"/>
  <c r="W306" i="3" a="1"/>
  <c r="W306" i="3" s="1"/>
  <c r="V306" i="3" a="1"/>
  <c r="V306" i="3" s="1"/>
  <c r="Z305" i="3" a="1"/>
  <c r="Z305" i="3" s="1"/>
  <c r="AA305" i="3" s="1"/>
  <c r="Y305" i="3" a="1"/>
  <c r="Y305" i="3" s="1"/>
  <c r="X305" i="3" a="1"/>
  <c r="X305" i="3" s="1"/>
  <c r="W305" i="3" a="1"/>
  <c r="W305" i="3"/>
  <c r="V305" i="3" a="1"/>
  <c r="V305" i="3" s="1"/>
  <c r="Z304" i="3" a="1"/>
  <c r="Z304" i="3" s="1"/>
  <c r="AA304" i="3" s="1"/>
  <c r="Y304" i="3" a="1"/>
  <c r="Y304" i="3" s="1"/>
  <c r="X304" i="3" a="1"/>
  <c r="X304" i="3" s="1"/>
  <c r="W304" i="3" a="1"/>
  <c r="W304" i="3" s="1"/>
  <c r="V304" i="3" a="1"/>
  <c r="V304" i="3" s="1"/>
  <c r="Z303" i="3" a="1"/>
  <c r="Z303" i="3" s="1"/>
  <c r="AA303" i="3" s="1"/>
  <c r="Y303" i="3" a="1"/>
  <c r="Y303" i="3" s="1"/>
  <c r="X303" i="3" a="1"/>
  <c r="X303" i="3" s="1"/>
  <c r="W303" i="3" a="1"/>
  <c r="W303" i="3" s="1"/>
  <c r="V303" i="3" a="1"/>
  <c r="V303" i="3" s="1"/>
  <c r="Z302" i="3" a="1"/>
  <c r="Z302" i="3" s="1"/>
  <c r="AA302" i="3" s="1"/>
  <c r="Y302" i="3" a="1"/>
  <c r="Y302" i="3" s="1"/>
  <c r="X302" i="3" a="1"/>
  <c r="X302" i="3" s="1"/>
  <c r="W302" i="3" a="1"/>
  <c r="W302" i="3" s="1"/>
  <c r="V302" i="3" a="1"/>
  <c r="V302" i="3" s="1"/>
  <c r="Z301" i="3" a="1"/>
  <c r="Z301" i="3" s="1"/>
  <c r="AA301" i="3" s="1"/>
  <c r="Y301" i="3" a="1"/>
  <c r="Y301" i="3" s="1"/>
  <c r="X301" i="3" a="1"/>
  <c r="X301" i="3" s="1"/>
  <c r="W301" i="3" a="1"/>
  <c r="W301" i="3" s="1"/>
  <c r="V301" i="3" a="1"/>
  <c r="V301" i="3" s="1"/>
  <c r="Z300" i="3" a="1"/>
  <c r="Z300" i="3" s="1"/>
  <c r="AA300" i="3" s="1"/>
  <c r="Y300" i="3" a="1"/>
  <c r="Y300" i="3" s="1"/>
  <c r="X300" i="3" a="1"/>
  <c r="X300" i="3" s="1"/>
  <c r="W300" i="3" a="1"/>
  <c r="W300" i="3" s="1"/>
  <c r="V300" i="3" a="1"/>
  <c r="V300" i="3" s="1"/>
  <c r="Z299" i="3" a="1"/>
  <c r="Z299" i="3" s="1"/>
  <c r="AA299" i="3" s="1"/>
  <c r="Y299" i="3" a="1"/>
  <c r="Y299" i="3" s="1"/>
  <c r="X299" i="3" a="1"/>
  <c r="X299" i="3" s="1"/>
  <c r="W299" i="3" a="1"/>
  <c r="W299" i="3" s="1"/>
  <c r="V299" i="3" a="1"/>
  <c r="V299" i="3" s="1"/>
  <c r="Z298" i="3" a="1"/>
  <c r="Z298" i="3" s="1"/>
  <c r="AA298" i="3" s="1"/>
  <c r="Y298" i="3" a="1"/>
  <c r="Y298" i="3" s="1"/>
  <c r="X298" i="3" a="1"/>
  <c r="X298" i="3" s="1"/>
  <c r="W298" i="3" a="1"/>
  <c r="W298" i="3" s="1"/>
  <c r="V298" i="3" a="1"/>
  <c r="V298" i="3" s="1"/>
  <c r="R298" i="3" a="1"/>
  <c r="R298" i="3"/>
  <c r="Z297" i="3" a="1"/>
  <c r="Z297" i="3" s="1"/>
  <c r="AA297" i="3" s="1"/>
  <c r="Y297" i="3" a="1"/>
  <c r="Y297" i="3" s="1"/>
  <c r="X297" i="3" a="1"/>
  <c r="X297" i="3" s="1"/>
  <c r="W297" i="3" a="1"/>
  <c r="W297" i="3" s="1"/>
  <c r="V297" i="3" a="1"/>
  <c r="V297" i="3" s="1"/>
  <c r="F297" i="3"/>
  <c r="Z296" i="3" a="1"/>
  <c r="Z296" i="3" s="1"/>
  <c r="AA296" i="3" s="1"/>
  <c r="Y296" i="3" a="1"/>
  <c r="Y296" i="3" s="1"/>
  <c r="X296" i="3" a="1"/>
  <c r="X296" i="3" s="1"/>
  <c r="W296" i="3" a="1"/>
  <c r="W296" i="3" s="1"/>
  <c r="V296" i="3" a="1"/>
  <c r="V296" i="3" s="1"/>
  <c r="F296" i="3"/>
  <c r="Z295" i="3" a="1"/>
  <c r="Z295" i="3" s="1"/>
  <c r="AA295" i="3" s="1"/>
  <c r="Y295" i="3" a="1"/>
  <c r="Y295" i="3" s="1"/>
  <c r="X295" i="3" a="1"/>
  <c r="X295" i="3" s="1"/>
  <c r="W295" i="3" a="1"/>
  <c r="W295" i="3" s="1"/>
  <c r="V295" i="3" a="1"/>
  <c r="V295" i="3" s="1"/>
  <c r="Z294" i="3" a="1"/>
  <c r="Z294" i="3" s="1"/>
  <c r="AA294" i="3" s="1"/>
  <c r="Y294" i="3" a="1"/>
  <c r="Y294" i="3" s="1"/>
  <c r="X294" i="3" a="1"/>
  <c r="X294" i="3" s="1"/>
  <c r="W294" i="3" a="1"/>
  <c r="W294" i="3" s="1"/>
  <c r="V294" i="3" a="1"/>
  <c r="V294" i="3" s="1"/>
  <c r="Z293" i="3" a="1"/>
  <c r="Z293" i="3" s="1"/>
  <c r="AA293" i="3" s="1"/>
  <c r="Y293" i="3" a="1"/>
  <c r="Y293" i="3" s="1"/>
  <c r="X293" i="3" a="1"/>
  <c r="X293" i="3" s="1"/>
  <c r="W293" i="3" a="1"/>
  <c r="W293" i="3" s="1"/>
  <c r="V293" i="3" a="1"/>
  <c r="V293" i="3" s="1"/>
  <c r="Z292" i="3" a="1"/>
  <c r="Z292" i="3" s="1"/>
  <c r="AA292" i="3" s="1"/>
  <c r="Y292" i="3" a="1"/>
  <c r="Y292" i="3" s="1"/>
  <c r="X292" i="3" a="1"/>
  <c r="X292" i="3" s="1"/>
  <c r="W292" i="3" a="1"/>
  <c r="W292" i="3" s="1"/>
  <c r="V292" i="3" a="1"/>
  <c r="V292" i="3" s="1"/>
  <c r="Z291" i="3" a="1"/>
  <c r="Z291" i="3" s="1"/>
  <c r="AA291" i="3" s="1"/>
  <c r="Y291" i="3" a="1"/>
  <c r="Y291" i="3" s="1"/>
  <c r="X291" i="3" a="1"/>
  <c r="X291" i="3" s="1"/>
  <c r="W291" i="3" a="1"/>
  <c r="W291" i="3" s="1"/>
  <c r="V291" i="3" a="1"/>
  <c r="V291" i="3" s="1"/>
  <c r="Z290" i="3" a="1"/>
  <c r="Z290" i="3" s="1"/>
  <c r="AA290" i="3" s="1"/>
  <c r="Y290" i="3" a="1"/>
  <c r="Y290" i="3" s="1"/>
  <c r="X290" i="3" a="1"/>
  <c r="X290" i="3" s="1"/>
  <c r="W290" i="3" a="1"/>
  <c r="W290" i="3" s="1"/>
  <c r="V290" i="3" a="1"/>
  <c r="V290" i="3" s="1"/>
  <c r="Z289" i="3" a="1"/>
  <c r="Z289" i="3" s="1"/>
  <c r="AA289" i="3" s="1"/>
  <c r="Y289" i="3" a="1"/>
  <c r="Y289" i="3" s="1"/>
  <c r="X289" i="3" a="1"/>
  <c r="X289" i="3" s="1"/>
  <c r="W289" i="3" a="1"/>
  <c r="W289" i="3" s="1"/>
  <c r="V289" i="3" a="1"/>
  <c r="V289" i="3" s="1"/>
  <c r="Z288" i="3" a="1"/>
  <c r="Z288" i="3" s="1"/>
  <c r="AA288" i="3" s="1"/>
  <c r="Y288" i="3" a="1"/>
  <c r="Y288" i="3" s="1"/>
  <c r="X288" i="3" a="1"/>
  <c r="X288" i="3" s="1"/>
  <c r="W288" i="3" a="1"/>
  <c r="W288" i="3" s="1"/>
  <c r="V288" i="3" a="1"/>
  <c r="V288" i="3" s="1"/>
  <c r="Z287" i="3" a="1"/>
  <c r="Z287" i="3" s="1"/>
  <c r="AA287" i="3" s="1"/>
  <c r="Y287" i="3" a="1"/>
  <c r="Y287" i="3" s="1"/>
  <c r="X287" i="3" a="1"/>
  <c r="X287" i="3" s="1"/>
  <c r="W287" i="3" a="1"/>
  <c r="W287" i="3" s="1"/>
  <c r="V287" i="3" a="1"/>
  <c r="V287" i="3" s="1"/>
  <c r="Z286" i="3" a="1"/>
  <c r="Z286" i="3" s="1"/>
  <c r="AA286" i="3" s="1"/>
  <c r="Y286" i="3" a="1"/>
  <c r="Y286" i="3" s="1"/>
  <c r="X286" i="3" a="1"/>
  <c r="X286" i="3" s="1"/>
  <c r="W286" i="3" a="1"/>
  <c r="W286" i="3" s="1"/>
  <c r="V286" i="3" a="1"/>
  <c r="V286" i="3" s="1"/>
  <c r="Z285" i="3" a="1"/>
  <c r="Z285" i="3" s="1"/>
  <c r="AA285" i="3" s="1"/>
  <c r="Y285" i="3" a="1"/>
  <c r="Y285" i="3" s="1"/>
  <c r="X285" i="3" a="1"/>
  <c r="X285" i="3" s="1"/>
  <c r="W285" i="3" a="1"/>
  <c r="W285" i="3" s="1"/>
  <c r="V285" i="3" a="1"/>
  <c r="V285" i="3" s="1"/>
  <c r="Z284" i="3" a="1"/>
  <c r="Z284" i="3" s="1"/>
  <c r="AA284" i="3" s="1"/>
  <c r="Y284" i="3" a="1"/>
  <c r="Y284" i="3" s="1"/>
  <c r="X284" i="3" a="1"/>
  <c r="X284" i="3" s="1"/>
  <c r="W284" i="3" a="1"/>
  <c r="W284" i="3" s="1"/>
  <c r="V284" i="3" a="1"/>
  <c r="V284" i="3" s="1"/>
  <c r="Z283" i="3" a="1"/>
  <c r="Z283" i="3" s="1"/>
  <c r="AA283" i="3" s="1"/>
  <c r="Y283" i="3" a="1"/>
  <c r="Y283" i="3" s="1"/>
  <c r="X283" i="3" a="1"/>
  <c r="X283" i="3" s="1"/>
  <c r="W283" i="3" a="1"/>
  <c r="W283" i="3" s="1"/>
  <c r="V283" i="3" a="1"/>
  <c r="V283" i="3" s="1"/>
  <c r="Z282" i="3" a="1"/>
  <c r="Z282" i="3" s="1"/>
  <c r="AA282" i="3" s="1"/>
  <c r="Y282" i="3" a="1"/>
  <c r="Y282" i="3" s="1"/>
  <c r="X282" i="3" a="1"/>
  <c r="X282" i="3" s="1"/>
  <c r="W282" i="3" a="1"/>
  <c r="W282" i="3" s="1"/>
  <c r="V282" i="3" a="1"/>
  <c r="V282" i="3" s="1"/>
  <c r="Z281" i="3" a="1"/>
  <c r="Z281" i="3" s="1"/>
  <c r="AA281" i="3" s="1"/>
  <c r="Y281" i="3" a="1"/>
  <c r="Y281" i="3" s="1"/>
  <c r="X281" i="3" a="1"/>
  <c r="X281" i="3" s="1"/>
  <c r="W281" i="3" a="1"/>
  <c r="W281" i="3" s="1"/>
  <c r="V281" i="3" a="1"/>
  <c r="V281" i="3" s="1"/>
  <c r="Z280" i="3" a="1"/>
  <c r="Z280" i="3" s="1"/>
  <c r="AA280" i="3" s="1"/>
  <c r="Y280" i="3" a="1"/>
  <c r="Y280" i="3" s="1"/>
  <c r="X280" i="3" a="1"/>
  <c r="X280" i="3" s="1"/>
  <c r="W280" i="3" a="1"/>
  <c r="W280" i="3" s="1"/>
  <c r="V280" i="3" a="1"/>
  <c r="V280" i="3" s="1"/>
  <c r="Z279" i="3" a="1"/>
  <c r="Z279" i="3" s="1"/>
  <c r="AA279" i="3" s="1"/>
  <c r="Y279" i="3" a="1"/>
  <c r="Y279" i="3" s="1"/>
  <c r="X279" i="3" a="1"/>
  <c r="X279" i="3" s="1"/>
  <c r="W279" i="3" a="1"/>
  <c r="W279" i="3" s="1"/>
  <c r="V279" i="3" a="1"/>
  <c r="V279" i="3" s="1"/>
  <c r="Z278" i="3" a="1"/>
  <c r="Z278" i="3" s="1"/>
  <c r="AA278" i="3" s="1"/>
  <c r="Y278" i="3" a="1"/>
  <c r="Y278" i="3" s="1"/>
  <c r="X278" i="3" a="1"/>
  <c r="X278" i="3" s="1"/>
  <c r="W278" i="3" a="1"/>
  <c r="W278" i="3" s="1"/>
  <c r="V278" i="3" a="1"/>
  <c r="V278" i="3" s="1"/>
  <c r="Z277" i="3" a="1"/>
  <c r="Z277" i="3" s="1"/>
  <c r="AA277" i="3" s="1"/>
  <c r="Y277" i="3" a="1"/>
  <c r="Y277" i="3" s="1"/>
  <c r="X277" i="3" a="1"/>
  <c r="X277" i="3" s="1"/>
  <c r="W277" i="3" a="1"/>
  <c r="W277" i="3" s="1"/>
  <c r="V277" i="3" a="1"/>
  <c r="V277" i="3" s="1"/>
  <c r="Z276" i="3" a="1"/>
  <c r="Z276" i="3" s="1"/>
  <c r="AA276" i="3" s="1"/>
  <c r="Y276" i="3" a="1"/>
  <c r="Y276" i="3" s="1"/>
  <c r="X276" i="3" a="1"/>
  <c r="X276" i="3" s="1"/>
  <c r="W276" i="3" a="1"/>
  <c r="W276" i="3" s="1"/>
  <c r="V276" i="3" a="1"/>
  <c r="V276" i="3" s="1"/>
  <c r="Z275" i="3" a="1"/>
  <c r="Z275" i="3" s="1"/>
  <c r="AA275" i="3" s="1"/>
  <c r="Y275" i="3" a="1"/>
  <c r="Y275" i="3" s="1"/>
  <c r="X275" i="3" a="1"/>
  <c r="X275" i="3" s="1"/>
  <c r="W275" i="3" a="1"/>
  <c r="W275" i="3" s="1"/>
  <c r="V275" i="3" a="1"/>
  <c r="V275" i="3" s="1"/>
  <c r="Z274" i="3" a="1"/>
  <c r="Z274" i="3" s="1"/>
  <c r="AA274" i="3" s="1"/>
  <c r="Y274" i="3" a="1"/>
  <c r="Y274" i="3" s="1"/>
  <c r="X274" i="3" a="1"/>
  <c r="X274" i="3" s="1"/>
  <c r="W274" i="3" a="1"/>
  <c r="W274" i="3" s="1"/>
  <c r="V274" i="3" a="1"/>
  <c r="V274" i="3" s="1"/>
  <c r="Z273" i="3" a="1"/>
  <c r="Z273" i="3" s="1"/>
  <c r="AA273" i="3" s="1"/>
  <c r="Y273" i="3" a="1"/>
  <c r="Y273" i="3" s="1"/>
  <c r="X273" i="3" a="1"/>
  <c r="X273" i="3" s="1"/>
  <c r="W273" i="3" a="1"/>
  <c r="W273" i="3" s="1"/>
  <c r="V273" i="3" a="1"/>
  <c r="V273" i="3" s="1"/>
  <c r="Z272" i="3" a="1"/>
  <c r="Z272" i="3" s="1"/>
  <c r="AA272" i="3" s="1"/>
  <c r="Y272" i="3" a="1"/>
  <c r="Y272" i="3" s="1"/>
  <c r="X272" i="3" a="1"/>
  <c r="X272" i="3" s="1"/>
  <c r="W272" i="3" a="1"/>
  <c r="W272" i="3" s="1"/>
  <c r="V272" i="3" a="1"/>
  <c r="V272" i="3" s="1"/>
  <c r="Z271" i="3" a="1"/>
  <c r="Z271" i="3" s="1"/>
  <c r="AA271" i="3" s="1"/>
  <c r="Y271" i="3" a="1"/>
  <c r="Y271" i="3" s="1"/>
  <c r="X271" i="3" a="1"/>
  <c r="X271" i="3" s="1"/>
  <c r="W271" i="3" a="1"/>
  <c r="W271" i="3" s="1"/>
  <c r="V271" i="3" a="1"/>
  <c r="V271" i="3" s="1"/>
  <c r="R271" i="3" a="1"/>
  <c r="R271" i="3" s="1"/>
  <c r="Z270" i="3" a="1"/>
  <c r="Z270" i="3" s="1"/>
  <c r="AA270" i="3" s="1"/>
  <c r="Y270" i="3" a="1"/>
  <c r="Y270" i="3" s="1"/>
  <c r="X270" i="3" a="1"/>
  <c r="X270" i="3" s="1"/>
  <c r="W270" i="3" a="1"/>
  <c r="W270" i="3" s="1"/>
  <c r="V270" i="3" a="1"/>
  <c r="V270" i="3" s="1"/>
  <c r="R270" i="3" a="1"/>
  <c r="R270" i="3" s="1"/>
  <c r="Z269" i="3" a="1"/>
  <c r="Z269" i="3" s="1"/>
  <c r="AA269" i="3" s="1"/>
  <c r="Y269" i="3" a="1"/>
  <c r="Y269" i="3" s="1"/>
  <c r="X269" i="3" a="1"/>
  <c r="X269" i="3" s="1"/>
  <c r="W269" i="3" a="1"/>
  <c r="W269" i="3" s="1"/>
  <c r="V269" i="3" a="1"/>
  <c r="V269" i="3" s="1"/>
  <c r="Z268" i="3" a="1"/>
  <c r="Z268" i="3" s="1"/>
  <c r="AA268" i="3" s="1"/>
  <c r="Y268" i="3" a="1"/>
  <c r="Y268" i="3" s="1"/>
  <c r="X268" i="3" a="1"/>
  <c r="X268" i="3" s="1"/>
  <c r="W268" i="3" a="1"/>
  <c r="W268" i="3" s="1"/>
  <c r="V268" i="3" a="1"/>
  <c r="V268" i="3" s="1"/>
  <c r="Z267" i="3" a="1"/>
  <c r="Z267" i="3" s="1"/>
  <c r="AA267" i="3" s="1"/>
  <c r="Y267" i="3" a="1"/>
  <c r="Y267" i="3" s="1"/>
  <c r="X267" i="3" a="1"/>
  <c r="X267" i="3" s="1"/>
  <c r="W267" i="3" a="1"/>
  <c r="W267" i="3" s="1"/>
  <c r="V267" i="3" a="1"/>
  <c r="V267" i="3" s="1"/>
  <c r="Z266" i="3" a="1"/>
  <c r="Z266" i="3" s="1"/>
  <c r="AA266" i="3" s="1"/>
  <c r="Y266" i="3" a="1"/>
  <c r="Y266" i="3"/>
  <c r="X266" i="3" a="1"/>
  <c r="X266" i="3" s="1"/>
  <c r="W266" i="3" a="1"/>
  <c r="W266" i="3" s="1"/>
  <c r="V266" i="3" a="1"/>
  <c r="V266" i="3" s="1"/>
  <c r="Z265" i="3" a="1"/>
  <c r="Z265" i="3" s="1"/>
  <c r="AA265" i="3" s="1"/>
  <c r="Y265" i="3" a="1"/>
  <c r="Y265" i="3" s="1"/>
  <c r="X265" i="3" a="1"/>
  <c r="X265" i="3" s="1"/>
  <c r="W265" i="3" a="1"/>
  <c r="W265" i="3" s="1"/>
  <c r="V265" i="3" a="1"/>
  <c r="V265" i="3" s="1"/>
  <c r="Z264" i="3" a="1"/>
  <c r="Z264" i="3" s="1"/>
  <c r="AA264" i="3" s="1"/>
  <c r="Y264" i="3" a="1"/>
  <c r="Y264" i="3" s="1"/>
  <c r="X264" i="3" a="1"/>
  <c r="X264" i="3" s="1"/>
  <c r="W264" i="3" a="1"/>
  <c r="W264" i="3" s="1"/>
  <c r="V264" i="3" a="1"/>
  <c r="V264" i="3" s="1"/>
  <c r="Z263" i="3" a="1"/>
  <c r="Z263" i="3" s="1"/>
  <c r="AA263" i="3" s="1"/>
  <c r="Y263" i="3" a="1"/>
  <c r="Y263" i="3" s="1"/>
  <c r="X263" i="3" a="1"/>
  <c r="X263" i="3" s="1"/>
  <c r="W263" i="3" a="1"/>
  <c r="W263" i="3" s="1"/>
  <c r="V263" i="3" a="1"/>
  <c r="V263" i="3" s="1"/>
  <c r="R263" i="3" a="1"/>
  <c r="R263" i="3" s="1"/>
  <c r="Z262" i="3" a="1"/>
  <c r="Z262" i="3" s="1"/>
  <c r="AA262" i="3" s="1"/>
  <c r="Y262" i="3" a="1"/>
  <c r="Y262" i="3" s="1"/>
  <c r="X262" i="3" a="1"/>
  <c r="X262" i="3" s="1"/>
  <c r="W262" i="3" a="1"/>
  <c r="W262" i="3" s="1"/>
  <c r="V262" i="3" a="1"/>
  <c r="V262" i="3" s="1"/>
  <c r="Z261" i="3" a="1"/>
  <c r="Z261" i="3" s="1"/>
  <c r="AA261" i="3" s="1"/>
  <c r="Y261" i="3" a="1"/>
  <c r="Y261" i="3" s="1"/>
  <c r="X261" i="3" a="1"/>
  <c r="X261" i="3" s="1"/>
  <c r="W261" i="3" a="1"/>
  <c r="W261" i="3" s="1"/>
  <c r="V261" i="3" a="1"/>
  <c r="V261" i="3" s="1"/>
  <c r="Z260" i="3" a="1"/>
  <c r="Z260" i="3" s="1"/>
  <c r="AA260" i="3" s="1"/>
  <c r="Y260" i="3" a="1"/>
  <c r="Y260" i="3" s="1"/>
  <c r="X260" i="3" a="1"/>
  <c r="X260" i="3" s="1"/>
  <c r="W260" i="3" a="1"/>
  <c r="W260" i="3" s="1"/>
  <c r="V260" i="3" a="1"/>
  <c r="V260" i="3" s="1"/>
  <c r="Z259" i="3" a="1"/>
  <c r="Z259" i="3" s="1"/>
  <c r="AA259" i="3" s="1"/>
  <c r="Y259" i="3" a="1"/>
  <c r="Y259" i="3" s="1"/>
  <c r="X259" i="3" a="1"/>
  <c r="X259" i="3" s="1"/>
  <c r="W259" i="3" a="1"/>
  <c r="W259" i="3" s="1"/>
  <c r="V259" i="3" a="1"/>
  <c r="V259" i="3" s="1"/>
  <c r="Z258" i="3" a="1"/>
  <c r="Z258" i="3" s="1"/>
  <c r="AA258" i="3" s="1"/>
  <c r="Y258" i="3" a="1"/>
  <c r="Y258" i="3" s="1"/>
  <c r="X258" i="3" a="1"/>
  <c r="X258" i="3" s="1"/>
  <c r="W258" i="3" a="1"/>
  <c r="W258" i="3" s="1"/>
  <c r="V258" i="3" a="1"/>
  <c r="V258" i="3" s="1"/>
  <c r="Z257" i="3" a="1"/>
  <c r="Z257" i="3" s="1"/>
  <c r="AA257" i="3" s="1"/>
  <c r="Y257" i="3" a="1"/>
  <c r="Y257" i="3" s="1"/>
  <c r="X257" i="3" a="1"/>
  <c r="X257" i="3" s="1"/>
  <c r="W257" i="3" a="1"/>
  <c r="W257" i="3" s="1"/>
  <c r="V257" i="3" a="1"/>
  <c r="V257" i="3" s="1"/>
  <c r="R257" i="3" a="1"/>
  <c r="R257" i="3" s="1"/>
  <c r="Z256" i="3" a="1"/>
  <c r="Z256" i="3" s="1"/>
  <c r="AA256" i="3" s="1"/>
  <c r="Y256" i="3" a="1"/>
  <c r="Y256" i="3" s="1"/>
  <c r="X256" i="3" a="1"/>
  <c r="X256" i="3" s="1"/>
  <c r="W256" i="3" a="1"/>
  <c r="W256" i="3" s="1"/>
  <c r="V256" i="3" a="1"/>
  <c r="V256" i="3" s="1"/>
  <c r="R256" i="3" a="1"/>
  <c r="R256" i="3" s="1"/>
  <c r="Z255" i="3" a="1"/>
  <c r="Z255" i="3" s="1"/>
  <c r="AA255" i="3" s="1"/>
  <c r="Y255" i="3" a="1"/>
  <c r="Y255" i="3" s="1"/>
  <c r="X255" i="3" a="1"/>
  <c r="X255" i="3" s="1"/>
  <c r="W255" i="3" a="1"/>
  <c r="W255" i="3" s="1"/>
  <c r="V255" i="3" a="1"/>
  <c r="V255" i="3" s="1"/>
  <c r="R255" i="3" a="1"/>
  <c r="R255" i="3"/>
  <c r="Z254" i="3" a="1"/>
  <c r="Z254" i="3" s="1"/>
  <c r="AA254" i="3" s="1"/>
  <c r="Y254" i="3" a="1"/>
  <c r="Y254" i="3" s="1"/>
  <c r="X254" i="3" a="1"/>
  <c r="X254" i="3" s="1"/>
  <c r="W254" i="3" a="1"/>
  <c r="W254" i="3" s="1"/>
  <c r="V254" i="3" a="1"/>
  <c r="V254" i="3" s="1"/>
  <c r="Z253" i="3" a="1"/>
  <c r="Z253" i="3" s="1"/>
  <c r="AA253" i="3" s="1"/>
  <c r="Y253" i="3" a="1"/>
  <c r="Y253" i="3" s="1"/>
  <c r="X253" i="3" a="1"/>
  <c r="X253" i="3" s="1"/>
  <c r="W253" i="3" a="1"/>
  <c r="W253" i="3" s="1"/>
  <c r="V253" i="3" a="1"/>
  <c r="V253" i="3" s="1"/>
  <c r="Z252" i="3" a="1"/>
  <c r="Z252" i="3" s="1"/>
  <c r="AA252" i="3" s="1"/>
  <c r="Y252" i="3" a="1"/>
  <c r="Y252" i="3" s="1"/>
  <c r="X252" i="3" a="1"/>
  <c r="X252" i="3" s="1"/>
  <c r="W252" i="3" a="1"/>
  <c r="W252" i="3" s="1"/>
  <c r="V252" i="3" a="1"/>
  <c r="V252" i="3" s="1"/>
  <c r="Z251" i="3" a="1"/>
  <c r="Z251" i="3" s="1"/>
  <c r="AA251" i="3" s="1"/>
  <c r="Y251" i="3" a="1"/>
  <c r="Y251" i="3" s="1"/>
  <c r="X251" i="3" a="1"/>
  <c r="X251" i="3" s="1"/>
  <c r="W251" i="3" a="1"/>
  <c r="W251" i="3" s="1"/>
  <c r="V251" i="3" a="1"/>
  <c r="V251" i="3" s="1"/>
  <c r="Z250" i="3" a="1"/>
  <c r="Z250" i="3" s="1"/>
  <c r="AA250" i="3" s="1"/>
  <c r="Y250" i="3" a="1"/>
  <c r="Y250" i="3" s="1"/>
  <c r="X250" i="3" a="1"/>
  <c r="X250" i="3" s="1"/>
  <c r="W250" i="3" a="1"/>
  <c r="W250" i="3" s="1"/>
  <c r="V250" i="3" a="1"/>
  <c r="V250" i="3" s="1"/>
  <c r="Z249" i="3" a="1"/>
  <c r="Z249" i="3" s="1"/>
  <c r="AA249" i="3" s="1"/>
  <c r="Y249" i="3" a="1"/>
  <c r="Y249" i="3" s="1"/>
  <c r="X249" i="3" a="1"/>
  <c r="X249" i="3" s="1"/>
  <c r="W249" i="3" a="1"/>
  <c r="W249" i="3" s="1"/>
  <c r="V249" i="3" a="1"/>
  <c r="V249" i="3" s="1"/>
  <c r="R249" i="3" a="1"/>
  <c r="R249" i="3"/>
  <c r="Z248" i="3" a="1"/>
  <c r="Z248" i="3" s="1"/>
  <c r="AA248" i="3" s="1"/>
  <c r="Y248" i="3" a="1"/>
  <c r="Y248" i="3" s="1"/>
  <c r="X248" i="3" a="1"/>
  <c r="X248" i="3" s="1"/>
  <c r="W248" i="3" a="1"/>
  <c r="W248" i="3" s="1"/>
  <c r="V248" i="3" a="1"/>
  <c r="V248" i="3" s="1"/>
  <c r="Z247" i="3" a="1"/>
  <c r="Z247" i="3" s="1"/>
  <c r="AA247" i="3" s="1"/>
  <c r="Y247" i="3" a="1"/>
  <c r="Y247" i="3" s="1"/>
  <c r="X247" i="3" a="1"/>
  <c r="X247" i="3" s="1"/>
  <c r="W247" i="3" a="1"/>
  <c r="W247" i="3" s="1"/>
  <c r="V247" i="3" a="1"/>
  <c r="V247" i="3" s="1"/>
  <c r="Z246" i="3" a="1"/>
  <c r="Z246" i="3" s="1"/>
  <c r="AA246" i="3" s="1"/>
  <c r="Y246" i="3" a="1"/>
  <c r="Y246" i="3" s="1"/>
  <c r="X246" i="3" a="1"/>
  <c r="X246" i="3" s="1"/>
  <c r="W246" i="3" a="1"/>
  <c r="W246" i="3" s="1"/>
  <c r="V246" i="3" a="1"/>
  <c r="V246" i="3" s="1"/>
  <c r="Z245" i="3" a="1"/>
  <c r="Z245" i="3" s="1"/>
  <c r="AA245" i="3" s="1"/>
  <c r="Y245" i="3" a="1"/>
  <c r="Y245" i="3" s="1"/>
  <c r="X245" i="3" a="1"/>
  <c r="X245" i="3" s="1"/>
  <c r="W245" i="3" a="1"/>
  <c r="W245" i="3" s="1"/>
  <c r="V245" i="3" a="1"/>
  <c r="V245" i="3" s="1"/>
  <c r="Z244" i="3" a="1"/>
  <c r="Z244" i="3" s="1"/>
  <c r="AA244" i="3" s="1"/>
  <c r="Y244" i="3" a="1"/>
  <c r="Y244" i="3" s="1"/>
  <c r="X244" i="3" a="1"/>
  <c r="X244" i="3" s="1"/>
  <c r="W244" i="3" a="1"/>
  <c r="W244" i="3" s="1"/>
  <c r="V244" i="3" a="1"/>
  <c r="V244" i="3" s="1"/>
  <c r="Z243" i="3" a="1"/>
  <c r="Z243" i="3" s="1"/>
  <c r="AA243" i="3" s="1"/>
  <c r="Y243" i="3" a="1"/>
  <c r="Y243" i="3" s="1"/>
  <c r="X243" i="3" a="1"/>
  <c r="X243" i="3" s="1"/>
  <c r="W243" i="3" a="1"/>
  <c r="W243" i="3" s="1"/>
  <c r="V243" i="3" a="1"/>
  <c r="V243" i="3" s="1"/>
  <c r="Z242" i="3" a="1"/>
  <c r="Z242" i="3" s="1"/>
  <c r="AA242" i="3" s="1"/>
  <c r="Y242" i="3" a="1"/>
  <c r="Y242" i="3" s="1"/>
  <c r="X242" i="3" a="1"/>
  <c r="X242" i="3" s="1"/>
  <c r="W242" i="3" a="1"/>
  <c r="W242" i="3" s="1"/>
  <c r="V242" i="3" a="1"/>
  <c r="V242" i="3" s="1"/>
  <c r="R242" i="3" a="1"/>
  <c r="R242" i="3" s="1"/>
  <c r="Z241" i="3" a="1"/>
  <c r="Z241" i="3" s="1"/>
  <c r="AA241" i="3" s="1"/>
  <c r="Y241" i="3" a="1"/>
  <c r="Y241" i="3" s="1"/>
  <c r="X241" i="3" a="1"/>
  <c r="X241" i="3" s="1"/>
  <c r="W241" i="3" a="1"/>
  <c r="W241" i="3" s="1"/>
  <c r="V241" i="3" a="1"/>
  <c r="V241" i="3" s="1"/>
  <c r="Z240" i="3" a="1"/>
  <c r="Z240" i="3" s="1"/>
  <c r="AA240" i="3" s="1"/>
  <c r="Y240" i="3" a="1"/>
  <c r="Y240" i="3" s="1"/>
  <c r="X240" i="3" a="1"/>
  <c r="X240" i="3" s="1"/>
  <c r="W240" i="3" a="1"/>
  <c r="W240" i="3" s="1"/>
  <c r="V240" i="3" a="1"/>
  <c r="V240" i="3" s="1"/>
  <c r="Z239" i="3" a="1"/>
  <c r="Z239" i="3" s="1"/>
  <c r="AA239" i="3" s="1"/>
  <c r="Y239" i="3" a="1"/>
  <c r="Y239" i="3" s="1"/>
  <c r="X239" i="3" a="1"/>
  <c r="X239" i="3" s="1"/>
  <c r="W239" i="3" a="1"/>
  <c r="W239" i="3" s="1"/>
  <c r="V239" i="3" a="1"/>
  <c r="V239" i="3" s="1"/>
  <c r="Z238" i="3" a="1"/>
  <c r="Z238" i="3" s="1"/>
  <c r="AA238" i="3" s="1"/>
  <c r="Y238" i="3" a="1"/>
  <c r="Y238" i="3" s="1"/>
  <c r="X238" i="3" a="1"/>
  <c r="X238" i="3" s="1"/>
  <c r="W238" i="3" a="1"/>
  <c r="W238" i="3" s="1"/>
  <c r="V238" i="3" a="1"/>
  <c r="V238" i="3" s="1"/>
  <c r="Z237" i="3" a="1"/>
  <c r="Z237" i="3" s="1"/>
  <c r="AA237" i="3" s="1"/>
  <c r="Y237" i="3" a="1"/>
  <c r="Y237" i="3" s="1"/>
  <c r="X237" i="3" a="1"/>
  <c r="X237" i="3" s="1"/>
  <c r="W237" i="3" a="1"/>
  <c r="W237" i="3" s="1"/>
  <c r="V237" i="3" a="1"/>
  <c r="V237" i="3" s="1"/>
  <c r="Z236" i="3" a="1"/>
  <c r="Z236" i="3" s="1"/>
  <c r="AA236" i="3" s="1"/>
  <c r="Y236" i="3" a="1"/>
  <c r="Y236" i="3" s="1"/>
  <c r="X236" i="3" a="1"/>
  <c r="X236" i="3" s="1"/>
  <c r="W236" i="3" a="1"/>
  <c r="W236" i="3" s="1"/>
  <c r="V236" i="3" a="1"/>
  <c r="V236" i="3" s="1"/>
  <c r="Z235" i="3" a="1"/>
  <c r="Z235" i="3" s="1"/>
  <c r="AA235" i="3" s="1"/>
  <c r="Y235" i="3" a="1"/>
  <c r="Y235" i="3" s="1"/>
  <c r="X235" i="3" a="1"/>
  <c r="X235" i="3" s="1"/>
  <c r="W235" i="3" a="1"/>
  <c r="W235" i="3" s="1"/>
  <c r="V235" i="3" a="1"/>
  <c r="V235" i="3" s="1"/>
  <c r="Z234" i="3" a="1"/>
  <c r="Z234" i="3" s="1"/>
  <c r="AA234" i="3" s="1"/>
  <c r="Y234" i="3" a="1"/>
  <c r="Y234" i="3" s="1"/>
  <c r="X234" i="3" a="1"/>
  <c r="X234" i="3" s="1"/>
  <c r="W234" i="3" a="1"/>
  <c r="W234" i="3" s="1"/>
  <c r="V234" i="3" a="1"/>
  <c r="V234" i="3" s="1"/>
  <c r="Z233" i="3" a="1"/>
  <c r="Z233" i="3" s="1"/>
  <c r="AA233" i="3" s="1"/>
  <c r="Y233" i="3" a="1"/>
  <c r="Y233" i="3" s="1"/>
  <c r="X233" i="3" a="1"/>
  <c r="X233" i="3" s="1"/>
  <c r="W233" i="3" a="1"/>
  <c r="W233" i="3" s="1"/>
  <c r="V233" i="3" a="1"/>
  <c r="V233" i="3" s="1"/>
  <c r="Z232" i="3" a="1"/>
  <c r="Z232" i="3" s="1"/>
  <c r="AA232" i="3" s="1"/>
  <c r="Y232" i="3" a="1"/>
  <c r="Y232" i="3" s="1"/>
  <c r="X232" i="3" a="1"/>
  <c r="X232" i="3" s="1"/>
  <c r="W232" i="3" a="1"/>
  <c r="W232" i="3" s="1"/>
  <c r="V232" i="3" a="1"/>
  <c r="V232" i="3" s="1"/>
  <c r="Z231" i="3" a="1"/>
  <c r="Z231" i="3" s="1"/>
  <c r="AA231" i="3" s="1"/>
  <c r="Y231" i="3" a="1"/>
  <c r="Y231" i="3" s="1"/>
  <c r="X231" i="3" a="1"/>
  <c r="X231" i="3" s="1"/>
  <c r="W231" i="3" a="1"/>
  <c r="W231" i="3" s="1"/>
  <c r="V231" i="3" a="1"/>
  <c r="V231" i="3" s="1"/>
  <c r="Z230" i="3" a="1"/>
  <c r="Z230" i="3" s="1"/>
  <c r="AA230" i="3" s="1"/>
  <c r="Y230" i="3" a="1"/>
  <c r="Y230" i="3" s="1"/>
  <c r="X230" i="3" a="1"/>
  <c r="X230" i="3" s="1"/>
  <c r="W230" i="3" a="1"/>
  <c r="W230" i="3" s="1"/>
  <c r="V230" i="3" a="1"/>
  <c r="V230" i="3" s="1"/>
  <c r="Z229" i="3" a="1"/>
  <c r="Z229" i="3" s="1"/>
  <c r="AA229" i="3" s="1"/>
  <c r="Y229" i="3" a="1"/>
  <c r="Y229" i="3" s="1"/>
  <c r="X229" i="3" a="1"/>
  <c r="X229" i="3" s="1"/>
  <c r="W229" i="3" a="1"/>
  <c r="W229" i="3" s="1"/>
  <c r="V229" i="3" a="1"/>
  <c r="V229" i="3" s="1"/>
  <c r="Z228" i="3" a="1"/>
  <c r="Z228" i="3" s="1"/>
  <c r="AA228" i="3" s="1"/>
  <c r="Y228" i="3" a="1"/>
  <c r="Y228" i="3" s="1"/>
  <c r="X228" i="3" a="1"/>
  <c r="X228" i="3" s="1"/>
  <c r="W228" i="3" a="1"/>
  <c r="W228" i="3" s="1"/>
  <c r="V228" i="3" a="1"/>
  <c r="V228" i="3" s="1"/>
  <c r="Z227" i="3" a="1"/>
  <c r="Z227" i="3" s="1"/>
  <c r="AA227" i="3" s="1"/>
  <c r="Y227" i="3" a="1"/>
  <c r="Y227" i="3" s="1"/>
  <c r="X227" i="3" a="1"/>
  <c r="X227" i="3" s="1"/>
  <c r="W227" i="3" a="1"/>
  <c r="W227" i="3" s="1"/>
  <c r="V227" i="3" a="1"/>
  <c r="V227" i="3" s="1"/>
  <c r="Z226" i="3" a="1"/>
  <c r="Z226" i="3" s="1"/>
  <c r="AA226" i="3" s="1"/>
  <c r="Y226" i="3" a="1"/>
  <c r="Y226" i="3"/>
  <c r="X226" i="3" a="1"/>
  <c r="X226" i="3" s="1"/>
  <c r="W226" i="3" a="1"/>
  <c r="W226" i="3" s="1"/>
  <c r="V226" i="3" a="1"/>
  <c r="V226" i="3" s="1"/>
  <c r="Z225" i="3" a="1"/>
  <c r="Z225" i="3" s="1"/>
  <c r="AA225" i="3" s="1"/>
  <c r="Y225" i="3" a="1"/>
  <c r="Y225" i="3" s="1"/>
  <c r="X225" i="3" a="1"/>
  <c r="X225" i="3" s="1"/>
  <c r="W225" i="3" a="1"/>
  <c r="W225" i="3" s="1"/>
  <c r="V225" i="3" a="1"/>
  <c r="V225" i="3" s="1"/>
  <c r="Z224" i="3" a="1"/>
  <c r="Z224" i="3" s="1"/>
  <c r="AA224" i="3" s="1"/>
  <c r="Y224" i="3" a="1"/>
  <c r="Y224" i="3" s="1"/>
  <c r="X224" i="3" a="1"/>
  <c r="X224" i="3" s="1"/>
  <c r="W224" i="3" a="1"/>
  <c r="W224" i="3" s="1"/>
  <c r="V224" i="3" a="1"/>
  <c r="V224" i="3" s="1"/>
  <c r="Z223" i="3" a="1"/>
  <c r="Z223" i="3" s="1"/>
  <c r="AA223" i="3" s="1"/>
  <c r="Y223" i="3" a="1"/>
  <c r="Y223" i="3" s="1"/>
  <c r="X223" i="3" a="1"/>
  <c r="X223" i="3" s="1"/>
  <c r="W223" i="3" a="1"/>
  <c r="W223" i="3" s="1"/>
  <c r="V223" i="3" a="1"/>
  <c r="V223" i="3" s="1"/>
  <c r="Z222" i="3" a="1"/>
  <c r="Z222" i="3" s="1"/>
  <c r="AA222" i="3" s="1"/>
  <c r="Y222" i="3" a="1"/>
  <c r="Y222" i="3" s="1"/>
  <c r="X222" i="3" a="1"/>
  <c r="X222" i="3" s="1"/>
  <c r="W222" i="3" a="1"/>
  <c r="W222" i="3" s="1"/>
  <c r="V222" i="3" a="1"/>
  <c r="V222" i="3" s="1"/>
  <c r="Z221" i="3" a="1"/>
  <c r="Z221" i="3" s="1"/>
  <c r="AA221" i="3" s="1"/>
  <c r="Y221" i="3" a="1"/>
  <c r="Y221" i="3" s="1"/>
  <c r="X221" i="3" a="1"/>
  <c r="X221" i="3" s="1"/>
  <c r="W221" i="3" a="1"/>
  <c r="W221" i="3" s="1"/>
  <c r="V221" i="3" a="1"/>
  <c r="V221" i="3" s="1"/>
  <c r="Z220" i="3" a="1"/>
  <c r="Z220" i="3" s="1"/>
  <c r="AA220" i="3" s="1"/>
  <c r="Y220" i="3" a="1"/>
  <c r="Y220" i="3" s="1"/>
  <c r="X220" i="3" a="1"/>
  <c r="X220" i="3" s="1"/>
  <c r="W220" i="3" a="1"/>
  <c r="W220" i="3" s="1"/>
  <c r="V220" i="3" a="1"/>
  <c r="V220" i="3" s="1"/>
  <c r="Z219" i="3" a="1"/>
  <c r="Z219" i="3" s="1"/>
  <c r="AA219" i="3" s="1"/>
  <c r="Y219" i="3" a="1"/>
  <c r="Y219" i="3" s="1"/>
  <c r="X219" i="3" a="1"/>
  <c r="X219" i="3" s="1"/>
  <c r="W219" i="3" a="1"/>
  <c r="W219" i="3" s="1"/>
  <c r="V219" i="3" a="1"/>
  <c r="V219" i="3" s="1"/>
  <c r="Z218" i="3" a="1"/>
  <c r="Z218" i="3" s="1"/>
  <c r="AA218" i="3" s="1"/>
  <c r="Y218" i="3" a="1"/>
  <c r="Y218" i="3" s="1"/>
  <c r="X218" i="3" a="1"/>
  <c r="X218" i="3" s="1"/>
  <c r="W218" i="3" a="1"/>
  <c r="W218" i="3" s="1"/>
  <c r="V218" i="3" a="1"/>
  <c r="V218" i="3" s="1"/>
  <c r="Z217" i="3" a="1"/>
  <c r="Z217" i="3" s="1"/>
  <c r="AA217" i="3" s="1"/>
  <c r="Y217" i="3" a="1"/>
  <c r="Y217" i="3" s="1"/>
  <c r="X217" i="3" a="1"/>
  <c r="X217" i="3" s="1"/>
  <c r="W217" i="3" a="1"/>
  <c r="W217" i="3" s="1"/>
  <c r="V217" i="3" a="1"/>
  <c r="V217" i="3" s="1"/>
  <c r="Z216" i="3" a="1"/>
  <c r="Z216" i="3" s="1"/>
  <c r="AA216" i="3" s="1"/>
  <c r="Y216" i="3" a="1"/>
  <c r="Y216" i="3" s="1"/>
  <c r="X216" i="3" a="1"/>
  <c r="X216" i="3" s="1"/>
  <c r="W216" i="3" a="1"/>
  <c r="W216" i="3" s="1"/>
  <c r="V216" i="3" a="1"/>
  <c r="V216" i="3" s="1"/>
  <c r="Z215" i="3" a="1"/>
  <c r="Z215" i="3"/>
  <c r="AA215" i="3" s="1"/>
  <c r="Y215" i="3" a="1"/>
  <c r="Y215" i="3" s="1"/>
  <c r="X215" i="3" a="1"/>
  <c r="X215" i="3" s="1"/>
  <c r="W215" i="3" a="1"/>
  <c r="W215" i="3" s="1"/>
  <c r="V215" i="3" a="1"/>
  <c r="V215" i="3" s="1"/>
  <c r="Z214" i="3" a="1"/>
  <c r="Z214" i="3" s="1"/>
  <c r="AA214" i="3" s="1"/>
  <c r="Y214" i="3" a="1"/>
  <c r="Y214" i="3" s="1"/>
  <c r="X214" i="3" a="1"/>
  <c r="X214" i="3" s="1"/>
  <c r="W214" i="3" a="1"/>
  <c r="W214" i="3" s="1"/>
  <c r="V214" i="3" a="1"/>
  <c r="V214" i="3" s="1"/>
  <c r="Z213" i="3" a="1"/>
  <c r="Z213" i="3" s="1"/>
  <c r="AA213" i="3" s="1"/>
  <c r="Y213" i="3" a="1"/>
  <c r="Y213" i="3" s="1"/>
  <c r="X213" i="3" a="1"/>
  <c r="X213" i="3" s="1"/>
  <c r="W213" i="3" a="1"/>
  <c r="W213" i="3" s="1"/>
  <c r="V213" i="3" a="1"/>
  <c r="V213" i="3" s="1"/>
  <c r="Z212" i="3" a="1"/>
  <c r="Z212" i="3" s="1"/>
  <c r="AA212" i="3" s="1"/>
  <c r="Y212" i="3" a="1"/>
  <c r="Y212" i="3" s="1"/>
  <c r="X212" i="3" a="1"/>
  <c r="X212" i="3" s="1"/>
  <c r="W212" i="3" a="1"/>
  <c r="W212" i="3" s="1"/>
  <c r="V212" i="3" a="1"/>
  <c r="V212" i="3" s="1"/>
  <c r="Z211" i="3" a="1"/>
  <c r="Z211" i="3" s="1"/>
  <c r="AA211" i="3" s="1"/>
  <c r="Y211" i="3" a="1"/>
  <c r="Y211" i="3" s="1"/>
  <c r="X211" i="3" a="1"/>
  <c r="X211" i="3" s="1"/>
  <c r="W211" i="3" a="1"/>
  <c r="W211" i="3" s="1"/>
  <c r="V211" i="3" a="1"/>
  <c r="V211" i="3" s="1"/>
  <c r="Z210" i="3" a="1"/>
  <c r="Z210" i="3" s="1"/>
  <c r="AA210" i="3" s="1"/>
  <c r="Y210" i="3" a="1"/>
  <c r="Y210" i="3" s="1"/>
  <c r="X210" i="3" a="1"/>
  <c r="X210" i="3" s="1"/>
  <c r="W210" i="3" a="1"/>
  <c r="W210" i="3" s="1"/>
  <c r="V210" i="3" a="1"/>
  <c r="V210" i="3" s="1"/>
  <c r="Z209" i="3" a="1"/>
  <c r="Z209" i="3" s="1"/>
  <c r="AA209" i="3" s="1"/>
  <c r="Y209" i="3" a="1"/>
  <c r="Y209" i="3" s="1"/>
  <c r="X209" i="3" a="1"/>
  <c r="X209" i="3" s="1"/>
  <c r="W209" i="3" a="1"/>
  <c r="W209" i="3" s="1"/>
  <c r="V209" i="3" a="1"/>
  <c r="V209" i="3" s="1"/>
  <c r="Z208" i="3" a="1"/>
  <c r="Z208" i="3" s="1"/>
  <c r="AA208" i="3" s="1"/>
  <c r="Y208" i="3" a="1"/>
  <c r="Y208" i="3" s="1"/>
  <c r="X208" i="3" a="1"/>
  <c r="X208" i="3" s="1"/>
  <c r="W208" i="3" a="1"/>
  <c r="W208" i="3" s="1"/>
  <c r="V208" i="3" a="1"/>
  <c r="V208" i="3" s="1"/>
  <c r="Z207" i="3" a="1"/>
  <c r="Z207" i="3" s="1"/>
  <c r="AA207" i="3" s="1"/>
  <c r="Y207" i="3" a="1"/>
  <c r="Y207" i="3" s="1"/>
  <c r="X207" i="3" a="1"/>
  <c r="X207" i="3" s="1"/>
  <c r="W207" i="3" a="1"/>
  <c r="W207" i="3" s="1"/>
  <c r="V207" i="3" a="1"/>
  <c r="V207" i="3" s="1"/>
  <c r="Z206" i="3" a="1"/>
  <c r="Z206" i="3" s="1"/>
  <c r="AA206" i="3" s="1"/>
  <c r="Y206" i="3" a="1"/>
  <c r="Y206" i="3" s="1"/>
  <c r="X206" i="3" a="1"/>
  <c r="X206" i="3" s="1"/>
  <c r="W206" i="3" a="1"/>
  <c r="W206" i="3" s="1"/>
  <c r="V206" i="3" a="1"/>
  <c r="V206" i="3" s="1"/>
  <c r="Z205" i="3" a="1"/>
  <c r="Z205" i="3" s="1"/>
  <c r="AA205" i="3" s="1"/>
  <c r="Y205" i="3" a="1"/>
  <c r="Y205" i="3" s="1"/>
  <c r="X205" i="3" a="1"/>
  <c r="X205" i="3" s="1"/>
  <c r="W205" i="3" a="1"/>
  <c r="W205" i="3" s="1"/>
  <c r="V205" i="3" a="1"/>
  <c r="V205" i="3" s="1"/>
  <c r="Z204" i="3" a="1"/>
  <c r="Z204" i="3" s="1"/>
  <c r="AA204" i="3" s="1"/>
  <c r="Y204" i="3" a="1"/>
  <c r="Y204" i="3" s="1"/>
  <c r="X204" i="3" a="1"/>
  <c r="X204" i="3" s="1"/>
  <c r="W204" i="3" a="1"/>
  <c r="W204" i="3" s="1"/>
  <c r="V204" i="3" a="1"/>
  <c r="V204" i="3" s="1"/>
  <c r="Z203" i="3" a="1"/>
  <c r="Z203" i="3" s="1"/>
  <c r="AA203" i="3" s="1"/>
  <c r="Y203" i="3" a="1"/>
  <c r="Y203" i="3" s="1"/>
  <c r="X203" i="3" a="1"/>
  <c r="X203" i="3" s="1"/>
  <c r="W203" i="3" a="1"/>
  <c r="W203" i="3" s="1"/>
  <c r="V203" i="3" a="1"/>
  <c r="V203" i="3" s="1"/>
  <c r="Z202" i="3" a="1"/>
  <c r="Z202" i="3" s="1"/>
  <c r="AA202" i="3" s="1"/>
  <c r="Y202" i="3" a="1"/>
  <c r="Y202" i="3" s="1"/>
  <c r="X202" i="3" a="1"/>
  <c r="X202" i="3" s="1"/>
  <c r="W202" i="3" a="1"/>
  <c r="W202" i="3" s="1"/>
  <c r="V202" i="3" a="1"/>
  <c r="V202" i="3" s="1"/>
  <c r="Z201" i="3" a="1"/>
  <c r="Z201" i="3" s="1"/>
  <c r="AA201" i="3" s="1"/>
  <c r="Y201" i="3" a="1"/>
  <c r="Y201" i="3" s="1"/>
  <c r="X201" i="3" a="1"/>
  <c r="X201" i="3" s="1"/>
  <c r="W201" i="3" a="1"/>
  <c r="W201" i="3" s="1"/>
  <c r="V201" i="3" a="1"/>
  <c r="V201" i="3" s="1"/>
  <c r="Z200" i="3" a="1"/>
  <c r="Z200" i="3" s="1"/>
  <c r="AA200" i="3" s="1"/>
  <c r="Y200" i="3" a="1"/>
  <c r="Y200" i="3" s="1"/>
  <c r="X200" i="3" a="1"/>
  <c r="X200" i="3" s="1"/>
  <c r="W200" i="3" a="1"/>
  <c r="W200" i="3" s="1"/>
  <c r="V200" i="3" a="1"/>
  <c r="V200" i="3" s="1"/>
  <c r="Z199" i="3" a="1"/>
  <c r="Z199" i="3" s="1"/>
  <c r="AA199" i="3" s="1"/>
  <c r="Y199" i="3" a="1"/>
  <c r="Y199" i="3" s="1"/>
  <c r="X199" i="3" a="1"/>
  <c r="X199" i="3" s="1"/>
  <c r="W199" i="3" a="1"/>
  <c r="W199" i="3" s="1"/>
  <c r="V199" i="3" a="1"/>
  <c r="V199" i="3" s="1"/>
  <c r="Z198" i="3" a="1"/>
  <c r="Z198" i="3" s="1"/>
  <c r="AA198" i="3" s="1"/>
  <c r="Y198" i="3" a="1"/>
  <c r="Y198" i="3" s="1"/>
  <c r="X198" i="3" a="1"/>
  <c r="X198" i="3" s="1"/>
  <c r="W198" i="3" a="1"/>
  <c r="W198" i="3" s="1"/>
  <c r="V198" i="3" a="1"/>
  <c r="V198" i="3" s="1"/>
  <c r="Z197" i="3" a="1"/>
  <c r="Z197" i="3" s="1"/>
  <c r="AA197" i="3" s="1"/>
  <c r="Y197" i="3" a="1"/>
  <c r="Y197" i="3" s="1"/>
  <c r="X197" i="3" a="1"/>
  <c r="X197" i="3" s="1"/>
  <c r="W197" i="3" a="1"/>
  <c r="W197" i="3" s="1"/>
  <c r="V197" i="3" a="1"/>
  <c r="V197" i="3" s="1"/>
  <c r="Z196" i="3" a="1"/>
  <c r="Z196" i="3" s="1"/>
  <c r="AA196" i="3" s="1"/>
  <c r="Y196" i="3" a="1"/>
  <c r="Y196" i="3" s="1"/>
  <c r="X196" i="3" a="1"/>
  <c r="X196" i="3" s="1"/>
  <c r="W196" i="3" a="1"/>
  <c r="W196" i="3" s="1"/>
  <c r="V196" i="3" a="1"/>
  <c r="V196" i="3" s="1"/>
  <c r="Z195" i="3" a="1"/>
  <c r="Z195" i="3" s="1"/>
  <c r="AA195" i="3" s="1"/>
  <c r="Y195" i="3" a="1"/>
  <c r="Y195" i="3" s="1"/>
  <c r="X195" i="3" a="1"/>
  <c r="X195" i="3" s="1"/>
  <c r="W195" i="3" a="1"/>
  <c r="W195" i="3" s="1"/>
  <c r="V195" i="3" a="1"/>
  <c r="V195" i="3" s="1"/>
  <c r="Z194" i="3" a="1"/>
  <c r="Z194" i="3" s="1"/>
  <c r="AA194" i="3" s="1"/>
  <c r="Y194" i="3" a="1"/>
  <c r="Y194" i="3" s="1"/>
  <c r="X194" i="3" a="1"/>
  <c r="X194" i="3" s="1"/>
  <c r="W194" i="3" a="1"/>
  <c r="W194" i="3" s="1"/>
  <c r="V194" i="3" a="1"/>
  <c r="V194" i="3" s="1"/>
  <c r="Z193" i="3" a="1"/>
  <c r="Z193" i="3" s="1"/>
  <c r="AA193" i="3" s="1"/>
  <c r="Y193" i="3" a="1"/>
  <c r="Y193" i="3" s="1"/>
  <c r="X193" i="3" a="1"/>
  <c r="X193" i="3" s="1"/>
  <c r="W193" i="3" a="1"/>
  <c r="W193" i="3" s="1"/>
  <c r="V193" i="3" a="1"/>
  <c r="V193" i="3" s="1"/>
  <c r="Z192" i="3" a="1"/>
  <c r="Z192" i="3" s="1"/>
  <c r="AA192" i="3" s="1"/>
  <c r="Y192" i="3" a="1"/>
  <c r="Y192" i="3" s="1"/>
  <c r="X192" i="3" a="1"/>
  <c r="X192" i="3" s="1"/>
  <c r="W192" i="3" a="1"/>
  <c r="W192" i="3" s="1"/>
  <c r="V192" i="3" a="1"/>
  <c r="V192" i="3" s="1"/>
  <c r="Z191" i="3" a="1"/>
  <c r="Z191" i="3" s="1"/>
  <c r="AA191" i="3" s="1"/>
  <c r="Y191" i="3" a="1"/>
  <c r="Y191" i="3" s="1"/>
  <c r="X191" i="3" a="1"/>
  <c r="X191" i="3" s="1"/>
  <c r="W191" i="3" a="1"/>
  <c r="W191" i="3" s="1"/>
  <c r="V191" i="3" a="1"/>
  <c r="V191" i="3" s="1"/>
  <c r="Z190" i="3" a="1"/>
  <c r="Z190" i="3" s="1"/>
  <c r="AA190" i="3" s="1"/>
  <c r="Y190" i="3" a="1"/>
  <c r="Y190" i="3" s="1"/>
  <c r="X190" i="3" a="1"/>
  <c r="X190" i="3" s="1"/>
  <c r="W190" i="3" a="1"/>
  <c r="W190" i="3" s="1"/>
  <c r="V190" i="3" a="1"/>
  <c r="V190" i="3" s="1"/>
  <c r="Z189" i="3" a="1"/>
  <c r="Z189" i="3" s="1"/>
  <c r="AA189" i="3" s="1"/>
  <c r="Y189" i="3" a="1"/>
  <c r="Y189" i="3" s="1"/>
  <c r="X189" i="3" a="1"/>
  <c r="X189" i="3" s="1"/>
  <c r="W189" i="3" a="1"/>
  <c r="W189" i="3" s="1"/>
  <c r="V189" i="3" a="1"/>
  <c r="V189" i="3" s="1"/>
  <c r="S189" i="3" a="1"/>
  <c r="S189" i="3"/>
  <c r="Z188" i="3" a="1"/>
  <c r="Z188" i="3" s="1"/>
  <c r="AA188" i="3" s="1"/>
  <c r="Y188" i="3" a="1"/>
  <c r="Y188" i="3" s="1"/>
  <c r="X188" i="3" a="1"/>
  <c r="X188" i="3" s="1"/>
  <c r="W188" i="3" a="1"/>
  <c r="W188" i="3" s="1"/>
  <c r="V188" i="3" a="1"/>
  <c r="V188" i="3" s="1"/>
  <c r="Z187" i="3" a="1"/>
  <c r="Z187" i="3" s="1"/>
  <c r="AA187" i="3" s="1"/>
  <c r="Y187" i="3" a="1"/>
  <c r="Y187" i="3" s="1"/>
  <c r="X187" i="3" a="1"/>
  <c r="X187" i="3" s="1"/>
  <c r="W187" i="3" a="1"/>
  <c r="W187" i="3" s="1"/>
  <c r="V187" i="3" a="1"/>
  <c r="V187" i="3" s="1"/>
  <c r="Z186" i="3" a="1"/>
  <c r="Z186" i="3" s="1"/>
  <c r="AA186" i="3" s="1"/>
  <c r="Y186" i="3" a="1"/>
  <c r="Y186" i="3" s="1"/>
  <c r="X186" i="3" a="1"/>
  <c r="X186" i="3" s="1"/>
  <c r="W186" i="3" a="1"/>
  <c r="W186" i="3" s="1"/>
  <c r="V186" i="3" a="1"/>
  <c r="V186" i="3" s="1"/>
  <c r="Z185" i="3" a="1"/>
  <c r="Z185" i="3" s="1"/>
  <c r="AA185" i="3" s="1"/>
  <c r="Y185" i="3" a="1"/>
  <c r="Y185" i="3" s="1"/>
  <c r="X185" i="3" a="1"/>
  <c r="X185" i="3" s="1"/>
  <c r="W185" i="3" a="1"/>
  <c r="W185" i="3" s="1"/>
  <c r="V185" i="3" a="1"/>
  <c r="V185" i="3" s="1"/>
  <c r="Z184" i="3" a="1"/>
  <c r="Z184" i="3" s="1"/>
  <c r="AA184" i="3" s="1"/>
  <c r="Y184" i="3" a="1"/>
  <c r="Y184" i="3" s="1"/>
  <c r="X184" i="3" a="1"/>
  <c r="X184" i="3" s="1"/>
  <c r="W184" i="3" a="1"/>
  <c r="W184" i="3" s="1"/>
  <c r="V184" i="3" a="1"/>
  <c r="V184" i="3" s="1"/>
  <c r="Z183" i="3" a="1"/>
  <c r="Z183" i="3" s="1"/>
  <c r="AA183" i="3" s="1"/>
  <c r="Y183" i="3" a="1"/>
  <c r="Y183" i="3" s="1"/>
  <c r="X183" i="3" a="1"/>
  <c r="X183" i="3" s="1"/>
  <c r="W183" i="3" a="1"/>
  <c r="W183" i="3" s="1"/>
  <c r="V183" i="3" a="1"/>
  <c r="V183" i="3" s="1"/>
  <c r="Z182" i="3" a="1"/>
  <c r="Z182" i="3" s="1"/>
  <c r="AA182" i="3" s="1"/>
  <c r="Y182" i="3" a="1"/>
  <c r="Y182" i="3" s="1"/>
  <c r="X182" i="3" a="1"/>
  <c r="X182" i="3" s="1"/>
  <c r="W182" i="3" a="1"/>
  <c r="W182" i="3" s="1"/>
  <c r="V182" i="3" a="1"/>
  <c r="V182" i="3" s="1"/>
  <c r="Z181" i="3" a="1"/>
  <c r="Z181" i="3" s="1"/>
  <c r="AA181" i="3" s="1"/>
  <c r="Y181" i="3" a="1"/>
  <c r="Y181" i="3" s="1"/>
  <c r="X181" i="3" a="1"/>
  <c r="X181" i="3" s="1"/>
  <c r="W181" i="3" a="1"/>
  <c r="W181" i="3" s="1"/>
  <c r="V181" i="3" a="1"/>
  <c r="V181" i="3" s="1"/>
  <c r="Z180" i="3" a="1"/>
  <c r="Z180" i="3" s="1"/>
  <c r="AA180" i="3" s="1"/>
  <c r="Y180" i="3" a="1"/>
  <c r="Y180" i="3" s="1"/>
  <c r="X180" i="3" a="1"/>
  <c r="X180" i="3" s="1"/>
  <c r="W180" i="3" a="1"/>
  <c r="W180" i="3" s="1"/>
  <c r="V180" i="3" a="1"/>
  <c r="V180" i="3" s="1"/>
  <c r="Z179" i="3" a="1"/>
  <c r="Z179" i="3" s="1"/>
  <c r="AA179" i="3" s="1"/>
  <c r="Y179" i="3" a="1"/>
  <c r="Y179" i="3" s="1"/>
  <c r="X179" i="3" a="1"/>
  <c r="X179" i="3" s="1"/>
  <c r="W179" i="3" a="1"/>
  <c r="W179" i="3" s="1"/>
  <c r="V179" i="3" a="1"/>
  <c r="V179" i="3" s="1"/>
  <c r="Z178" i="3" a="1"/>
  <c r="Z178" i="3" s="1"/>
  <c r="AA178" i="3" s="1"/>
  <c r="Y178" i="3" a="1"/>
  <c r="Y178" i="3" s="1"/>
  <c r="X178" i="3" a="1"/>
  <c r="X178" i="3" s="1"/>
  <c r="W178" i="3" a="1"/>
  <c r="W178" i="3" s="1"/>
  <c r="V178" i="3" a="1"/>
  <c r="V178" i="3" s="1"/>
  <c r="Z177" i="3" a="1"/>
  <c r="Z177" i="3"/>
  <c r="AA177" i="3" s="1"/>
  <c r="Y177" i="3" a="1"/>
  <c r="Y177" i="3" s="1"/>
  <c r="X177" i="3" a="1"/>
  <c r="X177" i="3" s="1"/>
  <c r="W177" i="3" a="1"/>
  <c r="W177" i="3" s="1"/>
  <c r="V177" i="3" a="1"/>
  <c r="V177" i="3" s="1"/>
  <c r="Z176" i="3" a="1"/>
  <c r="Z176" i="3" s="1"/>
  <c r="AA176" i="3" s="1"/>
  <c r="Y176" i="3" a="1"/>
  <c r="Y176" i="3" s="1"/>
  <c r="X176" i="3" a="1"/>
  <c r="X176" i="3" s="1"/>
  <c r="W176" i="3" a="1"/>
  <c r="W176" i="3" s="1"/>
  <c r="V176" i="3" a="1"/>
  <c r="V176" i="3" s="1"/>
  <c r="Z175" i="3" a="1"/>
  <c r="Z175" i="3" s="1"/>
  <c r="AA175" i="3" s="1"/>
  <c r="Y175" i="3" a="1"/>
  <c r="Y175" i="3" s="1"/>
  <c r="X175" i="3" a="1"/>
  <c r="X175" i="3" s="1"/>
  <c r="W175" i="3" a="1"/>
  <c r="W175" i="3" s="1"/>
  <c r="V175" i="3" a="1"/>
  <c r="V175" i="3" s="1"/>
  <c r="Z174" i="3" a="1"/>
  <c r="Z174" i="3" s="1"/>
  <c r="AA174" i="3" s="1"/>
  <c r="Y174" i="3" a="1"/>
  <c r="Y174" i="3" s="1"/>
  <c r="X174" i="3" a="1"/>
  <c r="X174" i="3" s="1"/>
  <c r="W174" i="3" a="1"/>
  <c r="W174" i="3" s="1"/>
  <c r="V174" i="3" a="1"/>
  <c r="V174" i="3" s="1"/>
  <c r="R174" i="3" a="1"/>
  <c r="R174" i="3" s="1"/>
  <c r="Z173" i="3" a="1"/>
  <c r="Z173" i="3" s="1"/>
  <c r="AA173" i="3" s="1"/>
  <c r="Y173" i="3" a="1"/>
  <c r="Y173" i="3" s="1"/>
  <c r="X173" i="3" a="1"/>
  <c r="X173" i="3" s="1"/>
  <c r="W173" i="3" a="1"/>
  <c r="W173" i="3" s="1"/>
  <c r="V173" i="3" a="1"/>
  <c r="V173" i="3" s="1"/>
  <c r="Z172" i="3" a="1"/>
  <c r="Z172" i="3" s="1"/>
  <c r="AA172" i="3" s="1"/>
  <c r="Y172" i="3" a="1"/>
  <c r="Y172" i="3" s="1"/>
  <c r="X172" i="3" a="1"/>
  <c r="X172" i="3" s="1"/>
  <c r="W172" i="3" a="1"/>
  <c r="W172" i="3" s="1"/>
  <c r="V172" i="3" a="1"/>
  <c r="V172" i="3" s="1"/>
  <c r="Z171" i="3" a="1"/>
  <c r="Z171" i="3" s="1"/>
  <c r="AA171" i="3" s="1"/>
  <c r="Y171" i="3" a="1"/>
  <c r="Y171" i="3" s="1"/>
  <c r="X171" i="3" a="1"/>
  <c r="X171" i="3" s="1"/>
  <c r="W171" i="3" a="1"/>
  <c r="W171" i="3" s="1"/>
  <c r="V171" i="3" a="1"/>
  <c r="V171" i="3" s="1"/>
  <c r="Z170" i="3" a="1"/>
  <c r="Z170" i="3" s="1"/>
  <c r="AA170" i="3" s="1"/>
  <c r="Y170" i="3" a="1"/>
  <c r="Y170" i="3" s="1"/>
  <c r="X170" i="3" a="1"/>
  <c r="X170" i="3" s="1"/>
  <c r="W170" i="3" a="1"/>
  <c r="W170" i="3" s="1"/>
  <c r="V170" i="3" a="1"/>
  <c r="V170" i="3" s="1"/>
  <c r="Z169" i="3" a="1"/>
  <c r="Z169" i="3" s="1"/>
  <c r="AA169" i="3" s="1"/>
  <c r="Y169" i="3" a="1"/>
  <c r="Y169" i="3" s="1"/>
  <c r="X169" i="3" a="1"/>
  <c r="X169" i="3" s="1"/>
  <c r="W169" i="3" a="1"/>
  <c r="W169" i="3" s="1"/>
  <c r="V169" i="3" a="1"/>
  <c r="V169" i="3" s="1"/>
  <c r="Z168" i="3" a="1"/>
  <c r="Z168" i="3" s="1"/>
  <c r="AA168" i="3" s="1"/>
  <c r="Y168" i="3" a="1"/>
  <c r="Y168" i="3" s="1"/>
  <c r="X168" i="3" a="1"/>
  <c r="X168" i="3" s="1"/>
  <c r="W168" i="3" a="1"/>
  <c r="W168" i="3" s="1"/>
  <c r="V168" i="3" a="1"/>
  <c r="V168" i="3" s="1"/>
  <c r="Z167" i="3" a="1"/>
  <c r="Z167" i="3" s="1"/>
  <c r="AA167" i="3" s="1"/>
  <c r="Y167" i="3" a="1"/>
  <c r="Y167" i="3" s="1"/>
  <c r="X167" i="3" a="1"/>
  <c r="X167" i="3" s="1"/>
  <c r="W167" i="3" a="1"/>
  <c r="W167" i="3" s="1"/>
  <c r="V167" i="3" a="1"/>
  <c r="V167" i="3" s="1"/>
  <c r="Z166" i="3" a="1"/>
  <c r="Z166" i="3" s="1"/>
  <c r="AA166" i="3" s="1"/>
  <c r="Y166" i="3" a="1"/>
  <c r="Y166" i="3" s="1"/>
  <c r="X166" i="3" a="1"/>
  <c r="X166" i="3" s="1"/>
  <c r="W166" i="3" a="1"/>
  <c r="W166" i="3" s="1"/>
  <c r="V166" i="3" a="1"/>
  <c r="V166" i="3" s="1"/>
  <c r="Z165" i="3" a="1"/>
  <c r="Z165" i="3" s="1"/>
  <c r="AA165" i="3" s="1"/>
  <c r="Y165" i="3" a="1"/>
  <c r="Y165" i="3" s="1"/>
  <c r="X165" i="3" a="1"/>
  <c r="X165" i="3" s="1"/>
  <c r="W165" i="3" a="1"/>
  <c r="W165" i="3" s="1"/>
  <c r="V165" i="3" a="1"/>
  <c r="V165" i="3" s="1"/>
  <c r="Z164" i="3" a="1"/>
  <c r="Z164" i="3" s="1"/>
  <c r="AA164" i="3" s="1"/>
  <c r="Y164" i="3" a="1"/>
  <c r="Y164" i="3" s="1"/>
  <c r="X164" i="3" a="1"/>
  <c r="X164" i="3" s="1"/>
  <c r="W164" i="3" a="1"/>
  <c r="W164" i="3" s="1"/>
  <c r="V164" i="3" a="1"/>
  <c r="V164" i="3" s="1"/>
  <c r="Z163" i="3" a="1"/>
  <c r="Z163" i="3" s="1"/>
  <c r="AA163" i="3" s="1"/>
  <c r="Y163" i="3" a="1"/>
  <c r="Y163" i="3" s="1"/>
  <c r="X163" i="3" a="1"/>
  <c r="X163" i="3" s="1"/>
  <c r="W163" i="3" a="1"/>
  <c r="W163" i="3" s="1"/>
  <c r="V163" i="3" a="1"/>
  <c r="V163" i="3" s="1"/>
  <c r="Z162" i="3" a="1"/>
  <c r="Z162" i="3" s="1"/>
  <c r="AA162" i="3" s="1"/>
  <c r="Y162" i="3" a="1"/>
  <c r="Y162" i="3" s="1"/>
  <c r="X162" i="3" a="1"/>
  <c r="X162" i="3" s="1"/>
  <c r="W162" i="3" a="1"/>
  <c r="W162" i="3" s="1"/>
  <c r="V162" i="3" a="1"/>
  <c r="V162" i="3" s="1"/>
  <c r="Z161" i="3" a="1"/>
  <c r="Z161" i="3" s="1"/>
  <c r="AA161" i="3" s="1"/>
  <c r="Y161" i="3" a="1"/>
  <c r="Y161" i="3" s="1"/>
  <c r="X161" i="3" a="1"/>
  <c r="X161" i="3" s="1"/>
  <c r="W161" i="3" a="1"/>
  <c r="W161" i="3" s="1"/>
  <c r="V161" i="3" a="1"/>
  <c r="V161" i="3" s="1"/>
  <c r="Z160" i="3" a="1"/>
  <c r="Z160" i="3" s="1"/>
  <c r="AA160" i="3" s="1"/>
  <c r="Y160" i="3" a="1"/>
  <c r="Y160" i="3" s="1"/>
  <c r="X160" i="3" a="1"/>
  <c r="X160" i="3" s="1"/>
  <c r="W160" i="3" a="1"/>
  <c r="W160" i="3" s="1"/>
  <c r="V160" i="3" a="1"/>
  <c r="V160" i="3" s="1"/>
  <c r="Z159" i="3" a="1"/>
  <c r="Z159" i="3" s="1"/>
  <c r="AA159" i="3" s="1"/>
  <c r="Y159" i="3" a="1"/>
  <c r="Y159" i="3" s="1"/>
  <c r="X159" i="3" a="1"/>
  <c r="X159" i="3" s="1"/>
  <c r="W159" i="3" a="1"/>
  <c r="W159" i="3" s="1"/>
  <c r="V159" i="3" a="1"/>
  <c r="V159" i="3" s="1"/>
  <c r="Z158" i="3" a="1"/>
  <c r="Z158" i="3" s="1"/>
  <c r="AA158" i="3" s="1"/>
  <c r="Y158" i="3" a="1"/>
  <c r="Y158" i="3" s="1"/>
  <c r="X158" i="3" a="1"/>
  <c r="X158" i="3" s="1"/>
  <c r="W158" i="3" a="1"/>
  <c r="W158" i="3" s="1"/>
  <c r="V158" i="3" a="1"/>
  <c r="V158" i="3" s="1"/>
  <c r="Z157" i="3" a="1"/>
  <c r="Z157" i="3" s="1"/>
  <c r="AA157" i="3" s="1"/>
  <c r="Y157" i="3" a="1"/>
  <c r="Y157" i="3" s="1"/>
  <c r="X157" i="3" a="1"/>
  <c r="X157" i="3" s="1"/>
  <c r="W157" i="3" a="1"/>
  <c r="W157" i="3" s="1"/>
  <c r="V157" i="3" a="1"/>
  <c r="V157" i="3" s="1"/>
  <c r="Z156" i="3" a="1"/>
  <c r="Z156" i="3" s="1"/>
  <c r="AA156" i="3" s="1"/>
  <c r="Y156" i="3" a="1"/>
  <c r="Y156" i="3" s="1"/>
  <c r="X156" i="3" a="1"/>
  <c r="X156" i="3" s="1"/>
  <c r="W156" i="3" a="1"/>
  <c r="W156" i="3" s="1"/>
  <c r="V156" i="3" a="1"/>
  <c r="V156" i="3" s="1"/>
  <c r="Z155" i="3" a="1"/>
  <c r="Z155" i="3"/>
  <c r="AA155" i="3" s="1"/>
  <c r="Y155" i="3" a="1"/>
  <c r="Y155" i="3" s="1"/>
  <c r="X155" i="3" a="1"/>
  <c r="X155" i="3" s="1"/>
  <c r="W155" i="3" a="1"/>
  <c r="W155" i="3" s="1"/>
  <c r="V155" i="3" a="1"/>
  <c r="V155" i="3" s="1"/>
  <c r="Z154" i="3" a="1"/>
  <c r="Z154" i="3" s="1"/>
  <c r="AA154" i="3" s="1"/>
  <c r="Y154" i="3" a="1"/>
  <c r="Y154" i="3" s="1"/>
  <c r="X154" i="3" a="1"/>
  <c r="X154" i="3" s="1"/>
  <c r="W154" i="3" a="1"/>
  <c r="W154" i="3" s="1"/>
  <c r="V154" i="3" a="1"/>
  <c r="V154" i="3" s="1"/>
  <c r="R154" i="3" a="1"/>
  <c r="R154" i="3"/>
  <c r="Z153" i="3" a="1"/>
  <c r="Z153" i="3" s="1"/>
  <c r="AA153" i="3" s="1"/>
  <c r="Y153" i="3" a="1"/>
  <c r="Y153" i="3" s="1"/>
  <c r="X153" i="3" a="1"/>
  <c r="X153" i="3" s="1"/>
  <c r="W153" i="3" a="1"/>
  <c r="W153" i="3" s="1"/>
  <c r="V153" i="3" a="1"/>
  <c r="V153" i="3" s="1"/>
  <c r="Z152" i="3" a="1"/>
  <c r="Z152" i="3" s="1"/>
  <c r="AA152" i="3" s="1"/>
  <c r="Y152" i="3" a="1"/>
  <c r="Y152" i="3" s="1"/>
  <c r="X152" i="3" a="1"/>
  <c r="X152" i="3" s="1"/>
  <c r="W152" i="3" a="1"/>
  <c r="W152" i="3" s="1"/>
  <c r="V152" i="3" a="1"/>
  <c r="V152" i="3" s="1"/>
  <c r="Z151" i="3" a="1"/>
  <c r="Z151" i="3" s="1"/>
  <c r="AA151" i="3" s="1"/>
  <c r="Y151" i="3" a="1"/>
  <c r="Y151" i="3" s="1"/>
  <c r="X151" i="3" a="1"/>
  <c r="X151" i="3" s="1"/>
  <c r="W151" i="3" a="1"/>
  <c r="W151" i="3" s="1"/>
  <c r="V151" i="3" a="1"/>
  <c r="V151" i="3" s="1"/>
  <c r="Z150" i="3" a="1"/>
  <c r="Z150" i="3" s="1"/>
  <c r="AA150" i="3" s="1"/>
  <c r="Y150" i="3" a="1"/>
  <c r="Y150" i="3" s="1"/>
  <c r="X150" i="3" a="1"/>
  <c r="X150" i="3" s="1"/>
  <c r="W150" i="3" a="1"/>
  <c r="W150" i="3" s="1"/>
  <c r="V150" i="3" a="1"/>
  <c r="V150" i="3" s="1"/>
  <c r="Z149" i="3" a="1"/>
  <c r="Z149" i="3" s="1"/>
  <c r="AA149" i="3" s="1"/>
  <c r="Y149" i="3" a="1"/>
  <c r="Y149" i="3" s="1"/>
  <c r="X149" i="3" a="1"/>
  <c r="X149" i="3" s="1"/>
  <c r="W149" i="3" a="1"/>
  <c r="W149" i="3" s="1"/>
  <c r="V149" i="3" a="1"/>
  <c r="V149" i="3" s="1"/>
  <c r="Z148" i="3" a="1"/>
  <c r="Z148" i="3" s="1"/>
  <c r="AA148" i="3" s="1"/>
  <c r="Y148" i="3" a="1"/>
  <c r="Y148" i="3" s="1"/>
  <c r="X148" i="3" a="1"/>
  <c r="X148" i="3" s="1"/>
  <c r="W148" i="3" a="1"/>
  <c r="W148" i="3" s="1"/>
  <c r="V148" i="3" a="1"/>
  <c r="V148" i="3" s="1"/>
  <c r="Z147" i="3" a="1"/>
  <c r="Z147" i="3" s="1"/>
  <c r="AA147" i="3" s="1"/>
  <c r="Y147" i="3" a="1"/>
  <c r="Y147" i="3" s="1"/>
  <c r="X147" i="3" a="1"/>
  <c r="X147" i="3" s="1"/>
  <c r="W147" i="3" a="1"/>
  <c r="W147" i="3" s="1"/>
  <c r="V147" i="3" a="1"/>
  <c r="V147" i="3" s="1"/>
  <c r="Z146" i="3" a="1"/>
  <c r="Z146" i="3" s="1"/>
  <c r="AA146" i="3" s="1"/>
  <c r="Y146" i="3" a="1"/>
  <c r="Y146" i="3" s="1"/>
  <c r="X146" i="3" a="1"/>
  <c r="X146" i="3" s="1"/>
  <c r="W146" i="3" a="1"/>
  <c r="W146" i="3" s="1"/>
  <c r="V146" i="3" a="1"/>
  <c r="V146" i="3" s="1"/>
  <c r="Z145" i="3" a="1"/>
  <c r="Z145" i="3" s="1"/>
  <c r="AA145" i="3" s="1"/>
  <c r="Y145" i="3" a="1"/>
  <c r="Y145" i="3" s="1"/>
  <c r="X145" i="3" a="1"/>
  <c r="X145" i="3" s="1"/>
  <c r="W145" i="3" a="1"/>
  <c r="W145" i="3" s="1"/>
  <c r="V145" i="3" a="1"/>
  <c r="V145" i="3" s="1"/>
  <c r="Z144" i="3" a="1"/>
  <c r="Z144" i="3" s="1"/>
  <c r="AA144" i="3" s="1"/>
  <c r="Y144" i="3" a="1"/>
  <c r="Y144" i="3" s="1"/>
  <c r="X144" i="3" a="1"/>
  <c r="X144" i="3" s="1"/>
  <c r="W144" i="3" a="1"/>
  <c r="W144" i="3" s="1"/>
  <c r="V144" i="3" a="1"/>
  <c r="V144" i="3" s="1"/>
  <c r="Z143" i="3" a="1"/>
  <c r="Z143" i="3" s="1"/>
  <c r="AA143" i="3" s="1"/>
  <c r="Y143" i="3" a="1"/>
  <c r="Y143" i="3" s="1"/>
  <c r="X143" i="3" a="1"/>
  <c r="X143" i="3" s="1"/>
  <c r="W143" i="3" a="1"/>
  <c r="W143" i="3" s="1"/>
  <c r="V143" i="3" a="1"/>
  <c r="V143" i="3" s="1"/>
  <c r="Z142" i="3" a="1"/>
  <c r="Z142" i="3" s="1"/>
  <c r="AA142" i="3" s="1"/>
  <c r="Y142" i="3" a="1"/>
  <c r="Y142" i="3" s="1"/>
  <c r="X142" i="3" a="1"/>
  <c r="X142" i="3" s="1"/>
  <c r="W142" i="3" a="1"/>
  <c r="W142" i="3" s="1"/>
  <c r="V142" i="3" a="1"/>
  <c r="V142" i="3" s="1"/>
  <c r="Z141" i="3" a="1"/>
  <c r="Z141" i="3" s="1"/>
  <c r="AA141" i="3" s="1"/>
  <c r="Y141" i="3" a="1"/>
  <c r="Y141" i="3" s="1"/>
  <c r="X141" i="3" a="1"/>
  <c r="X141" i="3" s="1"/>
  <c r="W141" i="3" a="1"/>
  <c r="W141" i="3" s="1"/>
  <c r="V141" i="3" a="1"/>
  <c r="V141" i="3" s="1"/>
  <c r="Z140" i="3" a="1"/>
  <c r="Z140" i="3" s="1"/>
  <c r="AA140" i="3" s="1"/>
  <c r="Y140" i="3" a="1"/>
  <c r="Y140" i="3" s="1"/>
  <c r="X140" i="3" a="1"/>
  <c r="X140" i="3" s="1"/>
  <c r="W140" i="3" a="1"/>
  <c r="W140" i="3" s="1"/>
  <c r="V140" i="3" a="1"/>
  <c r="V140" i="3" s="1"/>
  <c r="Z139" i="3" a="1"/>
  <c r="Z139" i="3" s="1"/>
  <c r="AA139" i="3" s="1"/>
  <c r="Y139" i="3" a="1"/>
  <c r="Y139" i="3" s="1"/>
  <c r="X139" i="3" a="1"/>
  <c r="X139" i="3" s="1"/>
  <c r="W139" i="3" a="1"/>
  <c r="W139" i="3" s="1"/>
  <c r="V139" i="3" a="1"/>
  <c r="V139" i="3" s="1"/>
  <c r="Z138" i="3" a="1"/>
  <c r="Z138" i="3" s="1"/>
  <c r="AA138" i="3" s="1"/>
  <c r="Y138" i="3" a="1"/>
  <c r="Y138" i="3" s="1"/>
  <c r="X138" i="3" a="1"/>
  <c r="X138" i="3" s="1"/>
  <c r="W138" i="3" a="1"/>
  <c r="W138" i="3" s="1"/>
  <c r="V138" i="3" a="1"/>
  <c r="V138" i="3" s="1"/>
  <c r="Z137" i="3" a="1"/>
  <c r="Z137" i="3" s="1"/>
  <c r="AA137" i="3" s="1"/>
  <c r="Y137" i="3" a="1"/>
  <c r="Y137" i="3" s="1"/>
  <c r="X137" i="3" a="1"/>
  <c r="X137" i="3" s="1"/>
  <c r="W137" i="3" a="1"/>
  <c r="W137" i="3" s="1"/>
  <c r="V137" i="3" a="1"/>
  <c r="V137" i="3" s="1"/>
  <c r="R137" i="3" a="1"/>
  <c r="R137" i="3"/>
  <c r="Z136" i="3" a="1"/>
  <c r="Z136" i="3" s="1"/>
  <c r="AA136" i="3" s="1"/>
  <c r="Y136" i="3" a="1"/>
  <c r="Y136" i="3" s="1"/>
  <c r="X136" i="3" a="1"/>
  <c r="X136" i="3" s="1"/>
  <c r="W136" i="3" a="1"/>
  <c r="W136" i="3" s="1"/>
  <c r="V136" i="3" a="1"/>
  <c r="V136" i="3" s="1"/>
  <c r="R136" i="3" a="1"/>
  <c r="R136" i="3"/>
  <c r="Z135" i="3" a="1"/>
  <c r="Z135" i="3" s="1"/>
  <c r="AA135" i="3" s="1"/>
  <c r="Y135" i="3" a="1"/>
  <c r="Y135" i="3" s="1"/>
  <c r="X135" i="3" a="1"/>
  <c r="X135" i="3" s="1"/>
  <c r="W135" i="3" a="1"/>
  <c r="W135" i="3" s="1"/>
  <c r="V135" i="3" a="1"/>
  <c r="V135" i="3" s="1"/>
  <c r="Z134" i="3" a="1"/>
  <c r="Z134" i="3" s="1"/>
  <c r="AA134" i="3" s="1"/>
  <c r="Y134" i="3" a="1"/>
  <c r="Y134" i="3" s="1"/>
  <c r="X134" i="3" a="1"/>
  <c r="X134" i="3" s="1"/>
  <c r="W134" i="3" a="1"/>
  <c r="W134" i="3" s="1"/>
  <c r="V134" i="3" a="1"/>
  <c r="V134" i="3" s="1"/>
  <c r="Z133" i="3" a="1"/>
  <c r="Z133" i="3" s="1"/>
  <c r="AA133" i="3" s="1"/>
  <c r="Y133" i="3" a="1"/>
  <c r="Y133" i="3" s="1"/>
  <c r="X133" i="3" a="1"/>
  <c r="X133" i="3" s="1"/>
  <c r="W133" i="3" a="1"/>
  <c r="W133" i="3" s="1"/>
  <c r="V133" i="3" a="1"/>
  <c r="V133" i="3" s="1"/>
  <c r="Z132" i="3" a="1"/>
  <c r="Z132" i="3" s="1"/>
  <c r="AA132" i="3" s="1"/>
  <c r="Y132" i="3" a="1"/>
  <c r="Y132" i="3" s="1"/>
  <c r="X132" i="3" a="1"/>
  <c r="X132" i="3" s="1"/>
  <c r="W132" i="3" a="1"/>
  <c r="W132" i="3" s="1"/>
  <c r="V132" i="3" a="1"/>
  <c r="V132" i="3" s="1"/>
  <c r="Z131" i="3" a="1"/>
  <c r="Z131" i="3" s="1"/>
  <c r="AA131" i="3" s="1"/>
  <c r="Y131" i="3" a="1"/>
  <c r="Y131" i="3" s="1"/>
  <c r="X131" i="3" a="1"/>
  <c r="X131" i="3" s="1"/>
  <c r="W131" i="3" a="1"/>
  <c r="W131" i="3" s="1"/>
  <c r="V131" i="3" a="1"/>
  <c r="V131" i="3" s="1"/>
  <c r="Z130" i="3" a="1"/>
  <c r="Z130" i="3" s="1"/>
  <c r="AA130" i="3" s="1"/>
  <c r="Y130" i="3" a="1"/>
  <c r="Y130" i="3"/>
  <c r="X130" i="3" a="1"/>
  <c r="X130" i="3" s="1"/>
  <c r="W130" i="3" a="1"/>
  <c r="W130" i="3" s="1"/>
  <c r="V130" i="3" a="1"/>
  <c r="V130" i="3" s="1"/>
  <c r="Z129" i="3" a="1"/>
  <c r="Z129" i="3"/>
  <c r="AA129" i="3" s="1"/>
  <c r="Y129" i="3" a="1"/>
  <c r="Y129" i="3" s="1"/>
  <c r="X129" i="3" a="1"/>
  <c r="X129" i="3" s="1"/>
  <c r="W129" i="3" a="1"/>
  <c r="W129" i="3" s="1"/>
  <c r="V129" i="3" a="1"/>
  <c r="V129" i="3" s="1"/>
  <c r="Z128" i="3" a="1"/>
  <c r="Z128" i="3" s="1"/>
  <c r="AA128" i="3" s="1"/>
  <c r="Y128" i="3" a="1"/>
  <c r="Y128" i="3" s="1"/>
  <c r="X128" i="3" a="1"/>
  <c r="X128" i="3" s="1"/>
  <c r="W128" i="3" a="1"/>
  <c r="W128" i="3" s="1"/>
  <c r="V128" i="3" a="1"/>
  <c r="V128" i="3" s="1"/>
  <c r="Z127" i="3" a="1"/>
  <c r="Z127" i="3" s="1"/>
  <c r="AA127" i="3" s="1"/>
  <c r="Y127" i="3" a="1"/>
  <c r="Y127" i="3" s="1"/>
  <c r="X127" i="3" a="1"/>
  <c r="X127" i="3" s="1"/>
  <c r="W127" i="3" a="1"/>
  <c r="W127" i="3" s="1"/>
  <c r="V127" i="3" a="1"/>
  <c r="V127" i="3" s="1"/>
  <c r="Z126" i="3" a="1"/>
  <c r="Z126" i="3" s="1"/>
  <c r="AA126" i="3" s="1"/>
  <c r="Y126" i="3" a="1"/>
  <c r="Y126" i="3" s="1"/>
  <c r="X126" i="3" a="1"/>
  <c r="X126" i="3" s="1"/>
  <c r="W126" i="3" a="1"/>
  <c r="W126" i="3" s="1"/>
  <c r="V126" i="3" a="1"/>
  <c r="V126" i="3" s="1"/>
  <c r="Z125" i="3" a="1"/>
  <c r="Z125" i="3" s="1"/>
  <c r="AA125" i="3" s="1"/>
  <c r="Y125" i="3" a="1"/>
  <c r="Y125" i="3" s="1"/>
  <c r="X125" i="3" a="1"/>
  <c r="X125" i="3" s="1"/>
  <c r="W125" i="3" a="1"/>
  <c r="W125" i="3" s="1"/>
  <c r="V125" i="3" a="1"/>
  <c r="V125" i="3" s="1"/>
  <c r="Z124" i="3" a="1"/>
  <c r="Z124" i="3" s="1"/>
  <c r="AA124" i="3" s="1"/>
  <c r="Y124" i="3" a="1"/>
  <c r="Y124" i="3" s="1"/>
  <c r="X124" i="3" a="1"/>
  <c r="X124" i="3" s="1"/>
  <c r="W124" i="3" a="1"/>
  <c r="W124" i="3" s="1"/>
  <c r="V124" i="3" a="1"/>
  <c r="V124" i="3" s="1"/>
  <c r="Z123" i="3" a="1"/>
  <c r="Z123" i="3" s="1"/>
  <c r="AA123" i="3" s="1"/>
  <c r="Y123" i="3" a="1"/>
  <c r="Y123" i="3" s="1"/>
  <c r="X123" i="3" a="1"/>
  <c r="X123" i="3" s="1"/>
  <c r="W123" i="3" a="1"/>
  <c r="W123" i="3" s="1"/>
  <c r="V123" i="3" a="1"/>
  <c r="V123" i="3" s="1"/>
  <c r="Z122" i="3" a="1"/>
  <c r="Z122" i="3" s="1"/>
  <c r="AA122" i="3" s="1"/>
  <c r="Y122" i="3" a="1"/>
  <c r="Y122" i="3" s="1"/>
  <c r="X122" i="3" a="1"/>
  <c r="X122" i="3" s="1"/>
  <c r="W122" i="3" a="1"/>
  <c r="W122" i="3" s="1"/>
  <c r="V122" i="3" a="1"/>
  <c r="V122" i="3" s="1"/>
  <c r="Z121" i="3" a="1"/>
  <c r="Z121" i="3" s="1"/>
  <c r="AA121" i="3" s="1"/>
  <c r="Y121" i="3" a="1"/>
  <c r="Y121" i="3" s="1"/>
  <c r="X121" i="3" a="1"/>
  <c r="X121" i="3" s="1"/>
  <c r="W121" i="3" a="1"/>
  <c r="W121" i="3" s="1"/>
  <c r="V121" i="3" a="1"/>
  <c r="V121" i="3" s="1"/>
  <c r="Z120" i="3" a="1"/>
  <c r="Z120" i="3" s="1"/>
  <c r="AA120" i="3" s="1"/>
  <c r="Y120" i="3" a="1"/>
  <c r="Y120" i="3" s="1"/>
  <c r="X120" i="3" a="1"/>
  <c r="X120" i="3" s="1"/>
  <c r="W120" i="3" a="1"/>
  <c r="W120" i="3" s="1"/>
  <c r="V120" i="3" a="1"/>
  <c r="V120" i="3" s="1"/>
  <c r="Z119" i="3" a="1"/>
  <c r="Z119" i="3" s="1"/>
  <c r="AA119" i="3" s="1"/>
  <c r="Y119" i="3" a="1"/>
  <c r="Y119" i="3" s="1"/>
  <c r="X119" i="3" a="1"/>
  <c r="X119" i="3" s="1"/>
  <c r="W119" i="3" a="1"/>
  <c r="W119" i="3" s="1"/>
  <c r="V119" i="3" a="1"/>
  <c r="V119" i="3" s="1"/>
  <c r="R119" i="3" a="1"/>
  <c r="R119" i="3"/>
  <c r="Z118" i="3" a="1"/>
  <c r="Z118" i="3" s="1"/>
  <c r="AA118" i="3" s="1"/>
  <c r="Y118" i="3" a="1"/>
  <c r="Y118" i="3" s="1"/>
  <c r="X118" i="3" a="1"/>
  <c r="X118" i="3" s="1"/>
  <c r="W118" i="3" a="1"/>
  <c r="W118" i="3" s="1"/>
  <c r="V118" i="3" a="1"/>
  <c r="V118" i="3" s="1"/>
  <c r="Z117" i="3" a="1"/>
  <c r="Z117" i="3" s="1"/>
  <c r="AA117" i="3" s="1"/>
  <c r="Y117" i="3" a="1"/>
  <c r="Y117" i="3" s="1"/>
  <c r="X117" i="3" a="1"/>
  <c r="X117" i="3" s="1"/>
  <c r="W117" i="3" a="1"/>
  <c r="W117" i="3" s="1"/>
  <c r="V117" i="3" a="1"/>
  <c r="V117" i="3" s="1"/>
  <c r="Z116" i="3" a="1"/>
  <c r="Z116" i="3" s="1"/>
  <c r="AA116" i="3" s="1"/>
  <c r="Y116" i="3" a="1"/>
  <c r="Y116" i="3" s="1"/>
  <c r="X116" i="3" a="1"/>
  <c r="X116" i="3" s="1"/>
  <c r="W116" i="3" a="1"/>
  <c r="W116" i="3" s="1"/>
  <c r="V116" i="3" a="1"/>
  <c r="V116" i="3" s="1"/>
  <c r="Z115" i="3" a="1"/>
  <c r="Z115" i="3" s="1"/>
  <c r="AA115" i="3" s="1"/>
  <c r="Y115" i="3" a="1"/>
  <c r="Y115" i="3" s="1"/>
  <c r="X115" i="3" a="1"/>
  <c r="X115" i="3" s="1"/>
  <c r="W115" i="3" a="1"/>
  <c r="W115" i="3" s="1"/>
  <c r="V115" i="3" a="1"/>
  <c r="V115" i="3" s="1"/>
  <c r="Z114" i="3" a="1"/>
  <c r="Z114" i="3" s="1"/>
  <c r="AA114" i="3" s="1"/>
  <c r="Y114" i="3" a="1"/>
  <c r="Y114" i="3" s="1"/>
  <c r="X114" i="3" a="1"/>
  <c r="X114" i="3" s="1"/>
  <c r="W114" i="3" a="1"/>
  <c r="W114" i="3" s="1"/>
  <c r="V114" i="3" a="1"/>
  <c r="V114" i="3" s="1"/>
  <c r="Z113" i="3" a="1"/>
  <c r="Z113" i="3" s="1"/>
  <c r="AA113" i="3" s="1"/>
  <c r="Y113" i="3" a="1"/>
  <c r="Y113" i="3" s="1"/>
  <c r="X113" i="3" a="1"/>
  <c r="X113" i="3" s="1"/>
  <c r="W113" i="3" a="1"/>
  <c r="W113" i="3" s="1"/>
  <c r="V113" i="3" a="1"/>
  <c r="V113" i="3" s="1"/>
  <c r="Z112" i="3" a="1"/>
  <c r="Z112" i="3" s="1"/>
  <c r="AA112" i="3" s="1"/>
  <c r="Y112" i="3" a="1"/>
  <c r="Y112" i="3" s="1"/>
  <c r="X112" i="3" a="1"/>
  <c r="X112" i="3" s="1"/>
  <c r="W112" i="3" a="1"/>
  <c r="W112" i="3" s="1"/>
  <c r="V112" i="3" a="1"/>
  <c r="V112" i="3" s="1"/>
  <c r="Z111" i="3" a="1"/>
  <c r="Z111" i="3" s="1"/>
  <c r="AA111" i="3" s="1"/>
  <c r="Y111" i="3" a="1"/>
  <c r="Y111" i="3" s="1"/>
  <c r="X111" i="3" a="1"/>
  <c r="X111" i="3" s="1"/>
  <c r="W111" i="3" a="1"/>
  <c r="W111" i="3" s="1"/>
  <c r="V111" i="3" a="1"/>
  <c r="V111" i="3" s="1"/>
  <c r="Z110" i="3" a="1"/>
  <c r="Z110" i="3" s="1"/>
  <c r="AA110" i="3" s="1"/>
  <c r="Y110" i="3" a="1"/>
  <c r="Y110" i="3" s="1"/>
  <c r="X110" i="3" a="1"/>
  <c r="X110" i="3" s="1"/>
  <c r="W110" i="3" a="1"/>
  <c r="W110" i="3" s="1"/>
  <c r="V110" i="3" a="1"/>
  <c r="V110" i="3" s="1"/>
  <c r="Z109" i="3" a="1"/>
  <c r="Z109" i="3" s="1"/>
  <c r="AA109" i="3" s="1"/>
  <c r="Y109" i="3" a="1"/>
  <c r="Y109" i="3" s="1"/>
  <c r="X109" i="3" a="1"/>
  <c r="X109" i="3" s="1"/>
  <c r="W109" i="3" a="1"/>
  <c r="W109" i="3" s="1"/>
  <c r="V109" i="3" a="1"/>
  <c r="V109" i="3" s="1"/>
  <c r="Z108" i="3" a="1"/>
  <c r="Z108" i="3" s="1"/>
  <c r="AA108" i="3" s="1"/>
  <c r="Y108" i="3" a="1"/>
  <c r="Y108" i="3" s="1"/>
  <c r="X108" i="3" a="1"/>
  <c r="X108" i="3" s="1"/>
  <c r="W108" i="3" a="1"/>
  <c r="W108" i="3" s="1"/>
  <c r="V108" i="3" a="1"/>
  <c r="V108" i="3" s="1"/>
  <c r="Z107" i="3" a="1"/>
  <c r="Z107" i="3" s="1"/>
  <c r="AA107" i="3" s="1"/>
  <c r="Y107" i="3" a="1"/>
  <c r="Y107" i="3" s="1"/>
  <c r="X107" i="3" a="1"/>
  <c r="X107" i="3" s="1"/>
  <c r="W107" i="3" a="1"/>
  <c r="W107" i="3" s="1"/>
  <c r="V107" i="3" a="1"/>
  <c r="V107" i="3" s="1"/>
  <c r="Z106" i="3" a="1"/>
  <c r="Z106" i="3" s="1"/>
  <c r="AA106" i="3" s="1"/>
  <c r="Y106" i="3" a="1"/>
  <c r="Y106" i="3" s="1"/>
  <c r="X106" i="3" a="1"/>
  <c r="X106" i="3" s="1"/>
  <c r="W106" i="3" a="1"/>
  <c r="W106" i="3" s="1"/>
  <c r="V106" i="3" a="1"/>
  <c r="V106" i="3" s="1"/>
  <c r="Z105" i="3" a="1"/>
  <c r="Z105" i="3" s="1"/>
  <c r="AA105" i="3" s="1"/>
  <c r="Y105" i="3" a="1"/>
  <c r="Y105" i="3" s="1"/>
  <c r="X105" i="3" a="1"/>
  <c r="X105" i="3" s="1"/>
  <c r="W105" i="3" a="1"/>
  <c r="W105" i="3" s="1"/>
  <c r="V105" i="3" a="1"/>
  <c r="V105" i="3" s="1"/>
  <c r="Z104" i="3" a="1"/>
  <c r="Z104" i="3" s="1"/>
  <c r="AA104" i="3" s="1"/>
  <c r="Y104" i="3" a="1"/>
  <c r="Y104" i="3" s="1"/>
  <c r="X104" i="3" a="1"/>
  <c r="X104" i="3" s="1"/>
  <c r="W104" i="3" a="1"/>
  <c r="W104" i="3" s="1"/>
  <c r="V104" i="3" a="1"/>
  <c r="V104" i="3" s="1"/>
  <c r="Z103" i="3" a="1"/>
  <c r="Z103" i="3" s="1"/>
  <c r="AA103" i="3" s="1"/>
  <c r="Y103" i="3" a="1"/>
  <c r="Y103" i="3" s="1"/>
  <c r="X103" i="3" a="1"/>
  <c r="X103" i="3" s="1"/>
  <c r="W103" i="3" a="1"/>
  <c r="W103" i="3" s="1"/>
  <c r="V103" i="3" a="1"/>
  <c r="V103" i="3" s="1"/>
  <c r="Z102" i="3" a="1"/>
  <c r="Z102" i="3" s="1"/>
  <c r="AA102" i="3" s="1"/>
  <c r="Y102" i="3" a="1"/>
  <c r="Y102" i="3" s="1"/>
  <c r="X102" i="3" a="1"/>
  <c r="X102" i="3" s="1"/>
  <c r="W102" i="3" a="1"/>
  <c r="W102" i="3" s="1"/>
  <c r="V102" i="3" a="1"/>
  <c r="V102" i="3" s="1"/>
  <c r="Z101" i="3" a="1"/>
  <c r="Z101" i="3" s="1"/>
  <c r="AA101" i="3" s="1"/>
  <c r="Y101" i="3" a="1"/>
  <c r="Y101" i="3" s="1"/>
  <c r="X101" i="3" a="1"/>
  <c r="X101" i="3" s="1"/>
  <c r="W101" i="3" a="1"/>
  <c r="W101" i="3"/>
  <c r="V101" i="3" a="1"/>
  <c r="V101" i="3" s="1"/>
  <c r="Z100" i="3" a="1"/>
  <c r="Z100" i="3" s="1"/>
  <c r="AA100" i="3" s="1"/>
  <c r="Y100" i="3" a="1"/>
  <c r="Y100" i="3" s="1"/>
  <c r="X100" i="3" a="1"/>
  <c r="X100" i="3" s="1"/>
  <c r="W100" i="3" a="1"/>
  <c r="W100" i="3" s="1"/>
  <c r="V100" i="3" a="1"/>
  <c r="V100" i="3" s="1"/>
  <c r="Z99" i="3" a="1"/>
  <c r="Z99" i="3" s="1"/>
  <c r="AA99" i="3" s="1"/>
  <c r="Y99" i="3" a="1"/>
  <c r="Y99" i="3" s="1"/>
  <c r="X99" i="3" a="1"/>
  <c r="X99" i="3" s="1"/>
  <c r="W99" i="3" a="1"/>
  <c r="W99" i="3" s="1"/>
  <c r="V99" i="3" a="1"/>
  <c r="V99" i="3" s="1"/>
  <c r="Z98" i="3" a="1"/>
  <c r="Z98" i="3" s="1"/>
  <c r="AA98" i="3" s="1"/>
  <c r="Y98" i="3" a="1"/>
  <c r="Y98" i="3" s="1"/>
  <c r="X98" i="3" a="1"/>
  <c r="X98" i="3" s="1"/>
  <c r="W98" i="3" a="1"/>
  <c r="W98" i="3" s="1"/>
  <c r="V98" i="3" a="1"/>
  <c r="V98" i="3" s="1"/>
  <c r="Z97" i="3" a="1"/>
  <c r="Z97" i="3" s="1"/>
  <c r="AA97" i="3" s="1"/>
  <c r="Y97" i="3" a="1"/>
  <c r="Y97" i="3" s="1"/>
  <c r="X97" i="3" a="1"/>
  <c r="X97" i="3" s="1"/>
  <c r="W97" i="3" a="1"/>
  <c r="W97" i="3" s="1"/>
  <c r="V97" i="3" a="1"/>
  <c r="V97" i="3" s="1"/>
  <c r="Z96" i="3" a="1"/>
  <c r="Z96" i="3" s="1"/>
  <c r="AA96" i="3" s="1"/>
  <c r="Y96" i="3" a="1"/>
  <c r="Y96" i="3" s="1"/>
  <c r="X96" i="3" a="1"/>
  <c r="X96" i="3" s="1"/>
  <c r="W96" i="3" a="1"/>
  <c r="W96" i="3" s="1"/>
  <c r="V96" i="3" a="1"/>
  <c r="V96" i="3" s="1"/>
  <c r="Z95" i="3" a="1"/>
  <c r="Z95" i="3" s="1"/>
  <c r="AA95" i="3" s="1"/>
  <c r="Y95" i="3" a="1"/>
  <c r="Y95" i="3" s="1"/>
  <c r="X95" i="3" a="1"/>
  <c r="X95" i="3" s="1"/>
  <c r="W95" i="3" a="1"/>
  <c r="W95" i="3" s="1"/>
  <c r="V95" i="3" a="1"/>
  <c r="V95" i="3" s="1"/>
  <c r="Z94" i="3" a="1"/>
  <c r="Z94" i="3" s="1"/>
  <c r="AA94" i="3" s="1"/>
  <c r="Y94" i="3" a="1"/>
  <c r="Y94" i="3" s="1"/>
  <c r="X94" i="3" a="1"/>
  <c r="X94" i="3" s="1"/>
  <c r="W94" i="3" a="1"/>
  <c r="W94" i="3" s="1"/>
  <c r="V94" i="3" a="1"/>
  <c r="V94" i="3" s="1"/>
  <c r="Z93" i="3" a="1"/>
  <c r="Z93" i="3" s="1"/>
  <c r="AA93" i="3" s="1"/>
  <c r="Y93" i="3" a="1"/>
  <c r="Y93" i="3" s="1"/>
  <c r="X93" i="3" a="1"/>
  <c r="X93" i="3" s="1"/>
  <c r="W93" i="3" a="1"/>
  <c r="W93" i="3" s="1"/>
  <c r="V93" i="3" a="1"/>
  <c r="V93" i="3" s="1"/>
  <c r="Z92" i="3" a="1"/>
  <c r="Z92" i="3" s="1"/>
  <c r="AA92" i="3" s="1"/>
  <c r="Y92" i="3" a="1"/>
  <c r="Y92" i="3" s="1"/>
  <c r="X92" i="3" a="1"/>
  <c r="X92" i="3" s="1"/>
  <c r="W92" i="3" a="1"/>
  <c r="W92" i="3" s="1"/>
  <c r="V92" i="3" a="1"/>
  <c r="V92" i="3" s="1"/>
  <c r="Z91" i="3" a="1"/>
  <c r="Z91" i="3" s="1"/>
  <c r="AA91" i="3" s="1"/>
  <c r="Y91" i="3" a="1"/>
  <c r="Y91" i="3" s="1"/>
  <c r="X91" i="3" a="1"/>
  <c r="X91" i="3" s="1"/>
  <c r="W91" i="3" a="1"/>
  <c r="W91" i="3" s="1"/>
  <c r="V91" i="3" a="1"/>
  <c r="V91" i="3" s="1"/>
  <c r="Z90" i="3" a="1"/>
  <c r="Z90" i="3" s="1"/>
  <c r="AA90" i="3" s="1"/>
  <c r="Y90" i="3" a="1"/>
  <c r="Y90" i="3" s="1"/>
  <c r="X90" i="3" a="1"/>
  <c r="X90" i="3" s="1"/>
  <c r="W90" i="3" a="1"/>
  <c r="W90" i="3" s="1"/>
  <c r="V90" i="3" a="1"/>
  <c r="V90" i="3" s="1"/>
  <c r="Z89" i="3" a="1"/>
  <c r="Z89" i="3" s="1"/>
  <c r="AA89" i="3" s="1"/>
  <c r="Y89" i="3" a="1"/>
  <c r="Y89" i="3" s="1"/>
  <c r="X89" i="3" a="1"/>
  <c r="X89" i="3" s="1"/>
  <c r="W89" i="3" a="1"/>
  <c r="W89" i="3" s="1"/>
  <c r="V89" i="3" a="1"/>
  <c r="V89" i="3" s="1"/>
  <c r="Z88" i="3" a="1"/>
  <c r="Z88" i="3" s="1"/>
  <c r="AA88" i="3" s="1"/>
  <c r="Y88" i="3" a="1"/>
  <c r="Y88" i="3" s="1"/>
  <c r="X88" i="3" a="1"/>
  <c r="X88" i="3" s="1"/>
  <c r="W88" i="3" a="1"/>
  <c r="W88" i="3" s="1"/>
  <c r="V88" i="3" a="1"/>
  <c r="V88" i="3" s="1"/>
  <c r="R88" i="3" a="1"/>
  <c r="R88" i="3"/>
  <c r="Z87" i="3" a="1"/>
  <c r="Z87" i="3" s="1"/>
  <c r="AA87" i="3" s="1"/>
  <c r="Y87" i="3" a="1"/>
  <c r="Y87" i="3" s="1"/>
  <c r="X87" i="3" a="1"/>
  <c r="X87" i="3" s="1"/>
  <c r="W87" i="3" a="1"/>
  <c r="W87" i="3" s="1"/>
  <c r="V87" i="3" a="1"/>
  <c r="V87" i="3" s="1"/>
  <c r="Z86" i="3" a="1"/>
  <c r="Z86" i="3" s="1"/>
  <c r="AA86" i="3" s="1"/>
  <c r="Y86" i="3" a="1"/>
  <c r="Y86" i="3" s="1"/>
  <c r="X86" i="3" a="1"/>
  <c r="X86" i="3" s="1"/>
  <c r="W86" i="3" a="1"/>
  <c r="W86" i="3" s="1"/>
  <c r="V86" i="3" a="1"/>
  <c r="V86" i="3" s="1"/>
  <c r="Z85" i="3" a="1"/>
  <c r="Z85" i="3" s="1"/>
  <c r="AA85" i="3" s="1"/>
  <c r="Y85" i="3" a="1"/>
  <c r="Y85" i="3" s="1"/>
  <c r="X85" i="3" a="1"/>
  <c r="X85" i="3" s="1"/>
  <c r="W85" i="3" a="1"/>
  <c r="W85" i="3" s="1"/>
  <c r="V85" i="3" a="1"/>
  <c r="V85" i="3" s="1"/>
  <c r="Z84" i="3" a="1"/>
  <c r="Z84" i="3" s="1"/>
  <c r="AA84" i="3" s="1"/>
  <c r="Y84" i="3" a="1"/>
  <c r="Y84" i="3" s="1"/>
  <c r="X84" i="3" a="1"/>
  <c r="X84" i="3" s="1"/>
  <c r="W84" i="3" a="1"/>
  <c r="W84" i="3" s="1"/>
  <c r="V84" i="3" a="1"/>
  <c r="V84" i="3" s="1"/>
  <c r="Z83" i="3" a="1"/>
  <c r="Z83" i="3" s="1"/>
  <c r="AA83" i="3" s="1"/>
  <c r="Y83" i="3" a="1"/>
  <c r="Y83" i="3" s="1"/>
  <c r="X83" i="3" a="1"/>
  <c r="X83" i="3" s="1"/>
  <c r="W83" i="3" a="1"/>
  <c r="W83" i="3" s="1"/>
  <c r="V83" i="3" a="1"/>
  <c r="V83" i="3"/>
  <c r="Z82" i="3" a="1"/>
  <c r="Z82" i="3"/>
  <c r="AA82" i="3" s="1"/>
  <c r="Y82" i="3" a="1"/>
  <c r="Y82" i="3" s="1"/>
  <c r="X82" i="3" a="1"/>
  <c r="X82" i="3" s="1"/>
  <c r="W82" i="3" a="1"/>
  <c r="W82" i="3" s="1"/>
  <c r="V82" i="3" a="1"/>
  <c r="V82" i="3" s="1"/>
  <c r="Z81" i="3" a="1"/>
  <c r="Z81" i="3" s="1"/>
  <c r="AA81" i="3" s="1"/>
  <c r="Y81" i="3" a="1"/>
  <c r="Y81" i="3" s="1"/>
  <c r="X81" i="3" a="1"/>
  <c r="X81" i="3" s="1"/>
  <c r="W81" i="3" a="1"/>
  <c r="W81" i="3" s="1"/>
  <c r="V81" i="3" a="1"/>
  <c r="V81" i="3" s="1"/>
  <c r="Z80" i="3" a="1"/>
  <c r="Z80" i="3" s="1"/>
  <c r="AA80" i="3" s="1"/>
  <c r="Y80" i="3" a="1"/>
  <c r="Y80" i="3" s="1"/>
  <c r="X80" i="3" a="1"/>
  <c r="X80" i="3" s="1"/>
  <c r="W80" i="3" a="1"/>
  <c r="W80" i="3" s="1"/>
  <c r="V80" i="3" a="1"/>
  <c r="V80" i="3" s="1"/>
  <c r="R80" i="3" a="1"/>
  <c r="R80" i="3"/>
  <c r="Z79" i="3" a="1"/>
  <c r="Z79" i="3" s="1"/>
  <c r="AA79" i="3" s="1"/>
  <c r="Y79" i="3" a="1"/>
  <c r="Y79" i="3" s="1"/>
  <c r="X79" i="3" a="1"/>
  <c r="X79" i="3" s="1"/>
  <c r="W79" i="3" a="1"/>
  <c r="W79" i="3" s="1"/>
  <c r="V79" i="3" a="1"/>
  <c r="V79" i="3" s="1"/>
  <c r="Z78" i="3" a="1"/>
  <c r="Z78" i="3" s="1"/>
  <c r="AA78" i="3" s="1"/>
  <c r="Y78" i="3" a="1"/>
  <c r="Y78" i="3" s="1"/>
  <c r="X78" i="3" a="1"/>
  <c r="X78" i="3" s="1"/>
  <c r="W78" i="3" a="1"/>
  <c r="W78" i="3" s="1"/>
  <c r="V78" i="3" a="1"/>
  <c r="V78" i="3" s="1"/>
  <c r="Z77" i="3" a="1"/>
  <c r="Z77" i="3" s="1"/>
  <c r="AA77" i="3" s="1"/>
  <c r="Y77" i="3" a="1"/>
  <c r="Y77" i="3" s="1"/>
  <c r="X77" i="3" a="1"/>
  <c r="X77" i="3" s="1"/>
  <c r="W77" i="3" a="1"/>
  <c r="W77" i="3" s="1"/>
  <c r="V77" i="3" a="1"/>
  <c r="V77" i="3" s="1"/>
  <c r="Z76" i="3" a="1"/>
  <c r="Z76" i="3" s="1"/>
  <c r="AA76" i="3" s="1"/>
  <c r="Y76" i="3" a="1"/>
  <c r="Y76" i="3" s="1"/>
  <c r="X76" i="3" a="1"/>
  <c r="X76" i="3" s="1"/>
  <c r="W76" i="3" a="1"/>
  <c r="W76" i="3" s="1"/>
  <c r="V76" i="3" a="1"/>
  <c r="V76" i="3" s="1"/>
  <c r="Z75" i="3" a="1"/>
  <c r="Z75" i="3" s="1"/>
  <c r="AA75" i="3" s="1"/>
  <c r="Y75" i="3" a="1"/>
  <c r="Y75" i="3" s="1"/>
  <c r="X75" i="3" a="1"/>
  <c r="X75" i="3" s="1"/>
  <c r="W75" i="3" a="1"/>
  <c r="W75" i="3" s="1"/>
  <c r="V75" i="3" a="1"/>
  <c r="V75" i="3" s="1"/>
  <c r="Z74" i="3" a="1"/>
  <c r="Z74" i="3" s="1"/>
  <c r="AA74" i="3" s="1"/>
  <c r="Y74" i="3" a="1"/>
  <c r="Y74" i="3" s="1"/>
  <c r="X74" i="3" a="1"/>
  <c r="X74" i="3" s="1"/>
  <c r="W74" i="3" a="1"/>
  <c r="W74" i="3" s="1"/>
  <c r="V74" i="3" a="1"/>
  <c r="V74" i="3" s="1"/>
  <c r="Z73" i="3" a="1"/>
  <c r="Z73" i="3" s="1"/>
  <c r="AA73" i="3" s="1"/>
  <c r="Y73" i="3" a="1"/>
  <c r="Y73" i="3" s="1"/>
  <c r="X73" i="3" a="1"/>
  <c r="X73" i="3" s="1"/>
  <c r="W73" i="3" a="1"/>
  <c r="W73" i="3" s="1"/>
  <c r="V73" i="3" a="1"/>
  <c r="V73" i="3" s="1"/>
  <c r="Z72" i="3" a="1"/>
  <c r="Z72" i="3" s="1"/>
  <c r="AA72" i="3" s="1"/>
  <c r="Y72" i="3" a="1"/>
  <c r="Y72" i="3" s="1"/>
  <c r="X72" i="3" a="1"/>
  <c r="X72" i="3" s="1"/>
  <c r="W72" i="3" a="1"/>
  <c r="W72" i="3" s="1"/>
  <c r="V72" i="3" a="1"/>
  <c r="V72" i="3" s="1"/>
  <c r="Z71" i="3" a="1"/>
  <c r="Z71" i="3"/>
  <c r="AA71" i="3" s="1"/>
  <c r="Y71" i="3" a="1"/>
  <c r="Y71" i="3" s="1"/>
  <c r="X71" i="3" a="1"/>
  <c r="X71" i="3" s="1"/>
  <c r="W71" i="3" a="1"/>
  <c r="W71" i="3" s="1"/>
  <c r="V71" i="3" a="1"/>
  <c r="V71" i="3" s="1"/>
  <c r="R71" i="3" a="1"/>
  <c r="R71" i="3" s="1"/>
  <c r="Z70" i="3" a="1"/>
  <c r="Z70" i="3" s="1"/>
  <c r="AA70" i="3" s="1"/>
  <c r="Y70" i="3" a="1"/>
  <c r="Y70" i="3" s="1"/>
  <c r="X70" i="3" a="1"/>
  <c r="X70" i="3" s="1"/>
  <c r="W70" i="3" a="1"/>
  <c r="W70" i="3" s="1"/>
  <c r="V70" i="3" a="1"/>
  <c r="V70" i="3" s="1"/>
  <c r="Z69" i="3" a="1"/>
  <c r="Z69" i="3" s="1"/>
  <c r="AA69" i="3" s="1"/>
  <c r="Y69" i="3" a="1"/>
  <c r="Y69" i="3" s="1"/>
  <c r="X69" i="3" a="1"/>
  <c r="X69" i="3" s="1"/>
  <c r="W69" i="3" a="1"/>
  <c r="W69" i="3" s="1"/>
  <c r="V69" i="3" a="1"/>
  <c r="V69" i="3" s="1"/>
  <c r="Z68" i="3" a="1"/>
  <c r="Z68" i="3" s="1"/>
  <c r="AA68" i="3" s="1"/>
  <c r="Y68" i="3" a="1"/>
  <c r="Y68" i="3" s="1"/>
  <c r="X68" i="3" a="1"/>
  <c r="X68" i="3" s="1"/>
  <c r="W68" i="3" a="1"/>
  <c r="W68" i="3" s="1"/>
  <c r="V68" i="3" a="1"/>
  <c r="V68" i="3" s="1"/>
  <c r="Z67" i="3" a="1"/>
  <c r="Z67" i="3" s="1"/>
  <c r="AA67" i="3" s="1"/>
  <c r="Y67" i="3" a="1"/>
  <c r="Y67" i="3" s="1"/>
  <c r="X67" i="3" a="1"/>
  <c r="X67" i="3" s="1"/>
  <c r="W67" i="3" a="1"/>
  <c r="W67" i="3" s="1"/>
  <c r="V67" i="3" a="1"/>
  <c r="V67" i="3" s="1"/>
  <c r="R67" i="3" a="1"/>
  <c r="R67" i="3"/>
  <c r="Z66" i="3" a="1"/>
  <c r="Z66" i="3" s="1"/>
  <c r="AA66" i="3" s="1"/>
  <c r="Y66" i="3" a="1"/>
  <c r="Y66" i="3" s="1"/>
  <c r="X66" i="3" a="1"/>
  <c r="X66" i="3" s="1"/>
  <c r="W66" i="3" a="1"/>
  <c r="W66" i="3" s="1"/>
  <c r="V66" i="3" a="1"/>
  <c r="V66" i="3" s="1"/>
  <c r="Z65" i="3" a="1"/>
  <c r="Z65" i="3" s="1"/>
  <c r="AA65" i="3" s="1"/>
  <c r="Y65" i="3" a="1"/>
  <c r="Y65" i="3" s="1"/>
  <c r="X65" i="3" a="1"/>
  <c r="X65" i="3" s="1"/>
  <c r="W65" i="3" a="1"/>
  <c r="W65" i="3" s="1"/>
  <c r="V65" i="3" a="1"/>
  <c r="V65" i="3" s="1"/>
  <c r="Z64" i="3" a="1"/>
  <c r="Z64" i="3" s="1"/>
  <c r="AA64" i="3" s="1"/>
  <c r="Y64" i="3" a="1"/>
  <c r="Y64" i="3" s="1"/>
  <c r="X64" i="3" a="1"/>
  <c r="X64" i="3" s="1"/>
  <c r="W64" i="3" a="1"/>
  <c r="W64" i="3" s="1"/>
  <c r="V64" i="3" a="1"/>
  <c r="V64" i="3" s="1"/>
  <c r="Z63" i="3" a="1"/>
  <c r="Z63" i="3" s="1"/>
  <c r="AA63" i="3" s="1"/>
  <c r="Y63" i="3" a="1"/>
  <c r="Y63" i="3" s="1"/>
  <c r="X63" i="3" a="1"/>
  <c r="X63" i="3" s="1"/>
  <c r="W63" i="3" a="1"/>
  <c r="W63" i="3" s="1"/>
  <c r="V63" i="3" a="1"/>
  <c r="V63" i="3" s="1"/>
  <c r="Z62" i="3" a="1"/>
  <c r="Z62" i="3" s="1"/>
  <c r="AA62" i="3" s="1"/>
  <c r="Y62" i="3" a="1"/>
  <c r="Y62" i="3" s="1"/>
  <c r="X62" i="3" a="1"/>
  <c r="X62" i="3" s="1"/>
  <c r="W62" i="3" a="1"/>
  <c r="W62" i="3" s="1"/>
  <c r="V62" i="3" a="1"/>
  <c r="V62" i="3" s="1"/>
  <c r="Z61" i="3" a="1"/>
  <c r="Z61" i="3" s="1"/>
  <c r="AA61" i="3" s="1"/>
  <c r="Y61" i="3" a="1"/>
  <c r="Y61" i="3" s="1"/>
  <c r="X61" i="3" a="1"/>
  <c r="X61" i="3" s="1"/>
  <c r="W61" i="3" a="1"/>
  <c r="W61" i="3" s="1"/>
  <c r="V61" i="3" a="1"/>
  <c r="V61" i="3" s="1"/>
  <c r="Z60" i="3" a="1"/>
  <c r="Z60" i="3" s="1"/>
  <c r="AA60" i="3" s="1"/>
  <c r="Y60" i="3" a="1"/>
  <c r="Y60" i="3" s="1"/>
  <c r="X60" i="3" a="1"/>
  <c r="X60" i="3" s="1"/>
  <c r="W60" i="3" a="1"/>
  <c r="W60" i="3" s="1"/>
  <c r="V60" i="3" a="1"/>
  <c r="V60" i="3" s="1"/>
  <c r="Z59" i="3" a="1"/>
  <c r="Z59" i="3" s="1"/>
  <c r="AA59" i="3" s="1"/>
  <c r="Y59" i="3" a="1"/>
  <c r="Y59" i="3" s="1"/>
  <c r="X59" i="3" a="1"/>
  <c r="X59" i="3" s="1"/>
  <c r="W59" i="3" a="1"/>
  <c r="W59" i="3" s="1"/>
  <c r="V59" i="3" a="1"/>
  <c r="V59" i="3"/>
  <c r="Z58" i="3" a="1"/>
  <c r="Z58" i="3" s="1"/>
  <c r="AA58" i="3" s="1"/>
  <c r="Y58" i="3" a="1"/>
  <c r="Y58" i="3" s="1"/>
  <c r="X58" i="3" a="1"/>
  <c r="X58" i="3" s="1"/>
  <c r="W58" i="3" a="1"/>
  <c r="W58" i="3" s="1"/>
  <c r="V58" i="3" a="1"/>
  <c r="V58" i="3" s="1"/>
  <c r="Z57" i="3" a="1"/>
  <c r="Z57" i="3" s="1"/>
  <c r="AA57" i="3" s="1"/>
  <c r="Y57" i="3" a="1"/>
  <c r="Y57" i="3" s="1"/>
  <c r="X57" i="3" a="1"/>
  <c r="X57" i="3" s="1"/>
  <c r="W57" i="3" a="1"/>
  <c r="W57" i="3" s="1"/>
  <c r="V57" i="3" a="1"/>
  <c r="V57" i="3" s="1"/>
  <c r="Z56" i="3" a="1"/>
  <c r="Z56" i="3" s="1"/>
  <c r="AA56" i="3" s="1"/>
  <c r="Y56" i="3" a="1"/>
  <c r="Y56" i="3" s="1"/>
  <c r="X56" i="3" a="1"/>
  <c r="X56" i="3" s="1"/>
  <c r="W56" i="3" a="1"/>
  <c r="W56" i="3" s="1"/>
  <c r="V56" i="3" a="1"/>
  <c r="V56" i="3" s="1"/>
  <c r="Z55" i="3" a="1"/>
  <c r="Z55" i="3" s="1"/>
  <c r="AA55" i="3" s="1"/>
  <c r="Y55" i="3" a="1"/>
  <c r="Y55" i="3" s="1"/>
  <c r="X55" i="3" a="1"/>
  <c r="X55" i="3" s="1"/>
  <c r="W55" i="3" a="1"/>
  <c r="W55" i="3" s="1"/>
  <c r="V55" i="3" a="1"/>
  <c r="V55" i="3" s="1"/>
  <c r="Z54" i="3" a="1"/>
  <c r="Z54" i="3" s="1"/>
  <c r="AA54" i="3" s="1"/>
  <c r="Y54" i="3" a="1"/>
  <c r="Y54" i="3" s="1"/>
  <c r="X54" i="3" a="1"/>
  <c r="X54" i="3" s="1"/>
  <c r="W54" i="3" a="1"/>
  <c r="W54" i="3" s="1"/>
  <c r="V54" i="3" a="1"/>
  <c r="V54" i="3" s="1"/>
  <c r="Z53" i="3" a="1"/>
  <c r="Z53" i="3" s="1"/>
  <c r="AA53" i="3" s="1"/>
  <c r="Y53" i="3" a="1"/>
  <c r="Y53" i="3" s="1"/>
  <c r="X53" i="3" a="1"/>
  <c r="X53" i="3" s="1"/>
  <c r="W53" i="3" a="1"/>
  <c r="W53" i="3" s="1"/>
  <c r="V53" i="3" a="1"/>
  <c r="V53" i="3" s="1"/>
  <c r="Z52" i="3" a="1"/>
  <c r="Z52" i="3" s="1"/>
  <c r="AA52" i="3" s="1"/>
  <c r="Y52" i="3" a="1"/>
  <c r="Y52" i="3" s="1"/>
  <c r="X52" i="3" a="1"/>
  <c r="X52" i="3" s="1"/>
  <c r="W52" i="3" a="1"/>
  <c r="W52" i="3" s="1"/>
  <c r="V52" i="3" a="1"/>
  <c r="V52" i="3" s="1"/>
  <c r="Z51" i="3" a="1"/>
  <c r="Z51" i="3" s="1"/>
  <c r="AA51" i="3" s="1"/>
  <c r="Y51" i="3" a="1"/>
  <c r="Y51" i="3" s="1"/>
  <c r="X51" i="3" a="1"/>
  <c r="X51" i="3" s="1"/>
  <c r="W51" i="3" a="1"/>
  <c r="W51" i="3" s="1"/>
  <c r="V51" i="3" a="1"/>
  <c r="V51" i="3" s="1"/>
  <c r="Z50" i="3" a="1"/>
  <c r="Z50" i="3" s="1"/>
  <c r="AA50" i="3" s="1"/>
  <c r="Y50" i="3" a="1"/>
  <c r="Y50" i="3" s="1"/>
  <c r="X50" i="3" a="1"/>
  <c r="X50" i="3" s="1"/>
  <c r="W50" i="3" a="1"/>
  <c r="W50" i="3" s="1"/>
  <c r="V50" i="3" a="1"/>
  <c r="V50" i="3" s="1"/>
  <c r="Z49" i="3" a="1"/>
  <c r="Z49" i="3" s="1"/>
  <c r="AA49" i="3" s="1"/>
  <c r="Y49" i="3" a="1"/>
  <c r="Y49" i="3" s="1"/>
  <c r="X49" i="3" a="1"/>
  <c r="X49" i="3" s="1"/>
  <c r="W49" i="3" a="1"/>
  <c r="W49" i="3" s="1"/>
  <c r="V49" i="3" a="1"/>
  <c r="V49" i="3" s="1"/>
  <c r="Z48" i="3" a="1"/>
  <c r="Z48" i="3" s="1"/>
  <c r="AA48" i="3" s="1"/>
  <c r="Y48" i="3" a="1"/>
  <c r="Y48" i="3" s="1"/>
  <c r="X48" i="3" a="1"/>
  <c r="X48" i="3" s="1"/>
  <c r="W48" i="3" a="1"/>
  <c r="W48" i="3" s="1"/>
  <c r="V48" i="3" a="1"/>
  <c r="V48" i="3" s="1"/>
  <c r="Z47" i="3" a="1"/>
  <c r="Z47" i="3" s="1"/>
  <c r="AA47" i="3" s="1"/>
  <c r="Y47" i="3" a="1"/>
  <c r="Y47" i="3" s="1"/>
  <c r="X47" i="3" a="1"/>
  <c r="X47" i="3" s="1"/>
  <c r="W47" i="3" a="1"/>
  <c r="W47" i="3" s="1"/>
  <c r="V47" i="3" a="1"/>
  <c r="V47" i="3" s="1"/>
  <c r="Z46" i="3" a="1"/>
  <c r="Z46" i="3" s="1"/>
  <c r="AA46" i="3" s="1"/>
  <c r="Y46" i="3" a="1"/>
  <c r="Y46" i="3" s="1"/>
  <c r="X46" i="3" a="1"/>
  <c r="X46" i="3" s="1"/>
  <c r="W46" i="3" a="1"/>
  <c r="W46" i="3" s="1"/>
  <c r="V46" i="3" a="1"/>
  <c r="V46" i="3" s="1"/>
  <c r="Z45" i="3" a="1"/>
  <c r="Z45" i="3" s="1"/>
  <c r="AA45" i="3" s="1"/>
  <c r="Y45" i="3" a="1"/>
  <c r="Y45" i="3" s="1"/>
  <c r="X45" i="3" a="1"/>
  <c r="X45" i="3" s="1"/>
  <c r="W45" i="3" a="1"/>
  <c r="W45" i="3" s="1"/>
  <c r="V45" i="3" a="1"/>
  <c r="V45" i="3" s="1"/>
  <c r="Z44" i="3" a="1"/>
  <c r="Z44" i="3" s="1"/>
  <c r="AA44" i="3" s="1"/>
  <c r="Y44" i="3" a="1"/>
  <c r="Y44" i="3" s="1"/>
  <c r="X44" i="3" a="1"/>
  <c r="X44" i="3" s="1"/>
  <c r="W44" i="3" a="1"/>
  <c r="W44" i="3" s="1"/>
  <c r="V44" i="3" a="1"/>
  <c r="V44" i="3" s="1"/>
  <c r="Z43" i="3" a="1"/>
  <c r="Z43" i="3" s="1"/>
  <c r="AA43" i="3" s="1"/>
  <c r="Y43" i="3" a="1"/>
  <c r="Y43" i="3" s="1"/>
  <c r="X43" i="3" a="1"/>
  <c r="X43" i="3" s="1"/>
  <c r="W43" i="3" a="1"/>
  <c r="W43" i="3" s="1"/>
  <c r="V43" i="3" a="1"/>
  <c r="V43" i="3" s="1"/>
  <c r="Z42" i="3" a="1"/>
  <c r="Z42" i="3" s="1"/>
  <c r="AA42" i="3" s="1"/>
  <c r="Y42" i="3" a="1"/>
  <c r="Y42" i="3" s="1"/>
  <c r="X42" i="3" a="1"/>
  <c r="X42" i="3" s="1"/>
  <c r="W42" i="3" a="1"/>
  <c r="W42" i="3" s="1"/>
  <c r="V42" i="3" a="1"/>
  <c r="V42" i="3" s="1"/>
  <c r="Z41" i="3" a="1"/>
  <c r="Z41" i="3" s="1"/>
  <c r="AA41" i="3" s="1"/>
  <c r="Y41" i="3" a="1"/>
  <c r="Y41" i="3" s="1"/>
  <c r="X41" i="3" a="1"/>
  <c r="X41" i="3" s="1"/>
  <c r="W41" i="3" a="1"/>
  <c r="W41" i="3" s="1"/>
  <c r="V41" i="3" a="1"/>
  <c r="V41" i="3" s="1"/>
  <c r="Z40" i="3" a="1"/>
  <c r="Z40" i="3" s="1"/>
  <c r="AA40" i="3" s="1"/>
  <c r="Y40" i="3" a="1"/>
  <c r="Y40" i="3"/>
  <c r="X40" i="3" a="1"/>
  <c r="X40" i="3" s="1"/>
  <c r="W40" i="3" a="1"/>
  <c r="W40" i="3" s="1"/>
  <c r="V40" i="3" a="1"/>
  <c r="V40" i="3" s="1"/>
  <c r="Z39" i="3" a="1"/>
  <c r="Z39" i="3" s="1"/>
  <c r="AA39" i="3" s="1"/>
  <c r="Y39" i="3" a="1"/>
  <c r="Y39" i="3" s="1"/>
  <c r="X39" i="3" a="1"/>
  <c r="X39" i="3" s="1"/>
  <c r="W39" i="3" a="1"/>
  <c r="W39" i="3" s="1"/>
  <c r="V39" i="3" a="1"/>
  <c r="V39" i="3" s="1"/>
  <c r="R39" i="3" a="1"/>
  <c r="R39" i="3" s="1"/>
  <c r="Z38" i="3" a="1"/>
  <c r="Z38" i="3" s="1"/>
  <c r="AA38" i="3" s="1"/>
  <c r="Y38" i="3" a="1"/>
  <c r="Y38" i="3" s="1"/>
  <c r="X38" i="3" a="1"/>
  <c r="X38" i="3" s="1"/>
  <c r="W38" i="3" a="1"/>
  <c r="W38" i="3" s="1"/>
  <c r="V38" i="3" a="1"/>
  <c r="V38" i="3" s="1"/>
  <c r="Z37" i="3" a="1"/>
  <c r="Z37" i="3" s="1"/>
  <c r="AA37" i="3" s="1"/>
  <c r="Y37" i="3" a="1"/>
  <c r="Y37" i="3" s="1"/>
  <c r="X37" i="3" a="1"/>
  <c r="X37" i="3" s="1"/>
  <c r="W37" i="3" a="1"/>
  <c r="W37" i="3" s="1"/>
  <c r="V37" i="3" a="1"/>
  <c r="V37" i="3" s="1"/>
  <c r="Z36" i="3" a="1"/>
  <c r="Z36" i="3" s="1"/>
  <c r="AA36" i="3" s="1"/>
  <c r="Y36" i="3" a="1"/>
  <c r="Y36" i="3" s="1"/>
  <c r="X36" i="3" a="1"/>
  <c r="X36" i="3" s="1"/>
  <c r="W36" i="3" a="1"/>
  <c r="W36" i="3" s="1"/>
  <c r="V36" i="3" a="1"/>
  <c r="V36" i="3" s="1"/>
  <c r="Z35" i="3" a="1"/>
  <c r="Z35" i="3" s="1"/>
  <c r="AA35" i="3" s="1"/>
  <c r="Y35" i="3" a="1"/>
  <c r="Y35" i="3" s="1"/>
  <c r="X35" i="3" a="1"/>
  <c r="X35" i="3" s="1"/>
  <c r="W35" i="3" a="1"/>
  <c r="W35" i="3" s="1"/>
  <c r="V35" i="3" a="1"/>
  <c r="V35" i="3" s="1"/>
  <c r="Z34" i="3" a="1"/>
  <c r="Z34" i="3" s="1"/>
  <c r="AA34" i="3" s="1"/>
  <c r="Y34" i="3" a="1"/>
  <c r="Y34" i="3" s="1"/>
  <c r="X34" i="3" a="1"/>
  <c r="X34" i="3" s="1"/>
  <c r="W34" i="3" a="1"/>
  <c r="W34" i="3" s="1"/>
  <c r="V34" i="3" a="1"/>
  <c r="V34" i="3" s="1"/>
  <c r="Z33" i="3" a="1"/>
  <c r="Z33" i="3" s="1"/>
  <c r="AA33" i="3" s="1"/>
  <c r="Y33" i="3" a="1"/>
  <c r="Y33" i="3" s="1"/>
  <c r="X33" i="3" a="1"/>
  <c r="X33" i="3" s="1"/>
  <c r="W33" i="3" a="1"/>
  <c r="W33" i="3" s="1"/>
  <c r="V33" i="3" a="1"/>
  <c r="V33" i="3" s="1"/>
  <c r="R33" i="3" a="1"/>
  <c r="R33" i="3" s="1"/>
  <c r="Z32" i="3" a="1"/>
  <c r="Z32" i="3" s="1"/>
  <c r="AA32" i="3" s="1"/>
  <c r="Y32" i="3" a="1"/>
  <c r="Y32" i="3" s="1"/>
  <c r="X32" i="3" a="1"/>
  <c r="X32" i="3" s="1"/>
  <c r="W32" i="3" a="1"/>
  <c r="W32" i="3" s="1"/>
  <c r="V32" i="3" a="1"/>
  <c r="V32" i="3" s="1"/>
  <c r="Z31" i="3" a="1"/>
  <c r="Z31" i="3" s="1"/>
  <c r="AA31" i="3" s="1"/>
  <c r="Y31" i="3" a="1"/>
  <c r="Y31" i="3" s="1"/>
  <c r="X31" i="3" a="1"/>
  <c r="X31" i="3" s="1"/>
  <c r="W31" i="3" a="1"/>
  <c r="W31" i="3" s="1"/>
  <c r="V31" i="3" a="1"/>
  <c r="V31" i="3" s="1"/>
  <c r="S31" i="3" a="1"/>
  <c r="S31" i="3" s="1"/>
  <c r="Z30" i="3" a="1"/>
  <c r="Z30" i="3" s="1"/>
  <c r="AA30" i="3" s="1"/>
  <c r="Y30" i="3" a="1"/>
  <c r="Y30" i="3" s="1"/>
  <c r="X30" i="3" a="1"/>
  <c r="X30" i="3" s="1"/>
  <c r="W30" i="3" a="1"/>
  <c r="W30" i="3" s="1"/>
  <c r="V30" i="3" a="1"/>
  <c r="V30" i="3" s="1"/>
  <c r="Z29" i="3" a="1"/>
  <c r="Z29" i="3" s="1"/>
  <c r="AA29" i="3" s="1"/>
  <c r="Y29" i="3" a="1"/>
  <c r="Y29" i="3" s="1"/>
  <c r="X29" i="3" a="1"/>
  <c r="X29" i="3" s="1"/>
  <c r="W29" i="3" a="1"/>
  <c r="W29" i="3" s="1"/>
  <c r="V29" i="3" a="1"/>
  <c r="V29" i="3" s="1"/>
  <c r="S29" i="3" a="1"/>
  <c r="S29" i="3" s="1"/>
  <c r="R29" i="3" a="1"/>
  <c r="R29" i="3" s="1"/>
  <c r="Z28" i="3" a="1"/>
  <c r="Z28" i="3" s="1"/>
  <c r="AA28" i="3" s="1"/>
  <c r="Y28" i="3" a="1"/>
  <c r="Y28" i="3" s="1"/>
  <c r="X28" i="3" a="1"/>
  <c r="X28" i="3" s="1"/>
  <c r="W28" i="3" a="1"/>
  <c r="W28" i="3" s="1"/>
  <c r="V28" i="3" a="1"/>
  <c r="V28" i="3" s="1"/>
  <c r="S28" i="3" a="1"/>
  <c r="S28" i="3"/>
  <c r="Z27" i="3" a="1"/>
  <c r="Z27" i="3" s="1"/>
  <c r="AA27" i="3" s="1"/>
  <c r="Y27" i="3" a="1"/>
  <c r="Y27" i="3" s="1"/>
  <c r="X27" i="3" a="1"/>
  <c r="X27" i="3" s="1"/>
  <c r="W27" i="3" a="1"/>
  <c r="W27" i="3" s="1"/>
  <c r="V27" i="3" a="1"/>
  <c r="V27" i="3" s="1"/>
  <c r="S27" i="3" a="1"/>
  <c r="S27" i="3" s="1"/>
  <c r="Z26" i="3" a="1"/>
  <c r="Z26" i="3" s="1"/>
  <c r="AA26" i="3" s="1"/>
  <c r="Y26" i="3" a="1"/>
  <c r="Y26" i="3" s="1"/>
  <c r="X26" i="3" a="1"/>
  <c r="X26" i="3" s="1"/>
  <c r="W26" i="3" a="1"/>
  <c r="W26" i="3" s="1"/>
  <c r="V26" i="3" a="1"/>
  <c r="V26" i="3" s="1"/>
  <c r="S26" i="3" a="1"/>
  <c r="S26" i="3"/>
  <c r="Z25" i="3" a="1"/>
  <c r="Z25" i="3" s="1"/>
  <c r="AA25" i="3" s="1"/>
  <c r="Y25" i="3" a="1"/>
  <c r="Y25" i="3" s="1"/>
  <c r="X25" i="3" a="1"/>
  <c r="X25" i="3" s="1"/>
  <c r="W25" i="3" a="1"/>
  <c r="W25" i="3" s="1"/>
  <c r="V25" i="3" a="1"/>
  <c r="V25" i="3" s="1"/>
  <c r="S25" i="3" a="1"/>
  <c r="S25" i="3"/>
  <c r="Z24" i="3" a="1"/>
  <c r="Z24" i="3" s="1"/>
  <c r="AA24" i="3" s="1"/>
  <c r="Y24" i="3" a="1"/>
  <c r="Y24" i="3" s="1"/>
  <c r="X24" i="3" a="1"/>
  <c r="X24" i="3" s="1"/>
  <c r="W24" i="3" a="1"/>
  <c r="W24" i="3" s="1"/>
  <c r="V24" i="3" a="1"/>
  <c r="V24" i="3" s="1"/>
  <c r="S24" i="3" a="1"/>
  <c r="S24" i="3"/>
  <c r="Z23" i="3" a="1"/>
  <c r="Z23" i="3" s="1"/>
  <c r="AA23" i="3" s="1"/>
  <c r="Y23" i="3" a="1"/>
  <c r="Y23" i="3" s="1"/>
  <c r="X23" i="3" a="1"/>
  <c r="X23" i="3" s="1"/>
  <c r="W23" i="3" a="1"/>
  <c r="W23" i="3" s="1"/>
  <c r="V23" i="3" a="1"/>
  <c r="V23" i="3" s="1"/>
  <c r="Z22" i="3" a="1"/>
  <c r="Z22" i="3" s="1"/>
  <c r="AA22" i="3" s="1"/>
  <c r="Y22" i="3" a="1"/>
  <c r="Y22" i="3" s="1"/>
  <c r="X22" i="3" a="1"/>
  <c r="X22" i="3" s="1"/>
  <c r="W22" i="3" a="1"/>
  <c r="W22" i="3" s="1"/>
  <c r="V22" i="3" a="1"/>
  <c r="V22" i="3" s="1"/>
  <c r="Z21" i="3" a="1"/>
  <c r="Z21" i="3" s="1"/>
  <c r="AA21" i="3" s="1"/>
  <c r="Y21" i="3" a="1"/>
  <c r="Y21" i="3" s="1"/>
  <c r="X21" i="3" a="1"/>
  <c r="X21" i="3" s="1"/>
  <c r="W21" i="3" a="1"/>
  <c r="W21" i="3" s="1"/>
  <c r="Z20" i="3" a="1"/>
  <c r="Z20" i="3" s="1"/>
  <c r="AA20" i="3" s="1"/>
  <c r="Y20" i="3" a="1"/>
  <c r="Y20" i="3" s="1"/>
  <c r="X20" i="3" a="1"/>
  <c r="X20" i="3" s="1"/>
  <c r="W20" i="3" a="1"/>
  <c r="W20" i="3" s="1"/>
  <c r="AA19" i="3"/>
  <c r="S19" i="3" a="1"/>
  <c r="S19" i="3"/>
  <c r="AA18" i="3"/>
  <c r="S18" i="3" a="1"/>
  <c r="S18" i="3"/>
  <c r="R18" i="3" a="1"/>
  <c r="R18" i="3"/>
  <c r="Z17" i="3" a="1"/>
  <c r="Z17" i="3" s="1"/>
  <c r="AA17" i="3" s="1"/>
  <c r="Y17" i="3" a="1"/>
  <c r="Y17" i="3" s="1"/>
  <c r="X17" i="3" a="1"/>
  <c r="X17" i="3" s="1"/>
  <c r="W17" i="3" a="1"/>
  <c r="W17" i="3" s="1"/>
  <c r="V17" i="3" a="1"/>
  <c r="V17" i="3" s="1"/>
  <c r="S17" i="3" a="1"/>
  <c r="S17" i="3" s="1"/>
  <c r="Z16" i="3" a="1"/>
  <c r="Z16" i="3" s="1"/>
  <c r="AA16" i="3" s="1"/>
  <c r="Y16" i="3" a="1"/>
  <c r="Y16" i="3" s="1"/>
  <c r="X16" i="3" a="1"/>
  <c r="X16" i="3" s="1"/>
  <c r="W16" i="3" a="1"/>
  <c r="W16" i="3" s="1"/>
  <c r="V16" i="3" a="1"/>
  <c r="V16" i="3" s="1"/>
  <c r="S16" i="3" a="1"/>
  <c r="S16" i="3" s="1"/>
  <c r="Z15" i="3" a="1"/>
  <c r="Z15" i="3" s="1"/>
  <c r="AA15" i="3" s="1"/>
  <c r="Y15" i="3" a="1"/>
  <c r="Y15" i="3" s="1"/>
  <c r="X15" i="3" a="1"/>
  <c r="X15" i="3" s="1"/>
  <c r="W15" i="3" a="1"/>
  <c r="W15" i="3" s="1"/>
  <c r="V15" i="3" a="1"/>
  <c r="V15" i="3" s="1"/>
  <c r="Z14" i="3" a="1"/>
  <c r="Z14" i="3" s="1"/>
  <c r="AA14" i="3" s="1"/>
  <c r="Y14" i="3" a="1"/>
  <c r="Y14" i="3" s="1"/>
  <c r="X14" i="3" a="1"/>
  <c r="X14" i="3" s="1"/>
  <c r="W14" i="3" a="1"/>
  <c r="W14" i="3" s="1"/>
  <c r="V14" i="3" a="1"/>
  <c r="V14" i="3" s="1"/>
  <c r="S14" i="3" a="1"/>
  <c r="S14" i="3"/>
  <c r="Z13" i="3" a="1"/>
  <c r="Z13" i="3" s="1"/>
  <c r="AA13" i="3" s="1"/>
  <c r="Y13" i="3" a="1"/>
  <c r="Y13" i="3" s="1"/>
  <c r="X13" i="3" a="1"/>
  <c r="X13" i="3" s="1"/>
  <c r="W13" i="3" a="1"/>
  <c r="W13" i="3" s="1"/>
  <c r="V13" i="3" a="1"/>
  <c r="V13" i="3" s="1"/>
  <c r="S13" i="3" a="1"/>
  <c r="S13" i="3" s="1"/>
  <c r="Z12" i="3" a="1"/>
  <c r="Z12" i="3" s="1"/>
  <c r="AA12" i="3" s="1"/>
  <c r="Y12" i="3" a="1"/>
  <c r="Y12" i="3" s="1"/>
  <c r="X12" i="3" a="1"/>
  <c r="X12" i="3" s="1"/>
  <c r="W12" i="3" a="1"/>
  <c r="W12" i="3" s="1"/>
  <c r="V12" i="3" a="1"/>
  <c r="V12" i="3" s="1"/>
  <c r="S12" i="3" a="1"/>
  <c r="S12" i="3" s="1"/>
  <c r="F10" i="3"/>
</calcChain>
</file>

<file path=xl/sharedStrings.xml><?xml version="1.0" encoding="utf-8"?>
<sst xmlns="http://schemas.openxmlformats.org/spreadsheetml/2006/main" count="106213" uniqueCount="3709">
  <si>
    <t>N° DA CONTRATAÇÃO</t>
  </si>
  <si>
    <t>RESPONSÁVEL PELA DEMANDA</t>
  </si>
  <si>
    <t>001/2026</t>
  </si>
  <si>
    <t>GPC</t>
  </si>
  <si>
    <t>DISPENSADO</t>
  </si>
  <si>
    <t>002/2026</t>
  </si>
  <si>
    <t>2026-JL72L</t>
  </si>
  <si>
    <t>005/2026</t>
  </si>
  <si>
    <t>ALMOXARIFADO GERAL</t>
  </si>
  <si>
    <t>Orientações</t>
  </si>
  <si>
    <t>PCA</t>
  </si>
  <si>
    <t>O que é o PCA?</t>
  </si>
  <si>
    <t>A Nova Lei de Licitações e Contratos (Lei nº 14.133/2021), no art. 12, VI, versa sobre a elaboração de um Plano de Contratações Anual (PCA), o qual, no âmbito estadual, foi regulamentado pelo Decreto nº 5.307-R/2023. Em suma, trata-se de uma ferramenta de planejamento das contratações públicas que abrange serviços, obras, locações e/ou compras, garantindo a integração ao planejamento estratégico e orçamentário das unidades.</t>
  </si>
  <si>
    <t>Quais são os principais Objetivos da norma?</t>
  </si>
  <si>
    <t>Art. 9º Compreendem objetivos do PCA:
I - racionalizar as contratações públicas;
II - garantir o alinhamento com o planejamento estratégico e outros instrumentos de governança existentes;
III - subsidiar a elaboração das leis orçamentárias;
IV - evitar o fracionamento de despesas; e
V - sinalizar intenções ao mercado fornecedor, de forma a aumentar o diálogo potencial com o mercado e incrementar a competitividade.
(DECRETO Nº 5307-R, DE 15 DE FEVEREIRO DE 2023)</t>
  </si>
  <si>
    <t>Quais são as principais Regras?</t>
  </si>
  <si>
    <r>
      <rPr>
        <sz val="11"/>
        <color theme="1"/>
        <rFont val="Arial"/>
      </rPr>
      <t>Cada órgão e entidade do Poder Executivo deverá elaborar, consolidar e aprovar, anualmente, seu respectivo PCA, contendo</t>
    </r>
    <r>
      <rPr>
        <b/>
        <sz val="11"/>
        <color theme="1"/>
        <rFont val="Arial"/>
      </rPr>
      <t xml:space="preserve"> todas as novas contratações e as renovações/prorrogações que pretende realizar no exercício seguinte ao de sua elaboração</t>
    </r>
    <r>
      <rPr>
        <sz val="11"/>
        <color theme="1"/>
        <rFont val="Arial"/>
      </rPr>
      <t>. Esse PCA necessitará ser publicado no site de cada Secretaria, inclusive quando a contratação ocorrer de forma Direta. Além disso, outra regra importante é a de que a fase preparatória das licitações deverá compatibilizar-se com o PCA.</t>
    </r>
  </si>
  <si>
    <t>Quais são as exceções?</t>
  </si>
  <si>
    <t>Contratações em que haja informação sigilosas nos termos da legislação vigente; contratações e aquisições por meio de suprimento de fundos, nos termos da legislação; as pequenas compras e prestação de serviços de pronto pagamento, nos termos da Nova Lei de Licitação; e as contratações e aquisições com fulcro nos incisos VII e VIII do caput do art. 75 da Lei Federal 14.133/2021;</t>
  </si>
  <si>
    <t>Plano de Contratações Anual - Exercício 2026</t>
  </si>
  <si>
    <t>ÓRGÃO OU ENTIDADE</t>
  </si>
  <si>
    <t>CBMES</t>
  </si>
  <si>
    <t>ÁREA RESPONSÁVEL PELA CONSOLIDAÇÃO</t>
  </si>
  <si>
    <t>CENTRO DE COMPRAS E MANUTENÇÃO</t>
  </si>
  <si>
    <t>Linha pca</t>
  </si>
  <si>
    <t>Setor Demandante</t>
  </si>
  <si>
    <t>Objeto Resumido</t>
  </si>
  <si>
    <t>Unidade de Medida</t>
  </si>
  <si>
    <t>Quantidade Estimada</t>
  </si>
  <si>
    <t>Estimativa preliminar do valor para 2026 (R$)</t>
  </si>
  <si>
    <t>Tipo de Contratação</t>
  </si>
  <si>
    <t>DATA PRETENDIADA PARA A AQUISIÇÃO</t>
  </si>
  <si>
    <t>Classificação orçamentária</t>
  </si>
  <si>
    <t>Fonte de Recursos</t>
  </si>
  <si>
    <t>Agente de contratação ou fiscal</t>
  </si>
  <si>
    <t>UG</t>
  </si>
  <si>
    <t>VERSÃO</t>
  </si>
  <si>
    <t>Prioridade</t>
  </si>
  <si>
    <t>SUB GRUPO</t>
  </si>
  <si>
    <t>TITULO DO PROCESSO</t>
  </si>
  <si>
    <t>NATUREZA DE DESPESA</t>
  </si>
  <si>
    <t>JUSTIFICATIVA DA NECESSIDADE</t>
  </si>
  <si>
    <t>EDOCS</t>
  </si>
  <si>
    <t>DATA DE AUTUAÇÃO</t>
  </si>
  <si>
    <t>PRAZO PARA CONCLUSÃO DO ETP</t>
  </si>
  <si>
    <t>PRAZO PARA CONCLUSÃO DO TR</t>
  </si>
  <si>
    <t>PRAZO PARA CONCLUSÃO DO PROCESSAMENTO</t>
  </si>
  <si>
    <t>OBSERVAÇÕES</t>
  </si>
  <si>
    <t>STATUS</t>
  </si>
  <si>
    <t>FORMA DE AQUISIÇÃO</t>
  </si>
  <si>
    <t>CBMES 001</t>
  </si>
  <si>
    <t>CEIB</t>
  </si>
  <si>
    <t>Exame Médico para CNH</t>
  </si>
  <si>
    <t>UN</t>
  </si>
  <si>
    <t>NOVA</t>
  </si>
  <si>
    <t>3 - OUTRAS DESPESAS CORRENTES</t>
  </si>
  <si>
    <t>90 - APLICAÇÕES DIRETAS</t>
  </si>
  <si>
    <t>93 - INDENIZAÇÕES E RESTITUIÇÕES</t>
  </si>
  <si>
    <t>RECURSOS DE CAIXA DO TESOURO</t>
  </si>
  <si>
    <t>SERVIDORA CIVIL GIULIANE MOREIRA, NF 3031942</t>
  </si>
  <si>
    <t>VERSÃO 2 (AGURADANDO PUBLICAÇÃO)</t>
  </si>
  <si>
    <t>CBMES 002</t>
  </si>
  <si>
    <t>Exame Psicológico para CNH</t>
  </si>
  <si>
    <t>CBMES 003</t>
  </si>
  <si>
    <t>SCC</t>
  </si>
  <si>
    <t>Comercialização / Distribuição - Vale Transporte</t>
  </si>
  <si>
    <t>EXISTENTE A SER RENOVADA</t>
  </si>
  <si>
    <t>49 - AUXÍLIO-TRANSPORTE</t>
  </si>
  <si>
    <t>3º SGT BM KEZIA KAROLINA DE SOUZA PIMENTEL, NF 3036448</t>
  </si>
  <si>
    <t>CBMES 004</t>
  </si>
  <si>
    <t>GTI 2026</t>
  </si>
  <si>
    <t>Windows Server + Call</t>
  </si>
  <si>
    <t>40 - SERVIÇOS DE TECNOLOGIA DA INFORMAÇÃO E COMUNICAÇÃO - PESSOA JURÍDICA</t>
  </si>
  <si>
    <t>MAJ QOCBM MARCIO DA COSTA CAVACHINI, NF 2758512</t>
  </si>
  <si>
    <t>COMPRA DE SOFTWARES E LICENÇAS</t>
  </si>
  <si>
    <t>CBMES 005</t>
  </si>
  <si>
    <t>Informática - Internet - OI S.A.</t>
  </si>
  <si>
    <t xml:space="preserve"> CB BM THIAGO DA SILVA RANGEL, NF 3371603 / CB WAGNER THOMAZ ROSA, NF 29933500</t>
  </si>
  <si>
    <t>CBMES 006</t>
  </si>
  <si>
    <t>Telefonia Fixa Comutada / Convencional</t>
  </si>
  <si>
    <t>CB BM THIAGO MEDEIROS GORZA, NF 3257312 / 2º SGT ALEXSON SCHEPPA PEISINO, NF 3039005</t>
  </si>
  <si>
    <t>CBMES 007</t>
  </si>
  <si>
    <t>Manutenção de Veículos Leves e Pesados</t>
  </si>
  <si>
    <t>39 - OUTROS SERVIÇOS DE TERCEIROS - PESSOA JURÍDICA</t>
  </si>
  <si>
    <t>RECURSOS EXTRAORÇAMENTÁRIOS</t>
  </si>
  <si>
    <t>CAP QOCBM FERNANDO MONTEIRO DA SILVA, NF 3271609</t>
  </si>
  <si>
    <t>003/2026</t>
  </si>
  <si>
    <t>2026-90KFC</t>
  </si>
  <si>
    <t>PROCESSAMENTO (GPC/GFO)</t>
  </si>
  <si>
    <t>CBMES 008</t>
  </si>
  <si>
    <t>Instalação / Manutenção - Peça / Acessório de Veículo Automotivo</t>
  </si>
  <si>
    <t>RECURSOS VINCULADOS DO TESOURO</t>
  </si>
  <si>
    <t>CBMES 009</t>
  </si>
  <si>
    <t xml:space="preserve">4ª CIA IND </t>
  </si>
  <si>
    <t>Material de salvamento aquatico</t>
  </si>
  <si>
    <t>1º TEN QOABM BRUNO DA SILVA BOREL, NF 903246</t>
  </si>
  <si>
    <t>COMPRA: Aquisição de material de salvamento aquático</t>
  </si>
  <si>
    <t xml:space="preserve">2025-VCW43 </t>
  </si>
  <si>
    <t>CBMES 010</t>
  </si>
  <si>
    <t>1ª CIA DO 5º BBM</t>
  </si>
  <si>
    <t>Aquisição de refrigerador e fogão</t>
  </si>
  <si>
    <t>4 - INVESTIMENTOS</t>
  </si>
  <si>
    <t>CAP QOCBM GUILHERME MARTINELLI SCHULZ, NF 3693864</t>
  </si>
  <si>
    <t>COMPRA: REFRIGERADOR E FOGÃO</t>
  </si>
  <si>
    <t>2025-M4QKB</t>
  </si>
  <si>
    <t>CBMES 011</t>
  </si>
  <si>
    <t>AJUDÂNCIA</t>
  </si>
  <si>
    <t>Contrato Receptivo Coffee break</t>
  </si>
  <si>
    <t>Contrato estimativo</t>
  </si>
  <si>
    <t>2º TEN QOABM BRUNO SILVA BOREL, NF 903246;</t>
  </si>
  <si>
    <t>CONTRATAÇÃO DE SERVIÇO DE COFFEE BRAK</t>
  </si>
  <si>
    <t>CBMES 012</t>
  </si>
  <si>
    <t>Exame Toxicológico para CNH</t>
  </si>
  <si>
    <t>CONTRATAÇÃO DE EXAMES TOXICOLÓGICOS PARA CNH</t>
  </si>
  <si>
    <t>CBMES 013</t>
  </si>
  <si>
    <t>Energia Elétrica - Fornecimento Mercado Regulado - EDP</t>
  </si>
  <si>
    <t>2º TEN QOABM  RR DELCYR MUNALDI FLORES, NF 900993</t>
  </si>
  <si>
    <t>CBMES 014</t>
  </si>
  <si>
    <t>Fornecimento de água canalizada - CESAN</t>
  </si>
  <si>
    <t>CBMES 015</t>
  </si>
  <si>
    <t>Edição / impressão - diário oficial / justiça - DIO</t>
  </si>
  <si>
    <t>91 - APLICAÇÃO DIRETA DECORRENTE DE OPERAÇÃO ENTRE ÓRGÃOS, FUNDOS E ENTIDADES INTEGRANTES DOS ORÇAMENTOS FISCAL E DA SEGURIDADE SOCIAL</t>
  </si>
  <si>
    <t>CAP QOABM GIOVANI SOARES BONELA, NF 643066 / CB BM LEHI NAZARETH DA COSTA, NF 2778637</t>
  </si>
  <si>
    <t>CBMES 016</t>
  </si>
  <si>
    <t>Fornecimento de água canalizada - SAAE SÃO MATEUS</t>
  </si>
  <si>
    <t>1º SGT BM  GABRIELA DE SOUZA FONTES, NF 2777630 / 2º TEN QOABM MARCIO DE AZEVEDO DA SILVA, NF 902436</t>
  </si>
  <si>
    <t>CBMES 017</t>
  </si>
  <si>
    <t>Fornecimento de água canalizada - SAAE LINHARES</t>
  </si>
  <si>
    <t>1º TEN RR ROGERIO RODRIGUES DA SILVA, NF 899425 / ST BM LEONARDO BELTRAO ROSA , NF 903763</t>
  </si>
  <si>
    <t>CBMES 018</t>
  </si>
  <si>
    <t>Prestação de Serviços de Apoio Administrativo - MGS</t>
  </si>
  <si>
    <t>37 - LOCAÇÃO DE MÃO-DE-OBRA</t>
  </si>
  <si>
    <t>CAP QOABM GIOVANI SOARES BONELA, NF 643066, 2º TEN QOABM VERINO PASCOAL DA CONCEIÇÃO JUNIOR, NF 902540</t>
  </si>
  <si>
    <t>CBMES 019</t>
  </si>
  <si>
    <t>Banco Dados Informações - Comerciais / Cadastrais / Técnicas - BANCO DE PREÇO</t>
  </si>
  <si>
    <t>36 - OUTROS SERVIÇOS DE TERCEIROS - PESSOA FÍSICA</t>
  </si>
  <si>
    <t>2º TEN QOABM SONALY WESLENY DE FÁTIMA DA SILVA RIBEIRO, NF 903842</t>
  </si>
  <si>
    <t>SOTWARES</t>
  </si>
  <si>
    <t>AQUISIÇÃO DE BANCO DE PREÇOS</t>
  </si>
  <si>
    <t>CBMES 020</t>
  </si>
  <si>
    <t>Passagem aérea</t>
  </si>
  <si>
    <t>Cota</t>
  </si>
  <si>
    <t>33 - PASSAGENS E DESPESAS COM LOCOMOÇÃO</t>
  </si>
  <si>
    <t>CAP QOCBM BRUNO MOREIRA BONA, NF 3366170</t>
  </si>
  <si>
    <t>CBMES 021</t>
  </si>
  <si>
    <t>ASCOM</t>
  </si>
  <si>
    <t>Brindes Institucionais</t>
  </si>
  <si>
    <t>32 - MATERIAL, BEM OU SERVIÇO PARA DISTRIBUIÇÃO GRATUITA</t>
  </si>
  <si>
    <t>CAP QOCBM GUILHERME MARTINELLI SCHULZ, NF 3693864;</t>
  </si>
  <si>
    <t>BRINDES</t>
  </si>
  <si>
    <t>COMPRA DE BRINDES</t>
  </si>
  <si>
    <t>CBMES 022</t>
  </si>
  <si>
    <t>Calendario Institucional</t>
  </si>
  <si>
    <t>SERVIDORA CIVIL ALESSANDRA SANT´ANNA RUFINO, NF 2956667</t>
  </si>
  <si>
    <t>COMPRA DE CALENDÁRIOS</t>
  </si>
  <si>
    <t>CBMES 023</t>
  </si>
  <si>
    <t>DGP</t>
  </si>
  <si>
    <t>Cadeira de rodas</t>
  </si>
  <si>
    <t>MATERIAL DE APH</t>
  </si>
  <si>
    <t>COMPRA DE CADEIRA DE RODAS</t>
  </si>
  <si>
    <t>CBMES 024</t>
  </si>
  <si>
    <t>1° CIA DO 5° BBM</t>
  </si>
  <si>
    <t>Luva vaqueta</t>
  </si>
  <si>
    <t>PAR</t>
  </si>
  <si>
    <t>30 - MATERIAL DE CONSUMO</t>
  </si>
  <si>
    <t>EPI</t>
  </si>
  <si>
    <t>COMPRA DE LUVA DE SALVAMENTO (RASPA)</t>
  </si>
  <si>
    <t>SETOR REQUISITANTE (DOCUMENTAÇÃO)</t>
  </si>
  <si>
    <t>CBMES 025</t>
  </si>
  <si>
    <t>2° CIA IND</t>
  </si>
  <si>
    <t>par</t>
  </si>
  <si>
    <t>CBMES 026</t>
  </si>
  <si>
    <t>5° CIA IND</t>
  </si>
  <si>
    <t>LUVA DE SEGURANÇA - MISSÕES MILITARES</t>
  </si>
  <si>
    <t>CBMES 027</t>
  </si>
  <si>
    <t>Café (500grs)</t>
  </si>
  <si>
    <t>Pacote 500g</t>
  </si>
  <si>
    <t>ALIMENTICIOS</t>
  </si>
  <si>
    <t>COMPRA DE CAFE PARA O CBMES</t>
  </si>
  <si>
    <t>CBMES 028</t>
  </si>
  <si>
    <t>Toalha de mesa retangular linho vermelha 4,5 X 2,8M</t>
  </si>
  <si>
    <t>COMPRA DE MATERIAIS DE COPA E COZINHA PARA O CBMES</t>
  </si>
  <si>
    <t>CBMES 029</t>
  </si>
  <si>
    <t>Açucar</t>
  </si>
  <si>
    <t>Pacote 5 kg</t>
  </si>
  <si>
    <t>COMPRA DE SUPRIMENTOS E INSUMOS ALIMENTARES</t>
  </si>
  <si>
    <t>CBMES 030</t>
  </si>
  <si>
    <t>Biscoito doce</t>
  </si>
  <si>
    <t>Pacote 500 g</t>
  </si>
  <si>
    <t>CBMES 031</t>
  </si>
  <si>
    <t>Biscoito salgado</t>
  </si>
  <si>
    <t>CBMES 032</t>
  </si>
  <si>
    <t>Cappuccino em pó</t>
  </si>
  <si>
    <t>Pote 400 g</t>
  </si>
  <si>
    <t>CBMES 033</t>
  </si>
  <si>
    <t>Leite LONGA VIDA</t>
  </si>
  <si>
    <t>Caixa 1 L</t>
  </si>
  <si>
    <t>CBMES 034</t>
  </si>
  <si>
    <t>Pão de queijo cru congelado</t>
  </si>
  <si>
    <t>Pacote 400 g</t>
  </si>
  <si>
    <t>CBMES 035</t>
  </si>
  <si>
    <t>garrafa térmica para café INOX 2,5 LITROS</t>
  </si>
  <si>
    <t>MATERIAL DE COPA E COZINHA</t>
  </si>
  <si>
    <t>CBMES 036</t>
  </si>
  <si>
    <t>Adoçante SUCRALOSE</t>
  </si>
  <si>
    <t>Frasco 100 mL</t>
  </si>
  <si>
    <t>CBMES 037</t>
  </si>
  <si>
    <t>garrafa térmica para café INOX 1,5 LITROS</t>
  </si>
  <si>
    <t>CBMES 038</t>
  </si>
  <si>
    <t>jogo tigela inox Conjunto 5 Pçs; 16cm, 18cm, 20cm, 24cm, 28cm</t>
  </si>
  <si>
    <t>CONJUNTO</t>
  </si>
  <si>
    <t>CBMES 039</t>
  </si>
  <si>
    <t>suco goiaba longa vida</t>
  </si>
  <si>
    <t>CBMES 040</t>
  </si>
  <si>
    <t>suco manga tetrapak</t>
  </si>
  <si>
    <t>CBMES 041</t>
  </si>
  <si>
    <t>Licença de Autodesk</t>
  </si>
  <si>
    <t>LICENÇA DE AUTODESK</t>
  </si>
  <si>
    <t>CBMES 042</t>
  </si>
  <si>
    <t>1° CIA DO 3° BBM</t>
  </si>
  <si>
    <t>MOCHILA COSTAL</t>
  </si>
  <si>
    <t>EQUIPAMENTO PARA COMBATE A INCENDIO FLORESTAL</t>
  </si>
  <si>
    <t>COMPRA DE MOCHILA COSTAL E PINGA FOGO</t>
  </si>
  <si>
    <t>CBMES 043</t>
  </si>
  <si>
    <t>Impressão Gráfica e Comunicação visual</t>
  </si>
  <si>
    <t>CONTRATAÇÃO DE SERVIÇOS DE IMPRESSÃO GRAFICA E COMUNICAÇÃO VISUAL</t>
  </si>
  <si>
    <t>CBMES 044</t>
  </si>
  <si>
    <t>Talabarte regulável</t>
  </si>
  <si>
    <t>EPI PARA SALVAMENTO EM ALTURAS</t>
  </si>
  <si>
    <t>COMPRA DE EPI PARA SALVAMENTO EM ALTURA</t>
  </si>
  <si>
    <t>CBMES 045</t>
  </si>
  <si>
    <t>Coffee break</t>
  </si>
  <si>
    <t>CBMES 046</t>
  </si>
  <si>
    <t>2° BBM</t>
  </si>
  <si>
    <t>GPS DIGITAL</t>
  </si>
  <si>
    <t>AQUISIÇÃO DE GPS DIGITAL</t>
  </si>
  <si>
    <t>CBMES 047</t>
  </si>
  <si>
    <t>1° CIA IND</t>
  </si>
  <si>
    <t>CAPACETE DE SALVAMENTO EM ALTURAS</t>
  </si>
  <si>
    <t>COMPRA DE CAPACETES DE SALVAMENTO EM ALTURAS</t>
  </si>
  <si>
    <t>CBMES 048</t>
  </si>
  <si>
    <t>CBMES 049</t>
  </si>
  <si>
    <t>4° CIA IND</t>
  </si>
  <si>
    <t>CBMES 050</t>
  </si>
  <si>
    <t>CBMES 051</t>
  </si>
  <si>
    <t>2° CIA DO 2° BBM</t>
  </si>
  <si>
    <t>CBMES 052</t>
  </si>
  <si>
    <t>2° CIA DO 5° BBM</t>
  </si>
  <si>
    <t>CBMES 053</t>
  </si>
  <si>
    <t>CBMES 054</t>
  </si>
  <si>
    <t>MATERIAL BÉLICO</t>
  </si>
  <si>
    <t>TORNIQUETE TÁTICO</t>
  </si>
  <si>
    <t>COMPRA DE TORNIQUETE PARA O CBMES</t>
  </si>
  <si>
    <t>CBMES 055</t>
  </si>
  <si>
    <t>1° BBM</t>
  </si>
  <si>
    <t>Colete Prova Tiro</t>
  </si>
  <si>
    <t>COMPRA DE COLETES BALISTICOS</t>
  </si>
  <si>
    <t>CBMES 056</t>
  </si>
  <si>
    <t>2° CIA DO 3° BBM</t>
  </si>
  <si>
    <t>ROUPA NEOPRENE</t>
  </si>
  <si>
    <t>COMPRA DE EPI PARA SALVAMENTO AQUATICO</t>
  </si>
  <si>
    <t>CBMES 057</t>
  </si>
  <si>
    <t>ABAFADOR DE INCENDIO FLORESTAL</t>
  </si>
  <si>
    <t>COMPRA DE ABAFADOR PARA INCÊNDIO FLORESTAL</t>
  </si>
  <si>
    <t>CBMES 058</t>
  </si>
  <si>
    <t>Talabarte em “Y” com conectores de grande abertura</t>
  </si>
  <si>
    <t>CBMES 059</t>
  </si>
  <si>
    <t>LANCHE PARA O BOM ESTAR</t>
  </si>
  <si>
    <t>COMPRA DE LANCHES</t>
  </si>
  <si>
    <t>CBMES 060</t>
  </si>
  <si>
    <t>Selo de Toráx Valvulado</t>
  </si>
  <si>
    <t>SELO DE TORÁX VALVULADO</t>
  </si>
  <si>
    <t>CBMES 061</t>
  </si>
  <si>
    <t>CBMES 062</t>
  </si>
  <si>
    <t>Tira reagente capilar De Colesterol Total</t>
  </si>
  <si>
    <t>COMPRA DE LANCETA ,TIRA REAGENTE E APARELHO HGT</t>
  </si>
  <si>
    <t>CBMES 063</t>
  </si>
  <si>
    <t>Tira reagente capilar De Triglicerideos</t>
  </si>
  <si>
    <t>CBMES 064</t>
  </si>
  <si>
    <t>CBMES 065</t>
  </si>
  <si>
    <t>Gaze de metro (4 metros)</t>
  </si>
  <si>
    <t>COMPRA DE INSUMOS MÉDICOS E DE PRIMEIROS SOCORROS</t>
  </si>
  <si>
    <t>CBMES 066</t>
  </si>
  <si>
    <t>1° CIA DO 4° BBM</t>
  </si>
  <si>
    <t>CBMES 067</t>
  </si>
  <si>
    <t>CINTO NIVEL A - PARAQUEDISTA</t>
  </si>
  <si>
    <t>CBMES 068</t>
  </si>
  <si>
    <t>FLUTUADOR TIPO LIFE BELT</t>
  </si>
  <si>
    <t>COMPRA DE EQUIPAMENTOS PARA RESGATE AQUATICO</t>
  </si>
  <si>
    <t>CBMES 069</t>
  </si>
  <si>
    <t>CBMES 070</t>
  </si>
  <si>
    <t>CAT</t>
  </si>
  <si>
    <t>Normas da ABNT</t>
  </si>
  <si>
    <t>CONTRATAÇÃO DE NORMAS DA ABNT</t>
  </si>
  <si>
    <t>CBMES 071</t>
  </si>
  <si>
    <t>6°BBM</t>
  </si>
  <si>
    <t>Lona</t>
  </si>
  <si>
    <t>COMPRA DE LONA</t>
  </si>
  <si>
    <t>CBMES 072</t>
  </si>
  <si>
    <t>CBMES 073</t>
  </si>
  <si>
    <t>CBMES 074</t>
  </si>
  <si>
    <t>CBMES 075</t>
  </si>
  <si>
    <t>CABO DE ACO</t>
  </si>
  <si>
    <t>Rolo 50 M</t>
  </si>
  <si>
    <t xml:space="preserve">MATERIAL PARA MANUTENÇÃO </t>
  </si>
  <si>
    <t>COMPRA DE MATERIAIS E INSUMOS PARA MANUTENÇÃO PREDIAL</t>
  </si>
  <si>
    <t>CBMES 076</t>
  </si>
  <si>
    <t>Componentes: Macacão, Máscara E Chapéu Com Tela Tipo Uso: Apicultor</t>
  </si>
  <si>
    <t>APICULTOR</t>
  </si>
  <si>
    <t>COMPRA DE ROUPA E EQUIPAMENTO PARA APICULTOR</t>
  </si>
  <si>
    <t>CBMES 077</t>
  </si>
  <si>
    <t>ESCADA EXTENSÍVEL FIBRA DE VIDRO</t>
  </si>
  <si>
    <t>COMPRA DE ESCADA EXTENSIVEL DE FIBRA DE VIDRO</t>
  </si>
  <si>
    <t>CBMES 078</t>
  </si>
  <si>
    <t>CBMES 079</t>
  </si>
  <si>
    <t>CBMES 080</t>
  </si>
  <si>
    <t>CBMES 081</t>
  </si>
  <si>
    <t>2° CIA DO 4° BBM</t>
  </si>
  <si>
    <t>Lanterna de cabeça a LED</t>
  </si>
  <si>
    <t>COMPRA DE LANTERNAS</t>
  </si>
  <si>
    <t>CBMES 082</t>
  </si>
  <si>
    <t>CAIXA DE FERRAMENTAS</t>
  </si>
  <si>
    <t>FERRAMENTAS</t>
  </si>
  <si>
    <t>COMPRA DE FERRAMENTAS PARA O CBMES</t>
  </si>
  <si>
    <t>CBMES 083</t>
  </si>
  <si>
    <t>BOTA NEOPRENE</t>
  </si>
  <si>
    <t>CBMES 084</t>
  </si>
  <si>
    <t>EPI para BREC (joelheira)</t>
  </si>
  <si>
    <t>COMPRA DE EPI PARA BREC (COTOVELEIRA E JOELHEIRA)</t>
  </si>
  <si>
    <t>CBMES 085</t>
  </si>
  <si>
    <t>MOCHILA 80 LITROS - DEUTER AIRCONTACT</t>
  </si>
  <si>
    <t>MOCHILA</t>
  </si>
  <si>
    <t>CBMES 086</t>
  </si>
  <si>
    <t>Acessório equipamento segurança (pranchão salvamento)</t>
  </si>
  <si>
    <t>EQUIPAMENTO PARA RESGATE AQUATICO</t>
  </si>
  <si>
    <t>COMPRA DE PRANCHÃO DE SALVAMENTO AQUATICO</t>
  </si>
  <si>
    <t>CBMES 087</t>
  </si>
  <si>
    <t>APARELHO DE POÇO</t>
  </si>
  <si>
    <t>EQUIPAMENTO OPERACIONAL</t>
  </si>
  <si>
    <t>AQUISIÇÃO DE APARELHO DE POÇO</t>
  </si>
  <si>
    <t>CBMES 088</t>
  </si>
  <si>
    <t>Equipamento / acessórios desporto (sled para motoáquatica)</t>
  </si>
  <si>
    <t>COMPRA DE SLED PARA MOTOAQUATICA</t>
  </si>
  <si>
    <t>CBMES 089</t>
  </si>
  <si>
    <t>CBMES 090</t>
  </si>
  <si>
    <t>Colete Salva-Vidas Tipo: Classe 5, Capacidade: 110 kg</t>
  </si>
  <si>
    <t>CBMES 091</t>
  </si>
  <si>
    <t>BATERIA PARA DRONE DJI MAVIC 2 PRO</t>
  </si>
  <si>
    <t>DRONE</t>
  </si>
  <si>
    <t>COMPRA DE ACESSÓRIOS PARA DRONE</t>
  </si>
  <si>
    <t>CBMES 092</t>
  </si>
  <si>
    <t>MOCHILA PARA CORDA 200M</t>
  </si>
  <si>
    <t>COMPRA DE MOCHILA PARA COMBATE E RAPEL</t>
  </si>
  <si>
    <t>CBMES 093</t>
  </si>
  <si>
    <t>COTOVELEIRA Acessório Equipamento Segurança</t>
  </si>
  <si>
    <t>CBMES 094</t>
  </si>
  <si>
    <t>NADADEIRA (PAR)</t>
  </si>
  <si>
    <t>CBMES 095</t>
  </si>
  <si>
    <t>CBMES 096</t>
  </si>
  <si>
    <t>Barraca de Acampamento</t>
  </si>
  <si>
    <t>COMPRA DE EQUIPAMENTOS PARA ACAMPAMENTO E OPERAÇÕES</t>
  </si>
  <si>
    <t>CBMES 097</t>
  </si>
  <si>
    <t>CBMES 098</t>
  </si>
  <si>
    <t>CBMES 099</t>
  </si>
  <si>
    <t>CBMES 100</t>
  </si>
  <si>
    <t>CBMES 101</t>
  </si>
  <si>
    <t>Boroscópio</t>
  </si>
  <si>
    <t>COMPRA DE BOROSCOPIO</t>
  </si>
  <si>
    <t>CBMES 102</t>
  </si>
  <si>
    <t>ACESSÓRIO EQUIPAMENTO DE SEGURANÇA (TRAVA QUEDAS)</t>
  </si>
  <si>
    <t>CBMES 103</t>
  </si>
  <si>
    <t>DESENGRIPANTE</t>
  </si>
  <si>
    <t>CBMES 104</t>
  </si>
  <si>
    <t>CBMES 105</t>
  </si>
  <si>
    <t>KIT DESASTRE E TRIAGEM MULTIVÍTIMAS - MÉTODO STAR</t>
  </si>
  <si>
    <t>METODO START</t>
  </si>
  <si>
    <t>COMPRA DE KIT - METODO START</t>
  </si>
  <si>
    <t>CBMES 106</t>
  </si>
  <si>
    <t>Blocante Segurança tipo ID</t>
  </si>
  <si>
    <t>CBMES 107</t>
  </si>
  <si>
    <t>TALHA DE CORRENTE 2 TON</t>
  </si>
  <si>
    <t>COMPRA DE TALHAS DE CORRENTE</t>
  </si>
  <si>
    <t>CBMES 108</t>
  </si>
  <si>
    <t>Òleo essencial massagem</t>
  </si>
  <si>
    <t>250 ml</t>
  </si>
  <si>
    <t>COMPRA DE OLEO ESSENCIAL PARA MASSAGEM</t>
  </si>
  <si>
    <t>CBMES 109</t>
  </si>
  <si>
    <t>ESPORA PARA CORTE DE ARVORE</t>
  </si>
  <si>
    <t>CORTE DE ARVORE</t>
  </si>
  <si>
    <t>COMPRA DE EPI PARA CORTE DE ARVORE</t>
  </si>
  <si>
    <t>CBMES 110</t>
  </si>
  <si>
    <t>CBMES 111</t>
  </si>
  <si>
    <t>CBMES 112</t>
  </si>
  <si>
    <t>CBMES 113</t>
  </si>
  <si>
    <t>CBMES 114</t>
  </si>
  <si>
    <t>CBMES 115</t>
  </si>
  <si>
    <t>CBMES 116</t>
  </si>
  <si>
    <t>ROUPA SANITÁRIA</t>
  </si>
  <si>
    <t>COMPRA DE ROUPA SANITÁRIA</t>
  </si>
  <si>
    <t>CBMES 117</t>
  </si>
  <si>
    <t>CBMES 118</t>
  </si>
  <si>
    <t>COLETE DE SALVAMENTO</t>
  </si>
  <si>
    <t>CBMES 119</t>
  </si>
  <si>
    <t>CBMES 120</t>
  </si>
  <si>
    <t>CBMES 121</t>
  </si>
  <si>
    <t>CBMES 122</t>
  </si>
  <si>
    <t>Equipamento / acessórios desporto (nadadeira aberta)</t>
  </si>
  <si>
    <t>CBMES 123</t>
  </si>
  <si>
    <t>CBMES 124</t>
  </si>
  <si>
    <t>CORDA DINAMICA ESCALADA 60M</t>
  </si>
  <si>
    <t>COMPRA DE CORDAS PARA SALVAMENTO EM ALTURAS</t>
  </si>
  <si>
    <t>CBMES 125</t>
  </si>
  <si>
    <t>PAPEL PARA IMPRESSÃO - COUCHÊ brilho - 150 g - A4</t>
  </si>
  <si>
    <t>pacote</t>
  </si>
  <si>
    <t>CBMES 126</t>
  </si>
  <si>
    <t>ROMPEDOR</t>
  </si>
  <si>
    <t>COMPRA DE MARTELE E ROMPEDOR</t>
  </si>
  <si>
    <t>CBMES 127</t>
  </si>
  <si>
    <t>Roupa de apicultor</t>
  </si>
  <si>
    <t>CBMES 128</t>
  </si>
  <si>
    <t>CBMES 129</t>
  </si>
  <si>
    <t>CBMES 130</t>
  </si>
  <si>
    <t>FRALDÃO DE SALVAMENTO</t>
  </si>
  <si>
    <t>CBMES 131</t>
  </si>
  <si>
    <t>CBMES 132</t>
  </si>
  <si>
    <t>MACA DE RESGATE</t>
  </si>
  <si>
    <t>COMPRA DE PRANCHA RIGIDA E ACESSÓRIOS</t>
  </si>
  <si>
    <t>CBMES 133</t>
  </si>
  <si>
    <t>GUINCHO ELÉTRICO PARA VEICULO UTILITARIO 16000LB 7257 KG 12V</t>
  </si>
  <si>
    <t>COMPRA DE GUINCHO ELETRICO PARA VEICULO</t>
  </si>
  <si>
    <t>CBMES 134</t>
  </si>
  <si>
    <t>CBMES 135</t>
  </si>
  <si>
    <t>Bornal Médico</t>
  </si>
  <si>
    <t>BORNAL MÉDICO</t>
  </si>
  <si>
    <t>CBMES 136</t>
  </si>
  <si>
    <t>CBMES 137</t>
  </si>
  <si>
    <t>MOSQUETÃO HMS</t>
  </si>
  <si>
    <t>CBMES 138</t>
  </si>
  <si>
    <t>CBMES 139</t>
  </si>
  <si>
    <t>CBMES 140</t>
  </si>
  <si>
    <t>3° CIA IND</t>
  </si>
  <si>
    <t>CBMES 141</t>
  </si>
  <si>
    <t>CBMES 142</t>
  </si>
  <si>
    <t>CBMES 143</t>
  </si>
  <si>
    <t>CBMES 144</t>
  </si>
  <si>
    <t>CILINDRO DE CALIBRAÇÃO DO DETECTOR DRAGER</t>
  </si>
  <si>
    <t>COMPRA DE CLINDROS DE CALIBRAÇÃO PARA DETECTORES DE GASES</t>
  </si>
  <si>
    <t>CBMES 145</t>
  </si>
  <si>
    <t>CILINDRO DE CALIBRAÇÃO DO DETECTOR MSA</t>
  </si>
  <si>
    <t>CBMES 146</t>
  </si>
  <si>
    <t>CBMES 147</t>
  </si>
  <si>
    <t>CBMES 148</t>
  </si>
  <si>
    <t>CBMES 149</t>
  </si>
  <si>
    <t>Vara de Manobra</t>
  </si>
  <si>
    <t>COMPRA DE VARA DE MANOBRA</t>
  </si>
  <si>
    <t>CBMES 150</t>
  </si>
  <si>
    <t>EPI para BREC (cotoveleira)</t>
  </si>
  <si>
    <t>CBMES 151</t>
  </si>
  <si>
    <t>Tira reagente capilar De Glicose</t>
  </si>
  <si>
    <t>CBMES 152</t>
  </si>
  <si>
    <t>CBMES 153</t>
  </si>
  <si>
    <t>SACO DE ARREMESSO</t>
  </si>
  <si>
    <t>CBMES 154</t>
  </si>
  <si>
    <t>CONE DE SINALIZAÇÃO FLEXIVEL 70CM</t>
  </si>
  <si>
    <t>COMPRA DE CONES DE SINALIZAÇÃO</t>
  </si>
  <si>
    <t>CBMES 155</t>
  </si>
  <si>
    <t>CONEXÃO MANGUEIRA MATERIAL: 1 1/2POL 1 1/2POL ROSCA FÊMEA.</t>
  </si>
  <si>
    <t>COMPRA DE MATERIAL PARA COMBATE A INCENDIO ESTRUTURAL</t>
  </si>
  <si>
    <t>CBMES 156</t>
  </si>
  <si>
    <t>MACACÃO APICULTOR</t>
  </si>
  <si>
    <t>CBMES 157</t>
  </si>
  <si>
    <t>CBMES 158</t>
  </si>
  <si>
    <t>CORDELETE</t>
  </si>
  <si>
    <t>MT</t>
  </si>
  <si>
    <t>CBMES 159</t>
  </si>
  <si>
    <t>LAMPADA LED T8 20w 4.000k</t>
  </si>
  <si>
    <t>LAMPADA</t>
  </si>
  <si>
    <t>COMPRA DE LAMPADAS PARA O CBMES</t>
  </si>
  <si>
    <t>CBMES 160</t>
  </si>
  <si>
    <t>CBMES 161</t>
  </si>
  <si>
    <t>Silicone Líquido</t>
  </si>
  <si>
    <t>Unidade 5 L</t>
  </si>
  <si>
    <t>CBMES 162</t>
  </si>
  <si>
    <t>CBMES 163</t>
  </si>
  <si>
    <t>Aparelho infravermelho</t>
  </si>
  <si>
    <t>COMPRA DE EQUIPAMENTOS PARA FISIOTERAPIA</t>
  </si>
  <si>
    <t>CBMES 164</t>
  </si>
  <si>
    <t>PINÇÃO CAPTURA DE RÉPTEIS</t>
  </si>
  <si>
    <t>COMPRA DE EQUIPAMENTO PARA CAPTURA DE ANIMAIS</t>
  </si>
  <si>
    <t>CBMES 165</t>
  </si>
  <si>
    <t>CBMES 166</t>
  </si>
  <si>
    <t>DIVISÓRIA - EUCATEX NAVAL</t>
  </si>
  <si>
    <t>COMPRA DE DIVISORIA EUCATEX NAVAL</t>
  </si>
  <si>
    <t>CBMES 167</t>
  </si>
  <si>
    <t>BARRIGUEIRA PARA ANIMAL</t>
  </si>
  <si>
    <t>CBMES 168</t>
  </si>
  <si>
    <t>CBMES 169</t>
  </si>
  <si>
    <t>CBMES 170</t>
  </si>
  <si>
    <t>CAIXA TRANSPORTE DE ANIMAL</t>
  </si>
  <si>
    <t xml:space="preserve">COMPRA DE CAIXA DE TRANSPORTE E MORDENTE PARA ANIMAIS </t>
  </si>
  <si>
    <t>CBMES 171</t>
  </si>
  <si>
    <t>CBMES 172</t>
  </si>
  <si>
    <t>CBMES 173</t>
  </si>
  <si>
    <t>CBMES 174</t>
  </si>
  <si>
    <t>PERNEIRA DE SEGURANÇA</t>
  </si>
  <si>
    <t>COMPRA DE EQUIPAMENTOS DE PROTEÇÃO INDIVIDUAL</t>
  </si>
  <si>
    <t>CBMES 175</t>
  </si>
  <si>
    <t>CSS - Camisa Uniforme</t>
  </si>
  <si>
    <t>COMPRA DE CAMISA PARA ESTAGIARIO</t>
  </si>
  <si>
    <t>CBMES 176</t>
  </si>
  <si>
    <t>KIT 5 PANELAS INOX</t>
  </si>
  <si>
    <t>CAIXA</t>
  </si>
  <si>
    <t>UTENSILIOS DE COZINHA</t>
  </si>
  <si>
    <t>CBMES 177</t>
  </si>
  <si>
    <t>TESOURA PARA RESGATE</t>
  </si>
  <si>
    <t>MATERIAIS DE ATENDIMENTO PRE HOSPITALAR</t>
  </si>
  <si>
    <t>CBMES 178</t>
  </si>
  <si>
    <t>ESTETOSCÓPIO</t>
  </si>
  <si>
    <t>CBMES 179</t>
  </si>
  <si>
    <t>CBMES 180</t>
  </si>
  <si>
    <t>CBMES 181</t>
  </si>
  <si>
    <t>Equipamento / Acessório Animal
Tipo: Cambão, Material:
Alumínio/Aço Inox, Comprimento:
1,50M, Tipo De Cabo: Regulável,
Comprimento Fixo, Características
Adicionais: Com Punho Formato "I",
Com Dispositivo De Travamen,
Aplicação: Manejo De Espécies De
Animais Em Ambientes Confina</t>
  </si>
  <si>
    <t>CAPTURA DE ANIMAIS</t>
  </si>
  <si>
    <t>CBMES 182</t>
  </si>
  <si>
    <t>Capa Protetora: Polietileno, para Bote Zefir F-360, Impermeável, Proteção Uv</t>
  </si>
  <si>
    <t>COMPRA DE CAPA PROTETORA PARA BOTE</t>
  </si>
  <si>
    <t>CBMES 183</t>
  </si>
  <si>
    <t>CBMES 184</t>
  </si>
  <si>
    <t>Chapeleta de aço para alpinismo</t>
  </si>
  <si>
    <t>COMPRA DE MATERIAL PARA ALPINISMO E ESCALADA</t>
  </si>
  <si>
    <t>CBMES 185</t>
  </si>
  <si>
    <t>CBMES 186</t>
  </si>
  <si>
    <t>CBMES 187</t>
  </si>
  <si>
    <t>CALÇA PARA CORTE DE ARVORE</t>
  </si>
  <si>
    <t>CBMES 188</t>
  </si>
  <si>
    <t>LONA 5X5</t>
  </si>
  <si>
    <t>CBMES 189</t>
  </si>
  <si>
    <t>MASCARA DE PROTEÇÃO FACIAL</t>
  </si>
  <si>
    <t>CBMES 190</t>
  </si>
  <si>
    <t>TORNIQUETE</t>
  </si>
  <si>
    <t>CBMES 191</t>
  </si>
  <si>
    <t>CBMES 192</t>
  </si>
  <si>
    <t>CBMES 193</t>
  </si>
  <si>
    <t>CBMES 194</t>
  </si>
  <si>
    <t>CBMES 195</t>
  </si>
  <si>
    <t>VENTILADOR DE TETO 127V</t>
  </si>
  <si>
    <t>VENTILADORES</t>
  </si>
  <si>
    <t>COMPRA DE VENTILADORES</t>
  </si>
  <si>
    <t>CBMES 196</t>
  </si>
  <si>
    <t>ENFORCADOR PARA CAPTURA DE ANIMAIS</t>
  </si>
  <si>
    <t>CBMES 197</t>
  </si>
  <si>
    <t>PUÇÁ PARA CAPTURA DE ANIMAIS SILVESTRE</t>
  </si>
  <si>
    <t>CBMES 198</t>
  </si>
  <si>
    <t>CBMES 199</t>
  </si>
  <si>
    <t>CBMES 200</t>
  </si>
  <si>
    <t>CBMES 201</t>
  </si>
  <si>
    <t>Lona Material: Polietileno Alta Densidade</t>
  </si>
  <si>
    <t>CBMES 202</t>
  </si>
  <si>
    <t>LUMINÁRIA DE LED PARA EMBUTIR</t>
  </si>
  <si>
    <t>CBMES 203</t>
  </si>
  <si>
    <t>Desinfetante cloreto de alquil dimetil benzil amônio</t>
  </si>
  <si>
    <t>galões 05 litros</t>
  </si>
  <si>
    <t>PRODUTO DE LIMPEZA</t>
  </si>
  <si>
    <t>COMPRA DE PRODUTOS DE LIMPEZA PARA O CBMES</t>
  </si>
  <si>
    <t>CBMES 204</t>
  </si>
  <si>
    <t>Torneira para banheiro - abertura por alavanca</t>
  </si>
  <si>
    <t>CBMES 205</t>
  </si>
  <si>
    <t>MOCHILA DE PRIMEIROS SOCORROS</t>
  </si>
  <si>
    <t>CBMES 206</t>
  </si>
  <si>
    <t>GARRAFA TÉRMICA 5L</t>
  </si>
  <si>
    <t>CBMES 207</t>
  </si>
  <si>
    <t>Chapeleta inox pingo</t>
  </si>
  <si>
    <t>CBMES 208</t>
  </si>
  <si>
    <t>PERNEIRA DE SEGURÂNÇA</t>
  </si>
  <si>
    <t>CBMES 209</t>
  </si>
  <si>
    <t>CBMES 210</t>
  </si>
  <si>
    <t>MULTIMETRO DIGITAL</t>
  </si>
  <si>
    <t>CBMES 211</t>
  </si>
  <si>
    <t>CBMES 212</t>
  </si>
  <si>
    <t>CBMES 213</t>
  </si>
  <si>
    <t>REDUÇÃO 63/32</t>
  </si>
  <si>
    <t>CBMES 214</t>
  </si>
  <si>
    <t>KIT PARTO</t>
  </si>
  <si>
    <t>kit</t>
  </si>
  <si>
    <t>CBMES 215</t>
  </si>
  <si>
    <t>lâmpada de led embutir de 18 w</t>
  </si>
  <si>
    <t>006/2026</t>
  </si>
  <si>
    <t>CBMES 216</t>
  </si>
  <si>
    <t>LUVA DE SEGURANÇA - APICULTOR</t>
  </si>
  <si>
    <t>CBMES 217</t>
  </si>
  <si>
    <t>CBMES 218</t>
  </si>
  <si>
    <t>CBMES 219</t>
  </si>
  <si>
    <t>Equipamento / Acessório Animal
Tipo: Pinção, Material: Alumínio/Aço
Inox, Comprimento: 1,20M, Tipo De
Cabo: Emborrachado, Ponta
Articulada, Tipo Boca Abre E,
Aplicação: Captura De Serpentes E
Animais De Pequeno Porte</t>
  </si>
  <si>
    <t>CBMES 220</t>
  </si>
  <si>
    <t>Equipamento / Acessório Animal Tipo: Gancho Para Serpentes</t>
  </si>
  <si>
    <t>CBMES 221</t>
  </si>
  <si>
    <t>CBMES 222</t>
  </si>
  <si>
    <t>CBMES 223</t>
  </si>
  <si>
    <t>CBMES 224</t>
  </si>
  <si>
    <t>CBMES 225</t>
  </si>
  <si>
    <t>CBMES 226</t>
  </si>
  <si>
    <t>Bolsa térmica M</t>
  </si>
  <si>
    <t>CBMES 227</t>
  </si>
  <si>
    <t>CBMES 228</t>
  </si>
  <si>
    <t>CBMES 229</t>
  </si>
  <si>
    <t>LÂMPADA LED</t>
  </si>
  <si>
    <t>CBMES 230</t>
  </si>
  <si>
    <t xml:space="preserve">Garrafa Térmica Aço Inoxidável - Capacidade: 3 L
</t>
  </si>
  <si>
    <t>CBMES 231</t>
  </si>
  <si>
    <t>panela pressão 30L</t>
  </si>
  <si>
    <t>CBMES 232</t>
  </si>
  <si>
    <t>Disco Corte (microrretífica)</t>
  </si>
  <si>
    <t>KIT C/ 50 UND</t>
  </si>
  <si>
    <t>CBMES 233</t>
  </si>
  <si>
    <t>Fita tubular 22kn 200cm</t>
  </si>
  <si>
    <t>CBMES 234</t>
  </si>
  <si>
    <t>Fonte de Calor - Heat Pack</t>
  </si>
  <si>
    <t>COMPRA DE FONTE DE CALOR - HEAT PACK</t>
  </si>
  <si>
    <t>CBMES 235</t>
  </si>
  <si>
    <t>BUSSOLA</t>
  </si>
  <si>
    <t>CBMES 236</t>
  </si>
  <si>
    <t>Bandagem elástica</t>
  </si>
  <si>
    <t>ITENS PARA ACADEMIA</t>
  </si>
  <si>
    <t>COMPRA DE EQUIPAMENTOS DE EXERCÍCIO FÍSICO</t>
  </si>
  <si>
    <t>CBMES 237</t>
  </si>
  <si>
    <t>CBMES 238</t>
  </si>
  <si>
    <t>Varal recolhivel inox 25m</t>
  </si>
  <si>
    <t>CBMES 239</t>
  </si>
  <si>
    <t>MOCHILA PARA RESGATE</t>
  </si>
  <si>
    <t>CBMES 240</t>
  </si>
  <si>
    <t>CBMES 241</t>
  </si>
  <si>
    <t>CBMES 242</t>
  </si>
  <si>
    <t>CONEXÃO MANGUEIRA MATERIAL: 2 1/2POL 1 1/2POL ROSCA FÊMEA.</t>
  </si>
  <si>
    <t>CBMES 243</t>
  </si>
  <si>
    <t>REMO</t>
  </si>
  <si>
    <t>COMPRA DE REMOS</t>
  </si>
  <si>
    <t>CBMES 244</t>
  </si>
  <si>
    <t>PANELA PRESSÃO ALUMÍNIO ANTIADERENTE</t>
  </si>
  <si>
    <t>CBMES 245</t>
  </si>
  <si>
    <t>CBMES 246</t>
  </si>
  <si>
    <t>CBMES 247</t>
  </si>
  <si>
    <t>Graxa</t>
  </si>
  <si>
    <t>Unidade 1 KG</t>
  </si>
  <si>
    <t>CBMES 248</t>
  </si>
  <si>
    <t>CBMES 249</t>
  </si>
  <si>
    <t>APITO FOX 40</t>
  </si>
  <si>
    <t>CBMES 250</t>
  </si>
  <si>
    <t>CBMES 251</t>
  </si>
  <si>
    <t>CHUMBADOR</t>
  </si>
  <si>
    <t>CBMES 252</t>
  </si>
  <si>
    <t>Eletrodo fisioterápico</t>
  </si>
  <si>
    <t>CBMES 253</t>
  </si>
  <si>
    <t>PREFEITURA DAL</t>
  </si>
  <si>
    <t>adubo quimico</t>
  </si>
  <si>
    <t>MATERIAL DE JARDINAGEM</t>
  </si>
  <si>
    <t>COMPRA DE MATERIAIS PARA JARDINAGEM</t>
  </si>
  <si>
    <t>CBMES 254</t>
  </si>
  <si>
    <t>vaso plastico</t>
  </si>
  <si>
    <t>CBMES 255</t>
  </si>
  <si>
    <t>CAIXA PLASTICA COM TAMPA</t>
  </si>
  <si>
    <t>COMPRA DE CAIXAS PLASTICAS</t>
  </si>
  <si>
    <t>CBMES 256</t>
  </si>
  <si>
    <t>CBMES 257</t>
  </si>
  <si>
    <t>CBMES 258</t>
  </si>
  <si>
    <t>Exercitador elástico extraforte</t>
  </si>
  <si>
    <t>CBMES 259</t>
  </si>
  <si>
    <t>PANELA ANTIADERENTE</t>
  </si>
  <si>
    <t>CBMES 260</t>
  </si>
  <si>
    <t>CBMES 261</t>
  </si>
  <si>
    <t>AFIADOR/AMOLADOR DE CORRENTE DE BANCADA 110 VOLTS</t>
  </si>
  <si>
    <t>FERRAMENTAS ELETRICAS</t>
  </si>
  <si>
    <t>CBMES 262</t>
  </si>
  <si>
    <t>ESFIGMOMANÔMETRO ANALÓGICO ADULTO</t>
  </si>
  <si>
    <t>COMPRA DE ESFIGMOMANÔMETRO ANALÓGICO</t>
  </si>
  <si>
    <t>CBMES 263</t>
  </si>
  <si>
    <t>ESFIGMOMANÔMETRO ANALÓGICO INFANTIL</t>
  </si>
  <si>
    <t>CBMES 264</t>
  </si>
  <si>
    <t>KIT TALHERES 6x (FACA, GARFO, COLHER, COLHER CAFÉ)</t>
  </si>
  <si>
    <t>CBMES 265</t>
  </si>
  <si>
    <t>Fita tubular 22kn 150cm</t>
  </si>
  <si>
    <t>CBMES 266</t>
  </si>
  <si>
    <t>Exercitador elástico forte</t>
  </si>
  <si>
    <t>CBMES 267</t>
  </si>
  <si>
    <t>CBMES 268</t>
  </si>
  <si>
    <t>Exercitador elástico médio</t>
  </si>
  <si>
    <t>CBMES 269</t>
  </si>
  <si>
    <t>Jarra aço inoxidável com tampa - Capacidade: 2L</t>
  </si>
  <si>
    <t>CBMES 270</t>
  </si>
  <si>
    <t>ABRAÇADEIRA PARA MANGOTE MATERIAL FITA</t>
  </si>
  <si>
    <t>CBMES 271</t>
  </si>
  <si>
    <t>Tomada</t>
  </si>
  <si>
    <t>CBMES 272</t>
  </si>
  <si>
    <t>CBMES 273</t>
  </si>
  <si>
    <t>CONJUNTO AFIADOR FERRAMENTA - COMPONENTES: LIMA CHATA PARALELA, LIMA CHATA AFILADA,LIMA FACA</t>
  </si>
  <si>
    <t>CBMES 274</t>
  </si>
  <si>
    <t>CBMES 275</t>
  </si>
  <si>
    <t>Aparelho fisioterapia respiratória (Respiron)</t>
  </si>
  <si>
    <t>EQUIPAMENTO DE FISIOTERARPIA</t>
  </si>
  <si>
    <t>CBMES 276</t>
  </si>
  <si>
    <t>CBMES 277</t>
  </si>
  <si>
    <t>MAÇARICO LANÇA CHAMAS A GÁS</t>
  </si>
  <si>
    <t>CBMES 278</t>
  </si>
  <si>
    <t>CBMES 279</t>
  </si>
  <si>
    <t>MOITÃO</t>
  </si>
  <si>
    <t>CBMES 280</t>
  </si>
  <si>
    <t>CBMES 281</t>
  </si>
  <si>
    <t>Aparelho fisioterapia respiratória (Shaker)</t>
  </si>
  <si>
    <t>CBMES 282</t>
  </si>
  <si>
    <t>CBMES 283</t>
  </si>
  <si>
    <t>QUEBRA VIDRO E CORTADOR DE CINTO DE SEGURANÇA</t>
  </si>
  <si>
    <t>CBMES 284</t>
  </si>
  <si>
    <t>Espelho - Comprimento: 140CM, Largura: 90CM,</t>
  </si>
  <si>
    <t>COMPRA DE ESPELHO PARA O CBMES</t>
  </si>
  <si>
    <t>CBMES 285</t>
  </si>
  <si>
    <t>PROTETOR AURICULAR TIPO CONCHA COM HASTE DE CABEÇA ARTICULAVEL</t>
  </si>
  <si>
    <t>CBMES 286</t>
  </si>
  <si>
    <t>CBMES 287</t>
  </si>
  <si>
    <t>Prato de porcelana, raso, cor branca</t>
  </si>
  <si>
    <t>CBMES 288</t>
  </si>
  <si>
    <t>BROCA 40mm SDS MAX</t>
  </si>
  <si>
    <t>CBMES 289</t>
  </si>
  <si>
    <t>CBMES 290</t>
  </si>
  <si>
    <t>MANTA ALUMINIZADA</t>
  </si>
  <si>
    <t>CBMES 291</t>
  </si>
  <si>
    <t>LANÇA CHAMAS</t>
  </si>
  <si>
    <t>CBMES 292</t>
  </si>
  <si>
    <t>CANETA DETECTORA DE ENERGIA</t>
  </si>
  <si>
    <t>CBMES 293</t>
  </si>
  <si>
    <t>FLIP CHART 0,70m x 1,00m</t>
  </si>
  <si>
    <t>MATERIAL DE EXPEDIENTE</t>
  </si>
  <si>
    <t>COMPRA DE MATERIAS DE EXPEDIENTE PARA O CBMES</t>
  </si>
  <si>
    <t>CBMES 294</t>
  </si>
  <si>
    <t>LIVRO ABIQUIM</t>
  </si>
  <si>
    <t>COMPRA DE MANUAL ABIQUIM</t>
  </si>
  <si>
    <t>CBMES 295</t>
  </si>
  <si>
    <t>CBMES 296</t>
  </si>
  <si>
    <t>Bandeja Aço Inoxidável</t>
  </si>
  <si>
    <t>CBMES 297</t>
  </si>
  <si>
    <t>Caneta Retroprojetor - permanente</t>
  </si>
  <si>
    <t>CBMES 298</t>
  </si>
  <si>
    <t>LANTERNA PARA AVALIAÇÃO DE PUPILA</t>
  </si>
  <si>
    <t>AQUISIÇÃO DE EQUIPAMENTOS DE AVALIAÇÃO CLINICA E MONITORAMENTO DE SINAIS VITAIS</t>
  </si>
  <si>
    <t>CBMES 299</t>
  </si>
  <si>
    <t>CBMES 300</t>
  </si>
  <si>
    <t>CBMES 301</t>
  </si>
  <si>
    <t>Lençol descartável</t>
  </si>
  <si>
    <t>Pacotes</t>
  </si>
  <si>
    <t>CBMES 302</t>
  </si>
  <si>
    <t>ESCOVA ABRASIVA PARA LIMPAR CORDA DE SALVAMENTO</t>
  </si>
  <si>
    <t>CBMES 303</t>
  </si>
  <si>
    <t>CBMES 304</t>
  </si>
  <si>
    <t>LUVAS PVC (PAR)</t>
  </si>
  <si>
    <t>COMPRA DE AVENTAL LUVA DE PVC E BOTA</t>
  </si>
  <si>
    <t>CBMES 305</t>
  </si>
  <si>
    <t>CHAVE DE HIDRANTE</t>
  </si>
  <si>
    <t>EQUIPAMENTO PARA COMBATE A INCENDIO ESTRUTURAL</t>
  </si>
  <si>
    <t>CBMES 306</t>
  </si>
  <si>
    <t>Exercitador elástico leve</t>
  </si>
  <si>
    <t>CBMES 307</t>
  </si>
  <si>
    <t>CBMES 308</t>
  </si>
  <si>
    <t>CBMES 309</t>
  </si>
  <si>
    <t>Algodão Uso Médico Hidrófilo Em Bolas</t>
  </si>
  <si>
    <t>pacote 100g</t>
  </si>
  <si>
    <t>CBMES 310</t>
  </si>
  <si>
    <t>Bolsa térmica P</t>
  </si>
  <si>
    <t>CBMES 311</t>
  </si>
  <si>
    <t>Jarra Com Tampa, Bico, Aparador</t>
  </si>
  <si>
    <t>CBMES 312</t>
  </si>
  <si>
    <t>material para plastificação</t>
  </si>
  <si>
    <t>CBMES 313</t>
  </si>
  <si>
    <t>CBMES 314</t>
  </si>
  <si>
    <t>TERMÔMETRO DIGITAL</t>
  </si>
  <si>
    <t>CBMES 315</t>
  </si>
  <si>
    <t>ADAPTADOR TIPO FEMEA ROSCA STORZ 38</t>
  </si>
  <si>
    <t>CBMES 316</t>
  </si>
  <si>
    <t>PREFEITURA DEPMAT</t>
  </si>
  <si>
    <t>Jogo de panela para fogão a gás</t>
  </si>
  <si>
    <t>CBMES 317</t>
  </si>
  <si>
    <t>CBMES 318</t>
  </si>
  <si>
    <t>Liquidificador</t>
  </si>
  <si>
    <t>ELETRODOMESTICO</t>
  </si>
  <si>
    <t>COMPRA DE ELETRODOMESTICOS</t>
  </si>
  <si>
    <t>CBMES 319</t>
  </si>
  <si>
    <t>SANDUICHEIRA</t>
  </si>
  <si>
    <t>CBMES 320</t>
  </si>
  <si>
    <t>copo vidro transparente, capacidade 300ml⁠</t>
  </si>
  <si>
    <t>CBMES 321</t>
  </si>
  <si>
    <t>Utensílios - colher</t>
  </si>
  <si>
    <t>CBMES 322</t>
  </si>
  <si>
    <t>Utensílios - faça</t>
  </si>
  <si>
    <t>CBMES 323</t>
  </si>
  <si>
    <t>Utensílios - garfo</t>
  </si>
  <si>
    <t>CBMES 324</t>
  </si>
  <si>
    <t>BOTA CONTRA QUIMICOS (PAR)</t>
  </si>
  <si>
    <t>CBMES 325</t>
  </si>
  <si>
    <t>CBMES 326</t>
  </si>
  <si>
    <t>CBMES 327</t>
  </si>
  <si>
    <t>CBMES 328</t>
  </si>
  <si>
    <t>Lápis dermográfico</t>
  </si>
  <si>
    <t>CBMES 329</t>
  </si>
  <si>
    <t>Exercitador elástico extraleve</t>
  </si>
  <si>
    <t>CBMES 330</t>
  </si>
  <si>
    <t>Bandeja Plástica Cor Branca - Dimensões: 29 X 44 X 9 CM</t>
  </si>
  <si>
    <t>CBMES 331</t>
  </si>
  <si>
    <t>Faca Aço Inoxidável - serrilhada</t>
  </si>
  <si>
    <t>CBMES 332</t>
  </si>
  <si>
    <t>ALCOOL 70</t>
  </si>
  <si>
    <t>frasco 500ml</t>
  </si>
  <si>
    <t>COMPRA DE ALCOOL PARA O CBMES</t>
  </si>
  <si>
    <t>CBMES 333</t>
  </si>
  <si>
    <t>Multímetro</t>
  </si>
  <si>
    <t>CBMES 334</t>
  </si>
  <si>
    <t>CBMES 335</t>
  </si>
  <si>
    <t>CBMES 336</t>
  </si>
  <si>
    <t>CBMES 337</t>
  </si>
  <si>
    <t>CBMES 338</t>
  </si>
  <si>
    <t>ACENDEDOR DE MAÇARICO</t>
  </si>
  <si>
    <t>CBMES 339</t>
  </si>
  <si>
    <t>CBMES 340</t>
  </si>
  <si>
    <t>Lousa Branca E Cortiça, Comprimento: 50CM, Largura: 70CM</t>
  </si>
  <si>
    <t>CBMES 341</t>
  </si>
  <si>
    <t>colher de sobremesa</t>
  </si>
  <si>
    <t>CBMES 342</t>
  </si>
  <si>
    <t>Tecido TNT - cor azul clara, Largura: 1,40M</t>
  </si>
  <si>
    <t>rolo 50m</t>
  </si>
  <si>
    <t>CBMES 343</t>
  </si>
  <si>
    <t>KIT COM 50</t>
  </si>
  <si>
    <t>CBMES 344</t>
  </si>
  <si>
    <t>kit com 50</t>
  </si>
  <si>
    <t>CBMES 345</t>
  </si>
  <si>
    <t>Extensão Elétrica Flexível, Comprimento: 3M, 4 Tomadas Fêmeas E Plugue Macho</t>
  </si>
  <si>
    <t>CBMES 346</t>
  </si>
  <si>
    <t>Bandagem de Crepom (10cm)</t>
  </si>
  <si>
    <t>CBMES 347</t>
  </si>
  <si>
    <t>Curativo Estéril Pós Coleta Adulto</t>
  </si>
  <si>
    <t>CBMES 348</t>
  </si>
  <si>
    <t>concha de aço inoxidável</t>
  </si>
  <si>
    <t>CBMES 349</t>
  </si>
  <si>
    <t>Luva Latex - caixa com 100 unidades</t>
  </si>
  <si>
    <t>CBMES 350</t>
  </si>
  <si>
    <t>Cursos e Diarias de Capacitação</t>
  </si>
  <si>
    <t>15 - DIÁRIAS -  MILITAR</t>
  </si>
  <si>
    <t>MAJ QOCBM DANIEL ALVES ZANDONADI, NF 904070</t>
  </si>
  <si>
    <t>CBMES 351</t>
  </si>
  <si>
    <t>Telefonia Móvel - Serviços de gerência de redes móveis e de usuários dessas redes</t>
  </si>
  <si>
    <t>05 - OUTROS BENEFÍCIOS PREVIDENCIÁRIOS DO SERVIDOR OU DO MILITAR</t>
  </si>
  <si>
    <t>CAP QOCBM DIEFFERSON ZANETTI BRAGA, NF 3626083</t>
  </si>
  <si>
    <t>CBMES 352</t>
  </si>
  <si>
    <t>CERD</t>
  </si>
  <si>
    <t>Aquisição de canil modular</t>
  </si>
  <si>
    <t>99 - A CLASSIFICAR</t>
  </si>
  <si>
    <t>COMPRA: CANIL MODULAR CERD</t>
  </si>
  <si>
    <t xml:space="preserve">2025-3NZMD </t>
  </si>
  <si>
    <t>CBMES 353</t>
  </si>
  <si>
    <t>Desmobilização e mobilização de equipamentos de academia</t>
  </si>
  <si>
    <t>CEPDEC 001</t>
  </si>
  <si>
    <t>AGUAS E PAISAGENS II</t>
  </si>
  <si>
    <t>VEÍCULO AUTO ESCADA</t>
  </si>
  <si>
    <t>52 - EQUIPAMENTOS E MATERIAL PERMANENTE</t>
  </si>
  <si>
    <t>RECURSOS DO ORÇAMENTO DE INVESTIMENTO</t>
  </si>
  <si>
    <t>1º TEN QOABM ROGERIO NUNES DA CONCEIÇÃO, NF 633565</t>
  </si>
  <si>
    <t>CEPDEC</t>
  </si>
  <si>
    <t>CEPDEC 002</t>
  </si>
  <si>
    <t>CONSTRUÇÃO DO CERD</t>
  </si>
  <si>
    <t>51 - OBRAS E INSTALAÇÕES</t>
  </si>
  <si>
    <t>ELIZANE MARIA CARNEIRO JUBINI, NF 4386329</t>
  </si>
  <si>
    <t>CEPDEC 003</t>
  </si>
  <si>
    <t>CONTRAPARTIDA DO CERD</t>
  </si>
  <si>
    <t>CEPDEC 004</t>
  </si>
  <si>
    <t>SCO DIGITAL</t>
  </si>
  <si>
    <t>CEPDEC 005</t>
  </si>
  <si>
    <t>Link dedicado ao CIDEC</t>
  </si>
  <si>
    <t>CEPDEC 006</t>
  </si>
  <si>
    <t>SUPERVISÃO DO CERD</t>
  </si>
  <si>
    <t>CEPDEC 007</t>
  </si>
  <si>
    <t>SERVIDORA CIVIL ERIKA AYME ROCHA FROTA, NF 2978520</t>
  </si>
  <si>
    <t>CEPDEC 008</t>
  </si>
  <si>
    <t>MATERIAL DE CONSUMO</t>
  </si>
  <si>
    <t>CEPDEC 009</t>
  </si>
  <si>
    <t xml:space="preserve">DIARIAS DE SERVIÇO </t>
  </si>
  <si>
    <t>CEPDEC 010</t>
  </si>
  <si>
    <t>DIÁRIAS DE CAPACITAÇÃO</t>
  </si>
  <si>
    <t>FUNPDEC 001</t>
  </si>
  <si>
    <t>Aquisição de gravador de Voz inteligente</t>
  </si>
  <si>
    <t>FUNPDEC</t>
  </si>
  <si>
    <t>Compra: Aquisição de Gravador de Voz Inteligente</t>
  </si>
  <si>
    <t xml:space="preserve">2025-7Z6GN </t>
  </si>
  <si>
    <t>FUNPDEC 002</t>
  </si>
  <si>
    <t>MERGULHO</t>
  </si>
  <si>
    <t>AQUISIÇÃO DE BALSA DE SALVAMENTO</t>
  </si>
  <si>
    <t>1º TEN QOABM JOSEMAR DE OLIVEIRA BENTO, NF 2598264</t>
  </si>
  <si>
    <t>BALSA DE SALVAMENTO PARA O CBMES</t>
  </si>
  <si>
    <t xml:space="preserve">2025-19TC1 </t>
  </si>
  <si>
    <t>FUNPDEC 003</t>
  </si>
  <si>
    <t>DOP</t>
  </si>
  <si>
    <t>KIT DE BOMBA PARA CAMINHONETE PARA COMBATE A INCÊNDIO FLORESTAL</t>
  </si>
  <si>
    <t>FUNPDEC 004</t>
  </si>
  <si>
    <t>Frota</t>
  </si>
  <si>
    <t>COMPRA DE VEICULOS PARA A CEPDEC</t>
  </si>
  <si>
    <t>FUNPDEC 005</t>
  </si>
  <si>
    <t>FUNPDEC 006</t>
  </si>
  <si>
    <t>MAQUINAS E EQUIPAMENTOS DIVERSOS</t>
  </si>
  <si>
    <t>COMPRA  DE MAQUINAS E EQUIPAMENTOS DIVERSOS</t>
  </si>
  <si>
    <t>FUNPDEC 007</t>
  </si>
  <si>
    <t>Gráfica - Comunicação Visual</t>
  </si>
  <si>
    <t>FUNPDEC 008</t>
  </si>
  <si>
    <t>GERADOR CORRENTE CONTINUA 3000</t>
  </si>
  <si>
    <t>FUNPDEC 009</t>
  </si>
  <si>
    <t>Detector Radioatividade</t>
  </si>
  <si>
    <t>FUNPDEC 010</t>
  </si>
  <si>
    <t>GERADOR 6500</t>
  </si>
  <si>
    <t>FUNPDEC 011</t>
  </si>
  <si>
    <t>MÁQUINA DE CORTE A PLASMA</t>
  </si>
  <si>
    <t>FUNPDEC 012</t>
  </si>
  <si>
    <t>CARRETA TRANSPORTE DE EMBARCAÇÃO</t>
  </si>
  <si>
    <t>FUNPDEC 013</t>
  </si>
  <si>
    <t>Exaustor/insuflador De Ar Para Espaço Confinado</t>
  </si>
  <si>
    <t>FUNPDEC 014</t>
  </si>
  <si>
    <t>MICROONDAS 34l</t>
  </si>
  <si>
    <t>FUNPDEC 015</t>
  </si>
  <si>
    <t>ASPIRADOR/SOPRADOR A BATERIA</t>
  </si>
  <si>
    <t>FUNPDEC 016</t>
  </si>
  <si>
    <t>DESTORCEDOR DE CORDA</t>
  </si>
  <si>
    <t>FUNPDEC 017</t>
  </si>
  <si>
    <t>SERRA SABRE</t>
  </si>
  <si>
    <t>FUNPDEC 018</t>
  </si>
  <si>
    <t>Armario gradeado para colocação de roupa de aproximação</t>
  </si>
  <si>
    <t>FUNPDEC 019</t>
  </si>
  <si>
    <t>Spill drum 200 litros</t>
  </si>
  <si>
    <t>FUNPDEC 020</t>
  </si>
  <si>
    <t>Termômetro digital portátil com estacas de cobre</t>
  </si>
  <si>
    <t>FUNPDEC 021</t>
  </si>
  <si>
    <t>ROMPEDOR PARA OCORRENCIA EM ALTURA</t>
  </si>
  <si>
    <t>FUNPDEC 022</t>
  </si>
  <si>
    <t>SERRA SABRE A BATERIA</t>
  </si>
  <si>
    <t>FUNPDEC 023</t>
  </si>
  <si>
    <t>BANCADA PARA OFICINA 200X80 CM</t>
  </si>
  <si>
    <t>FUNPDEC 024</t>
  </si>
  <si>
    <t>Máquina de fumaça</t>
  </si>
  <si>
    <t>FUNPDEC 025</t>
  </si>
  <si>
    <t>SIMULADOR DE PARTO</t>
  </si>
  <si>
    <t>FUNPDEC 026</t>
  </si>
  <si>
    <t>FUNPDEC 027</t>
  </si>
  <si>
    <t>Meia prancha para extração</t>
  </si>
  <si>
    <t>FUNPDEC 028</t>
  </si>
  <si>
    <t>ASPIRADOR MANUAL</t>
  </si>
  <si>
    <t>FUNPDEC 029</t>
  </si>
  <si>
    <t>SERRA CIRCULAR 7"</t>
  </si>
  <si>
    <t>FUNREBOM 066</t>
  </si>
  <si>
    <t>DEPMAT</t>
  </si>
  <si>
    <t>AQUISIÇÃO DE MACACAO PARA SERVIÇO DE MANUTENÇÃO (RIP STOP)</t>
  </si>
  <si>
    <t>FUNREBOM</t>
  </si>
  <si>
    <t>COMPRA: AQUISIÇÃO DE MACACAO PARA SERVIÇO DE MANUTENÇÃO (RIP STOP)</t>
  </si>
  <si>
    <t>2025-G7L30</t>
  </si>
  <si>
    <t>FUNPDEC 031</t>
  </si>
  <si>
    <t>DESKTOP</t>
  </si>
  <si>
    <t>FUNPDEC 032</t>
  </si>
  <si>
    <t>AR CONDICIONADO</t>
  </si>
  <si>
    <t>FUNPDEC 033</t>
  </si>
  <si>
    <t>RADAR</t>
  </si>
  <si>
    <t>FUNPDEC 034</t>
  </si>
  <si>
    <t>Repasses aos Municípios Prevenção</t>
  </si>
  <si>
    <t>41 - TRANSFERÊNCIAS A MUNICÍPIOS - FUNDO A FUNDO</t>
  </si>
  <si>
    <t>42 - AUXÍLIOS</t>
  </si>
  <si>
    <t>CEL QOCBM BENICIO FERRARI JUNIOR, NF 903040</t>
  </si>
  <si>
    <t>FUNPDEC 035</t>
  </si>
  <si>
    <t>Repasses aos Municípios Resposta e Restabelecimento</t>
  </si>
  <si>
    <t>FUNPDEC 036</t>
  </si>
  <si>
    <t>Contrato de Service Desk</t>
  </si>
  <si>
    <t>MÊS</t>
  </si>
  <si>
    <t>FUNPDEC 037</t>
  </si>
  <si>
    <t>WORKSTATION</t>
  </si>
  <si>
    <t>FUNPDEC 038</t>
  </si>
  <si>
    <t>ADOBE</t>
  </si>
  <si>
    <t>FUNPDEC 039</t>
  </si>
  <si>
    <t>BANCO DE PREÇO</t>
  </si>
  <si>
    <t>FUNPDEC 040</t>
  </si>
  <si>
    <t>CORELDRAW</t>
  </si>
  <si>
    <t>FUNPDEC 041</t>
  </si>
  <si>
    <t>ORÇAFACIL</t>
  </si>
  <si>
    <t>FUNPDEC 042</t>
  </si>
  <si>
    <t>Aquisição Ring Light - CEPDEC</t>
  </si>
  <si>
    <t>COMPRA: Ring Light - CEPDEC</t>
  </si>
  <si>
    <t xml:space="preserve">2025-T3BN4 </t>
  </si>
  <si>
    <t>FUNPDEC 043</t>
  </si>
  <si>
    <t>AQUISIÇÃO DE KIT PERMANENCIA PARA ATENDER AS NECESSIDADES DO CERD</t>
  </si>
  <si>
    <t>3º SGT THIAGO COELHO DA SILVA, NF 2946726</t>
  </si>
  <si>
    <t>COMPRA: AQUISIÇÃO DE KIT PERMANENCIA PARA ATENDER AS NECESSIDADES DO CERD - CEPDEC</t>
  </si>
  <si>
    <t xml:space="preserve">2025-D5KT7 </t>
  </si>
  <si>
    <t>FUNPDEC 044</t>
  </si>
  <si>
    <t>Manutenção Preventiva e Corretiva Predial</t>
  </si>
  <si>
    <t>serviço</t>
  </si>
  <si>
    <t>FUNPDEC 045</t>
  </si>
  <si>
    <t>Manutenção Preventiva e Corretiva Datacenter</t>
  </si>
  <si>
    <t>FUNPDEC 046</t>
  </si>
  <si>
    <t>Manutenção Preventiva e Corretiva VideoWalls</t>
  </si>
  <si>
    <t>FUNPDEC 047</t>
  </si>
  <si>
    <t>SERVIÇO VETERINÁRIO - CÃES ACOSTADOS CBMES</t>
  </si>
  <si>
    <t>SERVIÇO</t>
  </si>
  <si>
    <t>CONTRATAÇÃO DE SERVIÇOS VETERINARIOS</t>
  </si>
  <si>
    <t>FUNPDEC 048</t>
  </si>
  <si>
    <t>Manutenção Preventiva e Gerador</t>
  </si>
  <si>
    <t>FUNPDEC 049</t>
  </si>
  <si>
    <t>Manutenção Preventiva e Corretiva de Ar Condicionados</t>
  </si>
  <si>
    <t>FUNPDEC 050</t>
  </si>
  <si>
    <t>Manutenção Preventiva e Corretiva do sistema de Câmera de segurança</t>
  </si>
  <si>
    <t>FUNPDEC 051</t>
  </si>
  <si>
    <t>Manutenção Corretiva e Preventiva de Catracas</t>
  </si>
  <si>
    <t>FUNPDEC 052</t>
  </si>
  <si>
    <t>Manutenção Preventiva e Corretiva de Elevador</t>
  </si>
  <si>
    <t>FUNPDEC 053</t>
  </si>
  <si>
    <t>Manutenção Preventiva e Corretiva sistema de sonorização</t>
  </si>
  <si>
    <t>FUNPDEC 054</t>
  </si>
  <si>
    <t>Costura expressa</t>
  </si>
  <si>
    <t>COSTURA EXPRESSA</t>
  </si>
  <si>
    <t>FUNPDEC 055</t>
  </si>
  <si>
    <t>Dedetização</t>
  </si>
  <si>
    <t>CONTRATAÇÃO DE EMPRESA PARA CONTROLE DE PRAGAS</t>
  </si>
  <si>
    <t>FUNPDEC 056</t>
  </si>
  <si>
    <t>Adobe creative</t>
  </si>
  <si>
    <t>SOFTWARES</t>
  </si>
  <si>
    <t>COMPRA DE SOFTWARES E LICENÇAS (ADOBE)</t>
  </si>
  <si>
    <t>FUNPDEC 057</t>
  </si>
  <si>
    <t>consultoria de monitoramento</t>
  </si>
  <si>
    <t>mensal</t>
  </si>
  <si>
    <t>35 - SERVIÇOS DE CONSULTORIA</t>
  </si>
  <si>
    <t>1º TEN QOCBM TIAGO VITORINO HORTA, NF 3592081</t>
  </si>
  <si>
    <t>FUNPDEC 058</t>
  </si>
  <si>
    <t>colchão (AJUDA HUMANITÁRIA)</t>
  </si>
  <si>
    <t>FUNPDEC 059</t>
  </si>
  <si>
    <t>kit Higiene pessoal (AJUDA HUMANITÁRIA)</t>
  </si>
  <si>
    <t>FUNPDEC 060</t>
  </si>
  <si>
    <t>kit limpeza (AJUDA HUMANITÁRIA)</t>
  </si>
  <si>
    <t>FUNPDEC 061</t>
  </si>
  <si>
    <t>Cesta básica (AJUDA HUMANITÁRIA)</t>
  </si>
  <si>
    <t>FUNPDEC 062</t>
  </si>
  <si>
    <t>Telha (AJUDA HUMANITÁRIA)</t>
  </si>
  <si>
    <t>FUNPDEC 063</t>
  </si>
  <si>
    <t>kit lençol (AJUDA HUMANITÁRIA)</t>
  </si>
  <si>
    <t>FUNPDEC 064</t>
  </si>
  <si>
    <t>Cobertores (AJUDA HUMANITÁRIA)</t>
  </si>
  <si>
    <t>FUNPDEC 065</t>
  </si>
  <si>
    <t>FUNPDEC 066</t>
  </si>
  <si>
    <t>Camisa para simulado</t>
  </si>
  <si>
    <t>FUNPDEC 067</t>
  </si>
  <si>
    <t>KIT EPI PARA FRIO PARA ATENDER AS DEMANDAS DO CERD</t>
  </si>
  <si>
    <t>COMPRA: AQUISIÇÃO DE KIT EPI PARA FRIO PARA ATENDER AS DEMANDAS DO CERD - CEPDEC</t>
  </si>
  <si>
    <t>2025-B55RT</t>
  </si>
  <si>
    <t>FUNPDEC 068</t>
  </si>
  <si>
    <t>ALMOXARIFADO</t>
  </si>
  <si>
    <t>CAPACETE DE COMBATE A INCENDIO -BRANCO</t>
  </si>
  <si>
    <t>FUNPDEC 069</t>
  </si>
  <si>
    <t>coffee break</t>
  </si>
  <si>
    <t>CONTRATAÇÃO DE COFFEE BREAK</t>
  </si>
  <si>
    <t>FUNPDEC 070</t>
  </si>
  <si>
    <t>POÇO ARTESIANO</t>
  </si>
  <si>
    <t>CONTRATAÇÃO DE EMPRESA PARA FURAR POÇO ARTESIANDO</t>
  </si>
  <si>
    <t>FUNPDEC 071</t>
  </si>
  <si>
    <t>Travesseiro (AJUDA HUMANITÁRIA)</t>
  </si>
  <si>
    <t>FUNPDEC 072</t>
  </si>
  <si>
    <t>serviço mensal StarLink</t>
  </si>
  <si>
    <t>FUNPDEC 073</t>
  </si>
  <si>
    <t>BLOCANTE TIPO ASAP</t>
  </si>
  <si>
    <t>FUNPDEC 074</t>
  </si>
  <si>
    <t>PLACAS DE CONCRETO ARMADO TREINAMENTO</t>
  </si>
  <si>
    <t>COMPRA DE PLACAS DE CONCRETO PARA TREINAMENTO</t>
  </si>
  <si>
    <t>FUNPDEC 075</t>
  </si>
  <si>
    <t>FUNPDEC 076</t>
  </si>
  <si>
    <t>FUNPDEC 077</t>
  </si>
  <si>
    <t>Conjunto escora de estabilização veicular V STRUT</t>
  </si>
  <si>
    <t>COMPRA DE CONJUNTO DE ESCORA DE ESTABILIZAÇÃO V STRUT</t>
  </si>
  <si>
    <t>FUNPDEC 078</t>
  </si>
  <si>
    <t>FUNPDEC 079</t>
  </si>
  <si>
    <t>SACO DE ARREMESSO COM CINTO ABDOMINAL (20m)</t>
  </si>
  <si>
    <t>FUNPDEC 080</t>
  </si>
  <si>
    <t>CAPACETE SALVAMENTO MULTIMISSÃO</t>
  </si>
  <si>
    <t>COMPRA DE CAPACETE DE SALVAMENTO MULTIMISSÃO</t>
  </si>
  <si>
    <t>FUNPDEC 081</t>
  </si>
  <si>
    <t>FUNPDEC 082</t>
  </si>
  <si>
    <t>Maca envelope</t>
  </si>
  <si>
    <t>COMPRA DE MACAS PARA O CBMES</t>
  </si>
  <si>
    <t>FUNPDEC 083</t>
  </si>
  <si>
    <t>MACA FLEXÍVEL</t>
  </si>
  <si>
    <t>FUNPDEC 084</t>
  </si>
  <si>
    <t>Câmera Web</t>
  </si>
  <si>
    <t>CÂMERA WEB</t>
  </si>
  <si>
    <t>FUNPDEC 085</t>
  </si>
  <si>
    <t>CALÇA NEOPRENE</t>
  </si>
  <si>
    <t>FUNPDEC 086</t>
  </si>
  <si>
    <t>DESCENSOR AUTO BLOCANTE - S</t>
  </si>
  <si>
    <t>FUNPDEC 087</t>
  </si>
  <si>
    <t>FUNPDEC 088</t>
  </si>
  <si>
    <t>Fone Ouvido</t>
  </si>
  <si>
    <t>FUNPDEC 089</t>
  </si>
  <si>
    <t>Bolsa para acondicionamento de material</t>
  </si>
  <si>
    <t>BOLSA PARA ACONDICIONAMENTO DE MATERIAL</t>
  </si>
  <si>
    <t>FUNPDEC 090</t>
  </si>
  <si>
    <t>FUNPDEC 091</t>
  </si>
  <si>
    <t>Fraldão de salvamento</t>
  </si>
  <si>
    <t>FUNPDEC 092</t>
  </si>
  <si>
    <t>FUNPDEC 093</t>
  </si>
  <si>
    <t>Blocante de punho - direito</t>
  </si>
  <si>
    <t>FUNPDEC 094</t>
  </si>
  <si>
    <t>Blocante ventral</t>
  </si>
  <si>
    <t>FUNPDEC 095</t>
  </si>
  <si>
    <t>FUNPDEC 096</t>
  </si>
  <si>
    <t>Maca Cesto desmontável tipo Mamute</t>
  </si>
  <si>
    <t>FUNPDEC 097</t>
  </si>
  <si>
    <t>MOCHILA 80 Litros</t>
  </si>
  <si>
    <t>COMPRA DE MOCHILA DE 80 LITROS</t>
  </si>
  <si>
    <t>FUNPDEC 098</t>
  </si>
  <si>
    <t>PLACA DE ANCORAGEM</t>
  </si>
  <si>
    <t>FUNPDEC 099</t>
  </si>
  <si>
    <t>FUNPDEC 100</t>
  </si>
  <si>
    <t>LUVA DE COMBATE A INCENDIO</t>
  </si>
  <si>
    <t>FUNPDEC 101</t>
  </si>
  <si>
    <t>FUNPDEC 102</t>
  </si>
  <si>
    <t>PRANCHA LONGA COMPLETA COM TIRANTE E APOIO DE CABEÇA</t>
  </si>
  <si>
    <t>FUNPDEC 103</t>
  </si>
  <si>
    <t>Polia dupla</t>
  </si>
  <si>
    <t>FUNPDEC 104</t>
  </si>
  <si>
    <t>MARTELETE DEMOLIDOR 27KG</t>
  </si>
  <si>
    <t>FUNPDEC 105</t>
  </si>
  <si>
    <t>FUNPDEC 106</t>
  </si>
  <si>
    <t>Lanternas de Mão intrinsecas</t>
  </si>
  <si>
    <t>FUNPDEC 107</t>
  </si>
  <si>
    <t>Roupa de neoprene</t>
  </si>
  <si>
    <t>FUNPDEC 108</t>
  </si>
  <si>
    <t>ADEQUAÇÃO DO VESTIÁRIO OPERACIONAL (EPI DE COMBATE A INCÊNDIO)</t>
  </si>
  <si>
    <t>OBRA</t>
  </si>
  <si>
    <t>FUNPDEC 109</t>
  </si>
  <si>
    <t>Caixa de Cabo Rede Computador Cat6</t>
  </si>
  <si>
    <t>COMPRA DE CABOS E CONEXÕES DE INFORMATICA</t>
  </si>
  <si>
    <t>FUNPDEC 110</t>
  </si>
  <si>
    <t>Mouse Computador</t>
  </si>
  <si>
    <t>FUNPDEC 111</t>
  </si>
  <si>
    <t>LUVA NEOPRENE</t>
  </si>
  <si>
    <t>FUNPDEC 112</t>
  </si>
  <si>
    <t>MACA RÍGIDA TIPO CESTO</t>
  </si>
  <si>
    <t>FUNPDEC 113</t>
  </si>
  <si>
    <t>Colete para salvamento em águas rápidas</t>
  </si>
  <si>
    <t>FUNPDEC 114</t>
  </si>
  <si>
    <t>MARTELETE COMBINADO 12KG</t>
  </si>
  <si>
    <t>FUNPDEC 115</t>
  </si>
  <si>
    <t>MARTELETE COMBINADO 5KG</t>
  </si>
  <si>
    <t>FUNPDEC 116</t>
  </si>
  <si>
    <t>Almofada pneumatica contenção de vazamentos</t>
  </si>
  <si>
    <t>ALMOFADA PNEUMATICA CONTENÇÃO DE VAZAMENTOS</t>
  </si>
  <si>
    <t>FUNPDEC 117</t>
  </si>
  <si>
    <t>CORDA DE SALVAMENTO 11MM</t>
  </si>
  <si>
    <t>METRO</t>
  </si>
  <si>
    <t>FUNPDEC 118</t>
  </si>
  <si>
    <t>MASCARA PANORAMICA FACIAL P/ 02 FILTROS com filtros químicos</t>
  </si>
  <si>
    <t>FUNPDEC 119</t>
  </si>
  <si>
    <t>MARTELETE DEMOLIDOR 11KG</t>
  </si>
  <si>
    <t>FUNPDEC 120</t>
  </si>
  <si>
    <t>PRANCHA SCOOP</t>
  </si>
  <si>
    <t>FUNPDEC 121</t>
  </si>
  <si>
    <t>Fita tubular: anel de 150cm</t>
  </si>
  <si>
    <t>FUNPDEC 122</t>
  </si>
  <si>
    <t>mosquetao de Aluminio trava Rapida Oval</t>
  </si>
  <si>
    <t>FUNPDEC 123</t>
  </si>
  <si>
    <t>BLOQUEADOR TRAVA- QUEDAS tipo rescucender</t>
  </si>
  <si>
    <t>FUNPDEC 124</t>
  </si>
  <si>
    <t>CILINDRO DE GÁS PARA DETECTOR + regulador de pressão</t>
  </si>
  <si>
    <t>FUNPDEC 125</t>
  </si>
  <si>
    <t>COLETE PARA TREINAMENTO DE MANOBRA DE HEIMLICH</t>
  </si>
  <si>
    <t>COMPRA DE COLETE PARA TREINAMENTO DE MANOBRA DE HEIMLICH</t>
  </si>
  <si>
    <t>FUNPDEC 126</t>
  </si>
  <si>
    <t>KIT 12 TATAMES 100X100X4 CM</t>
  </si>
  <si>
    <t>COMPRA DE KIT TATAMES</t>
  </si>
  <si>
    <t>FUNPDEC 127</t>
  </si>
  <si>
    <t>POLIA BLOQUEADORA</t>
  </si>
  <si>
    <t>FUNPDEC 128</t>
  </si>
  <si>
    <t xml:space="preserve">Disco Rígido Removível SSD 
</t>
  </si>
  <si>
    <t>FUNPDEC 129</t>
  </si>
  <si>
    <t>Fita tubular: anel de 120cm</t>
  </si>
  <si>
    <t>FUNPDEC 130</t>
  </si>
  <si>
    <t>FUNPDEC 131</t>
  </si>
  <si>
    <t>Polia simples</t>
  </si>
  <si>
    <t>FUNPDEC 132</t>
  </si>
  <si>
    <t>PLACAS DE CONCRETO ARMADO</t>
  </si>
  <si>
    <t>FUNPDEC 133</t>
  </si>
  <si>
    <t>FUNPDEC 134</t>
  </si>
  <si>
    <t>MANGUEIRA 63mm</t>
  </si>
  <si>
    <t>FUNPDEC 135</t>
  </si>
  <si>
    <t>MOTOBOMBA DE ÁGUA SUJA</t>
  </si>
  <si>
    <t>COMPRA DE MOTOBOMBA PARA AGUA SUJA</t>
  </si>
  <si>
    <t>FUNPDEC 136</t>
  </si>
  <si>
    <t>FUNPDEC 137</t>
  </si>
  <si>
    <t>Fita tubular: anel de 100cm</t>
  </si>
  <si>
    <t>FUNPDEC 138</t>
  </si>
  <si>
    <t>Microondas</t>
  </si>
  <si>
    <t>FUNPDEC 139</t>
  </si>
  <si>
    <t>ESTRIBO DE FITA</t>
  </si>
  <si>
    <t>FUNPDEC 140</t>
  </si>
  <si>
    <t>PINGA FOGO 1 LITRO</t>
  </si>
  <si>
    <t>FUNPDEC 141</t>
  </si>
  <si>
    <t>Fechadura Biométrica</t>
  </si>
  <si>
    <t>COMPRA DE FECHADURA BIOMETRICA PARA O CEIB</t>
  </si>
  <si>
    <t>FUNPDEC 142</t>
  </si>
  <si>
    <t>FUNPDEC 143</t>
  </si>
  <si>
    <t>Parabolt</t>
  </si>
  <si>
    <t>FUNPDEC 144</t>
  </si>
  <si>
    <t>MOCHILA - ALTURA: 35 CM; COMBATE E RAPEL; CAPACIDADE: 3 L;</t>
  </si>
  <si>
    <t>FUNPDEC 145</t>
  </si>
  <si>
    <t>Freio oito</t>
  </si>
  <si>
    <t>FUNPDEC 146</t>
  </si>
  <si>
    <t>kit luvas metálicas</t>
  </si>
  <si>
    <t>COMPRA DE KIT DE LUVAS METALICAS</t>
  </si>
  <si>
    <t>FUNPDEC 147</t>
  </si>
  <si>
    <t>MALHA RÁPIDA (MAILLON)</t>
  </si>
  <si>
    <t>FUNPDEC 148</t>
  </si>
  <si>
    <t>FUNPDEC 149</t>
  </si>
  <si>
    <t>Protetor de corda</t>
  </si>
  <si>
    <t>FUNPDEC 150</t>
  </si>
  <si>
    <t>Kit Batoques infláveis</t>
  </si>
  <si>
    <t>COMPRA DE KIT BATOQUES INFLAVEIS</t>
  </si>
  <si>
    <t>FUNPDEC 151</t>
  </si>
  <si>
    <t>MARTELETE A BATERIA 2,5KG</t>
  </si>
  <si>
    <t>FUNPDEC 152</t>
  </si>
  <si>
    <t>REANIMADOR MANUAL C/RESERVATÓRIO - ADULTO</t>
  </si>
  <si>
    <t>COMPRA DE REANIMADOR MANUAL</t>
  </si>
  <si>
    <t>FUNPDEC 153</t>
  </si>
  <si>
    <t>FUNPDEC 154</t>
  </si>
  <si>
    <t>Manual da abiquim</t>
  </si>
  <si>
    <t>FUNPDEC 155</t>
  </si>
  <si>
    <t>lanterna de cabeça a LED</t>
  </si>
  <si>
    <t>FUNPDEC 156</t>
  </si>
  <si>
    <t>EXTENSÃO 30M</t>
  </si>
  <si>
    <t>FUNPDEC 157</t>
  </si>
  <si>
    <t>Fita tubular: anel de 200cm</t>
  </si>
  <si>
    <t>FUNPDEC 158</t>
  </si>
  <si>
    <t>ESCADA DOBRÁVEL 16 DEGRAUS</t>
  </si>
  <si>
    <t>COMPRA DE ESCADA DE ALUMINIO</t>
  </si>
  <si>
    <t>FUNPDEC 159</t>
  </si>
  <si>
    <t>CANIVETE</t>
  </si>
  <si>
    <t>FUNPDEC 160</t>
  </si>
  <si>
    <t>FUNPDEC 161</t>
  </si>
  <si>
    <t>Pallet de Contenção Universal para 4 Tambores</t>
  </si>
  <si>
    <t>COMPRA DE MATERIAL DE MADEIRITE,PONTELET, BATOQUES PARA TREINAMENTO E PALLET</t>
  </si>
  <si>
    <t>FUNPDEC 162</t>
  </si>
  <si>
    <t>FUNPDEC 163</t>
  </si>
  <si>
    <t>ENXADA</t>
  </si>
  <si>
    <t>FUNPDEC 164</t>
  </si>
  <si>
    <t>FUNPDEC 165</t>
  </si>
  <si>
    <t>Teclado Microcomputador</t>
  </si>
  <si>
    <t>FUNPDEC 166</t>
  </si>
  <si>
    <t>FUNPDEC 167</t>
  </si>
  <si>
    <t>REMOS</t>
  </si>
  <si>
    <t>FUNPDEC 168</t>
  </si>
  <si>
    <t>FUNPDEC 169</t>
  </si>
  <si>
    <t>REDUCAO STORZ</t>
  </si>
  <si>
    <t>FUNPDEC 170</t>
  </si>
  <si>
    <t>Malha rápida (formado oval)</t>
  </si>
  <si>
    <t>FUNPDEC 171</t>
  </si>
  <si>
    <t>FUNPDEC 172</t>
  </si>
  <si>
    <t>PREGO CABEÇA DUPLA 18X27</t>
  </si>
  <si>
    <t>QUILOGRAMA</t>
  </si>
  <si>
    <t>FUNPDEC 173</t>
  </si>
  <si>
    <t>ALAVANCA SEXTAVADA</t>
  </si>
  <si>
    <t>FUNPDEC 174</t>
  </si>
  <si>
    <t>FUNPDEC 175</t>
  </si>
  <si>
    <t>FUNPDEC 176</t>
  </si>
  <si>
    <t>FUNPDEC 177</t>
  </si>
  <si>
    <t>FUNPDEC 178</t>
  </si>
  <si>
    <t>FUNPDEC 179</t>
  </si>
  <si>
    <t>FITA TUBULAR DE SALVAMENTO</t>
  </si>
  <si>
    <t>FUNPDEC 180</t>
  </si>
  <si>
    <t>POCKET MASK</t>
  </si>
  <si>
    <t>FUNPDEC 181</t>
  </si>
  <si>
    <t>Malha rápida (formado delta)</t>
  </si>
  <si>
    <t>FUNPDEC 182</t>
  </si>
  <si>
    <t>ESGUICHO JATO REGULÁVEL 38MM</t>
  </si>
  <si>
    <t>FUNPDEC 183</t>
  </si>
  <si>
    <t>FUNPDEC 184</t>
  </si>
  <si>
    <t>BOLSA PARA RESGATE AZUL E LARANJA TRAUMA E EMERGÊNCIA COM 9 BOLSINHAS</t>
  </si>
  <si>
    <t>FUNPDEC 185</t>
  </si>
  <si>
    <t>MOSQUETÃO TIPO D/OVAL</t>
  </si>
  <si>
    <t>FUNPDEC 186</t>
  </si>
  <si>
    <t>GAIOLA PARA CAPTURA DE ANIMAIS</t>
  </si>
  <si>
    <t>FUNPDEC 187</t>
  </si>
  <si>
    <t>OXIMETRO DE PULSO</t>
  </si>
  <si>
    <t>FUNPDEC 188</t>
  </si>
  <si>
    <t>Protetor Auricular Abafador Concha 21 dB</t>
  </si>
  <si>
    <t>FUNPDEC 189</t>
  </si>
  <si>
    <t>FUNPDEC 190</t>
  </si>
  <si>
    <t>Célula de carga NFPA G</t>
  </si>
  <si>
    <t>COMPRA DE CÉLULA DE CARGA</t>
  </si>
  <si>
    <t>FUNPDEC 191</t>
  </si>
  <si>
    <t>FUNPDEC 192</t>
  </si>
  <si>
    <t>Macacão de proteção Química (Nível c)</t>
  </si>
  <si>
    <t>COMPRA DE MACACÃO DE PROTEÇÃO QUIMICA</t>
  </si>
  <si>
    <t>FUNPDEC 193</t>
  </si>
  <si>
    <t>mosquetao de aço com rosca</t>
  </si>
  <si>
    <t>FUNPDEC 194</t>
  </si>
  <si>
    <t>FUNPDEC 195</t>
  </si>
  <si>
    <t>DISCO DIAMANTADO CORTADOR A DISCO STHIL</t>
  </si>
  <si>
    <t>FUNPDEC 196</t>
  </si>
  <si>
    <t>Tinta Demarcação Sinalização</t>
  </si>
  <si>
    <t>Galão</t>
  </si>
  <si>
    <t>FUNPDEC 197</t>
  </si>
  <si>
    <t>FUNPDEC 198</t>
  </si>
  <si>
    <t>APARELHO HGT</t>
  </si>
  <si>
    <t>EQUIPAMENTO DE AFERIÇÃO</t>
  </si>
  <si>
    <t>FUNPDEC 199</t>
  </si>
  <si>
    <t>KIT BASE DE PRISMA (10 UN)</t>
  </si>
  <si>
    <t>FUNPDEC 200</t>
  </si>
  <si>
    <t>FUNPDEC 201</t>
  </si>
  <si>
    <t>MÁSCARA FACIAL DE OXIGÊNIO ADULTO</t>
  </si>
  <si>
    <t>FUNPDEC 202</t>
  </si>
  <si>
    <t>MÁSCARA FACIAL DE OXIGÊNIO INFANTIL</t>
  </si>
  <si>
    <t>FUNPDEC 203</t>
  </si>
  <si>
    <t>FACÃO COM BAINHA</t>
  </si>
  <si>
    <t>FUNPDEC 204</t>
  </si>
  <si>
    <t>FUNPDEC 205</t>
  </si>
  <si>
    <t>COMPRESSA CIRURGICA</t>
  </si>
  <si>
    <t>FUNPDEC 206</t>
  </si>
  <si>
    <t>ADAPTADOR ROSCA FEMEA 11 FPP 1.1/2 STORZ</t>
  </si>
  <si>
    <t>FUNPDEC 207</t>
  </si>
  <si>
    <t>FUNPDEC 208</t>
  </si>
  <si>
    <t>SERRA PARA SERRA SABRE BI METAL</t>
  </si>
  <si>
    <t>FUNPDEC 209</t>
  </si>
  <si>
    <t>FUNPDEC 210</t>
  </si>
  <si>
    <t>GARRAFA TERMICA 5 L</t>
  </si>
  <si>
    <t>FUNPDEC 211</t>
  </si>
  <si>
    <t>PONTALETE PINUS ELIOTE 0,1 X 0,1 X 3,0m</t>
  </si>
  <si>
    <t>COMPRA DE MATERIAL DE MADEIRITE,PONTELETE E BATOQUES PARA TREINAMENTO</t>
  </si>
  <si>
    <t>FUNPDEC 212</t>
  </si>
  <si>
    <t>FUNPDEC 213</t>
  </si>
  <si>
    <t>GANCHO CAPTURA DE COBRA</t>
  </si>
  <si>
    <t>FUNPDEC 214</t>
  </si>
  <si>
    <t>CINTO TIPO ARANHA ADULTO</t>
  </si>
  <si>
    <t>FUNPDEC 215</t>
  </si>
  <si>
    <t>ALICATE CORTA FRIO 30"</t>
  </si>
  <si>
    <t>FUNPDEC 216</t>
  </si>
  <si>
    <t>BITS - PONTAS E BROCAS</t>
  </si>
  <si>
    <t>Kit</t>
  </si>
  <si>
    <t>FUNPDEC 217</t>
  </si>
  <si>
    <t>TINTA SPRAY LARANJA</t>
  </si>
  <si>
    <t>FUNPDEC 218</t>
  </si>
  <si>
    <t>cabo solteiros</t>
  </si>
  <si>
    <t>FUNPDEC 219</t>
  </si>
  <si>
    <t>Serra Tico Tico</t>
  </si>
  <si>
    <t>FUNPDEC 220</t>
  </si>
  <si>
    <t>PONTALETE PINUS ELIOTE 0,05 X 0,1 X 3,0m</t>
  </si>
  <si>
    <t>FUNPDEC 221</t>
  </si>
  <si>
    <t>PICOTADOR DE ORIENTAÇÃO</t>
  </si>
  <si>
    <t>FUNPDEC 222</t>
  </si>
  <si>
    <t>TRENA MECÂNICA 10M</t>
  </si>
  <si>
    <t>FUNPDEC 223</t>
  </si>
  <si>
    <t>Canva</t>
  </si>
  <si>
    <t>COMPRA DE SOFTWARES E LICENÇAS (CANVA)</t>
  </si>
  <si>
    <t>FUNPDEC 224</t>
  </si>
  <si>
    <t>BROCA SERRA COPO 70mm SDS MAX</t>
  </si>
  <si>
    <t>FUNPDEC 225</t>
  </si>
  <si>
    <t>LANTERNA</t>
  </si>
  <si>
    <t>FUNPDEC 226</t>
  </si>
  <si>
    <t>FUNPDEC 227</t>
  </si>
  <si>
    <t>PREGO 17X21</t>
  </si>
  <si>
    <t>FUNPDEC 228</t>
  </si>
  <si>
    <t>Limpador de corda</t>
  </si>
  <si>
    <t>FUNPDEC 229</t>
  </si>
  <si>
    <t>MARRETA 5KG (SEXTA FEIRA)</t>
  </si>
  <si>
    <t>FUNPDEC 230</t>
  </si>
  <si>
    <t>FLIPCHART</t>
  </si>
  <si>
    <t>FUNPDEC 231</t>
  </si>
  <si>
    <t>FIO FLEXIVEL 2,5MM</t>
  </si>
  <si>
    <t>FUNPDEC 232</t>
  </si>
  <si>
    <t>TERMÔMETRO</t>
  </si>
  <si>
    <t>FUNPDEC 233</t>
  </si>
  <si>
    <t>KIT DE CÂNULA OROFARÍNGEA</t>
  </si>
  <si>
    <t>FUNPDEC 234</t>
  </si>
  <si>
    <t>FUNPDEC 235</t>
  </si>
  <si>
    <t>FUNPDEC 236</t>
  </si>
  <si>
    <t>ADAPTADOR STORZ TIPO ROSCA FEMEA FINA 2 1/2"</t>
  </si>
  <si>
    <t>FUNPDEC 237</t>
  </si>
  <si>
    <t>MARTELO DE UNHA</t>
  </si>
  <si>
    <t>FUNPDEC 238</t>
  </si>
  <si>
    <t>PONTEIRA SDS PLUS</t>
  </si>
  <si>
    <t>FUNPDEC 239</t>
  </si>
  <si>
    <t>TALHADEIRA SDS PLUS</t>
  </si>
  <si>
    <t>FUNPDEC 240</t>
  </si>
  <si>
    <t>BROCA 28mm SDS MAX</t>
  </si>
  <si>
    <t>FUNPDEC 241</t>
  </si>
  <si>
    <t>CAVADEIRA ARTICULADA</t>
  </si>
  <si>
    <t>FUNPDEC 242</t>
  </si>
  <si>
    <t>CHIBANCA</t>
  </si>
  <si>
    <t>FUNPDEC 243</t>
  </si>
  <si>
    <t>DISCO DE CORTE DE METAL CORTADOR A DISCO STHIL</t>
  </si>
  <si>
    <t>FUNPDEC 244</t>
  </si>
  <si>
    <t>DISCO DE CORTE DE PEDRA CORTADOR A DISCO STHIL</t>
  </si>
  <si>
    <t>FUNPDEC 245</t>
  </si>
  <si>
    <t>COMPRESSA DE GAZES</t>
  </si>
  <si>
    <t>FUNPDEC 246</t>
  </si>
  <si>
    <t>MORDENTE PARA CÃES</t>
  </si>
  <si>
    <t>FUNPDEC 247</t>
  </si>
  <si>
    <t>ESQUADRO</t>
  </si>
  <si>
    <t>FUNPDEC 248</t>
  </si>
  <si>
    <t>BALDE DE AÇO GALVANIZADO 10L</t>
  </si>
  <si>
    <t>MATERIAL DE LIMPEZA</t>
  </si>
  <si>
    <t>COMPRA DE MATERIAIS DE LIMPEZA PARA O CBMES</t>
  </si>
  <si>
    <t>FUNPDEC 249</t>
  </si>
  <si>
    <t>ENXADÃO</t>
  </si>
  <si>
    <t>FUNPDEC 250</t>
  </si>
  <si>
    <t>Pá bico cabo 45cm</t>
  </si>
  <si>
    <t>FUNPDEC 030</t>
  </si>
  <si>
    <t>DEPMAT 2026</t>
  </si>
  <si>
    <t>Embarcação de salvamento (mergulho)</t>
  </si>
  <si>
    <t>FUNPDEC 251</t>
  </si>
  <si>
    <t>CAPA PARA RADIO HT</t>
  </si>
  <si>
    <t>COMPRA DE CAPA PARA RADIO HT</t>
  </si>
  <si>
    <t>FUNPDEC 253</t>
  </si>
  <si>
    <t>PONTEIRA SDS MAX</t>
  </si>
  <si>
    <t>FUNPDEC 254</t>
  </si>
  <si>
    <t>TALHADEIRA SDS MAX</t>
  </si>
  <si>
    <t>FUNPDEC 252</t>
  </si>
  <si>
    <t>ANTENAS</t>
  </si>
  <si>
    <t>RADIOCOM</t>
  </si>
  <si>
    <t>COMPRA DE EQUIPAMENTOS E ACESSÓRIOS PARA RADIOCOMUNICAÇÃO</t>
  </si>
  <si>
    <t>FUNPDEC 255</t>
  </si>
  <si>
    <t>BATERIA ESTACIONÁRIA ALTA CAPACIDADE</t>
  </si>
  <si>
    <t>COMPRA DE BATERIA ESTACIONARIA</t>
  </si>
  <si>
    <t>FUNPDEC 257</t>
  </si>
  <si>
    <t>FITA ZEBRADA</t>
  </si>
  <si>
    <t>FUNPDEC 258</t>
  </si>
  <si>
    <t>LAPIS CARPINTEIRO</t>
  </si>
  <si>
    <t>FUNPDEC 259</t>
  </si>
  <si>
    <t>PÉ DE CABRA</t>
  </si>
  <si>
    <t>FUNPDEC 260</t>
  </si>
  <si>
    <t>TESOURA</t>
  </si>
  <si>
    <t>FUNPDEC 261</t>
  </si>
  <si>
    <t>FUNPDEC 262</t>
  </si>
  <si>
    <t>LIMATÃO</t>
  </si>
  <si>
    <t>FUNPDEC 263</t>
  </si>
  <si>
    <t>MEGAFONE</t>
  </si>
  <si>
    <t>FUNPDEC 264</t>
  </si>
  <si>
    <t>FUNPDEC 265</t>
  </si>
  <si>
    <t>CINTO TIPO ARANHA INFANTIL</t>
  </si>
  <si>
    <t>metros</t>
  </si>
  <si>
    <t>FUNPDEC 266</t>
  </si>
  <si>
    <t>FIO FLEXIVEL 4,0MM</t>
  </si>
  <si>
    <t>FUNPDEC 267</t>
  </si>
  <si>
    <t>FUNPDEC 268</t>
  </si>
  <si>
    <t>TINTA SPRAY LARANJA FLUORESCENTE 400ml</t>
  </si>
  <si>
    <t>FUNPDEC 269</t>
  </si>
  <si>
    <t>DISCO CORTE MADEIRA SERRA CIRCULAR 7"</t>
  </si>
  <si>
    <t>FUNPDEC 270</t>
  </si>
  <si>
    <t>PREGO CABEÇA DUPLA 18X27 - PCT 1KG</t>
  </si>
  <si>
    <t>FUNPDEC 271</t>
  </si>
  <si>
    <t>FUNPDEC 272</t>
  </si>
  <si>
    <t>SERRA PARA SERRA SABRE</t>
  </si>
  <si>
    <t>FUNPDEC 273</t>
  </si>
  <si>
    <t>PREGO CABEÇA SIMPLES 15X15 - PCT 1KG</t>
  </si>
  <si>
    <t>FUNPDEC 274</t>
  </si>
  <si>
    <t>FUNPDEC 275</t>
  </si>
  <si>
    <t>SERRA MANUAL (segueta)</t>
  </si>
  <si>
    <t>FUNPDEC 276</t>
  </si>
  <si>
    <t>PREGO CABEÇA SIMPLES 17X21 - PCT 1KG</t>
  </si>
  <si>
    <t>FUNPDEC 277</t>
  </si>
  <si>
    <t>NIVEL DE BOLHA 30cm</t>
  </si>
  <si>
    <t>FUNPDEC 278</t>
  </si>
  <si>
    <t>DISCO DE CORTE 4¹/²"</t>
  </si>
  <si>
    <t>FUNPDEC 279</t>
  </si>
  <si>
    <t>SONDA PARA ASPIRAÇÃO</t>
  </si>
  <si>
    <t>FUNPDEC 280</t>
  </si>
  <si>
    <t>MOSQUETÃO DE ALUMÍNIO SEM TRAVA</t>
  </si>
  <si>
    <t>FUNPDEC 281</t>
  </si>
  <si>
    <t>FUNPDEC 282</t>
  </si>
  <si>
    <t>Equipamentos operacionais para enxurradas</t>
  </si>
  <si>
    <t>COMPRA: AQUISIÇÃO DE EQUIPAMENTOS OPERACIONAIS PARA ATUAÇÃO EM OCORRÊNCIAS ESPECIALIZADAS DE ENXURRADAS, ENCHENTES E INUNDAÇÕES</t>
  </si>
  <si>
    <t xml:space="preserve">2025-0NCLC </t>
  </si>
  <si>
    <t>FUNPDEC 283</t>
  </si>
  <si>
    <t>AQUISIÇÃO DE MATERIAIS DE CAMPANHA - CERD</t>
  </si>
  <si>
    <t>COMPRA: AQUISIÇÃO DE MATERIAIS DE CAMPANHA - CERD</t>
  </si>
  <si>
    <t>FUNREBOM 001</t>
  </si>
  <si>
    <t>PERÍCIA</t>
  </si>
  <si>
    <t>CAPOTA AUTOMOTIVA L-200</t>
  </si>
  <si>
    <t>2º SGT BM ANDRE PORTO, NF 2980860</t>
  </si>
  <si>
    <t>2025-G7Z8K</t>
  </si>
  <si>
    <t>FUNPDEC 256</t>
  </si>
  <si>
    <t>ACESSÓRIOS, CABOS E CONECTORES (RADIOCOM)</t>
  </si>
  <si>
    <t>ACESSÓRIOS PARA RADIO</t>
  </si>
  <si>
    <t>COMPRA DE ACESSÓRIOS, CABOS E CONECTORES (RADIOCOM)</t>
  </si>
  <si>
    <t>FUNREBOM 003</t>
  </si>
  <si>
    <t>Pista de Obediência K9</t>
  </si>
  <si>
    <t>FUNREBOM 004</t>
  </si>
  <si>
    <t>LETREIRO DE IDENTIFICAÇÃO</t>
  </si>
  <si>
    <t>FUNREBOM 005</t>
  </si>
  <si>
    <t>tenda para a instalação de uma academia no CEIB</t>
  </si>
  <si>
    <t>FUNREBOM 006</t>
  </si>
  <si>
    <t>BEBEDOURO INDUSTRIAL</t>
  </si>
  <si>
    <t>FUNREBOM 002</t>
  </si>
  <si>
    <t>Compressor de ar</t>
  </si>
  <si>
    <t>ST BM JOÃO ROSA JUNIOR, NF 903453</t>
  </si>
  <si>
    <t>COMPRA: Aquisição de compressor de ar - DEPMAT</t>
  </si>
  <si>
    <t>2025-4H2BP</t>
  </si>
  <si>
    <t>FUNREBOM 007</t>
  </si>
  <si>
    <t>Baterias estacionarias</t>
  </si>
  <si>
    <t>FUNREBOM 008</t>
  </si>
  <si>
    <t>KIT FERRAMENTAS PARA OFICINA</t>
  </si>
  <si>
    <t>FUNREBOM 010</t>
  </si>
  <si>
    <t>AQUISIÇÃO DE TI</t>
  </si>
  <si>
    <t>FUNREBOM 011</t>
  </si>
  <si>
    <t>DAL</t>
  </si>
  <si>
    <t>MOBILIÁRIO</t>
  </si>
  <si>
    <t>COMPRA DE MOBILIARIO</t>
  </si>
  <si>
    <t>FUNREBOM 012</t>
  </si>
  <si>
    <t>FUNREBOM 013</t>
  </si>
  <si>
    <t>DETECTOR MULTIGASES PORTATIL</t>
  </si>
  <si>
    <t>FUNREBOM 014</t>
  </si>
  <si>
    <t>Alvo Silhueta Humanoide Colt Com Garrafão</t>
  </si>
  <si>
    <t>COMPRA DE ALVO SILHUETA HUMANOIDE COLT COM GARRAFÃO</t>
  </si>
  <si>
    <t>FUNREBOM 015</t>
  </si>
  <si>
    <t>Aparelho Ar Condicionado</t>
  </si>
  <si>
    <t>possivel arp do incaper para adesão - verificado no dia 22/12/2025 - cpl - 2025-B2QZ7</t>
  </si>
  <si>
    <t>FUNREBOM 016</t>
  </si>
  <si>
    <t>Aparelho Ar Condicionado SPLIT - 36000 BTU</t>
  </si>
  <si>
    <t>FUNREBOM 017</t>
  </si>
  <si>
    <t>Aparelho Ar Condicionado SPLIT - 18000 BTU</t>
  </si>
  <si>
    <t>FUNREBOM 018</t>
  </si>
  <si>
    <t>CORREGEDORIA</t>
  </si>
  <si>
    <t>Aparelho Ar Condicionado SPLIT - 24000 BTU</t>
  </si>
  <si>
    <t>FUNREBOM 019</t>
  </si>
  <si>
    <t>Aparelho Ar Condicionado SPLIT - 12000 BTU</t>
  </si>
  <si>
    <t>FUNREBOM 020</t>
  </si>
  <si>
    <t>FUNREBOM 021</t>
  </si>
  <si>
    <t>FUNREBOM 022</t>
  </si>
  <si>
    <t>FUNREBOM 023</t>
  </si>
  <si>
    <t>Aparelho Ar Condicionado SPLIT - 9000 BTU</t>
  </si>
  <si>
    <t>FUNREBOM 024</t>
  </si>
  <si>
    <t>FUNREBOM 025</t>
  </si>
  <si>
    <t>Máquina De Corte A Plasma 50A</t>
  </si>
  <si>
    <t>COMPRA DE MAQUINA DE CORTE A PLASMA</t>
  </si>
  <si>
    <t>FUNREBOM 026</t>
  </si>
  <si>
    <t>Detector Ausencia Tensão Tipo:
Sem Contato, Uso: Autoteste, Faixa
Tensão: 1 A 138KV, Aplicação: Rede
De Baixa E Alta Tensão,
Características Adicionais: Com
Indicador Sonoro E Com Indicador
Visual, Faixa De Operação: Baixa:
50v A 1500v Ac, Alta: 1,5kv A
138kv Ac, Alimentação: Bateria 9v</t>
  </si>
  <si>
    <t>COMPRA DE DETECTOR DE ALTA TENSÃO</t>
  </si>
  <si>
    <t>FUNREBOM 027</t>
  </si>
  <si>
    <t>FUNREBOM 028</t>
  </si>
  <si>
    <t>CÂMERA DE AÇÃO À PROVA D'AGUA</t>
  </si>
  <si>
    <t>COMPRA DE EQUIPAMENTOS DE ÁUDIO E VÍDEO</t>
  </si>
  <si>
    <t>FUNREBOM 029</t>
  </si>
  <si>
    <t>FUNREBOM 030</t>
  </si>
  <si>
    <t>BINOCULO</t>
  </si>
  <si>
    <t>FUNREBOM 031</t>
  </si>
  <si>
    <t>COMPRESSOR DE AR 25 L 2 HP KIT PINTURA FUNILARIA</t>
  </si>
  <si>
    <t>FUNREBOM 032</t>
  </si>
  <si>
    <t>ASPIRADOR DE PÓ E AGUA</t>
  </si>
  <si>
    <t>FUNREBOM 033</t>
  </si>
  <si>
    <t>CAIXA DE SOM AMPLIFICADA COM BATERIA</t>
  </si>
  <si>
    <t>FUNREBOM 009</t>
  </si>
  <si>
    <t>ELEVADOR AUTOMOTIVO</t>
  </si>
  <si>
    <t>FUNREBOM 034</t>
  </si>
  <si>
    <t>AQUISIÇÃO DE VIATURAS E ACESSÓRIOS</t>
  </si>
  <si>
    <t>FUNREBOM 035</t>
  </si>
  <si>
    <t>EQUIPAMENTOS DE COMUNICAÇÃO</t>
  </si>
  <si>
    <t>COMPRA DE EQUIPAMENTO DE COMUNICAÇÃO</t>
  </si>
  <si>
    <t>FUNREBOM 037</t>
  </si>
  <si>
    <t>FUNREBOM 038</t>
  </si>
  <si>
    <t>FUNREBOM 039</t>
  </si>
  <si>
    <t>GEA 2026</t>
  </si>
  <si>
    <t xml:space="preserve">Muro contenção 6ºBBM Cariacica </t>
  </si>
  <si>
    <t>OBRA: CONSTRUÇÃO DO MURO DE CONTENÇÃO DA OBM DE CARIACICA - 6° BBM</t>
  </si>
  <si>
    <t xml:space="preserve">2025-KDKD1 </t>
  </si>
  <si>
    <t>GEA</t>
  </si>
  <si>
    <t>Benfeitorias e manutenção predial geral</t>
  </si>
  <si>
    <t>LICITAÇÃO</t>
  </si>
  <si>
    <t>FUNREBOM 040</t>
  </si>
  <si>
    <t>Reforma 4° CIA IND Vila Velha</t>
  </si>
  <si>
    <t>OBRA: REFORMA DA UNIDADE DE VILA VELHA 4° CIA IND DO CBMES</t>
  </si>
  <si>
    <t>2025-FJP7V</t>
  </si>
  <si>
    <t>FUNREBOM 041</t>
  </si>
  <si>
    <t>Reforma 5ªCIA IND Serra</t>
  </si>
  <si>
    <t>OBRA: REFORMA DA UNIDADE DA SERRA - 5° CIA IND DO CBMES</t>
  </si>
  <si>
    <t>2025-4W47F</t>
  </si>
  <si>
    <t>FUNREBOM 042</t>
  </si>
  <si>
    <t>Reforma 1ª CIA IND São Mateus</t>
  </si>
  <si>
    <t>OBRA: REFORMA DA UNIDADE DA SÃO MATEUS 1° CIA IND DO CBMES</t>
  </si>
  <si>
    <t>2025-46SWQ</t>
  </si>
  <si>
    <t>FUNREBOM 043</t>
  </si>
  <si>
    <t>contratação dos projetos complementares do PAB DE SANTA LEOPOLDINA</t>
  </si>
  <si>
    <t>FUNREBOM 044</t>
  </si>
  <si>
    <t>Continuidade Centro de treinamento</t>
  </si>
  <si>
    <t>DER</t>
  </si>
  <si>
    <t>FUNREBOM 045</t>
  </si>
  <si>
    <t>Continuidade Construção da unidade padrão em Cachoeiro</t>
  </si>
  <si>
    <t>CONTINUIDADE CONSTRUÇÃO DA UNIDADE PADRÃO EM CACHOEIRO</t>
  </si>
  <si>
    <t>FUNREBOM 046</t>
  </si>
  <si>
    <t>Construção de PAB (02) Barra de São Francisco</t>
  </si>
  <si>
    <t>CONSTRUÇÃO DE PAB (02) BARRA DE SÃO FRANCISCO</t>
  </si>
  <si>
    <t>FUNREBOM 047</t>
  </si>
  <si>
    <t>Construção da unidade padrão em Colatina</t>
  </si>
  <si>
    <t>CONSTRUÇÃO DA UNIDADE PADRÃO EM COLATINA</t>
  </si>
  <si>
    <t>FUNREBOM 048</t>
  </si>
  <si>
    <t>Construção da unidade padrão em Linhares</t>
  </si>
  <si>
    <t>CONSTRUÇÃO DA UNIDADE PADRÃO EM LINHARES</t>
  </si>
  <si>
    <t>FUNREBOM 049</t>
  </si>
  <si>
    <t>REFORMA 2° DO 4° BBM</t>
  </si>
  <si>
    <t>FUNREBOM 050</t>
  </si>
  <si>
    <t>Taxa de Renovação de CNH com Mudança de Categoria</t>
  </si>
  <si>
    <t>47 - OBRIGAÇÕES TRIBUTÁRIAS E CONTRIBUTIVAS</t>
  </si>
  <si>
    <t>FUNREBOM 051</t>
  </si>
  <si>
    <t>Taxa de Renovação de CNH</t>
  </si>
  <si>
    <t>FUNREBOM 052</t>
  </si>
  <si>
    <t>Contrato de Outsourcing de Impressão</t>
  </si>
  <si>
    <t>2º SGT BM THIAGO DIAS PEDRALHO, NF 2983761</t>
  </si>
  <si>
    <t>FUNREBOM 053</t>
  </si>
  <si>
    <t>Firewall</t>
  </si>
  <si>
    <t>AQUISIÇÃO DE FIREWALL</t>
  </si>
  <si>
    <t>FUNREBOM 054</t>
  </si>
  <si>
    <t>LICENÇA IA</t>
  </si>
  <si>
    <t>CONTRATAÇÃO DE LICENÇA PARA IA</t>
  </si>
  <si>
    <t>FUNREBOM 055</t>
  </si>
  <si>
    <t>SCOPI</t>
  </si>
  <si>
    <t>CONTRATAÇÃO SCOPI</t>
  </si>
  <si>
    <t>FUNREBOM 056</t>
  </si>
  <si>
    <t>SERVIÇO DE DIGITALIZAÇÃO DE DOCUMENTOS</t>
  </si>
  <si>
    <t>CONTRATAÇÃO DE EMPRESA PARA DIGITALIZAR DOCUMENTOS</t>
  </si>
  <si>
    <t>FUNREBOM 057</t>
  </si>
  <si>
    <t>Contratação de serviços de telecomunicações. Com fornecimento do aparelho, SPOT X comunicador satelital bidirecional com mensagens ilimitadas por aparelho , com validade de 365( Trezentos e Sessenta e Cinco) dias.</t>
  </si>
  <si>
    <t>CONTRATAÇÃO DE SERVIÇO DE TELECOMUNICAÇÃO COM FORNECIMENTO DE APARELHO: COMUNICADOR SATELITAL</t>
  </si>
  <si>
    <t>FUNREBOM 058</t>
  </si>
  <si>
    <t>Serviço para digitalizar processos do CAT (continuação)</t>
  </si>
  <si>
    <t>FUNREBOM 059</t>
  </si>
  <si>
    <t>Provimento estrutura 28º Ed. Triathlon CBMES</t>
  </si>
  <si>
    <t>004/2026</t>
  </si>
  <si>
    <t>CONTRATAÇÃO DE EMPRESA PARA ORGANIZAR O TRIATHLON</t>
  </si>
  <si>
    <t>2026-NDWBC</t>
  </si>
  <si>
    <t>SEF</t>
  </si>
  <si>
    <t>FUNREBOM 060</t>
  </si>
  <si>
    <t>Manutenção / Reforma Predial Colatina</t>
  </si>
  <si>
    <t>CB BM GUSTAVO CORREIA DE JESUS, NF 4152506</t>
  </si>
  <si>
    <t>2026-13GF0</t>
  </si>
  <si>
    <t>FUNREBOM 061</t>
  </si>
  <si>
    <t>Ar condicionado - manutenção de aparelhos de parede - SUL</t>
  </si>
  <si>
    <t>CONTRATOS DE MANUTENÇÃO DE AR CONDICIONADO</t>
  </si>
  <si>
    <t>CONTRATAÇÃO DE EMPRESA PARA MANUTENÇÃO DE AR CONDICIONADO PARA REGIÃO SUL</t>
  </si>
  <si>
    <t xml:space="preserve">2025-X6S10 </t>
  </si>
  <si>
    <t>FUNREBOM 062</t>
  </si>
  <si>
    <t>CAPACETE MULTIMISSÃO SALVAMENTO</t>
  </si>
  <si>
    <t>ST BM FLAVIO MENENGUSSI DA SILVA, NF 904100</t>
  </si>
  <si>
    <t>2025-T622X</t>
  </si>
  <si>
    <t>FUNREBOM 063</t>
  </si>
  <si>
    <t>Publicação, Impressão de Jornal / Revista / Livro</t>
  </si>
  <si>
    <t>CONTRATAÇÃO DE EMPRESA PARA PUBLICAÇÃO DE JORNAL</t>
  </si>
  <si>
    <t>FUNREBOM 036</t>
  </si>
  <si>
    <t>AQUISIÇÃO DE EQUIPAMENTOS DE COMUNICAÇÃO</t>
  </si>
  <si>
    <t>FUNREBOM 065</t>
  </si>
  <si>
    <t>Aquisição de braçadeira infantil para aparelho de pressão</t>
  </si>
  <si>
    <t xml:space="preserve"> AQUISIÇÃO DE BRAÇADEIRA INFANTIL COMPLETA PARA APARELHO DE PRESSÃO</t>
  </si>
  <si>
    <t>2025-HGV3D</t>
  </si>
  <si>
    <t>FUNREBOM 064</t>
  </si>
  <si>
    <t>CONTRATO DE MANUTENÇÃO DAS PLATAFORMAS</t>
  </si>
  <si>
    <t>CONTRATAÇÃO DE EMPRESA PARA MANUTENÇÃO DAS PLATAFORMAS</t>
  </si>
  <si>
    <t>2025-MC4Z4</t>
  </si>
  <si>
    <t>FUNREBOM 067</t>
  </si>
  <si>
    <t>Concertina para muro para atender as unidades do CBMES</t>
  </si>
  <si>
    <t>1º TEN QOCBM BRENNER MARCIO ESTEVES HOURI, NF 4151240</t>
  </si>
  <si>
    <t xml:space="preserve"> COMPRA: CONCERTINA PARA MURO PARA ATENDER AS UNIDADES DO CBMES</t>
  </si>
  <si>
    <t>2025-G0VHF</t>
  </si>
  <si>
    <t>FUNREBOM 068</t>
  </si>
  <si>
    <t>MANUTENÇÃO EM EMBARCAÇÕES</t>
  </si>
  <si>
    <t>COMPRA: MANUTENCAO DE EMBARCAÇÕES.</t>
  </si>
  <si>
    <t>FUNREBOM 069</t>
  </si>
  <si>
    <t>Seminário de Planejamento Estratégico</t>
  </si>
  <si>
    <t>Evento Completo</t>
  </si>
  <si>
    <t>CONTRATAÇÃO DE ESPAÇO PARA O PLANEJAMENTO ESTRATEGICO</t>
  </si>
  <si>
    <t>FUNREBOM 070</t>
  </si>
  <si>
    <t>Correios</t>
  </si>
  <si>
    <t>2º SGT  BM JUAN FUNDÃO ORÇAI DOS SANTOS, NF 2711966</t>
  </si>
  <si>
    <t>SERVIÇOS DE CORREIOS</t>
  </si>
  <si>
    <t>FUNREBOM 071</t>
  </si>
  <si>
    <t>Reforma do Simulador Combate a Incêndio</t>
  </si>
  <si>
    <t>CONTRATAÇÃO DE EMPRESA PARA REFORMAR E ADAPATAR CONTAINERS PARA TREINAMENTO</t>
  </si>
  <si>
    <t>FUNREBOM 072</t>
  </si>
  <si>
    <t>Organização de Eventos Oficiais</t>
  </si>
  <si>
    <t>CONTRATAÇÃO DE EMPRESA PARA ORGANIZAR EVENTOS</t>
  </si>
  <si>
    <t>FUNREBOM 073</t>
  </si>
  <si>
    <t>Ar condicionado - manutenção de aparelhos de parede - NORTE</t>
  </si>
  <si>
    <t>CONTRATAÇÃO DE EMPRESA PARA MANUTENÇÃO DE AR CONDICIONADO PARA REGIÃO NORTE</t>
  </si>
  <si>
    <t>FUNREBOM 074</t>
  </si>
  <si>
    <t>Manutenção Extintores / Mangueiras - Combate Incêndio</t>
  </si>
  <si>
    <t xml:space="preserve">CONTRATAÇÃO DE EMPRESA PARA MANUTENÇÃO DE EXTINTORES </t>
  </si>
  <si>
    <t>FUNREBOM 075</t>
  </si>
  <si>
    <t>AUTOMATIZAÇÃO DE PORTÃO - INSTALAÇÃO / MANUTENÇÃO</t>
  </si>
  <si>
    <t>CONTRATAÇÃO DE SERVIÇO DE INSTALAÇÃO E MANUTENÇÃO DE PORTÃO</t>
  </si>
  <si>
    <t>FUNREBOM 076</t>
  </si>
  <si>
    <t>Manutenção de Sistemas de Proteção Contra Incêndio CAT com documentos.</t>
  </si>
  <si>
    <t>CONTRATAÇÃO DE SERVIÇO DE MANUTENÇÃO EM SISTEMAS DE PROTEÇÃO CONTRA INCÊNDIO</t>
  </si>
  <si>
    <t>FUNREBOM 077</t>
  </si>
  <si>
    <t>INSTALAÇÃO / MANUTENÇÃO - EQUIPAMENTO CONTROLE ACESSO PESSOAL</t>
  </si>
  <si>
    <t>INSTALAÇÃO / MANUTENÇÃO - EQUIPAMENTO CONTROLE ACESSO PESSOAL PARA A 5° CIA IND</t>
  </si>
  <si>
    <t>FUNREBOM 078</t>
  </si>
  <si>
    <t>TESTE HIDROSTÁTICO</t>
  </si>
  <si>
    <t>CONTRATAÇÃO DE TESTE HIDROSTÁTICO</t>
  </si>
  <si>
    <t>FUNREBOM 079</t>
  </si>
  <si>
    <t>CONTRATO PARA PLOTAGEM DE VIATURAS</t>
  </si>
  <si>
    <t>FUNREBOM 080</t>
  </si>
  <si>
    <t>FUNREBOM 081</t>
  </si>
  <si>
    <t>SCAR</t>
  </si>
  <si>
    <t>ESCRITURA DE DOAÇÃO</t>
  </si>
  <si>
    <t>CAP QOABM RR SAULO DE TARCIO CORREA LIMA, NF 900798</t>
  </si>
  <si>
    <t>SERVIÇO DE CARTORIO</t>
  </si>
  <si>
    <t>FUNREBOM 082</t>
  </si>
  <si>
    <t>REGISTRO NO CARTÓRIO DE NOTAS</t>
  </si>
  <si>
    <t>FUNREBOM 083</t>
  </si>
  <si>
    <t>FUNREBOM 084</t>
  </si>
  <si>
    <t>Manutenção de de moto mecanizados e embarcações</t>
  </si>
  <si>
    <t>FUNREBOM 085</t>
  </si>
  <si>
    <t>Instalação / Manutenção - Peça / Acessório de moto mecanizados e embarcações</t>
  </si>
  <si>
    <t>FUNREBOM 086</t>
  </si>
  <si>
    <t>Ar condicionado - manutenção de aparelhos de parede - GRANDE VITÓRIA</t>
  </si>
  <si>
    <t>CONTRATAÇÃO DE EMPRESA PARA MANUTENÇÃO DE AR CONDICIONADO PARA GRANDE VITORIA</t>
  </si>
  <si>
    <t>FUNREBOM 087</t>
  </si>
  <si>
    <t>Prestação de Serviço de Limpeza e Conservação - Outras Necessidades</t>
  </si>
  <si>
    <t>FUNREBOM 088</t>
  </si>
  <si>
    <t>LUVA DE SALVAMENTO (RASPA)</t>
  </si>
  <si>
    <t>FUNREBOM 089</t>
  </si>
  <si>
    <t>Controle de Abastecimento de Veículos</t>
  </si>
  <si>
    <t>CONSUMO DE ARP</t>
  </si>
  <si>
    <t>FUNREBOM 090</t>
  </si>
  <si>
    <t>COTURNO</t>
  </si>
  <si>
    <t>COMPRA DE COTURNO PARA O CBMES</t>
  </si>
  <si>
    <t>2025-XBFLX</t>
  </si>
  <si>
    <t>FUNREBOM 091</t>
  </si>
  <si>
    <t>Aquisição de video monitoramento</t>
  </si>
  <si>
    <t>COMPRA: AQUISIÇÃO DE VIDEO MONITORAMENTO PARA O DEPMAT</t>
  </si>
  <si>
    <t>2025-X5N8K</t>
  </si>
  <si>
    <t>FUNREBOM 092</t>
  </si>
  <si>
    <t>AQUISICAO DE REFIL PARA PURIFICADOR DE AGUA</t>
  </si>
  <si>
    <t xml:space="preserve"> COMPRA: AQUISICAO DE REFIL PARA PURIFICADOR DE AGUA.</t>
  </si>
  <si>
    <t>2025-7QLP2</t>
  </si>
  <si>
    <t>FUNREBOM 093</t>
  </si>
  <si>
    <t>CAPACETE DE COMBATE A INCENDIO -VERMELHO</t>
  </si>
  <si>
    <t>FUNREBOM 094</t>
  </si>
  <si>
    <t>ELETRODO PARA DEA ADULTO</t>
  </si>
  <si>
    <t>COMPRA DE ELETRODOS PARA DEA</t>
  </si>
  <si>
    <t>FUNREBOM 095</t>
  </si>
  <si>
    <t>PRANCHA LONGA RIGIDA</t>
  </si>
  <si>
    <t>FUNREBOM 096</t>
  </si>
  <si>
    <t>LÍQUIDO GERADOR DE ESPUMA</t>
  </si>
  <si>
    <t>LGE</t>
  </si>
  <si>
    <t>COMPRA DE LGE PARA O CBMES</t>
  </si>
  <si>
    <t>FUNREBOM 097</t>
  </si>
  <si>
    <t>MANGUEIRA TIPO 4 1.1/2</t>
  </si>
  <si>
    <t>FUNREBOM 098</t>
  </si>
  <si>
    <t>IMOBILIZADOR DE CABEÇA HEAD BLOCK</t>
  </si>
  <si>
    <t>FUNREBOM 099</t>
  </si>
  <si>
    <t>ELETRODO PARA DEA INFANTIL</t>
  </si>
  <si>
    <t>FUNREBOM 100</t>
  </si>
  <si>
    <t>MANGUEIRA TIPO 4 2.1/2</t>
  </si>
  <si>
    <t>FUNREBOM 101</t>
  </si>
  <si>
    <t>RECARGA DE OXIGENIO MEDICINAL M3</t>
  </si>
  <si>
    <t>METRO CUBICO</t>
  </si>
  <si>
    <t>2º TEN QOABM JACSON SANTOS FERREIRA, NF 903489</t>
  </si>
  <si>
    <t>RECARGA DE GAS</t>
  </si>
  <si>
    <t>FUNREBOM 102</t>
  </si>
  <si>
    <t>HIPOCLORITO DE SÓDIO</t>
  </si>
  <si>
    <t>COMPRA DE HIPOCLORITO PARA O CBMES</t>
  </si>
  <si>
    <t>FUNREBOM 103</t>
  </si>
  <si>
    <t>CHAPA MADEIRITE 0,01 X 1,1 X 2,2m</t>
  </si>
  <si>
    <t>FUNREBOM 104</t>
  </si>
  <si>
    <t>RAÇÃO CANINA - CÃO SÊNIOR</t>
  </si>
  <si>
    <t>COMPRA DE RAÇÃO CANINA</t>
  </si>
  <si>
    <t>FUNREBOM 105</t>
  </si>
  <si>
    <t>RAÇÃO CANINA - CÃO ADULTO</t>
  </si>
  <si>
    <t>FUNREBOM 106</t>
  </si>
  <si>
    <t>COLCHÃO</t>
  </si>
  <si>
    <t>COLCHAO E ACESSORIOS</t>
  </si>
  <si>
    <t>COMPRA DE COLCHÃO E CAPA PARA COLCHÃO</t>
  </si>
  <si>
    <t>FUNREBOM 107</t>
  </si>
  <si>
    <t>PAPEL HIGIENICO</t>
  </si>
  <si>
    <t>COMPRA DE PAPEL HIGIENICO E PAPEL TOALHA</t>
  </si>
  <si>
    <t>FUNREBOM 108</t>
  </si>
  <si>
    <t>LUVA DE PROCEDIMENTO NITRILICA M</t>
  </si>
  <si>
    <t>CAIXA C/ 100 UN</t>
  </si>
  <si>
    <t>FUNREBOM 109</t>
  </si>
  <si>
    <t>FUNREBOM 110</t>
  </si>
  <si>
    <t>BONE; MODELO CONFECCAO: JAPONES;COR: AZUL; COMUM.</t>
  </si>
  <si>
    <t>UNIFORME</t>
  </si>
  <si>
    <t>COMPRA DE UNIFORME OPERACIONAL</t>
  </si>
  <si>
    <t>FUNREBOM 111</t>
  </si>
  <si>
    <t>REABASTECIMENTO/MANUTENÇÃO DE BOTIJA DE GÁS LIQUEFEITO DE PETRÓLEO -GLP, BOTIJA COM 13 KG</t>
  </si>
  <si>
    <t>BOTIJA P13</t>
  </si>
  <si>
    <t>COMPRA DE RECARGA DE GLP</t>
  </si>
  <si>
    <t>FUNREBOM 112</t>
  </si>
  <si>
    <t>CALCA PRONTIDÃO AZUL</t>
  </si>
  <si>
    <t>FUNREBOM 113</t>
  </si>
  <si>
    <t>GANDOLA; MATERIAL: FARDA</t>
  </si>
  <si>
    <t>FUNREBOM 114</t>
  </si>
  <si>
    <t>SACO DE LIXO 100L PRETO</t>
  </si>
  <si>
    <t>PACOTE (100UN)</t>
  </si>
  <si>
    <t>COMPRA DE SACO DE LIXO PARA O CBMES</t>
  </si>
  <si>
    <t>FUNREBOM 115</t>
  </si>
  <si>
    <t>KIT MOP LIMPEZA DE USO PROFISSIONAL</t>
  </si>
  <si>
    <t>EQUIPAMENTO PARA LIMPEZA</t>
  </si>
  <si>
    <t>COMPRA DE KIT MOP LIMPEZA DE USO PROFISSIONAL</t>
  </si>
  <si>
    <t>FUNREBOM 116</t>
  </si>
  <si>
    <t>FUNREBOM 117</t>
  </si>
  <si>
    <t>FUNREBOM 118</t>
  </si>
  <si>
    <t>REFLETOR DE LED</t>
  </si>
  <si>
    <t>FUNREBOM 119</t>
  </si>
  <si>
    <t>MARCADOR PARA QUADRO BRANCO CAIXA 12 UNID</t>
  </si>
  <si>
    <t>FUNREBOM 120</t>
  </si>
  <si>
    <t>AGUA OXIGENADA</t>
  </si>
  <si>
    <t>FUNREBOM 121</t>
  </si>
  <si>
    <t>FUNREBOM 122</t>
  </si>
  <si>
    <t>PROTETOR SOLAR 120 ML</t>
  </si>
  <si>
    <t>COMPRA DE PROTETOR SOLAR PARA O CBMES</t>
  </si>
  <si>
    <t>FUNREBOM 123</t>
  </si>
  <si>
    <t>OXIMETRO DIGITAL DE DEDO</t>
  </si>
  <si>
    <t>FUNREBOM 124</t>
  </si>
  <si>
    <t>ATADURA 20CM</t>
  </si>
  <si>
    <t>FUNREBOM 125</t>
  </si>
  <si>
    <t>PILHA PARA DEA KIT 10 PILHAS</t>
  </si>
  <si>
    <t>COMPRA DE PILHA PARA DEA KIT 10 PILHAS</t>
  </si>
  <si>
    <t>FUNREBOM 126</t>
  </si>
  <si>
    <t>ATADURA 15CM</t>
  </si>
  <si>
    <t>FUNREBOM 127</t>
  </si>
  <si>
    <t>BANDEIRA DO BRASIL</t>
  </si>
  <si>
    <t>BANDEIRAS</t>
  </si>
  <si>
    <t>COMPRA DE BANDEIRAS PARA O CBMES</t>
  </si>
  <si>
    <t>FUNREBOM 128</t>
  </si>
  <si>
    <t>BANDEIRA DO ESPIRITO SANTO</t>
  </si>
  <si>
    <t>FUNREBOM 129</t>
  </si>
  <si>
    <t>MASCARA CIRURGICA DESCARTAVEL</t>
  </si>
  <si>
    <t>CAIXA (50UN)</t>
  </si>
  <si>
    <t>FUNREBOM 130</t>
  </si>
  <si>
    <t>KIT CINTO / TIRANTE PARA PRANCHA LONGA</t>
  </si>
  <si>
    <t>FUNREBOM 131</t>
  </si>
  <si>
    <t>LIMPADOR MULTI-USO</t>
  </si>
  <si>
    <t>FUNREBOM 132</t>
  </si>
  <si>
    <t>MACACÃO PARA SERVIÇO DE MANUTENÇÃO</t>
  </si>
  <si>
    <t>COMPRA DE MACACÃO PARA SERVIÇO DE MANUTENÇÃO</t>
  </si>
  <si>
    <t>FUNREBOM 133</t>
  </si>
  <si>
    <t>LAMPADA LED TUBULAR - 20W</t>
  </si>
  <si>
    <t>FUNREBOM 134</t>
  </si>
  <si>
    <t>COLAR CERVICAL DE EMERGENCIA TAMANHO P</t>
  </si>
  <si>
    <t>MAJ QOCBM MARCIO DA COSTA CAVACHINI, NF 2758515</t>
  </si>
  <si>
    <t>FUNREBOM 135</t>
  </si>
  <si>
    <t>DETERGENTE LIQUIDO; NEUTRO; CONTEUDO 500ML</t>
  </si>
  <si>
    <t>FUNREBOM 136</t>
  </si>
  <si>
    <t>DESINFETANTE 500 ML</t>
  </si>
  <si>
    <t>FUNREBOM 137</t>
  </si>
  <si>
    <t>Manutenção - Elevador</t>
  </si>
  <si>
    <t>FUNREBOM 138</t>
  </si>
  <si>
    <t>BOTA DE COMBATE A INCENDIO</t>
  </si>
  <si>
    <t>FUNREBOM 139</t>
  </si>
  <si>
    <t>Munição de Defesa, Tipo Real.</t>
  </si>
  <si>
    <t>COMPRA DE MUNIÇÕES E INSUMOS OPERACIONAIS</t>
  </si>
  <si>
    <t>FUNREBOM 140</t>
  </si>
  <si>
    <t>ATADURA 10CM</t>
  </si>
  <si>
    <t>FUNREBOM 141</t>
  </si>
  <si>
    <t>FUNREBOM 142</t>
  </si>
  <si>
    <t>REPARO COMPLETO CX ACOPLADA</t>
  </si>
  <si>
    <t>FUNREBOM 143</t>
  </si>
  <si>
    <t>PAPEL TOALHA INTERCALADO</t>
  </si>
  <si>
    <t>PACOTE</t>
  </si>
  <si>
    <t>FUNREBOM 144</t>
  </si>
  <si>
    <t>Munição de Treinamento, NTA.</t>
  </si>
  <si>
    <t>FUNREBOM 145</t>
  </si>
  <si>
    <t>PANO DE CHÃO</t>
  </si>
  <si>
    <t>FUNREBOM 146</t>
  </si>
  <si>
    <t>LUVA DE PROCEDIMENTO P</t>
  </si>
  <si>
    <t>FUNREBOM 147</t>
  </si>
  <si>
    <t>KIT PARA PARTO</t>
  </si>
  <si>
    <t>FUNREBOM 148</t>
  </si>
  <si>
    <t>BANDEIRA DAS COMPANHIAS</t>
  </si>
  <si>
    <t>FUNREBOM 149</t>
  </si>
  <si>
    <t>ESPONJA PARA LIMPEZA</t>
  </si>
  <si>
    <t>FUNREBOM 150</t>
  </si>
  <si>
    <t>COPO DESCARTAVEL - 200 ML - PC COM DE 100 UNIDADES</t>
  </si>
  <si>
    <t>FUNREBOM 151</t>
  </si>
  <si>
    <t>SABONETE LÍQUIDO 1L</t>
  </si>
  <si>
    <t>FUNREBOM 152</t>
  </si>
  <si>
    <t>AGUA SANITARIA</t>
  </si>
  <si>
    <t>FUNREBOM 153</t>
  </si>
  <si>
    <t>SABAO EM BARRA PC 5 UNID</t>
  </si>
  <si>
    <t>PACOTE (5UN)</t>
  </si>
  <si>
    <t>FUNREBOM 154</t>
  </si>
  <si>
    <t>ALCOOL EM GEL</t>
  </si>
  <si>
    <t>FUNREBOM 155</t>
  </si>
  <si>
    <t>SACO DE LIXO 15L INFECTANTE BRANCO</t>
  </si>
  <si>
    <t>FUNREBOM 156</t>
  </si>
  <si>
    <t>COLAR CERVICAL DE EMERGENCIA TAMANHO M</t>
  </si>
  <si>
    <t>FUNREBOM 157</t>
  </si>
  <si>
    <t>TELEFONE COM FIO COM IDENTIFICADOR DE CHAMADAS</t>
  </si>
  <si>
    <t>COMPRA DE APARELHO DE TELEFONE PARA O CBMES</t>
  </si>
  <si>
    <t>FUNREBOM 158</t>
  </si>
  <si>
    <t>SAPONACEO</t>
  </si>
  <si>
    <t>FUNREBOM 159</t>
  </si>
  <si>
    <t>LAMPADA LED TUBULAR - 10W</t>
  </si>
  <si>
    <t>FUNREBOM 160</t>
  </si>
  <si>
    <t>FUNREBOM 161</t>
  </si>
  <si>
    <t>PAPEL CONTACT</t>
  </si>
  <si>
    <t>FUNREBOM 162</t>
  </si>
  <si>
    <t>BOTINA DE SEGURANÇA ( BORZEGUIM)</t>
  </si>
  <si>
    <t>FUNREBOM 163</t>
  </si>
  <si>
    <t>PILHA AA</t>
  </si>
  <si>
    <t>BLISTER (2UN)</t>
  </si>
  <si>
    <t>FUNREBOM 164</t>
  </si>
  <si>
    <t>PILHA AAA</t>
  </si>
  <si>
    <t>FUNREBOM 165</t>
  </si>
  <si>
    <t>REANIMADOR MANUAL; TAMANHO: ADULTO</t>
  </si>
  <si>
    <t>FUNREBOM 166</t>
  </si>
  <si>
    <t>PEDRA SANITARIA</t>
  </si>
  <si>
    <t>FUNREBOM 167</t>
  </si>
  <si>
    <t>COLAR CERVICAL DE EMERGENCIA PP</t>
  </si>
  <si>
    <t>FUNREBOM 168</t>
  </si>
  <si>
    <t>COLAR CERVICAL DE EMERGENCIA TAMANHO G</t>
  </si>
  <si>
    <t>FUNREBOM 169</t>
  </si>
  <si>
    <t>LUVA PARA LIMPEZA</t>
  </si>
  <si>
    <t>FUNREBOM 170</t>
  </si>
  <si>
    <t>SACO DE LIXO 20 L PRETO</t>
  </si>
  <si>
    <t>FUNREBOM 171</t>
  </si>
  <si>
    <t>GARRAFA TÉRMICA INOX 1,8L (UNIDADE)</t>
  </si>
  <si>
    <t>FUNREBOM 172</t>
  </si>
  <si>
    <t>CAPACETE DE COMBATE A INCENDIO</t>
  </si>
  <si>
    <t>FUNREBOM 173</t>
  </si>
  <si>
    <t>RESPIRADOR DESCARTAVEL COD36</t>
  </si>
  <si>
    <t>FUNREBOM 174</t>
  </si>
  <si>
    <t>CAPA PROTETORA PARA COLCHÃO</t>
  </si>
  <si>
    <t>FUNREBOM 175</t>
  </si>
  <si>
    <t>SORO FISIOLÓGICO 250ML</t>
  </si>
  <si>
    <t>FUNREBOM 176</t>
  </si>
  <si>
    <t>QUADRO BRANCO 1,20m x 0,90m</t>
  </si>
  <si>
    <t>FUNREBOM 177</t>
  </si>
  <si>
    <t>PAPEL A4 BRANCO ALCALINO</t>
  </si>
  <si>
    <t>PACOTE (500UN)</t>
  </si>
  <si>
    <t>FUNREBOM 178</t>
  </si>
  <si>
    <t>FLANELA</t>
  </si>
  <si>
    <t>FUNREBOM 179</t>
  </si>
  <si>
    <t>RESISTENCIA PARA CHUVEIRO ELÉTRICO</t>
  </si>
  <si>
    <t>FUNREBOM 180</t>
  </si>
  <si>
    <t>CERA AUTOMOTIVA</t>
  </si>
  <si>
    <t>MATERIAL PARA LIMPEZA AUTOMOTIVA</t>
  </si>
  <si>
    <t>COMPRA DE PRODUTOS PARA LIMPEZA AUTOMOTIVA</t>
  </si>
  <si>
    <t>FUNREBOM 181</t>
  </si>
  <si>
    <t>BASE DIVISÓRIA PARA BANHEIRO DE CB/SD MASCULINO</t>
  </si>
  <si>
    <t>AQUISIÇÃO COM INSTALAÇÃO DE BASE DIVISÓRIA PARA BANHEIRO DE CB/SD MASCULINO</t>
  </si>
  <si>
    <t>FUNREBOM 182</t>
  </si>
  <si>
    <t>FUNREBOM 183</t>
  </si>
  <si>
    <t>FUNREBOM 184</t>
  </si>
  <si>
    <t>SACO DE LIXO 60L (PACOTE 100 UNIDADES)</t>
  </si>
  <si>
    <t>FUNREBOM 185</t>
  </si>
  <si>
    <t>FUNREBOM 186</t>
  </si>
  <si>
    <t>TORNEIRA PARA BANHEIRO</t>
  </si>
  <si>
    <t>FUNREBOM 187</t>
  </si>
  <si>
    <t>FITA CREPE</t>
  </si>
  <si>
    <t>FUNREBOM 188</t>
  </si>
  <si>
    <t>QUADRO BRANCO 90 X 60 CM</t>
  </si>
  <si>
    <t>FUNREBOM 189</t>
  </si>
  <si>
    <t>FUNREBOM 190</t>
  </si>
  <si>
    <t>SACO DE LIXO INFECTANTE BRANCO 100L PC COM 100UNID</t>
  </si>
  <si>
    <t>FUNREBOM 191</t>
  </si>
  <si>
    <t>ESTOPA (EMBALAGEM 1KG).</t>
  </si>
  <si>
    <t>FUNREBOM 192</t>
  </si>
  <si>
    <t>LAMPADA LED PERA 15W</t>
  </si>
  <si>
    <t>FUNREBOM 193</t>
  </si>
  <si>
    <t>ESGUICHO ATOMIZADO TIPO PISTOLA 38MM</t>
  </si>
  <si>
    <t>FUNREBOM 194</t>
  </si>
  <si>
    <t>Cancela automática</t>
  </si>
  <si>
    <t>COMPRA DE CANCELA AUTOMATICA</t>
  </si>
  <si>
    <t>FUNREBOM 195</t>
  </si>
  <si>
    <t>OCULOS VR METAQUEST OU SIMILAR</t>
  </si>
  <si>
    <t>FUNREBOM 196</t>
  </si>
  <si>
    <t>CHUVEIRO 3 TEMP BRANCA</t>
  </si>
  <si>
    <t>FUNREBOM 197</t>
  </si>
  <si>
    <t>coletor de lixo</t>
  </si>
  <si>
    <t>FUNREBOM 198</t>
  </si>
  <si>
    <t>CLORO 5 LITROS</t>
  </si>
  <si>
    <t>FUNREBOM 199</t>
  </si>
  <si>
    <t>TALA MOLDAVEL G</t>
  </si>
  <si>
    <t>FUNREBOM 200</t>
  </si>
  <si>
    <t>TALA MOLDAVEL M</t>
  </si>
  <si>
    <t>FUNREBOM 201</t>
  </si>
  <si>
    <t>SHAMPOO AUTOMOTIVO 5L.</t>
  </si>
  <si>
    <t>FUNREBOM 202</t>
  </si>
  <si>
    <t>FILTRO DE AGUA SOFT</t>
  </si>
  <si>
    <t>FILTROS</t>
  </si>
  <si>
    <t>COMPRA DE FILTROS DE AGUA PARA O CBMES</t>
  </si>
  <si>
    <t>FUNREBOM 203</t>
  </si>
  <si>
    <t>FILTRO REFIL PARA PURIFICADOR DE AGUA; MODELO BDF 300</t>
  </si>
  <si>
    <t>FUNREBOM 204</t>
  </si>
  <si>
    <t>FUNREBOM 205</t>
  </si>
  <si>
    <t>SABAO EM PO 1KG</t>
  </si>
  <si>
    <t>FUNREBOM 206</t>
  </si>
  <si>
    <t>ASSENTO SANITÁRIO PARA VASO</t>
  </si>
  <si>
    <t>FUNREBOM 207</t>
  </si>
  <si>
    <t>ODORIZADOR</t>
  </si>
  <si>
    <t>FUNREBOM 208</t>
  </si>
  <si>
    <t>REANIMADOR MANUAL TAMANHO INFANTIL</t>
  </si>
  <si>
    <t>FUNREBOM 209</t>
  </si>
  <si>
    <t>FECHADURA DE PORTA SIMPLES</t>
  </si>
  <si>
    <t>FUNREBOM 210</t>
  </si>
  <si>
    <t>Recarga de extintor CO2 6KG</t>
  </si>
  <si>
    <t>FUNREBOM 211</t>
  </si>
  <si>
    <t>PINCEL ATOMICO</t>
  </si>
  <si>
    <t>FUNREBOM 212</t>
  </si>
  <si>
    <t>FUNREBOM 213</t>
  </si>
  <si>
    <t>FUNREBOM 214</t>
  </si>
  <si>
    <t>VASSOURA PIACAVA; MODELO: TRADICIONAL</t>
  </si>
  <si>
    <t>FUNREBOM 215</t>
  </si>
  <si>
    <t>ESPARADRAPO</t>
  </si>
  <si>
    <t>FUNREBOM 216</t>
  </si>
  <si>
    <t>FITA PARA EMPACOTAMENTO</t>
  </si>
  <si>
    <t>FUNREBOM 217</t>
  </si>
  <si>
    <t>SACO DE LIXO 40 LITROS</t>
  </si>
  <si>
    <t>FUNREBOM 218</t>
  </si>
  <si>
    <t>CORDA RETINIDA TRANÇADA 5MM</t>
  </si>
  <si>
    <t>FUNREBOM 219</t>
  </si>
  <si>
    <t>CAIXA PLASTICA ORGANIZADORA PARA ABTS</t>
  </si>
  <si>
    <t>FUNREBOM 220</t>
  </si>
  <si>
    <t>REFIL FILTRO DE AGUA AQUAPLUS 200</t>
  </si>
  <si>
    <t>FUNREBOM 221</t>
  </si>
  <si>
    <t>OCULOS VR (GOOGLE VR)</t>
  </si>
  <si>
    <t>FUNREBOM 222</t>
  </si>
  <si>
    <t>GEL LIMPA PNEU 500ML</t>
  </si>
  <si>
    <t>FUNREBOM 223</t>
  </si>
  <si>
    <t>AVENTAL PARA EXPURGO</t>
  </si>
  <si>
    <t>FUNREBOM 224</t>
  </si>
  <si>
    <t>TALA MOLDAVEL P</t>
  </si>
  <si>
    <t>FUNREBOM 225</t>
  </si>
  <si>
    <t>TALA MOLDAVEL PP</t>
  </si>
  <si>
    <t>FUNREBOM 226</t>
  </si>
  <si>
    <t>LIXEIRA PEQUENA</t>
  </si>
  <si>
    <t>FUNREBOM 227</t>
  </si>
  <si>
    <t>DUMBELL SEXTAVADO 16 KG</t>
  </si>
  <si>
    <t>FUNREBOM 228</t>
  </si>
  <si>
    <t>PAPEL TOALHA EXPURGO</t>
  </si>
  <si>
    <t>FUNREBOM 229</t>
  </si>
  <si>
    <t>BRAÇADEIRA PRESSÃO INFANTIL</t>
  </si>
  <si>
    <t>FUNREBOM 230</t>
  </si>
  <si>
    <t>BALDE PLASTICO 10 L</t>
  </si>
  <si>
    <t>FUNREBOM 231</t>
  </si>
  <si>
    <t>ESPONJA AUTOMOTIVA</t>
  </si>
  <si>
    <t>FUNREBOM 232</t>
  </si>
  <si>
    <t>PA DE LIXO</t>
  </si>
  <si>
    <t>FUNREBOM 233</t>
  </si>
  <si>
    <t>VASSOURÃO TIPO GARI</t>
  </si>
  <si>
    <t>FUNREBOM 234</t>
  </si>
  <si>
    <t>FUNREBOM 235</t>
  </si>
  <si>
    <t>FUNREBOM 236</t>
  </si>
  <si>
    <t>DISPENSER PAPEL TOALHA</t>
  </si>
  <si>
    <t>FUNREBOM 237</t>
  </si>
  <si>
    <t>PERSIANA TIPO CORTINA</t>
  </si>
  <si>
    <t>CORTINA</t>
  </si>
  <si>
    <t>COMPRA DE CORTINAS E PERSIANAS COM INSTALAÇÃO PARA O CBMES</t>
  </si>
  <si>
    <t>FUNREBOM 238</t>
  </si>
  <si>
    <t>DUCHA HIGIENICA</t>
  </si>
  <si>
    <t>FUNREBOM 239</t>
  </si>
  <si>
    <t>SIFAO SANFONADO UNIVERSAL</t>
  </si>
  <si>
    <t>FUNREBOM 240</t>
  </si>
  <si>
    <t>ESTILETE LARGO</t>
  </si>
  <si>
    <t>FUNREBOM 241</t>
  </si>
  <si>
    <t>DISPENSER PAPEL HIGIENICO ROLAO</t>
  </si>
  <si>
    <t>FUNREBOM 242</t>
  </si>
  <si>
    <t>FUNREBOM 243</t>
  </si>
  <si>
    <t>FUNREBOM 244</t>
  </si>
  <si>
    <t>FUNREBOM 245</t>
  </si>
  <si>
    <t>ESPELHO MATERIAL: VIDRO 220CM, LARGURA: 90CM</t>
  </si>
  <si>
    <t>FUNREBOM 246</t>
  </si>
  <si>
    <t>FIO FLEXIVEL 6,0MM</t>
  </si>
  <si>
    <t>FUNREBOM 247</t>
  </si>
  <si>
    <t>RODO PLÁSTICO 40CM (UNIDADE)</t>
  </si>
  <si>
    <t>FUNREBOM 248</t>
  </si>
  <si>
    <t>TERMOMETRO</t>
  </si>
  <si>
    <t>FUNREBOM 249</t>
  </si>
  <si>
    <t>FUNREBOM 250</t>
  </si>
  <si>
    <t>FITA DUPLA FACE</t>
  </si>
  <si>
    <t>FUNREBOM 251</t>
  </si>
  <si>
    <t>CAMERA VIDEO DE SEGURANÇA</t>
  </si>
  <si>
    <t>COMPRA DE EQUIPAMENTO DE VIDEO MONITORAMENTO PARA CACHOEIRO</t>
  </si>
  <si>
    <t>FUNREBOM 252</t>
  </si>
  <si>
    <t>Cortina</t>
  </si>
  <si>
    <t>FUNREBOM 253</t>
  </si>
  <si>
    <t>FUNREBOM 254</t>
  </si>
  <si>
    <t>RODO PLÁSTICO 60CM (UNIDADE)</t>
  </si>
  <si>
    <t>FUNREBOM 255</t>
  </si>
  <si>
    <t>REFIL FR600</t>
  </si>
  <si>
    <t>FUNREBOM 256</t>
  </si>
  <si>
    <t>CABO FLEX 4MM</t>
  </si>
  <si>
    <t>FUNREBOM 257</t>
  </si>
  <si>
    <t>ESPELHO MATERIAL: VIDRO CRISTAL BIZOTADO 80CM 70CM</t>
  </si>
  <si>
    <t>FUNREBOM 258</t>
  </si>
  <si>
    <t>PASTA AZ OF. 80CM</t>
  </si>
  <si>
    <t>FUNREBOM 259</t>
  </si>
  <si>
    <t>JARRA DE VIDRO 1,5L (UNIDADE)</t>
  </si>
  <si>
    <t>FUNREBOM 260</t>
  </si>
  <si>
    <t>COPO DESCARTAVEL - 50 ML</t>
  </si>
  <si>
    <t>FUNREBOM 261</t>
  </si>
  <si>
    <t>GUARDANAPO DE PAPEL; LARGURA: 24 CM; COMPRIMENTO: 22 CM</t>
  </si>
  <si>
    <t>FUNREBOM 262</t>
  </si>
  <si>
    <t>MONOPÉ FOTOGRÁFICO</t>
  </si>
  <si>
    <t>FUNREBOM 263</t>
  </si>
  <si>
    <t>VEDA ROSCA</t>
  </si>
  <si>
    <t>FUNREBOM 264</t>
  </si>
  <si>
    <t>LIMPA VIDRO (UNIDADE)</t>
  </si>
  <si>
    <t>FUNREBOM 265</t>
  </si>
  <si>
    <t>RODO BORRACHA; MODELO REGUA</t>
  </si>
  <si>
    <t>FUNREBOM 266</t>
  </si>
  <si>
    <t>PASTA AZ OF. 55CM</t>
  </si>
  <si>
    <t>FUNREBOM 267</t>
  </si>
  <si>
    <t>PERFURADOR DE PAPEL</t>
  </si>
  <si>
    <t>FUNREBOM 268</t>
  </si>
  <si>
    <t>ESPANADOR</t>
  </si>
  <si>
    <t>FUNREBOM 269</t>
  </si>
  <si>
    <t>FUNREBOM 270</t>
  </si>
  <si>
    <t>RODO LIMPA VIDRO (UNIDADE)</t>
  </si>
  <si>
    <t>FUNREBOM 271</t>
  </si>
  <si>
    <t>REFIL DE MOP</t>
  </si>
  <si>
    <t>FUNREBOM 272</t>
  </si>
  <si>
    <t>APAGADOR</t>
  </si>
  <si>
    <t>FUNREBOM 273</t>
  </si>
  <si>
    <t>PASTA CATÁLOGO (UNIDADE)</t>
  </si>
  <si>
    <t>FUNREBOM 274</t>
  </si>
  <si>
    <t>ESCOVA PARA VASO SANITARIO</t>
  </si>
  <si>
    <t>FUNREBOM 275</t>
  </si>
  <si>
    <t>FUNREBOM 276</t>
  </si>
  <si>
    <t>FUNREBOM 277</t>
  </si>
  <si>
    <t>TALHA MANUAL 3T</t>
  </si>
  <si>
    <t>FUNREBOM 278</t>
  </si>
  <si>
    <t>Roda maluca escamotiável para reboque 350Kg</t>
  </si>
  <si>
    <t>FUNREBOM 279</t>
  </si>
  <si>
    <t>BANDEIRA DO COMANDO GERAL</t>
  </si>
  <si>
    <t>FUNREBOM 280</t>
  </si>
  <si>
    <t>GRAMPO PARA GRAMPEADOR</t>
  </si>
  <si>
    <t>FUNREBOM 281</t>
  </si>
  <si>
    <t>DESENTUPIDOR DE PIA</t>
  </si>
  <si>
    <t>FUNREBOM 282</t>
  </si>
  <si>
    <t>PRANCHETA EM MADEIRA</t>
  </si>
  <si>
    <t>FUNREBOM 283</t>
  </si>
  <si>
    <t>GRAMPEADOR</t>
  </si>
  <si>
    <t>FUNREBOM 284</t>
  </si>
  <si>
    <t>CHAPA COMPENSADO NAVAL 0,01 X 1,6 X 2,2m</t>
  </si>
  <si>
    <t>FUNREBOM 285</t>
  </si>
  <si>
    <t>DESENTUPIDOR DE VASO</t>
  </si>
  <si>
    <t>FUNREBOM 286</t>
  </si>
  <si>
    <t>CARRINHO DE TRANSPORTE PARA MOTOR DE POPA</t>
  </si>
  <si>
    <t>COMPRA DE CARRINHO PARA TRANSPORTE</t>
  </si>
  <si>
    <t>FUNREBOM 287</t>
  </si>
  <si>
    <t>LUSTRA MÓVEIS (UNIDADE 200ML)</t>
  </si>
  <si>
    <t>FUNREBOM 288</t>
  </si>
  <si>
    <t>JARRA GRADUADA 1L (UNIDADE)</t>
  </si>
  <si>
    <t>FUNREBOM 289</t>
  </si>
  <si>
    <t>Macacão (apicultor)</t>
  </si>
  <si>
    <t>FUNREBOM 290</t>
  </si>
  <si>
    <t>FUNREBOM 291</t>
  </si>
  <si>
    <t>CANETA ESFEROGRAFICA CAIXA COM 50 CANETAS</t>
  </si>
  <si>
    <t>FUNREBOM 292</t>
  </si>
  <si>
    <t>corda</t>
  </si>
  <si>
    <t>FUNREBOM 293</t>
  </si>
  <si>
    <t>Chuveiro Elétrico 220v</t>
  </si>
  <si>
    <t>FUNREBOM 294</t>
  </si>
  <si>
    <t>DISPENSER PARA SABONETE LÍQUIDO</t>
  </si>
  <si>
    <t>FUNREBOM 295</t>
  </si>
  <si>
    <t>ROLO DE LÃ</t>
  </si>
  <si>
    <t>FUNREBOM 296</t>
  </si>
  <si>
    <t>CINTA LOMBAR</t>
  </si>
  <si>
    <t>FUNREBOM 297</t>
  </si>
  <si>
    <t>Martelete</t>
  </si>
  <si>
    <t>FUNREBOM 298</t>
  </si>
  <si>
    <t>MANGUEIRA SUCÇÃO</t>
  </si>
  <si>
    <t>FUNREBOM 299</t>
  </si>
  <si>
    <t>Cabos de conexões entre mesa de som e sistema de som</t>
  </si>
  <si>
    <t>FUNREBOM 300</t>
  </si>
  <si>
    <t>grama</t>
  </si>
  <si>
    <t>FUNREBOM 301</t>
  </si>
  <si>
    <t>FUNREBOM 302</t>
  </si>
  <si>
    <t>SUPORTE PARA ROLO 23CM</t>
  </si>
  <si>
    <t>FUNREBOM 303</t>
  </si>
  <si>
    <t>FUNREBOM 304</t>
  </si>
  <si>
    <t>FUNREBOM 305</t>
  </si>
  <si>
    <t>FUNREBOM 306</t>
  </si>
  <si>
    <t>FITA ISOLANTE ROLO 19MM X 20M</t>
  </si>
  <si>
    <t>FUNREBOM 307</t>
  </si>
  <si>
    <t>Porta de Correr com Trilho de Madeira (2,10m x 0,75m)</t>
  </si>
  <si>
    <t>COMPRA DE PORTA DE CORRER COM TRILHO</t>
  </si>
  <si>
    <t>FUNREBOM 308</t>
  </si>
  <si>
    <t>ESPREMEDOR DE FRUTA 127V</t>
  </si>
  <si>
    <t>FUNREBOM 309</t>
  </si>
  <si>
    <t>PRENDEDOR DE PAPEL 51MM (CAIXA)</t>
  </si>
  <si>
    <t>FUNREBOM 310</t>
  </si>
  <si>
    <t>PROTETOR AURICULAR</t>
  </si>
  <si>
    <t>FUNREBOM 311</t>
  </si>
  <si>
    <t>PANO DE PRATO (UNIDADE)</t>
  </si>
  <si>
    <t>FUNREBOM 312</t>
  </si>
  <si>
    <t>CANETA MARCA TEXTO</t>
  </si>
  <si>
    <t>FUNREBOM 313</t>
  </si>
  <si>
    <t>SILICONE LIQUIDO</t>
  </si>
  <si>
    <t>UND 5 LITROS</t>
  </si>
  <si>
    <t>FUNREBOM 314</t>
  </si>
  <si>
    <t>CANULA DE GUEDEL KIT 6 UNIDADES</t>
  </si>
  <si>
    <t>FUNREBOM 315</t>
  </si>
  <si>
    <t>COLCHETE Nº 15 (CAIXA)</t>
  </si>
  <si>
    <t>FUNREBOM 316</t>
  </si>
  <si>
    <t>TRINCHA SIMPLES 4"</t>
  </si>
  <si>
    <t>FUNREBOM 317</t>
  </si>
  <si>
    <t>FUNREBOM 318</t>
  </si>
  <si>
    <t>FUNREBOM 319</t>
  </si>
  <si>
    <t>Peça / Acessório De Furadeira /
Parafusadeira Material: Aço, Tipo:
Kit De Acessórios Com 100 Peças,
Componentes: 5 Brocas P/Metal; 7
Brocas P/Madeira; 4 Brocas P/C,
Componentes Adicionais: 1 Maleta,
Aplicação: Marcenaria E Alvenaria</t>
  </si>
  <si>
    <t>FUNREBOM 320</t>
  </si>
  <si>
    <t>carrinho armagem</t>
  </si>
  <si>
    <t>FUNREBOM 321</t>
  </si>
  <si>
    <t>ROLO DE ESPUMA 15 CM AMARELO</t>
  </si>
  <si>
    <t>FUNREBOM 322</t>
  </si>
  <si>
    <t>LAPISEIRA 0,7MM (UNIDADE)</t>
  </si>
  <si>
    <t>FUNREBOM 323</t>
  </si>
  <si>
    <t>FUNREBOM 324</t>
  </si>
  <si>
    <t>recarga de extintor 8 KG PQS</t>
  </si>
  <si>
    <t>FUNREBOM 325</t>
  </si>
  <si>
    <t>PRENDEDOR DE PAPEL 25MM (CAIXA)</t>
  </si>
  <si>
    <t>FUNREBOM 326</t>
  </si>
  <si>
    <t>CAIXA ARQUIVO MORTO</t>
  </si>
  <si>
    <t>FUNREBOM 327</t>
  </si>
  <si>
    <t>ESPONJA LÃ DE AÇO</t>
  </si>
  <si>
    <t>PACOTE (8 UN)</t>
  </si>
  <si>
    <t>FUNREBOM 328</t>
  </si>
  <si>
    <t>Instalação Persiana Vertical Cor Branca em PVC 130(alt.)x100(comp.)cm</t>
  </si>
  <si>
    <t>FUNREBOM 329</t>
  </si>
  <si>
    <t>FUNREBOM 330</t>
  </si>
  <si>
    <t>LIVRO PROTOCOLO</t>
  </si>
  <si>
    <t>FUNREBOM 331</t>
  </si>
  <si>
    <t>TRINCHA SIMPLES 2"</t>
  </si>
  <si>
    <t>FUNREBOM 332</t>
  </si>
  <si>
    <t>BARBANTE</t>
  </si>
  <si>
    <t>FUNREBOM 333</t>
  </si>
  <si>
    <t>COLA BRANCA 40G</t>
  </si>
  <si>
    <t>FUNREBOM 334</t>
  </si>
  <si>
    <t>LIVRO ATA 100 FOLHAS</t>
  </si>
  <si>
    <t>FUNREBOM 335</t>
  </si>
  <si>
    <t>PASTA ABA E ELÁSTICO POLIONDA (UNIDADE)</t>
  </si>
  <si>
    <t>FUNREBOM 336</t>
  </si>
  <si>
    <t>Cuba oval para pia</t>
  </si>
  <si>
    <t>FUNREBOM 337</t>
  </si>
  <si>
    <t>Escada Doméstica Alumínio 5 Degraus Reforçada 150kg, com suporte para ferramentas, lampadas, balde e pés anti-derrapantes.</t>
  </si>
  <si>
    <t>FUNREBOM 338</t>
  </si>
  <si>
    <t>Escada Doméstica Alumínio 7 Degraus Reforçada 150kg, com suporte para ferramentas, lampadas, balde e pés anti-derrapantes.</t>
  </si>
  <si>
    <t>FUNREBOM 339</t>
  </si>
  <si>
    <t>Suporte para caixa de som</t>
  </si>
  <si>
    <t>COMPRA DE SUPORTE PARA CAIXA DE SOM PARA O CAT</t>
  </si>
  <si>
    <t>FUNREBOM 340</t>
  </si>
  <si>
    <t>ENVELOPE PARDO TIMBRADO</t>
  </si>
  <si>
    <t>FUNREBOM 341</t>
  </si>
  <si>
    <t>PASTA ABA E ELÁSTICO SEM LOMBO (UNIDADE)</t>
  </si>
  <si>
    <t>FUNREBOM 342</t>
  </si>
  <si>
    <t>COLCHETE Nº 7 (CAIXA)</t>
  </si>
  <si>
    <t>FUNREBOM 343</t>
  </si>
  <si>
    <t>SERVIÇO DE REVISÃO EM SIST. ILUM. DE EMERG.</t>
  </si>
  <si>
    <t>CONTRATAÇÃO DE SERVIÇO DE REVISÃO EM SISTEMA DE ILUMINAÇÃO DE EMERGENCIA</t>
  </si>
  <si>
    <t>FUNREBOM 344</t>
  </si>
  <si>
    <t>FITA ADESIVA PLASTICA FACE SIMPLES; LARGURA: 12 MM</t>
  </si>
  <si>
    <t>FUNREBOM 345</t>
  </si>
  <si>
    <t>Carro Carga 300kg</t>
  </si>
  <si>
    <t>FUNREBOM 346</t>
  </si>
  <si>
    <t>Instalação Persiana Vertical Cor Branca em PVC 140(alt.)x170(comp.)cm</t>
  </si>
  <si>
    <t>FUNREBOM 347</t>
  </si>
  <si>
    <t>FUNREBOM 348</t>
  </si>
  <si>
    <t>RECADO AUTO ADESIVO</t>
  </si>
  <si>
    <t>FUNREBOM 349</t>
  </si>
  <si>
    <t>ROLO DE FILME STRETCH</t>
  </si>
  <si>
    <t>FUNREBOM 350</t>
  </si>
  <si>
    <t>ROLO DE ESPUMA 9 CM AMARELO</t>
  </si>
  <si>
    <t>FUNREBOM 351</t>
  </si>
  <si>
    <t>FUNREBOM 352</t>
  </si>
  <si>
    <t>Interruptor manual</t>
  </si>
  <si>
    <t>FUNREBOM 353</t>
  </si>
  <si>
    <t>plastificadora</t>
  </si>
  <si>
    <t>COMPRA DE PLASTIFICADORA</t>
  </si>
  <si>
    <t>FUNREBOM 354</t>
  </si>
  <si>
    <t>Cabo HDMI de 10 metros</t>
  </si>
  <si>
    <t>FUNREBOM 355</t>
  </si>
  <si>
    <t>FUNREBOM 356</t>
  </si>
  <si>
    <t>Lanceta Material Lâmina - Tipo: Com Sistema Retrátil</t>
  </si>
  <si>
    <t>FUNREBOM 357</t>
  </si>
  <si>
    <t>Recarga de extintor 2A 10L</t>
  </si>
  <si>
    <t>FUNREBOM 358</t>
  </si>
  <si>
    <t>SONDA PARA ASPIRAÇÃO TRAQUEAL</t>
  </si>
  <si>
    <t>FUNREBOM 359</t>
  </si>
  <si>
    <t>LÁPIS GRAFITE Nº2 (UNIDADE)</t>
  </si>
  <si>
    <t>FUNREBOM 360</t>
  </si>
  <si>
    <t>Estação de trabalho em " L "</t>
  </si>
  <si>
    <t>FUNREBOM 361</t>
  </si>
  <si>
    <t>FUNREBOM 362</t>
  </si>
  <si>
    <t>FUNREBOM 363</t>
  </si>
  <si>
    <t>Air Fryer 4L</t>
  </si>
  <si>
    <t>FUNREBOM 364</t>
  </si>
  <si>
    <t>APONTADOR PLASTICO PARA LAPIS</t>
  </si>
  <si>
    <t>FUNREBOM 365</t>
  </si>
  <si>
    <t>GRAFITE PARA LAPISEIRA 0,7MM (CAIXA 12 UNIDADES)</t>
  </si>
  <si>
    <t>FUNREBOM 366</t>
  </si>
  <si>
    <t>EXTRATOR DE GRAMPO</t>
  </si>
  <si>
    <t>FUNREBOM 367</t>
  </si>
  <si>
    <t>CORRETIVO LIQUIDO</t>
  </si>
  <si>
    <t>FUNREBOM 368</t>
  </si>
  <si>
    <t>CLIPS</t>
  </si>
  <si>
    <t>FUNREBOM 369</t>
  </si>
  <si>
    <t>CLIPS GALVANIZADO 3/0</t>
  </si>
  <si>
    <t>CAIXA (100UN)</t>
  </si>
  <si>
    <t>FUNREBOM 370</t>
  </si>
  <si>
    <t>Jogo Bits Com Martelete Impacto</t>
  </si>
  <si>
    <t>FUNREBOM 371</t>
  </si>
  <si>
    <t>SILICONE SPRAY</t>
  </si>
  <si>
    <t>FUNREBOM 372</t>
  </si>
  <si>
    <t>Carrinho Distribuição: Aço Inoxidável, 4 Bandejas, Rodízio: 4 Giratórios, Transporte Cubas, comprimento: 230CM, L: 80CM, A: 85CM, Freio Nas Rodas Traseiras</t>
  </si>
  <si>
    <t>FUNREBOM 373</t>
  </si>
  <si>
    <t>LAPIS PRETO</t>
  </si>
  <si>
    <t>FUNREBOM 374</t>
  </si>
  <si>
    <t>ELASTICO DE LATEX - 25 G</t>
  </si>
  <si>
    <t>FUNREBOM 375</t>
  </si>
  <si>
    <t>CHALEIRA ELÉTRICA</t>
  </si>
  <si>
    <t>FUNREBOM 376</t>
  </si>
  <si>
    <t>FUNREBOM 377</t>
  </si>
  <si>
    <t>GRAFITE PARA LAPISEIRA 0,5MM (CAIXA 12 UNIDADES)</t>
  </si>
  <si>
    <t>FUNREBOM 378</t>
  </si>
  <si>
    <t>REGUA</t>
  </si>
  <si>
    <t>FUNREBOM 379</t>
  </si>
  <si>
    <t>BORRACHA BRANCA</t>
  </si>
  <si>
    <t>FUNREBOM 380</t>
  </si>
  <si>
    <t>Conjunto Broca</t>
  </si>
  <si>
    <t>FUNREBOM 381</t>
  </si>
  <si>
    <t>serra copo</t>
  </si>
  <si>
    <t>FUNREBOM 382</t>
  </si>
  <si>
    <t>CADEADO</t>
  </si>
  <si>
    <t>FUNREBOM 383</t>
  </si>
  <si>
    <t>FUNREBOM 384</t>
  </si>
  <si>
    <t>FUNREBOM 385</t>
  </si>
  <si>
    <t>FUNREBOM 386</t>
  </si>
  <si>
    <t>CONJUNTO CHAVE CATRACA SOQUETE</t>
  </si>
  <si>
    <t>FUNREBOM 387</t>
  </si>
  <si>
    <t>recarga de extintor 4 KG PQS</t>
  </si>
  <si>
    <t>FUNREBOM 388</t>
  </si>
  <si>
    <t>areia</t>
  </si>
  <si>
    <t>CAÇAMBA</t>
  </si>
  <si>
    <t>FUNREBOM 389</t>
  </si>
  <si>
    <t>cimento</t>
  </si>
  <si>
    <t>FUNREBOM 390</t>
  </si>
  <si>
    <t>PNEU</t>
  </si>
  <si>
    <t>COMPRA DE PNEU</t>
  </si>
  <si>
    <t>FUNREBOM 391</t>
  </si>
  <si>
    <t>FUNREBOM 392</t>
  </si>
  <si>
    <t>JOGO DE PASTILHA DE FREIO</t>
  </si>
  <si>
    <t>COMPRA DE PASTILHA DE FREIOS</t>
  </si>
  <si>
    <t>FUNREBOM 393</t>
  </si>
  <si>
    <t>FUNREBOM 394</t>
  </si>
  <si>
    <t>ESPELHOS CADASTRAIS</t>
  </si>
  <si>
    <t>FUNREBOM 395</t>
  </si>
  <si>
    <t>Jogo Chaves Fenda</t>
  </si>
  <si>
    <t>FUNREBOM 396</t>
  </si>
  <si>
    <t>FUNREBOM 397</t>
  </si>
  <si>
    <t>recarga de extintor 6 KG PQS</t>
  </si>
  <si>
    <t>FUNREBOM 398</t>
  </si>
  <si>
    <t>Controle de Abastecimento de moto mecanizados e embarcações</t>
  </si>
  <si>
    <t>FUNREBOM 399</t>
  </si>
  <si>
    <t>cola super bonder 6 gramas</t>
  </si>
  <si>
    <t>FUNREBOM 400</t>
  </si>
  <si>
    <t>FUNREBOM 401</t>
  </si>
  <si>
    <t>LUVAS DE COMBATE A INCENDIO (FEX FIRE)</t>
  </si>
  <si>
    <t>03 - PENSÕES DO RPPS E DO MILITAR</t>
  </si>
  <si>
    <t>FUNREBOM 402</t>
  </si>
  <si>
    <t>MACACO TIPO JACARÉ - 3 TON</t>
  </si>
  <si>
    <t>COMPRA DE MACACO TIPO JACARÉ</t>
  </si>
  <si>
    <t>FUNREBOM 403</t>
  </si>
  <si>
    <t>FUNREBOM 404</t>
  </si>
  <si>
    <t>FUNREBOM 405</t>
  </si>
  <si>
    <t>MALETA FERRAMENTAS: GABINETE METÁLICO 06GAV</t>
  </si>
  <si>
    <t>FUNREBOM 406</t>
  </si>
  <si>
    <t>FUNREBOM 407</t>
  </si>
  <si>
    <t>FUNREBOM 408</t>
  </si>
  <si>
    <t>Plano Museológico</t>
  </si>
  <si>
    <t>FUNREBOM 409</t>
  </si>
  <si>
    <t>Aquisição de filtros para Compressor COLTRI</t>
  </si>
  <si>
    <t>FUNREBOM 410</t>
  </si>
  <si>
    <t>Contratação de Objeto Referente a Evento - Dia das Criaças (Reg. Sul/Norte ES)</t>
  </si>
  <si>
    <t>FUNREBOM 411</t>
  </si>
  <si>
    <t>Contratação de Objeto Referente a Evento - Dia das Criaças (Reg. Metropolitana ES)</t>
  </si>
  <si>
    <t>FUNREBOM 412</t>
  </si>
  <si>
    <t>Vaso sanitário</t>
  </si>
  <si>
    <t>FUNREBOM 413</t>
  </si>
  <si>
    <t>Protetor Auricular Abafador Tipo Concha</t>
  </si>
  <si>
    <t>FUNREBOM 414</t>
  </si>
  <si>
    <t>DEDETIZAÇÃO AUDITORIO CAT</t>
  </si>
  <si>
    <t>FUNREBOM 415</t>
  </si>
  <si>
    <t>Fio flexível 6 mm²</t>
  </si>
  <si>
    <t>FUNREBOM 416</t>
  </si>
  <si>
    <t>POWER BI</t>
  </si>
  <si>
    <t>FUNREBOM 417</t>
  </si>
  <si>
    <t>TINTA 18L</t>
  </si>
  <si>
    <t>FUNREBOM 418</t>
  </si>
  <si>
    <t>UECI</t>
  </si>
  <si>
    <t>EMISSÃO DE CERTIFICADO DIGITAL A3 (e-CPF), COM TOKEN</t>
  </si>
  <si>
    <t>FUNREBOM 419</t>
  </si>
  <si>
    <t>Sifão para mictorio</t>
  </si>
  <si>
    <t>FUNREBOM 420</t>
  </si>
  <si>
    <t>Disjuntor IN 25A DRS</t>
  </si>
  <si>
    <t>FUNREBOM 421</t>
  </si>
  <si>
    <t>Fio flexível 4 mm²</t>
  </si>
  <si>
    <t>FUNREBOM 422</t>
  </si>
  <si>
    <t>Fio flexível 2,5 mm²</t>
  </si>
  <si>
    <t>FUNREBOM 423</t>
  </si>
  <si>
    <t>Cabo de aço</t>
  </si>
  <si>
    <t>FUNREBOM 424</t>
  </si>
  <si>
    <t>Cano PVC</t>
  </si>
  <si>
    <t>FUNREBOM 425</t>
  </si>
  <si>
    <t>Prendedor de porta (parede)</t>
  </si>
  <si>
    <t>FUNREBOM 426</t>
  </si>
  <si>
    <t>Kit para pintura de parede</t>
  </si>
  <si>
    <t>FUNREBOM 427</t>
  </si>
  <si>
    <t>Fita isolante</t>
  </si>
  <si>
    <t>FUNREBOM 428</t>
  </si>
  <si>
    <t>ROLO DE PINTURA ESPUMA 15 CM</t>
  </si>
  <si>
    <t>FUNREBOM 429</t>
  </si>
  <si>
    <t>Cadeado</t>
  </si>
  <si>
    <t>FUNREBOM 430</t>
  </si>
  <si>
    <t>Disjuntor tripolar 70A</t>
  </si>
  <si>
    <t>FUNREBOM 431</t>
  </si>
  <si>
    <t>Rolo de lã para pintura 23 cm</t>
  </si>
  <si>
    <t>FUNREBOM 432</t>
  </si>
  <si>
    <t>Suporte para rolo de pintura 23 cm</t>
  </si>
  <si>
    <t>FUNREBOM 433</t>
  </si>
  <si>
    <t>Mangueira de jardim reforçada siliconada</t>
  </si>
  <si>
    <t>FUNREBOM 434</t>
  </si>
  <si>
    <t>Disjuntor tripolar 50A</t>
  </si>
  <si>
    <t>FUNREBOM 435</t>
  </si>
  <si>
    <t>Disjuntor tripolar 63A</t>
  </si>
  <si>
    <t>FUNREBOM 436</t>
  </si>
  <si>
    <t>Limpa contato elétrico 300 ml</t>
  </si>
  <si>
    <t>FUNREBOM 437</t>
  </si>
  <si>
    <t>Disjuntor bipolar 32A</t>
  </si>
  <si>
    <t>FUNREBOM 438</t>
  </si>
  <si>
    <t>Rolo de pintura espuma 9 cm</t>
  </si>
  <si>
    <t>FUNREBOM 439</t>
  </si>
  <si>
    <t>Disjuntor tripolar 32A</t>
  </si>
  <si>
    <t>FUNREBOM 440</t>
  </si>
  <si>
    <t>Disjuntor bipolar 16A</t>
  </si>
  <si>
    <t>FUNREBOM 441</t>
  </si>
  <si>
    <t>Disjuntor bipolar 20A</t>
  </si>
  <si>
    <t>FUNREBOM 442</t>
  </si>
  <si>
    <t>Disjuntor monopolar 10A</t>
  </si>
  <si>
    <t>FUNREBOM 443</t>
  </si>
  <si>
    <t>Disjuntor monopolar 16A</t>
  </si>
  <si>
    <t>FUNREBOM 444</t>
  </si>
  <si>
    <t>Disjuntor monopolar 20A</t>
  </si>
  <si>
    <t>FUNREBOM 445</t>
  </si>
  <si>
    <t>CONTRATAÇÃO DE EMPRESA DE CONSULTORIA E ADEQUAÇÃO DO PADRÃO DE ENERGIA E DEMANDA PARA UNIDADES OPERACIONAIS E ADEQUAÇÃO DA DEMANDA DO QCG E CIDEC</t>
  </si>
  <si>
    <t>CONTRATAÇÃO DE EMPRESA PARA ADEQUAÇÃO DO PADRÃO DE ENERGIA E DEMANDA PARA UNIDADES OPERACIONAIS E ADEQUAÇÃO DA DEMANDA DO QCG E CIDEC</t>
  </si>
  <si>
    <t>FUNREBOM 446</t>
  </si>
  <si>
    <t>Contratação de estande de tiro</t>
  </si>
  <si>
    <t>FUNREBOM 447</t>
  </si>
  <si>
    <t>Aquisição de lona para o tatame</t>
  </si>
  <si>
    <t>AUTO ESCADA MECÂNICA</t>
  </si>
  <si>
    <t>CAP CAVACHINI/CAP SHULZ/TEN BOREL/TEN SONALY/GIULIANE</t>
  </si>
  <si>
    <t>SEM PREVISÃO</t>
  </si>
  <si>
    <t>FESP</t>
  </si>
  <si>
    <t>Plataforma Rebocável Multimissão</t>
  </si>
  <si>
    <t>VIATURA ABTS</t>
  </si>
  <si>
    <t>Projeto do Complexo Adminstrativo do QCG</t>
  </si>
  <si>
    <t>ROUPA DE PROTECAO PARA COMBATE A INCENDIO; CALCA E CAPA</t>
  </si>
  <si>
    <t>Realocação das condensadoras de ar condicionado, tipo Split</t>
  </si>
  <si>
    <t>SUPLEMENTAR</t>
  </si>
  <si>
    <t>MOBILIÁRIO PARA O NOVO CEIB</t>
  </si>
  <si>
    <t>Equipamento de Proteção Respiratória</t>
  </si>
  <si>
    <t>RÁDIO MÓVEL</t>
  </si>
  <si>
    <t>DRONE PARA COMBATE A INCÊNDIO</t>
  </si>
  <si>
    <t>MICRO-ÔNIBUS</t>
  </si>
  <si>
    <t>Manutenção / Instalação / Montagem / Ampliação - Equipamen-tos de Telecomunicações - RADIO TELECOM</t>
  </si>
  <si>
    <t>CONTRATAÇÃO DE SERVIÇO DE MANUTENÇÃO RADIOCOM</t>
  </si>
  <si>
    <t>Solução de Switch</t>
  </si>
  <si>
    <t>SERD</t>
  </si>
  <si>
    <t>CEIB/CERD</t>
  </si>
  <si>
    <t>EQUIPAMENTOS OPERACIONAIS</t>
  </si>
  <si>
    <t>COMPRA DE EQUIPAMENTOS OPERACIONAIS</t>
  </si>
  <si>
    <t>VIATURA SUV GRANDE PARA O K9</t>
  </si>
  <si>
    <t>Continuidade contratação de projeto complementares novo complexo do administrativo do comando geral</t>
  </si>
  <si>
    <t>JUNTA COMERCIAL</t>
  </si>
  <si>
    <t>Fabrica de Software</t>
  </si>
  <si>
    <t>UST</t>
  </si>
  <si>
    <t>ALUGUEL DE CONTAINERS/ESTRUTURA</t>
  </si>
  <si>
    <t>ALUGUEL DE CONTAINERS</t>
  </si>
  <si>
    <t>LOCAÇÃO DE ALUGUEL DE CONTAINERS/ESTRUTURA</t>
  </si>
  <si>
    <t>VIATURA - RESGATE</t>
  </si>
  <si>
    <t>Construção das coberturas de garagem das Unidades Padrão</t>
  </si>
  <si>
    <t>Solução de Analytics - SAAS</t>
  </si>
  <si>
    <t>SOLUÇÃO DE ANALYTICS - SAAS</t>
  </si>
  <si>
    <t>VIATURA AMBULANCIA APOIO SERVIÇO SOCIAL</t>
  </si>
  <si>
    <t>NOVA INTRANET</t>
  </si>
  <si>
    <t>SERVIDORA CIVIL ALESSANDRA SANT´ANNA RUFINO, NF 2956667.</t>
  </si>
  <si>
    <t>CONTRATAÇÃO NOVA INTRANET</t>
  </si>
  <si>
    <t>Manutenção / Reforma Predial Cariacica</t>
  </si>
  <si>
    <t>KIT BUSCA RÁPIDA</t>
  </si>
  <si>
    <t>Cilindro de fuga completo com máscara</t>
  </si>
  <si>
    <t>CÂMERA TÉRMICA</t>
  </si>
  <si>
    <t>Servidor</t>
  </si>
  <si>
    <t>GBENS</t>
  </si>
  <si>
    <t>Manutenção / Reforma Predial GBens</t>
  </si>
  <si>
    <t>FESP/SERD</t>
  </si>
  <si>
    <t>CAMERA DE BUSCA</t>
  </si>
  <si>
    <t>Linha de comunicação intrinsecamente segura</t>
  </si>
  <si>
    <t>SERVIDORA CIVIL GIULIANE MOREIRA, NF 3031942;</t>
  </si>
  <si>
    <t>CONTRATAÇÃO DE LINHA DE COMUNICAÇÃO INTRINSECAMENTE SEGURA</t>
  </si>
  <si>
    <t>ESTAÇÃO BUMPTEST MSA</t>
  </si>
  <si>
    <t>RADIO COMUNICADOR HT</t>
  </si>
  <si>
    <t>ASAP</t>
  </si>
  <si>
    <t>AQUISIÇÃO DE ASAP</t>
  </si>
  <si>
    <t>DESCENSOR INDUSTRIAL - ID (L)</t>
  </si>
  <si>
    <t>Capacitação em TI</t>
  </si>
  <si>
    <t>DESFIBRILADOR EXTERNO AUTOMÁTICO</t>
  </si>
  <si>
    <t>CAPACITAÇÃO EM INVESTIGAÇÃO DE INCÊNDIO EM SISTEMAS ELÉTRICOS</t>
  </si>
  <si>
    <t>KIT GIROFLEX COMPLETO</t>
  </si>
  <si>
    <t>KIT PARA COLETA DE EVIDÊNCIAS DE INCÊNDIO</t>
  </si>
  <si>
    <t>DETECTOR DE GÁS</t>
  </si>
  <si>
    <t>Conjunto Escolar Cja-06</t>
  </si>
  <si>
    <t>Conjunto</t>
  </si>
  <si>
    <t>COMPRA DE CONJUNTO ESCOLAR</t>
  </si>
  <si>
    <t>TENDA</t>
  </si>
  <si>
    <t>COMPRA DE TENDAS</t>
  </si>
  <si>
    <t>Roupas de treinamento PP nível A</t>
  </si>
  <si>
    <t>2º TEN QOABM SONALY WESLENY DE FÁTIMA DA SILVA RIBEIRO, NF 903842;</t>
  </si>
  <si>
    <t>Pranchão de Salvamento Aquático</t>
  </si>
  <si>
    <t>Detector Metais</t>
  </si>
  <si>
    <t>MAESTRO S - DESCENSOR PARA RESGATE</t>
  </si>
  <si>
    <t>PRANCHÕES DE SALVAMENTO</t>
  </si>
  <si>
    <t>COMPRA DE PRANCHÕES DE SALVAMENTO</t>
  </si>
  <si>
    <t>MARTELETE A BATERIA 11KG</t>
  </si>
  <si>
    <t>Cinto Paraquedista - 5 pontos com talabarte em Y</t>
  </si>
  <si>
    <t>FLUTUADORES</t>
  </si>
  <si>
    <t>DESAFIO DE SALVAMENTO VEICULAR E TRAUMA</t>
  </si>
  <si>
    <t>CONTRATAÇÃO DE EMPRESA PARA ORGANIZAR O EVENTO DASAFIO DE SALVAMENTO VEICULAR E TRAUMA</t>
  </si>
  <si>
    <t>Capacitação - Treinamento Qualificação Profissional</t>
  </si>
  <si>
    <t>BALSA DE SALVAMENTO</t>
  </si>
  <si>
    <t>TRAINING MANIKIN ADULTO</t>
  </si>
  <si>
    <t>Maca rígida - divisão em 2 partes</t>
  </si>
  <si>
    <t>ALAVANCA HOOLIGAN 90CM</t>
  </si>
  <si>
    <t>Mochila nylon/cordura 500 - combate e rapel</t>
  </si>
  <si>
    <t>2º TEN QOABM LEONARDO LUIZ FADINI, NF 903271;</t>
  </si>
  <si>
    <t>Pagamento Inscrição Eventos (Seminarios, cursos, e outros)</t>
  </si>
  <si>
    <t>Computador de mergulho</t>
  </si>
  <si>
    <t>CAMERA TERMOGRÁFICA</t>
  </si>
  <si>
    <t>AQUISIÇÃO DE SOFTWARE PARA SERVIDOR - PYROSIM</t>
  </si>
  <si>
    <t>CILINDRO DE GÁS PARA DETECTOR MSA</t>
  </si>
  <si>
    <t>BONECO PARA TREINAMENTO APH</t>
  </si>
  <si>
    <t>GERADOR 6000</t>
  </si>
  <si>
    <t>Máscara de mergulho Full Face</t>
  </si>
  <si>
    <t>Mosquetão oval em aço com trava automática</t>
  </si>
  <si>
    <t>Reboque - Plataforma (mergulho)</t>
  </si>
  <si>
    <t>WORKSTATION (COMPUTADOR/NOTEBOOK</t>
  </si>
  <si>
    <t>LUZ DE CENA</t>
  </si>
  <si>
    <t>ARMÁRIO ROUPEIRO COM CABIDEIRO 2 PORTAS</t>
  </si>
  <si>
    <t>Selante</t>
  </si>
  <si>
    <t>COMPRA DE SELANTE PARA MERGULHO</t>
  </si>
  <si>
    <t>CADEIRA ESCOLAR</t>
  </si>
  <si>
    <t>CORTINA 3,5M X 2,5M BLACKOUT TECIDO</t>
  </si>
  <si>
    <t>SERVIÇO DE MANUTENÇÃO E REPOSIÇÃO DO SISTEMA DE SONORIZAÇÃO</t>
  </si>
  <si>
    <t>CURSO RESGATE VERTICAL DE ALTO NÍVEL - NÍVEL COORDENADOR - CURSO SEMIPRESENCIAL</t>
  </si>
  <si>
    <t>Reforma e adaptação do container para treinamento em Salvamento em altura</t>
  </si>
  <si>
    <t>REBOQUE PARA MOTO AQUÁTICA</t>
  </si>
  <si>
    <t>KIT ANÉIS TIPO O'RING</t>
  </si>
  <si>
    <t>COMPRA DE KIT ANÉIS TIPO ORING</t>
  </si>
  <si>
    <t>MOTOR DE POPA 30 HP</t>
  </si>
  <si>
    <t>Climatizador</t>
  </si>
  <si>
    <t>TRAINING MANIKIN LACTENTE</t>
  </si>
  <si>
    <t>CATRACA DE AÇO COM FITA</t>
  </si>
  <si>
    <t>COMPRA DE CATRACA AÇO COM FITA</t>
  </si>
  <si>
    <t>Chave Comutadora</t>
  </si>
  <si>
    <t>COMPRA DE CHAVE COMUTADORA PARA O MEGULHO</t>
  </si>
  <si>
    <t>PARA CHOQUE DE IMPULSÃO L200 COM SUPORTE PARA GUINCHO E PROTETOR DE FARÓIS</t>
  </si>
  <si>
    <t>COMPRA: Aquisição de abafador para incêndio florestal</t>
  </si>
  <si>
    <t>TELEFONE SEM FIO (UNIDADE) ID</t>
  </si>
  <si>
    <t>Capacitação em Recursos Humanos</t>
  </si>
  <si>
    <t>Caixa Som</t>
  </si>
  <si>
    <t>GELADEIRA 590L</t>
  </si>
  <si>
    <t>Piso Sintético - Academia</t>
  </si>
  <si>
    <t>metros/quadrado</t>
  </si>
  <si>
    <t>COMPRA DE PISO SINTÉTICO PARA ACADEMIA DO CEIB</t>
  </si>
  <si>
    <t>Televisor</t>
  </si>
  <si>
    <t>KIT OXIGENAÇÃO 02</t>
  </si>
  <si>
    <t>FOGÃO 5 BOCAS COM FORNO AUTOLIMPANTE BIVOLT</t>
  </si>
  <si>
    <t>Coletes K9</t>
  </si>
  <si>
    <t>DETECTOR DE GAS</t>
  </si>
  <si>
    <t>COMPRAR DETECTOR DE GAS</t>
  </si>
  <si>
    <t>Aparelho telefônico celular</t>
  </si>
  <si>
    <t>SMARTPHONE SAMSUNG S OU IPHONE</t>
  </si>
  <si>
    <t>PISCINA INFLÁVEL OPERACIONAL 11.000L PARA OPERAÇÕES HELICÓPTERO</t>
  </si>
  <si>
    <t>COMPRA DE PISCINA INFLÁVEL OPERACIONAL 11.000L PARA OPERAÇÕES HELICÓPTERO</t>
  </si>
  <si>
    <t>CADEIRA GIRATÓRIA PARA ESCRITÓRIO</t>
  </si>
  <si>
    <t>CARRINHO DE FERRAMENTAS</t>
  </si>
  <si>
    <t>MANEQUIM RCP ADULTO</t>
  </si>
  <si>
    <t>PAINEL DE OFICINA COM FERRAMENTAS</t>
  </si>
  <si>
    <t>GO PRO 360 MAX OU INSTAMAX</t>
  </si>
  <si>
    <t>MANEQUIM RCP BEBÊ</t>
  </si>
  <si>
    <t>CALÇO ESCALONADO PARA ESTABILIZAÇÃO VEICULAR</t>
  </si>
  <si>
    <t>COMPRA DE CALÇO ESCALONADO PARA ESTABILIZAÇÃO VEICULAR</t>
  </si>
  <si>
    <t>SLED SALVAMENTO AQUÁTICO</t>
  </si>
  <si>
    <t>Manômetro submersível console duplo</t>
  </si>
  <si>
    <t>CAPACETE SALVAMENTO AQUÁTICO</t>
  </si>
  <si>
    <t>COMPRA DE CAPACETE DE SALVAMENTO AQUATICO</t>
  </si>
  <si>
    <t>FURADEIRA PARAFUSADEIRA</t>
  </si>
  <si>
    <t>Pintura Industrial</t>
  </si>
  <si>
    <t>SERVIÇO DE PINTURA INDUSTRIAL</t>
  </si>
  <si>
    <t>Lavadora Alta Pressão profissional</t>
  </si>
  <si>
    <t>Máquina Café</t>
  </si>
  <si>
    <t>MAQUINA DE SOLDA PORTATIL</t>
  </si>
  <si>
    <t>MOTOR PARA PORTÃO ELETRÔNICO: Automatizador Portão</t>
  </si>
  <si>
    <t>CARRO DE FERRAMENTAS COM 07GAVETAS CONTENDO 380 PÇ,COM RODIZIOS E BANDEJA REFORÇADA,COM FUNÇÃO DE BANCADA DE TRABALHO.</t>
  </si>
  <si>
    <t>BONECO SIMULADOR DE VÍTIMA</t>
  </si>
  <si>
    <t>Refrigerador Duplex 480L</t>
  </si>
  <si>
    <t>CAMA CONJUGADA</t>
  </si>
  <si>
    <t>FRIGOBAR 120l</t>
  </si>
  <si>
    <t>FURADEIRA/ROMPEDOR A BATERIA</t>
  </si>
  <si>
    <t>TABLET</t>
  </si>
  <si>
    <t>MÁQUINA LAVA E SECA ROUPAS 220V 12KG</t>
  </si>
  <si>
    <t>Mesa Áudio / Vídeo</t>
  </si>
  <si>
    <t>Microfone sem fio</t>
  </si>
  <si>
    <t>REANIMADOR MANUAL C/RESERVATÓRIO - INFANTIL</t>
  </si>
  <si>
    <t>Mochila de hidratação - com refil 3L</t>
  </si>
  <si>
    <t>Cama Conjugada</t>
  </si>
  <si>
    <t>FRITADEIRA AIRFRYER 5 LITROS</t>
  </si>
  <si>
    <t>Refrigerador Duplex</t>
  </si>
  <si>
    <t>Backdrop</t>
  </si>
  <si>
    <t>Geladeira frost free 375L</t>
  </si>
  <si>
    <t>HOLOFOTES PORTATEIS COM BATERIA E CARREGADOR</t>
  </si>
  <si>
    <t>Tela de Projeção (medindo 2m de altura e 3m de largura)</t>
  </si>
  <si>
    <t>tv smart 55"</t>
  </si>
  <si>
    <t>PROJETOR MULTIMIDIA</t>
  </si>
  <si>
    <t>REANIMADOR MANUAL C/RESERVATÓRIO - NEONATAL</t>
  </si>
  <si>
    <t>Ventilador de parede</t>
  </si>
  <si>
    <t>Cofre de aço tamanho grande</t>
  </si>
  <si>
    <t>ARMÁRIO COPA/COZINHA</t>
  </si>
  <si>
    <t>Freezer</t>
  </si>
  <si>
    <t>Máquina De Pintura</t>
  </si>
  <si>
    <t>CAIXA DE TRANSPORTE PARA CÃES</t>
  </si>
  <si>
    <t>Bebedouro Água 50L</t>
  </si>
  <si>
    <t>MOTOR ELÉTRICO PORTÃO</t>
  </si>
  <si>
    <t>FOGÃO INDUSTRIAL 6 BOCAS</t>
  </si>
  <si>
    <t>KIT PARAFUSADEIRA PORTATIL COM BATERIA COM BITS</t>
  </si>
  <si>
    <t>SERRA DE BANCADA 10 POLEGADAS,POTENCIA MAIOR DE 1800 WATS,220 VOLTS, COM SUPORTE METALICO</t>
  </si>
  <si>
    <t>TRENA DIGITAL</t>
  </si>
  <si>
    <t>QUADRO BRANCO 2,75m x 1,20m</t>
  </si>
  <si>
    <t>Caixa Acústica</t>
  </si>
  <si>
    <t>FORRO HIGIÊNICO PARA COLCHÃO</t>
  </si>
  <si>
    <t>MANGUEIRA DE JARDIM 50M (COM CARRINHO E ESGUICHO)</t>
  </si>
  <si>
    <t>FOGÃO INDUSTRIAL 4 BOCAS</t>
  </si>
  <si>
    <t>lixeiras</t>
  </si>
  <si>
    <t>TRIPÉ FOTOGRÁFICO</t>
  </si>
  <si>
    <t>FORNO MICROONDAS 34 LITROS 127V</t>
  </si>
  <si>
    <t>cortador de grama à bateria</t>
  </si>
  <si>
    <t>Quadro Avisos (vidro)</t>
  </si>
  <si>
    <t>Calibrador digital de pneu</t>
  </si>
  <si>
    <t>Apresentador Multimídia (passador de slides com laser)</t>
  </si>
  <si>
    <t>FOGÃO ELÉTRICO A INDUÇÃO 2 BOCAS</t>
  </si>
  <si>
    <t>MAQUINA DE SOLDA BIVOLTO</t>
  </si>
  <si>
    <t>PAINEL DE FERRAMENTAS</t>
  </si>
  <si>
    <t>Rack para mesa de som</t>
  </si>
  <si>
    <t>INSTALAÇÃO / REMOÇÃO DIVISÓRIA</t>
  </si>
  <si>
    <t>PRANCHA APH</t>
  </si>
  <si>
    <t>CADEIRA ERGONÔMICA</t>
  </si>
  <si>
    <t>CARREGADOR PARA BATERIAS VEICULAR</t>
  </si>
  <si>
    <t>Microondas 35 L</t>
  </si>
  <si>
    <t>PURIFICADOR DE ÁGUA</t>
  </si>
  <si>
    <t>Kit de batoques de madeira</t>
  </si>
  <si>
    <t>Peças / acessórios equipamentos especializados</t>
  </si>
  <si>
    <t>Luva Borracha</t>
  </si>
  <si>
    <t>Capuz de Neoprene</t>
  </si>
  <si>
    <t>FORNO ELETRICO RESIDENCIAL 60LF</t>
  </si>
  <si>
    <t>ASPIRADOR DE PÓ E ÁGUA</t>
  </si>
  <si>
    <t>Serra Mármore</t>
  </si>
  <si>
    <t>ÓCULOS DE SEGURANÇA</t>
  </si>
  <si>
    <t>CAIXA DE MASCARAS DESCARTÁVEIS</t>
  </si>
  <si>
    <t>caixa</t>
  </si>
  <si>
    <t>Máscara de mergulho</t>
  </si>
  <si>
    <t>Trituração De Resíduos (Papel)</t>
  </si>
  <si>
    <t>Furadeira</t>
  </si>
  <si>
    <t>MICROFONE</t>
  </si>
  <si>
    <t>LIQUIDIFICADOR INDUSTRIAL 4l</t>
  </si>
  <si>
    <t>LIMA CHATA</t>
  </si>
  <si>
    <t>lona de Polietileno 3 x 2</t>
  </si>
  <si>
    <t>SERROTE 18"</t>
  </si>
  <si>
    <t>Maquina eletrica de rebitar</t>
  </si>
  <si>
    <t>MICROFONE DE MESA</t>
  </si>
  <si>
    <t>asperssor</t>
  </si>
  <si>
    <t>Pulverizador</t>
  </si>
  <si>
    <t>TOTAL CONSOLIDADO POR FONTE DE RECURSO E GRUPO DE DESPESA</t>
  </si>
  <si>
    <t>RECURSOS DE ARRECADAÇÃO PRÓPRIA DAS AUTARQUIAS</t>
  </si>
  <si>
    <t>RECURSOS VINCULADOS DAS AUTARQUIAS</t>
  </si>
  <si>
    <t>NÃO DEFINIDO</t>
  </si>
  <si>
    <t>Prazo</t>
  </si>
  <si>
    <t>Observações</t>
  </si>
  <si>
    <t>CONVÊNIO</t>
  </si>
  <si>
    <t>Desktop</t>
  </si>
  <si>
    <t>TETO LOA</t>
  </si>
  <si>
    <t>falta retirar investimento</t>
  </si>
  <si>
    <t>ITEM A SER AVALIADO</t>
  </si>
  <si>
    <t>UM</t>
  </si>
  <si>
    <t>PROCESSO COMPILADO</t>
  </si>
  <si>
    <t>CONTRATO DE MANUTENÇÃO E AMPLIAÇÃO DE ÁREA E COBERTURA - RADIOCOMUNICAÇÃO</t>
  </si>
  <si>
    <t>CONTRATAÇÃO DE MANUTENÇÃO E AMPLIAÇÃO DE RADIOCOMUNICAÇÃO</t>
  </si>
  <si>
    <t>CAPACETE MULTIMISSÃOSALVAMENTO</t>
  </si>
  <si>
    <t>CBMES 542</t>
  </si>
  <si>
    <t>CBMES 463</t>
  </si>
  <si>
    <t>2º BBM</t>
  </si>
  <si>
    <t xml:space="preserve">aluguel e adequações de
contêineres/estruturas </t>
  </si>
  <si>
    <t>MANUTENÇÃO DO PÓRTICO DE ALTURA DO QCG</t>
  </si>
  <si>
    <t>CBMES 539</t>
  </si>
  <si>
    <t>CBMES 546</t>
  </si>
  <si>
    <t>CBMES 541</t>
  </si>
  <si>
    <t>CBMES 538</t>
  </si>
  <si>
    <t>CBMES 543</t>
  </si>
  <si>
    <t>CBMES 548</t>
  </si>
  <si>
    <t>CBMES 396</t>
  </si>
  <si>
    <t>CBMES 547</t>
  </si>
  <si>
    <t>CBMES 537</t>
  </si>
  <si>
    <t>CBMES 416</t>
  </si>
  <si>
    <t>CBMES 461</t>
  </si>
  <si>
    <t>CBMES 410</t>
  </si>
  <si>
    <t>CBMES 415</t>
  </si>
  <si>
    <t>CBMES 417</t>
  </si>
  <si>
    <t>CBMES 462</t>
  </si>
  <si>
    <t>CBMES 411</t>
  </si>
  <si>
    <t>CBMES 419</t>
  </si>
  <si>
    <t>CBMES 387</t>
  </si>
  <si>
    <t>CBMES 406</t>
  </si>
  <si>
    <t>CBMES 418</t>
  </si>
  <si>
    <t>CBMES 407</t>
  </si>
  <si>
    <t>CBMES 408</t>
  </si>
  <si>
    <t>CBMES 458</t>
  </si>
  <si>
    <t>CBMES 422</t>
  </si>
  <si>
    <t>CBMES 440</t>
  </si>
  <si>
    <t>CBMES 441</t>
  </si>
  <si>
    <t>CBMES 442</t>
  </si>
  <si>
    <t>CBMES 466</t>
  </si>
  <si>
    <t>MAJ QOCBM MARCIO DA COSTA CAVACHINI, NF 2758519</t>
  </si>
  <si>
    <t>CBMES 460</t>
  </si>
  <si>
    <t>CBMES 428</t>
  </si>
  <si>
    <t>CBMES 469</t>
  </si>
  <si>
    <t>CBMES 432</t>
  </si>
  <si>
    <t>CBMES 545</t>
  </si>
  <si>
    <t>CBMES 386</t>
  </si>
  <si>
    <t>CBMES 465</t>
  </si>
  <si>
    <t>CBMES 459</t>
  </si>
  <si>
    <t>MAJ QOCBM MARCIO DA COSTA CAVACHINI, NF 2758513</t>
  </si>
  <si>
    <t>CBMES 433</t>
  </si>
  <si>
    <t>CBMES 403</t>
  </si>
  <si>
    <t>CBMES 405</t>
  </si>
  <si>
    <t>CBMES 431</t>
  </si>
  <si>
    <t>CBMES 355</t>
  </si>
  <si>
    <t>CBMES 443</t>
  </si>
  <si>
    <t>CBMES 382</t>
  </si>
  <si>
    <t>CBMES 365</t>
  </si>
  <si>
    <t>CBMES 470</t>
  </si>
  <si>
    <t>CBMES 544</t>
  </si>
  <si>
    <t>CBMES 501</t>
  </si>
  <si>
    <t>CBMES 421</t>
  </si>
  <si>
    <t>CBMES 434</t>
  </si>
  <si>
    <t>CBMES 435</t>
  </si>
  <si>
    <t>CBMES 436</t>
  </si>
  <si>
    <t>ARP</t>
  </si>
  <si>
    <t>CBMES 402</t>
  </si>
  <si>
    <t>CBMES 500</t>
  </si>
  <si>
    <t>CBMES 444</t>
  </si>
  <si>
    <t>CBMES 445</t>
  </si>
  <si>
    <t>CBMES 446</t>
  </si>
  <si>
    <t>CBMES 448</t>
  </si>
  <si>
    <t>CBMES 471</t>
  </si>
  <si>
    <t>CBMES 468</t>
  </si>
  <si>
    <t>CBMES 430</t>
  </si>
  <si>
    <t>CBMES 423</t>
  </si>
  <si>
    <t>MAJ QOCBM MARCIO DA COSTA CAVACHINI, NF 2758514</t>
  </si>
  <si>
    <t>VERSÃO 1 (PUBLICADO 06/11/2025)</t>
  </si>
  <si>
    <t>CBMES 363</t>
  </si>
  <si>
    <t>MAJ QOCBM MARCIO DA COSTA CAVACHINI, NF 2758520</t>
  </si>
  <si>
    <t>CBMES 395</t>
  </si>
  <si>
    <t>CBMES 356</t>
  </si>
  <si>
    <t>CBMES 361</t>
  </si>
  <si>
    <t>CBMES 362</t>
  </si>
  <si>
    <t>CBMES 493</t>
  </si>
  <si>
    <t>CBMES 383</t>
  </si>
  <si>
    <t>CBMES 494</t>
  </si>
  <si>
    <t>CBMES 447</t>
  </si>
  <si>
    <t>CBMES 381</t>
  </si>
  <si>
    <t>CBMES 401</t>
  </si>
  <si>
    <t>CBMES 424</t>
  </si>
  <si>
    <t>CBMES 472</t>
  </si>
  <si>
    <t>CBMES 473</t>
  </si>
  <si>
    <t>CBMES 474</t>
  </si>
  <si>
    <t>CBMES 475</t>
  </si>
  <si>
    <t>CBMES 449</t>
  </si>
  <si>
    <t>CBMES 409</t>
  </si>
  <si>
    <t>CBMES 360</t>
  </si>
  <si>
    <t>MAJ QOCBM MARCIO DA COSTA CAVACHINI, NF 2758518</t>
  </si>
  <si>
    <t>Manutenção / Reforma Predial São Mateus</t>
  </si>
  <si>
    <t>CBMES 437</t>
  </si>
  <si>
    <t>CBMES 438</t>
  </si>
  <si>
    <t>CBMES 439</t>
  </si>
  <si>
    <t>CBMES 367</t>
  </si>
  <si>
    <t>CBMES 366</t>
  </si>
  <si>
    <t>CBMES 374</t>
  </si>
  <si>
    <t>CBMES 354</t>
  </si>
  <si>
    <t>CBMES 388</t>
  </si>
  <si>
    <t>CBMES 389</t>
  </si>
  <si>
    <t>CBMES 508</t>
  </si>
  <si>
    <t>CBMES 426</t>
  </si>
  <si>
    <t>CBMES 515</t>
  </si>
  <si>
    <t>CBMES 450</t>
  </si>
  <si>
    <t>CBMES 464</t>
  </si>
  <si>
    <t>CBMES 427</t>
  </si>
  <si>
    <t>CBMES 384</t>
  </si>
  <si>
    <t>CBMES 507</t>
  </si>
  <si>
    <t>CBMES 385</t>
  </si>
  <si>
    <t>CBMES 451</t>
  </si>
  <si>
    <t>CBMES 452</t>
  </si>
  <si>
    <t>CBMES 453</t>
  </si>
  <si>
    <t>Manutenção / Reforma Predial Serra</t>
  </si>
  <si>
    <t>CBMES 364</t>
  </si>
  <si>
    <t>MAJ QOCBM MARCIO DA COSTA CAVACHINI, NF 2758521</t>
  </si>
  <si>
    <t>BENFEITORIAS E MANUTENÇÃO PREDIAL GERAL</t>
  </si>
  <si>
    <t>CBMES 502</t>
  </si>
  <si>
    <t>COMPRA DE EQUIPAMENTOS E PERIFERICOS DE INFORMATICA</t>
  </si>
  <si>
    <t>CBMES 454</t>
  </si>
  <si>
    <t>CBMES 517</t>
  </si>
  <si>
    <t>CBMES 358</t>
  </si>
  <si>
    <t>CBMES 425</t>
  </si>
  <si>
    <t>CBMES 375</t>
  </si>
  <si>
    <t>CBMES 377</t>
  </si>
  <si>
    <t>CBMES 376</t>
  </si>
  <si>
    <t>CBMES 495</t>
  </si>
  <si>
    <t>CBMES 496</t>
  </si>
  <si>
    <t>CBMES 420</t>
  </si>
  <si>
    <t>CBMES 359</t>
  </si>
  <si>
    <t>CBMES 399</t>
  </si>
  <si>
    <t>CBMES 503</t>
  </si>
  <si>
    <t>CBMES 455</t>
  </si>
  <si>
    <t>CBMES 516</t>
  </si>
  <si>
    <t>CBMES 522</t>
  </si>
  <si>
    <t>CBMES 393</t>
  </si>
  <si>
    <t>CBMES 504</t>
  </si>
  <si>
    <t>CBMES 413</t>
  </si>
  <si>
    <t>CBMES 414</t>
  </si>
  <si>
    <t>MAJ QOCBM MARCIO DA COSTA CAVACHINI, NF 2758516</t>
  </si>
  <si>
    <t>MAJ QOCBM MARCIO DA COSTA CAVACHINI, NF 2758517</t>
  </si>
  <si>
    <t>CBMES 368</t>
  </si>
  <si>
    <t>CBMES 369</t>
  </si>
  <si>
    <t>CBMES 509</t>
  </si>
  <si>
    <t>CBMES 510</t>
  </si>
  <si>
    <t>CBMES 370</t>
  </si>
  <si>
    <t>CBMES 526</t>
  </si>
  <si>
    <t>CBMES 511</t>
  </si>
  <si>
    <t>CBMES 512</t>
  </si>
  <si>
    <t>CBMES 513</t>
  </si>
  <si>
    <t>CBMES 412</t>
  </si>
  <si>
    <t>CBMES 514</t>
  </si>
  <si>
    <t>CURSOS E CAPACITAÇÃO</t>
  </si>
  <si>
    <t>CBMES 371</t>
  </si>
  <si>
    <t>CBMES 404</t>
  </si>
  <si>
    <t>CBMES 476</t>
  </si>
  <si>
    <t>CBMES 379</t>
  </si>
  <si>
    <t>CBMES 535</t>
  </si>
  <si>
    <t>CBMES 467</t>
  </si>
  <si>
    <t>CBMES 536</t>
  </si>
  <si>
    <t>CBMES 549</t>
  </si>
  <si>
    <t>CBMES 392</t>
  </si>
  <si>
    <t>CBMES 499</t>
  </si>
  <si>
    <t>CBMES 357</t>
  </si>
  <si>
    <t>CBMES 372</t>
  </si>
  <si>
    <t>CBMES 400</t>
  </si>
  <si>
    <t>CBMES 534</t>
  </si>
  <si>
    <t>CBMES 533</t>
  </si>
  <si>
    <t>COMPRA DE APARELHO DE AR CONDICIONADO</t>
  </si>
  <si>
    <t>CBMES 518</t>
  </si>
  <si>
    <t>COMPRA DE MATERIAL DE CONSUMO</t>
  </si>
  <si>
    <t>COMPRA DE MATERIAIS PARA EVENTOS E BRINDES</t>
  </si>
  <si>
    <t>CBMES 551</t>
  </si>
  <si>
    <t>CBMES 490</t>
  </si>
  <si>
    <t>CBMES 550</t>
  </si>
  <si>
    <t>CBMES 378</t>
  </si>
  <si>
    <t>CBMES 553</t>
  </si>
  <si>
    <t>CBMES 519</t>
  </si>
  <si>
    <t>CBMES 555</t>
  </si>
  <si>
    <t>CBMES 520</t>
  </si>
  <si>
    <t>CBMES 521</t>
  </si>
  <si>
    <t>CBMES 523</t>
  </si>
  <si>
    <t>CBMES 524</t>
  </si>
  <si>
    <t>CBMES 373</t>
  </si>
  <si>
    <t>CBMES 477</t>
  </si>
  <si>
    <t>CBMES 497</t>
  </si>
  <si>
    <t>CBMES 397</t>
  </si>
  <si>
    <t>CBMES 478</t>
  </si>
  <si>
    <t>CBMES 479</t>
  </si>
  <si>
    <t>CBMES 390</t>
  </si>
  <si>
    <t>CBMES 391</t>
  </si>
  <si>
    <t>CBMES 398</t>
  </si>
  <si>
    <t>CBMES 480</t>
  </si>
  <si>
    <t>CBMES 491</t>
  </si>
  <si>
    <t>CBMES 394</t>
  </si>
  <si>
    <t>CBMES 506</t>
  </si>
  <si>
    <t>CBMES 481</t>
  </si>
  <si>
    <t>CBMES 498</t>
  </si>
  <si>
    <t>CBMES 525</t>
  </si>
  <si>
    <t>CBMES 482</t>
  </si>
  <si>
    <t>CBMES 527</t>
  </si>
  <si>
    <t>CBMES 456</t>
  </si>
  <si>
    <t>CBMES 457</t>
  </si>
  <si>
    <t>CBMES 380</t>
  </si>
  <si>
    <t>CBMES 505</t>
  </si>
  <si>
    <t>CBMES 554</t>
  </si>
  <si>
    <t>CBMES 483</t>
  </si>
  <si>
    <t>CBMES 528</t>
  </si>
  <si>
    <t>CBMES 492</t>
  </si>
  <si>
    <t>CBMES 484</t>
  </si>
  <si>
    <t>CBMES 485</t>
  </si>
  <si>
    <t>CBMES 529</t>
  </si>
  <si>
    <t>CBMES 552</t>
  </si>
  <si>
    <t>CBMES 429</t>
  </si>
  <si>
    <t>CBMES 530</t>
  </si>
  <si>
    <t>CBMES 531</t>
  </si>
  <si>
    <t>CBMES 486</t>
  </si>
  <si>
    <t>CBMES 487</t>
  </si>
  <si>
    <t>CBMES 488</t>
  </si>
  <si>
    <t>CBMES 489</t>
  </si>
  <si>
    <t>CBMES 532</t>
  </si>
  <si>
    <t>LAMPADAS</t>
  </si>
  <si>
    <t>007/2026</t>
  </si>
  <si>
    <t>008/2026</t>
  </si>
  <si>
    <t>009/2026</t>
  </si>
  <si>
    <t>110/2026</t>
  </si>
  <si>
    <t>EQUIPAMENTOS DE PROTEÇÃO INDIVIDUAL</t>
  </si>
  <si>
    <t>010/2026</t>
  </si>
  <si>
    <t>011/2026</t>
  </si>
  <si>
    <t>012/2026</t>
  </si>
  <si>
    <t>174/2026</t>
  </si>
  <si>
    <t>051/2026</t>
  </si>
  <si>
    <t>028/2026</t>
  </si>
  <si>
    <t>013/2026</t>
  </si>
  <si>
    <t>118/2026</t>
  </si>
  <si>
    <t>GTI</t>
  </si>
  <si>
    <t>159/2026</t>
  </si>
  <si>
    <t>121/2026</t>
  </si>
  <si>
    <t>014/2026</t>
  </si>
  <si>
    <t>APARELHO DE TELEFONE FIXO</t>
  </si>
  <si>
    <t>015/2026</t>
  </si>
  <si>
    <t>016/2026</t>
  </si>
  <si>
    <t>017/2026</t>
  </si>
  <si>
    <t>018/2026</t>
  </si>
  <si>
    <t>MATERIAIS DE LIMPEZA</t>
  </si>
  <si>
    <t>019/2026</t>
  </si>
  <si>
    <t>020/2026</t>
  </si>
  <si>
    <t>021/2026</t>
  </si>
  <si>
    <t>022/2026</t>
  </si>
  <si>
    <t>MATERIAL DE LIMPEZA AUTOMOTIVA</t>
  </si>
  <si>
    <t>023/2026</t>
  </si>
  <si>
    <t>024/2026</t>
  </si>
  <si>
    <t>025/2026</t>
  </si>
  <si>
    <t>PRODUTOS DE LIMPEZA</t>
  </si>
  <si>
    <t>026/2026</t>
  </si>
  <si>
    <t>056/2026</t>
  </si>
  <si>
    <t>048/2026</t>
  </si>
  <si>
    <t>100/2026</t>
  </si>
  <si>
    <t>119/2026</t>
  </si>
  <si>
    <t>063/2026</t>
  </si>
  <si>
    <t>AJUDANCIA</t>
  </si>
  <si>
    <t>093/2026</t>
  </si>
  <si>
    <t>101/2026</t>
  </si>
  <si>
    <t>079/2026</t>
  </si>
  <si>
    <t>094/2026</t>
  </si>
  <si>
    <t>078/2026</t>
  </si>
  <si>
    <t>066/2026</t>
  </si>
  <si>
    <t>175/2026</t>
  </si>
  <si>
    <t>135/2026</t>
  </si>
  <si>
    <t>172/2026</t>
  </si>
  <si>
    <t>046/2026</t>
  </si>
  <si>
    <t>096/2026</t>
  </si>
  <si>
    <t>027/2026</t>
  </si>
  <si>
    <t>Construção poço artesiano nas dependências da 1ªCIA IND</t>
  </si>
  <si>
    <t>188/2026</t>
  </si>
  <si>
    <t>052/2026</t>
  </si>
  <si>
    <t>127/2026</t>
  </si>
  <si>
    <t xml:space="preserve"> EQUIPAMENTOS DE AVALIAÇÃO CLINICA E MONITORAMENTO DE SINAIS VITAIS</t>
  </si>
  <si>
    <t>029/2026</t>
  </si>
  <si>
    <t>161/2026</t>
  </si>
  <si>
    <t>030/2026</t>
  </si>
  <si>
    <t>031/2026</t>
  </si>
  <si>
    <t>032/2026</t>
  </si>
  <si>
    <t>BOM ESTAR</t>
  </si>
  <si>
    <t>033/2026</t>
  </si>
  <si>
    <t>034/2026</t>
  </si>
  <si>
    <t>035/2026</t>
  </si>
  <si>
    <t>036/2026</t>
  </si>
  <si>
    <t>038/2026</t>
  </si>
  <si>
    <t>039/2026</t>
  </si>
  <si>
    <t>040/2026</t>
  </si>
  <si>
    <t>041/2026</t>
  </si>
  <si>
    <t>043/2026</t>
  </si>
  <si>
    <t>044/2026</t>
  </si>
  <si>
    <t>6° BBM</t>
  </si>
  <si>
    <t>045/2026</t>
  </si>
  <si>
    <t>047/2026</t>
  </si>
  <si>
    <t>053/2026</t>
  </si>
  <si>
    <t>054/2026</t>
  </si>
  <si>
    <t>055/2026</t>
  </si>
  <si>
    <t>057/2026</t>
  </si>
  <si>
    <t>058/2026</t>
  </si>
  <si>
    <t>059/2026</t>
  </si>
  <si>
    <t>060/2026</t>
  </si>
  <si>
    <t>061/2026</t>
  </si>
  <si>
    <t>062/2026</t>
  </si>
  <si>
    <t>064/2026</t>
  </si>
  <si>
    <t>065/2026</t>
  </si>
  <si>
    <t>104/2026</t>
  </si>
  <si>
    <t>067/2026</t>
  </si>
  <si>
    <t>068/2026</t>
  </si>
  <si>
    <t>069/2026</t>
  </si>
  <si>
    <t>149/2026</t>
  </si>
  <si>
    <t>070/2026</t>
  </si>
  <si>
    <t>120/2026</t>
  </si>
  <si>
    <t>071/2026</t>
  </si>
  <si>
    <t>072/2026</t>
  </si>
  <si>
    <t>073/2026</t>
  </si>
  <si>
    <t>075/2026</t>
  </si>
  <si>
    <t>076/2026</t>
  </si>
  <si>
    <t>077/2026</t>
  </si>
  <si>
    <t xml:space="preserve">CEIB </t>
  </si>
  <si>
    <t>080/2026</t>
  </si>
  <si>
    <t>082/2026</t>
  </si>
  <si>
    <t>083/2026</t>
  </si>
  <si>
    <t>084/2026</t>
  </si>
  <si>
    <t>085/2026</t>
  </si>
  <si>
    <t>097/2026</t>
  </si>
  <si>
    <t>087/2026</t>
  </si>
  <si>
    <t>088/2026</t>
  </si>
  <si>
    <t>089/2026</t>
  </si>
  <si>
    <t>164/2026</t>
  </si>
  <si>
    <t>095/2026</t>
  </si>
  <si>
    <t>163/2026</t>
  </si>
  <si>
    <t>160/2026</t>
  </si>
  <si>
    <t>207/2026</t>
  </si>
  <si>
    <t>098/2026</t>
  </si>
  <si>
    <t>099/2026</t>
  </si>
  <si>
    <t>102/2026</t>
  </si>
  <si>
    <t>105/2026</t>
  </si>
  <si>
    <t>106/2026</t>
  </si>
  <si>
    <t>107/2026</t>
  </si>
  <si>
    <t>108/2026</t>
  </si>
  <si>
    <t>FISIOTERAPIA</t>
  </si>
  <si>
    <t>109/2026</t>
  </si>
  <si>
    <t>111/2026</t>
  </si>
  <si>
    <t>112/2026</t>
  </si>
  <si>
    <t>113/2026</t>
  </si>
  <si>
    <t>114/2026</t>
  </si>
  <si>
    <t>115/2026</t>
  </si>
  <si>
    <t>117/2026</t>
  </si>
  <si>
    <t>122/2026</t>
  </si>
  <si>
    <t>123/2026</t>
  </si>
  <si>
    <t>MATERIAL BELICO</t>
  </si>
  <si>
    <t>124/2026</t>
  </si>
  <si>
    <t>125/2026</t>
  </si>
  <si>
    <t>126/2026</t>
  </si>
  <si>
    <t>128/2026</t>
  </si>
  <si>
    <t>129/2026</t>
  </si>
  <si>
    <t>130/2026</t>
  </si>
  <si>
    <t>PERICIA</t>
  </si>
  <si>
    <t>131/2026</t>
  </si>
  <si>
    <t>132/2026</t>
  </si>
  <si>
    <t>133/2026</t>
  </si>
  <si>
    <t>134/2026</t>
  </si>
  <si>
    <t>136/2026</t>
  </si>
  <si>
    <t>137/2026</t>
  </si>
  <si>
    <t>138/2026</t>
  </si>
  <si>
    <t>139/2026</t>
  </si>
  <si>
    <t>140/2026</t>
  </si>
  <si>
    <t>141/2026</t>
  </si>
  <si>
    <t>190/2026</t>
  </si>
  <si>
    <t>142/2026</t>
  </si>
  <si>
    <t>192/2026</t>
  </si>
  <si>
    <t>143/2026</t>
  </si>
  <si>
    <t>144/2026</t>
  </si>
  <si>
    <t>145/2026</t>
  </si>
  <si>
    <t>146/2026</t>
  </si>
  <si>
    <t>147/2026</t>
  </si>
  <si>
    <t>148/2026</t>
  </si>
  <si>
    <t>177/2026</t>
  </si>
  <si>
    <t xml:space="preserve">BOM ESTAR </t>
  </si>
  <si>
    <t>171/2026</t>
  </si>
  <si>
    <t>150/2026</t>
  </si>
  <si>
    <t>151/2026</t>
  </si>
  <si>
    <t>152/2026</t>
  </si>
  <si>
    <t>153/2026</t>
  </si>
  <si>
    <t>154/2026</t>
  </si>
  <si>
    <t>194/2026</t>
  </si>
  <si>
    <t>155/2026</t>
  </si>
  <si>
    <t>157/2026</t>
  </si>
  <si>
    <t>162/2026</t>
  </si>
  <si>
    <t>Cursos e capacitação</t>
  </si>
  <si>
    <t>166/2026</t>
  </si>
  <si>
    <t>167/2026</t>
  </si>
  <si>
    <t>168/2026</t>
  </si>
  <si>
    <t>170/2026</t>
  </si>
  <si>
    <t>203/2026</t>
  </si>
  <si>
    <t>193/2026</t>
  </si>
  <si>
    <t>173/2026</t>
  </si>
  <si>
    <t>091/2026</t>
  </si>
  <si>
    <t>092/2026</t>
  </si>
  <si>
    <t>176/2026</t>
  </si>
  <si>
    <t>178/2026</t>
  </si>
  <si>
    <t>179/2026</t>
  </si>
  <si>
    <t>180/2026</t>
  </si>
  <si>
    <t>182/2026</t>
  </si>
  <si>
    <t>212/2026</t>
  </si>
  <si>
    <t>183/2026</t>
  </si>
  <si>
    <t>156/2026</t>
  </si>
  <si>
    <t>184/2026</t>
  </si>
  <si>
    <t>185/2026</t>
  </si>
  <si>
    <t>186/2026</t>
  </si>
  <si>
    <t>187/2026</t>
  </si>
  <si>
    <t>090/2026</t>
  </si>
  <si>
    <t>116/2026</t>
  </si>
  <si>
    <t>195/2026</t>
  </si>
  <si>
    <t>196/2026</t>
  </si>
  <si>
    <t>197/2026</t>
  </si>
  <si>
    <t>198/2026</t>
  </si>
  <si>
    <t>199/2026</t>
  </si>
  <si>
    <t>200/2026</t>
  </si>
  <si>
    <t>201/2026</t>
  </si>
  <si>
    <t>037/2026</t>
  </si>
  <si>
    <t>202/2026</t>
  </si>
  <si>
    <t>086/2026</t>
  </si>
  <si>
    <t>204/2026</t>
  </si>
  <si>
    <t>205/2026</t>
  </si>
  <si>
    <t>206/2026</t>
  </si>
  <si>
    <t>103/2026</t>
  </si>
  <si>
    <t>208/2026</t>
  </si>
  <si>
    <t>209/2026</t>
  </si>
  <si>
    <t>211/2026</t>
  </si>
  <si>
    <t>BANCO MUNDIAL</t>
  </si>
  <si>
    <t>DPOF</t>
  </si>
  <si>
    <t>210/2026</t>
  </si>
  <si>
    <t>CONTRATO ATÉ DEZ 26</t>
  </si>
  <si>
    <t>CPL</t>
  </si>
  <si>
    <t>158/2026</t>
  </si>
  <si>
    <t>191/2026</t>
  </si>
  <si>
    <t>050/2026</t>
  </si>
  <si>
    <t>181/2026</t>
  </si>
  <si>
    <t xml:space="preserve">CONTRATO </t>
  </si>
  <si>
    <t>SERVIÇO CONTINUADO</t>
  </si>
  <si>
    <t>CONTRATO A SER RENOVADO EM DEZEMBRO2026</t>
  </si>
  <si>
    <t>CONTRATO A SER RENOVADO EM FEVEREIRO 2026</t>
  </si>
  <si>
    <t>CONTRATO A SER RENOVADO EM JANEIRO DE 2030</t>
  </si>
  <si>
    <t>CONTRATO A SER RENOVADO EM JUNHO 2026</t>
  </si>
  <si>
    <t>CPL PARA LICITAR</t>
  </si>
  <si>
    <t>Serviços Auxiliares de Tecnologia Informação e Comunicação - PRODEST</t>
  </si>
  <si>
    <t>WORKSTATION (COMPUTADOR/NOTEBOOK)</t>
  </si>
  <si>
    <t>2025-MTHKZ</t>
  </si>
  <si>
    <t xml:space="preserve">2024-QCSBH </t>
  </si>
  <si>
    <t>4ª CIA IND</t>
  </si>
  <si>
    <t>DepMat</t>
  </si>
  <si>
    <t>2025-VF4J9</t>
  </si>
  <si>
    <t>CBMES 540</t>
  </si>
  <si>
    <t>R$ 6.400,00</t>
  </si>
  <si>
    <t>2025-5FBR3</t>
  </si>
  <si>
    <t>autocratn</t>
  </si>
  <si>
    <t>autocratp</t>
  </si>
  <si>
    <t>dataSheetName</t>
  </si>
  <si>
    <t>"PCA 2026 - SEM PREVISÃO"</t>
  </si>
  <si>
    <t>v</t>
  </si>
  <si>
    <t>"5.1"</t>
  </si>
  <si>
    <t>dataSheetId</t>
  </si>
  <si>
    <t>"1.453236169E9"</t>
  </si>
  <si>
    <t>updateTime</t>
  </si>
  <si>
    <t>"1.768929727127E12"</t>
  </si>
  <si>
    <t>vp</t>
  </si>
  <si>
    <t>ssId</t>
  </si>
  <si>
    <t>"1DB9rNFUSsSKror-IT1kF6VmX8yiBCkGpWDZ0pY9RVm4"</t>
  </si>
  <si>
    <t>Caixa Organizadora com Tampa - 20 litros</t>
  </si>
  <si>
    <t>CALÇA DE SEGURANÇA (CORTE DE ÁRVORES)</t>
  </si>
  <si>
    <t>CONEXÃO MANGUEIRA MATERIAL: 2 1/2POL 2 1/2POL ROSCA FÊMEA.</t>
  </si>
  <si>
    <t>DESINGRIPANTE</t>
  </si>
  <si>
    <t>FILTRO REFIL PRE FILTRO PARA PURIFICADOR DE AGUA; BDF 300</t>
  </si>
  <si>
    <t>Frasco Tipo Almotolia</t>
  </si>
  <si>
    <t>frasco 250ml</t>
  </si>
  <si>
    <t>FRAUDÃO DE SALVAMENTO</t>
  </si>
  <si>
    <t>ITENS</t>
  </si>
  <si>
    <t>ABAFADOR</t>
  </si>
  <si>
    <t>ALVO SILHUETA</t>
  </si>
  <si>
    <t>ARMÁRIO DE AÇO</t>
  </si>
  <si>
    <t>BATERIA VEICULAR</t>
  </si>
  <si>
    <t>BOTINA DE SEGURANÇA</t>
  </si>
  <si>
    <t>CABO SOLTEIRO E CORDELETE</t>
  </si>
  <si>
    <t>CAIXA DE TRANSPORTE DE ANIMAL</t>
  </si>
  <si>
    <t>CAPACETE DE INCÊNDIO</t>
  </si>
  <si>
    <t>CAPACETE MULTIMISSÃO</t>
  </si>
  <si>
    <t>COMPRESSOR</t>
  </si>
  <si>
    <t>CONCERTINA</t>
  </si>
  <si>
    <t>CRACHÁ E TAG VEICULAR</t>
  </si>
  <si>
    <t>DESENCARCERADOR</t>
  </si>
  <si>
    <t>DETECTOR DE GASES</t>
  </si>
  <si>
    <t>DETECTOR DE MULTIGASES</t>
  </si>
  <si>
    <t>DETECTOR DE TENSÃO</t>
  </si>
  <si>
    <t>ELEMENTOS FILTRANTES</t>
  </si>
  <si>
    <t>ELETRODOMÉSTICOS</t>
  </si>
  <si>
    <t>EPEI PARA CORTE DE ARVORE</t>
  </si>
  <si>
    <t>ESCADA EXTENSÍVEL</t>
  </si>
  <si>
    <t>KIT MOP</t>
  </si>
  <si>
    <t>MACACAO APICULTOR</t>
  </si>
  <si>
    <t>MACACÃO MANUTENÇÃO</t>
  </si>
  <si>
    <t>MACACO JACARÉ</t>
  </si>
  <si>
    <t>MATERIAL DE REPARO E MANUTENÇÃO</t>
  </si>
  <si>
    <t>MATERIAL PARA ACAMPAMENTO</t>
  </si>
  <si>
    <t>MOCHILA COSTAL E PINGA FOGO</t>
  </si>
  <si>
    <t>MOTOSERRA E BATERIA</t>
  </si>
  <si>
    <t>PLACAS DE SINALIZAÇÃO E IDENTIFICAÇÃO</t>
  </si>
  <si>
    <t>PORTÃO AUTOMATIZADO</t>
  </si>
  <si>
    <t>REFRIGERADOR E FOGÃO</t>
  </si>
  <si>
    <t>SACO DE LIXO INFECTANTE</t>
  </si>
  <si>
    <t>SPRAY DE TESTE</t>
  </si>
  <si>
    <t>TELEFONE FIXO</t>
  </si>
  <si>
    <t>TRAVA QUEDA</t>
  </si>
  <si>
    <t>UTENSÍLIOS DOMÉSTICOS</t>
  </si>
  <si>
    <t>UNIFORME OPERACIONAL</t>
  </si>
  <si>
    <t xml:space="preserve">COLCHÃO E CAPA </t>
  </si>
  <si>
    <t>ELETRODO</t>
  </si>
  <si>
    <t>RECARGA DE GLP</t>
  </si>
  <si>
    <t>PAPEL HIGIENICO E PAPEL TOALHA</t>
  </si>
  <si>
    <t>SACO DE LIXO</t>
  </si>
  <si>
    <t>ALCOOL</t>
  </si>
  <si>
    <t>PROCESSO A SER RENOVADO EM JUNHO</t>
  </si>
  <si>
    <t>ITEM</t>
  </si>
  <si>
    <t>TITULO DE PROCESSO</t>
  </si>
  <si>
    <t>DOP - EQUIPAMENTO OPERACIONAL INCENDIO FLORESTAL</t>
  </si>
  <si>
    <t>COMPRA DE EQUIPAMENTOS DE COMBATE A INCÊNDIO FLORESTAL</t>
  </si>
  <si>
    <t>DOP - EQUIPAMENTO OPERACIONAL INCENDIO ESTRUTURAL</t>
  </si>
  <si>
    <t>COMPRA DE COMPONENTES HIDRÁULICOS E ACOPLAMENTOS PARA COMBATE A INCÊNDIO</t>
  </si>
  <si>
    <t>COMPRA DE FERRAMENTAS</t>
  </si>
  <si>
    <t>DOP - EPI SALVAMENTO EM ALTURAS</t>
  </si>
  <si>
    <t>COMPRA DE EPI - PROTEÇÃO E RESGATE PARA SALVAMENTO EM ALTURA</t>
  </si>
  <si>
    <t>DOP - EQUIPAMENTO OPERACIONAL SALVAMENTO AQUATICO</t>
  </si>
  <si>
    <t>COMPRA DE EQUIPAMENTO - RESGATE PARA SALVAMENTO AQUÁTICO</t>
  </si>
  <si>
    <t>DEPMAT - RADIO</t>
  </si>
  <si>
    <t>COMPRA DE EQUIPAMENTOS E ACESSÓRIOS DE COMUNICAÇÃO</t>
  </si>
  <si>
    <t>GEA - OBRA</t>
  </si>
  <si>
    <t>COMPRA DE INSUMOS AGRÍCOLAS E QUÍMICOS</t>
  </si>
  <si>
    <t>COMPRA DE PRODUTOS DE LIMPEZA E HIGIENE</t>
  </si>
  <si>
    <t>DAL - ELETRODOMÉSTICOS</t>
  </si>
  <si>
    <t>COMPRA DE EQUIPAMENTOS E ELETRODOMÉSTICOS</t>
  </si>
  <si>
    <t>DOP - EQUIPAMENTO OPERACIONAL SALVAMENTO TERRESTRE</t>
  </si>
  <si>
    <t>COMPRA DE ALMOFADA PNEUMATICA</t>
  </si>
  <si>
    <t>GEA - OBRAS</t>
  </si>
  <si>
    <t>LOCAÇÃO DE ESTRUTURAS E CONTAINERS</t>
  </si>
  <si>
    <t>COMPRA DE ALVOS E EQUIPAMENTOS DE TREINAMENTO</t>
  </si>
  <si>
    <t>COMPRA DE MATERIAIS DE ESCRITÓRIO E CONSUMÍVEIS</t>
  </si>
  <si>
    <t>DAL - AR CONDICIONADO</t>
  </si>
  <si>
    <t>COMPRA DE EQUIPAMENTOS DE CLIMATIZAÇÃO</t>
  </si>
  <si>
    <t>COMPRA DE EQUIPAMENTOS E INFRAESTRUTURA PREDIAL</t>
  </si>
  <si>
    <t>COMPRA DE EQUIPAMENTOS MÉDICOS E DE FISIOTERAPIA</t>
  </si>
  <si>
    <t>GTI - MULTIMIDIA</t>
  </si>
  <si>
    <t>COMPRA DE EQUIPAMENTOS E ACESSÓRIOS OPERACIONAIS</t>
  </si>
  <si>
    <t>COMPRA DE EQUIPAMENTOS DE APRESENTAÇÃO E MULTIMÍDIA</t>
  </si>
  <si>
    <t>COMPRA DE VIATURAS E ACESSÓRIOS VEICULARES</t>
  </si>
  <si>
    <t>SCC - CONTRATO DE MANUTENÇÃO DE AR CONDICIONADO</t>
  </si>
  <si>
    <t>SERVIÇOS DE MANUTENÇÃO - CLIMATIZAÇÃO</t>
  </si>
  <si>
    <t>COMPRA DE INSUMOS PARA CONSTRUÇÃO E MANUTENÇÃO</t>
  </si>
  <si>
    <t>COMPRA DE MÓVEIS E EQUIPAMENTOS PARA ÁREAS COMUNS</t>
  </si>
  <si>
    <t>COMPRA DE MÓVEIS E EQUIPAMENTOS OPERACIONAIS</t>
  </si>
  <si>
    <t>PREFEITURA DAL - MATERIAL DE JARDINAGEM</t>
  </si>
  <si>
    <t>COMPRA DE EQUIPAMENTOS DE IRRIGAÇÃO E JARDINAGEM</t>
  </si>
  <si>
    <t>COMPRA DE ELETRODOMÉSTICOS</t>
  </si>
  <si>
    <t>COMPRA DE EQUIPAMENTOS PARA APH</t>
  </si>
  <si>
    <t>COMPRA DE MATERIAIS PARA INSTALAÇÕES SANITÁRIAS</t>
  </si>
  <si>
    <t>COMPRA DE EQUIPAMENTOS OPERACIONAIS ESPECIALIZADOS</t>
  </si>
  <si>
    <t>SERVIÇOS DE INSTALAÇÃO E MANUTENÇÃO - INFRAESTRUTURA</t>
  </si>
  <si>
    <t>ALMOXARIFADO GERAL - EPI APH</t>
  </si>
  <si>
    <t>COMPRA DE EPI PARA ATENDIMENTO PRÉ HOSPITALAR</t>
  </si>
  <si>
    <t>COMPRA DE MATERIAIS DE APRESENTAÇÃO E BACKDROP</t>
  </si>
  <si>
    <t>COMPRA DE MATERIAIS PARA ARMAZENAGEM E LIMPEZA</t>
  </si>
  <si>
    <t>COMPRA DE EQUIPAMENTOS DE RESGATE E SALVAMENTO</t>
  </si>
  <si>
    <t>COMPRA DE MÓVEIS E EQUIPAMENTOS PARA ÁREAS OPERACIONAIS</t>
  </si>
  <si>
    <t>COMPRA DE MATERIAIS PARA EVENTOS E CERIMÔNIAS</t>
  </si>
  <si>
    <t>COMPRA DE MATERIAIS PARA COZINHA E REFEITÓRIO</t>
  </si>
  <si>
    <t>COMPRA DE EQUIPAMENTOS DE ACAMPAMENTO E CAMPANHA</t>
  </si>
  <si>
    <t>COMPRA DE EQUIPAMENTOS PARA ANIMAIS</t>
  </si>
  <si>
    <t>COMPRA DE BATERIAS ESTACIONÁRIAS</t>
  </si>
  <si>
    <t>DOP - DRONE</t>
  </si>
  <si>
    <t>COMPRA DE EQUIPAMENTOS PARA ÁREAS COMUNS</t>
  </si>
  <si>
    <t>SERVIÇOS DE MANUTENÇÃO - INFRAESTRUTURA PREDIAL</t>
  </si>
  <si>
    <t>COMPRA DE EQUIPAMENTOS ÓPTICOS E OBSERVAÇÃO</t>
  </si>
  <si>
    <t>COMPRA DE MATERIAIS PARA ARMAZENAGEM E TRANSPORTE</t>
  </si>
  <si>
    <t>ALMOXARIFADO GERAL - MATERIAL DE APH</t>
  </si>
  <si>
    <t>ALMOXARIFADO GERAL - MATERIAL DE EXPEDIENTE</t>
  </si>
  <si>
    <t>COMPRA DE EQUIPAMENTOS DE TRANSPORTE E ARMAZENAGEM TÉRMICA</t>
  </si>
  <si>
    <t>COMPRA DE VESTUÁRIO OPERACIONAL</t>
  </si>
  <si>
    <t>CEIB - EQUIPAMENTO PARA TREINAMENTO</t>
  </si>
  <si>
    <t>COMPRA DE EQUIPAMENTOS DE TREINAMENTO E SIMULAÇÃO</t>
  </si>
  <si>
    <t>COMPRA DE EQUIPAMENTOS MÉDICOS E DE CAMPO</t>
  </si>
  <si>
    <t>DOP - EPI INCENDIO ESTRUTURAL</t>
  </si>
  <si>
    <t>COMPRA DE EPI PARA ATENDIMENTO A INCENDIO ESTRUTURAL</t>
  </si>
  <si>
    <t>DOP - EPI SALVAMENTO AQUATICO</t>
  </si>
  <si>
    <t>ALMOXARIFADO GERAL - EPI</t>
  </si>
  <si>
    <t>COMPRA DE EPI - BOTINA DE SEGURANÇA</t>
  </si>
  <si>
    <t>COMPRA DE EQUIPAMENTOS MÉDICOS E DE MONITORAMENTO</t>
  </si>
  <si>
    <t>PREFEITURA DAL - FERRAMENTAS</t>
  </si>
  <si>
    <t>COMPRA DE MATERIAIS PARA INFRAESTRUTURA E CONTENÇÃO</t>
  </si>
  <si>
    <t>COMPRA DE MATERIAIS ELÉTRICOS E CABOS</t>
  </si>
  <si>
    <t>COMPRA DE EQUIPAMENTOS DE SEGURANÇA E ACESSO</t>
  </si>
  <si>
    <t>COMPRA DE EQUIPAMENTOS MÉDICOS E MOBILIDADE</t>
  </si>
  <si>
    <t>COMPRA DE MÓVEIS PARA ESCRITÓRIO E ÁREAS COMUNS</t>
  </si>
  <si>
    <t>COMPRA DE EQUIPAMENTOS DE SOM E ÁUDIO</t>
  </si>
  <si>
    <t>COMPRA DE MATERIAIS DE ARQUIVO E ORGANIZAÇÃO</t>
  </si>
  <si>
    <t xml:space="preserve">GTI </t>
  </si>
  <si>
    <t>COMPRA DE MATERIAIS PARA ARMAZENAGEM E ORGANIZAÇÃO</t>
  </si>
  <si>
    <t>DOP - EPI SALVAMENTO TERRESTRE</t>
  </si>
  <si>
    <t>COMPRA DE EPI - CORTE DE ARVORES</t>
  </si>
  <si>
    <t>COMPRA DE EQUIPAMENTOS PARA ESTABILIZAÇÃO VEICULAR</t>
  </si>
  <si>
    <t>COMPRA DE EQUIPAMENTOS PARA MANUTENÇÃO VEICULAR</t>
  </si>
  <si>
    <t>COMPRA DE MÓVEIS PARA ÁREAS COMUNS</t>
  </si>
  <si>
    <t>COMPRA DE EQUIPAMENTOS DE FOTOGRAFIA E VÍDEO</t>
  </si>
  <si>
    <t>COMPRA DE CAMERA PARA BUSCA E RESGATE</t>
  </si>
  <si>
    <t>ALMOXARIFADO GERAL - MATERIAL DE COPA E COZINHA</t>
  </si>
  <si>
    <t>COMPRA DE EQUIPAMENTOS DE IMAGEAMENTO TÉRMICO</t>
  </si>
  <si>
    <t>COMPRA DE EQUIPAMENTOS DE SEGURANÇA E VIGILÂNCIA</t>
  </si>
  <si>
    <t>COMPRA DE EQUIPAMENTOS DE INFORMÁTICA E PERIFÉRICOS</t>
  </si>
  <si>
    <t>SERVIÇOS DE INSTALAÇÃO E MANUTENÇÃO - CONTROLE DE ACESSO</t>
  </si>
  <si>
    <t>COMPRA DE ACESSÓRIOS PARA COMUNICAÇÃO</t>
  </si>
  <si>
    <t>COMPRA DE MATERIAIS PARA PROTEÇÃO E CONSERVAÇÃO</t>
  </si>
  <si>
    <t>DOP - EPI  SALVAMENTO EM ALTURAS</t>
  </si>
  <si>
    <t>COMPRA DE EPI - CAPACETE DE SALVAMENTO EM ALTURAS</t>
  </si>
  <si>
    <t>COMPRA DE EPI - CAPACETE DE SALVAMENTO AQUÁTICO</t>
  </si>
  <si>
    <t>COMPRA DE EPI - CAPACETE DE SALVAMENTO MULTIMISSÃO</t>
  </si>
  <si>
    <t>SERVIÇOS DE CAPACITAÇÃO E TREINAMENTO</t>
  </si>
  <si>
    <t>COMPRA DE PEÇAS E ACESSÓRIOS VEICULARES</t>
  </si>
  <si>
    <t>COMPRA DE EQUIPAMENTOS PARA CARGA E CARREGAMENTO</t>
  </si>
  <si>
    <t>COMPRA DE EQUIPAMENTOS PARA TRANSPORTE</t>
  </si>
  <si>
    <t>COMPRA DE EQUIPAMENTOS PARA MANUTENÇÃO E OFICINA</t>
  </si>
  <si>
    <t>COMPRA DE EQUIPAMENTOS PARA COZINHA E REFEITÓRIO</t>
  </si>
  <si>
    <t>COMPRA DE EQUIPAMENTOS PARA TRANSPORTE E CARGA</t>
  </si>
  <si>
    <t>CEIB - SENSOR</t>
  </si>
  <si>
    <t>COMPRA DE PRODUTOS PARA MANUTENÇÃO VEICULAR</t>
  </si>
  <si>
    <t>COMPRA DE SUPRIMENTOS PARA AÇÕES HUMANITÁRIAS</t>
  </si>
  <si>
    <t>COMPRA DE MATERIAIS DE CONSTRUÇÃO E INFRAESTRUTURA</t>
  </si>
  <si>
    <t>DOP - EQUIPAMENTO OPERACIONAL SALVAMENTO EM ALTURAS</t>
  </si>
  <si>
    <t>COMPRA DE EQUIPAMENTOS DE ALPINISMO E ESCALADA</t>
  </si>
  <si>
    <t>COMPRA DE EQUIPAMENTOS ELÉTRICOS E INTERRUPTORES</t>
  </si>
  <si>
    <t>DEPMAT - EQUIPAMENTO DE CALIBRAÇÃO</t>
  </si>
  <si>
    <t>COMPRA DE EQUIPAMENTOS DE MEDIÇÃO E CALIBRAÇÃO</t>
  </si>
  <si>
    <t>COMPRA DE EQUIPAMENTOS DE PROTEÇÃO RESPIRATÓRIA</t>
  </si>
  <si>
    <t>COMPRA DE EQUIPAMENTOS MÉDICOS E DE APOIO</t>
  </si>
  <si>
    <t>COMPRA DE MATERIAIS PARA CONSTRUÇÃO E INFRAESTRUTURA</t>
  </si>
  <si>
    <t>ASCOM -  CONTRATAÇÃO DE EVENTOS</t>
  </si>
  <si>
    <t>SERVIÇOS DE CATERING E COFFEE BREAK</t>
  </si>
  <si>
    <t>ALMOXARIFADO GERAL - ARMAZENAMENTO</t>
  </si>
  <si>
    <t>COMPRA DE EQUIPAMENTOS DE SEGURANÇA E ARMAZENAGEM</t>
  </si>
  <si>
    <t>COMPRA DE COLETES DE PROTEÇÃO BALISTICA</t>
  </si>
  <si>
    <t>ALMOXARIFADO GERAL - MATERIAL DE LIMPEZA</t>
  </si>
  <si>
    <t>COMPRA DE EQUIPAMENTOS E MATERIAIS DE LIMPEZA</t>
  </si>
  <si>
    <t>COMPRA DE SERVIÇOS E BENEFÍCIOS AOS SERVIDORES</t>
  </si>
  <si>
    <t>COMPRA DE ROUPA DE APICULTOR</t>
  </si>
  <si>
    <t>COMPRA DE EQUIPAMENTOS ESPECIALIZADOS DE MERGULHO</t>
  </si>
  <si>
    <t>ALMOXARIFADO GERAL - MATERIAL DE SINALIZAÇÃO</t>
  </si>
  <si>
    <t>COMPRA DE EQUIPAMENTOS DE SINALIZAÇÃO E TRÂNSITO</t>
  </si>
  <si>
    <t>SERVIÇOS DE CONSTRUÇÃO - INFRAESTRUTURA PREDIAL</t>
  </si>
  <si>
    <t>SERVIÇOS DE CONSULTORIA E MONITORAMENTO</t>
  </si>
  <si>
    <t>SERVIÇOS DE CONSULTORIA E PROJETOS</t>
  </si>
  <si>
    <t>SERVIÇOS DE MANUTENÇÃO - INFRAESTRUTURA ELÉTRICA</t>
  </si>
  <si>
    <t>SERVIÇOS DE TELECOMUNICAÇÕES E COMUNICAÇÃO</t>
  </si>
  <si>
    <t>DEPMAT - CONTRATO DE MANUTENÇÃO</t>
  </si>
  <si>
    <t>SERVIÇOS DE MANUTENÇÃO - SISTEMAS E PLATAFORMAS</t>
  </si>
  <si>
    <t>DEPMAT - RADIOS</t>
  </si>
  <si>
    <t>SERVIÇOS DE MANUTENÇÃO - RADIOCOMUNICAÇÃO</t>
  </si>
  <si>
    <t>GTI - SERVIÇO CONTINUO</t>
  </si>
  <si>
    <t>SERVIÇOS DE OUTSOURCING E TERCEIRIZAÇÃO</t>
  </si>
  <si>
    <t>SERVIÇOS DE SUPORTE TÉCNICO E TI</t>
  </si>
  <si>
    <t>DEPMAT - CONTRATO DE PLOTAGEM</t>
  </si>
  <si>
    <t>SERVIÇOS DE PLOTAGEM E PERSONALIZAÇÃO VEICULAR</t>
  </si>
  <si>
    <t>DEPMAT - CONTRATO DE ABASTECIMENTO</t>
  </si>
  <si>
    <t>SERVIÇOS DE GESTÃO DE FROTAS VEICULARES</t>
  </si>
  <si>
    <t>AJUDANCIA - CORREIOS</t>
  </si>
  <si>
    <t>SERVIÇOS DE LOGÍSTICA E COURIER</t>
  </si>
  <si>
    <t>COMPRA DE EQUIPAMENTOS PARA MANUTENÇÃO E JARDINAGEM</t>
  </si>
  <si>
    <t>COMPRA DE MATERIAIS PARA ÁREAS COMUNS</t>
  </si>
  <si>
    <t>SERVIÇOS DE CONFECÇÃO E COSTURA</t>
  </si>
  <si>
    <t>COMPRA DE EQUIPAMENTOS DE PROTEÇÃO PESSOAL ESPECIALIZADO</t>
  </si>
  <si>
    <t>DPOF - DIÁRIAS</t>
  </si>
  <si>
    <t>PREFEITURA DAL - CONTRATAÇÃO DE EMPRESA</t>
  </si>
  <si>
    <t>SERVIÇOS DE CONTROLE DE PRAGAS E DESINFECÇÃO</t>
  </si>
  <si>
    <t>CEIB - CONTRATAÇÃO DE EVENTOS</t>
  </si>
  <si>
    <t>SERVIÇOS DE EVENTOS E EXERCÍCIOS SIMULADOS</t>
  </si>
  <si>
    <t>COMPRA DE PRODUTOS PARA MANUTENÇÃO E LIMPEZA</t>
  </si>
  <si>
    <t>COMPRA DE EQUIPAMENTOS MÉDICOS E DE EMERGÊNCIA</t>
  </si>
  <si>
    <t>COMPRA DE EQUIPAMENTOS DE DETECÇÃO DE GÁS</t>
  </si>
  <si>
    <t>COMPRA DE EQUIPAMENTOS DE DETECÇÃO E MONITORAMENTO</t>
  </si>
  <si>
    <t>COMPRA DE EQUIPAMENTOS DE DETECÇÃO DE RADIOATIVIDADE</t>
  </si>
  <si>
    <t>SERVIÇOS DE OPERAÇÕES E ATIVIDADES</t>
  </si>
  <si>
    <t>COMPRA DE EQUIPAMENTOS ESPECIALIZADOS DE VÍDEO E IMAGEM</t>
  </si>
  <si>
    <t>DGP - EQUIPAMENTO PARA EDUCAÇÃO FISICA</t>
  </si>
  <si>
    <t>SCC - CONTRATO CONTINUO</t>
  </si>
  <si>
    <t>SERVIÇOS DE PUBLICAÇÃO E IMPRESSÃO</t>
  </si>
  <si>
    <t>SERVIÇOS DE UTILIDADE PÚBLICA - ENERGIA ELÉTRICA</t>
  </si>
  <si>
    <t>COMPRA DE EQUIPAMENTOS E ACESSÓRIOS DESPORTIVOS</t>
  </si>
  <si>
    <t>COMPRA DE EQUIPAMENTOS OPERACIONAIS DIVERSOS</t>
  </si>
  <si>
    <t>SERVIÇOS DE CARTÓRIO E DOCUMENTAÇÃO</t>
  </si>
  <si>
    <t>COMPRA DE MATERIAIS DE LIMPEZA</t>
  </si>
  <si>
    <t>COMPRA DE MÓVEIS PARA ÁREAS DE TRABALHO</t>
  </si>
  <si>
    <t>COMPRA DE EQUIPAMENTOS MÉDICOS E DE DIAGNÓSTICO</t>
  </si>
  <si>
    <t>CEIB - RENOVAÇÃO DE CARTEIRA</t>
  </si>
  <si>
    <t>SERVIÇOS DE SAÚDE E MEDICINA DO TRABALHO</t>
  </si>
  <si>
    <t>COMPRA DE EQUIPAMENTOS PARA ESPAÇOS CONFINADOS</t>
  </si>
  <si>
    <t>ALMOXARIFADO GERAL - MATERIAL PARA MANUTENÇÃO</t>
  </si>
  <si>
    <t>ALMOXARIFADO GERAL - FILTRO</t>
  </si>
  <si>
    <t>COMPRA DE EQUIPAMENTOS DE FILTRAGEM DE ÁGUA</t>
  </si>
  <si>
    <t>COMPRA DE EQUIPAMENTOS DE APRESENTAÇÃO</t>
  </si>
  <si>
    <t>COMPRA DE EQUIPAMENTOS DE ÁUDIO E COMUNICAÇÃO</t>
  </si>
  <si>
    <t>COMPRA DE EQUIPAMENTOS MÉDICOS E DE AQUECIMENTO</t>
  </si>
  <si>
    <t>SERVIÇOS DE UTILIDADE PÚBLICA - FORNECIMENTO DE ÁGUA</t>
  </si>
  <si>
    <t>COMPRA DE MATERIAIS PARA ARMAZENAGEM E CONSUMÍVEIS</t>
  </si>
  <si>
    <t>DEPMAT - AQUISIÇÃO DE VEICULOS</t>
  </si>
  <si>
    <t>COMPRA DE EQUIPAMENTOS PARA TRANSPORTE E ARMAZENAGEM TÉRMICA</t>
  </si>
  <si>
    <t>COMPRA DE EQUIPAMENTOS DE GERAÇÃO DE ENERGIA</t>
  </si>
  <si>
    <t>COMPRA DE GERADORES</t>
  </si>
  <si>
    <t>ASCOM - EQUIPAMENTO FOTO E VIDEO</t>
  </si>
  <si>
    <t>SERVIÇOS DE GRÁFICA E COMUNICAÇÃO VISUAL</t>
  </si>
  <si>
    <t>COMPRA DE MATERIAIS PARA JARDINAGEM E MANUTENÇÃO</t>
  </si>
  <si>
    <t>COMPRA DE EQUIPAMENTOS PARA TRAÇÃO E TRANSPORTE</t>
  </si>
  <si>
    <t>HASTE DE COBRE 2,4m</t>
  </si>
  <si>
    <t>COMPRA DE HOLOFOTES PORTATEIS COM BATERIA E CARREGADOR</t>
  </si>
  <si>
    <t>SERVIÇOS DE IMPRESSÃO E COMUNICAÇÃO VISUAL</t>
  </si>
  <si>
    <t>SERVIÇOS DE UTILIDADE PÚBLICA - TELECOMUNICAÇÕES</t>
  </si>
  <si>
    <t>SERVIÇOS DE MANUTENÇÃO - EMBARCAÇÕES E MOTOS D'ÁGUA</t>
  </si>
  <si>
    <t>SERVIÇOS DE MANUTENÇÃO - PEÇAS E ACESSÓRIOS VEICULARES</t>
  </si>
  <si>
    <t>SERVIÇOS DE INSTALAÇÃO - ESTRUTURAS E DIVISÓRIAS</t>
  </si>
  <si>
    <t>SERVIÇOS DE INSTALAÇÃO - PERSIANARIA E REVESTIMENTOS</t>
  </si>
  <si>
    <t>COMPRA DE MATERIAIS PARA EXERCÍCIO E TREINAMENTO</t>
  </si>
  <si>
    <t>COMPRA DE MATERIAIS DE VEDAÇÃO E SELAGEM</t>
  </si>
  <si>
    <t>SERVIÇOS DE BUSCA E RESGATE</t>
  </si>
  <si>
    <t xml:space="preserve">DOP - </t>
  </si>
  <si>
    <t>DEPMAT - MATERIAL PARA MANUTENÇÃO DE VEÍCULOS</t>
  </si>
  <si>
    <t>COMPRA DE EQUIPAMENTOS DE SINALIZAÇÃO E SINALIZADORES</t>
  </si>
  <si>
    <t>COMPRA DE MATERIAIS PARA PROTEÇÃO E EQUIPAMENTOS</t>
  </si>
  <si>
    <t>COMPRA DE EQUIPAMENTOS MÉDICOS E DE SUPORTE</t>
  </si>
  <si>
    <t>COMPRA DE KIT PARA COLETA DE EVIDÊNCIAS DE INCÊNDIO</t>
  </si>
  <si>
    <t>COMPRA DE MATERIAIS PARA MANUTENÇÃO VEICULAR</t>
  </si>
  <si>
    <t>kit reparo de pneu</t>
  </si>
  <si>
    <t>COMPRA DE UTENSILIOS DE COZINHA</t>
  </si>
  <si>
    <t>COMPRA DE LAMPADAS</t>
  </si>
  <si>
    <t>COMPRA DE EQUIPAMENTOS DE ILUMINAÇÃO</t>
  </si>
  <si>
    <t>COMPRA DE EQUIPAMENTOS PARA MANUTENÇÃO E LIMPEZA</t>
  </si>
  <si>
    <t>COMPRA DE LGE</t>
  </si>
  <si>
    <t>COMPRA DE MATERIAIS DE ARQUIVO E CONSULTA</t>
  </si>
  <si>
    <t>COMPRA DE EQUIPAMENTOS PARA JARDIM E IRRIGAÇÃO</t>
  </si>
  <si>
    <t>SERVIÇOS DE MANUTENÇÃO - EQUIPAMENTOS DE ELEVAÇÃO</t>
  </si>
  <si>
    <t>SERVIÇOS DE MANUTENÇÃO - CONTROLE DE ACESSO</t>
  </si>
  <si>
    <t>SERVIÇOS DE MANUTENÇÃO - SISTEMAS DE PROTEÇÃO CONTRA INCÊNDIO</t>
  </si>
  <si>
    <t>SERVIÇOS DE MANUTENÇÃO - VEÍCULOS E FROTAS</t>
  </si>
  <si>
    <t>CEIB - RECARGA DE EXTINTOR</t>
  </si>
  <si>
    <t>CEPDEC - MANUTENÇÃO DATACENTER</t>
  </si>
  <si>
    <t>SERVIÇOS DE MANUTENÇÃO - INFRAESTRUTURA DE TI</t>
  </si>
  <si>
    <t>SERVIÇOS DE MANUTENÇÃO - SISTEMAS DE VIGILÂNCIA</t>
  </si>
  <si>
    <t>SERVIÇOS DE MANUTENÇÃO - SISTEMAS DE ÁUDIO</t>
  </si>
  <si>
    <t>SERVIÇOS DE MANUTENÇÃO - SISTEMAS DE EXIBIÇÃO</t>
  </si>
  <si>
    <t>SERVIÇOS DE MANUTENÇÃO - EQUIPAMENTOS DE GERAÇÃO</t>
  </si>
  <si>
    <t>COMPRA DE EQUIPAMENTOS OPERACIONAIS E MÁQUINAS</t>
  </si>
  <si>
    <t>COMPRA DE EQUIPAMENTOS DE EFEITOS ESPECIAIS</t>
  </si>
  <si>
    <t>COMPRA DE EQUIPAMENTOS PARA LIMPEZA E HIGIENE</t>
  </si>
  <si>
    <t>COMPRA DE EQUIPAMENTOS E MÁQUINAS DIVERSAS</t>
  </si>
  <si>
    <t>COMPRA DE MATERIAIS E INSUMOS DIVERSOS</t>
  </si>
  <si>
    <t>COMPRA DE MÓVEIS E EQUIPAMENTOS DE ÁUDIO/VÍDEO</t>
  </si>
  <si>
    <t>COMPRA DE VEÍCULOS DE TRANSPORTE COLETIVO</t>
  </si>
  <si>
    <t>MOBILIÁRIO E ELETRODOMÉSTICOS</t>
  </si>
  <si>
    <t>COMPRA DE MÓVEIS E EQUIPAMENTOS DIVERSOS</t>
  </si>
  <si>
    <t>COMPRA DE MOCHILAS E EQUIPAMENTOS DE TRANSPORTE</t>
  </si>
  <si>
    <t>CERD - EQUIPAMENTO K9</t>
  </si>
  <si>
    <t>COMPRA DE EQUIPAMENTOS DE TRAÇÃO E TRANSPORTE</t>
  </si>
  <si>
    <t>COMPRA DE EQUIPAMENTOS PARA EMBARCAÇÕES</t>
  </si>
  <si>
    <t>COMPRA DE EQUIPAMENTOS ELÉTRICOS E MOTORES</t>
  </si>
  <si>
    <t>COMPRA DE MATERIAIS DE ARQUIVO E NORMAS</t>
  </si>
  <si>
    <t>COMPRA DE EQUIPAMENTOS DE REALIDADE VIRTUAL</t>
  </si>
  <si>
    <t>COMPRA DE SUPRIMENTOS PARA BEM-ESTAR</t>
  </si>
  <si>
    <t>SERVIÇOS DE EVENTOS E ORGANIZAÇÃO</t>
  </si>
  <si>
    <t>SERVIÇOS DE INSCRIÇÃO E PARTICIPAÇÃO EM EVENTOS</t>
  </si>
  <si>
    <t>COMPRA DE EQUIPAMENTOS DE ARMAZENAGEM</t>
  </si>
  <si>
    <t>SERVIÇOS DE TRANSPORTE AÉREO</t>
  </si>
  <si>
    <t>COMPRA DE EQUIPAMENTOS ESPECIALIZADOS DIVERSOS</t>
  </si>
  <si>
    <t>SERVIÇOS DE PINTURA E ACABAMENTOS</t>
  </si>
  <si>
    <t>COMPRA DE INFRAESTRUTURA PREDIAL</t>
  </si>
  <si>
    <t>COMPRA DE MATERIAIS E EQUIPAMENTOS PREDIAIS</t>
  </si>
  <si>
    <t>SCC -  CONTRATO DE LIMPEZA</t>
  </si>
  <si>
    <t>SERVIÇOS DE LIMPEZA E CONSERVAÇÃO</t>
  </si>
  <si>
    <t>SERVIÇOS DE APOIO ADMINISTRATIVO</t>
  </si>
  <si>
    <t>COMPRA DE PRODUTOS DE HIGIENE E PROTEÇÃO</t>
  </si>
  <si>
    <t>SEF - CONTRATAÇÃO DE EVENTOS</t>
  </si>
  <si>
    <t>COMPRA DE SUPRIMENTOS PARA ANIMAIS</t>
  </si>
  <si>
    <t>COMPRA DE HT</t>
  </si>
  <si>
    <t>COMPRA DE RADIO MÓVEL</t>
  </si>
  <si>
    <t>ALMOXARIFADO GERAL -  RECARGA DE GLP</t>
  </si>
  <si>
    <t>SERVIÇOS DE ABASTECIMENTO - GLP</t>
  </si>
  <si>
    <t>ALMOXARIFADO GERAL -  RECARGA DE O2</t>
  </si>
  <si>
    <t>SERVIÇOS DE ABASTECIMENTO - GASES MEDICINAIS</t>
  </si>
  <si>
    <t>CEIB - REFORMAR SIMULADOR</t>
  </si>
  <si>
    <t>SERVIÇOS DE MANUTENÇÃO - SIMULADORES E EQUIPAMENTOS DE TREINAMENTO</t>
  </si>
  <si>
    <t>CEPDEC - REPASSE FINANCEIRO</t>
  </si>
  <si>
    <t>SERVIÇOS DE TRANSFERÊNCIAS GOVERNAMENTAIS</t>
  </si>
  <si>
    <t>COMPRA DE PEÇAS E ACESSÓRIOS PARA CHUVEIROS</t>
  </si>
  <si>
    <t>COMPRA DE MATERIAIS PARA PINTURA E MANUTENÇÃO</t>
  </si>
  <si>
    <t>GTI - CONTRATAÇÃO DE SISTEMA</t>
  </si>
  <si>
    <t>COMPRA DE EQUIPAMENTOS DE SUPORTE</t>
  </si>
  <si>
    <t>CAT - DIGITALIZAÇÃO DE DOCUMENTOS</t>
  </si>
  <si>
    <t>SERVIÇOS DE PROCESSAMENTO DE DOCUMENTOS</t>
  </si>
  <si>
    <t>SERVIÇOS DE MANUTENÇÃO - ILUMINAÇÃO DE EMERGÊNCIA</t>
  </si>
  <si>
    <t>CERD - SERVIÇO VETERINARIO</t>
  </si>
  <si>
    <t>SERVIÇOS DE SAÚDE ANIMAL</t>
  </si>
  <si>
    <t>SERVIÇOS DE TECNOLOGIA DA INFORMAÇÃO</t>
  </si>
  <si>
    <t>COMPRA DE SERVIDORES</t>
  </si>
  <si>
    <t>COMPRA DE PEÇAS E ACESSÓRIOS PARA INSTALAÇÕES SANITÁRIAS</t>
  </si>
  <si>
    <t>COMPRA DE SMARTPHONES E TABLETS</t>
  </si>
  <si>
    <t>CEPDEC - DER</t>
  </si>
  <si>
    <t>SERVIÇOS DE SUPERVISÃO E MONITORAMENTO</t>
  </si>
  <si>
    <t>SERVIÇOS DE REGISTRO E DOCUMENTAÇÃO VEICULAR</t>
  </si>
  <si>
    <t>COMPRA DE MATERIAIS TÊXTEIS E TECIDOS</t>
  </si>
  <si>
    <t>COMPRA DE EQUIPAMENTOS DE TELECOMUNICAÇÕES</t>
  </si>
  <si>
    <t>DEPMAT - TESTE HIDROSTATICO</t>
  </si>
  <si>
    <t>SERVIÇOS DE TESTES E CERTIFICAÇÃO</t>
  </si>
  <si>
    <t>COMPRA DE PRODUTOS PARA SINALIZAÇÃO E DEMARCAÇÃO</t>
  </si>
  <si>
    <t>SERVIÇOS DE PROCESSAMENTO E DESTINAÇÃO DE RESÍDUOS</t>
  </si>
  <si>
    <t>COMPRA DE VEÍCULOS PARA RESGATE E SALVAMENTO</t>
  </si>
  <si>
    <t>COMPRA DE EQUIPAMENTOS DE VENTILAÇÃO</t>
  </si>
  <si>
    <t>COMPRA DE VEÍCULOS ESPECIALIZADOS</t>
  </si>
  <si>
    <t>COMPRA DE VEÍCULOS DE SERVIÇO SOCIAL</t>
  </si>
  <si>
    <t>GTI - COMPUTADOR</t>
  </si>
  <si>
    <t>COMPRA DE COMPUTADORES</t>
  </si>
  <si>
    <t>Automatização de Portão - Instalação / Manutenção</t>
  </si>
  <si>
    <t>CAIXA ORGANIZADORA DE PLASTICO</t>
  </si>
  <si>
    <t>Caixa plastica</t>
  </si>
  <si>
    <t>CAIXA PLASTICA COM TAMPA - 20L</t>
  </si>
  <si>
    <t>CAPA PARA RÁDIO HT</t>
  </si>
  <si>
    <t xml:space="preserve">Fone Ouvido
</t>
  </si>
  <si>
    <t>Placa de ancoragem</t>
  </si>
  <si>
    <t>VIATURA - VEICULOS LEVES</t>
  </si>
  <si>
    <t>VIATURA ATB</t>
  </si>
  <si>
    <t>PROJETO BOMBEIRO NA COMUNIDADE</t>
  </si>
  <si>
    <t>VIATURA - CAMINHONETE</t>
  </si>
  <si>
    <t>VIATURA ABTF</t>
  </si>
  <si>
    <t>CONJUNTO DE FERRAMENTAS DE DESENCARCERAMENTO</t>
  </si>
  <si>
    <t>EPI - CASACO E CALÇA DE COMBATE A INCÊNDIO</t>
  </si>
  <si>
    <t>EPI - CAPACETE DE COMBATE A INCÊNDIO</t>
  </si>
  <si>
    <t>VIATURA TIPO MOTO AQUÁTICA</t>
  </si>
  <si>
    <t>EPI - BOTAS DE COMBATE A INCÊNDIO</t>
  </si>
  <si>
    <t>EPI - LUVAS DE COMBATE A INCÊNDIO</t>
  </si>
  <si>
    <t>PEÇAS PARA MOTOSSERRAS</t>
  </si>
  <si>
    <t>CARRETA RODOVIÁRIA TRANSP. MOTO AQUÁTICA (REBOQUE)</t>
  </si>
  <si>
    <t>EPI - BALACLAVA DE COMBATE A INCÊNDIO</t>
  </si>
  <si>
    <t>MOTOABRASIVO (CORTADOR A DISCO)</t>
  </si>
  <si>
    <t>MOTOSERRA</t>
  </si>
  <si>
    <t>Motoserra Industrial Potência: 1,6 KW</t>
  </si>
  <si>
    <t>ESMERILHADEIRA A BATERIA 4¹/²"</t>
  </si>
  <si>
    <t>Motopoda</t>
  </si>
  <si>
    <t>MOTOSERRA 25</t>
  </si>
  <si>
    <t>SOPRADOR/ATOMIZADOR COSTAL</t>
  </si>
  <si>
    <t>ESMERILHADEIRA</t>
  </si>
  <si>
    <t>Peça / acessório - motoserra (corrente 250)</t>
  </si>
  <si>
    <t>PEÇA / ACESSÓRIO - MOTOSERRA (CORRENTE 250)</t>
  </si>
  <si>
    <t>ROÇADEIRA MANUAL</t>
  </si>
  <si>
    <t>Nível de Complexidade</t>
  </si>
  <si>
    <t>Fonte de recurso</t>
  </si>
  <si>
    <t>GND</t>
  </si>
  <si>
    <t>MODALIDADE DE APLICAÇÃO*</t>
  </si>
  <si>
    <t>ELEMENTO DE DESPESA</t>
  </si>
  <si>
    <t>Baixo</t>
  </si>
  <si>
    <t>0 - NÃO DEFINIDO</t>
  </si>
  <si>
    <t>00 - NÃO DEFINIDO</t>
  </si>
  <si>
    <t>EXISTENTE NÃO RENOVÁVEL</t>
  </si>
  <si>
    <t>Médio</t>
  </si>
  <si>
    <t>1 - PESSOAL E ENCARGOS SOCIAIS</t>
  </si>
  <si>
    <t>20 - TRANSFERÊNCIAS À UNIÃO</t>
  </si>
  <si>
    <t>01 - APOSENTADORIAS DO RPPS, RESERVA REMUNERADA E REFORMAS DOS MILITARES</t>
  </si>
  <si>
    <t>Alto</t>
  </si>
  <si>
    <t>2 - JUROS E ENCARGOS DA DÍVIDA</t>
  </si>
  <si>
    <t>22 - EXECUÇÃO ORÇAMENTÁRIA DELEGADA À UNIÃO</t>
  </si>
  <si>
    <t>30 - TRANSFERÊNCIAS A ESTADOS E AO DISTRITO FEDERAL</t>
  </si>
  <si>
    <t>04 - CONTRATAÇÃO POR TEMPO DETERMINADO</t>
  </si>
  <si>
    <t>31 - TRANSFERÊNCIAS A ESTADOS E AO DISTRITO FEDERAL - FUNDO A FUNDO</t>
  </si>
  <si>
    <t>5 - INVERSÕES FINANCEIRAS</t>
  </si>
  <si>
    <t>32 - EXECUÇÃO ORÇAMENTÁRIA DELEGADA A ESTADOS E AO DISTRITO FEDERAL</t>
  </si>
  <si>
    <t>06 - BENEFÍCIO MENSAL AO DEFICIENTE E AO IDOSO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</si>
  <si>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</si>
  <si>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</si>
  <si>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</si>
  <si>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</si>
  <si>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</si>
  <si>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</si>
  <si>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</si>
  <si>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</si>
  <si>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</si>
  <si>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</si>
  <si>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</si>
  <si>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</si>
  <si>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</si>
  <si>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</si>
  <si>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</si>
  <si>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</si>
  <si>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</si>
  <si>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</si>
  <si>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</si>
  <si>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</si>
  <si>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</si>
  <si>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</si>
  <si>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</si>
  <si>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</si>
  <si>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</si>
  <si>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</si>
  <si>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</si>
  <si>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</si>
  <si>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</si>
  <si>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</si>
  <si>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</si>
  <si>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</si>
  <si>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</si>
  <si>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</si>
  <si>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</si>
  <si>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</si>
  <si>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25 - ENCARGOS SOBRE OPERAÇÕES DE CRÉDITO POR ANTECIPAÇÃO DA RECEITA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</si>
  <si>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</si>
  <si>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</si>
  <si>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</si>
  <si>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</si>
  <si>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</si>
  <si>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</si>
  <si>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</si>
  <si>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</si>
  <si>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</si>
  <si>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</si>
  <si>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</si>
  <si>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34 - OUTRAS DESPESAS DE PESSOAL DECORRENTES DE  CONTRATOS DE TERCEIRIZAÇÃO</t>
  </si>
  <si>
    <t>38 - ARRENDAMENTO MERCANTIL</t>
  </si>
  <si>
    <t>41 - CONTRIBUIÇÕES</t>
  </si>
  <si>
    <t>43 - SUBVENÇÕES SOCIAIS</t>
  </si>
  <si>
    <t>45 - SUBVENÇÕES ECONÔMICAS</t>
  </si>
  <si>
    <t>46 - AUXÍLIO-ALIMENTAÇÃO</t>
  </si>
  <si>
    <t>48 - OUTROS AUXÍLIOS FINANCEIROS A PESSOAS FÍSICAS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</si>
  <si>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</si>
  <si>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</si>
  <si>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</si>
  <si>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</si>
  <si>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</si>
  <si>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</si>
  <si>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</si>
  <si>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</si>
  <si>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</si>
  <si>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</si>
  <si>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</si>
  <si>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</si>
  <si>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</si>
  <si>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</si>
  <si>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</si>
  <si>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</si>
  <si>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</si>
  <si>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</si>
  <si>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</si>
  <si>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</si>
  <si>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</si>
  <si>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</si>
  <si>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</si>
  <si>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</si>
  <si>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</si>
  <si>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</si>
  <si>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</si>
  <si>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</si>
  <si>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</si>
  <si>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</si>
  <si>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</si>
  <si>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</si>
  <si>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</si>
  <si>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</si>
  <si>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</si>
  <si>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Job ID</t>
  </si>
  <si>
    <t>Job Name</t>
  </si>
  <si>
    <t>Template ID</t>
  </si>
  <si>
    <t>Data Sheet ID</t>
  </si>
  <si>
    <t>Header Row</t>
  </si>
  <si>
    <t>First Data Row</t>
  </si>
  <si>
    <t>File Name</t>
  </si>
  <si>
    <t>File Type</t>
  </si>
  <si>
    <t>Share As</t>
  </si>
  <si>
    <t>Folders</t>
  </si>
  <si>
    <t>Dynamic Folder Reference</t>
  </si>
  <si>
    <t>Conditionals</t>
  </si>
  <si>
    <t>Mode</t>
  </si>
  <si>
    <t>Append Breaks</t>
  </si>
  <si>
    <t>Tags</t>
  </si>
  <si>
    <t>Run On Time Trigger</t>
  </si>
  <si>
    <t>Time Trigger Frequency</t>
  </si>
  <si>
    <t>Run On Form Trigger</t>
  </si>
  <si>
    <t>Send Email And Share</t>
  </si>
  <si>
    <t>Email To</t>
  </si>
  <si>
    <t>Email CC</t>
  </si>
  <si>
    <t>Email BCC</t>
  </si>
  <si>
    <t>Email Reply To</t>
  </si>
  <si>
    <t>Email No Reply</t>
  </si>
  <si>
    <t>Email Subject</t>
  </si>
  <si>
    <t>Email Body</t>
  </si>
  <si>
    <t>Prevent Resharing</t>
  </si>
  <si>
    <t>Time Trigger Timestamp</t>
  </si>
  <si>
    <t>Form Trigger Timestamp</t>
  </si>
  <si>
    <t>_1768247563945</t>
  </si>
  <si>
    <t>DFD</t>
  </si>
  <si>
    <t>1jNL-NsbKgsSKTD1wkxdr7ob7teknMYgsy5wx0XSKh3I</t>
  </si>
  <si>
    <t>&lt;&lt;N° DA CONTRATAÇÃO&gt;&gt; - &lt;&lt;PROCESSO ADMINISTRATIVO&gt;&gt; - &lt;&lt;Descrição sucinta do objeto&gt;&gt;</t>
  </si>
  <si>
    <t>GOOG_DOC</t>
  </si>
  <si>
    <t>EDITABLE</t>
  </si>
  <si>
    <t>["1RQR6UGKsk5DI1LFCfImg4Xbh1P2D8Qvl"]</t>
  </si>
  <si>
    <t>[]</t>
  </si>
  <si>
    <t>MULTIPLE_OUTPUT</t>
  </si>
  <si>
    <t>[{"type":"STANDARD","details":{"isUnmapped":false,"headerMap":"N° DA CONTRATAÇÃO"},"tag":"NUMERO_CONTRATACAO"},{"type":"STANDARD","details":{"isUnmapped":false,"headerMap":"PROCESSO ADMINISTRATIVO"},"tag":"PROCESSO_ADMINISTRATIVO"},{"type":"STANDARD","details":{"isUnmapped":false,"headerMap":"EDITADO POR"},"tag":"EDITADO_POR"},{"type":"STANDARD","details":{"isUnmapped":false,"headerMap":"DATA DE HOJE"},"tag":"data_de_hoje"},{"type":"STANDARD","details":{"isUnmapped":false,"headerMap":"SETOR REQUISITANTE"},"tag":"SETOR_ REQUISITANTE"},{"type":"STANDARD","details":{"isUnmapped":false,"headerMap":"RESPONSÁVEL PELA DEMANDA"},"tag":"responsavel_pela_demanda"},{"type":"STANDARD","details":{"isUnmapped":false,"headerMap":"DATA PRETENDIDA PARA CONCLUSÃO DA CONTRATAÇÃO"},"tag":"data_pretendida_pela_aquisicao"},{"type":"STANDARD","details":{"isUnmapped":false,"headerMap":"Descrição sucinta do objeto"},"tag":"descricao_do_objeto"},{"type":"STANDARD","details":{"isUnmapped":false,"headerMap":"Justificativa da necessidade"},"tag":"justificativa_da_necessidade"},{"type":"STANDARD","details":{"isUnmapped":false,"headerMap":"valor total"},"tag":"VALOR_ESTIMADO"},{"type":"STANDARD","details":{"isUnmapped":false,"headerMap":"Prazo para conclusão DO ETP (CASO A AQUISIÇÃO SEJA COMPRA DIRETA, ESCREVER NESTE CAMPO \"DISPENSADO\")"},"tag":"data_pretendida_PARAOESTUDOTECNICO"},{"type":"STANDARD","details":{"isUnmapped":false,"headerMap":"Prazo para conclusão do TR "},"tag":"data_pretendida_PARAOTR"}]</t>
  </si>
  <si>
    <t>2026-01-13T14:39:21.700Z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</si>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</sst>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R$&quot;\ #,##0.00;[Red]\-&quot;R$&quot;\ #,##0.00"/>
    <numFmt numFmtId="165" formatCode="[$R$ -416]#,##0.00"/>
    <numFmt numFmtId="166" formatCode="_-&quot;R$&quot;\ * #,##0.00_-;\-&quot;R$&quot;\ * #,##0.00_-;_-&quot;R$&quot;\ * &quot;-&quot;??_-;_-@"/>
    <numFmt numFmtId="167" formatCode="d/m/yyyy"/>
  </numFmts>
  <fonts count="37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4"/>
      <color theme="0"/>
      <name val="Arial"/>
    </font>
    <font>
      <sz val="11"/>
      <color theme="0"/>
      <name val="Arial"/>
    </font>
    <font>
      <sz val="11"/>
      <color theme="1"/>
      <name val="Arial"/>
    </font>
    <font>
      <b/>
      <sz val="11"/>
      <color theme="1"/>
      <name val="Arial"/>
    </font>
    <font>
      <sz val="10"/>
      <color rgb="FF000000"/>
      <name val="Times New Roman"/>
    </font>
    <font>
      <sz val="10"/>
      <color theme="1"/>
      <name val="Times New Roman"/>
    </font>
    <font>
      <b/>
      <sz val="16"/>
      <color theme="0"/>
      <name val="Times New Roman"/>
    </font>
    <font>
      <b/>
      <sz val="16"/>
      <color theme="1"/>
      <name val="Times New Roman"/>
    </font>
    <font>
      <sz val="10"/>
      <color rgb="FF000000"/>
      <name val="Arial"/>
    </font>
    <font>
      <b/>
      <sz val="10"/>
      <color theme="1"/>
      <name val="Times New Roman"/>
    </font>
    <font>
      <sz val="10"/>
      <name val="Arial"/>
    </font>
    <font>
      <b/>
      <sz val="9"/>
      <color rgb="FFFFFFFF"/>
      <name val="Times New Roman"/>
    </font>
    <font>
      <b/>
      <sz val="9"/>
      <color theme="0"/>
      <name val="Times New Roman"/>
    </font>
    <font>
      <sz val="11"/>
      <color rgb="FF000000"/>
      <name val="Arial"/>
    </font>
    <font>
      <b/>
      <sz val="10"/>
      <color rgb="FF000000"/>
      <name val="Merriweather"/>
    </font>
    <font>
      <b/>
      <sz val="10"/>
      <color rgb="FF000000"/>
      <name val="Arial"/>
    </font>
    <font>
      <sz val="10"/>
      <color theme="1"/>
      <name val="Arial"/>
    </font>
    <font>
      <sz val="11"/>
      <color rgb="FF3B3C3D"/>
      <name val="Instrument Sans"/>
    </font>
    <font>
      <b/>
      <sz val="10"/>
      <color theme="1"/>
      <name val="Merriweather"/>
    </font>
    <font>
      <sz val="10"/>
      <color theme="1"/>
      <name val="Times New Roman"/>
    </font>
    <font>
      <sz val="9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000000"/>
      <name val="Times New Roman"/>
    </font>
    <font>
      <b/>
      <sz val="10"/>
      <color theme="1"/>
      <name val="Merriweather"/>
    </font>
    <font>
      <sz val="11"/>
      <color rgb="FF3B3C3D"/>
      <name val="&quot;Instrument Sans&quot;"/>
    </font>
    <font>
      <sz val="10"/>
      <color theme="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Arial"/>
    </font>
    <font>
      <b/>
      <sz val="10"/>
      <color theme="1"/>
      <name val="Arial"/>
      <scheme val="minor"/>
    </font>
    <font>
      <b/>
      <sz val="10"/>
      <color rgb="FFFF0000"/>
      <name val="Merriweather"/>
    </font>
    <font>
      <sz val="10"/>
      <color rgb="FF3B3C3D"/>
      <name val="&quot;Instrument Sans&quot;"/>
    </font>
    <font>
      <sz val="10"/>
      <color rgb="FF3B3C3D"/>
      <name val="Instrument Sans"/>
    </font>
    <font>
      <sz val="10"/>
      <color rgb="FF000000"/>
      <name val="Merriweather"/>
    </font>
  </fonts>
  <fills count="1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2A4857"/>
        <bgColor rgb="FF2A4857"/>
      </patternFill>
    </fill>
    <fill>
      <patternFill patternType="solid">
        <fgColor rgb="FFFFFFFF"/>
        <bgColor rgb="FFFFFFFF"/>
      </patternFill>
    </fill>
    <fill>
      <patternFill patternType="solid">
        <fgColor rgb="FF406D83"/>
        <bgColor rgb="FF406D83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rgb="FFFCFCFC"/>
        <bgColor rgb="FFFCFCFC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/>
    <xf numFmtId="0" fontId="3" fillId="2" borderId="1" xfId="0" applyFont="1" applyFill="1" applyBorder="1"/>
    <xf numFmtId="0" fontId="4" fillId="0" borderId="0" xfId="0" applyFont="1"/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4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14" fontId="8" fillId="5" borderId="0" xfId="0" applyNumberFormat="1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14" fontId="10" fillId="6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4" fontId="1" fillId="0" borderId="0" xfId="0" applyNumberFormat="1" applyFont="1"/>
    <xf numFmtId="165" fontId="10" fillId="0" borderId="0" xfId="0" applyNumberFormat="1" applyFont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14" fontId="13" fillId="7" borderId="3" xfId="0" applyNumberFormat="1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8" fontId="17" fillId="6" borderId="3" xfId="0" applyNumberFormat="1" applyFont="1" applyFill="1" applyBorder="1" applyAlignment="1">
      <alignment horizontal="center" vertical="center" wrapText="1"/>
    </xf>
    <xf numFmtId="4" fontId="7" fillId="6" borderId="3" xfId="0" applyNumberFormat="1" applyFont="1" applyFill="1" applyBorder="1" applyAlignment="1">
      <alignment horizontal="center" vertical="center" wrapText="1"/>
    </xf>
    <xf numFmtId="14" fontId="10" fillId="6" borderId="3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14" fontId="19" fillId="6" borderId="3" xfId="0" applyNumberFormat="1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 wrapText="1"/>
    </xf>
    <xf numFmtId="8" fontId="17" fillId="8" borderId="3" xfId="0" applyNumberFormat="1" applyFont="1" applyFill="1" applyBorder="1" applyAlignment="1">
      <alignment horizontal="center" vertical="center" wrapText="1"/>
    </xf>
    <xf numFmtId="4" fontId="7" fillId="8" borderId="3" xfId="0" applyNumberFormat="1" applyFont="1" applyFill="1" applyBorder="1" applyAlignment="1">
      <alignment horizontal="center" vertical="center" wrapText="1"/>
    </xf>
    <xf numFmtId="14" fontId="10" fillId="8" borderId="3" xfId="0" applyNumberFormat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14" fontId="19" fillId="8" borderId="3" xfId="0" applyNumberFormat="1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/>
    </xf>
    <xf numFmtId="0" fontId="22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9" fillId="9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8" fontId="24" fillId="6" borderId="3" xfId="0" applyNumberFormat="1" applyFont="1" applyFill="1" applyBorder="1" applyAlignment="1">
      <alignment horizontal="center" vertical="center" wrapText="1"/>
    </xf>
    <xf numFmtId="4" fontId="21" fillId="6" borderId="3" xfId="0" applyNumberFormat="1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24" fillId="8" borderId="3" xfId="0" applyFont="1" applyFill="1" applyBorder="1" applyAlignment="1">
      <alignment horizontal="center" vertical="center" wrapText="1"/>
    </xf>
    <xf numFmtId="8" fontId="24" fillId="8" borderId="3" xfId="0" applyNumberFormat="1" applyFont="1" applyFill="1" applyBorder="1" applyAlignment="1">
      <alignment horizontal="center" vertical="center" wrapText="1"/>
    </xf>
    <xf numFmtId="4" fontId="21" fillId="8" borderId="3" xfId="0" applyNumberFormat="1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14" fontId="6" fillId="6" borderId="3" xfId="0" applyNumberFormat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horizontal="center" vertical="center" wrapText="1"/>
    </xf>
    <xf numFmtId="14" fontId="6" fillId="8" borderId="3" xfId="0" applyNumberFormat="1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14" fontId="23" fillId="6" borderId="3" xfId="0" applyNumberFormat="1" applyFont="1" applyFill="1" applyBorder="1" applyAlignment="1">
      <alignment horizontal="center" vertical="center" wrapText="1"/>
    </xf>
    <xf numFmtId="14" fontId="23" fillId="8" borderId="3" xfId="0" applyNumberFormat="1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8" fontId="17" fillId="9" borderId="3" xfId="0" applyNumberFormat="1" applyFont="1" applyFill="1" applyBorder="1" applyAlignment="1">
      <alignment horizontal="center" vertical="center" wrapText="1"/>
    </xf>
    <xf numFmtId="4" fontId="7" fillId="9" borderId="3" xfId="0" applyNumberFormat="1" applyFont="1" applyFill="1" applyBorder="1" applyAlignment="1">
      <alignment horizontal="center" vertical="center" wrapText="1"/>
    </xf>
    <xf numFmtId="14" fontId="10" fillId="9" borderId="3" xfId="0" applyNumberFormat="1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8" fontId="17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" fontId="21" fillId="0" borderId="3" xfId="0" applyNumberFormat="1" applyFont="1" applyBorder="1" applyAlignment="1">
      <alignment horizontal="center" vertical="center" wrapText="1"/>
    </xf>
    <xf numFmtId="8" fontId="16" fillId="8" borderId="3" xfId="0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8" fontId="24" fillId="10" borderId="3" xfId="0" applyNumberFormat="1" applyFont="1" applyFill="1" applyBorder="1" applyAlignment="1">
      <alignment horizontal="center" vertical="center" wrapText="1"/>
    </xf>
    <xf numFmtId="14" fontId="23" fillId="0" borderId="3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8" fontId="17" fillId="10" borderId="3" xfId="0" applyNumberFormat="1" applyFont="1" applyFill="1" applyBorder="1" applyAlignment="1">
      <alignment horizontal="center" vertical="center" wrapText="1"/>
    </xf>
    <xf numFmtId="0" fontId="26" fillId="8" borderId="3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26" fillId="11" borderId="3" xfId="0" applyFont="1" applyFill="1" applyBorder="1" applyAlignment="1">
      <alignment horizontal="center" vertical="center" wrapText="1"/>
    </xf>
    <xf numFmtId="0" fontId="24" fillId="11" borderId="3" xfId="0" applyFont="1" applyFill="1" applyBorder="1" applyAlignment="1">
      <alignment horizontal="center" vertical="center" wrapText="1"/>
    </xf>
    <xf numFmtId="8" fontId="24" fillId="11" borderId="3" xfId="0" applyNumberFormat="1" applyFont="1" applyFill="1" applyBorder="1" applyAlignment="1">
      <alignment horizontal="center" vertical="center" wrapText="1"/>
    </xf>
    <xf numFmtId="4" fontId="21" fillId="11" borderId="3" xfId="0" applyNumberFormat="1" applyFont="1" applyFill="1" applyBorder="1" applyAlignment="1">
      <alignment horizontal="center" vertical="center" wrapText="1"/>
    </xf>
    <xf numFmtId="14" fontId="23" fillId="11" borderId="3" xfId="0" applyNumberFormat="1" applyFont="1" applyFill="1" applyBorder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wrapText="1"/>
    </xf>
    <xf numFmtId="0" fontId="22" fillId="11" borderId="3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9" fillId="11" borderId="3" xfId="0" applyFont="1" applyFill="1" applyBorder="1" applyAlignment="1">
      <alignment horizontal="center" vertical="center" wrapText="1"/>
    </xf>
    <xf numFmtId="14" fontId="19" fillId="11" borderId="3" xfId="0" applyNumberFormat="1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26" fillId="12" borderId="3" xfId="0" applyFont="1" applyFill="1" applyBorder="1" applyAlignment="1">
      <alignment horizontal="center" vertical="center" wrapText="1"/>
    </xf>
    <xf numFmtId="0" fontId="24" fillId="12" borderId="3" xfId="0" applyFont="1" applyFill="1" applyBorder="1" applyAlignment="1">
      <alignment horizontal="center" vertical="center" wrapText="1"/>
    </xf>
    <xf numFmtId="8" fontId="24" fillId="12" borderId="3" xfId="0" applyNumberFormat="1" applyFont="1" applyFill="1" applyBorder="1" applyAlignment="1">
      <alignment horizontal="center" vertical="center" wrapText="1"/>
    </xf>
    <xf numFmtId="4" fontId="21" fillId="12" borderId="3" xfId="0" applyNumberFormat="1" applyFont="1" applyFill="1" applyBorder="1" applyAlignment="1">
      <alignment horizontal="center" vertical="center" wrapText="1"/>
    </xf>
    <xf numFmtId="14" fontId="23" fillId="12" borderId="3" xfId="0" applyNumberFormat="1" applyFont="1" applyFill="1" applyBorder="1" applyAlignment="1">
      <alignment horizontal="center" vertical="center" wrapText="1"/>
    </xf>
    <xf numFmtId="0" fontId="21" fillId="12" borderId="3" xfId="0" applyFont="1" applyFill="1" applyBorder="1" applyAlignment="1">
      <alignment horizontal="center" vertical="center" wrapText="1"/>
    </xf>
    <xf numFmtId="0" fontId="22" fillId="12" borderId="3" xfId="0" applyFont="1" applyFill="1" applyBorder="1" applyAlignment="1">
      <alignment horizontal="center" vertical="center" wrapText="1"/>
    </xf>
    <xf numFmtId="0" fontId="23" fillId="12" borderId="3" xfId="0" applyFont="1" applyFill="1" applyBorder="1" applyAlignment="1">
      <alignment horizontal="center" vertical="center" wrapText="1"/>
    </xf>
    <xf numFmtId="0" fontId="10" fillId="12" borderId="3" xfId="0" applyFont="1" applyFill="1" applyBorder="1" applyAlignment="1">
      <alignment horizontal="center" vertical="center" wrapText="1"/>
    </xf>
    <xf numFmtId="0" fontId="19" fillId="12" borderId="3" xfId="0" applyFont="1" applyFill="1" applyBorder="1" applyAlignment="1">
      <alignment horizontal="center" vertical="center" wrapText="1"/>
    </xf>
    <xf numFmtId="14" fontId="19" fillId="12" borderId="3" xfId="0" applyNumberFormat="1" applyFont="1" applyFill="1" applyBorder="1" applyAlignment="1">
      <alignment horizontal="center" vertical="center" wrapText="1"/>
    </xf>
    <xf numFmtId="0" fontId="15" fillId="12" borderId="3" xfId="0" applyFont="1" applyFill="1" applyBorder="1" applyAlignment="1">
      <alignment horizontal="center" vertical="center" wrapText="1"/>
    </xf>
    <xf numFmtId="0" fontId="16" fillId="12" borderId="3" xfId="0" applyFont="1" applyFill="1" applyBorder="1" applyAlignment="1">
      <alignment horizontal="center" vertical="center" wrapText="1"/>
    </xf>
    <xf numFmtId="0" fontId="17" fillId="12" borderId="3" xfId="0" applyFont="1" applyFill="1" applyBorder="1" applyAlignment="1">
      <alignment horizontal="center" vertical="center" wrapText="1"/>
    </xf>
    <xf numFmtId="8" fontId="17" fillId="12" borderId="3" xfId="0" applyNumberFormat="1" applyFont="1" applyFill="1" applyBorder="1" applyAlignment="1">
      <alignment horizontal="center" vertical="center" wrapText="1"/>
    </xf>
    <xf numFmtId="4" fontId="7" fillId="12" borderId="3" xfId="0" applyNumberFormat="1" applyFont="1" applyFill="1" applyBorder="1" applyAlignment="1">
      <alignment horizontal="center" vertical="center" wrapText="1"/>
    </xf>
    <xf numFmtId="14" fontId="10" fillId="12" borderId="3" xfId="0" applyNumberFormat="1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27" fillId="8" borderId="3" xfId="0" applyFont="1" applyFill="1" applyBorder="1" applyAlignment="1">
      <alignment horizontal="center" vertical="center"/>
    </xf>
    <xf numFmtId="8" fontId="24" fillId="0" borderId="3" xfId="0" applyNumberFormat="1" applyFont="1" applyBorder="1" applyAlignment="1">
      <alignment horizontal="center" vertical="center" wrapText="1"/>
    </xf>
    <xf numFmtId="8" fontId="16" fillId="6" borderId="3" xfId="0" applyNumberFormat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left" vertical="center" wrapText="1"/>
    </xf>
    <xf numFmtId="166" fontId="6" fillId="0" borderId="12" xfId="0" applyNumberFormat="1" applyFont="1" applyBorder="1" applyAlignment="1">
      <alignment horizontal="center" vertical="center" wrapText="1"/>
    </xf>
    <xf numFmtId="0" fontId="14" fillId="7" borderId="13" xfId="0" applyFont="1" applyFill="1" applyBorder="1" applyAlignment="1">
      <alignment vertical="center" wrapText="1"/>
    </xf>
    <xf numFmtId="0" fontId="14" fillId="7" borderId="14" xfId="0" applyFont="1" applyFill="1" applyBorder="1" applyAlignment="1">
      <alignment vertical="center" wrapText="1"/>
    </xf>
    <xf numFmtId="0" fontId="14" fillId="7" borderId="15" xfId="0" applyFont="1" applyFill="1" applyBorder="1" applyAlignment="1">
      <alignment vertical="center" wrapText="1"/>
    </xf>
    <xf numFmtId="0" fontId="14" fillId="7" borderId="16" xfId="0" applyFont="1" applyFill="1" applyBorder="1" applyAlignment="1">
      <alignment vertical="center" wrapText="1"/>
    </xf>
    <xf numFmtId="8" fontId="17" fillId="0" borderId="8" xfId="0" applyNumberFormat="1" applyFont="1" applyBorder="1" applyAlignment="1">
      <alignment horizontal="center" vertical="center" wrapText="1"/>
    </xf>
    <xf numFmtId="14" fontId="10" fillId="0" borderId="10" xfId="0" applyNumberFormat="1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0" fontId="4" fillId="6" borderId="3" xfId="0" applyFont="1" applyFill="1" applyBorder="1" applyAlignment="1">
      <alignment horizontal="center" wrapText="1"/>
    </xf>
    <xf numFmtId="0" fontId="26" fillId="6" borderId="3" xfId="0" applyFont="1" applyFill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8" fontId="24" fillId="0" borderId="3" xfId="0" applyNumberFormat="1" applyFont="1" applyBorder="1" applyAlignment="1">
      <alignment horizontal="center" wrapText="1"/>
    </xf>
    <xf numFmtId="4" fontId="21" fillId="0" borderId="3" xfId="0" applyNumberFormat="1" applyFont="1" applyBorder="1" applyAlignment="1">
      <alignment horizontal="center" wrapText="1"/>
    </xf>
    <xf numFmtId="14" fontId="23" fillId="0" borderId="3" xfId="0" applyNumberFormat="1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23" fillId="6" borderId="3" xfId="0" applyFont="1" applyFill="1" applyBorder="1" applyAlignment="1">
      <alignment horizontal="center" wrapText="1"/>
    </xf>
    <xf numFmtId="0" fontId="24" fillId="6" borderId="3" xfId="0" applyFont="1" applyFill="1" applyBorder="1" applyAlignment="1">
      <alignment horizontal="center" wrapText="1"/>
    </xf>
    <xf numFmtId="8" fontId="24" fillId="6" borderId="3" xfId="0" applyNumberFormat="1" applyFont="1" applyFill="1" applyBorder="1" applyAlignment="1">
      <alignment horizontal="center" wrapText="1"/>
    </xf>
    <xf numFmtId="4" fontId="21" fillId="6" borderId="3" xfId="0" applyNumberFormat="1" applyFont="1" applyFill="1" applyBorder="1" applyAlignment="1">
      <alignment horizontal="center" wrapText="1"/>
    </xf>
    <xf numFmtId="14" fontId="23" fillId="6" borderId="3" xfId="0" applyNumberFormat="1" applyFont="1" applyFill="1" applyBorder="1" applyAlignment="1">
      <alignment horizontal="center" wrapText="1"/>
    </xf>
    <xf numFmtId="0" fontId="21" fillId="6" borderId="3" xfId="0" applyFont="1" applyFill="1" applyBorder="1" applyAlignment="1">
      <alignment horizontal="center" wrapText="1"/>
    </xf>
    <xf numFmtId="0" fontId="22" fillId="6" borderId="3" xfId="0" applyFont="1" applyFill="1" applyBorder="1" applyAlignment="1">
      <alignment horizontal="center" wrapText="1"/>
    </xf>
    <xf numFmtId="0" fontId="23" fillId="8" borderId="3" xfId="0" applyFont="1" applyFill="1" applyBorder="1" applyAlignment="1">
      <alignment wrapText="1"/>
    </xf>
    <xf numFmtId="0" fontId="23" fillId="6" borderId="3" xfId="0" applyFont="1" applyFill="1" applyBorder="1" applyAlignment="1">
      <alignment wrapText="1"/>
    </xf>
    <xf numFmtId="0" fontId="4" fillId="8" borderId="3" xfId="0" applyFont="1" applyFill="1" applyBorder="1" applyAlignment="1">
      <alignment horizontal="center" wrapText="1"/>
    </xf>
    <xf numFmtId="0" fontId="26" fillId="8" borderId="3" xfId="0" applyFont="1" applyFill="1" applyBorder="1" applyAlignment="1">
      <alignment horizontal="center" wrapText="1"/>
    </xf>
    <xf numFmtId="0" fontId="24" fillId="8" borderId="3" xfId="0" applyFont="1" applyFill="1" applyBorder="1" applyAlignment="1">
      <alignment horizontal="center" wrapText="1"/>
    </xf>
    <xf numFmtId="8" fontId="24" fillId="8" borderId="3" xfId="0" applyNumberFormat="1" applyFont="1" applyFill="1" applyBorder="1" applyAlignment="1">
      <alignment horizontal="center" wrapText="1"/>
    </xf>
    <xf numFmtId="4" fontId="21" fillId="8" borderId="3" xfId="0" applyNumberFormat="1" applyFont="1" applyFill="1" applyBorder="1" applyAlignment="1">
      <alignment horizontal="center" wrapText="1"/>
    </xf>
    <xf numFmtId="14" fontId="23" fillId="8" borderId="3" xfId="0" applyNumberFormat="1" applyFont="1" applyFill="1" applyBorder="1" applyAlignment="1">
      <alignment horizontal="center" wrapText="1"/>
    </xf>
    <xf numFmtId="0" fontId="21" fillId="8" borderId="3" xfId="0" applyFont="1" applyFill="1" applyBorder="1" applyAlignment="1">
      <alignment horizontal="center" wrapText="1"/>
    </xf>
    <xf numFmtId="0" fontId="22" fillId="8" borderId="3" xfId="0" applyFont="1" applyFill="1" applyBorder="1" applyAlignment="1">
      <alignment horizontal="center" wrapText="1"/>
    </xf>
    <xf numFmtId="0" fontId="23" fillId="8" borderId="3" xfId="0" applyFont="1" applyFill="1" applyBorder="1" applyAlignment="1">
      <alignment horizontal="center" wrapText="1"/>
    </xf>
    <xf numFmtId="165" fontId="15" fillId="8" borderId="3" xfId="0" applyNumberFormat="1" applyFont="1" applyFill="1" applyBorder="1" applyAlignment="1">
      <alignment horizontal="center" vertical="center" wrapText="1"/>
    </xf>
    <xf numFmtId="0" fontId="1" fillId="8" borderId="3" xfId="0" applyFont="1" applyFill="1" applyBorder="1"/>
    <xf numFmtId="0" fontId="19" fillId="6" borderId="3" xfId="0" applyFont="1" applyFill="1" applyBorder="1" applyAlignment="1">
      <alignment horizontal="center" wrapText="1"/>
    </xf>
    <xf numFmtId="0" fontId="33" fillId="8" borderId="3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0" fontId="27" fillId="6" borderId="3" xfId="0" applyFont="1" applyFill="1" applyBorder="1"/>
    <xf numFmtId="0" fontId="1" fillId="6" borderId="3" xfId="0" applyFont="1" applyFill="1" applyBorder="1"/>
    <xf numFmtId="0" fontId="17" fillId="8" borderId="0" xfId="0" applyFont="1" applyFill="1" applyAlignment="1">
      <alignment horizontal="center" vertical="center" wrapText="1"/>
    </xf>
    <xf numFmtId="0" fontId="15" fillId="10" borderId="3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27" fillId="8" borderId="3" xfId="0" applyFont="1" applyFill="1" applyBorder="1"/>
    <xf numFmtId="0" fontId="19" fillId="8" borderId="3" xfId="0" applyFont="1" applyFill="1" applyBorder="1" applyAlignment="1">
      <alignment horizontal="center" wrapText="1"/>
    </xf>
    <xf numFmtId="0" fontId="31" fillId="8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vertical="center"/>
    </xf>
    <xf numFmtId="0" fontId="4" fillId="10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/>
    </xf>
    <xf numFmtId="0" fontId="4" fillId="10" borderId="3" xfId="0" applyFont="1" applyFill="1" applyBorder="1" applyAlignment="1">
      <alignment horizontal="center" wrapText="1"/>
    </xf>
    <xf numFmtId="0" fontId="23" fillId="6" borderId="3" xfId="0" applyFont="1" applyFill="1" applyBorder="1"/>
    <xf numFmtId="4" fontId="23" fillId="6" borderId="3" xfId="0" applyNumberFormat="1" applyFont="1" applyFill="1" applyBorder="1"/>
    <xf numFmtId="14" fontId="23" fillId="6" borderId="3" xfId="0" applyNumberFormat="1" applyFont="1" applyFill="1" applyBorder="1"/>
    <xf numFmtId="0" fontId="23" fillId="8" borderId="3" xfId="0" applyFont="1" applyFill="1" applyBorder="1"/>
    <xf numFmtId="4" fontId="23" fillId="8" borderId="3" xfId="0" applyNumberFormat="1" applyFont="1" applyFill="1" applyBorder="1"/>
    <xf numFmtId="14" fontId="23" fillId="8" borderId="3" xfId="0" applyNumberFormat="1" applyFont="1" applyFill="1" applyBorder="1"/>
    <xf numFmtId="8" fontId="17" fillId="6" borderId="0" xfId="0" applyNumberFormat="1" applyFont="1" applyFill="1" applyAlignment="1">
      <alignment horizontal="center" vertical="center" wrapText="1"/>
    </xf>
    <xf numFmtId="8" fontId="24" fillId="8" borderId="0" xfId="0" applyNumberFormat="1" applyFont="1" applyFill="1" applyAlignment="1">
      <alignment horizontal="center" wrapText="1"/>
    </xf>
    <xf numFmtId="0" fontId="26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165" fontId="15" fillId="6" borderId="3" xfId="0" applyNumberFormat="1" applyFont="1" applyFill="1" applyBorder="1" applyAlignment="1">
      <alignment horizontal="center" vertical="center" wrapText="1"/>
    </xf>
    <xf numFmtId="0" fontId="33" fillId="6" borderId="3" xfId="0" applyFont="1" applyFill="1" applyBorder="1" applyAlignment="1">
      <alignment horizontal="center" vertical="center" wrapText="1"/>
    </xf>
    <xf numFmtId="8" fontId="17" fillId="8" borderId="0" xfId="0" applyNumberFormat="1" applyFont="1" applyFill="1" applyAlignment="1">
      <alignment horizontal="center" vertical="center" wrapText="1"/>
    </xf>
    <xf numFmtId="167" fontId="10" fillId="8" borderId="3" xfId="0" applyNumberFormat="1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wrapText="1"/>
    </xf>
    <xf numFmtId="0" fontId="26" fillId="0" borderId="3" xfId="0" applyFont="1" applyBorder="1" applyAlignment="1">
      <alignment horizontal="center" wrapText="1"/>
    </xf>
    <xf numFmtId="0" fontId="1" fillId="0" borderId="0" xfId="0" applyFont="1"/>
    <xf numFmtId="0" fontId="14" fillId="7" borderId="13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14" fillId="7" borderId="18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0" fontId="16" fillId="6" borderId="19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8" fontId="17" fillId="0" borderId="21" xfId="0" applyNumberFormat="1" applyFont="1" applyBorder="1" applyAlignment="1">
      <alignment horizontal="center" vertical="center" wrapText="1"/>
    </xf>
    <xf numFmtId="14" fontId="10" fillId="0" borderId="22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8" fontId="17" fillId="6" borderId="26" xfId="0" applyNumberFormat="1" applyFont="1" applyFill="1" applyBorder="1" applyAlignment="1">
      <alignment horizontal="center" vertical="center" wrapText="1"/>
    </xf>
    <xf numFmtId="14" fontId="10" fillId="6" borderId="27" xfId="0" applyNumberFormat="1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34" fillId="13" borderId="0" xfId="0" applyFont="1" applyFill="1" applyAlignment="1">
      <alignment horizontal="center" vertical="center"/>
    </xf>
    <xf numFmtId="0" fontId="35" fillId="13" borderId="0" xfId="0" applyFont="1" applyFill="1" applyAlignment="1">
      <alignment horizontal="center"/>
    </xf>
    <xf numFmtId="0" fontId="36" fillId="6" borderId="0" xfId="0" applyFont="1" applyFill="1" applyAlignment="1">
      <alignment horizontal="center" vertical="center" wrapText="1"/>
    </xf>
    <xf numFmtId="0" fontId="35" fillId="13" borderId="3" xfId="0" applyFont="1" applyFill="1" applyBorder="1" applyAlignment="1">
      <alignment horizontal="center"/>
    </xf>
    <xf numFmtId="0" fontId="34" fillId="13" borderId="3" xfId="0" applyFont="1" applyFill="1" applyBorder="1" applyAlignment="1">
      <alignment horizontal="center" vertical="center"/>
    </xf>
    <xf numFmtId="8" fontId="17" fillId="6" borderId="8" xfId="0" applyNumberFormat="1" applyFont="1" applyFill="1" applyBorder="1" applyAlignment="1">
      <alignment horizontal="center" vertical="center" wrapText="1"/>
    </xf>
    <xf numFmtId="14" fontId="10" fillId="6" borderId="10" xfId="0" applyNumberFormat="1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8" fontId="17" fillId="0" borderId="26" xfId="0" applyNumberFormat="1" applyFont="1" applyBorder="1" applyAlignment="1">
      <alignment horizontal="center" vertical="center" wrapText="1"/>
    </xf>
    <xf numFmtId="14" fontId="10" fillId="0" borderId="27" xfId="0" applyNumberFormat="1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14" fontId="6" fillId="6" borderId="27" xfId="0" applyNumberFormat="1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28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8" fillId="0" borderId="3" xfId="0" applyFont="1" applyBorder="1" applyAlignment="1">
      <alignment wrapText="1"/>
    </xf>
    <xf numFmtId="0" fontId="18" fillId="0" borderId="8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4" borderId="8" xfId="0" applyFont="1" applyFill="1" applyBorder="1" applyAlignment="1">
      <alignment horizontal="center" vertical="center" wrapText="1"/>
    </xf>
    <xf numFmtId="0" fontId="12" fillId="0" borderId="9" xfId="0" applyFont="1" applyBorder="1"/>
    <xf numFmtId="0" fontId="12" fillId="0" borderId="10" xfId="0" applyFont="1" applyBorder="1"/>
    <xf numFmtId="0" fontId="8" fillId="5" borderId="5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1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2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0">
    <tableStyle name="DFD-style" pivot="0" count="4" xr9:uid="{00000000-0011-0000-FFFF-FFFF00000000}">
      <tableStyleElement type="wholeTable" size="0" dxfId="18"/>
      <tableStyleElement type="headerRow" dxfId="21"/>
      <tableStyleElement type="firstRowStripe" dxfId="20"/>
      <tableStyleElement type="secondRowStripe" dxfId="19"/>
    </tableStyle>
    <tableStyle name="Cópia de PCA CONSOLIDADO-style" pivot="0" count="2" xr9:uid="{00000000-0011-0000-FFFF-FFFF01000000}">
      <tableStyleElement type="firstRowStripe" dxfId="17"/>
      <tableStyleElement type="secondRowStripe" dxfId="16"/>
    </tableStyle>
    <tableStyle name="Cópia de PCA CONSOLIDADO-style 2" pivot="0" count="2" xr9:uid="{00000000-0011-0000-FFFF-FFFF02000000}">
      <tableStyleElement type="firstRowStripe" dxfId="15"/>
      <tableStyleElement type="secondRowStripe" dxfId="14"/>
    </tableStyle>
    <tableStyle name="Cópia de PCA CONSOLIDADO-style 3" pivot="0" count="2" xr9:uid="{00000000-0011-0000-FFFF-FFFF03000000}">
      <tableStyleElement type="firstRowStripe" dxfId="13"/>
      <tableStyleElement type="secondRowStripe" dxfId="12"/>
    </tableStyle>
    <tableStyle name="Cópia de PCA CONSOLIDADO-style 4" pivot="0" count="2" xr9:uid="{00000000-0011-0000-FFFF-FFFF04000000}">
      <tableStyleElement type="firstRowStripe" dxfId="11"/>
      <tableStyleElement type="secondRowStripe" dxfId="10"/>
    </tableStyle>
    <tableStyle name="Cópia de PCA CONSOLIDADO-style 5" pivot="0" count="2" xr9:uid="{00000000-0011-0000-FFFF-FFFF05000000}">
      <tableStyleElement type="firstRowStripe" dxfId="9"/>
      <tableStyleElement type="secondRowStripe" dxfId="8"/>
    </tableStyle>
    <tableStyle name="Cópia de PCA CONSOLIDADO-style 6" pivot="0" count="2" xr9:uid="{00000000-0011-0000-FFFF-FFFF06000000}">
      <tableStyleElement type="firstRowStripe" dxfId="7"/>
      <tableStyleElement type="secondRowStripe" dxfId="6"/>
    </tableStyle>
    <tableStyle name="Cópia de PCA CONSOLIDADO-style 7" pivot="0" count="2" xr9:uid="{00000000-0011-0000-FFFF-FFFF07000000}">
      <tableStyleElement type="firstRowStripe" dxfId="5"/>
      <tableStyleElement type="secondRowStripe" dxfId="4"/>
    </tableStyle>
    <tableStyle name="Cópia de PCA CONSOLIDADO-style 8" pivot="0" count="2" xr9:uid="{00000000-0011-0000-FFFF-FFFF08000000}">
      <tableStyleElement type="firstRowStripe" dxfId="3"/>
      <tableStyleElement type="secondRowStripe" dxfId="2"/>
    </tableStyle>
    <tableStyle name="Cópia de PCA CONSOLIDADO-style 9" pivot="0" count="2" xr9:uid="{00000000-0011-0000-FFFF-FFFF09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RADOR%20DE%20DFD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C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ADOR DE DFD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1" displayName="Table_1" ref="A1619:AC1619" headerRowCount="0">
  <tableColumns count="29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  <tableColumn id="22" xr3:uid="{00000000-0010-0000-0100-000016000000}" name="Column22"/>
    <tableColumn id="23" xr3:uid="{00000000-0010-0000-0100-000017000000}" name="Column23"/>
    <tableColumn id="24" xr3:uid="{00000000-0010-0000-0100-000018000000}" name="Column24"/>
    <tableColumn id="25" xr3:uid="{00000000-0010-0000-0100-000019000000}" name="Column25"/>
    <tableColumn id="26" xr3:uid="{00000000-0010-0000-0100-00001A000000}" name="Column26"/>
    <tableColumn id="27" xr3:uid="{00000000-0010-0000-0100-00001B000000}" name="Column27"/>
    <tableColumn id="28" xr3:uid="{00000000-0010-0000-0100-00001C000000}" name="Column28"/>
    <tableColumn id="29" xr3:uid="{00000000-0010-0000-0100-00001D000000}" name="Column29"/>
  </tableColumns>
  <tableStyleInfo name="Cópia de PCA CONSOLIDADO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2" displayName="Table_2" ref="A1621:AC1621" headerRowCount="0">
  <tableColumns count="29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  <tableColumn id="11" xr3:uid="{00000000-0010-0000-0200-00000B000000}" name="Column11"/>
    <tableColumn id="12" xr3:uid="{00000000-0010-0000-0200-00000C000000}" name="Column12"/>
    <tableColumn id="13" xr3:uid="{00000000-0010-0000-0200-00000D000000}" name="Column13"/>
    <tableColumn id="14" xr3:uid="{00000000-0010-0000-0200-00000E000000}" name="Column14"/>
    <tableColumn id="15" xr3:uid="{00000000-0010-0000-0200-00000F000000}" name="Column15"/>
    <tableColumn id="16" xr3:uid="{00000000-0010-0000-0200-000010000000}" name="Column16"/>
    <tableColumn id="17" xr3:uid="{00000000-0010-0000-0200-000011000000}" name="Column17"/>
    <tableColumn id="18" xr3:uid="{00000000-0010-0000-0200-000012000000}" name="Column18"/>
    <tableColumn id="19" xr3:uid="{00000000-0010-0000-0200-000013000000}" name="Column19"/>
    <tableColumn id="20" xr3:uid="{00000000-0010-0000-0200-000014000000}" name="Column20"/>
    <tableColumn id="21" xr3:uid="{00000000-0010-0000-0200-000015000000}" name="Column21"/>
    <tableColumn id="22" xr3:uid="{00000000-0010-0000-0200-000016000000}" name="Column22"/>
    <tableColumn id="23" xr3:uid="{00000000-0010-0000-0200-000017000000}" name="Column23"/>
    <tableColumn id="24" xr3:uid="{00000000-0010-0000-0200-000018000000}" name="Column24"/>
    <tableColumn id="25" xr3:uid="{00000000-0010-0000-0200-000019000000}" name="Column25"/>
    <tableColumn id="26" xr3:uid="{00000000-0010-0000-0200-00001A000000}" name="Column26"/>
    <tableColumn id="27" xr3:uid="{00000000-0010-0000-0200-00001B000000}" name="Column27"/>
    <tableColumn id="28" xr3:uid="{00000000-0010-0000-0200-00001C000000}" name="Column28"/>
    <tableColumn id="29" xr3:uid="{00000000-0010-0000-0200-00001D000000}" name="Column29"/>
  </tableColumns>
  <tableStyleInfo name="Cópia de PCA CONSOLIDADO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3" displayName="Table_3" ref="A1623:AC1623" headerRowCount="0">
  <tableColumns count="29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8" xr3:uid="{00000000-0010-0000-0300-000008000000}" name="Column8"/>
    <tableColumn id="9" xr3:uid="{00000000-0010-0000-0300-000009000000}" name="Column9"/>
    <tableColumn id="10" xr3:uid="{00000000-0010-0000-0300-00000A000000}" name="Column10"/>
    <tableColumn id="11" xr3:uid="{00000000-0010-0000-0300-00000B000000}" name="Column11"/>
    <tableColumn id="12" xr3:uid="{00000000-0010-0000-0300-00000C000000}" name="Column12"/>
    <tableColumn id="13" xr3:uid="{00000000-0010-0000-0300-00000D000000}" name="Column13"/>
    <tableColumn id="14" xr3:uid="{00000000-0010-0000-0300-00000E000000}" name="Column14"/>
    <tableColumn id="15" xr3:uid="{00000000-0010-0000-0300-00000F000000}" name="Column15"/>
    <tableColumn id="16" xr3:uid="{00000000-0010-0000-0300-000010000000}" name="Column16"/>
    <tableColumn id="17" xr3:uid="{00000000-0010-0000-0300-000011000000}" name="Column17"/>
    <tableColumn id="18" xr3:uid="{00000000-0010-0000-0300-000012000000}" name="Column18"/>
    <tableColumn id="19" xr3:uid="{00000000-0010-0000-0300-000013000000}" name="Column19"/>
    <tableColumn id="20" xr3:uid="{00000000-0010-0000-0300-000014000000}" name="Column20"/>
    <tableColumn id="21" xr3:uid="{00000000-0010-0000-0300-000015000000}" name="Column21"/>
    <tableColumn id="22" xr3:uid="{00000000-0010-0000-0300-000016000000}" name="Column22"/>
    <tableColumn id="23" xr3:uid="{00000000-0010-0000-0300-000017000000}" name="Column23"/>
    <tableColumn id="24" xr3:uid="{00000000-0010-0000-0300-000018000000}" name="Column24"/>
    <tableColumn id="25" xr3:uid="{00000000-0010-0000-0300-000019000000}" name="Column25"/>
    <tableColumn id="26" xr3:uid="{00000000-0010-0000-0300-00001A000000}" name="Column26"/>
    <tableColumn id="27" xr3:uid="{00000000-0010-0000-0300-00001B000000}" name="Column27"/>
    <tableColumn id="28" xr3:uid="{00000000-0010-0000-0300-00001C000000}" name="Column28"/>
    <tableColumn id="29" xr3:uid="{00000000-0010-0000-0300-00001D000000}" name="Column29"/>
  </tableColumns>
  <tableStyleInfo name="Cópia de PCA CONSOLIDADO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4" displayName="Table_4" ref="A1625:AC1625" headerRowCount="0">
  <tableColumns count="29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  <tableColumn id="8" xr3:uid="{00000000-0010-0000-0400-000008000000}" name="Column8"/>
    <tableColumn id="9" xr3:uid="{00000000-0010-0000-0400-000009000000}" name="Column9"/>
    <tableColumn id="10" xr3:uid="{00000000-0010-0000-0400-00000A000000}" name="Column10"/>
    <tableColumn id="11" xr3:uid="{00000000-0010-0000-0400-00000B000000}" name="Column11"/>
    <tableColumn id="12" xr3:uid="{00000000-0010-0000-0400-00000C000000}" name="Column12"/>
    <tableColumn id="13" xr3:uid="{00000000-0010-0000-0400-00000D000000}" name="Column13"/>
    <tableColumn id="14" xr3:uid="{00000000-0010-0000-0400-00000E000000}" name="Column14"/>
    <tableColumn id="15" xr3:uid="{00000000-0010-0000-0400-00000F000000}" name="Column15"/>
    <tableColumn id="16" xr3:uid="{00000000-0010-0000-0400-000010000000}" name="Column16"/>
    <tableColumn id="17" xr3:uid="{00000000-0010-0000-0400-000011000000}" name="Column17"/>
    <tableColumn id="18" xr3:uid="{00000000-0010-0000-0400-000012000000}" name="Column18"/>
    <tableColumn id="19" xr3:uid="{00000000-0010-0000-0400-000013000000}" name="Column19"/>
    <tableColumn id="20" xr3:uid="{00000000-0010-0000-0400-000014000000}" name="Column20"/>
    <tableColumn id="21" xr3:uid="{00000000-0010-0000-0400-000015000000}" name="Column21"/>
    <tableColumn id="22" xr3:uid="{00000000-0010-0000-0400-000016000000}" name="Column22"/>
    <tableColumn id="23" xr3:uid="{00000000-0010-0000-0400-000017000000}" name="Column23"/>
    <tableColumn id="24" xr3:uid="{00000000-0010-0000-0400-000018000000}" name="Column24"/>
    <tableColumn id="25" xr3:uid="{00000000-0010-0000-0400-000019000000}" name="Column25"/>
    <tableColumn id="26" xr3:uid="{00000000-0010-0000-0400-00001A000000}" name="Column26"/>
    <tableColumn id="27" xr3:uid="{00000000-0010-0000-0400-00001B000000}" name="Column27"/>
    <tableColumn id="28" xr3:uid="{00000000-0010-0000-0400-00001C000000}" name="Column28"/>
    <tableColumn id="29" xr3:uid="{00000000-0010-0000-0400-00001D000000}" name="Column29"/>
  </tableColumns>
  <tableStyleInfo name="Cópia de PCA CONSOLIDADO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5" displayName="Table_5" ref="A1627:AC1627" headerRowCount="0">
  <tableColumns count="29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  <tableColumn id="7" xr3:uid="{00000000-0010-0000-0500-000007000000}" name="Column7"/>
    <tableColumn id="8" xr3:uid="{00000000-0010-0000-0500-000008000000}" name="Column8"/>
    <tableColumn id="9" xr3:uid="{00000000-0010-0000-0500-000009000000}" name="Column9"/>
    <tableColumn id="10" xr3:uid="{00000000-0010-0000-0500-00000A000000}" name="Column10"/>
    <tableColumn id="11" xr3:uid="{00000000-0010-0000-0500-00000B000000}" name="Column11"/>
    <tableColumn id="12" xr3:uid="{00000000-0010-0000-0500-00000C000000}" name="Column12"/>
    <tableColumn id="13" xr3:uid="{00000000-0010-0000-0500-00000D000000}" name="Column13"/>
    <tableColumn id="14" xr3:uid="{00000000-0010-0000-0500-00000E000000}" name="Column14"/>
    <tableColumn id="15" xr3:uid="{00000000-0010-0000-0500-00000F000000}" name="Column15"/>
    <tableColumn id="16" xr3:uid="{00000000-0010-0000-0500-000010000000}" name="Column16"/>
    <tableColumn id="17" xr3:uid="{00000000-0010-0000-0500-000011000000}" name="Column17"/>
    <tableColumn id="18" xr3:uid="{00000000-0010-0000-0500-000012000000}" name="Column18"/>
    <tableColumn id="19" xr3:uid="{00000000-0010-0000-0500-000013000000}" name="Column19"/>
    <tableColumn id="20" xr3:uid="{00000000-0010-0000-0500-000014000000}" name="Column20"/>
    <tableColumn id="21" xr3:uid="{00000000-0010-0000-0500-000015000000}" name="Column21"/>
    <tableColumn id="22" xr3:uid="{00000000-0010-0000-0500-000016000000}" name="Column22"/>
    <tableColumn id="23" xr3:uid="{00000000-0010-0000-0500-000017000000}" name="Column23"/>
    <tableColumn id="24" xr3:uid="{00000000-0010-0000-0500-000018000000}" name="Column24"/>
    <tableColumn id="25" xr3:uid="{00000000-0010-0000-0500-000019000000}" name="Column25"/>
    <tableColumn id="26" xr3:uid="{00000000-0010-0000-0500-00001A000000}" name="Column26"/>
    <tableColumn id="27" xr3:uid="{00000000-0010-0000-0500-00001B000000}" name="Column27"/>
    <tableColumn id="28" xr3:uid="{00000000-0010-0000-0500-00001C000000}" name="Column28"/>
    <tableColumn id="29" xr3:uid="{00000000-0010-0000-0500-00001D000000}" name="Column29"/>
  </tableColumns>
  <tableStyleInfo name="Cópia de PCA CONSOLIDADO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6" displayName="Table_6" ref="A1629:AC1629" headerRowCount="0">
  <tableColumns count="29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  <tableColumn id="7" xr3:uid="{00000000-0010-0000-0600-000007000000}" name="Column7"/>
    <tableColumn id="8" xr3:uid="{00000000-0010-0000-0600-000008000000}" name="Column8"/>
    <tableColumn id="9" xr3:uid="{00000000-0010-0000-0600-000009000000}" name="Column9"/>
    <tableColumn id="10" xr3:uid="{00000000-0010-0000-0600-00000A000000}" name="Column10"/>
    <tableColumn id="11" xr3:uid="{00000000-0010-0000-0600-00000B000000}" name="Column11"/>
    <tableColumn id="12" xr3:uid="{00000000-0010-0000-0600-00000C000000}" name="Column12"/>
    <tableColumn id="13" xr3:uid="{00000000-0010-0000-0600-00000D000000}" name="Column13"/>
    <tableColumn id="14" xr3:uid="{00000000-0010-0000-0600-00000E000000}" name="Column14"/>
    <tableColumn id="15" xr3:uid="{00000000-0010-0000-0600-00000F000000}" name="Column15"/>
    <tableColumn id="16" xr3:uid="{00000000-0010-0000-0600-000010000000}" name="Column16"/>
    <tableColumn id="17" xr3:uid="{00000000-0010-0000-0600-000011000000}" name="Column17"/>
    <tableColumn id="18" xr3:uid="{00000000-0010-0000-0600-000012000000}" name="Column18"/>
    <tableColumn id="19" xr3:uid="{00000000-0010-0000-0600-000013000000}" name="Column19"/>
    <tableColumn id="20" xr3:uid="{00000000-0010-0000-0600-000014000000}" name="Column20"/>
    <tableColumn id="21" xr3:uid="{00000000-0010-0000-0600-000015000000}" name="Column21"/>
    <tableColumn id="22" xr3:uid="{00000000-0010-0000-0600-000016000000}" name="Column22"/>
    <tableColumn id="23" xr3:uid="{00000000-0010-0000-0600-000017000000}" name="Column23"/>
    <tableColumn id="24" xr3:uid="{00000000-0010-0000-0600-000018000000}" name="Column24"/>
    <tableColumn id="25" xr3:uid="{00000000-0010-0000-0600-000019000000}" name="Column25"/>
    <tableColumn id="26" xr3:uid="{00000000-0010-0000-0600-00001A000000}" name="Column26"/>
    <tableColumn id="27" xr3:uid="{00000000-0010-0000-0600-00001B000000}" name="Column27"/>
    <tableColumn id="28" xr3:uid="{00000000-0010-0000-0600-00001C000000}" name="Column28"/>
    <tableColumn id="29" xr3:uid="{00000000-0010-0000-0600-00001D000000}" name="Column29"/>
  </tableColumns>
  <tableStyleInfo name="Cópia de PCA CONSOLIDADO-style 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7" displayName="Table_7" ref="A1631:AC1631" headerRowCount="0">
  <tableColumns count="29">
    <tableColumn id="1" xr3:uid="{00000000-0010-0000-0700-000001000000}" name="Column1"/>
    <tableColumn id="2" xr3:uid="{00000000-0010-0000-0700-000002000000}" name="Column2"/>
    <tableColumn id="3" xr3:uid="{00000000-0010-0000-0700-000003000000}" name="Column3"/>
    <tableColumn id="4" xr3:uid="{00000000-0010-0000-0700-000004000000}" name="Column4"/>
    <tableColumn id="5" xr3:uid="{00000000-0010-0000-0700-000005000000}" name="Column5"/>
    <tableColumn id="6" xr3:uid="{00000000-0010-0000-0700-000006000000}" name="Column6"/>
    <tableColumn id="7" xr3:uid="{00000000-0010-0000-0700-000007000000}" name="Column7"/>
    <tableColumn id="8" xr3:uid="{00000000-0010-0000-0700-000008000000}" name="Column8"/>
    <tableColumn id="9" xr3:uid="{00000000-0010-0000-0700-000009000000}" name="Column9"/>
    <tableColumn id="10" xr3:uid="{00000000-0010-0000-0700-00000A000000}" name="Column10"/>
    <tableColumn id="11" xr3:uid="{00000000-0010-0000-0700-00000B000000}" name="Column11"/>
    <tableColumn id="12" xr3:uid="{00000000-0010-0000-0700-00000C000000}" name="Column12"/>
    <tableColumn id="13" xr3:uid="{00000000-0010-0000-0700-00000D000000}" name="Column13"/>
    <tableColumn id="14" xr3:uid="{00000000-0010-0000-0700-00000E000000}" name="Column14"/>
    <tableColumn id="15" xr3:uid="{00000000-0010-0000-0700-00000F000000}" name="Column15"/>
    <tableColumn id="16" xr3:uid="{00000000-0010-0000-0700-000010000000}" name="Column16"/>
    <tableColumn id="17" xr3:uid="{00000000-0010-0000-0700-000011000000}" name="Column17"/>
    <tableColumn id="18" xr3:uid="{00000000-0010-0000-0700-000012000000}" name="Column18"/>
    <tableColumn id="19" xr3:uid="{00000000-0010-0000-0700-000013000000}" name="Column19"/>
    <tableColumn id="20" xr3:uid="{00000000-0010-0000-0700-000014000000}" name="Column20"/>
    <tableColumn id="21" xr3:uid="{00000000-0010-0000-0700-000015000000}" name="Column21"/>
    <tableColumn id="22" xr3:uid="{00000000-0010-0000-0700-000016000000}" name="Column22"/>
    <tableColumn id="23" xr3:uid="{00000000-0010-0000-0700-000017000000}" name="Column23"/>
    <tableColumn id="24" xr3:uid="{00000000-0010-0000-0700-000018000000}" name="Column24"/>
    <tableColumn id="25" xr3:uid="{00000000-0010-0000-0700-000019000000}" name="Column25"/>
    <tableColumn id="26" xr3:uid="{00000000-0010-0000-0700-00001A000000}" name="Column26"/>
    <tableColumn id="27" xr3:uid="{00000000-0010-0000-0700-00001B000000}" name="Column27"/>
    <tableColumn id="28" xr3:uid="{00000000-0010-0000-0700-00001C000000}" name="Column28"/>
    <tableColumn id="29" xr3:uid="{00000000-0010-0000-0700-00001D000000}" name="Column29"/>
  </tableColumns>
  <tableStyleInfo name="Cópia de PCA CONSOLIDADO-style 7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8" displayName="Table_8" ref="A1633:AC1633" headerRowCount="0">
  <tableColumns count="29">
    <tableColumn id="1" xr3:uid="{00000000-0010-0000-0800-000001000000}" name="Column1"/>
    <tableColumn id="2" xr3:uid="{00000000-0010-0000-0800-000002000000}" name="Column2"/>
    <tableColumn id="3" xr3:uid="{00000000-0010-0000-0800-000003000000}" name="Column3"/>
    <tableColumn id="4" xr3:uid="{00000000-0010-0000-0800-000004000000}" name="Column4"/>
    <tableColumn id="5" xr3:uid="{00000000-0010-0000-0800-000005000000}" name="Column5"/>
    <tableColumn id="6" xr3:uid="{00000000-0010-0000-0800-000006000000}" name="Column6"/>
    <tableColumn id="7" xr3:uid="{00000000-0010-0000-0800-000007000000}" name="Column7"/>
    <tableColumn id="8" xr3:uid="{00000000-0010-0000-0800-000008000000}" name="Column8"/>
    <tableColumn id="9" xr3:uid="{00000000-0010-0000-0800-000009000000}" name="Column9"/>
    <tableColumn id="10" xr3:uid="{00000000-0010-0000-0800-00000A000000}" name="Column10"/>
    <tableColumn id="11" xr3:uid="{00000000-0010-0000-0800-00000B000000}" name="Column11"/>
    <tableColumn id="12" xr3:uid="{00000000-0010-0000-0800-00000C000000}" name="Column12"/>
    <tableColumn id="13" xr3:uid="{00000000-0010-0000-0800-00000D000000}" name="Column13"/>
    <tableColumn id="14" xr3:uid="{00000000-0010-0000-0800-00000E000000}" name="Column14"/>
    <tableColumn id="15" xr3:uid="{00000000-0010-0000-0800-00000F000000}" name="Column15"/>
    <tableColumn id="16" xr3:uid="{00000000-0010-0000-0800-000010000000}" name="Column16"/>
    <tableColumn id="17" xr3:uid="{00000000-0010-0000-0800-000011000000}" name="Column17"/>
    <tableColumn id="18" xr3:uid="{00000000-0010-0000-0800-000012000000}" name="Column18"/>
    <tableColumn id="19" xr3:uid="{00000000-0010-0000-0800-000013000000}" name="Column19"/>
    <tableColumn id="20" xr3:uid="{00000000-0010-0000-0800-000014000000}" name="Column20"/>
    <tableColumn id="21" xr3:uid="{00000000-0010-0000-0800-000015000000}" name="Column21"/>
    <tableColumn id="22" xr3:uid="{00000000-0010-0000-0800-000016000000}" name="Column22"/>
    <tableColumn id="23" xr3:uid="{00000000-0010-0000-0800-000017000000}" name="Column23"/>
    <tableColumn id="24" xr3:uid="{00000000-0010-0000-0800-000018000000}" name="Column24"/>
    <tableColumn id="25" xr3:uid="{00000000-0010-0000-0800-000019000000}" name="Column25"/>
    <tableColumn id="26" xr3:uid="{00000000-0010-0000-0800-00001A000000}" name="Column26"/>
    <tableColumn id="27" xr3:uid="{00000000-0010-0000-0800-00001B000000}" name="Column27"/>
    <tableColumn id="28" xr3:uid="{00000000-0010-0000-0800-00001C000000}" name="Column28"/>
    <tableColumn id="29" xr3:uid="{00000000-0010-0000-0800-00001D000000}" name="Column29"/>
  </tableColumns>
  <tableStyleInfo name="Cópia de PCA CONSOLIDADO-style 8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9" displayName="Table_9" ref="A1635:AC1635" headerRowCount="0">
  <tableColumns count="29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  <tableColumn id="6" xr3:uid="{00000000-0010-0000-0900-000006000000}" name="Column6"/>
    <tableColumn id="7" xr3:uid="{00000000-0010-0000-0900-000007000000}" name="Column7"/>
    <tableColumn id="8" xr3:uid="{00000000-0010-0000-0900-000008000000}" name="Column8"/>
    <tableColumn id="9" xr3:uid="{00000000-0010-0000-0900-000009000000}" name="Column9"/>
    <tableColumn id="10" xr3:uid="{00000000-0010-0000-0900-00000A000000}" name="Column10"/>
    <tableColumn id="11" xr3:uid="{00000000-0010-0000-0900-00000B000000}" name="Column11"/>
    <tableColumn id="12" xr3:uid="{00000000-0010-0000-0900-00000C000000}" name="Column12"/>
    <tableColumn id="13" xr3:uid="{00000000-0010-0000-0900-00000D000000}" name="Column13"/>
    <tableColumn id="14" xr3:uid="{00000000-0010-0000-0900-00000E000000}" name="Column14"/>
    <tableColumn id="15" xr3:uid="{00000000-0010-0000-0900-00000F000000}" name="Column15"/>
    <tableColumn id="16" xr3:uid="{00000000-0010-0000-0900-000010000000}" name="Column16"/>
    <tableColumn id="17" xr3:uid="{00000000-0010-0000-0900-000011000000}" name="Column17"/>
    <tableColumn id="18" xr3:uid="{00000000-0010-0000-0900-000012000000}" name="Column18"/>
    <tableColumn id="19" xr3:uid="{00000000-0010-0000-0900-000013000000}" name="Column19"/>
    <tableColumn id="20" xr3:uid="{00000000-0010-0000-0900-000014000000}" name="Column20"/>
    <tableColumn id="21" xr3:uid="{00000000-0010-0000-0900-000015000000}" name="Column21"/>
    <tableColumn id="22" xr3:uid="{00000000-0010-0000-0900-000016000000}" name="Column22"/>
    <tableColumn id="23" xr3:uid="{00000000-0010-0000-0900-000017000000}" name="Column23"/>
    <tableColumn id="24" xr3:uid="{00000000-0010-0000-0900-000018000000}" name="Column24"/>
    <tableColumn id="25" xr3:uid="{00000000-0010-0000-0900-000019000000}" name="Column25"/>
    <tableColumn id="26" xr3:uid="{00000000-0010-0000-0900-00001A000000}" name="Column26"/>
    <tableColumn id="27" xr3:uid="{00000000-0010-0000-0900-00001B000000}" name="Column27"/>
    <tableColumn id="28" xr3:uid="{00000000-0010-0000-0900-00001C000000}" name="Column28"/>
    <tableColumn id="29" xr3:uid="{00000000-0010-0000-0900-00001D000000}" name="Column29"/>
  </tableColumns>
  <tableStyleInfo name="Cópia de PCA CONSOLIDADO-style 9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5703125" defaultRowHeight="15" customHeight="1"/>
  <cols>
    <col min="1" max="1" width="24.5703125" customWidth="1"/>
    <col min="2" max="2" width="101.85546875" customWidth="1"/>
    <col min="3" max="6" width="9.140625" hidden="1" customWidth="1"/>
    <col min="7" max="26" width="8.5703125" customWidth="1"/>
  </cols>
  <sheetData>
    <row r="1" spans="1:26" ht="14.25" customHeight="1">
      <c r="A1" s="3" t="s">
        <v>9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6" t="s">
        <v>10</v>
      </c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8" t="s">
        <v>11</v>
      </c>
      <c r="B3" s="9" t="s">
        <v>12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0.75" customHeight="1">
      <c r="A4" s="10" t="s">
        <v>13</v>
      </c>
      <c r="B4" s="11" t="s">
        <v>14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12" t="s">
        <v>15</v>
      </c>
      <c r="B5" s="9" t="s">
        <v>16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64.5" customHeight="1">
      <c r="A6" s="8" t="s">
        <v>17</v>
      </c>
      <c r="B6" s="9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511811024" right="0.511811024" top="0.78740157499999996" bottom="0.7874015749999999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B7"/>
  <sheetViews>
    <sheetView workbookViewId="0"/>
  </sheetViews>
  <sheetFormatPr defaultColWidth="12.5703125" defaultRowHeight="15" customHeight="1"/>
  <sheetData>
    <row r="1" spans="1:2">
      <c r="A1" s="227" t="s">
        <v>3157</v>
      </c>
      <c r="B1" s="227" t="s">
        <v>3158</v>
      </c>
    </row>
    <row r="2" spans="1:2">
      <c r="A2" s="227" t="s">
        <v>3159</v>
      </c>
      <c r="B2" s="227" t="s">
        <v>3160</v>
      </c>
    </row>
    <row r="3" spans="1:2">
      <c r="A3" s="227" t="s">
        <v>3161</v>
      </c>
      <c r="B3" s="227" t="s">
        <v>3162</v>
      </c>
    </row>
    <row r="4" spans="1:2">
      <c r="A4" s="227" t="s">
        <v>3163</v>
      </c>
      <c r="B4" s="227" t="s">
        <v>3164</v>
      </c>
    </row>
    <row r="5" spans="1:2">
      <c r="A5" s="227" t="s">
        <v>3165</v>
      </c>
      <c r="B5" s="227" t="s">
        <v>3166</v>
      </c>
    </row>
    <row r="6" spans="1:2">
      <c r="A6" s="227" t="s">
        <v>3167</v>
      </c>
      <c r="B6" s="227" t="s">
        <v>3162</v>
      </c>
    </row>
    <row r="7" spans="1:2">
      <c r="A7" s="227" t="s">
        <v>3168</v>
      </c>
      <c r="B7" s="227" t="s">
        <v>3169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  <pageSetUpPr fitToPage="1"/>
  </sheetPr>
  <dimension ref="A1:O990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5" width="15.42578125" customWidth="1"/>
  </cols>
  <sheetData>
    <row r="1" spans="1:15" ht="15.7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21" customHeight="1">
      <c r="A2" s="13"/>
      <c r="B2" s="276" t="s">
        <v>19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8"/>
      <c r="O2" s="17"/>
    </row>
    <row r="3" spans="1:15" ht="15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38.25" customHeight="1">
      <c r="A4" s="13"/>
      <c r="B4" s="279" t="s">
        <v>20</v>
      </c>
      <c r="C4" s="278"/>
      <c r="D4" s="27"/>
      <c r="E4" s="273" t="s">
        <v>21</v>
      </c>
      <c r="F4" s="274"/>
      <c r="G4" s="274"/>
      <c r="H4" s="275"/>
      <c r="I4" s="27"/>
      <c r="J4" s="27"/>
      <c r="K4" s="27"/>
      <c r="L4" s="27"/>
      <c r="M4" s="13"/>
      <c r="N4" s="13"/>
      <c r="O4" s="13"/>
    </row>
    <row r="5" spans="1:15" ht="30" customHeight="1">
      <c r="A5" s="13"/>
      <c r="B5" s="279" t="s">
        <v>22</v>
      </c>
      <c r="C5" s="278"/>
      <c r="D5" s="27"/>
      <c r="E5" s="273" t="s">
        <v>23</v>
      </c>
      <c r="F5" s="274"/>
      <c r="G5" s="274"/>
      <c r="H5" s="275"/>
      <c r="I5" s="27"/>
      <c r="J5" s="27"/>
      <c r="K5" s="27"/>
      <c r="L5" s="27"/>
      <c r="M5" s="13"/>
      <c r="N5" s="13"/>
      <c r="O5" s="13"/>
    </row>
    <row r="6" spans="1:15" ht="15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15.75" customHeight="1">
      <c r="A7" s="13"/>
      <c r="B7" s="13"/>
      <c r="C7" s="13"/>
      <c r="D7" s="13"/>
      <c r="E7" s="13"/>
      <c r="F7" s="29">
        <f>SUBTOTAL(9,F9:F990)</f>
        <v>6370177.9900000002</v>
      </c>
      <c r="G7" s="13"/>
      <c r="H7" s="13"/>
      <c r="I7" s="13"/>
      <c r="J7" s="13"/>
      <c r="K7" s="13"/>
      <c r="L7" s="13"/>
      <c r="M7" s="13"/>
      <c r="N7" s="13"/>
      <c r="O7" s="13"/>
    </row>
    <row r="8" spans="1:15" ht="21.75" customHeight="1">
      <c r="A8" s="13"/>
      <c r="B8" s="228" t="s">
        <v>25</v>
      </c>
      <c r="C8" s="228" t="s">
        <v>26</v>
      </c>
      <c r="D8" s="228" t="s">
        <v>27</v>
      </c>
      <c r="E8" s="228" t="s">
        <v>28</v>
      </c>
      <c r="F8" s="228" t="s">
        <v>29</v>
      </c>
      <c r="G8" s="228" t="s">
        <v>30</v>
      </c>
      <c r="H8" s="228" t="s">
        <v>2685</v>
      </c>
      <c r="I8" s="229" t="s">
        <v>32</v>
      </c>
      <c r="J8" s="230"/>
      <c r="K8" s="231"/>
      <c r="L8" s="228" t="s">
        <v>33</v>
      </c>
      <c r="M8" s="232" t="s">
        <v>34</v>
      </c>
      <c r="N8" s="233" t="s">
        <v>35</v>
      </c>
      <c r="O8" s="234" t="s">
        <v>36</v>
      </c>
    </row>
    <row r="9" spans="1:15" ht="36.75" customHeight="1">
      <c r="A9" s="13" t="s">
        <v>21</v>
      </c>
      <c r="B9" s="235" t="s">
        <v>219</v>
      </c>
      <c r="C9" s="236" t="s">
        <v>262</v>
      </c>
      <c r="D9" s="237" t="s">
        <v>53</v>
      </c>
      <c r="E9" s="237">
        <v>40</v>
      </c>
      <c r="F9" s="238">
        <v>12720</v>
      </c>
      <c r="G9" s="98" t="s">
        <v>54</v>
      </c>
      <c r="H9" s="239">
        <v>46235</v>
      </c>
      <c r="I9" s="240" t="s">
        <v>55</v>
      </c>
      <c r="J9" s="240" t="s">
        <v>56</v>
      </c>
      <c r="K9" s="240" t="s">
        <v>164</v>
      </c>
      <c r="L9" s="241" t="s">
        <v>58</v>
      </c>
      <c r="M9" s="102" t="s">
        <v>2498</v>
      </c>
      <c r="N9" s="242" t="s">
        <v>21</v>
      </c>
      <c r="O9" s="23"/>
    </row>
    <row r="10" spans="1:15" ht="15.75" customHeight="1">
      <c r="A10" s="15" t="s">
        <v>21</v>
      </c>
      <c r="B10" s="35" t="s">
        <v>245</v>
      </c>
      <c r="C10" s="36" t="s">
        <v>262</v>
      </c>
      <c r="D10" s="96" t="s">
        <v>53</v>
      </c>
      <c r="E10" s="96">
        <v>30</v>
      </c>
      <c r="F10" s="159">
        <v>9540</v>
      </c>
      <c r="G10" s="98" t="s">
        <v>54</v>
      </c>
      <c r="H10" s="160">
        <v>46204</v>
      </c>
      <c r="I10" s="100" t="s">
        <v>55</v>
      </c>
      <c r="J10" s="100" t="s">
        <v>56</v>
      </c>
      <c r="K10" s="100" t="s">
        <v>164</v>
      </c>
      <c r="L10" s="100" t="s">
        <v>58</v>
      </c>
      <c r="M10" s="102" t="s">
        <v>2498</v>
      </c>
      <c r="N10" s="243" t="s">
        <v>21</v>
      </c>
      <c r="O10" s="23"/>
    </row>
    <row r="11" spans="1:15" ht="15.75" customHeight="1">
      <c r="A11" s="15" t="s">
        <v>21</v>
      </c>
      <c r="B11" s="35" t="s">
        <v>161</v>
      </c>
      <c r="C11" s="36" t="s">
        <v>262</v>
      </c>
      <c r="D11" s="96" t="s">
        <v>53</v>
      </c>
      <c r="E11" s="96">
        <v>20</v>
      </c>
      <c r="F11" s="159">
        <v>6360</v>
      </c>
      <c r="G11" s="98" t="s">
        <v>54</v>
      </c>
      <c r="H11" s="160">
        <v>46204</v>
      </c>
      <c r="I11" s="100" t="s">
        <v>55</v>
      </c>
      <c r="J11" s="100" t="s">
        <v>56</v>
      </c>
      <c r="K11" s="100" t="s">
        <v>164</v>
      </c>
      <c r="L11" s="100" t="s">
        <v>58</v>
      </c>
      <c r="M11" s="102" t="s">
        <v>2498</v>
      </c>
      <c r="N11" s="243" t="s">
        <v>21</v>
      </c>
      <c r="O11" s="23"/>
    </row>
    <row r="12" spans="1:15" ht="15.75" customHeight="1">
      <c r="A12" s="15" t="s">
        <v>21</v>
      </c>
      <c r="B12" s="35" t="s">
        <v>242</v>
      </c>
      <c r="C12" s="36" t="s">
        <v>262</v>
      </c>
      <c r="D12" s="96" t="s">
        <v>53</v>
      </c>
      <c r="E12" s="96">
        <v>20</v>
      </c>
      <c r="F12" s="159">
        <v>6360</v>
      </c>
      <c r="G12" s="98" t="s">
        <v>54</v>
      </c>
      <c r="H12" s="160">
        <v>46204</v>
      </c>
      <c r="I12" s="100" t="s">
        <v>55</v>
      </c>
      <c r="J12" s="100" t="s">
        <v>56</v>
      </c>
      <c r="K12" s="100" t="s">
        <v>164</v>
      </c>
      <c r="L12" s="100" t="s">
        <v>58</v>
      </c>
      <c r="M12" s="102" t="s">
        <v>2498</v>
      </c>
      <c r="N12" s="243" t="s">
        <v>21</v>
      </c>
      <c r="O12" s="23"/>
    </row>
    <row r="13" spans="1:15" ht="15.75" customHeight="1">
      <c r="A13" s="15" t="s">
        <v>21</v>
      </c>
      <c r="B13" s="35" t="s">
        <v>172</v>
      </c>
      <c r="C13" s="36" t="s">
        <v>262</v>
      </c>
      <c r="D13" s="96" t="s">
        <v>53</v>
      </c>
      <c r="E13" s="96">
        <v>20</v>
      </c>
      <c r="F13" s="159">
        <v>6360</v>
      </c>
      <c r="G13" s="98" t="s">
        <v>54</v>
      </c>
      <c r="H13" s="160">
        <v>46204</v>
      </c>
      <c r="I13" s="100" t="s">
        <v>55</v>
      </c>
      <c r="J13" s="100" t="s">
        <v>56</v>
      </c>
      <c r="K13" s="100" t="s">
        <v>164</v>
      </c>
      <c r="L13" s="100" t="s">
        <v>58</v>
      </c>
      <c r="M13" s="102" t="s">
        <v>2498</v>
      </c>
      <c r="N13" s="243" t="s">
        <v>21</v>
      </c>
      <c r="O13" s="23"/>
    </row>
    <row r="14" spans="1:15" ht="15.75" customHeight="1">
      <c r="A14" s="15" t="s">
        <v>21</v>
      </c>
      <c r="B14" s="35" t="s">
        <v>317</v>
      </c>
      <c r="C14" s="36" t="s">
        <v>262</v>
      </c>
      <c r="D14" s="96" t="s">
        <v>53</v>
      </c>
      <c r="E14" s="96">
        <v>10</v>
      </c>
      <c r="F14" s="159">
        <v>3180</v>
      </c>
      <c r="G14" s="98" t="s">
        <v>54</v>
      </c>
      <c r="H14" s="160">
        <v>46174</v>
      </c>
      <c r="I14" s="100" t="s">
        <v>55</v>
      </c>
      <c r="J14" s="100" t="s">
        <v>56</v>
      </c>
      <c r="K14" s="100" t="s">
        <v>164</v>
      </c>
      <c r="L14" s="100" t="s">
        <v>58</v>
      </c>
      <c r="M14" s="102" t="s">
        <v>2498</v>
      </c>
      <c r="N14" s="243" t="s">
        <v>21</v>
      </c>
      <c r="O14" s="23"/>
    </row>
    <row r="15" spans="1:15" ht="15.75" customHeight="1">
      <c r="A15" s="15" t="s">
        <v>21</v>
      </c>
      <c r="B15" s="35" t="s">
        <v>247</v>
      </c>
      <c r="C15" s="36" t="s">
        <v>262</v>
      </c>
      <c r="D15" s="96" t="s">
        <v>53</v>
      </c>
      <c r="E15" s="96">
        <v>10</v>
      </c>
      <c r="F15" s="159">
        <v>3180</v>
      </c>
      <c r="G15" s="98" t="s">
        <v>54</v>
      </c>
      <c r="H15" s="160">
        <v>46174</v>
      </c>
      <c r="I15" s="100" t="s">
        <v>55</v>
      </c>
      <c r="J15" s="100" t="s">
        <v>56</v>
      </c>
      <c r="K15" s="100" t="s">
        <v>164</v>
      </c>
      <c r="L15" s="100" t="s">
        <v>58</v>
      </c>
      <c r="M15" s="102" t="s">
        <v>2498</v>
      </c>
      <c r="N15" s="243" t="s">
        <v>21</v>
      </c>
      <c r="O15" s="23"/>
    </row>
    <row r="16" spans="1:15" ht="15.75" customHeight="1">
      <c r="A16" s="15" t="s">
        <v>21</v>
      </c>
      <c r="B16" s="35" t="s">
        <v>295</v>
      </c>
      <c r="C16" s="36" t="s">
        <v>262</v>
      </c>
      <c r="D16" s="96" t="s">
        <v>53</v>
      </c>
      <c r="E16" s="96">
        <v>10</v>
      </c>
      <c r="F16" s="159">
        <v>3180</v>
      </c>
      <c r="G16" s="98" t="s">
        <v>54</v>
      </c>
      <c r="H16" s="160">
        <v>46174</v>
      </c>
      <c r="I16" s="100" t="s">
        <v>55</v>
      </c>
      <c r="J16" s="100" t="s">
        <v>56</v>
      </c>
      <c r="K16" s="100" t="s">
        <v>164</v>
      </c>
      <c r="L16" s="100" t="s">
        <v>58</v>
      </c>
      <c r="M16" s="102" t="s">
        <v>2498</v>
      </c>
      <c r="N16" s="244" t="s">
        <v>21</v>
      </c>
      <c r="O16" s="23"/>
    </row>
    <row r="17" spans="1:15" ht="15.75" customHeight="1">
      <c r="A17" s="15" t="s">
        <v>21</v>
      </c>
      <c r="B17" s="35" t="s">
        <v>172</v>
      </c>
      <c r="C17" s="36" t="s">
        <v>688</v>
      </c>
      <c r="D17" s="96" t="s">
        <v>53</v>
      </c>
      <c r="E17" s="96">
        <v>6</v>
      </c>
      <c r="F17" s="159">
        <v>300</v>
      </c>
      <c r="G17" s="98" t="s">
        <v>54</v>
      </c>
      <c r="H17" s="160">
        <v>46174</v>
      </c>
      <c r="I17" s="100" t="s">
        <v>55</v>
      </c>
      <c r="J17" s="100" t="s">
        <v>56</v>
      </c>
      <c r="K17" s="100" t="s">
        <v>164</v>
      </c>
      <c r="L17" s="100" t="s">
        <v>58</v>
      </c>
      <c r="M17" s="102" t="s">
        <v>2486</v>
      </c>
      <c r="N17" s="244" t="s">
        <v>21</v>
      </c>
      <c r="O17" s="23"/>
    </row>
    <row r="18" spans="1:15" ht="15.75" customHeight="1">
      <c r="A18" s="15" t="s">
        <v>21</v>
      </c>
      <c r="B18" s="35" t="s">
        <v>317</v>
      </c>
      <c r="C18" s="36" t="s">
        <v>816</v>
      </c>
      <c r="D18" s="96" t="s">
        <v>53</v>
      </c>
      <c r="E18" s="96">
        <v>4</v>
      </c>
      <c r="F18" s="159">
        <v>96</v>
      </c>
      <c r="G18" s="98" t="s">
        <v>54</v>
      </c>
      <c r="H18" s="160">
        <v>46143</v>
      </c>
      <c r="I18" s="100" t="s">
        <v>55</v>
      </c>
      <c r="J18" s="100" t="s">
        <v>56</v>
      </c>
      <c r="K18" s="100" t="s">
        <v>164</v>
      </c>
      <c r="L18" s="100" t="s">
        <v>58</v>
      </c>
      <c r="M18" s="102" t="s">
        <v>148</v>
      </c>
      <c r="N18" s="244" t="s">
        <v>21</v>
      </c>
      <c r="O18" s="23"/>
    </row>
    <row r="19" spans="1:15" ht="15.75" customHeight="1">
      <c r="A19" s="15" t="s">
        <v>21</v>
      </c>
      <c r="B19" s="35" t="s">
        <v>245</v>
      </c>
      <c r="C19" s="36" t="s">
        <v>816</v>
      </c>
      <c r="D19" s="96" t="s">
        <v>53</v>
      </c>
      <c r="E19" s="96">
        <v>3</v>
      </c>
      <c r="F19" s="159">
        <v>72</v>
      </c>
      <c r="G19" s="98" t="s">
        <v>54</v>
      </c>
      <c r="H19" s="160">
        <v>46143</v>
      </c>
      <c r="I19" s="100" t="s">
        <v>55</v>
      </c>
      <c r="J19" s="100" t="s">
        <v>56</v>
      </c>
      <c r="K19" s="100" t="s">
        <v>164</v>
      </c>
      <c r="L19" s="100" t="s">
        <v>58</v>
      </c>
      <c r="M19" s="102" t="s">
        <v>148</v>
      </c>
      <c r="N19" s="244" t="s">
        <v>21</v>
      </c>
      <c r="O19" s="23"/>
    </row>
    <row r="20" spans="1:15" ht="15.75" customHeight="1">
      <c r="A20" s="15" t="s">
        <v>21</v>
      </c>
      <c r="B20" s="35" t="s">
        <v>172</v>
      </c>
      <c r="C20" s="36" t="s">
        <v>369</v>
      </c>
      <c r="D20" s="96" t="s">
        <v>53</v>
      </c>
      <c r="E20" s="96">
        <v>1</v>
      </c>
      <c r="F20" s="159">
        <v>4200</v>
      </c>
      <c r="G20" s="98" t="s">
        <v>54</v>
      </c>
      <c r="H20" s="160">
        <v>46204</v>
      </c>
      <c r="I20" s="100" t="s">
        <v>55</v>
      </c>
      <c r="J20" s="100" t="s">
        <v>56</v>
      </c>
      <c r="K20" s="100" t="s">
        <v>164</v>
      </c>
      <c r="L20" s="100" t="s">
        <v>58</v>
      </c>
      <c r="M20" s="102" t="s">
        <v>109</v>
      </c>
      <c r="N20" s="244" t="s">
        <v>21</v>
      </c>
      <c r="O20" s="23"/>
    </row>
    <row r="21" spans="1:15" ht="15.75" customHeight="1">
      <c r="A21" s="15" t="s">
        <v>21</v>
      </c>
      <c r="B21" s="35" t="s">
        <v>161</v>
      </c>
      <c r="C21" s="36" t="s">
        <v>333</v>
      </c>
      <c r="D21" s="96" t="s">
        <v>53</v>
      </c>
      <c r="E21" s="96">
        <v>1</v>
      </c>
      <c r="F21" s="159">
        <v>5000</v>
      </c>
      <c r="G21" s="98" t="s">
        <v>54</v>
      </c>
      <c r="H21" s="160">
        <v>46204</v>
      </c>
      <c r="I21" s="100" t="s">
        <v>55</v>
      </c>
      <c r="J21" s="100" t="s">
        <v>56</v>
      </c>
      <c r="K21" s="100" t="s">
        <v>164</v>
      </c>
      <c r="L21" s="100" t="s">
        <v>58</v>
      </c>
      <c r="M21" s="102" t="s">
        <v>148</v>
      </c>
      <c r="N21" s="244" t="s">
        <v>21</v>
      </c>
      <c r="O21" s="23"/>
    </row>
    <row r="22" spans="1:15" ht="15.75" customHeight="1">
      <c r="A22" s="15" t="s">
        <v>21</v>
      </c>
      <c r="B22" s="35" t="s">
        <v>106</v>
      </c>
      <c r="C22" s="36" t="s">
        <v>183</v>
      </c>
      <c r="D22" s="96" t="s">
        <v>184</v>
      </c>
      <c r="E22" s="96">
        <v>12</v>
      </c>
      <c r="F22" s="159">
        <v>600</v>
      </c>
      <c r="G22" s="98" t="s">
        <v>54</v>
      </c>
      <c r="H22" s="160">
        <v>46174</v>
      </c>
      <c r="I22" s="100" t="s">
        <v>55</v>
      </c>
      <c r="J22" s="100" t="s">
        <v>56</v>
      </c>
      <c r="K22" s="100" t="s">
        <v>164</v>
      </c>
      <c r="L22" s="100" t="s">
        <v>58</v>
      </c>
      <c r="M22" s="102" t="s">
        <v>2534</v>
      </c>
      <c r="N22" s="244" t="s">
        <v>21</v>
      </c>
      <c r="O22" s="23"/>
    </row>
    <row r="23" spans="1:15" ht="15.75" customHeight="1">
      <c r="A23" s="15" t="s">
        <v>21</v>
      </c>
      <c r="B23" s="35" t="s">
        <v>317</v>
      </c>
      <c r="C23" s="36" t="s">
        <v>773</v>
      </c>
      <c r="D23" s="96" t="s">
        <v>53</v>
      </c>
      <c r="E23" s="96">
        <v>3</v>
      </c>
      <c r="F23" s="159">
        <v>150</v>
      </c>
      <c r="G23" s="98" t="s">
        <v>54</v>
      </c>
      <c r="H23" s="160">
        <v>46143</v>
      </c>
      <c r="I23" s="100" t="s">
        <v>55</v>
      </c>
      <c r="J23" s="100" t="s">
        <v>56</v>
      </c>
      <c r="K23" s="100" t="s">
        <v>164</v>
      </c>
      <c r="L23" s="100" t="s">
        <v>58</v>
      </c>
      <c r="M23" s="102" t="s">
        <v>2498</v>
      </c>
      <c r="N23" s="244" t="s">
        <v>21</v>
      </c>
      <c r="O23" s="23"/>
    </row>
    <row r="24" spans="1:15" ht="15.75" customHeight="1">
      <c r="A24" s="15" t="s">
        <v>21</v>
      </c>
      <c r="B24" s="35" t="s">
        <v>106</v>
      </c>
      <c r="C24" s="36" t="s">
        <v>204</v>
      </c>
      <c r="D24" s="96" t="s">
        <v>205</v>
      </c>
      <c r="E24" s="96">
        <v>12</v>
      </c>
      <c r="F24" s="159">
        <v>360</v>
      </c>
      <c r="G24" s="98" t="s">
        <v>54</v>
      </c>
      <c r="H24" s="160">
        <v>46174</v>
      </c>
      <c r="I24" s="100" t="s">
        <v>55</v>
      </c>
      <c r="J24" s="100" t="s">
        <v>56</v>
      </c>
      <c r="K24" s="100" t="s">
        <v>164</v>
      </c>
      <c r="L24" s="100" t="s">
        <v>58</v>
      </c>
      <c r="M24" s="102" t="s">
        <v>2534</v>
      </c>
      <c r="N24" s="244" t="s">
        <v>21</v>
      </c>
      <c r="O24" s="23"/>
    </row>
    <row r="25" spans="1:15" ht="15.75" customHeight="1">
      <c r="A25" s="15" t="s">
        <v>21</v>
      </c>
      <c r="B25" s="35" t="s">
        <v>652</v>
      </c>
      <c r="C25" s="36" t="s">
        <v>653</v>
      </c>
      <c r="D25" s="96" t="s">
        <v>53</v>
      </c>
      <c r="E25" s="96">
        <v>1</v>
      </c>
      <c r="F25" s="159">
        <v>400</v>
      </c>
      <c r="G25" s="98" t="s">
        <v>54</v>
      </c>
      <c r="H25" s="160">
        <v>46174</v>
      </c>
      <c r="I25" s="100" t="s">
        <v>55</v>
      </c>
      <c r="J25" s="100" t="s">
        <v>56</v>
      </c>
      <c r="K25" s="100" t="s">
        <v>164</v>
      </c>
      <c r="L25" s="100" t="s">
        <v>58</v>
      </c>
      <c r="M25" s="102" t="s">
        <v>2498</v>
      </c>
      <c r="N25" s="244" t="s">
        <v>21</v>
      </c>
      <c r="O25" s="23"/>
    </row>
    <row r="26" spans="1:15" ht="15.75" customHeight="1">
      <c r="A26" s="15" t="s">
        <v>21</v>
      </c>
      <c r="B26" s="35" t="s">
        <v>242</v>
      </c>
      <c r="C26" s="36" t="s">
        <v>669</v>
      </c>
      <c r="D26" s="96" t="s">
        <v>53</v>
      </c>
      <c r="E26" s="96">
        <v>1</v>
      </c>
      <c r="F26" s="159">
        <v>370</v>
      </c>
      <c r="G26" s="98" t="s">
        <v>54</v>
      </c>
      <c r="H26" s="160">
        <v>46174</v>
      </c>
      <c r="I26" s="100" t="s">
        <v>55</v>
      </c>
      <c r="J26" s="100" t="s">
        <v>56</v>
      </c>
      <c r="K26" s="100" t="s">
        <v>164</v>
      </c>
      <c r="L26" s="100" t="s">
        <v>58</v>
      </c>
      <c r="M26" s="102" t="s">
        <v>2534</v>
      </c>
      <c r="N26" s="244" t="s">
        <v>21</v>
      </c>
      <c r="O26" s="23"/>
    </row>
    <row r="27" spans="1:15" ht="15.75" customHeight="1">
      <c r="A27" s="15" t="s">
        <v>21</v>
      </c>
      <c r="B27" s="35" t="s">
        <v>1049</v>
      </c>
      <c r="C27" s="36" t="s">
        <v>1804</v>
      </c>
      <c r="D27" s="96" t="s">
        <v>53</v>
      </c>
      <c r="E27" s="96">
        <v>1000</v>
      </c>
      <c r="F27" s="159">
        <v>12990</v>
      </c>
      <c r="G27" s="98" t="s">
        <v>54</v>
      </c>
      <c r="H27" s="160">
        <v>46235</v>
      </c>
      <c r="I27" s="100" t="s">
        <v>55</v>
      </c>
      <c r="J27" s="100" t="s">
        <v>56</v>
      </c>
      <c r="K27" s="100" t="s">
        <v>164</v>
      </c>
      <c r="L27" s="100" t="s">
        <v>58</v>
      </c>
      <c r="M27" s="102" t="s">
        <v>2534</v>
      </c>
      <c r="N27" s="244" t="s">
        <v>21</v>
      </c>
      <c r="O27" s="23"/>
    </row>
    <row r="28" spans="1:15" ht="15.75" customHeight="1">
      <c r="A28" s="15" t="s">
        <v>21</v>
      </c>
      <c r="B28" s="35" t="s">
        <v>1049</v>
      </c>
      <c r="C28" s="36" t="s">
        <v>1875</v>
      </c>
      <c r="D28" s="96" t="s">
        <v>53</v>
      </c>
      <c r="E28" s="96">
        <v>400</v>
      </c>
      <c r="F28" s="159">
        <v>5628</v>
      </c>
      <c r="G28" s="98" t="s">
        <v>54</v>
      </c>
      <c r="H28" s="160">
        <v>46204</v>
      </c>
      <c r="I28" s="100" t="s">
        <v>55</v>
      </c>
      <c r="J28" s="100" t="s">
        <v>56</v>
      </c>
      <c r="K28" s="100" t="s">
        <v>164</v>
      </c>
      <c r="L28" s="100" t="s">
        <v>58</v>
      </c>
      <c r="M28" s="102" t="s">
        <v>148</v>
      </c>
      <c r="N28" s="244" t="s">
        <v>21</v>
      </c>
      <c r="O28" s="23"/>
    </row>
    <row r="29" spans="1:15" ht="15.75" customHeight="1">
      <c r="A29" s="15" t="s">
        <v>21</v>
      </c>
      <c r="B29" s="35" t="s">
        <v>1049</v>
      </c>
      <c r="C29" s="36" t="s">
        <v>806</v>
      </c>
      <c r="D29" s="96" t="s">
        <v>53</v>
      </c>
      <c r="E29" s="96">
        <v>1500</v>
      </c>
      <c r="F29" s="159">
        <v>15000</v>
      </c>
      <c r="G29" s="98" t="s">
        <v>54</v>
      </c>
      <c r="H29" s="160">
        <v>46235</v>
      </c>
      <c r="I29" s="100" t="s">
        <v>55</v>
      </c>
      <c r="J29" s="100" t="s">
        <v>56</v>
      </c>
      <c r="K29" s="100" t="s">
        <v>164</v>
      </c>
      <c r="L29" s="100" t="s">
        <v>58</v>
      </c>
      <c r="M29" s="102" t="s">
        <v>109</v>
      </c>
      <c r="N29" s="244" t="s">
        <v>21</v>
      </c>
      <c r="O29" s="23"/>
    </row>
    <row r="30" spans="1:15" ht="15.75" customHeight="1">
      <c r="A30" s="15" t="s">
        <v>21</v>
      </c>
      <c r="B30" s="35" t="s">
        <v>156</v>
      </c>
      <c r="C30" s="36" t="s">
        <v>806</v>
      </c>
      <c r="D30" s="96" t="s">
        <v>807</v>
      </c>
      <c r="E30" s="96">
        <v>10</v>
      </c>
      <c r="F30" s="159">
        <v>100</v>
      </c>
      <c r="G30" s="98" t="s">
        <v>54</v>
      </c>
      <c r="H30" s="160">
        <v>46143</v>
      </c>
      <c r="I30" s="100" t="s">
        <v>55</v>
      </c>
      <c r="J30" s="100" t="s">
        <v>56</v>
      </c>
      <c r="K30" s="100" t="s">
        <v>164</v>
      </c>
      <c r="L30" s="100" t="s">
        <v>58</v>
      </c>
      <c r="M30" s="102" t="s">
        <v>109</v>
      </c>
      <c r="N30" s="245" t="s">
        <v>21</v>
      </c>
      <c r="O30" s="23"/>
    </row>
    <row r="31" spans="1:15" ht="15.75" customHeight="1">
      <c r="A31" s="15" t="s">
        <v>21</v>
      </c>
      <c r="B31" s="35" t="s">
        <v>1049</v>
      </c>
      <c r="C31" s="36" t="s">
        <v>1880</v>
      </c>
      <c r="D31" s="96" t="s">
        <v>53</v>
      </c>
      <c r="E31" s="96">
        <v>400</v>
      </c>
      <c r="F31" s="159">
        <v>5400</v>
      </c>
      <c r="G31" s="98" t="s">
        <v>54</v>
      </c>
      <c r="H31" s="160">
        <v>46204</v>
      </c>
      <c r="I31" s="100" t="s">
        <v>55</v>
      </c>
      <c r="J31" s="100" t="s">
        <v>56</v>
      </c>
      <c r="K31" s="100" t="s">
        <v>164</v>
      </c>
      <c r="L31" s="100" t="s">
        <v>58</v>
      </c>
      <c r="M31" s="102" t="s">
        <v>109</v>
      </c>
      <c r="N31" s="244" t="s">
        <v>21</v>
      </c>
      <c r="O31" s="23"/>
    </row>
    <row r="32" spans="1:15" ht="15.75" customHeight="1">
      <c r="A32" s="15" t="s">
        <v>21</v>
      </c>
      <c r="B32" s="35" t="s">
        <v>156</v>
      </c>
      <c r="C32" s="36" t="s">
        <v>761</v>
      </c>
      <c r="D32" s="96" t="s">
        <v>762</v>
      </c>
      <c r="E32" s="96">
        <v>20</v>
      </c>
      <c r="F32" s="159">
        <v>160</v>
      </c>
      <c r="G32" s="98" t="s">
        <v>54</v>
      </c>
      <c r="H32" s="160">
        <v>46143</v>
      </c>
      <c r="I32" s="100" t="s">
        <v>55</v>
      </c>
      <c r="J32" s="100" t="s">
        <v>56</v>
      </c>
      <c r="K32" s="100" t="s">
        <v>164</v>
      </c>
      <c r="L32" s="100" t="s">
        <v>58</v>
      </c>
      <c r="M32" s="102" t="s">
        <v>109</v>
      </c>
      <c r="N32" s="244" t="s">
        <v>21</v>
      </c>
      <c r="O32" s="23"/>
    </row>
    <row r="33" spans="1:15" ht="15.75" customHeight="1">
      <c r="A33" s="15" t="s">
        <v>21</v>
      </c>
      <c r="B33" s="35" t="s">
        <v>1049</v>
      </c>
      <c r="C33" s="36" t="s">
        <v>2112</v>
      </c>
      <c r="D33" s="96" t="s">
        <v>53</v>
      </c>
      <c r="E33" s="96">
        <v>60</v>
      </c>
      <c r="F33" s="159">
        <v>570</v>
      </c>
      <c r="G33" s="98" t="s">
        <v>54</v>
      </c>
      <c r="H33" s="160">
        <v>46174</v>
      </c>
      <c r="I33" s="100" t="s">
        <v>55</v>
      </c>
      <c r="J33" s="100" t="s">
        <v>56</v>
      </c>
      <c r="K33" s="100" t="s">
        <v>164</v>
      </c>
      <c r="L33" s="100" t="s">
        <v>58</v>
      </c>
      <c r="M33" s="102" t="s">
        <v>2498</v>
      </c>
      <c r="N33" s="244" t="s">
        <v>21</v>
      </c>
      <c r="O33" s="23"/>
    </row>
    <row r="34" spans="1:15" ht="51.75" customHeight="1">
      <c r="A34" s="15" t="s">
        <v>21</v>
      </c>
      <c r="B34" s="35" t="s">
        <v>317</v>
      </c>
      <c r="C34" s="36" t="s">
        <v>337</v>
      </c>
      <c r="D34" s="96" t="s">
        <v>53</v>
      </c>
      <c r="E34" s="96">
        <v>1</v>
      </c>
      <c r="F34" s="159">
        <v>5000</v>
      </c>
      <c r="G34" s="98" t="s">
        <v>54</v>
      </c>
      <c r="H34" s="160">
        <v>46204</v>
      </c>
      <c r="I34" s="100" t="s">
        <v>55</v>
      </c>
      <c r="J34" s="100" t="s">
        <v>56</v>
      </c>
      <c r="K34" s="100" t="s">
        <v>164</v>
      </c>
      <c r="L34" s="100" t="s">
        <v>58</v>
      </c>
      <c r="M34" s="102" t="s">
        <v>109</v>
      </c>
      <c r="N34" s="244" t="s">
        <v>21</v>
      </c>
      <c r="O34" s="23"/>
    </row>
    <row r="35" spans="1:15" ht="51.75" customHeight="1">
      <c r="A35" s="15" t="s">
        <v>21</v>
      </c>
      <c r="B35" s="35" t="s">
        <v>156</v>
      </c>
      <c r="C35" s="36" t="s">
        <v>696</v>
      </c>
      <c r="D35" s="96" t="s">
        <v>53</v>
      </c>
      <c r="E35" s="96">
        <v>6</v>
      </c>
      <c r="F35" s="159">
        <v>294</v>
      </c>
      <c r="G35" s="98" t="s">
        <v>54</v>
      </c>
      <c r="H35" s="160">
        <v>46174</v>
      </c>
      <c r="I35" s="100" t="s">
        <v>55</v>
      </c>
      <c r="J35" s="100" t="s">
        <v>56</v>
      </c>
      <c r="K35" s="100" t="s">
        <v>164</v>
      </c>
      <c r="L35" s="100" t="s">
        <v>58</v>
      </c>
      <c r="M35" s="102" t="s">
        <v>2486</v>
      </c>
      <c r="N35" s="244" t="s">
        <v>21</v>
      </c>
      <c r="O35" s="23"/>
    </row>
    <row r="36" spans="1:15" ht="51.75" customHeight="1">
      <c r="A36" s="15" t="s">
        <v>21</v>
      </c>
      <c r="B36" s="35" t="s">
        <v>156</v>
      </c>
      <c r="C36" s="36" t="s">
        <v>706</v>
      </c>
      <c r="D36" s="96" t="s">
        <v>53</v>
      </c>
      <c r="E36" s="96">
        <v>6</v>
      </c>
      <c r="F36" s="159">
        <v>257.82</v>
      </c>
      <c r="G36" s="98" t="s">
        <v>54</v>
      </c>
      <c r="H36" s="160">
        <v>46143</v>
      </c>
      <c r="I36" s="100" t="s">
        <v>55</v>
      </c>
      <c r="J36" s="100" t="s">
        <v>56</v>
      </c>
      <c r="K36" s="100" t="s">
        <v>164</v>
      </c>
      <c r="L36" s="100" t="s">
        <v>58</v>
      </c>
      <c r="M36" s="102" t="s">
        <v>2486</v>
      </c>
      <c r="N36" s="244" t="s">
        <v>21</v>
      </c>
      <c r="O36" s="23"/>
    </row>
    <row r="37" spans="1:15" ht="51.75" customHeight="1">
      <c r="A37" s="15" t="s">
        <v>21</v>
      </c>
      <c r="B37" s="35" t="s">
        <v>156</v>
      </c>
      <c r="C37" s="36" t="s">
        <v>484</v>
      </c>
      <c r="D37" s="96" t="s">
        <v>53</v>
      </c>
      <c r="E37" s="96">
        <v>3</v>
      </c>
      <c r="F37" s="159">
        <v>1333.32</v>
      </c>
      <c r="G37" s="98" t="s">
        <v>54</v>
      </c>
      <c r="H37" s="160">
        <v>46174</v>
      </c>
      <c r="I37" s="100" t="s">
        <v>55</v>
      </c>
      <c r="J37" s="100" t="s">
        <v>56</v>
      </c>
      <c r="K37" s="100" t="s">
        <v>164</v>
      </c>
      <c r="L37" s="100" t="s">
        <v>58</v>
      </c>
      <c r="M37" s="102" t="s">
        <v>2486</v>
      </c>
      <c r="N37" s="244" t="s">
        <v>21</v>
      </c>
      <c r="O37" s="23"/>
    </row>
    <row r="38" spans="1:15" ht="51.75" customHeight="1">
      <c r="A38" s="15" t="s">
        <v>21</v>
      </c>
      <c r="B38" s="35" t="s">
        <v>245</v>
      </c>
      <c r="C38" s="36" t="s">
        <v>645</v>
      </c>
      <c r="D38" s="96" t="s">
        <v>53</v>
      </c>
      <c r="E38" s="96">
        <v>10</v>
      </c>
      <c r="F38" s="159">
        <v>400</v>
      </c>
      <c r="G38" s="98" t="s">
        <v>54</v>
      </c>
      <c r="H38" s="160">
        <v>46174</v>
      </c>
      <c r="I38" s="100" t="s">
        <v>55</v>
      </c>
      <c r="J38" s="100" t="s">
        <v>56</v>
      </c>
      <c r="K38" s="100" t="s">
        <v>164</v>
      </c>
      <c r="L38" s="100" t="s">
        <v>58</v>
      </c>
      <c r="M38" s="102" t="s">
        <v>2486</v>
      </c>
      <c r="N38" s="244" t="s">
        <v>21</v>
      </c>
      <c r="O38" s="23"/>
    </row>
    <row r="39" spans="1:15" ht="51.75" customHeight="1">
      <c r="A39" s="15" t="s">
        <v>21</v>
      </c>
      <c r="B39" s="35" t="s">
        <v>317</v>
      </c>
      <c r="C39" s="36" t="s">
        <v>645</v>
      </c>
      <c r="D39" s="96" t="s">
        <v>53</v>
      </c>
      <c r="E39" s="96">
        <v>10</v>
      </c>
      <c r="F39" s="159">
        <v>400</v>
      </c>
      <c r="G39" s="98" t="s">
        <v>54</v>
      </c>
      <c r="H39" s="160">
        <v>46174</v>
      </c>
      <c r="I39" s="100" t="s">
        <v>55</v>
      </c>
      <c r="J39" s="100" t="s">
        <v>56</v>
      </c>
      <c r="K39" s="100" t="s">
        <v>164</v>
      </c>
      <c r="L39" s="100" t="s">
        <v>58</v>
      </c>
      <c r="M39" s="102" t="s">
        <v>2486</v>
      </c>
      <c r="N39" s="244" t="s">
        <v>21</v>
      </c>
      <c r="O39" s="23"/>
    </row>
    <row r="40" spans="1:15" ht="51.75" customHeight="1">
      <c r="A40" s="15" t="s">
        <v>21</v>
      </c>
      <c r="B40" s="35" t="s">
        <v>1049</v>
      </c>
      <c r="C40" s="36" t="s">
        <v>2287</v>
      </c>
      <c r="D40" s="96" t="s">
        <v>53</v>
      </c>
      <c r="E40" s="96">
        <v>30</v>
      </c>
      <c r="F40" s="159">
        <v>63</v>
      </c>
      <c r="G40" s="98" t="s">
        <v>54</v>
      </c>
      <c r="H40" s="160">
        <v>46143</v>
      </c>
      <c r="I40" s="100" t="s">
        <v>55</v>
      </c>
      <c r="J40" s="100" t="s">
        <v>56</v>
      </c>
      <c r="K40" s="100" t="s">
        <v>164</v>
      </c>
      <c r="L40" s="100" t="s">
        <v>58</v>
      </c>
      <c r="M40" s="102" t="s">
        <v>2498</v>
      </c>
      <c r="N40" s="244" t="s">
        <v>21</v>
      </c>
      <c r="O40" s="23"/>
    </row>
    <row r="41" spans="1:15" ht="15.75" customHeight="1">
      <c r="A41" s="15" t="s">
        <v>21</v>
      </c>
      <c r="B41" s="35" t="s">
        <v>1049</v>
      </c>
      <c r="C41" s="36" t="s">
        <v>945</v>
      </c>
      <c r="D41" s="96" t="s">
        <v>53</v>
      </c>
      <c r="E41" s="96">
        <v>30</v>
      </c>
      <c r="F41" s="159">
        <v>26700</v>
      </c>
      <c r="G41" s="98" t="s">
        <v>54</v>
      </c>
      <c r="H41" s="160">
        <v>46235</v>
      </c>
      <c r="I41" s="100" t="s">
        <v>55</v>
      </c>
      <c r="J41" s="100" t="s">
        <v>56</v>
      </c>
      <c r="K41" s="100" t="s">
        <v>164</v>
      </c>
      <c r="L41" s="100" t="s">
        <v>58</v>
      </c>
      <c r="M41" s="102" t="s">
        <v>109</v>
      </c>
      <c r="N41" s="244" t="s">
        <v>21</v>
      </c>
      <c r="O41" s="23"/>
    </row>
    <row r="42" spans="1:15" ht="15.75" customHeight="1">
      <c r="A42" s="15" t="s">
        <v>21</v>
      </c>
      <c r="B42" s="35" t="s">
        <v>1049</v>
      </c>
      <c r="C42" s="36" t="s">
        <v>1987</v>
      </c>
      <c r="D42" s="96" t="s">
        <v>53</v>
      </c>
      <c r="E42" s="96">
        <v>40</v>
      </c>
      <c r="F42" s="159">
        <v>1833.2</v>
      </c>
      <c r="G42" s="98" t="s">
        <v>54</v>
      </c>
      <c r="H42" s="160">
        <v>46174</v>
      </c>
      <c r="I42" s="100" t="s">
        <v>55</v>
      </c>
      <c r="J42" s="100" t="s">
        <v>56</v>
      </c>
      <c r="K42" s="100" t="s">
        <v>164</v>
      </c>
      <c r="L42" s="100" t="s">
        <v>58</v>
      </c>
      <c r="M42" s="102" t="s">
        <v>2517</v>
      </c>
      <c r="N42" s="244" t="s">
        <v>21</v>
      </c>
      <c r="O42" s="23"/>
    </row>
    <row r="43" spans="1:15" ht="15.75" customHeight="1">
      <c r="A43" s="15" t="s">
        <v>21</v>
      </c>
      <c r="B43" s="35" t="s">
        <v>1049</v>
      </c>
      <c r="C43" s="36" t="s">
        <v>1851</v>
      </c>
      <c r="D43" s="96" t="s">
        <v>53</v>
      </c>
      <c r="E43" s="96">
        <v>4000</v>
      </c>
      <c r="F43" s="159">
        <v>7200</v>
      </c>
      <c r="G43" s="98" t="s">
        <v>54</v>
      </c>
      <c r="H43" s="160">
        <v>46204</v>
      </c>
      <c r="I43" s="100" t="s">
        <v>55</v>
      </c>
      <c r="J43" s="100" t="s">
        <v>56</v>
      </c>
      <c r="K43" s="100" t="s">
        <v>164</v>
      </c>
      <c r="L43" s="100" t="s">
        <v>58</v>
      </c>
      <c r="M43" s="102" t="s">
        <v>109</v>
      </c>
      <c r="N43" s="244" t="s">
        <v>21</v>
      </c>
      <c r="O43" s="23"/>
    </row>
    <row r="44" spans="1:15" ht="15.75" customHeight="1">
      <c r="A44" s="15" t="s">
        <v>21</v>
      </c>
      <c r="B44" s="35" t="s">
        <v>1049</v>
      </c>
      <c r="C44" s="36" t="s">
        <v>1817</v>
      </c>
      <c r="D44" s="96" t="s">
        <v>53</v>
      </c>
      <c r="E44" s="96">
        <v>4000</v>
      </c>
      <c r="F44" s="159">
        <v>9400</v>
      </c>
      <c r="G44" s="98" t="s">
        <v>54</v>
      </c>
      <c r="H44" s="160">
        <v>46204</v>
      </c>
      <c r="I44" s="100" t="s">
        <v>55</v>
      </c>
      <c r="J44" s="100" t="s">
        <v>56</v>
      </c>
      <c r="K44" s="100" t="s">
        <v>164</v>
      </c>
      <c r="L44" s="100" t="s">
        <v>58</v>
      </c>
      <c r="M44" s="102" t="s">
        <v>109</v>
      </c>
      <c r="N44" s="244" t="s">
        <v>21</v>
      </c>
      <c r="O44" s="23"/>
    </row>
    <row r="45" spans="1:15" ht="15.75" customHeight="1">
      <c r="A45" s="15" t="s">
        <v>21</v>
      </c>
      <c r="B45" s="35" t="s">
        <v>1049</v>
      </c>
      <c r="C45" s="36" t="s">
        <v>1812</v>
      </c>
      <c r="D45" s="96" t="s">
        <v>53</v>
      </c>
      <c r="E45" s="96">
        <v>4000</v>
      </c>
      <c r="F45" s="159">
        <v>10000</v>
      </c>
      <c r="G45" s="98" t="s">
        <v>54</v>
      </c>
      <c r="H45" s="160">
        <v>46204</v>
      </c>
      <c r="I45" s="100" t="s">
        <v>55</v>
      </c>
      <c r="J45" s="100" t="s">
        <v>56</v>
      </c>
      <c r="K45" s="100" t="s">
        <v>164</v>
      </c>
      <c r="L45" s="100" t="s">
        <v>58</v>
      </c>
      <c r="M45" s="102" t="s">
        <v>109</v>
      </c>
      <c r="N45" s="244" t="s">
        <v>21</v>
      </c>
      <c r="O45" s="23"/>
    </row>
    <row r="46" spans="1:15" ht="15.75" customHeight="1">
      <c r="A46" s="15" t="s">
        <v>21</v>
      </c>
      <c r="B46" s="35" t="s">
        <v>1049</v>
      </c>
      <c r="C46" s="36" t="s">
        <v>2019</v>
      </c>
      <c r="D46" s="96" t="s">
        <v>53</v>
      </c>
      <c r="E46" s="96">
        <v>60</v>
      </c>
      <c r="F46" s="159">
        <v>1434</v>
      </c>
      <c r="G46" s="98" t="s">
        <v>54</v>
      </c>
      <c r="H46" s="160">
        <v>46174</v>
      </c>
      <c r="I46" s="100" t="s">
        <v>55</v>
      </c>
      <c r="J46" s="100" t="s">
        <v>56</v>
      </c>
      <c r="K46" s="100" t="s">
        <v>164</v>
      </c>
      <c r="L46" s="100" t="s">
        <v>58</v>
      </c>
      <c r="M46" s="102" t="s">
        <v>2498</v>
      </c>
      <c r="N46" s="244" t="s">
        <v>21</v>
      </c>
      <c r="O46" s="23"/>
    </row>
    <row r="47" spans="1:15" ht="15.75" customHeight="1">
      <c r="A47" s="15" t="s">
        <v>21</v>
      </c>
      <c r="B47" s="35" t="s">
        <v>1049</v>
      </c>
      <c r="C47" s="36" t="s">
        <v>2033</v>
      </c>
      <c r="D47" s="96" t="s">
        <v>53</v>
      </c>
      <c r="E47" s="96">
        <v>100</v>
      </c>
      <c r="F47" s="159">
        <v>1354</v>
      </c>
      <c r="G47" s="98" t="s">
        <v>54</v>
      </c>
      <c r="H47" s="160">
        <v>46174</v>
      </c>
      <c r="I47" s="100" t="s">
        <v>55</v>
      </c>
      <c r="J47" s="100" t="s">
        <v>56</v>
      </c>
      <c r="K47" s="100" t="s">
        <v>164</v>
      </c>
      <c r="L47" s="100" t="s">
        <v>58</v>
      </c>
      <c r="M47" s="102" t="s">
        <v>2486</v>
      </c>
      <c r="N47" s="244" t="s">
        <v>21</v>
      </c>
      <c r="O47" s="23"/>
    </row>
    <row r="48" spans="1:15" ht="15.75" customHeight="1">
      <c r="A48" s="15" t="s">
        <v>21</v>
      </c>
      <c r="B48" s="35" t="s">
        <v>64</v>
      </c>
      <c r="C48" s="36" t="s">
        <v>134</v>
      </c>
      <c r="D48" s="96" t="s">
        <v>53</v>
      </c>
      <c r="E48" s="96">
        <v>1</v>
      </c>
      <c r="F48" s="159">
        <v>15000</v>
      </c>
      <c r="G48" s="98" t="s">
        <v>54</v>
      </c>
      <c r="H48" s="160">
        <v>46235</v>
      </c>
      <c r="I48" s="100" t="s">
        <v>55</v>
      </c>
      <c r="J48" s="100" t="s">
        <v>56</v>
      </c>
      <c r="K48" s="100" t="s">
        <v>135</v>
      </c>
      <c r="L48" s="100" t="s">
        <v>58</v>
      </c>
      <c r="M48" s="102" t="s">
        <v>2517</v>
      </c>
      <c r="N48" s="244" t="s">
        <v>21</v>
      </c>
      <c r="O48" s="23"/>
    </row>
    <row r="49" spans="1:15" ht="15.75" customHeight="1">
      <c r="A49" s="15" t="s">
        <v>21</v>
      </c>
      <c r="B49" s="35" t="s">
        <v>250</v>
      </c>
      <c r="C49" s="36" t="s">
        <v>832</v>
      </c>
      <c r="D49" s="96" t="s">
        <v>53</v>
      </c>
      <c r="E49" s="96">
        <v>25</v>
      </c>
      <c r="F49" s="159">
        <v>50</v>
      </c>
      <c r="G49" s="98" t="s">
        <v>54</v>
      </c>
      <c r="H49" s="160">
        <v>46143</v>
      </c>
      <c r="I49" s="100" t="s">
        <v>55</v>
      </c>
      <c r="J49" s="100" t="s">
        <v>56</v>
      </c>
      <c r="K49" s="100" t="s">
        <v>164</v>
      </c>
      <c r="L49" s="100" t="s">
        <v>58</v>
      </c>
      <c r="M49" s="102" t="s">
        <v>148</v>
      </c>
      <c r="N49" s="244" t="s">
        <v>21</v>
      </c>
      <c r="O49" s="23"/>
    </row>
    <row r="50" spans="1:15" ht="15.75" customHeight="1">
      <c r="A50" s="15" t="s">
        <v>21</v>
      </c>
      <c r="B50" s="35" t="s">
        <v>156</v>
      </c>
      <c r="C50" s="36" t="s">
        <v>621</v>
      </c>
      <c r="D50" s="96" t="s">
        <v>53</v>
      </c>
      <c r="E50" s="96">
        <v>15</v>
      </c>
      <c r="F50" s="159">
        <v>475.5</v>
      </c>
      <c r="G50" s="98" t="s">
        <v>54</v>
      </c>
      <c r="H50" s="160">
        <v>46174</v>
      </c>
      <c r="I50" s="100" t="s">
        <v>55</v>
      </c>
      <c r="J50" s="100" t="s">
        <v>56</v>
      </c>
      <c r="K50" s="100" t="s">
        <v>164</v>
      </c>
      <c r="L50" s="100" t="s">
        <v>58</v>
      </c>
      <c r="M50" s="102" t="s">
        <v>2517</v>
      </c>
      <c r="N50" s="244" t="s">
        <v>21</v>
      </c>
      <c r="O50" s="23"/>
    </row>
    <row r="51" spans="1:15" ht="15.75" customHeight="1">
      <c r="A51" s="15" t="s">
        <v>21</v>
      </c>
      <c r="B51" s="35" t="s">
        <v>1049</v>
      </c>
      <c r="C51" s="36" t="s">
        <v>1867</v>
      </c>
      <c r="D51" s="96" t="s">
        <v>53</v>
      </c>
      <c r="E51" s="96">
        <v>35</v>
      </c>
      <c r="F51" s="159">
        <v>6300</v>
      </c>
      <c r="G51" s="98" t="s">
        <v>54</v>
      </c>
      <c r="H51" s="160">
        <v>46204</v>
      </c>
      <c r="I51" s="100" t="s">
        <v>55</v>
      </c>
      <c r="J51" s="100" t="s">
        <v>56</v>
      </c>
      <c r="K51" s="100" t="s">
        <v>164</v>
      </c>
      <c r="L51" s="100" t="s">
        <v>58</v>
      </c>
      <c r="M51" s="102" t="s">
        <v>2517</v>
      </c>
      <c r="N51" s="244" t="s">
        <v>21</v>
      </c>
      <c r="O51" s="23"/>
    </row>
    <row r="52" spans="1:15" ht="15.75" customHeight="1">
      <c r="A52" s="15" t="s">
        <v>21</v>
      </c>
      <c r="B52" s="35" t="s">
        <v>1049</v>
      </c>
      <c r="C52" s="36" t="s">
        <v>1819</v>
      </c>
      <c r="D52" s="96" t="s">
        <v>53</v>
      </c>
      <c r="E52" s="96">
        <v>50</v>
      </c>
      <c r="F52" s="159">
        <v>9000</v>
      </c>
      <c r="G52" s="98" t="s">
        <v>54</v>
      </c>
      <c r="H52" s="160">
        <v>46204</v>
      </c>
      <c r="I52" s="100" t="s">
        <v>55</v>
      </c>
      <c r="J52" s="100" t="s">
        <v>56</v>
      </c>
      <c r="K52" s="100" t="s">
        <v>164</v>
      </c>
      <c r="L52" s="100" t="s">
        <v>58</v>
      </c>
      <c r="M52" s="102" t="s">
        <v>2517</v>
      </c>
      <c r="N52" s="244" t="s">
        <v>21</v>
      </c>
      <c r="O52" s="23"/>
    </row>
    <row r="53" spans="1:15" ht="15.75" customHeight="1">
      <c r="A53" s="15" t="s">
        <v>21</v>
      </c>
      <c r="B53" s="35" t="s">
        <v>1049</v>
      </c>
      <c r="C53" s="36" t="s">
        <v>2124</v>
      </c>
      <c r="D53" s="96" t="s">
        <v>53</v>
      </c>
      <c r="E53" s="96">
        <v>3</v>
      </c>
      <c r="F53" s="159">
        <v>540</v>
      </c>
      <c r="G53" s="98" t="s">
        <v>54</v>
      </c>
      <c r="H53" s="160">
        <v>46174</v>
      </c>
      <c r="I53" s="100" t="s">
        <v>55</v>
      </c>
      <c r="J53" s="100" t="s">
        <v>56</v>
      </c>
      <c r="K53" s="100" t="s">
        <v>164</v>
      </c>
      <c r="L53" s="100" t="s">
        <v>58</v>
      </c>
      <c r="M53" s="102" t="s">
        <v>2517</v>
      </c>
      <c r="N53" s="244" t="s">
        <v>21</v>
      </c>
      <c r="O53" s="23"/>
    </row>
    <row r="54" spans="1:15" ht="15.75" customHeight="1">
      <c r="A54" s="15" t="s">
        <v>21</v>
      </c>
      <c r="B54" s="35" t="s">
        <v>1049</v>
      </c>
      <c r="C54" s="36" t="s">
        <v>1823</v>
      </c>
      <c r="D54" s="96" t="s">
        <v>53</v>
      </c>
      <c r="E54" s="96">
        <v>50</v>
      </c>
      <c r="F54" s="159">
        <v>9000</v>
      </c>
      <c r="G54" s="98" t="s">
        <v>54</v>
      </c>
      <c r="H54" s="160">
        <v>46204</v>
      </c>
      <c r="I54" s="100" t="s">
        <v>55</v>
      </c>
      <c r="J54" s="100" t="s">
        <v>56</v>
      </c>
      <c r="K54" s="100" t="s">
        <v>164</v>
      </c>
      <c r="L54" s="100" t="s">
        <v>58</v>
      </c>
      <c r="M54" s="102" t="s">
        <v>2517</v>
      </c>
      <c r="N54" s="244" t="s">
        <v>21</v>
      </c>
      <c r="O54" s="23"/>
    </row>
    <row r="55" spans="1:15" ht="15.75" customHeight="1">
      <c r="A55" s="15" t="s">
        <v>21</v>
      </c>
      <c r="B55" s="35" t="s">
        <v>156</v>
      </c>
      <c r="C55" s="36" t="s">
        <v>736</v>
      </c>
      <c r="D55" s="96" t="s">
        <v>53</v>
      </c>
      <c r="E55" s="96">
        <v>2</v>
      </c>
      <c r="F55" s="159">
        <v>200</v>
      </c>
      <c r="G55" s="98" t="s">
        <v>54</v>
      </c>
      <c r="H55" s="160">
        <v>46143</v>
      </c>
      <c r="I55" s="100" t="s">
        <v>55</v>
      </c>
      <c r="J55" s="100" t="s">
        <v>56</v>
      </c>
      <c r="K55" s="100" t="s">
        <v>164</v>
      </c>
      <c r="L55" s="100" t="s">
        <v>58</v>
      </c>
      <c r="M55" s="102" t="s">
        <v>148</v>
      </c>
      <c r="N55" s="244" t="s">
        <v>21</v>
      </c>
      <c r="O55" s="23"/>
    </row>
    <row r="56" spans="1:15" ht="15.75" customHeight="1">
      <c r="A56" s="15" t="s">
        <v>21</v>
      </c>
      <c r="B56" s="35" t="s">
        <v>156</v>
      </c>
      <c r="C56" s="36" t="s">
        <v>802</v>
      </c>
      <c r="D56" s="96" t="s">
        <v>53</v>
      </c>
      <c r="E56" s="96">
        <v>4</v>
      </c>
      <c r="F56" s="159">
        <v>100</v>
      </c>
      <c r="G56" s="98" t="s">
        <v>54</v>
      </c>
      <c r="H56" s="160">
        <v>46143</v>
      </c>
      <c r="I56" s="100" t="s">
        <v>55</v>
      </c>
      <c r="J56" s="100" t="s">
        <v>56</v>
      </c>
      <c r="K56" s="100" t="s">
        <v>164</v>
      </c>
      <c r="L56" s="100" t="s">
        <v>58</v>
      </c>
      <c r="M56" s="102" t="s">
        <v>73</v>
      </c>
      <c r="N56" s="244" t="s">
        <v>21</v>
      </c>
      <c r="O56" s="23"/>
    </row>
    <row r="57" spans="1:15" ht="15.75" customHeight="1">
      <c r="A57" s="15" t="s">
        <v>21</v>
      </c>
      <c r="B57" s="35" t="s">
        <v>1049</v>
      </c>
      <c r="C57" s="36" t="s">
        <v>2225</v>
      </c>
      <c r="D57" s="96" t="s">
        <v>53</v>
      </c>
      <c r="E57" s="96">
        <v>10</v>
      </c>
      <c r="F57" s="159">
        <v>183</v>
      </c>
      <c r="G57" s="98" t="s">
        <v>54</v>
      </c>
      <c r="H57" s="160">
        <v>46143</v>
      </c>
      <c r="I57" s="100" t="s">
        <v>55</v>
      </c>
      <c r="J57" s="100" t="s">
        <v>56</v>
      </c>
      <c r="K57" s="100" t="s">
        <v>164</v>
      </c>
      <c r="L57" s="100" t="s">
        <v>58</v>
      </c>
      <c r="M57" s="102" t="s">
        <v>73</v>
      </c>
      <c r="N57" s="244" t="s">
        <v>21</v>
      </c>
      <c r="O57" s="23"/>
    </row>
    <row r="58" spans="1:15" ht="15.75" customHeight="1">
      <c r="A58" s="15" t="s">
        <v>21</v>
      </c>
      <c r="B58" s="35" t="s">
        <v>258</v>
      </c>
      <c r="C58" s="36" t="s">
        <v>359</v>
      </c>
      <c r="D58" s="96" t="s">
        <v>53</v>
      </c>
      <c r="E58" s="96">
        <v>5</v>
      </c>
      <c r="F58" s="159">
        <v>4500</v>
      </c>
      <c r="G58" s="98" t="s">
        <v>54</v>
      </c>
      <c r="H58" s="160">
        <v>46204</v>
      </c>
      <c r="I58" s="100" t="s">
        <v>55</v>
      </c>
      <c r="J58" s="100" t="s">
        <v>56</v>
      </c>
      <c r="K58" s="100" t="s">
        <v>164</v>
      </c>
      <c r="L58" s="100" t="s">
        <v>58</v>
      </c>
      <c r="M58" s="102" t="s">
        <v>73</v>
      </c>
      <c r="N58" s="244" t="s">
        <v>21</v>
      </c>
      <c r="O58" s="23"/>
    </row>
    <row r="59" spans="1:15" ht="15.75" customHeight="1">
      <c r="A59" s="15" t="s">
        <v>21</v>
      </c>
      <c r="B59" s="35" t="s">
        <v>169</v>
      </c>
      <c r="C59" s="36" t="s">
        <v>359</v>
      </c>
      <c r="D59" s="96" t="s">
        <v>53</v>
      </c>
      <c r="E59" s="96">
        <v>5</v>
      </c>
      <c r="F59" s="159">
        <v>4500</v>
      </c>
      <c r="G59" s="98" t="s">
        <v>54</v>
      </c>
      <c r="H59" s="160">
        <v>46204</v>
      </c>
      <c r="I59" s="100" t="s">
        <v>55</v>
      </c>
      <c r="J59" s="100" t="s">
        <v>56</v>
      </c>
      <c r="K59" s="100" t="s">
        <v>164</v>
      </c>
      <c r="L59" s="100" t="s">
        <v>58</v>
      </c>
      <c r="M59" s="102" t="s">
        <v>2739</v>
      </c>
      <c r="N59" s="244" t="s">
        <v>21</v>
      </c>
      <c r="O59" s="23"/>
    </row>
    <row r="60" spans="1:15" ht="15.75" customHeight="1">
      <c r="A60" s="15" t="s">
        <v>21</v>
      </c>
      <c r="B60" s="35" t="s">
        <v>245</v>
      </c>
      <c r="C60" s="36" t="s">
        <v>359</v>
      </c>
      <c r="D60" s="96" t="s">
        <v>53</v>
      </c>
      <c r="E60" s="96">
        <v>3</v>
      </c>
      <c r="F60" s="159">
        <v>2700</v>
      </c>
      <c r="G60" s="98" t="s">
        <v>54</v>
      </c>
      <c r="H60" s="160">
        <v>46174</v>
      </c>
      <c r="I60" s="100" t="s">
        <v>55</v>
      </c>
      <c r="J60" s="100" t="s">
        <v>56</v>
      </c>
      <c r="K60" s="100" t="s">
        <v>164</v>
      </c>
      <c r="L60" s="100" t="s">
        <v>58</v>
      </c>
      <c r="M60" s="102" t="s">
        <v>2766</v>
      </c>
      <c r="N60" s="245" t="s">
        <v>21</v>
      </c>
      <c r="O60" s="23"/>
    </row>
    <row r="61" spans="1:15" ht="15.75" customHeight="1">
      <c r="A61" s="15" t="s">
        <v>21</v>
      </c>
      <c r="B61" s="35" t="s">
        <v>247</v>
      </c>
      <c r="C61" s="36" t="s">
        <v>359</v>
      </c>
      <c r="D61" s="96" t="s">
        <v>53</v>
      </c>
      <c r="E61" s="96">
        <v>3</v>
      </c>
      <c r="F61" s="159">
        <v>2700</v>
      </c>
      <c r="G61" s="98" t="s">
        <v>54</v>
      </c>
      <c r="H61" s="160">
        <v>46174</v>
      </c>
      <c r="I61" s="100" t="s">
        <v>55</v>
      </c>
      <c r="J61" s="100" t="s">
        <v>56</v>
      </c>
      <c r="K61" s="100" t="s">
        <v>164</v>
      </c>
      <c r="L61" s="100" t="s">
        <v>58</v>
      </c>
      <c r="M61" s="102" t="s">
        <v>1838</v>
      </c>
      <c r="N61" s="244" t="s">
        <v>21</v>
      </c>
      <c r="O61" s="23"/>
    </row>
    <row r="62" spans="1:15" ht="15.75" customHeight="1">
      <c r="A62" s="15" t="s">
        <v>21</v>
      </c>
      <c r="B62" s="35" t="s">
        <v>233</v>
      </c>
      <c r="C62" s="36" t="s">
        <v>359</v>
      </c>
      <c r="D62" s="96" t="s">
        <v>53</v>
      </c>
      <c r="E62" s="96">
        <v>1</v>
      </c>
      <c r="F62" s="159">
        <v>900</v>
      </c>
      <c r="G62" s="98" t="s">
        <v>54</v>
      </c>
      <c r="H62" s="160">
        <v>46174</v>
      </c>
      <c r="I62" s="100" t="s">
        <v>55</v>
      </c>
      <c r="J62" s="100" t="s">
        <v>56</v>
      </c>
      <c r="K62" s="100" t="s">
        <v>164</v>
      </c>
      <c r="L62" s="100" t="s">
        <v>58</v>
      </c>
      <c r="M62" s="102" t="s">
        <v>2837</v>
      </c>
      <c r="N62" s="244" t="s">
        <v>21</v>
      </c>
      <c r="O62" s="23"/>
    </row>
    <row r="63" spans="1:15" ht="15.75" customHeight="1">
      <c r="A63" s="15" t="s">
        <v>21</v>
      </c>
      <c r="B63" s="35" t="s">
        <v>172</v>
      </c>
      <c r="C63" s="36" t="s">
        <v>359</v>
      </c>
      <c r="D63" s="96" t="s">
        <v>53</v>
      </c>
      <c r="E63" s="96">
        <v>1</v>
      </c>
      <c r="F63" s="159">
        <v>900</v>
      </c>
      <c r="G63" s="98" t="s">
        <v>54</v>
      </c>
      <c r="H63" s="160">
        <v>46174</v>
      </c>
      <c r="I63" s="100" t="s">
        <v>55</v>
      </c>
      <c r="J63" s="100" t="s">
        <v>56</v>
      </c>
      <c r="K63" s="100" t="s">
        <v>164</v>
      </c>
      <c r="L63" s="100" t="s">
        <v>58</v>
      </c>
      <c r="M63" s="102" t="s">
        <v>2838</v>
      </c>
      <c r="N63" s="244" t="s">
        <v>21</v>
      </c>
      <c r="O63" s="23"/>
    </row>
    <row r="64" spans="1:15" ht="15.75" customHeight="1">
      <c r="A64" s="15" t="s">
        <v>21</v>
      </c>
      <c r="B64" s="35" t="s">
        <v>317</v>
      </c>
      <c r="C64" s="36" t="s">
        <v>494</v>
      </c>
      <c r="D64" s="96" t="s">
        <v>53</v>
      </c>
      <c r="E64" s="96">
        <v>4</v>
      </c>
      <c r="F64" s="159">
        <v>1160</v>
      </c>
      <c r="G64" s="98" t="s">
        <v>54</v>
      </c>
      <c r="H64" s="160">
        <v>46174</v>
      </c>
      <c r="I64" s="100" t="s">
        <v>55</v>
      </c>
      <c r="J64" s="100" t="s">
        <v>56</v>
      </c>
      <c r="K64" s="100" t="s">
        <v>164</v>
      </c>
      <c r="L64" s="100" t="s">
        <v>58</v>
      </c>
      <c r="M64" s="102" t="s">
        <v>148</v>
      </c>
      <c r="N64" s="244" t="s">
        <v>21</v>
      </c>
      <c r="O64" s="23"/>
    </row>
    <row r="65" spans="1:15" ht="15.75" customHeight="1">
      <c r="A65" s="15" t="s">
        <v>21</v>
      </c>
      <c r="B65" s="35" t="s">
        <v>247</v>
      </c>
      <c r="C65" s="36" t="s">
        <v>494</v>
      </c>
      <c r="D65" s="96" t="s">
        <v>53</v>
      </c>
      <c r="E65" s="96">
        <v>4</v>
      </c>
      <c r="F65" s="159">
        <v>1160</v>
      </c>
      <c r="G65" s="98" t="s">
        <v>54</v>
      </c>
      <c r="H65" s="160">
        <v>46174</v>
      </c>
      <c r="I65" s="100" t="s">
        <v>55</v>
      </c>
      <c r="J65" s="100" t="s">
        <v>56</v>
      </c>
      <c r="K65" s="100" t="s">
        <v>164</v>
      </c>
      <c r="L65" s="100" t="s">
        <v>58</v>
      </c>
      <c r="M65" s="102" t="s">
        <v>148</v>
      </c>
      <c r="N65" s="244" t="s">
        <v>21</v>
      </c>
      <c r="O65" s="23"/>
    </row>
    <row r="66" spans="1:15" ht="15.75" customHeight="1">
      <c r="A66" s="15" t="s">
        <v>21</v>
      </c>
      <c r="B66" s="35" t="s">
        <v>245</v>
      </c>
      <c r="C66" s="36" t="s">
        <v>494</v>
      </c>
      <c r="D66" s="96" t="s">
        <v>53</v>
      </c>
      <c r="E66" s="96">
        <v>3</v>
      </c>
      <c r="F66" s="159">
        <v>870</v>
      </c>
      <c r="G66" s="98" t="s">
        <v>54</v>
      </c>
      <c r="H66" s="160">
        <v>46174</v>
      </c>
      <c r="I66" s="100" t="s">
        <v>55</v>
      </c>
      <c r="J66" s="100" t="s">
        <v>56</v>
      </c>
      <c r="K66" s="100" t="s">
        <v>164</v>
      </c>
      <c r="L66" s="100" t="s">
        <v>58</v>
      </c>
      <c r="M66" s="102" t="s">
        <v>148</v>
      </c>
      <c r="N66" s="244" t="s">
        <v>21</v>
      </c>
      <c r="O66" s="23"/>
    </row>
    <row r="67" spans="1:15" ht="15.75" customHeight="1">
      <c r="A67" s="15" t="s">
        <v>21</v>
      </c>
      <c r="B67" s="35" t="s">
        <v>283</v>
      </c>
      <c r="C67" s="36" t="s">
        <v>494</v>
      </c>
      <c r="D67" s="96" t="s">
        <v>53</v>
      </c>
      <c r="E67" s="96">
        <v>2</v>
      </c>
      <c r="F67" s="159">
        <v>580</v>
      </c>
      <c r="G67" s="98" t="s">
        <v>54</v>
      </c>
      <c r="H67" s="160">
        <v>46174</v>
      </c>
      <c r="I67" s="100" t="s">
        <v>55</v>
      </c>
      <c r="J67" s="100" t="s">
        <v>56</v>
      </c>
      <c r="K67" s="100" t="s">
        <v>164</v>
      </c>
      <c r="L67" s="100" t="s">
        <v>58</v>
      </c>
      <c r="M67" s="102" t="s">
        <v>148</v>
      </c>
      <c r="N67" s="244" t="s">
        <v>21</v>
      </c>
      <c r="O67" s="23"/>
    </row>
    <row r="68" spans="1:15" ht="15.75" customHeight="1">
      <c r="A68" s="15" t="s">
        <v>21</v>
      </c>
      <c r="B68" s="35" t="s">
        <v>169</v>
      </c>
      <c r="C68" s="36" t="s">
        <v>347</v>
      </c>
      <c r="D68" s="96" t="s">
        <v>53</v>
      </c>
      <c r="E68" s="96">
        <v>2</v>
      </c>
      <c r="F68" s="159">
        <v>4800</v>
      </c>
      <c r="G68" s="98" t="s">
        <v>54</v>
      </c>
      <c r="H68" s="160">
        <v>46204</v>
      </c>
      <c r="I68" s="100" t="s">
        <v>55</v>
      </c>
      <c r="J68" s="100" t="s">
        <v>56</v>
      </c>
      <c r="K68" s="100" t="s">
        <v>164</v>
      </c>
      <c r="L68" s="100" t="s">
        <v>58</v>
      </c>
      <c r="M68" s="102" t="s">
        <v>73</v>
      </c>
      <c r="N68" s="244" t="s">
        <v>21</v>
      </c>
      <c r="O68" s="23"/>
    </row>
    <row r="69" spans="1:15" ht="15.75" customHeight="1">
      <c r="A69" s="15" t="s">
        <v>21</v>
      </c>
      <c r="B69" s="35" t="s">
        <v>106</v>
      </c>
      <c r="C69" s="36" t="s">
        <v>187</v>
      </c>
      <c r="D69" s="96" t="s">
        <v>188</v>
      </c>
      <c r="E69" s="96">
        <v>12</v>
      </c>
      <c r="F69" s="159">
        <v>480</v>
      </c>
      <c r="G69" s="98" t="s">
        <v>54</v>
      </c>
      <c r="H69" s="160">
        <v>46174</v>
      </c>
      <c r="I69" s="100" t="s">
        <v>55</v>
      </c>
      <c r="J69" s="100" t="s">
        <v>56</v>
      </c>
      <c r="K69" s="100" t="s">
        <v>164</v>
      </c>
      <c r="L69" s="100" t="s">
        <v>58</v>
      </c>
      <c r="M69" s="102" t="s">
        <v>2498</v>
      </c>
      <c r="N69" s="244" t="s">
        <v>21</v>
      </c>
      <c r="O69" s="23"/>
    </row>
    <row r="70" spans="1:15" ht="15.75" customHeight="1">
      <c r="A70" s="15" t="s">
        <v>21</v>
      </c>
      <c r="B70" s="35" t="s">
        <v>106</v>
      </c>
      <c r="C70" s="36" t="s">
        <v>190</v>
      </c>
      <c r="D70" s="96" t="s">
        <v>188</v>
      </c>
      <c r="E70" s="96">
        <v>12</v>
      </c>
      <c r="F70" s="159">
        <v>480</v>
      </c>
      <c r="G70" s="98" t="s">
        <v>54</v>
      </c>
      <c r="H70" s="160">
        <v>46174</v>
      </c>
      <c r="I70" s="100" t="s">
        <v>55</v>
      </c>
      <c r="J70" s="100" t="s">
        <v>56</v>
      </c>
      <c r="K70" s="100" t="s">
        <v>164</v>
      </c>
      <c r="L70" s="100" t="s">
        <v>58</v>
      </c>
      <c r="M70" s="102" t="s">
        <v>2498</v>
      </c>
      <c r="N70" s="244" t="s">
        <v>21</v>
      </c>
      <c r="O70" s="23"/>
    </row>
    <row r="71" spans="1:15" ht="15.75" customHeight="1">
      <c r="A71" s="15" t="s">
        <v>21</v>
      </c>
      <c r="B71" s="35" t="s">
        <v>254</v>
      </c>
      <c r="C71" s="36" t="s">
        <v>378</v>
      </c>
      <c r="D71" s="96" t="s">
        <v>53</v>
      </c>
      <c r="E71" s="96">
        <v>2</v>
      </c>
      <c r="F71" s="159">
        <v>4000</v>
      </c>
      <c r="G71" s="98" t="s">
        <v>54</v>
      </c>
      <c r="H71" s="160">
        <v>46204</v>
      </c>
      <c r="I71" s="100" t="s">
        <v>55</v>
      </c>
      <c r="J71" s="100" t="s">
        <v>56</v>
      </c>
      <c r="K71" s="100" t="s">
        <v>164</v>
      </c>
      <c r="L71" s="100" t="s">
        <v>58</v>
      </c>
      <c r="M71" s="102" t="s">
        <v>2534</v>
      </c>
      <c r="N71" s="244" t="s">
        <v>21</v>
      </c>
      <c r="O71" s="23"/>
    </row>
    <row r="72" spans="1:15" ht="15.75" customHeight="1">
      <c r="A72" s="15" t="s">
        <v>21</v>
      </c>
      <c r="B72" s="35" t="s">
        <v>156</v>
      </c>
      <c r="C72" s="36" t="s">
        <v>601</v>
      </c>
      <c r="D72" s="96" t="s">
        <v>53</v>
      </c>
      <c r="E72" s="96">
        <v>20</v>
      </c>
      <c r="F72" s="159">
        <v>540</v>
      </c>
      <c r="G72" s="98" t="s">
        <v>54</v>
      </c>
      <c r="H72" s="160">
        <v>46174</v>
      </c>
      <c r="I72" s="100" t="s">
        <v>55</v>
      </c>
      <c r="J72" s="100" t="s">
        <v>56</v>
      </c>
      <c r="K72" s="100" t="s">
        <v>164</v>
      </c>
      <c r="L72" s="100" t="s">
        <v>58</v>
      </c>
      <c r="M72" s="102" t="s">
        <v>2534</v>
      </c>
      <c r="N72" s="244" t="s">
        <v>21</v>
      </c>
      <c r="O72" s="23"/>
    </row>
    <row r="73" spans="1:15" ht="15.75" customHeight="1">
      <c r="A73" s="15" t="s">
        <v>21</v>
      </c>
      <c r="B73" s="35" t="s">
        <v>156</v>
      </c>
      <c r="C73" s="36" t="s">
        <v>764</v>
      </c>
      <c r="D73" s="96" t="s">
        <v>53</v>
      </c>
      <c r="E73" s="96">
        <v>10</v>
      </c>
      <c r="F73" s="159">
        <v>159</v>
      </c>
      <c r="G73" s="98" t="s">
        <v>54</v>
      </c>
      <c r="H73" s="160">
        <v>46143</v>
      </c>
      <c r="I73" s="100" t="s">
        <v>55</v>
      </c>
      <c r="J73" s="100" t="s">
        <v>56</v>
      </c>
      <c r="K73" s="100" t="s">
        <v>164</v>
      </c>
      <c r="L73" s="100" t="s">
        <v>58</v>
      </c>
      <c r="M73" s="102" t="s">
        <v>2534</v>
      </c>
      <c r="N73" s="245" t="s">
        <v>21</v>
      </c>
      <c r="O73" s="23"/>
    </row>
    <row r="74" spans="1:15" ht="15.75" customHeight="1">
      <c r="A74" s="15" t="s">
        <v>21</v>
      </c>
      <c r="B74" s="35" t="s">
        <v>1049</v>
      </c>
      <c r="C74" s="36" t="s">
        <v>1778</v>
      </c>
      <c r="D74" s="96" t="s">
        <v>53</v>
      </c>
      <c r="E74" s="96">
        <v>450</v>
      </c>
      <c r="F74" s="159">
        <v>22500</v>
      </c>
      <c r="G74" s="98" t="s">
        <v>54</v>
      </c>
      <c r="H74" s="160">
        <v>46235</v>
      </c>
      <c r="I74" s="100" t="s">
        <v>55</v>
      </c>
      <c r="J74" s="100" t="s">
        <v>56</v>
      </c>
      <c r="K74" s="100" t="s">
        <v>164</v>
      </c>
      <c r="L74" s="100" t="s">
        <v>58</v>
      </c>
      <c r="M74" s="102" t="s">
        <v>2534</v>
      </c>
      <c r="N74" s="244" t="s">
        <v>21</v>
      </c>
      <c r="O74" s="23"/>
    </row>
    <row r="75" spans="1:15" ht="15.75" customHeight="1">
      <c r="A75" s="15" t="s">
        <v>21</v>
      </c>
      <c r="B75" s="35" t="s">
        <v>250</v>
      </c>
      <c r="C75" s="36" t="s">
        <v>432</v>
      </c>
      <c r="D75" s="96" t="s">
        <v>53</v>
      </c>
      <c r="E75" s="96">
        <v>25</v>
      </c>
      <c r="F75" s="159">
        <v>2250</v>
      </c>
      <c r="G75" s="98" t="s">
        <v>54</v>
      </c>
      <c r="H75" s="160">
        <v>46174</v>
      </c>
      <c r="I75" s="100" t="s">
        <v>55</v>
      </c>
      <c r="J75" s="100" t="s">
        <v>56</v>
      </c>
      <c r="K75" s="100" t="s">
        <v>164</v>
      </c>
      <c r="L75" s="100" t="s">
        <v>58</v>
      </c>
      <c r="M75" s="102" t="s">
        <v>2517</v>
      </c>
      <c r="N75" s="244" t="s">
        <v>21</v>
      </c>
      <c r="O75" s="23"/>
    </row>
    <row r="76" spans="1:15" ht="15.75" customHeight="1">
      <c r="A76" s="15" t="s">
        <v>21</v>
      </c>
      <c r="B76" s="35" t="s">
        <v>254</v>
      </c>
      <c r="C76" s="36" t="s">
        <v>366</v>
      </c>
      <c r="D76" s="96" t="s">
        <v>53</v>
      </c>
      <c r="E76" s="96">
        <v>1</v>
      </c>
      <c r="F76" s="159">
        <v>4200</v>
      </c>
      <c r="G76" s="98" t="s">
        <v>54</v>
      </c>
      <c r="H76" s="160">
        <v>46204</v>
      </c>
      <c r="I76" s="100" t="s">
        <v>55</v>
      </c>
      <c r="J76" s="100" t="s">
        <v>56</v>
      </c>
      <c r="K76" s="100" t="s">
        <v>164</v>
      </c>
      <c r="L76" s="100" t="s">
        <v>58</v>
      </c>
      <c r="M76" s="102" t="s">
        <v>2517</v>
      </c>
      <c r="N76" s="244" t="s">
        <v>21</v>
      </c>
      <c r="O76" s="23"/>
    </row>
    <row r="77" spans="1:15" ht="15.75" customHeight="1">
      <c r="A77" s="15" t="s">
        <v>21</v>
      </c>
      <c r="B77" s="35" t="s">
        <v>1049</v>
      </c>
      <c r="C77" s="36" t="s">
        <v>2317</v>
      </c>
      <c r="D77" s="96" t="s">
        <v>53</v>
      </c>
      <c r="E77" s="96">
        <v>10</v>
      </c>
      <c r="F77" s="159">
        <v>34.5</v>
      </c>
      <c r="G77" s="98" t="s">
        <v>54</v>
      </c>
      <c r="H77" s="160">
        <v>46143</v>
      </c>
      <c r="I77" s="100" t="s">
        <v>55</v>
      </c>
      <c r="J77" s="100" t="s">
        <v>56</v>
      </c>
      <c r="K77" s="100" t="s">
        <v>164</v>
      </c>
      <c r="L77" s="100" t="s">
        <v>58</v>
      </c>
      <c r="M77" s="102" t="s">
        <v>109</v>
      </c>
      <c r="N77" s="244" t="s">
        <v>21</v>
      </c>
      <c r="O77" s="23"/>
    </row>
    <row r="78" spans="1:15" ht="51.75" customHeight="1">
      <c r="A78" s="15" t="s">
        <v>21</v>
      </c>
      <c r="B78" s="35" t="s">
        <v>317</v>
      </c>
      <c r="C78" s="36" t="s">
        <v>793</v>
      </c>
      <c r="D78" s="96" t="s">
        <v>53</v>
      </c>
      <c r="E78" s="96">
        <v>4</v>
      </c>
      <c r="F78" s="159">
        <v>120</v>
      </c>
      <c r="G78" s="98" t="s">
        <v>54</v>
      </c>
      <c r="H78" s="160">
        <v>46143</v>
      </c>
      <c r="I78" s="100" t="s">
        <v>55</v>
      </c>
      <c r="J78" s="100" t="s">
        <v>56</v>
      </c>
      <c r="K78" s="100" t="s">
        <v>164</v>
      </c>
      <c r="L78" s="100" t="s">
        <v>58</v>
      </c>
      <c r="M78" s="102" t="s">
        <v>148</v>
      </c>
      <c r="N78" s="244" t="s">
        <v>21</v>
      </c>
      <c r="O78" s="23"/>
    </row>
    <row r="79" spans="1:15" ht="15.75" customHeight="1">
      <c r="A79" s="15" t="s">
        <v>21</v>
      </c>
      <c r="B79" s="35" t="s">
        <v>172</v>
      </c>
      <c r="C79" s="36" t="s">
        <v>793</v>
      </c>
      <c r="D79" s="96" t="s">
        <v>53</v>
      </c>
      <c r="E79" s="96">
        <v>4</v>
      </c>
      <c r="F79" s="159">
        <v>120</v>
      </c>
      <c r="G79" s="98" t="s">
        <v>54</v>
      </c>
      <c r="H79" s="160">
        <v>46143</v>
      </c>
      <c r="I79" s="100" t="s">
        <v>55</v>
      </c>
      <c r="J79" s="100" t="s">
        <v>56</v>
      </c>
      <c r="K79" s="100" t="s">
        <v>164</v>
      </c>
      <c r="L79" s="100" t="s">
        <v>58</v>
      </c>
      <c r="M79" s="102" t="s">
        <v>148</v>
      </c>
      <c r="N79" s="244" t="s">
        <v>21</v>
      </c>
      <c r="O79" s="23"/>
    </row>
    <row r="80" spans="1:15" ht="15.75" customHeight="1">
      <c r="A80" s="15" t="s">
        <v>21</v>
      </c>
      <c r="B80" s="35" t="s">
        <v>258</v>
      </c>
      <c r="C80" s="36" t="s">
        <v>325</v>
      </c>
      <c r="D80" s="96" t="s">
        <v>53</v>
      </c>
      <c r="E80" s="96">
        <v>12</v>
      </c>
      <c r="F80" s="159">
        <v>5400</v>
      </c>
      <c r="G80" s="98" t="s">
        <v>54</v>
      </c>
      <c r="H80" s="160">
        <v>46204</v>
      </c>
      <c r="I80" s="100" t="s">
        <v>55</v>
      </c>
      <c r="J80" s="100" t="s">
        <v>56</v>
      </c>
      <c r="K80" s="100" t="s">
        <v>164</v>
      </c>
      <c r="L80" s="100" t="s">
        <v>58</v>
      </c>
      <c r="M80" s="102" t="s">
        <v>2534</v>
      </c>
      <c r="N80" s="244" t="s">
        <v>21</v>
      </c>
      <c r="O80" s="23"/>
    </row>
    <row r="81" spans="1:15" ht="15.75" customHeight="1">
      <c r="A81" s="15" t="s">
        <v>21</v>
      </c>
      <c r="B81" s="35" t="s">
        <v>1049</v>
      </c>
      <c r="C81" s="36" t="s">
        <v>1896</v>
      </c>
      <c r="D81" s="96" t="s">
        <v>53</v>
      </c>
      <c r="E81" s="96">
        <v>50</v>
      </c>
      <c r="F81" s="159">
        <v>4000</v>
      </c>
      <c r="G81" s="98" t="s">
        <v>54</v>
      </c>
      <c r="H81" s="160">
        <v>46204</v>
      </c>
      <c r="I81" s="100" t="s">
        <v>55</v>
      </c>
      <c r="J81" s="100" t="s">
        <v>56</v>
      </c>
      <c r="K81" s="100" t="s">
        <v>164</v>
      </c>
      <c r="L81" s="100" t="s">
        <v>58</v>
      </c>
      <c r="M81" s="102" t="s">
        <v>2498</v>
      </c>
      <c r="N81" s="244" t="s">
        <v>21</v>
      </c>
      <c r="O81" s="23"/>
    </row>
    <row r="82" spans="1:15" ht="15.75" customHeight="1">
      <c r="A82" s="15" t="s">
        <v>21</v>
      </c>
      <c r="B82" s="35" t="s">
        <v>1049</v>
      </c>
      <c r="C82" s="36" t="s">
        <v>2031</v>
      </c>
      <c r="D82" s="96" t="s">
        <v>53</v>
      </c>
      <c r="E82" s="96">
        <v>30</v>
      </c>
      <c r="F82" s="159">
        <v>1365</v>
      </c>
      <c r="G82" s="98" t="s">
        <v>54</v>
      </c>
      <c r="H82" s="160">
        <v>46174</v>
      </c>
      <c r="I82" s="100" t="s">
        <v>55</v>
      </c>
      <c r="J82" s="100" t="s">
        <v>56</v>
      </c>
      <c r="K82" s="100" t="s">
        <v>164</v>
      </c>
      <c r="L82" s="100" t="s">
        <v>58</v>
      </c>
      <c r="M82" s="102" t="s">
        <v>2498</v>
      </c>
      <c r="N82" s="244" t="s">
        <v>21</v>
      </c>
      <c r="O82" s="23"/>
    </row>
    <row r="83" spans="1:15" ht="15.75" customHeight="1">
      <c r="A83" s="15" t="s">
        <v>21</v>
      </c>
      <c r="B83" s="35" t="s">
        <v>145</v>
      </c>
      <c r="C83" s="36" t="s">
        <v>146</v>
      </c>
      <c r="D83" s="96" t="s">
        <v>53</v>
      </c>
      <c r="E83" s="96">
        <v>3000</v>
      </c>
      <c r="F83" s="159">
        <v>90000</v>
      </c>
      <c r="G83" s="98" t="s">
        <v>54</v>
      </c>
      <c r="H83" s="160">
        <v>46266</v>
      </c>
      <c r="I83" s="100" t="s">
        <v>55</v>
      </c>
      <c r="J83" s="100" t="s">
        <v>56</v>
      </c>
      <c r="K83" s="100" t="s">
        <v>147</v>
      </c>
      <c r="L83" s="100" t="s">
        <v>58</v>
      </c>
      <c r="M83" s="102" t="s">
        <v>148</v>
      </c>
      <c r="N83" s="244" t="s">
        <v>21</v>
      </c>
      <c r="O83" s="23"/>
    </row>
    <row r="84" spans="1:15" ht="15.75" customHeight="1">
      <c r="A84" s="15" t="s">
        <v>951</v>
      </c>
      <c r="B84" s="35" t="s">
        <v>51</v>
      </c>
      <c r="C84" s="36" t="s">
        <v>719</v>
      </c>
      <c r="D84" s="96" t="s">
        <v>53</v>
      </c>
      <c r="E84" s="96">
        <v>2</v>
      </c>
      <c r="F84" s="159">
        <v>240</v>
      </c>
      <c r="G84" s="98" t="s">
        <v>54</v>
      </c>
      <c r="H84" s="160">
        <v>46143</v>
      </c>
      <c r="I84" s="100" t="s">
        <v>55</v>
      </c>
      <c r="J84" s="100" t="s">
        <v>56</v>
      </c>
      <c r="K84" s="100" t="s">
        <v>164</v>
      </c>
      <c r="L84" s="100" t="s">
        <v>91</v>
      </c>
      <c r="M84" s="102" t="s">
        <v>2486</v>
      </c>
      <c r="N84" s="244" t="s">
        <v>21</v>
      </c>
      <c r="O84" s="23"/>
    </row>
    <row r="85" spans="1:15" ht="15.75" customHeight="1">
      <c r="A85" s="15" t="s">
        <v>951</v>
      </c>
      <c r="B85" s="35" t="s">
        <v>51</v>
      </c>
      <c r="C85" s="36" t="s">
        <v>619</v>
      </c>
      <c r="D85" s="96" t="s">
        <v>53</v>
      </c>
      <c r="E85" s="96">
        <v>8</v>
      </c>
      <c r="F85" s="159">
        <v>480</v>
      </c>
      <c r="G85" s="98" t="s">
        <v>54</v>
      </c>
      <c r="H85" s="160">
        <v>46174</v>
      </c>
      <c r="I85" s="100" t="s">
        <v>55</v>
      </c>
      <c r="J85" s="100" t="s">
        <v>56</v>
      </c>
      <c r="K85" s="100" t="s">
        <v>164</v>
      </c>
      <c r="L85" s="100" t="s">
        <v>91</v>
      </c>
      <c r="M85" s="102" t="s">
        <v>73</v>
      </c>
      <c r="N85" s="244" t="s">
        <v>21</v>
      </c>
      <c r="O85" s="23"/>
    </row>
    <row r="86" spans="1:15" ht="15.75" customHeight="1">
      <c r="A86" s="15" t="s">
        <v>21</v>
      </c>
      <c r="B86" s="35" t="s">
        <v>156</v>
      </c>
      <c r="C86" s="36" t="s">
        <v>302</v>
      </c>
      <c r="D86" s="96" t="s">
        <v>303</v>
      </c>
      <c r="E86" s="96">
        <v>20</v>
      </c>
      <c r="F86" s="159">
        <v>11280</v>
      </c>
      <c r="G86" s="98" t="s">
        <v>54</v>
      </c>
      <c r="H86" s="160">
        <v>46235</v>
      </c>
      <c r="I86" s="100" t="s">
        <v>55</v>
      </c>
      <c r="J86" s="100" t="s">
        <v>56</v>
      </c>
      <c r="K86" s="100" t="s">
        <v>164</v>
      </c>
      <c r="L86" s="100" t="s">
        <v>58</v>
      </c>
      <c r="M86" s="102" t="s">
        <v>148</v>
      </c>
      <c r="N86" s="244" t="s">
        <v>21</v>
      </c>
      <c r="O86" s="23"/>
    </row>
    <row r="87" spans="1:15" ht="15.75" customHeight="1">
      <c r="A87" s="15" t="s">
        <v>21</v>
      </c>
      <c r="B87" s="35" t="s">
        <v>1049</v>
      </c>
      <c r="C87" s="36" t="s">
        <v>2081</v>
      </c>
      <c r="D87" s="96" t="s">
        <v>1150</v>
      </c>
      <c r="E87" s="96">
        <v>200</v>
      </c>
      <c r="F87" s="159">
        <v>800</v>
      </c>
      <c r="G87" s="98" t="s">
        <v>54</v>
      </c>
      <c r="H87" s="160">
        <v>46174</v>
      </c>
      <c r="I87" s="100" t="s">
        <v>55</v>
      </c>
      <c r="J87" s="100" t="s">
        <v>56</v>
      </c>
      <c r="K87" s="100" t="s">
        <v>164</v>
      </c>
      <c r="L87" s="100" t="s">
        <v>58</v>
      </c>
      <c r="M87" s="102" t="s">
        <v>2534</v>
      </c>
      <c r="N87" s="244" t="s">
        <v>21</v>
      </c>
      <c r="O87" s="23"/>
    </row>
    <row r="88" spans="1:15" ht="15.75" customHeight="1">
      <c r="A88" s="15" t="s">
        <v>21</v>
      </c>
      <c r="B88" s="35" t="s">
        <v>156</v>
      </c>
      <c r="C88" s="36" t="s">
        <v>157</v>
      </c>
      <c r="D88" s="96" t="s">
        <v>53</v>
      </c>
      <c r="E88" s="96">
        <v>2</v>
      </c>
      <c r="F88" s="159">
        <v>1060.2</v>
      </c>
      <c r="G88" s="98" t="s">
        <v>54</v>
      </c>
      <c r="H88" s="160">
        <v>46174</v>
      </c>
      <c r="I88" s="100" t="s">
        <v>55</v>
      </c>
      <c r="J88" s="100" t="s">
        <v>56</v>
      </c>
      <c r="K88" s="100" t="s">
        <v>147</v>
      </c>
      <c r="L88" s="100" t="s">
        <v>58</v>
      </c>
      <c r="M88" s="102" t="s">
        <v>2498</v>
      </c>
      <c r="N88" s="244" t="s">
        <v>21</v>
      </c>
      <c r="O88" s="23"/>
    </row>
    <row r="89" spans="1:15" ht="15.75" customHeight="1">
      <c r="A89" s="15" t="s">
        <v>21</v>
      </c>
      <c r="B89" s="35" t="s">
        <v>106</v>
      </c>
      <c r="C89" s="36" t="s">
        <v>175</v>
      </c>
      <c r="D89" s="96" t="s">
        <v>176</v>
      </c>
      <c r="E89" s="96">
        <v>150</v>
      </c>
      <c r="F89" s="159">
        <v>6000</v>
      </c>
      <c r="G89" s="98" t="s">
        <v>54</v>
      </c>
      <c r="H89" s="160">
        <v>46204</v>
      </c>
      <c r="I89" s="100" t="s">
        <v>55</v>
      </c>
      <c r="J89" s="100" t="s">
        <v>56</v>
      </c>
      <c r="K89" s="100" t="s">
        <v>164</v>
      </c>
      <c r="L89" s="100" t="s">
        <v>58</v>
      </c>
      <c r="M89" s="102" t="s">
        <v>2498</v>
      </c>
      <c r="N89" s="244" t="s">
        <v>21</v>
      </c>
      <c r="O89" s="23"/>
    </row>
    <row r="90" spans="1:15" ht="15.75" customHeight="1">
      <c r="A90" s="15" t="s">
        <v>21</v>
      </c>
      <c r="B90" s="35" t="s">
        <v>1049</v>
      </c>
      <c r="C90" s="36" t="s">
        <v>2213</v>
      </c>
      <c r="D90" s="96" t="s">
        <v>53</v>
      </c>
      <c r="E90" s="96">
        <v>30</v>
      </c>
      <c r="F90" s="159">
        <v>202.5</v>
      </c>
      <c r="G90" s="98" t="s">
        <v>54</v>
      </c>
      <c r="H90" s="160">
        <v>46143</v>
      </c>
      <c r="I90" s="100" t="s">
        <v>55</v>
      </c>
      <c r="J90" s="100" t="s">
        <v>56</v>
      </c>
      <c r="K90" s="100" t="s">
        <v>164</v>
      </c>
      <c r="L90" s="100" t="s">
        <v>58</v>
      </c>
      <c r="M90" s="102" t="s">
        <v>2486</v>
      </c>
      <c r="N90" s="244" t="s">
        <v>21</v>
      </c>
      <c r="O90" s="23"/>
    </row>
    <row r="91" spans="1:15" ht="15.75" customHeight="1">
      <c r="A91" s="15" t="s">
        <v>21</v>
      </c>
      <c r="B91" s="35" t="s">
        <v>237</v>
      </c>
      <c r="C91" s="36" t="s">
        <v>321</v>
      </c>
      <c r="D91" s="96" t="s">
        <v>53</v>
      </c>
      <c r="E91" s="96">
        <v>4</v>
      </c>
      <c r="F91" s="159">
        <v>7200</v>
      </c>
      <c r="G91" s="98" t="s">
        <v>54</v>
      </c>
      <c r="H91" s="160">
        <v>46204</v>
      </c>
      <c r="I91" s="100" t="s">
        <v>55</v>
      </c>
      <c r="J91" s="100" t="s">
        <v>56</v>
      </c>
      <c r="K91" s="100" t="s">
        <v>164</v>
      </c>
      <c r="L91" s="100" t="s">
        <v>58</v>
      </c>
      <c r="M91" s="102" t="s">
        <v>2517</v>
      </c>
      <c r="N91" s="244" t="s">
        <v>21</v>
      </c>
      <c r="O91" s="23"/>
    </row>
    <row r="92" spans="1:15" ht="15.75" customHeight="1">
      <c r="A92" s="15" t="s">
        <v>21</v>
      </c>
      <c r="B92" s="35" t="s">
        <v>245</v>
      </c>
      <c r="C92" s="36" t="s">
        <v>321</v>
      </c>
      <c r="D92" s="96" t="s">
        <v>53</v>
      </c>
      <c r="E92" s="96">
        <v>2</v>
      </c>
      <c r="F92" s="159">
        <v>3600</v>
      </c>
      <c r="G92" s="98" t="s">
        <v>54</v>
      </c>
      <c r="H92" s="160">
        <v>46174</v>
      </c>
      <c r="I92" s="100" t="s">
        <v>55</v>
      </c>
      <c r="J92" s="100" t="s">
        <v>56</v>
      </c>
      <c r="K92" s="100" t="s">
        <v>164</v>
      </c>
      <c r="L92" s="100" t="s">
        <v>58</v>
      </c>
      <c r="M92" s="102" t="s">
        <v>2517</v>
      </c>
      <c r="N92" s="244" t="s">
        <v>21</v>
      </c>
      <c r="O92" s="23"/>
    </row>
    <row r="93" spans="1:15" ht="15.75" customHeight="1">
      <c r="A93" s="15" t="s">
        <v>21</v>
      </c>
      <c r="B93" s="35" t="s">
        <v>317</v>
      </c>
      <c r="C93" s="36" t="s">
        <v>321</v>
      </c>
      <c r="D93" s="96" t="s">
        <v>53</v>
      </c>
      <c r="E93" s="96">
        <v>2</v>
      </c>
      <c r="F93" s="159">
        <v>3600</v>
      </c>
      <c r="G93" s="98" t="s">
        <v>54</v>
      </c>
      <c r="H93" s="160">
        <v>46174</v>
      </c>
      <c r="I93" s="100" t="s">
        <v>55</v>
      </c>
      <c r="J93" s="100" t="s">
        <v>56</v>
      </c>
      <c r="K93" s="100" t="s">
        <v>164</v>
      </c>
      <c r="L93" s="100" t="s">
        <v>58</v>
      </c>
      <c r="M93" s="102" t="s">
        <v>2517</v>
      </c>
      <c r="N93" s="244" t="s">
        <v>21</v>
      </c>
      <c r="O93" s="23"/>
    </row>
    <row r="94" spans="1:15" ht="15.75" customHeight="1">
      <c r="A94" s="15" t="s">
        <v>21</v>
      </c>
      <c r="B94" s="35" t="s">
        <v>169</v>
      </c>
      <c r="C94" s="36" t="s">
        <v>321</v>
      </c>
      <c r="D94" s="96" t="s">
        <v>53</v>
      </c>
      <c r="E94" s="96">
        <v>2</v>
      </c>
      <c r="F94" s="159">
        <v>3600</v>
      </c>
      <c r="G94" s="98" t="s">
        <v>54</v>
      </c>
      <c r="H94" s="160">
        <v>46174</v>
      </c>
      <c r="I94" s="100" t="s">
        <v>55</v>
      </c>
      <c r="J94" s="100" t="s">
        <v>56</v>
      </c>
      <c r="K94" s="100" t="s">
        <v>164</v>
      </c>
      <c r="L94" s="100" t="s">
        <v>58</v>
      </c>
      <c r="M94" s="102" t="s">
        <v>2517</v>
      </c>
      <c r="N94" s="244" t="s">
        <v>21</v>
      </c>
      <c r="O94" s="23"/>
    </row>
    <row r="95" spans="1:15" ht="15.75" customHeight="1">
      <c r="A95" s="15" t="s">
        <v>21</v>
      </c>
      <c r="B95" s="35" t="s">
        <v>242</v>
      </c>
      <c r="C95" s="36" t="s">
        <v>321</v>
      </c>
      <c r="D95" s="96" t="s">
        <v>53</v>
      </c>
      <c r="E95" s="96">
        <v>2</v>
      </c>
      <c r="F95" s="159">
        <v>3600</v>
      </c>
      <c r="G95" s="98" t="s">
        <v>54</v>
      </c>
      <c r="H95" s="160">
        <v>46174</v>
      </c>
      <c r="I95" s="100" t="s">
        <v>55</v>
      </c>
      <c r="J95" s="100" t="s">
        <v>56</v>
      </c>
      <c r="K95" s="100" t="s">
        <v>164</v>
      </c>
      <c r="L95" s="100" t="s">
        <v>58</v>
      </c>
      <c r="M95" s="102" t="s">
        <v>2517</v>
      </c>
      <c r="N95" s="244" t="s">
        <v>21</v>
      </c>
      <c r="O95" s="23"/>
    </row>
    <row r="96" spans="1:15" ht="15.75" customHeight="1">
      <c r="A96" s="15" t="s">
        <v>951</v>
      </c>
      <c r="B96" s="35" t="s">
        <v>156</v>
      </c>
      <c r="C96" s="36" t="s">
        <v>3170</v>
      </c>
      <c r="D96" s="96" t="s">
        <v>53</v>
      </c>
      <c r="E96" s="96">
        <v>8</v>
      </c>
      <c r="F96" s="159">
        <v>400</v>
      </c>
      <c r="G96" s="98" t="s">
        <v>54</v>
      </c>
      <c r="H96" s="160">
        <v>46174</v>
      </c>
      <c r="I96" s="100" t="s">
        <v>55</v>
      </c>
      <c r="J96" s="100" t="s">
        <v>56</v>
      </c>
      <c r="K96" s="100" t="s">
        <v>164</v>
      </c>
      <c r="L96" s="100" t="s">
        <v>91</v>
      </c>
      <c r="M96" s="102" t="s">
        <v>148</v>
      </c>
      <c r="N96" s="244" t="s">
        <v>21</v>
      </c>
      <c r="O96" s="23"/>
    </row>
    <row r="97" spans="1:15" ht="15.75" customHeight="1">
      <c r="A97" s="15" t="s">
        <v>21</v>
      </c>
      <c r="B97" s="35" t="s">
        <v>233</v>
      </c>
      <c r="C97" s="36" t="s">
        <v>498</v>
      </c>
      <c r="D97" s="96" t="s">
        <v>53</v>
      </c>
      <c r="E97" s="96">
        <v>2</v>
      </c>
      <c r="F97" s="159">
        <v>1140</v>
      </c>
      <c r="G97" s="98" t="s">
        <v>54</v>
      </c>
      <c r="H97" s="160">
        <v>46174</v>
      </c>
      <c r="I97" s="100" t="s">
        <v>55</v>
      </c>
      <c r="J97" s="100" t="s">
        <v>56</v>
      </c>
      <c r="K97" s="100" t="s">
        <v>164</v>
      </c>
      <c r="L97" s="100" t="s">
        <v>58</v>
      </c>
      <c r="M97" s="102" t="s">
        <v>2534</v>
      </c>
      <c r="N97" s="244" t="s">
        <v>21</v>
      </c>
      <c r="O97" s="23"/>
    </row>
    <row r="98" spans="1:15" ht="15.75" customHeight="1">
      <c r="A98" s="15" t="s">
        <v>21</v>
      </c>
      <c r="B98" s="35" t="s">
        <v>317</v>
      </c>
      <c r="C98" s="36" t="s">
        <v>498</v>
      </c>
      <c r="D98" s="96" t="s">
        <v>53</v>
      </c>
      <c r="E98" s="96">
        <v>2</v>
      </c>
      <c r="F98" s="159">
        <v>1140</v>
      </c>
      <c r="G98" s="98" t="s">
        <v>54</v>
      </c>
      <c r="H98" s="160">
        <v>46174</v>
      </c>
      <c r="I98" s="100" t="s">
        <v>55</v>
      </c>
      <c r="J98" s="100" t="s">
        <v>56</v>
      </c>
      <c r="K98" s="100" t="s">
        <v>164</v>
      </c>
      <c r="L98" s="100" t="s">
        <v>58</v>
      </c>
      <c r="M98" s="102" t="s">
        <v>2534</v>
      </c>
      <c r="N98" s="244" t="s">
        <v>21</v>
      </c>
      <c r="O98" s="23"/>
    </row>
    <row r="99" spans="1:15" ht="15.75" customHeight="1">
      <c r="A99" s="15" t="s">
        <v>21</v>
      </c>
      <c r="B99" s="35" t="s">
        <v>172</v>
      </c>
      <c r="C99" s="36" t="s">
        <v>498</v>
      </c>
      <c r="D99" s="96" t="s">
        <v>53</v>
      </c>
      <c r="E99" s="96">
        <v>2</v>
      </c>
      <c r="F99" s="159">
        <v>1140</v>
      </c>
      <c r="G99" s="98" t="s">
        <v>54</v>
      </c>
      <c r="H99" s="160">
        <v>46174</v>
      </c>
      <c r="I99" s="100" t="s">
        <v>55</v>
      </c>
      <c r="J99" s="100" t="s">
        <v>56</v>
      </c>
      <c r="K99" s="100" t="s">
        <v>164</v>
      </c>
      <c r="L99" s="100" t="s">
        <v>58</v>
      </c>
      <c r="M99" s="102" t="s">
        <v>2534</v>
      </c>
      <c r="N99" s="245" t="s">
        <v>21</v>
      </c>
      <c r="O99" s="23"/>
    </row>
    <row r="100" spans="1:15" ht="15.75" customHeight="1">
      <c r="A100" s="15" t="s">
        <v>21</v>
      </c>
      <c r="B100" s="35" t="s">
        <v>283</v>
      </c>
      <c r="C100" s="36" t="s">
        <v>498</v>
      </c>
      <c r="D100" s="96" t="s">
        <v>53</v>
      </c>
      <c r="E100" s="96">
        <v>1</v>
      </c>
      <c r="F100" s="159">
        <v>570</v>
      </c>
      <c r="G100" s="98" t="s">
        <v>54</v>
      </c>
      <c r="H100" s="160">
        <v>46174</v>
      </c>
      <c r="I100" s="100" t="s">
        <v>55</v>
      </c>
      <c r="J100" s="100" t="s">
        <v>56</v>
      </c>
      <c r="K100" s="100" t="s">
        <v>164</v>
      </c>
      <c r="L100" s="100" t="s">
        <v>58</v>
      </c>
      <c r="M100" s="102" t="s">
        <v>2534</v>
      </c>
      <c r="N100" s="244" t="s">
        <v>21</v>
      </c>
      <c r="O100" s="23"/>
    </row>
    <row r="101" spans="1:15" ht="15.75" customHeight="1">
      <c r="A101" s="15" t="s">
        <v>21</v>
      </c>
      <c r="B101" s="35" t="s">
        <v>242</v>
      </c>
      <c r="C101" s="36" t="s">
        <v>498</v>
      </c>
      <c r="D101" s="96" t="s">
        <v>53</v>
      </c>
      <c r="E101" s="96">
        <v>1</v>
      </c>
      <c r="F101" s="159">
        <v>570</v>
      </c>
      <c r="G101" s="98" t="s">
        <v>54</v>
      </c>
      <c r="H101" s="160">
        <v>46174</v>
      </c>
      <c r="I101" s="100" t="s">
        <v>55</v>
      </c>
      <c r="J101" s="100" t="s">
        <v>56</v>
      </c>
      <c r="K101" s="100" t="s">
        <v>164</v>
      </c>
      <c r="L101" s="100" t="s">
        <v>58</v>
      </c>
      <c r="M101" s="102" t="s">
        <v>2534</v>
      </c>
      <c r="N101" s="244" t="s">
        <v>21</v>
      </c>
      <c r="O101" s="23"/>
    </row>
    <row r="102" spans="1:15" ht="15.75" customHeight="1">
      <c r="A102" s="15" t="s">
        <v>21</v>
      </c>
      <c r="B102" s="35" t="s">
        <v>242</v>
      </c>
      <c r="C102" s="36" t="s">
        <v>3171</v>
      </c>
      <c r="D102" s="96" t="s">
        <v>53</v>
      </c>
      <c r="E102" s="96">
        <v>4</v>
      </c>
      <c r="F102" s="159">
        <v>840</v>
      </c>
      <c r="G102" s="98" t="s">
        <v>54</v>
      </c>
      <c r="H102" s="160">
        <v>46174</v>
      </c>
      <c r="I102" s="100" t="s">
        <v>55</v>
      </c>
      <c r="J102" s="100" t="s">
        <v>56</v>
      </c>
      <c r="K102" s="100" t="s">
        <v>164</v>
      </c>
      <c r="L102" s="100" t="s">
        <v>58</v>
      </c>
      <c r="M102" s="102" t="s">
        <v>73</v>
      </c>
      <c r="N102" s="244" t="s">
        <v>21</v>
      </c>
      <c r="O102" s="23"/>
    </row>
    <row r="103" spans="1:15" ht="15.75" customHeight="1">
      <c r="A103" s="15" t="s">
        <v>21</v>
      </c>
      <c r="B103" s="35" t="s">
        <v>1049</v>
      </c>
      <c r="C103" s="36" t="s">
        <v>1786</v>
      </c>
      <c r="D103" s="96" t="s">
        <v>53</v>
      </c>
      <c r="E103" s="96">
        <v>20</v>
      </c>
      <c r="F103" s="159">
        <v>20000</v>
      </c>
      <c r="G103" s="98" t="s">
        <v>54</v>
      </c>
      <c r="H103" s="160">
        <v>46266</v>
      </c>
      <c r="I103" s="100" t="s">
        <v>55</v>
      </c>
      <c r="J103" s="100" t="s">
        <v>56</v>
      </c>
      <c r="K103" s="100" t="s">
        <v>164</v>
      </c>
      <c r="L103" s="100" t="s">
        <v>58</v>
      </c>
      <c r="M103" s="102" t="s">
        <v>109</v>
      </c>
      <c r="N103" s="244" t="s">
        <v>21</v>
      </c>
      <c r="O103" s="23"/>
    </row>
    <row r="104" spans="1:15" ht="15.75" customHeight="1">
      <c r="A104" s="15" t="s">
        <v>21</v>
      </c>
      <c r="B104" s="35" t="s">
        <v>145</v>
      </c>
      <c r="C104" s="36" t="s">
        <v>152</v>
      </c>
      <c r="D104" s="96" t="s">
        <v>53</v>
      </c>
      <c r="E104" s="96">
        <v>2500</v>
      </c>
      <c r="F104" s="159">
        <v>21250</v>
      </c>
      <c r="G104" s="98" t="s">
        <v>54</v>
      </c>
      <c r="H104" s="160">
        <v>46235</v>
      </c>
      <c r="I104" s="100" t="s">
        <v>55</v>
      </c>
      <c r="J104" s="100" t="s">
        <v>56</v>
      </c>
      <c r="K104" s="100" t="s">
        <v>147</v>
      </c>
      <c r="L104" s="100" t="s">
        <v>58</v>
      </c>
      <c r="M104" s="102" t="s">
        <v>2486</v>
      </c>
      <c r="N104" s="244" t="s">
        <v>21</v>
      </c>
      <c r="O104" s="23"/>
    </row>
    <row r="105" spans="1:15" ht="15.75" customHeight="1">
      <c r="A105" s="15" t="s">
        <v>21</v>
      </c>
      <c r="B105" s="35" t="s">
        <v>317</v>
      </c>
      <c r="C105" s="36" t="s">
        <v>726</v>
      </c>
      <c r="D105" s="96" t="s">
        <v>53</v>
      </c>
      <c r="E105" s="96">
        <v>4</v>
      </c>
      <c r="F105" s="159">
        <v>224</v>
      </c>
      <c r="G105" s="98" t="s">
        <v>54</v>
      </c>
      <c r="H105" s="160">
        <v>46143</v>
      </c>
      <c r="I105" s="100" t="s">
        <v>55</v>
      </c>
      <c r="J105" s="100" t="s">
        <v>56</v>
      </c>
      <c r="K105" s="100" t="s">
        <v>164</v>
      </c>
      <c r="L105" s="100" t="s">
        <v>58</v>
      </c>
      <c r="M105" s="102" t="s">
        <v>73</v>
      </c>
      <c r="N105" s="244" t="s">
        <v>21</v>
      </c>
      <c r="O105" s="23"/>
    </row>
    <row r="106" spans="1:15" ht="51.75" customHeight="1">
      <c r="A106" s="15" t="s">
        <v>21</v>
      </c>
      <c r="B106" s="35" t="s">
        <v>245</v>
      </c>
      <c r="C106" s="36" t="s">
        <v>726</v>
      </c>
      <c r="D106" s="96" t="s">
        <v>53</v>
      </c>
      <c r="E106" s="96">
        <v>3</v>
      </c>
      <c r="F106" s="159">
        <v>168</v>
      </c>
      <c r="G106" s="98" t="s">
        <v>54</v>
      </c>
      <c r="H106" s="160">
        <v>46143</v>
      </c>
      <c r="I106" s="100" t="s">
        <v>55</v>
      </c>
      <c r="J106" s="100" t="s">
        <v>56</v>
      </c>
      <c r="K106" s="100" t="s">
        <v>164</v>
      </c>
      <c r="L106" s="100" t="s">
        <v>58</v>
      </c>
      <c r="M106" s="102" t="s">
        <v>2739</v>
      </c>
      <c r="N106" s="244" t="s">
        <v>21</v>
      </c>
      <c r="O106" s="23"/>
    </row>
    <row r="107" spans="1:15" ht="15.75" customHeight="1">
      <c r="A107" s="15" t="s">
        <v>21</v>
      </c>
      <c r="B107" s="35" t="s">
        <v>1049</v>
      </c>
      <c r="C107" s="36" t="s">
        <v>2148</v>
      </c>
      <c r="D107" s="96" t="s">
        <v>53</v>
      </c>
      <c r="E107" s="96">
        <v>10</v>
      </c>
      <c r="F107" s="159">
        <v>400</v>
      </c>
      <c r="G107" s="98" t="s">
        <v>54</v>
      </c>
      <c r="H107" s="160">
        <v>46174</v>
      </c>
      <c r="I107" s="100" t="s">
        <v>55</v>
      </c>
      <c r="J107" s="100" t="s">
        <v>56</v>
      </c>
      <c r="K107" s="100" t="s">
        <v>164</v>
      </c>
      <c r="L107" s="100" t="s">
        <v>58</v>
      </c>
      <c r="M107" s="102" t="s">
        <v>109</v>
      </c>
      <c r="N107" s="244" t="s">
        <v>21</v>
      </c>
      <c r="O107" s="23"/>
    </row>
    <row r="108" spans="1:15" ht="15.75" customHeight="1">
      <c r="A108" s="15" t="s">
        <v>21</v>
      </c>
      <c r="B108" s="35" t="s">
        <v>1049</v>
      </c>
      <c r="C108" s="36" t="s">
        <v>2187</v>
      </c>
      <c r="D108" s="96" t="s">
        <v>53</v>
      </c>
      <c r="E108" s="96">
        <v>48</v>
      </c>
      <c r="F108" s="159">
        <v>283.2</v>
      </c>
      <c r="G108" s="98" t="s">
        <v>54</v>
      </c>
      <c r="H108" s="160">
        <v>46143</v>
      </c>
      <c r="I108" s="100" t="s">
        <v>55</v>
      </c>
      <c r="J108" s="100" t="s">
        <v>56</v>
      </c>
      <c r="K108" s="100" t="s">
        <v>164</v>
      </c>
      <c r="L108" s="100" t="s">
        <v>58</v>
      </c>
      <c r="M108" s="102" t="s">
        <v>109</v>
      </c>
      <c r="N108" s="244" t="s">
        <v>21</v>
      </c>
      <c r="O108" s="23"/>
    </row>
    <row r="109" spans="1:15" ht="15.75" customHeight="1">
      <c r="A109" s="15" t="s">
        <v>21</v>
      </c>
      <c r="B109" s="35" t="s">
        <v>250</v>
      </c>
      <c r="C109" s="36" t="s">
        <v>738</v>
      </c>
      <c r="D109" s="96" t="s">
        <v>53</v>
      </c>
      <c r="E109" s="96">
        <v>25</v>
      </c>
      <c r="F109" s="159">
        <v>200</v>
      </c>
      <c r="G109" s="98" t="s">
        <v>54</v>
      </c>
      <c r="H109" s="160">
        <v>46143</v>
      </c>
      <c r="I109" s="100" t="s">
        <v>55</v>
      </c>
      <c r="J109" s="100" t="s">
        <v>56</v>
      </c>
      <c r="K109" s="100" t="s">
        <v>164</v>
      </c>
      <c r="L109" s="100" t="s">
        <v>58</v>
      </c>
      <c r="M109" s="102" t="s">
        <v>109</v>
      </c>
      <c r="N109" s="244" t="s">
        <v>21</v>
      </c>
      <c r="O109" s="23"/>
    </row>
    <row r="110" spans="1:15" ht="15.75" customHeight="1">
      <c r="A110" s="15" t="s">
        <v>21</v>
      </c>
      <c r="B110" s="35" t="s">
        <v>1049</v>
      </c>
      <c r="C110" s="36" t="s">
        <v>2192</v>
      </c>
      <c r="D110" s="96" t="s">
        <v>53</v>
      </c>
      <c r="E110" s="96">
        <v>30</v>
      </c>
      <c r="F110" s="159">
        <v>258</v>
      </c>
      <c r="G110" s="98" t="s">
        <v>54</v>
      </c>
      <c r="H110" s="160">
        <v>46143</v>
      </c>
      <c r="I110" s="100" t="s">
        <v>55</v>
      </c>
      <c r="J110" s="100" t="s">
        <v>56</v>
      </c>
      <c r="K110" s="100" t="s">
        <v>164</v>
      </c>
      <c r="L110" s="100" t="s">
        <v>58</v>
      </c>
      <c r="M110" s="102" t="s">
        <v>2486</v>
      </c>
      <c r="N110" s="244" t="s">
        <v>21</v>
      </c>
      <c r="O110" s="23"/>
    </row>
    <row r="111" spans="1:15" ht="15.75" customHeight="1">
      <c r="A111" s="15" t="s">
        <v>21</v>
      </c>
      <c r="B111" s="35" t="s">
        <v>1049</v>
      </c>
      <c r="C111" s="36" t="s">
        <v>1921</v>
      </c>
      <c r="D111" s="96" t="s">
        <v>53</v>
      </c>
      <c r="E111" s="96">
        <v>80</v>
      </c>
      <c r="F111" s="159">
        <v>3360</v>
      </c>
      <c r="G111" s="98" t="s">
        <v>54</v>
      </c>
      <c r="H111" s="160">
        <v>46174</v>
      </c>
      <c r="I111" s="100" t="s">
        <v>55</v>
      </c>
      <c r="J111" s="100" t="s">
        <v>56</v>
      </c>
      <c r="K111" s="100" t="s">
        <v>164</v>
      </c>
      <c r="L111" s="100" t="s">
        <v>58</v>
      </c>
      <c r="M111" s="102" t="s">
        <v>109</v>
      </c>
      <c r="N111" s="244" t="s">
        <v>21</v>
      </c>
      <c r="O111" s="23"/>
    </row>
    <row r="112" spans="1:15" ht="15.75" customHeight="1">
      <c r="A112" s="15" t="s">
        <v>21</v>
      </c>
      <c r="B112" s="35" t="s">
        <v>295</v>
      </c>
      <c r="C112" s="36" t="s">
        <v>524</v>
      </c>
      <c r="D112" s="96" t="s">
        <v>53</v>
      </c>
      <c r="E112" s="96">
        <v>3</v>
      </c>
      <c r="F112" s="159">
        <v>900</v>
      </c>
      <c r="G112" s="98" t="s">
        <v>54</v>
      </c>
      <c r="H112" s="160">
        <v>46174</v>
      </c>
      <c r="I112" s="100" t="s">
        <v>55</v>
      </c>
      <c r="J112" s="100" t="s">
        <v>56</v>
      </c>
      <c r="K112" s="100" t="s">
        <v>164</v>
      </c>
      <c r="L112" s="100" t="s">
        <v>58</v>
      </c>
      <c r="M112" s="102" t="s">
        <v>2486</v>
      </c>
      <c r="N112" s="244" t="s">
        <v>21</v>
      </c>
      <c r="O112" s="23"/>
    </row>
    <row r="113" spans="1:15" ht="15.75" customHeight="1">
      <c r="A113" s="15" t="s">
        <v>21</v>
      </c>
      <c r="B113" s="35" t="s">
        <v>237</v>
      </c>
      <c r="C113" s="36" t="s">
        <v>238</v>
      </c>
      <c r="D113" s="96" t="s">
        <v>53</v>
      </c>
      <c r="E113" s="96">
        <v>40</v>
      </c>
      <c r="F113" s="159">
        <v>16000</v>
      </c>
      <c r="G113" s="98" t="s">
        <v>54</v>
      </c>
      <c r="H113" s="160">
        <v>46235</v>
      </c>
      <c r="I113" s="100" t="s">
        <v>55</v>
      </c>
      <c r="J113" s="100" t="s">
        <v>56</v>
      </c>
      <c r="K113" s="100" t="s">
        <v>164</v>
      </c>
      <c r="L113" s="100" t="s">
        <v>58</v>
      </c>
      <c r="M113" s="102" t="s">
        <v>109</v>
      </c>
      <c r="N113" s="244" t="s">
        <v>21</v>
      </c>
      <c r="O113" s="23"/>
    </row>
    <row r="114" spans="1:15" ht="15.75" customHeight="1">
      <c r="A114" s="15" t="s">
        <v>21</v>
      </c>
      <c r="B114" s="35" t="s">
        <v>169</v>
      </c>
      <c r="C114" s="36" t="s">
        <v>238</v>
      </c>
      <c r="D114" s="96" t="s">
        <v>53</v>
      </c>
      <c r="E114" s="96">
        <v>40</v>
      </c>
      <c r="F114" s="159">
        <v>16000</v>
      </c>
      <c r="G114" s="98" t="s">
        <v>54</v>
      </c>
      <c r="H114" s="160">
        <v>46235</v>
      </c>
      <c r="I114" s="100" t="s">
        <v>55</v>
      </c>
      <c r="J114" s="100" t="s">
        <v>56</v>
      </c>
      <c r="K114" s="100" t="s">
        <v>164</v>
      </c>
      <c r="L114" s="100" t="s">
        <v>58</v>
      </c>
      <c r="M114" s="102" t="s">
        <v>109</v>
      </c>
      <c r="N114" s="244" t="s">
        <v>21</v>
      </c>
      <c r="O114" s="23"/>
    </row>
    <row r="115" spans="1:15" ht="15.75" customHeight="1">
      <c r="A115" s="15" t="s">
        <v>21</v>
      </c>
      <c r="B115" s="35" t="s">
        <v>242</v>
      </c>
      <c r="C115" s="36" t="s">
        <v>238</v>
      </c>
      <c r="D115" s="96" t="s">
        <v>53</v>
      </c>
      <c r="E115" s="96">
        <v>40</v>
      </c>
      <c r="F115" s="159">
        <v>16000</v>
      </c>
      <c r="G115" s="98" t="s">
        <v>54</v>
      </c>
      <c r="H115" s="160">
        <v>46235</v>
      </c>
      <c r="I115" s="100" t="s">
        <v>55</v>
      </c>
      <c r="J115" s="100" t="s">
        <v>56</v>
      </c>
      <c r="K115" s="100" t="s">
        <v>164</v>
      </c>
      <c r="L115" s="100" t="s">
        <v>58</v>
      </c>
      <c r="M115" s="102" t="s">
        <v>109</v>
      </c>
      <c r="N115" s="244" t="s">
        <v>21</v>
      </c>
      <c r="O115" s="23"/>
    </row>
    <row r="116" spans="1:15" ht="15.75" customHeight="1">
      <c r="A116" s="15" t="s">
        <v>21</v>
      </c>
      <c r="B116" s="35" t="s">
        <v>283</v>
      </c>
      <c r="C116" s="36" t="s">
        <v>238</v>
      </c>
      <c r="D116" s="96" t="s">
        <v>53</v>
      </c>
      <c r="E116" s="96">
        <v>20</v>
      </c>
      <c r="F116" s="159">
        <v>8000</v>
      </c>
      <c r="G116" s="98" t="s">
        <v>54</v>
      </c>
      <c r="H116" s="160">
        <v>46204</v>
      </c>
      <c r="I116" s="100" t="s">
        <v>55</v>
      </c>
      <c r="J116" s="100" t="s">
        <v>56</v>
      </c>
      <c r="K116" s="100" t="s">
        <v>164</v>
      </c>
      <c r="L116" s="100" t="s">
        <v>58</v>
      </c>
      <c r="M116" s="102" t="s">
        <v>109</v>
      </c>
      <c r="N116" s="244" t="s">
        <v>21</v>
      </c>
      <c r="O116" s="23"/>
    </row>
    <row r="117" spans="1:15" ht="15.75" customHeight="1">
      <c r="A117" s="15" t="s">
        <v>21</v>
      </c>
      <c r="B117" s="35" t="s">
        <v>219</v>
      </c>
      <c r="C117" s="36" t="s">
        <v>238</v>
      </c>
      <c r="D117" s="96" t="s">
        <v>53</v>
      </c>
      <c r="E117" s="96">
        <v>15</v>
      </c>
      <c r="F117" s="159">
        <v>6000</v>
      </c>
      <c r="G117" s="98" t="s">
        <v>54</v>
      </c>
      <c r="H117" s="160">
        <v>46204</v>
      </c>
      <c r="I117" s="100" t="s">
        <v>55</v>
      </c>
      <c r="J117" s="100" t="s">
        <v>56</v>
      </c>
      <c r="K117" s="100" t="s">
        <v>164</v>
      </c>
      <c r="L117" s="100" t="s">
        <v>58</v>
      </c>
      <c r="M117" s="102" t="s">
        <v>109</v>
      </c>
      <c r="N117" s="244" t="s">
        <v>21</v>
      </c>
      <c r="O117" s="23"/>
    </row>
    <row r="118" spans="1:15" ht="15.75" customHeight="1">
      <c r="A118" s="15" t="s">
        <v>21</v>
      </c>
      <c r="B118" s="35" t="s">
        <v>161</v>
      </c>
      <c r="C118" s="36" t="s">
        <v>238</v>
      </c>
      <c r="D118" s="96" t="s">
        <v>53</v>
      </c>
      <c r="E118" s="96">
        <v>15</v>
      </c>
      <c r="F118" s="159">
        <v>6000</v>
      </c>
      <c r="G118" s="98" t="s">
        <v>54</v>
      </c>
      <c r="H118" s="160">
        <v>46204</v>
      </c>
      <c r="I118" s="100" t="s">
        <v>55</v>
      </c>
      <c r="J118" s="100" t="s">
        <v>56</v>
      </c>
      <c r="K118" s="100" t="s">
        <v>164</v>
      </c>
      <c r="L118" s="100" t="s">
        <v>58</v>
      </c>
      <c r="M118" s="102" t="s">
        <v>109</v>
      </c>
      <c r="N118" s="244" t="s">
        <v>21</v>
      </c>
      <c r="O118" s="23"/>
    </row>
    <row r="119" spans="1:15" ht="15.75" customHeight="1">
      <c r="A119" s="15" t="s">
        <v>21</v>
      </c>
      <c r="B119" s="35" t="s">
        <v>245</v>
      </c>
      <c r="C119" s="36" t="s">
        <v>238</v>
      </c>
      <c r="D119" s="96" t="s">
        <v>53</v>
      </c>
      <c r="E119" s="96">
        <v>15</v>
      </c>
      <c r="F119" s="159">
        <v>6000</v>
      </c>
      <c r="G119" s="98" t="s">
        <v>54</v>
      </c>
      <c r="H119" s="160">
        <v>46204</v>
      </c>
      <c r="I119" s="100" t="s">
        <v>55</v>
      </c>
      <c r="J119" s="100" t="s">
        <v>56</v>
      </c>
      <c r="K119" s="100" t="s">
        <v>164</v>
      </c>
      <c r="L119" s="100" t="s">
        <v>58</v>
      </c>
      <c r="M119" s="102" t="s">
        <v>109</v>
      </c>
      <c r="N119" s="244" t="s">
        <v>21</v>
      </c>
      <c r="O119" s="23"/>
    </row>
    <row r="120" spans="1:15" ht="15.75" customHeight="1">
      <c r="A120" s="15" t="s">
        <v>21</v>
      </c>
      <c r="B120" s="35" t="s">
        <v>317</v>
      </c>
      <c r="C120" s="36" t="s">
        <v>238</v>
      </c>
      <c r="D120" s="96" t="s">
        <v>53</v>
      </c>
      <c r="E120" s="96">
        <v>10</v>
      </c>
      <c r="F120" s="159">
        <v>4000</v>
      </c>
      <c r="G120" s="98" t="s">
        <v>54</v>
      </c>
      <c r="H120" s="160">
        <v>46204</v>
      </c>
      <c r="I120" s="100" t="s">
        <v>55</v>
      </c>
      <c r="J120" s="100" t="s">
        <v>56</v>
      </c>
      <c r="K120" s="100" t="s">
        <v>164</v>
      </c>
      <c r="L120" s="100" t="s">
        <v>58</v>
      </c>
      <c r="M120" s="102" t="s">
        <v>109</v>
      </c>
      <c r="N120" s="244" t="s">
        <v>21</v>
      </c>
      <c r="O120" s="23"/>
    </row>
    <row r="121" spans="1:15" ht="15.75" customHeight="1">
      <c r="A121" s="15" t="s">
        <v>21</v>
      </c>
      <c r="B121" s="35" t="s">
        <v>106</v>
      </c>
      <c r="C121" s="36" t="s">
        <v>192</v>
      </c>
      <c r="D121" s="96" t="s">
        <v>193</v>
      </c>
      <c r="E121" s="96">
        <v>12</v>
      </c>
      <c r="F121" s="159">
        <v>480</v>
      </c>
      <c r="G121" s="98" t="s">
        <v>54</v>
      </c>
      <c r="H121" s="160">
        <v>46174</v>
      </c>
      <c r="I121" s="100" t="s">
        <v>55</v>
      </c>
      <c r="J121" s="100" t="s">
        <v>56</v>
      </c>
      <c r="K121" s="100" t="s">
        <v>164</v>
      </c>
      <c r="L121" s="100" t="s">
        <v>58</v>
      </c>
      <c r="M121" s="102" t="s">
        <v>148</v>
      </c>
      <c r="N121" s="244" t="s">
        <v>21</v>
      </c>
      <c r="O121" s="23"/>
    </row>
    <row r="122" spans="1:15" ht="15.75" customHeight="1">
      <c r="A122" s="15" t="s">
        <v>21</v>
      </c>
      <c r="B122" s="35" t="s">
        <v>1049</v>
      </c>
      <c r="C122" s="36" t="s">
        <v>1934</v>
      </c>
      <c r="D122" s="96" t="s">
        <v>53</v>
      </c>
      <c r="E122" s="96">
        <v>100</v>
      </c>
      <c r="F122" s="159">
        <v>2500</v>
      </c>
      <c r="G122" s="98" t="s">
        <v>54</v>
      </c>
      <c r="H122" s="160">
        <v>46174</v>
      </c>
      <c r="I122" s="100" t="s">
        <v>55</v>
      </c>
      <c r="J122" s="100" t="s">
        <v>56</v>
      </c>
      <c r="K122" s="100" t="s">
        <v>164</v>
      </c>
      <c r="L122" s="100" t="s">
        <v>58</v>
      </c>
      <c r="M122" s="102" t="s">
        <v>109</v>
      </c>
      <c r="N122" s="244" t="s">
        <v>21</v>
      </c>
      <c r="O122" s="23"/>
    </row>
    <row r="123" spans="1:15" ht="15.75" customHeight="1">
      <c r="A123" s="15" t="s">
        <v>21</v>
      </c>
      <c r="B123" s="35" t="s">
        <v>254</v>
      </c>
      <c r="C123" s="36" t="s">
        <v>528</v>
      </c>
      <c r="D123" s="96" t="s">
        <v>53</v>
      </c>
      <c r="E123" s="96">
        <v>50</v>
      </c>
      <c r="F123" s="159">
        <v>850</v>
      </c>
      <c r="G123" s="98" t="s">
        <v>54</v>
      </c>
      <c r="H123" s="160">
        <v>46174</v>
      </c>
      <c r="I123" s="100" t="s">
        <v>55</v>
      </c>
      <c r="J123" s="100" t="s">
        <v>56</v>
      </c>
      <c r="K123" s="100" t="s">
        <v>164</v>
      </c>
      <c r="L123" s="100" t="s">
        <v>58</v>
      </c>
      <c r="M123" s="102" t="s">
        <v>2498</v>
      </c>
      <c r="N123" s="244" t="s">
        <v>21</v>
      </c>
      <c r="O123" s="23"/>
    </row>
    <row r="124" spans="1:15" ht="15.75" customHeight="1">
      <c r="A124" s="15" t="s">
        <v>21</v>
      </c>
      <c r="B124" s="35" t="s">
        <v>258</v>
      </c>
      <c r="C124" s="36" t="s">
        <v>528</v>
      </c>
      <c r="D124" s="96" t="s">
        <v>53</v>
      </c>
      <c r="E124" s="96">
        <v>50</v>
      </c>
      <c r="F124" s="159">
        <v>850</v>
      </c>
      <c r="G124" s="98" t="s">
        <v>54</v>
      </c>
      <c r="H124" s="160">
        <v>46174</v>
      </c>
      <c r="I124" s="100" t="s">
        <v>55</v>
      </c>
      <c r="J124" s="100" t="s">
        <v>56</v>
      </c>
      <c r="K124" s="100" t="s">
        <v>164</v>
      </c>
      <c r="L124" s="100" t="s">
        <v>58</v>
      </c>
      <c r="M124" s="102" t="s">
        <v>2486</v>
      </c>
      <c r="N124" s="244" t="s">
        <v>21</v>
      </c>
      <c r="O124" s="23"/>
    </row>
    <row r="125" spans="1:15" ht="15.75" customHeight="1">
      <c r="A125" s="15" t="s">
        <v>21</v>
      </c>
      <c r="B125" s="35" t="s">
        <v>317</v>
      </c>
      <c r="C125" s="36" t="s">
        <v>571</v>
      </c>
      <c r="D125" s="96" t="s">
        <v>53</v>
      </c>
      <c r="E125" s="96">
        <v>20</v>
      </c>
      <c r="F125" s="159">
        <v>720</v>
      </c>
      <c r="G125" s="98" t="s">
        <v>54</v>
      </c>
      <c r="H125" s="160">
        <v>46174</v>
      </c>
      <c r="I125" s="100" t="s">
        <v>55</v>
      </c>
      <c r="J125" s="100" t="s">
        <v>56</v>
      </c>
      <c r="K125" s="100" t="s">
        <v>164</v>
      </c>
      <c r="L125" s="100" t="s">
        <v>58</v>
      </c>
      <c r="M125" s="102" t="s">
        <v>2517</v>
      </c>
      <c r="N125" s="244" t="s">
        <v>21</v>
      </c>
      <c r="O125" s="23"/>
    </row>
    <row r="126" spans="1:15" ht="15.75" customHeight="1">
      <c r="A126" s="15" t="s">
        <v>21</v>
      </c>
      <c r="B126" s="35" t="s">
        <v>245</v>
      </c>
      <c r="C126" s="36" t="s">
        <v>571</v>
      </c>
      <c r="D126" s="96" t="s">
        <v>53</v>
      </c>
      <c r="E126" s="96">
        <v>15</v>
      </c>
      <c r="F126" s="159">
        <v>540</v>
      </c>
      <c r="G126" s="98" t="s">
        <v>54</v>
      </c>
      <c r="H126" s="160">
        <v>46174</v>
      </c>
      <c r="I126" s="100" t="s">
        <v>55</v>
      </c>
      <c r="J126" s="100" t="s">
        <v>56</v>
      </c>
      <c r="K126" s="100" t="s">
        <v>164</v>
      </c>
      <c r="L126" s="100" t="s">
        <v>58</v>
      </c>
      <c r="M126" s="102" t="s">
        <v>2498</v>
      </c>
      <c r="N126" s="244" t="s">
        <v>21</v>
      </c>
      <c r="O126" s="23"/>
    </row>
    <row r="127" spans="1:15" ht="15.75" customHeight="1">
      <c r="A127" s="15" t="s">
        <v>21</v>
      </c>
      <c r="B127" s="35" t="s">
        <v>242</v>
      </c>
      <c r="C127" s="36" t="s">
        <v>754</v>
      </c>
      <c r="D127" s="96" t="s">
        <v>53</v>
      </c>
      <c r="E127" s="96">
        <v>10</v>
      </c>
      <c r="F127" s="159">
        <v>199</v>
      </c>
      <c r="G127" s="98" t="s">
        <v>54</v>
      </c>
      <c r="H127" s="160">
        <v>46143</v>
      </c>
      <c r="I127" s="100" t="s">
        <v>55</v>
      </c>
      <c r="J127" s="100" t="s">
        <v>56</v>
      </c>
      <c r="K127" s="100" t="s">
        <v>164</v>
      </c>
      <c r="L127" s="100" t="s">
        <v>58</v>
      </c>
      <c r="M127" s="102" t="s">
        <v>2517</v>
      </c>
      <c r="N127" s="244" t="s">
        <v>21</v>
      </c>
      <c r="O127" s="23"/>
    </row>
    <row r="128" spans="1:15" ht="77.25" customHeight="1">
      <c r="A128" s="15" t="s">
        <v>21</v>
      </c>
      <c r="B128" s="35" t="s">
        <v>317</v>
      </c>
      <c r="C128" s="36" t="s">
        <v>648</v>
      </c>
      <c r="D128" s="96" t="s">
        <v>53</v>
      </c>
      <c r="E128" s="96">
        <v>20</v>
      </c>
      <c r="F128" s="159">
        <v>400</v>
      </c>
      <c r="G128" s="98" t="s">
        <v>54</v>
      </c>
      <c r="H128" s="160">
        <v>46174</v>
      </c>
      <c r="I128" s="100" t="s">
        <v>55</v>
      </c>
      <c r="J128" s="100" t="s">
        <v>56</v>
      </c>
      <c r="K128" s="100" t="s">
        <v>164</v>
      </c>
      <c r="L128" s="100" t="s">
        <v>58</v>
      </c>
      <c r="M128" s="102" t="s">
        <v>2517</v>
      </c>
      <c r="N128" s="244" t="s">
        <v>21</v>
      </c>
      <c r="O128" s="23"/>
    </row>
    <row r="129" spans="1:15" ht="51.75" customHeight="1">
      <c r="A129" s="15" t="s">
        <v>21</v>
      </c>
      <c r="B129" s="35" t="s">
        <v>245</v>
      </c>
      <c r="C129" s="36" t="s">
        <v>648</v>
      </c>
      <c r="D129" s="96" t="s">
        <v>53</v>
      </c>
      <c r="E129" s="96">
        <v>15</v>
      </c>
      <c r="F129" s="159">
        <v>300</v>
      </c>
      <c r="G129" s="98" t="s">
        <v>54</v>
      </c>
      <c r="H129" s="160">
        <v>46174</v>
      </c>
      <c r="I129" s="100" t="s">
        <v>55</v>
      </c>
      <c r="J129" s="100" t="s">
        <v>56</v>
      </c>
      <c r="K129" s="100" t="s">
        <v>164</v>
      </c>
      <c r="L129" s="100" t="s">
        <v>58</v>
      </c>
      <c r="M129" s="102" t="s">
        <v>2517</v>
      </c>
      <c r="N129" s="244" t="s">
        <v>21</v>
      </c>
      <c r="O129" s="23"/>
    </row>
    <row r="130" spans="1:15" ht="51.75" customHeight="1">
      <c r="A130" s="15" t="s">
        <v>21</v>
      </c>
      <c r="B130" s="35" t="s">
        <v>1049</v>
      </c>
      <c r="C130" s="36" t="s">
        <v>1966</v>
      </c>
      <c r="D130" s="96" t="s">
        <v>53</v>
      </c>
      <c r="E130" s="96">
        <v>15</v>
      </c>
      <c r="F130" s="159">
        <v>930</v>
      </c>
      <c r="G130" s="98" t="s">
        <v>54</v>
      </c>
      <c r="H130" s="160">
        <v>46174</v>
      </c>
      <c r="I130" s="100" t="s">
        <v>55</v>
      </c>
      <c r="J130" s="100" t="s">
        <v>56</v>
      </c>
      <c r="K130" s="100" t="s">
        <v>164</v>
      </c>
      <c r="L130" s="100" t="s">
        <v>58</v>
      </c>
      <c r="M130" s="102" t="s">
        <v>73</v>
      </c>
      <c r="N130" s="244" t="s">
        <v>21</v>
      </c>
      <c r="O130" s="23"/>
    </row>
    <row r="131" spans="1:15" ht="141" customHeight="1">
      <c r="A131" s="15" t="s">
        <v>21</v>
      </c>
      <c r="B131" s="35" t="s">
        <v>245</v>
      </c>
      <c r="C131" s="36" t="s">
        <v>445</v>
      </c>
      <c r="D131" s="96" t="s">
        <v>53</v>
      </c>
      <c r="E131" s="96">
        <v>1</v>
      </c>
      <c r="F131" s="159">
        <v>2000</v>
      </c>
      <c r="G131" s="98" t="s">
        <v>54</v>
      </c>
      <c r="H131" s="160">
        <v>46174</v>
      </c>
      <c r="I131" s="100" t="s">
        <v>55</v>
      </c>
      <c r="J131" s="100" t="s">
        <v>56</v>
      </c>
      <c r="K131" s="100" t="s">
        <v>164</v>
      </c>
      <c r="L131" s="100" t="s">
        <v>58</v>
      </c>
      <c r="M131" s="102" t="s">
        <v>2534</v>
      </c>
      <c r="N131" s="244" t="s">
        <v>21</v>
      </c>
      <c r="O131" s="23"/>
    </row>
    <row r="132" spans="1:15" ht="77.25" customHeight="1">
      <c r="A132" s="15" t="s">
        <v>21</v>
      </c>
      <c r="B132" s="35" t="s">
        <v>317</v>
      </c>
      <c r="C132" s="36" t="s">
        <v>448</v>
      </c>
      <c r="D132" s="96" t="s">
        <v>53</v>
      </c>
      <c r="E132" s="96">
        <v>1</v>
      </c>
      <c r="F132" s="159">
        <v>2000</v>
      </c>
      <c r="G132" s="98" t="s">
        <v>54</v>
      </c>
      <c r="H132" s="160">
        <v>46174</v>
      </c>
      <c r="I132" s="100" t="s">
        <v>55</v>
      </c>
      <c r="J132" s="100" t="s">
        <v>56</v>
      </c>
      <c r="K132" s="100" t="s">
        <v>164</v>
      </c>
      <c r="L132" s="100" t="s">
        <v>58</v>
      </c>
      <c r="M132" s="102" t="s">
        <v>2534</v>
      </c>
      <c r="N132" s="244" t="s">
        <v>21</v>
      </c>
      <c r="O132" s="23"/>
    </row>
    <row r="133" spans="1:15" ht="51.75" customHeight="1">
      <c r="A133" s="15" t="s">
        <v>21</v>
      </c>
      <c r="B133" s="35" t="s">
        <v>247</v>
      </c>
      <c r="C133" s="36" t="s">
        <v>448</v>
      </c>
      <c r="D133" s="96" t="s">
        <v>53</v>
      </c>
      <c r="E133" s="96">
        <v>1</v>
      </c>
      <c r="F133" s="159">
        <v>2000</v>
      </c>
      <c r="G133" s="98" t="s">
        <v>54</v>
      </c>
      <c r="H133" s="160">
        <v>46174</v>
      </c>
      <c r="I133" s="100" t="s">
        <v>55</v>
      </c>
      <c r="J133" s="100" t="s">
        <v>56</v>
      </c>
      <c r="K133" s="100" t="s">
        <v>164</v>
      </c>
      <c r="L133" s="100" t="s">
        <v>58</v>
      </c>
      <c r="M133" s="102" t="s">
        <v>2534</v>
      </c>
      <c r="N133" s="244" t="s">
        <v>21</v>
      </c>
      <c r="O133" s="23"/>
    </row>
    <row r="134" spans="1:15" ht="51.75" customHeight="1">
      <c r="A134" s="15" t="s">
        <v>21</v>
      </c>
      <c r="B134" s="35" t="s">
        <v>172</v>
      </c>
      <c r="C134" s="36" t="s">
        <v>448</v>
      </c>
      <c r="D134" s="96" t="s">
        <v>53</v>
      </c>
      <c r="E134" s="96">
        <v>1</v>
      </c>
      <c r="F134" s="159">
        <v>2000</v>
      </c>
      <c r="G134" s="98" t="s">
        <v>54</v>
      </c>
      <c r="H134" s="160">
        <v>46174</v>
      </c>
      <c r="I134" s="100" t="s">
        <v>55</v>
      </c>
      <c r="J134" s="100" t="s">
        <v>56</v>
      </c>
      <c r="K134" s="100" t="s">
        <v>164</v>
      </c>
      <c r="L134" s="100" t="s">
        <v>58</v>
      </c>
      <c r="M134" s="102" t="s">
        <v>2534</v>
      </c>
      <c r="N134" s="244" t="s">
        <v>21</v>
      </c>
      <c r="O134" s="23"/>
    </row>
    <row r="135" spans="1:15" ht="51.75" customHeight="1">
      <c r="A135" s="15" t="s">
        <v>21</v>
      </c>
      <c r="B135" s="35" t="s">
        <v>1049</v>
      </c>
      <c r="C135" s="36" t="s">
        <v>2158</v>
      </c>
      <c r="D135" s="96" t="s">
        <v>53</v>
      </c>
      <c r="E135" s="96">
        <v>10</v>
      </c>
      <c r="F135" s="159">
        <v>360</v>
      </c>
      <c r="G135" s="98" t="s">
        <v>54</v>
      </c>
      <c r="H135" s="160">
        <v>46174</v>
      </c>
      <c r="I135" s="100" t="s">
        <v>55</v>
      </c>
      <c r="J135" s="100" t="s">
        <v>56</v>
      </c>
      <c r="K135" s="100" t="s">
        <v>164</v>
      </c>
      <c r="L135" s="100" t="s">
        <v>58</v>
      </c>
      <c r="M135" s="102" t="s">
        <v>148</v>
      </c>
      <c r="N135" s="244" t="s">
        <v>21</v>
      </c>
      <c r="O135" s="23"/>
    </row>
    <row r="136" spans="1:15" ht="77.25" customHeight="1">
      <c r="A136" s="15" t="s">
        <v>21</v>
      </c>
      <c r="B136" s="35" t="s">
        <v>254</v>
      </c>
      <c r="C136" s="36" t="s">
        <v>285</v>
      </c>
      <c r="D136" s="96" t="s">
        <v>53</v>
      </c>
      <c r="E136" s="96">
        <v>6</v>
      </c>
      <c r="F136" s="159">
        <v>7800</v>
      </c>
      <c r="G136" s="98" t="s">
        <v>54</v>
      </c>
      <c r="H136" s="160">
        <v>46204</v>
      </c>
      <c r="I136" s="100" t="s">
        <v>55</v>
      </c>
      <c r="J136" s="100" t="s">
        <v>56</v>
      </c>
      <c r="K136" s="100" t="s">
        <v>164</v>
      </c>
      <c r="L136" s="100" t="s">
        <v>58</v>
      </c>
      <c r="M136" s="102" t="s">
        <v>2498</v>
      </c>
      <c r="N136" s="244" t="s">
        <v>21</v>
      </c>
      <c r="O136" s="23"/>
    </row>
    <row r="137" spans="1:15" ht="51.75" customHeight="1">
      <c r="A137" s="15" t="s">
        <v>21</v>
      </c>
      <c r="B137" s="35" t="s">
        <v>1049</v>
      </c>
      <c r="C137" s="36" t="s">
        <v>2295</v>
      </c>
      <c r="D137" s="96" t="s">
        <v>53</v>
      </c>
      <c r="E137" s="96">
        <v>10</v>
      </c>
      <c r="F137" s="159">
        <v>48</v>
      </c>
      <c r="G137" s="98" t="s">
        <v>54</v>
      </c>
      <c r="H137" s="160">
        <v>46143</v>
      </c>
      <c r="I137" s="100" t="s">
        <v>55</v>
      </c>
      <c r="J137" s="100" t="s">
        <v>56</v>
      </c>
      <c r="K137" s="100" t="s">
        <v>164</v>
      </c>
      <c r="L137" s="100" t="s">
        <v>58</v>
      </c>
      <c r="M137" s="102" t="s">
        <v>2517</v>
      </c>
      <c r="N137" s="244" t="s">
        <v>21</v>
      </c>
      <c r="O137" s="23"/>
    </row>
    <row r="138" spans="1:15" ht="51.75" customHeight="1">
      <c r="A138" s="15" t="s">
        <v>21</v>
      </c>
      <c r="B138" s="35" t="s">
        <v>1049</v>
      </c>
      <c r="C138" s="36" t="s">
        <v>2297</v>
      </c>
      <c r="D138" s="96" t="s">
        <v>2298</v>
      </c>
      <c r="E138" s="96">
        <v>10</v>
      </c>
      <c r="F138" s="159">
        <v>45</v>
      </c>
      <c r="G138" s="98" t="s">
        <v>54</v>
      </c>
      <c r="H138" s="160">
        <v>46143</v>
      </c>
      <c r="I138" s="100" t="s">
        <v>55</v>
      </c>
      <c r="J138" s="100" t="s">
        <v>56</v>
      </c>
      <c r="K138" s="100" t="s">
        <v>164</v>
      </c>
      <c r="L138" s="100" t="s">
        <v>58</v>
      </c>
      <c r="M138" s="102" t="s">
        <v>2534</v>
      </c>
      <c r="N138" s="244" t="s">
        <v>21</v>
      </c>
      <c r="O138" s="23"/>
    </row>
    <row r="139" spans="1:15" ht="51.75" customHeight="1">
      <c r="A139" s="15" t="s">
        <v>21</v>
      </c>
      <c r="B139" s="35" t="s">
        <v>1049</v>
      </c>
      <c r="C139" s="36" t="s">
        <v>1970</v>
      </c>
      <c r="D139" s="96" t="s">
        <v>53</v>
      </c>
      <c r="E139" s="96">
        <v>150</v>
      </c>
      <c r="F139" s="159">
        <v>2070</v>
      </c>
      <c r="G139" s="98" t="s">
        <v>54</v>
      </c>
      <c r="H139" s="160">
        <v>46174</v>
      </c>
      <c r="I139" s="100" t="s">
        <v>55</v>
      </c>
      <c r="J139" s="100" t="s">
        <v>56</v>
      </c>
      <c r="K139" s="100" t="s">
        <v>164</v>
      </c>
      <c r="L139" s="100" t="s">
        <v>58</v>
      </c>
      <c r="M139" s="102" t="s">
        <v>2534</v>
      </c>
      <c r="N139" s="244" t="s">
        <v>21</v>
      </c>
      <c r="O139" s="23"/>
    </row>
    <row r="140" spans="1:15" ht="77.25" customHeight="1">
      <c r="A140" s="15" t="s">
        <v>21</v>
      </c>
      <c r="B140" s="35" t="s">
        <v>145</v>
      </c>
      <c r="C140" s="36" t="s">
        <v>231</v>
      </c>
      <c r="D140" s="96" t="s">
        <v>53</v>
      </c>
      <c r="E140" s="96">
        <v>480</v>
      </c>
      <c r="F140" s="159">
        <v>21600</v>
      </c>
      <c r="G140" s="98" t="s">
        <v>54</v>
      </c>
      <c r="H140" s="160">
        <v>46235</v>
      </c>
      <c r="I140" s="100" t="s">
        <v>55</v>
      </c>
      <c r="J140" s="100" t="s">
        <v>56</v>
      </c>
      <c r="K140" s="100" t="s">
        <v>164</v>
      </c>
      <c r="L140" s="100" t="s">
        <v>58</v>
      </c>
      <c r="M140" s="102" t="s">
        <v>2498</v>
      </c>
      <c r="N140" s="244" t="s">
        <v>21</v>
      </c>
      <c r="O140" s="23"/>
    </row>
    <row r="141" spans="1:15" ht="77.25" customHeight="1">
      <c r="A141" s="15" t="s">
        <v>21</v>
      </c>
      <c r="B141" s="35" t="s">
        <v>1049</v>
      </c>
      <c r="C141" s="36" t="s">
        <v>2227</v>
      </c>
      <c r="D141" s="96" t="s">
        <v>53</v>
      </c>
      <c r="E141" s="96">
        <v>50</v>
      </c>
      <c r="F141" s="159">
        <v>180</v>
      </c>
      <c r="G141" s="98" t="s">
        <v>54</v>
      </c>
      <c r="H141" s="160">
        <v>46143</v>
      </c>
      <c r="I141" s="100" t="s">
        <v>55</v>
      </c>
      <c r="J141" s="100" t="s">
        <v>56</v>
      </c>
      <c r="K141" s="100" t="s">
        <v>164</v>
      </c>
      <c r="L141" s="100" t="s">
        <v>58</v>
      </c>
      <c r="M141" s="102" t="s">
        <v>148</v>
      </c>
      <c r="N141" s="244" t="s">
        <v>21</v>
      </c>
      <c r="O141" s="23"/>
    </row>
    <row r="142" spans="1:15" ht="15.75" customHeight="1">
      <c r="A142" s="15" t="s">
        <v>21</v>
      </c>
      <c r="B142" s="35" t="s">
        <v>1049</v>
      </c>
      <c r="C142" s="36" t="s">
        <v>1907</v>
      </c>
      <c r="D142" s="96" t="s">
        <v>53</v>
      </c>
      <c r="E142" s="96">
        <v>150</v>
      </c>
      <c r="F142" s="159">
        <v>3900</v>
      </c>
      <c r="G142" s="98" t="s">
        <v>54</v>
      </c>
      <c r="H142" s="160">
        <v>46174</v>
      </c>
      <c r="I142" s="100" t="s">
        <v>55</v>
      </c>
      <c r="J142" s="100" t="s">
        <v>56</v>
      </c>
      <c r="K142" s="100" t="s">
        <v>164</v>
      </c>
      <c r="L142" s="100" t="s">
        <v>58</v>
      </c>
      <c r="M142" s="102" t="s">
        <v>73</v>
      </c>
      <c r="N142" s="244" t="s">
        <v>21</v>
      </c>
      <c r="O142" s="23"/>
    </row>
    <row r="143" spans="1:15" ht="15.75" customHeight="1">
      <c r="A143" s="15" t="s">
        <v>21</v>
      </c>
      <c r="B143" s="35" t="s">
        <v>1049</v>
      </c>
      <c r="C143" s="36" t="s">
        <v>1909</v>
      </c>
      <c r="D143" s="96" t="s">
        <v>53</v>
      </c>
      <c r="E143" s="96">
        <v>150</v>
      </c>
      <c r="F143" s="159">
        <v>3900</v>
      </c>
      <c r="G143" s="98" t="s">
        <v>54</v>
      </c>
      <c r="H143" s="160">
        <v>46174</v>
      </c>
      <c r="I143" s="100" t="s">
        <v>55</v>
      </c>
      <c r="J143" s="100" t="s">
        <v>56</v>
      </c>
      <c r="K143" s="100" t="s">
        <v>164</v>
      </c>
      <c r="L143" s="100" t="s">
        <v>58</v>
      </c>
      <c r="M143" s="102" t="s">
        <v>2739</v>
      </c>
      <c r="N143" s="244" t="s">
        <v>21</v>
      </c>
      <c r="O143" s="23"/>
    </row>
    <row r="144" spans="1:15" ht="15.75" customHeight="1">
      <c r="A144" s="15" t="s">
        <v>21</v>
      </c>
      <c r="B144" s="35" t="s">
        <v>1049</v>
      </c>
      <c r="C144" s="36" t="s">
        <v>1884</v>
      </c>
      <c r="D144" s="96" t="s">
        <v>53</v>
      </c>
      <c r="E144" s="96">
        <v>200</v>
      </c>
      <c r="F144" s="159">
        <v>5200</v>
      </c>
      <c r="G144" s="98" t="s">
        <v>54</v>
      </c>
      <c r="H144" s="160">
        <v>46204</v>
      </c>
      <c r="I144" s="100" t="s">
        <v>55</v>
      </c>
      <c r="J144" s="100" t="s">
        <v>56</v>
      </c>
      <c r="K144" s="100" t="s">
        <v>164</v>
      </c>
      <c r="L144" s="100" t="s">
        <v>58</v>
      </c>
      <c r="M144" s="102" t="s">
        <v>2766</v>
      </c>
      <c r="N144" s="244" t="s">
        <v>21</v>
      </c>
      <c r="O144" s="23"/>
    </row>
    <row r="145" spans="1:15" ht="15.75" customHeight="1">
      <c r="A145" s="15" t="s">
        <v>21</v>
      </c>
      <c r="B145" s="35" t="s">
        <v>1049</v>
      </c>
      <c r="C145" s="36" t="s">
        <v>1837</v>
      </c>
      <c r="D145" s="96" t="s">
        <v>53</v>
      </c>
      <c r="E145" s="96">
        <v>300</v>
      </c>
      <c r="F145" s="159">
        <v>7800</v>
      </c>
      <c r="G145" s="98" t="s">
        <v>54</v>
      </c>
      <c r="H145" s="160">
        <v>46204</v>
      </c>
      <c r="I145" s="100" t="s">
        <v>55</v>
      </c>
      <c r="J145" s="100" t="s">
        <v>56</v>
      </c>
      <c r="K145" s="100" t="s">
        <v>164</v>
      </c>
      <c r="L145" s="100" t="s">
        <v>58</v>
      </c>
      <c r="M145" s="102" t="s">
        <v>1838</v>
      </c>
      <c r="N145" s="244" t="s">
        <v>21</v>
      </c>
      <c r="O145" s="23"/>
    </row>
    <row r="146" spans="1:15" ht="15.75" customHeight="1">
      <c r="A146" s="15" t="s">
        <v>21</v>
      </c>
      <c r="B146" s="35" t="s">
        <v>1049</v>
      </c>
      <c r="C146" s="36" t="s">
        <v>2194</v>
      </c>
      <c r="D146" s="96" t="s">
        <v>511</v>
      </c>
      <c r="E146" s="96">
        <v>10</v>
      </c>
      <c r="F146" s="159">
        <v>250</v>
      </c>
      <c r="G146" s="98" t="s">
        <v>54</v>
      </c>
      <c r="H146" s="160">
        <v>46143</v>
      </c>
      <c r="I146" s="100" t="s">
        <v>55</v>
      </c>
      <c r="J146" s="100" t="s">
        <v>56</v>
      </c>
      <c r="K146" s="100" t="s">
        <v>164</v>
      </c>
      <c r="L146" s="100" t="s">
        <v>58</v>
      </c>
      <c r="M146" s="102" t="s">
        <v>2837</v>
      </c>
      <c r="N146" s="244" t="s">
        <v>21</v>
      </c>
      <c r="O146" s="23"/>
    </row>
    <row r="147" spans="1:15" ht="15.75" customHeight="1">
      <c r="A147" s="15" t="s">
        <v>21</v>
      </c>
      <c r="B147" s="35" t="s">
        <v>1049</v>
      </c>
      <c r="C147" s="36" t="s">
        <v>2246</v>
      </c>
      <c r="D147" s="96" t="s">
        <v>511</v>
      </c>
      <c r="E147" s="96">
        <v>10</v>
      </c>
      <c r="F147" s="159">
        <v>150</v>
      </c>
      <c r="G147" s="98" t="s">
        <v>54</v>
      </c>
      <c r="H147" s="160">
        <v>46143</v>
      </c>
      <c r="I147" s="100" t="s">
        <v>55</v>
      </c>
      <c r="J147" s="100" t="s">
        <v>56</v>
      </c>
      <c r="K147" s="100" t="s">
        <v>164</v>
      </c>
      <c r="L147" s="100" t="s">
        <v>58</v>
      </c>
      <c r="M147" s="102" t="s">
        <v>2838</v>
      </c>
      <c r="N147" s="244" t="s">
        <v>21</v>
      </c>
      <c r="O147" s="23"/>
    </row>
    <row r="148" spans="1:15" ht="15.75" customHeight="1">
      <c r="A148" s="15" t="s">
        <v>21</v>
      </c>
      <c r="B148" s="35" t="s">
        <v>317</v>
      </c>
      <c r="C148" s="36" t="s">
        <v>401</v>
      </c>
      <c r="D148" s="96" t="s">
        <v>53</v>
      </c>
      <c r="E148" s="96">
        <v>4</v>
      </c>
      <c r="F148" s="159">
        <v>3200</v>
      </c>
      <c r="G148" s="98" t="s">
        <v>54</v>
      </c>
      <c r="H148" s="160">
        <v>46174</v>
      </c>
      <c r="I148" s="100" t="s">
        <v>55</v>
      </c>
      <c r="J148" s="100" t="s">
        <v>56</v>
      </c>
      <c r="K148" s="100" t="s">
        <v>164</v>
      </c>
      <c r="L148" s="100" t="s">
        <v>58</v>
      </c>
      <c r="M148" s="102" t="s">
        <v>2788</v>
      </c>
      <c r="N148" s="245" t="s">
        <v>21</v>
      </c>
      <c r="O148" s="23"/>
    </row>
    <row r="149" spans="1:15" ht="15.75" customHeight="1">
      <c r="A149" s="15" t="s">
        <v>21</v>
      </c>
      <c r="B149" s="35" t="s">
        <v>254</v>
      </c>
      <c r="C149" s="36" t="s">
        <v>255</v>
      </c>
      <c r="D149" s="96" t="s">
        <v>53</v>
      </c>
      <c r="E149" s="96">
        <v>6</v>
      </c>
      <c r="F149" s="159">
        <v>15000</v>
      </c>
      <c r="G149" s="98" t="s">
        <v>54</v>
      </c>
      <c r="H149" s="160">
        <v>46235</v>
      </c>
      <c r="I149" s="100" t="s">
        <v>55</v>
      </c>
      <c r="J149" s="100" t="s">
        <v>56</v>
      </c>
      <c r="K149" s="100" t="s">
        <v>164</v>
      </c>
      <c r="L149" s="100" t="s">
        <v>58</v>
      </c>
      <c r="M149" s="102" t="s">
        <v>2730</v>
      </c>
      <c r="N149" s="244" t="s">
        <v>21</v>
      </c>
      <c r="O149" s="23"/>
    </row>
    <row r="150" spans="1:15" ht="15.75" customHeight="1">
      <c r="A150" s="15" t="s">
        <v>21</v>
      </c>
      <c r="B150" s="35" t="s">
        <v>258</v>
      </c>
      <c r="C150" s="36" t="s">
        <v>345</v>
      </c>
      <c r="D150" s="96" t="s">
        <v>53</v>
      </c>
      <c r="E150" s="96">
        <v>12</v>
      </c>
      <c r="F150" s="159">
        <v>4800</v>
      </c>
      <c r="G150" s="98" t="s">
        <v>54</v>
      </c>
      <c r="H150" s="160">
        <v>46204</v>
      </c>
      <c r="I150" s="100" t="s">
        <v>55</v>
      </c>
      <c r="J150" s="100" t="s">
        <v>56</v>
      </c>
      <c r="K150" s="100" t="s">
        <v>164</v>
      </c>
      <c r="L150" s="100" t="s">
        <v>58</v>
      </c>
      <c r="M150" s="102" t="s">
        <v>2769</v>
      </c>
      <c r="N150" s="244" t="s">
        <v>21</v>
      </c>
      <c r="O150" s="23"/>
    </row>
    <row r="151" spans="1:15" ht="15.75" customHeight="1">
      <c r="A151" s="15" t="s">
        <v>21</v>
      </c>
      <c r="B151" s="35" t="s">
        <v>161</v>
      </c>
      <c r="C151" s="36" t="s">
        <v>345</v>
      </c>
      <c r="D151" s="96" t="s">
        <v>53</v>
      </c>
      <c r="E151" s="96">
        <v>5</v>
      </c>
      <c r="F151" s="159">
        <v>2000</v>
      </c>
      <c r="G151" s="98" t="s">
        <v>54</v>
      </c>
      <c r="H151" s="160">
        <v>46174</v>
      </c>
      <c r="I151" s="100" t="s">
        <v>55</v>
      </c>
      <c r="J151" s="100" t="s">
        <v>56</v>
      </c>
      <c r="K151" s="100" t="s">
        <v>164</v>
      </c>
      <c r="L151" s="100" t="s">
        <v>58</v>
      </c>
      <c r="M151" s="102" t="s">
        <v>2813</v>
      </c>
      <c r="N151" s="244" t="s">
        <v>21</v>
      </c>
      <c r="O151" s="23"/>
    </row>
    <row r="152" spans="1:15" ht="15.75" customHeight="1">
      <c r="A152" s="15" t="s">
        <v>21</v>
      </c>
      <c r="B152" s="35" t="s">
        <v>156</v>
      </c>
      <c r="C152" s="36" t="s">
        <v>821</v>
      </c>
      <c r="D152" s="96" t="s">
        <v>53</v>
      </c>
      <c r="E152" s="96">
        <v>10</v>
      </c>
      <c r="F152" s="159">
        <v>50</v>
      </c>
      <c r="G152" s="98" t="s">
        <v>54</v>
      </c>
      <c r="H152" s="160">
        <v>46143</v>
      </c>
      <c r="I152" s="100" t="s">
        <v>55</v>
      </c>
      <c r="J152" s="100" t="s">
        <v>56</v>
      </c>
      <c r="K152" s="100" t="s">
        <v>164</v>
      </c>
      <c r="L152" s="100" t="s">
        <v>58</v>
      </c>
      <c r="M152" s="102" t="s">
        <v>109</v>
      </c>
      <c r="N152" s="244" t="s">
        <v>21</v>
      </c>
      <c r="O152" s="23"/>
    </row>
    <row r="153" spans="1:15" ht="15.75" customHeight="1">
      <c r="A153" s="15" t="s">
        <v>21</v>
      </c>
      <c r="B153" s="35" t="s">
        <v>64</v>
      </c>
      <c r="C153" s="36" t="s">
        <v>65</v>
      </c>
      <c r="D153" s="96" t="s">
        <v>53</v>
      </c>
      <c r="E153" s="96">
        <v>1</v>
      </c>
      <c r="F153" s="159">
        <v>160000</v>
      </c>
      <c r="G153" s="98" t="s">
        <v>66</v>
      </c>
      <c r="H153" s="160">
        <v>46266</v>
      </c>
      <c r="I153" s="100" t="s">
        <v>55</v>
      </c>
      <c r="J153" s="100" t="s">
        <v>56</v>
      </c>
      <c r="K153" s="100" t="s">
        <v>67</v>
      </c>
      <c r="L153" s="100" t="s">
        <v>58</v>
      </c>
      <c r="M153" s="102" t="s">
        <v>109</v>
      </c>
      <c r="N153" s="244" t="s">
        <v>21</v>
      </c>
      <c r="O153" s="23"/>
    </row>
    <row r="154" spans="1:15" ht="15.75" customHeight="1">
      <c r="A154" s="15" t="s">
        <v>21</v>
      </c>
      <c r="B154" s="35" t="s">
        <v>295</v>
      </c>
      <c r="C154" s="36" t="s">
        <v>307</v>
      </c>
      <c r="D154" s="96" t="s">
        <v>53</v>
      </c>
      <c r="E154" s="96">
        <v>10</v>
      </c>
      <c r="F154" s="159">
        <v>6000</v>
      </c>
      <c r="G154" s="98" t="s">
        <v>54</v>
      </c>
      <c r="H154" s="160">
        <v>46204</v>
      </c>
      <c r="I154" s="100" t="s">
        <v>55</v>
      </c>
      <c r="J154" s="100" t="s">
        <v>56</v>
      </c>
      <c r="K154" s="100" t="s">
        <v>164</v>
      </c>
      <c r="L154" s="100" t="s">
        <v>58</v>
      </c>
      <c r="M154" s="102" t="s">
        <v>109</v>
      </c>
      <c r="N154" s="244" t="s">
        <v>21</v>
      </c>
      <c r="O154" s="23"/>
    </row>
    <row r="155" spans="1:15" ht="15.75" customHeight="1">
      <c r="A155" s="15" t="s">
        <v>21</v>
      </c>
      <c r="B155" s="35" t="s">
        <v>156</v>
      </c>
      <c r="C155" s="36" t="s">
        <v>836</v>
      </c>
      <c r="D155" s="96" t="s">
        <v>53</v>
      </c>
      <c r="E155" s="96">
        <v>2</v>
      </c>
      <c r="F155" s="159">
        <v>30</v>
      </c>
      <c r="G155" s="98" t="s">
        <v>54</v>
      </c>
      <c r="H155" s="160">
        <v>46143</v>
      </c>
      <c r="I155" s="100" t="s">
        <v>55</v>
      </c>
      <c r="J155" s="100" t="s">
        <v>56</v>
      </c>
      <c r="K155" s="100" t="s">
        <v>164</v>
      </c>
      <c r="L155" s="100" t="s">
        <v>58</v>
      </c>
      <c r="M155" s="102" t="s">
        <v>109</v>
      </c>
      <c r="N155" s="244" t="s">
        <v>21</v>
      </c>
      <c r="O155" s="23"/>
    </row>
    <row r="156" spans="1:15" ht="15.75" customHeight="1">
      <c r="A156" s="15" t="s">
        <v>21</v>
      </c>
      <c r="B156" s="35" t="s">
        <v>247</v>
      </c>
      <c r="C156" s="36" t="s">
        <v>463</v>
      </c>
      <c r="D156" s="96" t="s">
        <v>53</v>
      </c>
      <c r="E156" s="96">
        <v>15</v>
      </c>
      <c r="F156" s="159">
        <v>1665</v>
      </c>
      <c r="G156" s="98" t="s">
        <v>54</v>
      </c>
      <c r="H156" s="160">
        <v>46174</v>
      </c>
      <c r="I156" s="100" t="s">
        <v>55</v>
      </c>
      <c r="J156" s="100" t="s">
        <v>56</v>
      </c>
      <c r="K156" s="100" t="s">
        <v>164</v>
      </c>
      <c r="L156" s="100" t="s">
        <v>58</v>
      </c>
      <c r="M156" s="102" t="s">
        <v>109</v>
      </c>
      <c r="N156" s="244" t="s">
        <v>21</v>
      </c>
      <c r="O156" s="23"/>
    </row>
    <row r="157" spans="1:15" ht="15.75" customHeight="1">
      <c r="A157" s="15" t="s">
        <v>21</v>
      </c>
      <c r="B157" s="35" t="s">
        <v>169</v>
      </c>
      <c r="C157" s="36" t="s">
        <v>463</v>
      </c>
      <c r="D157" s="96" t="s">
        <v>53</v>
      </c>
      <c r="E157" s="96">
        <v>10</v>
      </c>
      <c r="F157" s="159">
        <v>1110</v>
      </c>
      <c r="G157" s="98" t="s">
        <v>54</v>
      </c>
      <c r="H157" s="160">
        <v>46174</v>
      </c>
      <c r="I157" s="100" t="s">
        <v>55</v>
      </c>
      <c r="J157" s="100" t="s">
        <v>56</v>
      </c>
      <c r="K157" s="100" t="s">
        <v>164</v>
      </c>
      <c r="L157" s="100" t="s">
        <v>58</v>
      </c>
      <c r="M157" s="102" t="s">
        <v>109</v>
      </c>
      <c r="N157" s="244" t="s">
        <v>21</v>
      </c>
      <c r="O157" s="23"/>
    </row>
    <row r="158" spans="1:15" ht="15.75" customHeight="1">
      <c r="A158" s="15" t="s">
        <v>21</v>
      </c>
      <c r="B158" s="35" t="s">
        <v>161</v>
      </c>
      <c r="C158" s="36" t="s">
        <v>466</v>
      </c>
      <c r="D158" s="96" t="s">
        <v>53</v>
      </c>
      <c r="E158" s="96">
        <v>15</v>
      </c>
      <c r="F158" s="159">
        <v>1650</v>
      </c>
      <c r="G158" s="98" t="s">
        <v>54</v>
      </c>
      <c r="H158" s="160">
        <v>46174</v>
      </c>
      <c r="I158" s="100" t="s">
        <v>55</v>
      </c>
      <c r="J158" s="100" t="s">
        <v>56</v>
      </c>
      <c r="K158" s="100" t="s">
        <v>164</v>
      </c>
      <c r="L158" s="100" t="s">
        <v>58</v>
      </c>
      <c r="M158" s="102" t="s">
        <v>2534</v>
      </c>
      <c r="N158" s="244" t="s">
        <v>21</v>
      </c>
      <c r="O158" s="23"/>
    </row>
    <row r="159" spans="1:15" ht="15.75" customHeight="1">
      <c r="A159" s="15" t="s">
        <v>21</v>
      </c>
      <c r="B159" s="35" t="s">
        <v>245</v>
      </c>
      <c r="C159" s="36" t="s">
        <v>466</v>
      </c>
      <c r="D159" s="96" t="s">
        <v>53</v>
      </c>
      <c r="E159" s="96">
        <v>4</v>
      </c>
      <c r="F159" s="159">
        <v>440</v>
      </c>
      <c r="G159" s="98" t="s">
        <v>54</v>
      </c>
      <c r="H159" s="160">
        <v>46174</v>
      </c>
      <c r="I159" s="100" t="s">
        <v>55</v>
      </c>
      <c r="J159" s="100" t="s">
        <v>56</v>
      </c>
      <c r="K159" s="100" t="s">
        <v>164</v>
      </c>
      <c r="L159" s="100" t="s">
        <v>58</v>
      </c>
      <c r="M159" s="102" t="s">
        <v>2534</v>
      </c>
      <c r="N159" s="244" t="s">
        <v>21</v>
      </c>
      <c r="O159" s="23"/>
    </row>
    <row r="160" spans="1:15" ht="15.75" customHeight="1">
      <c r="A160" s="15" t="s">
        <v>21</v>
      </c>
      <c r="B160" s="35" t="s">
        <v>172</v>
      </c>
      <c r="C160" s="36" t="s">
        <v>466</v>
      </c>
      <c r="D160" s="96" t="s">
        <v>53</v>
      </c>
      <c r="E160" s="96">
        <v>4</v>
      </c>
      <c r="F160" s="159">
        <v>440</v>
      </c>
      <c r="G160" s="98" t="s">
        <v>54</v>
      </c>
      <c r="H160" s="160">
        <v>46174</v>
      </c>
      <c r="I160" s="100" t="s">
        <v>55</v>
      </c>
      <c r="J160" s="100" t="s">
        <v>56</v>
      </c>
      <c r="K160" s="100" t="s">
        <v>164</v>
      </c>
      <c r="L160" s="100" t="s">
        <v>58</v>
      </c>
      <c r="M160" s="102" t="s">
        <v>2534</v>
      </c>
      <c r="N160" s="244" t="s">
        <v>21</v>
      </c>
      <c r="O160" s="23"/>
    </row>
    <row r="161" spans="1:15" ht="15.75" customHeight="1">
      <c r="A161" s="15" t="s">
        <v>21</v>
      </c>
      <c r="B161" s="35" t="s">
        <v>172</v>
      </c>
      <c r="C161" s="36" t="s">
        <v>632</v>
      </c>
      <c r="D161" s="96" t="s">
        <v>53</v>
      </c>
      <c r="E161" s="96">
        <v>4</v>
      </c>
      <c r="F161" s="159">
        <v>440</v>
      </c>
      <c r="G161" s="98" t="s">
        <v>54</v>
      </c>
      <c r="H161" s="160">
        <v>46174</v>
      </c>
      <c r="I161" s="100" t="s">
        <v>55</v>
      </c>
      <c r="J161" s="100" t="s">
        <v>56</v>
      </c>
      <c r="K161" s="100" t="s">
        <v>164</v>
      </c>
      <c r="L161" s="100" t="s">
        <v>58</v>
      </c>
      <c r="M161" s="102" t="s">
        <v>2534</v>
      </c>
      <c r="N161" s="244" t="s">
        <v>21</v>
      </c>
      <c r="O161" s="23"/>
    </row>
    <row r="162" spans="1:15" ht="15.75" customHeight="1">
      <c r="A162" s="15" t="s">
        <v>21</v>
      </c>
      <c r="B162" s="35" t="s">
        <v>172</v>
      </c>
      <c r="C162" s="36" t="s">
        <v>3172</v>
      </c>
      <c r="D162" s="96" t="s">
        <v>53</v>
      </c>
      <c r="E162" s="96">
        <v>4</v>
      </c>
      <c r="F162" s="159">
        <v>440</v>
      </c>
      <c r="G162" s="98" t="s">
        <v>54</v>
      </c>
      <c r="H162" s="160">
        <v>46174</v>
      </c>
      <c r="I162" s="100" t="s">
        <v>55</v>
      </c>
      <c r="J162" s="100" t="s">
        <v>56</v>
      </c>
      <c r="K162" s="100" t="s">
        <v>164</v>
      </c>
      <c r="L162" s="100" t="s">
        <v>58</v>
      </c>
      <c r="M162" s="102" t="s">
        <v>2534</v>
      </c>
      <c r="N162" s="244" t="s">
        <v>21</v>
      </c>
      <c r="O162" s="23"/>
    </row>
    <row r="163" spans="1:15" ht="15.75" customHeight="1">
      <c r="A163" s="15" t="s">
        <v>21</v>
      </c>
      <c r="B163" s="35" t="s">
        <v>242</v>
      </c>
      <c r="C163" s="36" t="s">
        <v>693</v>
      </c>
      <c r="D163" s="96" t="s">
        <v>53</v>
      </c>
      <c r="E163" s="96">
        <v>10</v>
      </c>
      <c r="F163" s="159">
        <v>299</v>
      </c>
      <c r="G163" s="98" t="s">
        <v>54</v>
      </c>
      <c r="H163" s="160">
        <v>46174</v>
      </c>
      <c r="I163" s="100" t="s">
        <v>55</v>
      </c>
      <c r="J163" s="100" t="s">
        <v>56</v>
      </c>
      <c r="K163" s="100" t="s">
        <v>164</v>
      </c>
      <c r="L163" s="100" t="s">
        <v>58</v>
      </c>
      <c r="M163" s="102" t="s">
        <v>2534</v>
      </c>
      <c r="N163" s="244" t="s">
        <v>21</v>
      </c>
      <c r="O163" s="23"/>
    </row>
    <row r="164" spans="1:15" ht="15.75" customHeight="1">
      <c r="A164" s="15" t="s">
        <v>21</v>
      </c>
      <c r="B164" s="35" t="s">
        <v>106</v>
      </c>
      <c r="C164" s="36" t="s">
        <v>107</v>
      </c>
      <c r="D164" s="96" t="s">
        <v>108</v>
      </c>
      <c r="E164" s="96">
        <v>330</v>
      </c>
      <c r="F164" s="159">
        <v>9900</v>
      </c>
      <c r="G164" s="98" t="s">
        <v>54</v>
      </c>
      <c r="H164" s="160">
        <v>46204</v>
      </c>
      <c r="I164" s="100" t="s">
        <v>55</v>
      </c>
      <c r="J164" s="100" t="s">
        <v>56</v>
      </c>
      <c r="K164" s="100" t="s">
        <v>83</v>
      </c>
      <c r="L164" s="100" t="s">
        <v>58</v>
      </c>
      <c r="M164" s="102" t="s">
        <v>109</v>
      </c>
      <c r="N164" s="244" t="s">
        <v>21</v>
      </c>
      <c r="O164" s="23"/>
    </row>
    <row r="165" spans="1:15" ht="15.75" customHeight="1">
      <c r="A165" s="15" t="s">
        <v>21</v>
      </c>
      <c r="B165" s="35" t="s">
        <v>1049</v>
      </c>
      <c r="C165" s="36" t="s">
        <v>1871</v>
      </c>
      <c r="D165" s="96" t="s">
        <v>1791</v>
      </c>
      <c r="E165" s="96">
        <v>600</v>
      </c>
      <c r="F165" s="159">
        <v>5646</v>
      </c>
      <c r="G165" s="98" t="s">
        <v>54</v>
      </c>
      <c r="H165" s="160">
        <v>46204</v>
      </c>
      <c r="I165" s="100" t="s">
        <v>55</v>
      </c>
      <c r="J165" s="100" t="s">
        <v>56</v>
      </c>
      <c r="K165" s="100" t="s">
        <v>164</v>
      </c>
      <c r="L165" s="100" t="s">
        <v>58</v>
      </c>
      <c r="M165" s="102" t="s">
        <v>2486</v>
      </c>
      <c r="N165" s="244" t="s">
        <v>21</v>
      </c>
      <c r="O165" s="23"/>
    </row>
    <row r="166" spans="1:15" ht="15.75" customHeight="1">
      <c r="A166" s="15" t="s">
        <v>21</v>
      </c>
      <c r="B166" s="35" t="s">
        <v>1049</v>
      </c>
      <c r="C166" s="36" t="s">
        <v>2089</v>
      </c>
      <c r="D166" s="96" t="s">
        <v>1791</v>
      </c>
      <c r="E166" s="96">
        <v>200</v>
      </c>
      <c r="F166" s="159">
        <v>720</v>
      </c>
      <c r="G166" s="98" t="s">
        <v>54</v>
      </c>
      <c r="H166" s="160">
        <v>46174</v>
      </c>
      <c r="I166" s="100" t="s">
        <v>55</v>
      </c>
      <c r="J166" s="100" t="s">
        <v>56</v>
      </c>
      <c r="K166" s="100" t="s">
        <v>164</v>
      </c>
      <c r="L166" s="100" t="s">
        <v>58</v>
      </c>
      <c r="M166" s="102" t="s">
        <v>2534</v>
      </c>
      <c r="N166" s="244" t="s">
        <v>21</v>
      </c>
      <c r="O166" s="23"/>
    </row>
    <row r="167" spans="1:15" ht="15.75" customHeight="1">
      <c r="A167" s="15" t="s">
        <v>21</v>
      </c>
      <c r="B167" s="35" t="s">
        <v>156</v>
      </c>
      <c r="C167" s="36" t="s">
        <v>785</v>
      </c>
      <c r="D167" s="96" t="s">
        <v>53</v>
      </c>
      <c r="E167" s="96">
        <v>12</v>
      </c>
      <c r="F167" s="159">
        <v>120</v>
      </c>
      <c r="G167" s="98" t="s">
        <v>54</v>
      </c>
      <c r="H167" s="160">
        <v>46143</v>
      </c>
      <c r="I167" s="100" t="s">
        <v>55</v>
      </c>
      <c r="J167" s="100" t="s">
        <v>56</v>
      </c>
      <c r="K167" s="100" t="s">
        <v>164</v>
      </c>
      <c r="L167" s="100" t="s">
        <v>58</v>
      </c>
      <c r="M167" s="102" t="s">
        <v>2534</v>
      </c>
      <c r="N167" s="244" t="s">
        <v>21</v>
      </c>
      <c r="O167" s="23"/>
    </row>
    <row r="168" spans="1:15" ht="15.75" customHeight="1">
      <c r="A168" s="15" t="s">
        <v>21</v>
      </c>
      <c r="B168" s="35" t="s">
        <v>169</v>
      </c>
      <c r="C168" s="36" t="s">
        <v>409</v>
      </c>
      <c r="D168" s="96" t="s">
        <v>53</v>
      </c>
      <c r="E168" s="96">
        <v>2</v>
      </c>
      <c r="F168" s="159">
        <v>3000</v>
      </c>
      <c r="G168" s="98" t="s">
        <v>54</v>
      </c>
      <c r="H168" s="160">
        <v>46174</v>
      </c>
      <c r="I168" s="100" t="s">
        <v>55</v>
      </c>
      <c r="J168" s="100" t="s">
        <v>56</v>
      </c>
      <c r="K168" s="100" t="s">
        <v>164</v>
      </c>
      <c r="L168" s="100" t="s">
        <v>58</v>
      </c>
      <c r="M168" s="102" t="s">
        <v>2534</v>
      </c>
      <c r="N168" s="244" t="s">
        <v>21</v>
      </c>
      <c r="O168" s="23"/>
    </row>
    <row r="169" spans="1:15" ht="15.75" customHeight="1">
      <c r="A169" s="15" t="s">
        <v>21</v>
      </c>
      <c r="B169" s="35" t="s">
        <v>242</v>
      </c>
      <c r="C169" s="36" t="s">
        <v>409</v>
      </c>
      <c r="D169" s="96" t="s">
        <v>53</v>
      </c>
      <c r="E169" s="96">
        <v>1</v>
      </c>
      <c r="F169" s="159">
        <v>1500</v>
      </c>
      <c r="G169" s="98" t="s">
        <v>54</v>
      </c>
      <c r="H169" s="160">
        <v>46174</v>
      </c>
      <c r="I169" s="100" t="s">
        <v>55</v>
      </c>
      <c r="J169" s="100" t="s">
        <v>56</v>
      </c>
      <c r="K169" s="100" t="s">
        <v>164</v>
      </c>
      <c r="L169" s="100" t="s">
        <v>58</v>
      </c>
      <c r="M169" s="102" t="s">
        <v>2534</v>
      </c>
      <c r="N169" s="244" t="s">
        <v>21</v>
      </c>
      <c r="O169" s="23"/>
    </row>
    <row r="170" spans="1:15" ht="15.75" customHeight="1">
      <c r="A170" s="15" t="s">
        <v>21</v>
      </c>
      <c r="B170" s="35" t="s">
        <v>1049</v>
      </c>
      <c r="C170" s="36" t="s">
        <v>2009</v>
      </c>
      <c r="D170" s="96" t="s">
        <v>1150</v>
      </c>
      <c r="E170" s="96">
        <v>1000</v>
      </c>
      <c r="F170" s="159">
        <v>1500</v>
      </c>
      <c r="G170" s="98" t="s">
        <v>54</v>
      </c>
      <c r="H170" s="160">
        <v>46174</v>
      </c>
      <c r="I170" s="100" t="s">
        <v>55</v>
      </c>
      <c r="J170" s="100" t="s">
        <v>56</v>
      </c>
      <c r="K170" s="100" t="s">
        <v>164</v>
      </c>
      <c r="L170" s="100" t="s">
        <v>58</v>
      </c>
      <c r="M170" s="102" t="s">
        <v>2534</v>
      </c>
      <c r="N170" s="244" t="s">
        <v>21</v>
      </c>
      <c r="O170" s="23"/>
    </row>
    <row r="171" spans="1:15" ht="15.75" customHeight="1">
      <c r="A171" s="15" t="s">
        <v>21</v>
      </c>
      <c r="B171" s="35" t="s">
        <v>254</v>
      </c>
      <c r="C171" s="36" t="s">
        <v>472</v>
      </c>
      <c r="D171" s="96" t="s">
        <v>473</v>
      </c>
      <c r="E171" s="96">
        <v>100</v>
      </c>
      <c r="F171" s="159">
        <v>1500</v>
      </c>
      <c r="G171" s="98" t="s">
        <v>54</v>
      </c>
      <c r="H171" s="160">
        <v>46174</v>
      </c>
      <c r="I171" s="100" t="s">
        <v>55</v>
      </c>
      <c r="J171" s="100" t="s">
        <v>56</v>
      </c>
      <c r="K171" s="100" t="s">
        <v>164</v>
      </c>
      <c r="L171" s="100" t="s">
        <v>58</v>
      </c>
      <c r="M171" s="102" t="s">
        <v>2534</v>
      </c>
      <c r="N171" s="244" t="s">
        <v>21</v>
      </c>
      <c r="O171" s="23"/>
    </row>
    <row r="172" spans="1:15" ht="15.75" customHeight="1">
      <c r="A172" s="15" t="s">
        <v>21</v>
      </c>
      <c r="B172" s="35" t="s">
        <v>1049</v>
      </c>
      <c r="C172" s="36" t="s">
        <v>2293</v>
      </c>
      <c r="D172" s="96" t="s">
        <v>53</v>
      </c>
      <c r="E172" s="96">
        <v>10</v>
      </c>
      <c r="F172" s="159">
        <v>50</v>
      </c>
      <c r="G172" s="98" t="s">
        <v>54</v>
      </c>
      <c r="H172" s="160">
        <v>46143</v>
      </c>
      <c r="I172" s="100" t="s">
        <v>55</v>
      </c>
      <c r="J172" s="100" t="s">
        <v>56</v>
      </c>
      <c r="K172" s="100" t="s">
        <v>164</v>
      </c>
      <c r="L172" s="100" t="s">
        <v>58</v>
      </c>
      <c r="M172" s="102" t="s">
        <v>2517</v>
      </c>
      <c r="N172" s="244" t="s">
        <v>21</v>
      </c>
      <c r="O172" s="23"/>
    </row>
    <row r="173" spans="1:15" ht="15.75" customHeight="1">
      <c r="A173" s="15" t="s">
        <v>21</v>
      </c>
      <c r="B173" s="35" t="s">
        <v>237</v>
      </c>
      <c r="C173" s="36" t="s">
        <v>354</v>
      </c>
      <c r="D173" s="96" t="s">
        <v>53</v>
      </c>
      <c r="E173" s="96">
        <v>30</v>
      </c>
      <c r="F173" s="159">
        <v>4800</v>
      </c>
      <c r="G173" s="98" t="s">
        <v>54</v>
      </c>
      <c r="H173" s="160">
        <v>46204</v>
      </c>
      <c r="I173" s="100" t="s">
        <v>55</v>
      </c>
      <c r="J173" s="100" t="s">
        <v>56</v>
      </c>
      <c r="K173" s="100" t="s">
        <v>164</v>
      </c>
      <c r="L173" s="100" t="s">
        <v>58</v>
      </c>
      <c r="M173" s="102" t="s">
        <v>109</v>
      </c>
      <c r="N173" s="245" t="s">
        <v>21</v>
      </c>
      <c r="O173" s="23"/>
    </row>
    <row r="174" spans="1:15" ht="15.75" customHeight="1">
      <c r="A174" s="15" t="s">
        <v>21</v>
      </c>
      <c r="B174" s="35" t="s">
        <v>1049</v>
      </c>
      <c r="C174" s="36" t="s">
        <v>1721</v>
      </c>
      <c r="D174" s="96" t="s">
        <v>53</v>
      </c>
      <c r="E174" s="96">
        <v>500</v>
      </c>
      <c r="F174" s="159">
        <v>200000</v>
      </c>
      <c r="G174" s="98" t="s">
        <v>54</v>
      </c>
      <c r="H174" s="160">
        <v>46266</v>
      </c>
      <c r="I174" s="100" t="s">
        <v>55</v>
      </c>
      <c r="J174" s="100" t="s">
        <v>56</v>
      </c>
      <c r="K174" s="100" t="s">
        <v>164</v>
      </c>
      <c r="L174" s="100" t="s">
        <v>58</v>
      </c>
      <c r="M174" s="102" t="s">
        <v>148</v>
      </c>
      <c r="N174" s="244" t="s">
        <v>21</v>
      </c>
      <c r="O174" s="23"/>
    </row>
    <row r="175" spans="1:15" ht="15.75" customHeight="1">
      <c r="A175" s="15" t="s">
        <v>21</v>
      </c>
      <c r="B175" s="35" t="s">
        <v>156</v>
      </c>
      <c r="C175" s="36" t="s">
        <v>507</v>
      </c>
      <c r="D175" s="96" t="s">
        <v>53</v>
      </c>
      <c r="E175" s="96">
        <v>30</v>
      </c>
      <c r="F175" s="159">
        <v>1050</v>
      </c>
      <c r="G175" s="98" t="s">
        <v>54</v>
      </c>
      <c r="H175" s="160">
        <v>46174</v>
      </c>
      <c r="I175" s="100" t="s">
        <v>55</v>
      </c>
      <c r="J175" s="100" t="s">
        <v>56</v>
      </c>
      <c r="K175" s="100" t="s">
        <v>164</v>
      </c>
      <c r="L175" s="100" t="s">
        <v>58</v>
      </c>
      <c r="M175" s="102" t="s">
        <v>2486</v>
      </c>
      <c r="N175" s="244" t="s">
        <v>21</v>
      </c>
      <c r="O175" s="23"/>
    </row>
    <row r="176" spans="1:15" ht="15.75" customHeight="1">
      <c r="A176" s="15" t="s">
        <v>21</v>
      </c>
      <c r="B176" s="35" t="s">
        <v>156</v>
      </c>
      <c r="C176" s="36" t="s">
        <v>834</v>
      </c>
      <c r="D176" s="96" t="s">
        <v>53</v>
      </c>
      <c r="E176" s="96">
        <v>1000</v>
      </c>
      <c r="F176" s="159">
        <v>50</v>
      </c>
      <c r="G176" s="98" t="s">
        <v>54</v>
      </c>
      <c r="H176" s="160">
        <v>46143</v>
      </c>
      <c r="I176" s="100" t="s">
        <v>55</v>
      </c>
      <c r="J176" s="100" t="s">
        <v>56</v>
      </c>
      <c r="K176" s="100" t="s">
        <v>164</v>
      </c>
      <c r="L176" s="100" t="s">
        <v>58</v>
      </c>
      <c r="M176" s="102" t="s">
        <v>2534</v>
      </c>
      <c r="N176" s="244" t="s">
        <v>21</v>
      </c>
      <c r="O176" s="23"/>
    </row>
    <row r="177" spans="1:15" ht="15.75" customHeight="1">
      <c r="A177" s="15" t="s">
        <v>21</v>
      </c>
      <c r="B177" s="35" t="s">
        <v>145</v>
      </c>
      <c r="C177" s="36" t="s">
        <v>3090</v>
      </c>
      <c r="D177" s="96" t="s">
        <v>53</v>
      </c>
      <c r="E177" s="96">
        <v>1</v>
      </c>
      <c r="F177" s="159">
        <v>50000</v>
      </c>
      <c r="G177" s="98" t="s">
        <v>54</v>
      </c>
      <c r="H177" s="160">
        <v>46266</v>
      </c>
      <c r="I177" s="100" t="s">
        <v>55</v>
      </c>
      <c r="J177" s="100" t="s">
        <v>56</v>
      </c>
      <c r="K177" s="100" t="s">
        <v>841</v>
      </c>
      <c r="L177" s="100" t="s">
        <v>58</v>
      </c>
      <c r="M177" s="102" t="s">
        <v>148</v>
      </c>
      <c r="N177" s="244" t="s">
        <v>21</v>
      </c>
      <c r="O177" s="23"/>
    </row>
    <row r="178" spans="1:15" ht="15.75" customHeight="1">
      <c r="A178" s="15" t="s">
        <v>884</v>
      </c>
      <c r="B178" s="35" t="s">
        <v>51</v>
      </c>
      <c r="C178" s="36" t="s">
        <v>840</v>
      </c>
      <c r="D178" s="96" t="s">
        <v>53</v>
      </c>
      <c r="E178" s="96">
        <v>5</v>
      </c>
      <c r="F178" s="159">
        <v>259000</v>
      </c>
      <c r="G178" s="98" t="s">
        <v>54</v>
      </c>
      <c r="H178" s="160">
        <v>46266</v>
      </c>
      <c r="I178" s="100" t="s">
        <v>55</v>
      </c>
      <c r="J178" s="100" t="s">
        <v>56</v>
      </c>
      <c r="K178" s="100" t="s">
        <v>841</v>
      </c>
      <c r="L178" s="100" t="s">
        <v>91</v>
      </c>
      <c r="M178" s="102" t="s">
        <v>2486</v>
      </c>
      <c r="N178" s="244" t="s">
        <v>21</v>
      </c>
      <c r="O178" s="23"/>
    </row>
    <row r="179" spans="1:15" ht="15.75" customHeight="1">
      <c r="A179" s="15" t="s">
        <v>21</v>
      </c>
      <c r="B179" s="35" t="s">
        <v>295</v>
      </c>
      <c r="C179" s="36" t="s">
        <v>2504</v>
      </c>
      <c r="D179" s="96" t="s">
        <v>53</v>
      </c>
      <c r="E179" s="96">
        <v>2</v>
      </c>
      <c r="F179" s="159">
        <v>6000</v>
      </c>
      <c r="G179" s="98" t="s">
        <v>54</v>
      </c>
      <c r="H179" s="160">
        <v>46204</v>
      </c>
      <c r="I179" s="100" t="s">
        <v>55</v>
      </c>
      <c r="J179" s="100" t="s">
        <v>56</v>
      </c>
      <c r="K179" s="100" t="s">
        <v>164</v>
      </c>
      <c r="L179" s="100" t="s">
        <v>58</v>
      </c>
      <c r="M179" s="102" t="s">
        <v>2517</v>
      </c>
      <c r="N179" s="244" t="s">
        <v>21</v>
      </c>
      <c r="O179" s="23"/>
    </row>
    <row r="180" spans="1:15" ht="15.75" customHeight="1">
      <c r="A180" s="15" t="s">
        <v>21</v>
      </c>
      <c r="B180" s="35" t="s">
        <v>156</v>
      </c>
      <c r="C180" s="36" t="s">
        <v>371</v>
      </c>
      <c r="D180" s="96" t="s">
        <v>53</v>
      </c>
      <c r="E180" s="96">
        <v>100</v>
      </c>
      <c r="F180" s="159">
        <v>4000</v>
      </c>
      <c r="G180" s="98" t="s">
        <v>54</v>
      </c>
      <c r="H180" s="160">
        <v>46204</v>
      </c>
      <c r="I180" s="100" t="s">
        <v>55</v>
      </c>
      <c r="J180" s="100" t="s">
        <v>56</v>
      </c>
      <c r="K180" s="100" t="s">
        <v>164</v>
      </c>
      <c r="L180" s="100" t="s">
        <v>58</v>
      </c>
      <c r="M180" s="102" t="s">
        <v>73</v>
      </c>
      <c r="N180" s="244" t="s">
        <v>21</v>
      </c>
      <c r="O180" s="23"/>
    </row>
    <row r="181" spans="1:15" ht="15.75" customHeight="1">
      <c r="A181" s="15" t="s">
        <v>21</v>
      </c>
      <c r="B181" s="35" t="s">
        <v>172</v>
      </c>
      <c r="C181" s="36" t="s">
        <v>371</v>
      </c>
      <c r="D181" s="96" t="s">
        <v>53</v>
      </c>
      <c r="E181" s="96">
        <v>6</v>
      </c>
      <c r="F181" s="159">
        <v>240</v>
      </c>
      <c r="G181" s="98" t="s">
        <v>54</v>
      </c>
      <c r="H181" s="160">
        <v>46143</v>
      </c>
      <c r="I181" s="100" t="s">
        <v>55</v>
      </c>
      <c r="J181" s="100" t="s">
        <v>56</v>
      </c>
      <c r="K181" s="100" t="s">
        <v>164</v>
      </c>
      <c r="L181" s="100" t="s">
        <v>58</v>
      </c>
      <c r="M181" s="102" t="s">
        <v>2739</v>
      </c>
      <c r="N181" s="244" t="s">
        <v>21</v>
      </c>
      <c r="O181" s="23"/>
    </row>
    <row r="182" spans="1:15" ht="15.75" customHeight="1">
      <c r="A182" s="15" t="s">
        <v>21</v>
      </c>
      <c r="B182" s="35" t="s">
        <v>1049</v>
      </c>
      <c r="C182" s="36" t="s">
        <v>2128</v>
      </c>
      <c r="D182" s="96" t="s">
        <v>53</v>
      </c>
      <c r="E182" s="96">
        <v>60</v>
      </c>
      <c r="F182" s="159">
        <v>510</v>
      </c>
      <c r="G182" s="98" t="s">
        <v>54</v>
      </c>
      <c r="H182" s="160">
        <v>46174</v>
      </c>
      <c r="I182" s="100" t="s">
        <v>55</v>
      </c>
      <c r="J182" s="100" t="s">
        <v>56</v>
      </c>
      <c r="K182" s="100" t="s">
        <v>164</v>
      </c>
      <c r="L182" s="100" t="s">
        <v>58</v>
      </c>
      <c r="M182" s="102" t="s">
        <v>2517</v>
      </c>
      <c r="N182" s="244" t="s">
        <v>21</v>
      </c>
      <c r="O182" s="23"/>
    </row>
    <row r="183" spans="1:15" ht="15.75" customHeight="1">
      <c r="A183" s="15" t="s">
        <v>21</v>
      </c>
      <c r="B183" s="35" t="s">
        <v>1049</v>
      </c>
      <c r="C183" s="36" t="s">
        <v>2136</v>
      </c>
      <c r="D183" s="96" t="s">
        <v>53</v>
      </c>
      <c r="E183" s="96">
        <v>30</v>
      </c>
      <c r="F183" s="159">
        <v>420</v>
      </c>
      <c r="G183" s="98" t="s">
        <v>54</v>
      </c>
      <c r="H183" s="160">
        <v>46174</v>
      </c>
      <c r="I183" s="100" t="s">
        <v>55</v>
      </c>
      <c r="J183" s="100" t="s">
        <v>56</v>
      </c>
      <c r="K183" s="100" t="s">
        <v>164</v>
      </c>
      <c r="L183" s="100" t="s">
        <v>58</v>
      </c>
      <c r="M183" s="102" t="s">
        <v>2517</v>
      </c>
      <c r="N183" s="244" t="s">
        <v>21</v>
      </c>
      <c r="O183" s="23"/>
    </row>
    <row r="184" spans="1:15" ht="15.75" customHeight="1">
      <c r="A184" s="15" t="s">
        <v>21</v>
      </c>
      <c r="B184" s="35" t="s">
        <v>1049</v>
      </c>
      <c r="C184" s="36" t="s">
        <v>1842</v>
      </c>
      <c r="D184" s="96" t="s">
        <v>53</v>
      </c>
      <c r="E184" s="96">
        <v>1500</v>
      </c>
      <c r="F184" s="159">
        <v>7500</v>
      </c>
      <c r="G184" s="98" t="s">
        <v>54</v>
      </c>
      <c r="H184" s="160">
        <v>46204</v>
      </c>
      <c r="I184" s="100" t="s">
        <v>55</v>
      </c>
      <c r="J184" s="100" t="s">
        <v>56</v>
      </c>
      <c r="K184" s="100" t="s">
        <v>164</v>
      </c>
      <c r="L184" s="100" t="s">
        <v>58</v>
      </c>
      <c r="M184" s="102" t="s">
        <v>2517</v>
      </c>
      <c r="N184" s="244" t="s">
        <v>21</v>
      </c>
      <c r="O184" s="23"/>
    </row>
    <row r="185" spans="1:15" ht="15.75" customHeight="1">
      <c r="A185" s="15" t="s">
        <v>21</v>
      </c>
      <c r="B185" s="35" t="s">
        <v>156</v>
      </c>
      <c r="C185" s="36" t="s">
        <v>560</v>
      </c>
      <c r="D185" s="96" t="s">
        <v>561</v>
      </c>
      <c r="E185" s="96">
        <v>5</v>
      </c>
      <c r="F185" s="159">
        <v>750</v>
      </c>
      <c r="G185" s="98" t="s">
        <v>54</v>
      </c>
      <c r="H185" s="160">
        <v>46174</v>
      </c>
      <c r="I185" s="100" t="s">
        <v>55</v>
      </c>
      <c r="J185" s="100" t="s">
        <v>56</v>
      </c>
      <c r="K185" s="100" t="s">
        <v>164</v>
      </c>
      <c r="L185" s="100" t="s">
        <v>58</v>
      </c>
      <c r="M185" s="102" t="s">
        <v>2517</v>
      </c>
      <c r="N185" s="244" t="s">
        <v>21</v>
      </c>
      <c r="O185" s="23"/>
    </row>
    <row r="186" spans="1:15" ht="15.75" customHeight="1">
      <c r="A186" s="15" t="s">
        <v>21</v>
      </c>
      <c r="B186" s="35" t="s">
        <v>1049</v>
      </c>
      <c r="C186" s="36" t="s">
        <v>3173</v>
      </c>
      <c r="D186" s="96" t="s">
        <v>53</v>
      </c>
      <c r="E186" s="96">
        <v>300</v>
      </c>
      <c r="F186" s="159">
        <v>4470</v>
      </c>
      <c r="G186" s="98" t="s">
        <v>54</v>
      </c>
      <c r="H186" s="160">
        <v>46204</v>
      </c>
      <c r="I186" s="100" t="s">
        <v>55</v>
      </c>
      <c r="J186" s="100" t="s">
        <v>56</v>
      </c>
      <c r="K186" s="100" t="s">
        <v>164</v>
      </c>
      <c r="L186" s="100" t="s">
        <v>58</v>
      </c>
      <c r="M186" s="102" t="s">
        <v>2517</v>
      </c>
      <c r="N186" s="244" t="s">
        <v>21</v>
      </c>
      <c r="O186" s="23"/>
    </row>
    <row r="187" spans="1:15" ht="15.75" customHeight="1">
      <c r="A187" s="15" t="s">
        <v>21</v>
      </c>
      <c r="B187" s="35" t="s">
        <v>242</v>
      </c>
      <c r="C187" s="36" t="s">
        <v>3173</v>
      </c>
      <c r="D187" s="96" t="s">
        <v>53</v>
      </c>
      <c r="E187" s="96">
        <v>100</v>
      </c>
      <c r="F187" s="159">
        <v>1490</v>
      </c>
      <c r="G187" s="98" t="s">
        <v>54</v>
      </c>
      <c r="H187" s="160">
        <v>46174</v>
      </c>
      <c r="I187" s="100" t="s">
        <v>55</v>
      </c>
      <c r="J187" s="100" t="s">
        <v>56</v>
      </c>
      <c r="K187" s="100" t="s">
        <v>164</v>
      </c>
      <c r="L187" s="100" t="s">
        <v>58</v>
      </c>
      <c r="M187" s="102" t="s">
        <v>2517</v>
      </c>
      <c r="N187" s="244" t="s">
        <v>21</v>
      </c>
      <c r="O187" s="23"/>
    </row>
    <row r="188" spans="1:15" ht="15.75" customHeight="1">
      <c r="A188" s="15" t="s">
        <v>21</v>
      </c>
      <c r="B188" s="35" t="s">
        <v>247</v>
      </c>
      <c r="C188" s="36" t="s">
        <v>3173</v>
      </c>
      <c r="D188" s="96" t="s">
        <v>53</v>
      </c>
      <c r="E188" s="96">
        <v>20</v>
      </c>
      <c r="F188" s="159">
        <v>298</v>
      </c>
      <c r="G188" s="98" t="s">
        <v>54</v>
      </c>
      <c r="H188" s="160">
        <v>46174</v>
      </c>
      <c r="I188" s="100" t="s">
        <v>55</v>
      </c>
      <c r="J188" s="100" t="s">
        <v>56</v>
      </c>
      <c r="K188" s="100" t="s">
        <v>164</v>
      </c>
      <c r="L188" s="100" t="s">
        <v>58</v>
      </c>
      <c r="M188" s="102" t="s">
        <v>2517</v>
      </c>
      <c r="N188" s="244" t="s">
        <v>21</v>
      </c>
      <c r="O188" s="23"/>
    </row>
    <row r="189" spans="1:15" ht="15.75" customHeight="1">
      <c r="A189" s="15" t="s">
        <v>21</v>
      </c>
      <c r="B189" s="35" t="s">
        <v>317</v>
      </c>
      <c r="C189" s="36" t="s">
        <v>2578</v>
      </c>
      <c r="D189" s="96" t="s">
        <v>53</v>
      </c>
      <c r="E189" s="96">
        <v>1</v>
      </c>
      <c r="F189" s="159">
        <v>10000</v>
      </c>
      <c r="G189" s="98" t="s">
        <v>54</v>
      </c>
      <c r="H189" s="160">
        <v>46204</v>
      </c>
      <c r="I189" s="100" t="s">
        <v>101</v>
      </c>
      <c r="J189" s="100" t="s">
        <v>56</v>
      </c>
      <c r="K189" s="100" t="s">
        <v>858</v>
      </c>
      <c r="L189" s="100" t="s">
        <v>58</v>
      </c>
      <c r="M189" s="102" t="s">
        <v>2534</v>
      </c>
      <c r="N189" s="244" t="s">
        <v>21</v>
      </c>
      <c r="O189" s="23"/>
    </row>
    <row r="190" spans="1:15" ht="15.75" customHeight="1">
      <c r="A190" s="15" t="s">
        <v>21</v>
      </c>
      <c r="B190" s="35" t="s">
        <v>1049</v>
      </c>
      <c r="C190" s="36" t="s">
        <v>1840</v>
      </c>
      <c r="D190" s="96" t="s">
        <v>53</v>
      </c>
      <c r="E190" s="96">
        <v>2000</v>
      </c>
      <c r="F190" s="159">
        <v>7600</v>
      </c>
      <c r="G190" s="98" t="s">
        <v>54</v>
      </c>
      <c r="H190" s="160">
        <v>46204</v>
      </c>
      <c r="I190" s="100" t="s">
        <v>55</v>
      </c>
      <c r="J190" s="100" t="s">
        <v>56</v>
      </c>
      <c r="K190" s="100" t="s">
        <v>164</v>
      </c>
      <c r="L190" s="100" t="s">
        <v>58</v>
      </c>
      <c r="M190" s="102" t="s">
        <v>73</v>
      </c>
      <c r="N190" s="244" t="s">
        <v>21</v>
      </c>
      <c r="O190" s="23"/>
    </row>
    <row r="191" spans="1:15" ht="15.75" customHeight="1">
      <c r="A191" s="15" t="s">
        <v>21</v>
      </c>
      <c r="B191" s="35" t="s">
        <v>242</v>
      </c>
      <c r="C191" s="36" t="s">
        <v>611</v>
      </c>
      <c r="D191" s="96" t="s">
        <v>612</v>
      </c>
      <c r="E191" s="96">
        <v>10</v>
      </c>
      <c r="F191" s="159">
        <v>500</v>
      </c>
      <c r="G191" s="98" t="s">
        <v>54</v>
      </c>
      <c r="H191" s="160">
        <v>46174</v>
      </c>
      <c r="I191" s="100" t="s">
        <v>55</v>
      </c>
      <c r="J191" s="100" t="s">
        <v>56</v>
      </c>
      <c r="K191" s="100" t="s">
        <v>164</v>
      </c>
      <c r="L191" s="100" t="s">
        <v>58</v>
      </c>
      <c r="M191" s="102" t="s">
        <v>2534</v>
      </c>
      <c r="N191" s="244" t="s">
        <v>21</v>
      </c>
      <c r="O191" s="23"/>
    </row>
    <row r="192" spans="1:15" ht="15.75" customHeight="1">
      <c r="A192" s="15" t="s">
        <v>21</v>
      </c>
      <c r="B192" s="35" t="s">
        <v>169</v>
      </c>
      <c r="C192" s="36" t="s">
        <v>611</v>
      </c>
      <c r="D192" s="96" t="s">
        <v>53</v>
      </c>
      <c r="E192" s="96">
        <v>5</v>
      </c>
      <c r="F192" s="159">
        <v>250</v>
      </c>
      <c r="G192" s="98" t="s">
        <v>54</v>
      </c>
      <c r="H192" s="160">
        <v>46143</v>
      </c>
      <c r="I192" s="100" t="s">
        <v>55</v>
      </c>
      <c r="J192" s="100" t="s">
        <v>56</v>
      </c>
      <c r="K192" s="100" t="s">
        <v>164</v>
      </c>
      <c r="L192" s="100" t="s">
        <v>58</v>
      </c>
      <c r="M192" s="102" t="s">
        <v>2534</v>
      </c>
      <c r="N192" s="244" t="s">
        <v>21</v>
      </c>
      <c r="O192" s="23"/>
    </row>
    <row r="193" spans="1:15" ht="15.75" customHeight="1">
      <c r="A193" s="15" t="s">
        <v>21</v>
      </c>
      <c r="B193" s="35" t="s">
        <v>161</v>
      </c>
      <c r="C193" s="36" t="s">
        <v>611</v>
      </c>
      <c r="D193" s="96" t="s">
        <v>826</v>
      </c>
      <c r="E193" s="96">
        <v>1</v>
      </c>
      <c r="F193" s="159">
        <v>50</v>
      </c>
      <c r="G193" s="98" t="s">
        <v>54</v>
      </c>
      <c r="H193" s="160">
        <v>46143</v>
      </c>
      <c r="I193" s="100" t="s">
        <v>55</v>
      </c>
      <c r="J193" s="100" t="s">
        <v>56</v>
      </c>
      <c r="K193" s="100" t="s">
        <v>164</v>
      </c>
      <c r="L193" s="100" t="s">
        <v>58</v>
      </c>
      <c r="M193" s="102" t="s">
        <v>2534</v>
      </c>
      <c r="N193" s="244" t="s">
        <v>21</v>
      </c>
      <c r="O193" s="23"/>
    </row>
    <row r="194" spans="1:15" ht="15.75" customHeight="1">
      <c r="A194" s="15" t="s">
        <v>21</v>
      </c>
      <c r="B194" s="35" t="s">
        <v>172</v>
      </c>
      <c r="C194" s="36" t="s">
        <v>611</v>
      </c>
      <c r="D194" s="96" t="s">
        <v>828</v>
      </c>
      <c r="E194" s="96">
        <v>1</v>
      </c>
      <c r="F194" s="159">
        <v>50</v>
      </c>
      <c r="G194" s="98" t="s">
        <v>54</v>
      </c>
      <c r="H194" s="160">
        <v>46143</v>
      </c>
      <c r="I194" s="100" t="s">
        <v>55</v>
      </c>
      <c r="J194" s="100" t="s">
        <v>56</v>
      </c>
      <c r="K194" s="100" t="s">
        <v>164</v>
      </c>
      <c r="L194" s="100" t="s">
        <v>58</v>
      </c>
      <c r="M194" s="102" t="s">
        <v>2534</v>
      </c>
      <c r="N194" s="244" t="s">
        <v>21</v>
      </c>
      <c r="O194" s="23"/>
    </row>
    <row r="195" spans="1:15" ht="15.75" customHeight="1">
      <c r="A195" s="15" t="s">
        <v>21</v>
      </c>
      <c r="B195" s="35" t="s">
        <v>1049</v>
      </c>
      <c r="C195" s="36" t="s">
        <v>2055</v>
      </c>
      <c r="D195" s="96" t="s">
        <v>53</v>
      </c>
      <c r="E195" s="96">
        <v>30</v>
      </c>
      <c r="F195" s="159">
        <v>1080</v>
      </c>
      <c r="G195" s="98" t="s">
        <v>54</v>
      </c>
      <c r="H195" s="160">
        <v>46174</v>
      </c>
      <c r="I195" s="100" t="s">
        <v>55</v>
      </c>
      <c r="J195" s="100" t="s">
        <v>56</v>
      </c>
      <c r="K195" s="100" t="s">
        <v>164</v>
      </c>
      <c r="L195" s="100" t="s">
        <v>58</v>
      </c>
      <c r="M195" s="102" t="s">
        <v>2534</v>
      </c>
      <c r="N195" s="244" t="s">
        <v>21</v>
      </c>
      <c r="O195" s="23"/>
    </row>
    <row r="196" spans="1:15" ht="15.75" customHeight="1">
      <c r="A196" s="15" t="s">
        <v>21</v>
      </c>
      <c r="B196" s="35" t="s">
        <v>1049</v>
      </c>
      <c r="C196" s="36" t="s">
        <v>2043</v>
      </c>
      <c r="D196" s="96" t="s">
        <v>53</v>
      </c>
      <c r="E196" s="96">
        <v>30</v>
      </c>
      <c r="F196" s="159">
        <v>1140</v>
      </c>
      <c r="G196" s="98" t="s">
        <v>54</v>
      </c>
      <c r="H196" s="160">
        <v>46174</v>
      </c>
      <c r="I196" s="100" t="s">
        <v>55</v>
      </c>
      <c r="J196" s="100" t="s">
        <v>56</v>
      </c>
      <c r="K196" s="100" t="s">
        <v>164</v>
      </c>
      <c r="L196" s="100" t="s">
        <v>58</v>
      </c>
      <c r="M196" s="102" t="s">
        <v>73</v>
      </c>
      <c r="N196" s="244" t="s">
        <v>21</v>
      </c>
      <c r="O196" s="23"/>
    </row>
    <row r="197" spans="1:15" ht="15.75" customHeight="1">
      <c r="A197" s="15" t="s">
        <v>21</v>
      </c>
      <c r="B197" s="35" t="s">
        <v>1049</v>
      </c>
      <c r="C197" s="36" t="s">
        <v>2154</v>
      </c>
      <c r="D197" s="96" t="s">
        <v>53</v>
      </c>
      <c r="E197" s="96">
        <v>10</v>
      </c>
      <c r="F197" s="159">
        <v>400</v>
      </c>
      <c r="G197" s="98" t="s">
        <v>54</v>
      </c>
      <c r="H197" s="160">
        <v>46174</v>
      </c>
      <c r="I197" s="100" t="s">
        <v>55</v>
      </c>
      <c r="J197" s="100" t="s">
        <v>56</v>
      </c>
      <c r="K197" s="100" t="s">
        <v>164</v>
      </c>
      <c r="L197" s="100" t="s">
        <v>58</v>
      </c>
      <c r="M197" s="102" t="s">
        <v>2739</v>
      </c>
      <c r="N197" s="244" t="s">
        <v>21</v>
      </c>
      <c r="O197" s="23"/>
    </row>
    <row r="198" spans="1:15" ht="15.75" customHeight="1">
      <c r="A198" s="15" t="s">
        <v>951</v>
      </c>
      <c r="B198" s="35" t="s">
        <v>172</v>
      </c>
      <c r="C198" s="36" t="s">
        <v>491</v>
      </c>
      <c r="D198" s="96" t="s">
        <v>53</v>
      </c>
      <c r="E198" s="96">
        <v>4</v>
      </c>
      <c r="F198" s="159">
        <v>1200</v>
      </c>
      <c r="G198" s="98" t="s">
        <v>54</v>
      </c>
      <c r="H198" s="160">
        <v>46174</v>
      </c>
      <c r="I198" s="100" t="s">
        <v>55</v>
      </c>
      <c r="J198" s="100" t="s">
        <v>56</v>
      </c>
      <c r="K198" s="100" t="s">
        <v>164</v>
      </c>
      <c r="L198" s="100" t="s">
        <v>58</v>
      </c>
      <c r="M198" s="102" t="s">
        <v>2534</v>
      </c>
      <c r="N198" s="246" t="s">
        <v>21</v>
      </c>
      <c r="O198" s="23"/>
    </row>
    <row r="199" spans="1:15" ht="15.75" customHeight="1">
      <c r="A199" s="15" t="s">
        <v>21</v>
      </c>
      <c r="B199" s="35" t="s">
        <v>1049</v>
      </c>
      <c r="C199" s="36" t="s">
        <v>2049</v>
      </c>
      <c r="D199" s="96" t="s">
        <v>53</v>
      </c>
      <c r="E199" s="96">
        <v>10</v>
      </c>
      <c r="F199" s="159">
        <v>540</v>
      </c>
      <c r="G199" s="98" t="s">
        <v>54</v>
      </c>
      <c r="H199" s="160">
        <v>46174</v>
      </c>
      <c r="I199" s="100" t="s">
        <v>55</v>
      </c>
      <c r="J199" s="100" t="s">
        <v>56</v>
      </c>
      <c r="K199" s="100" t="s">
        <v>164</v>
      </c>
      <c r="L199" s="100" t="s">
        <v>58</v>
      </c>
      <c r="M199" s="102" t="s">
        <v>2486</v>
      </c>
      <c r="N199" s="244" t="s">
        <v>21</v>
      </c>
      <c r="O199" s="23"/>
    </row>
    <row r="200" spans="1:15" ht="15.75" customHeight="1">
      <c r="A200" s="15" t="s">
        <v>21</v>
      </c>
      <c r="B200" s="35" t="s">
        <v>64</v>
      </c>
      <c r="C200" s="36" t="s">
        <v>120</v>
      </c>
      <c r="D200" s="96" t="s">
        <v>53</v>
      </c>
      <c r="E200" s="96">
        <v>1</v>
      </c>
      <c r="F200" s="159">
        <v>80000</v>
      </c>
      <c r="G200" s="98" t="s">
        <v>66</v>
      </c>
      <c r="H200" s="160">
        <v>46266</v>
      </c>
      <c r="I200" s="100" t="s">
        <v>55</v>
      </c>
      <c r="J200" s="100" t="s">
        <v>121</v>
      </c>
      <c r="K200" s="100" t="s">
        <v>83</v>
      </c>
      <c r="L200" s="100" t="s">
        <v>58</v>
      </c>
      <c r="M200" s="102" t="s">
        <v>2534</v>
      </c>
      <c r="N200" s="244" t="s">
        <v>21</v>
      </c>
      <c r="O200" s="23"/>
    </row>
    <row r="201" spans="1:15" ht="15.75" customHeight="1">
      <c r="A201" s="15" t="s">
        <v>21</v>
      </c>
      <c r="B201" s="35" t="s">
        <v>1049</v>
      </c>
      <c r="C201" s="36" t="s">
        <v>2308</v>
      </c>
      <c r="D201" s="96" t="s">
        <v>511</v>
      </c>
      <c r="E201" s="96">
        <v>10</v>
      </c>
      <c r="F201" s="159">
        <v>43</v>
      </c>
      <c r="G201" s="98" t="s">
        <v>54</v>
      </c>
      <c r="H201" s="160">
        <v>46143</v>
      </c>
      <c r="I201" s="100" t="s">
        <v>55</v>
      </c>
      <c r="J201" s="100" t="s">
        <v>56</v>
      </c>
      <c r="K201" s="100" t="s">
        <v>164</v>
      </c>
      <c r="L201" s="100" t="s">
        <v>58</v>
      </c>
      <c r="M201" s="102" t="s">
        <v>2486</v>
      </c>
      <c r="N201" s="244" t="s">
        <v>21</v>
      </c>
      <c r="O201" s="23"/>
    </row>
    <row r="202" spans="1:15" ht="15.75" customHeight="1">
      <c r="A202" s="15" t="s">
        <v>21</v>
      </c>
      <c r="B202" s="35" t="s">
        <v>156</v>
      </c>
      <c r="C202" s="36" t="s">
        <v>650</v>
      </c>
      <c r="D202" s="96" t="s">
        <v>53</v>
      </c>
      <c r="E202" s="96">
        <v>40</v>
      </c>
      <c r="F202" s="159">
        <v>400</v>
      </c>
      <c r="G202" s="98" t="s">
        <v>54</v>
      </c>
      <c r="H202" s="160">
        <v>46174</v>
      </c>
      <c r="I202" s="100" t="s">
        <v>55</v>
      </c>
      <c r="J202" s="100" t="s">
        <v>56</v>
      </c>
      <c r="K202" s="100" t="s">
        <v>164</v>
      </c>
      <c r="L202" s="100" t="s">
        <v>58</v>
      </c>
      <c r="M202" s="102" t="s">
        <v>2498</v>
      </c>
      <c r="N202" s="244" t="s">
        <v>21</v>
      </c>
      <c r="O202" s="23"/>
    </row>
    <row r="203" spans="1:15" ht="15.75" customHeight="1">
      <c r="A203" s="15" t="s">
        <v>21</v>
      </c>
      <c r="B203" s="35" t="s">
        <v>1049</v>
      </c>
      <c r="C203" s="36" t="s">
        <v>1735</v>
      </c>
      <c r="D203" s="96" t="s">
        <v>53</v>
      </c>
      <c r="E203" s="96">
        <v>40</v>
      </c>
      <c r="F203" s="159">
        <v>128000</v>
      </c>
      <c r="G203" s="98" t="s">
        <v>54</v>
      </c>
      <c r="H203" s="160">
        <v>46266</v>
      </c>
      <c r="I203" s="100" t="s">
        <v>55</v>
      </c>
      <c r="J203" s="100" t="s">
        <v>56</v>
      </c>
      <c r="K203" s="100" t="s">
        <v>164</v>
      </c>
      <c r="L203" s="100" t="s">
        <v>58</v>
      </c>
      <c r="M203" s="102" t="s">
        <v>2498</v>
      </c>
      <c r="N203" s="244" t="s">
        <v>21</v>
      </c>
      <c r="O203" s="23"/>
    </row>
    <row r="204" spans="1:15" ht="15.75" customHeight="1">
      <c r="A204" s="15" t="s">
        <v>21</v>
      </c>
      <c r="B204" s="35" t="s">
        <v>1049</v>
      </c>
      <c r="C204" s="36" t="s">
        <v>1748</v>
      </c>
      <c r="D204" s="96" t="s">
        <v>53</v>
      </c>
      <c r="E204" s="96">
        <v>40</v>
      </c>
      <c r="F204" s="159">
        <v>88440</v>
      </c>
      <c r="G204" s="98" t="s">
        <v>54</v>
      </c>
      <c r="H204" s="160">
        <v>46266</v>
      </c>
      <c r="I204" s="100" t="s">
        <v>55</v>
      </c>
      <c r="J204" s="100" t="s">
        <v>56</v>
      </c>
      <c r="K204" s="100" t="s">
        <v>164</v>
      </c>
      <c r="L204" s="100" t="s">
        <v>58</v>
      </c>
      <c r="M204" s="102" t="s">
        <v>2498</v>
      </c>
      <c r="N204" s="244" t="s">
        <v>21</v>
      </c>
      <c r="O204" s="23"/>
    </row>
    <row r="205" spans="1:15" ht="15.75" customHeight="1">
      <c r="A205" s="15" t="s">
        <v>21</v>
      </c>
      <c r="B205" s="35" t="s">
        <v>64</v>
      </c>
      <c r="C205" s="36" t="s">
        <v>115</v>
      </c>
      <c r="D205" s="96" t="s">
        <v>53</v>
      </c>
      <c r="E205" s="96">
        <v>1</v>
      </c>
      <c r="F205" s="159">
        <v>900000</v>
      </c>
      <c r="G205" s="98" t="s">
        <v>66</v>
      </c>
      <c r="H205" s="160">
        <v>46266</v>
      </c>
      <c r="I205" s="100" t="s">
        <v>55</v>
      </c>
      <c r="J205" s="100" t="s">
        <v>56</v>
      </c>
      <c r="K205" s="100" t="s">
        <v>83</v>
      </c>
      <c r="L205" s="100" t="s">
        <v>58</v>
      </c>
      <c r="M205" s="102" t="s">
        <v>73</v>
      </c>
      <c r="N205" s="244" t="s">
        <v>21</v>
      </c>
      <c r="O205" s="23"/>
    </row>
    <row r="206" spans="1:15" ht="15.75" customHeight="1">
      <c r="A206" s="15" t="s">
        <v>21</v>
      </c>
      <c r="B206" s="35" t="s">
        <v>440</v>
      </c>
      <c r="C206" s="36" t="s">
        <v>549</v>
      </c>
      <c r="D206" s="96" t="s">
        <v>53</v>
      </c>
      <c r="E206" s="96">
        <v>4</v>
      </c>
      <c r="F206" s="159">
        <v>800</v>
      </c>
      <c r="G206" s="98" t="s">
        <v>54</v>
      </c>
      <c r="H206" s="160">
        <v>46174</v>
      </c>
      <c r="I206" s="100" t="s">
        <v>55</v>
      </c>
      <c r="J206" s="100" t="s">
        <v>56</v>
      </c>
      <c r="K206" s="100" t="s">
        <v>164</v>
      </c>
      <c r="L206" s="100" t="s">
        <v>58</v>
      </c>
      <c r="M206" s="102" t="s">
        <v>2498</v>
      </c>
      <c r="N206" s="244" t="s">
        <v>21</v>
      </c>
      <c r="O206" s="23"/>
    </row>
    <row r="207" spans="1:15" ht="15.75" customHeight="1">
      <c r="A207" s="15" t="s">
        <v>21</v>
      </c>
      <c r="B207" s="35" t="s">
        <v>317</v>
      </c>
      <c r="C207" s="36" t="s">
        <v>549</v>
      </c>
      <c r="D207" s="96" t="s">
        <v>53</v>
      </c>
      <c r="E207" s="96">
        <v>4</v>
      </c>
      <c r="F207" s="159">
        <v>600</v>
      </c>
      <c r="G207" s="247" t="s">
        <v>54</v>
      </c>
      <c r="H207" s="160">
        <v>46174</v>
      </c>
      <c r="I207" s="100" t="s">
        <v>55</v>
      </c>
      <c r="J207" s="100" t="s">
        <v>56</v>
      </c>
      <c r="K207" s="100" t="s">
        <v>164</v>
      </c>
      <c r="L207" s="100" t="s">
        <v>58</v>
      </c>
      <c r="M207" s="102" t="s">
        <v>2498</v>
      </c>
      <c r="N207" s="244" t="s">
        <v>21</v>
      </c>
      <c r="O207" s="23"/>
    </row>
    <row r="208" spans="1:15" ht="15.75" customHeight="1">
      <c r="A208" s="15" t="s">
        <v>21</v>
      </c>
      <c r="B208" s="35" t="s">
        <v>245</v>
      </c>
      <c r="C208" s="36" t="s">
        <v>549</v>
      </c>
      <c r="D208" s="96" t="s">
        <v>53</v>
      </c>
      <c r="E208" s="96">
        <v>3</v>
      </c>
      <c r="F208" s="159">
        <v>450</v>
      </c>
      <c r="G208" s="98" t="s">
        <v>54</v>
      </c>
      <c r="H208" s="160">
        <v>46174</v>
      </c>
      <c r="I208" s="100" t="s">
        <v>55</v>
      </c>
      <c r="J208" s="100" t="s">
        <v>56</v>
      </c>
      <c r="K208" s="100" t="s">
        <v>164</v>
      </c>
      <c r="L208" s="100" t="s">
        <v>58</v>
      </c>
      <c r="M208" s="102" t="s">
        <v>2498</v>
      </c>
      <c r="N208" s="244" t="s">
        <v>21</v>
      </c>
      <c r="O208" s="23"/>
    </row>
    <row r="209" spans="1:15" ht="15.75" customHeight="1">
      <c r="A209" s="15" t="s">
        <v>21</v>
      </c>
      <c r="B209" s="35" t="s">
        <v>172</v>
      </c>
      <c r="C209" s="36" t="s">
        <v>549</v>
      </c>
      <c r="D209" s="96" t="s">
        <v>53</v>
      </c>
      <c r="E209" s="96">
        <v>2</v>
      </c>
      <c r="F209" s="159">
        <v>400</v>
      </c>
      <c r="G209" s="98" t="s">
        <v>54</v>
      </c>
      <c r="H209" s="160">
        <v>46174</v>
      </c>
      <c r="I209" s="100" t="s">
        <v>55</v>
      </c>
      <c r="J209" s="100" t="s">
        <v>56</v>
      </c>
      <c r="K209" s="100" t="s">
        <v>164</v>
      </c>
      <c r="L209" s="100" t="s">
        <v>58</v>
      </c>
      <c r="M209" s="102" t="s">
        <v>2498</v>
      </c>
      <c r="N209" s="244" t="s">
        <v>21</v>
      </c>
      <c r="O209" s="23"/>
    </row>
    <row r="210" spans="1:15" ht="15.75" customHeight="1">
      <c r="A210" s="15" t="s">
        <v>21</v>
      </c>
      <c r="B210" s="35" t="s">
        <v>233</v>
      </c>
      <c r="C210" s="36" t="s">
        <v>549</v>
      </c>
      <c r="D210" s="96" t="s">
        <v>53</v>
      </c>
      <c r="E210" s="96">
        <v>1</v>
      </c>
      <c r="F210" s="159">
        <v>100</v>
      </c>
      <c r="G210" s="98" t="s">
        <v>54</v>
      </c>
      <c r="H210" s="160">
        <v>46143</v>
      </c>
      <c r="I210" s="100" t="s">
        <v>55</v>
      </c>
      <c r="J210" s="100" t="s">
        <v>56</v>
      </c>
      <c r="K210" s="100" t="s">
        <v>164</v>
      </c>
      <c r="L210" s="100" t="s">
        <v>58</v>
      </c>
      <c r="M210" s="102" t="s">
        <v>2498</v>
      </c>
      <c r="N210" s="244" t="s">
        <v>21</v>
      </c>
      <c r="O210" s="23"/>
    </row>
    <row r="211" spans="1:15" ht="15.75" customHeight="1">
      <c r="A211" s="15" t="s">
        <v>21</v>
      </c>
      <c r="B211" s="35" t="s">
        <v>1049</v>
      </c>
      <c r="C211" s="36" t="s">
        <v>2242</v>
      </c>
      <c r="D211" s="96" t="s">
        <v>53</v>
      </c>
      <c r="E211" s="96">
        <v>200</v>
      </c>
      <c r="F211" s="159">
        <v>160</v>
      </c>
      <c r="G211" s="98" t="s">
        <v>54</v>
      </c>
      <c r="H211" s="160">
        <v>46143</v>
      </c>
      <c r="I211" s="100" t="s">
        <v>55</v>
      </c>
      <c r="J211" s="100" t="s">
        <v>56</v>
      </c>
      <c r="K211" s="100" t="s">
        <v>164</v>
      </c>
      <c r="L211" s="100" t="s">
        <v>58</v>
      </c>
      <c r="M211" s="102" t="s">
        <v>109</v>
      </c>
      <c r="N211" s="244" t="s">
        <v>21</v>
      </c>
      <c r="O211" s="23"/>
    </row>
    <row r="212" spans="1:15" ht="15.75" customHeight="1">
      <c r="A212" s="15" t="s">
        <v>21</v>
      </c>
      <c r="B212" s="35" t="s">
        <v>317</v>
      </c>
      <c r="C212" s="36" t="s">
        <v>456</v>
      </c>
      <c r="D212" s="96" t="s">
        <v>53</v>
      </c>
      <c r="E212" s="96">
        <v>12</v>
      </c>
      <c r="F212" s="159">
        <v>1920</v>
      </c>
      <c r="G212" s="98" t="s">
        <v>54</v>
      </c>
      <c r="H212" s="160">
        <v>46174</v>
      </c>
      <c r="I212" s="100" t="s">
        <v>55</v>
      </c>
      <c r="J212" s="100" t="s">
        <v>56</v>
      </c>
      <c r="K212" s="100" t="s">
        <v>164</v>
      </c>
      <c r="L212" s="100" t="s">
        <v>58</v>
      </c>
      <c r="M212" s="102" t="s">
        <v>148</v>
      </c>
      <c r="N212" s="244" t="s">
        <v>21</v>
      </c>
      <c r="O212" s="23"/>
    </row>
    <row r="213" spans="1:15" ht="15.75" customHeight="1">
      <c r="A213" s="15" t="s">
        <v>21</v>
      </c>
      <c r="B213" s="35" t="s">
        <v>237</v>
      </c>
      <c r="C213" s="36" t="s">
        <v>327</v>
      </c>
      <c r="D213" s="96" t="s">
        <v>53</v>
      </c>
      <c r="E213" s="96">
        <v>30</v>
      </c>
      <c r="F213" s="159">
        <v>5100</v>
      </c>
      <c r="G213" s="98" t="s">
        <v>54</v>
      </c>
      <c r="H213" s="160">
        <v>46204</v>
      </c>
      <c r="I213" s="100" t="s">
        <v>55</v>
      </c>
      <c r="J213" s="100" t="s">
        <v>56</v>
      </c>
      <c r="K213" s="100" t="s">
        <v>164</v>
      </c>
      <c r="L213" s="100" t="s">
        <v>58</v>
      </c>
      <c r="M213" s="102" t="s">
        <v>148</v>
      </c>
      <c r="N213" s="244" t="s">
        <v>21</v>
      </c>
      <c r="O213" s="23"/>
    </row>
    <row r="214" spans="1:15" ht="15.75" customHeight="1">
      <c r="A214" s="15" t="s">
        <v>21</v>
      </c>
      <c r="B214" s="35" t="s">
        <v>317</v>
      </c>
      <c r="C214" s="36" t="s">
        <v>327</v>
      </c>
      <c r="D214" s="96" t="s">
        <v>53</v>
      </c>
      <c r="E214" s="96">
        <v>12</v>
      </c>
      <c r="F214" s="159">
        <v>2040</v>
      </c>
      <c r="G214" s="98" t="s">
        <v>54</v>
      </c>
      <c r="H214" s="160">
        <v>46174</v>
      </c>
      <c r="I214" s="100" t="s">
        <v>55</v>
      </c>
      <c r="J214" s="100" t="s">
        <v>56</v>
      </c>
      <c r="K214" s="100" t="s">
        <v>164</v>
      </c>
      <c r="L214" s="100" t="s">
        <v>58</v>
      </c>
      <c r="M214" s="102" t="s">
        <v>148</v>
      </c>
      <c r="N214" s="245" t="s">
        <v>21</v>
      </c>
      <c r="O214" s="23"/>
    </row>
    <row r="215" spans="1:15" ht="15.75" customHeight="1">
      <c r="A215" s="15" t="s">
        <v>21</v>
      </c>
      <c r="B215" s="35" t="s">
        <v>295</v>
      </c>
      <c r="C215" s="36" t="s">
        <v>521</v>
      </c>
      <c r="D215" s="96" t="s">
        <v>53</v>
      </c>
      <c r="E215" s="96">
        <v>3</v>
      </c>
      <c r="F215" s="159">
        <v>900</v>
      </c>
      <c r="G215" s="98" t="s">
        <v>54</v>
      </c>
      <c r="H215" s="160">
        <v>46174</v>
      </c>
      <c r="I215" s="100" t="s">
        <v>55</v>
      </c>
      <c r="J215" s="100" t="s">
        <v>56</v>
      </c>
      <c r="K215" s="100" t="s">
        <v>164</v>
      </c>
      <c r="L215" s="100" t="s">
        <v>58</v>
      </c>
      <c r="M215" s="102" t="s">
        <v>73</v>
      </c>
      <c r="N215" s="244" t="s">
        <v>21</v>
      </c>
      <c r="O215" s="23"/>
    </row>
    <row r="216" spans="1:15" ht="15.75" customHeight="1">
      <c r="A216" s="15" t="s">
        <v>21</v>
      </c>
      <c r="B216" s="35" t="s">
        <v>295</v>
      </c>
      <c r="C216" s="36" t="s">
        <v>592</v>
      </c>
      <c r="D216" s="96" t="s">
        <v>53</v>
      </c>
      <c r="E216" s="96">
        <v>3</v>
      </c>
      <c r="F216" s="159">
        <v>600</v>
      </c>
      <c r="G216" s="98" t="s">
        <v>54</v>
      </c>
      <c r="H216" s="160">
        <v>46174</v>
      </c>
      <c r="I216" s="100" t="s">
        <v>55</v>
      </c>
      <c r="J216" s="100" t="s">
        <v>56</v>
      </c>
      <c r="K216" s="100" t="s">
        <v>164</v>
      </c>
      <c r="L216" s="100" t="s">
        <v>58</v>
      </c>
      <c r="M216" s="102" t="s">
        <v>73</v>
      </c>
      <c r="N216" s="244" t="s">
        <v>21</v>
      </c>
      <c r="O216" s="23"/>
    </row>
    <row r="217" spans="1:15" ht="15.75" customHeight="1">
      <c r="A217" s="15" t="s">
        <v>21</v>
      </c>
      <c r="B217" s="35" t="s">
        <v>295</v>
      </c>
      <c r="C217" s="36" t="s">
        <v>594</v>
      </c>
      <c r="D217" s="96" t="s">
        <v>53</v>
      </c>
      <c r="E217" s="96">
        <v>3</v>
      </c>
      <c r="F217" s="159">
        <v>600</v>
      </c>
      <c r="G217" s="98" t="s">
        <v>54</v>
      </c>
      <c r="H217" s="160">
        <v>46174</v>
      </c>
      <c r="I217" s="100" t="s">
        <v>55</v>
      </c>
      <c r="J217" s="100" t="s">
        <v>56</v>
      </c>
      <c r="K217" s="100" t="s">
        <v>164</v>
      </c>
      <c r="L217" s="100" t="s">
        <v>58</v>
      </c>
      <c r="M217" s="102" t="s">
        <v>2486</v>
      </c>
      <c r="N217" s="244" t="s">
        <v>21</v>
      </c>
      <c r="O217" s="23"/>
    </row>
    <row r="218" spans="1:15" ht="15.75" customHeight="1">
      <c r="A218" s="15" t="s">
        <v>21</v>
      </c>
      <c r="B218" s="35" t="s">
        <v>161</v>
      </c>
      <c r="C218" s="36" t="s">
        <v>406</v>
      </c>
      <c r="D218" s="96" t="s">
        <v>163</v>
      </c>
      <c r="E218" s="96">
        <v>10</v>
      </c>
      <c r="F218" s="159">
        <v>3000</v>
      </c>
      <c r="G218" s="247" t="s">
        <v>54</v>
      </c>
      <c r="H218" s="160">
        <v>46174</v>
      </c>
      <c r="I218" s="100" t="s">
        <v>55</v>
      </c>
      <c r="J218" s="100" t="s">
        <v>56</v>
      </c>
      <c r="K218" s="100" t="s">
        <v>164</v>
      </c>
      <c r="L218" s="100" t="s">
        <v>58</v>
      </c>
      <c r="M218" s="102" t="s">
        <v>2517</v>
      </c>
      <c r="N218" s="244" t="s">
        <v>21</v>
      </c>
      <c r="O218" s="23"/>
    </row>
    <row r="219" spans="1:15" ht="15.75" customHeight="1">
      <c r="A219" s="15" t="s">
        <v>21</v>
      </c>
      <c r="B219" s="35" t="s">
        <v>161</v>
      </c>
      <c r="C219" s="36" t="s">
        <v>341</v>
      </c>
      <c r="D219" s="96" t="s">
        <v>53</v>
      </c>
      <c r="E219" s="96">
        <v>1</v>
      </c>
      <c r="F219" s="159">
        <v>5000</v>
      </c>
      <c r="G219" s="98" t="s">
        <v>54</v>
      </c>
      <c r="H219" s="160">
        <v>46204</v>
      </c>
      <c r="I219" s="100" t="s">
        <v>55</v>
      </c>
      <c r="J219" s="100" t="s">
        <v>56</v>
      </c>
      <c r="K219" s="100" t="s">
        <v>164</v>
      </c>
      <c r="L219" s="100" t="s">
        <v>58</v>
      </c>
      <c r="M219" s="102" t="s">
        <v>2517</v>
      </c>
      <c r="N219" s="244" t="s">
        <v>21</v>
      </c>
      <c r="O219" s="23"/>
    </row>
    <row r="220" spans="1:15" ht="15.75" customHeight="1">
      <c r="A220" s="15" t="s">
        <v>21</v>
      </c>
      <c r="B220" s="35" t="s">
        <v>247</v>
      </c>
      <c r="C220" s="36" t="s">
        <v>341</v>
      </c>
      <c r="D220" s="96" t="s">
        <v>53</v>
      </c>
      <c r="E220" s="96">
        <v>1</v>
      </c>
      <c r="F220" s="159">
        <v>5000</v>
      </c>
      <c r="G220" s="98" t="s">
        <v>54</v>
      </c>
      <c r="H220" s="160">
        <v>46204</v>
      </c>
      <c r="I220" s="100" t="s">
        <v>55</v>
      </c>
      <c r="J220" s="100" t="s">
        <v>56</v>
      </c>
      <c r="K220" s="100" t="s">
        <v>164</v>
      </c>
      <c r="L220" s="100" t="s">
        <v>58</v>
      </c>
      <c r="M220" s="102" t="s">
        <v>2534</v>
      </c>
      <c r="N220" s="244" t="s">
        <v>21</v>
      </c>
      <c r="O220" s="23"/>
    </row>
    <row r="221" spans="1:15" ht="15.75" customHeight="1">
      <c r="A221" s="15" t="s">
        <v>21</v>
      </c>
      <c r="B221" s="35" t="s">
        <v>245</v>
      </c>
      <c r="C221" s="36" t="s">
        <v>311</v>
      </c>
      <c r="D221" s="96" t="s">
        <v>53</v>
      </c>
      <c r="E221" s="96">
        <v>3</v>
      </c>
      <c r="F221" s="159">
        <v>6000</v>
      </c>
      <c r="G221" s="98" t="s">
        <v>54</v>
      </c>
      <c r="H221" s="160">
        <v>46204</v>
      </c>
      <c r="I221" s="100" t="s">
        <v>55</v>
      </c>
      <c r="J221" s="100" t="s">
        <v>56</v>
      </c>
      <c r="K221" s="100" t="s">
        <v>164</v>
      </c>
      <c r="L221" s="100" t="s">
        <v>58</v>
      </c>
      <c r="M221" s="102" t="s">
        <v>2534</v>
      </c>
      <c r="N221" s="246" t="s">
        <v>21</v>
      </c>
      <c r="O221" s="23"/>
    </row>
    <row r="222" spans="1:15" ht="15.75" customHeight="1">
      <c r="A222" s="15" t="s">
        <v>21</v>
      </c>
      <c r="B222" s="35" t="s">
        <v>233</v>
      </c>
      <c r="C222" s="36" t="s">
        <v>311</v>
      </c>
      <c r="D222" s="96" t="s">
        <v>53</v>
      </c>
      <c r="E222" s="96">
        <v>1</v>
      </c>
      <c r="F222" s="159">
        <v>2000</v>
      </c>
      <c r="G222" s="98" t="s">
        <v>54</v>
      </c>
      <c r="H222" s="160">
        <v>46174</v>
      </c>
      <c r="I222" s="100" t="s">
        <v>55</v>
      </c>
      <c r="J222" s="100" t="s">
        <v>56</v>
      </c>
      <c r="K222" s="100" t="s">
        <v>164</v>
      </c>
      <c r="L222" s="100" t="s">
        <v>58</v>
      </c>
      <c r="M222" s="102" t="s">
        <v>2534</v>
      </c>
      <c r="N222" s="246" t="s">
        <v>21</v>
      </c>
      <c r="O222" s="23"/>
    </row>
    <row r="223" spans="1:15" ht="15.75" customHeight="1">
      <c r="A223" s="15" t="s">
        <v>21</v>
      </c>
      <c r="B223" s="35" t="s">
        <v>283</v>
      </c>
      <c r="C223" s="36" t="s">
        <v>748</v>
      </c>
      <c r="D223" s="96" t="s">
        <v>53</v>
      </c>
      <c r="E223" s="96">
        <v>2</v>
      </c>
      <c r="F223" s="159">
        <v>200</v>
      </c>
      <c r="G223" s="247" t="s">
        <v>54</v>
      </c>
      <c r="H223" s="160">
        <v>46143</v>
      </c>
      <c r="I223" s="100" t="s">
        <v>55</v>
      </c>
      <c r="J223" s="100" t="s">
        <v>56</v>
      </c>
      <c r="K223" s="100" t="s">
        <v>164</v>
      </c>
      <c r="L223" s="100" t="s">
        <v>58</v>
      </c>
      <c r="M223" s="102" t="s">
        <v>2517</v>
      </c>
      <c r="N223" s="246" t="s">
        <v>21</v>
      </c>
      <c r="O223" s="23"/>
    </row>
    <row r="224" spans="1:15" ht="15.75" customHeight="1">
      <c r="A224" s="15" t="s">
        <v>21</v>
      </c>
      <c r="B224" s="35" t="s">
        <v>1049</v>
      </c>
      <c r="C224" s="36" t="s">
        <v>2116</v>
      </c>
      <c r="D224" s="96" t="s">
        <v>53</v>
      </c>
      <c r="E224" s="96">
        <v>30</v>
      </c>
      <c r="F224" s="159">
        <v>540</v>
      </c>
      <c r="G224" s="98" t="s">
        <v>54</v>
      </c>
      <c r="H224" s="160">
        <v>46174</v>
      </c>
      <c r="I224" s="100" t="s">
        <v>55</v>
      </c>
      <c r="J224" s="100" t="s">
        <v>56</v>
      </c>
      <c r="K224" s="100" t="s">
        <v>164</v>
      </c>
      <c r="L224" s="100" t="s">
        <v>58</v>
      </c>
      <c r="M224" s="102" t="s">
        <v>73</v>
      </c>
      <c r="N224" s="244" t="s">
        <v>21</v>
      </c>
      <c r="O224" s="23"/>
    </row>
    <row r="225" spans="1:15" ht="15.75" customHeight="1">
      <c r="A225" s="15" t="s">
        <v>21</v>
      </c>
      <c r="B225" s="35" t="s">
        <v>283</v>
      </c>
      <c r="C225" s="36" t="s">
        <v>672</v>
      </c>
      <c r="D225" s="96" t="s">
        <v>53</v>
      </c>
      <c r="E225" s="96">
        <v>2</v>
      </c>
      <c r="F225" s="159">
        <v>370</v>
      </c>
      <c r="G225" s="98" t="s">
        <v>54</v>
      </c>
      <c r="H225" s="160">
        <v>46174</v>
      </c>
      <c r="I225" s="100" t="s">
        <v>55</v>
      </c>
      <c r="J225" s="100" t="s">
        <v>56</v>
      </c>
      <c r="K225" s="100" t="s">
        <v>164</v>
      </c>
      <c r="L225" s="100" t="s">
        <v>58</v>
      </c>
      <c r="M225" s="102" t="s">
        <v>2498</v>
      </c>
      <c r="N225" s="246" t="s">
        <v>21</v>
      </c>
      <c r="O225" s="23"/>
    </row>
    <row r="226" spans="1:15" ht="15.75" customHeight="1">
      <c r="A226" s="15" t="s">
        <v>21</v>
      </c>
      <c r="B226" s="35" t="s">
        <v>283</v>
      </c>
      <c r="C226" s="36" t="s">
        <v>675</v>
      </c>
      <c r="D226" s="96" t="s">
        <v>53</v>
      </c>
      <c r="E226" s="96">
        <v>2</v>
      </c>
      <c r="F226" s="159">
        <v>360</v>
      </c>
      <c r="G226" s="98" t="s">
        <v>54</v>
      </c>
      <c r="H226" s="160">
        <v>46174</v>
      </c>
      <c r="I226" s="100" t="s">
        <v>55</v>
      </c>
      <c r="J226" s="100" t="s">
        <v>56</v>
      </c>
      <c r="K226" s="100" t="s">
        <v>164</v>
      </c>
      <c r="L226" s="100" t="s">
        <v>58</v>
      </c>
      <c r="M226" s="102" t="s">
        <v>2498</v>
      </c>
      <c r="N226" s="246" t="s">
        <v>21</v>
      </c>
      <c r="O226" s="23"/>
    </row>
    <row r="227" spans="1:15" ht="15.75" customHeight="1">
      <c r="A227" s="15" t="s">
        <v>21</v>
      </c>
      <c r="B227" s="35" t="s">
        <v>1049</v>
      </c>
      <c r="C227" s="36" t="s">
        <v>2105</v>
      </c>
      <c r="D227" s="96" t="s">
        <v>53</v>
      </c>
      <c r="E227" s="96">
        <v>30</v>
      </c>
      <c r="F227" s="159">
        <v>600</v>
      </c>
      <c r="G227" s="98" t="s">
        <v>54</v>
      </c>
      <c r="H227" s="160">
        <v>46174</v>
      </c>
      <c r="I227" s="100" t="s">
        <v>55</v>
      </c>
      <c r="J227" s="100" t="s">
        <v>56</v>
      </c>
      <c r="K227" s="100" t="s">
        <v>164</v>
      </c>
      <c r="L227" s="100" t="s">
        <v>58</v>
      </c>
      <c r="M227" s="102" t="s">
        <v>148</v>
      </c>
      <c r="N227" s="244" t="s">
        <v>21</v>
      </c>
      <c r="O227" s="23"/>
    </row>
    <row r="228" spans="1:15" ht="15.75" customHeight="1">
      <c r="A228" s="15" t="s">
        <v>21</v>
      </c>
      <c r="B228" s="35" t="s">
        <v>1049</v>
      </c>
      <c r="C228" s="36" t="s">
        <v>2003</v>
      </c>
      <c r="D228" s="96" t="s">
        <v>53</v>
      </c>
      <c r="E228" s="96">
        <v>100</v>
      </c>
      <c r="F228" s="159">
        <v>1590</v>
      </c>
      <c r="G228" s="98" t="s">
        <v>54</v>
      </c>
      <c r="H228" s="160">
        <v>46174</v>
      </c>
      <c r="I228" s="100" t="s">
        <v>55</v>
      </c>
      <c r="J228" s="100" t="s">
        <v>56</v>
      </c>
      <c r="K228" s="100" t="s">
        <v>164</v>
      </c>
      <c r="L228" s="100" t="s">
        <v>58</v>
      </c>
      <c r="M228" s="102" t="s">
        <v>148</v>
      </c>
      <c r="N228" s="244" t="s">
        <v>21</v>
      </c>
      <c r="O228" s="23"/>
    </row>
    <row r="229" spans="1:15" ht="15.75" customHeight="1">
      <c r="A229" s="15" t="s">
        <v>21</v>
      </c>
      <c r="B229" s="35" t="s">
        <v>156</v>
      </c>
      <c r="C229" s="36" t="s">
        <v>711</v>
      </c>
      <c r="D229" s="96" t="s">
        <v>53</v>
      </c>
      <c r="E229" s="96">
        <v>1</v>
      </c>
      <c r="F229" s="159">
        <v>250</v>
      </c>
      <c r="G229" s="98" t="s">
        <v>54</v>
      </c>
      <c r="H229" s="160">
        <v>46143</v>
      </c>
      <c r="I229" s="100" t="s">
        <v>55</v>
      </c>
      <c r="J229" s="100" t="s">
        <v>56</v>
      </c>
      <c r="K229" s="100" t="s">
        <v>164</v>
      </c>
      <c r="L229" s="100" t="s">
        <v>58</v>
      </c>
      <c r="M229" s="102" t="s">
        <v>148</v>
      </c>
      <c r="N229" s="244" t="s">
        <v>21</v>
      </c>
      <c r="O229" s="23"/>
    </row>
    <row r="230" spans="1:15" ht="15.75" customHeight="1">
      <c r="A230" s="15" t="s">
        <v>21</v>
      </c>
      <c r="B230" s="35" t="s">
        <v>1049</v>
      </c>
      <c r="C230" s="36" t="s">
        <v>2035</v>
      </c>
      <c r="D230" s="96" t="s">
        <v>53</v>
      </c>
      <c r="E230" s="96">
        <v>100</v>
      </c>
      <c r="F230" s="159">
        <v>1290</v>
      </c>
      <c r="G230" s="98" t="s">
        <v>54</v>
      </c>
      <c r="H230" s="160">
        <v>46174</v>
      </c>
      <c r="I230" s="100" t="s">
        <v>55</v>
      </c>
      <c r="J230" s="100" t="s">
        <v>56</v>
      </c>
      <c r="K230" s="100" t="s">
        <v>164</v>
      </c>
      <c r="L230" s="100" t="s">
        <v>58</v>
      </c>
      <c r="M230" s="102" t="s">
        <v>148</v>
      </c>
      <c r="N230" s="244" t="s">
        <v>21</v>
      </c>
      <c r="O230" s="23"/>
    </row>
    <row r="231" spans="1:15" ht="15.75" customHeight="1">
      <c r="A231" s="15" t="s">
        <v>21</v>
      </c>
      <c r="B231" s="35" t="s">
        <v>1049</v>
      </c>
      <c r="C231" s="36" t="s">
        <v>2215</v>
      </c>
      <c r="D231" s="96" t="s">
        <v>2216</v>
      </c>
      <c r="E231" s="96">
        <v>60</v>
      </c>
      <c r="F231" s="159">
        <v>201</v>
      </c>
      <c r="G231" s="98" t="s">
        <v>54</v>
      </c>
      <c r="H231" s="160">
        <v>46143</v>
      </c>
      <c r="I231" s="100" t="s">
        <v>55</v>
      </c>
      <c r="J231" s="100" t="s">
        <v>56</v>
      </c>
      <c r="K231" s="100" t="s">
        <v>164</v>
      </c>
      <c r="L231" s="100" t="s">
        <v>58</v>
      </c>
      <c r="M231" s="102" t="s">
        <v>148</v>
      </c>
      <c r="N231" s="244" t="s">
        <v>21</v>
      </c>
      <c r="O231" s="23"/>
    </row>
    <row r="232" spans="1:15" ht="15.75" customHeight="1">
      <c r="A232" s="15" t="s">
        <v>21</v>
      </c>
      <c r="B232" s="35" t="s">
        <v>1049</v>
      </c>
      <c r="C232" s="36" t="s">
        <v>1869</v>
      </c>
      <c r="D232" s="96" t="s">
        <v>53</v>
      </c>
      <c r="E232" s="96">
        <v>1500</v>
      </c>
      <c r="F232" s="159">
        <v>6150</v>
      </c>
      <c r="G232" s="98" t="s">
        <v>54</v>
      </c>
      <c r="H232" s="160">
        <v>46204</v>
      </c>
      <c r="I232" s="100" t="s">
        <v>55</v>
      </c>
      <c r="J232" s="100" t="s">
        <v>56</v>
      </c>
      <c r="K232" s="100" t="s">
        <v>164</v>
      </c>
      <c r="L232" s="100" t="s">
        <v>58</v>
      </c>
      <c r="M232" s="102" t="s">
        <v>148</v>
      </c>
      <c r="N232" s="244" t="s">
        <v>21</v>
      </c>
      <c r="O232" s="23"/>
    </row>
    <row r="233" spans="1:15" ht="15.75" customHeight="1">
      <c r="A233" s="15" t="s">
        <v>21</v>
      </c>
      <c r="B233" s="35" t="s">
        <v>242</v>
      </c>
      <c r="C233" s="36" t="s">
        <v>387</v>
      </c>
      <c r="D233" s="96" t="s">
        <v>53</v>
      </c>
      <c r="E233" s="96">
        <v>10</v>
      </c>
      <c r="F233" s="159">
        <v>3670</v>
      </c>
      <c r="G233" s="98" t="s">
        <v>54</v>
      </c>
      <c r="H233" s="160">
        <v>46174</v>
      </c>
      <c r="I233" s="100" t="s">
        <v>55</v>
      </c>
      <c r="J233" s="100" t="s">
        <v>56</v>
      </c>
      <c r="K233" s="100" t="s">
        <v>164</v>
      </c>
      <c r="L233" s="100" t="s">
        <v>58</v>
      </c>
      <c r="M233" s="102" t="s">
        <v>2498</v>
      </c>
      <c r="N233" s="246" t="s">
        <v>21</v>
      </c>
      <c r="O233" s="23"/>
    </row>
    <row r="234" spans="1:15" ht="15.75" customHeight="1">
      <c r="A234" s="15" t="s">
        <v>21</v>
      </c>
      <c r="B234" s="35" t="s">
        <v>317</v>
      </c>
      <c r="C234" s="36" t="s">
        <v>387</v>
      </c>
      <c r="D234" s="96" t="s">
        <v>53</v>
      </c>
      <c r="E234" s="96">
        <v>6</v>
      </c>
      <c r="F234" s="159">
        <v>2202</v>
      </c>
      <c r="G234" s="98" t="s">
        <v>54</v>
      </c>
      <c r="H234" s="160">
        <v>46174</v>
      </c>
      <c r="I234" s="100" t="s">
        <v>55</v>
      </c>
      <c r="J234" s="100" t="s">
        <v>56</v>
      </c>
      <c r="K234" s="100" t="s">
        <v>164</v>
      </c>
      <c r="L234" s="100" t="s">
        <v>58</v>
      </c>
      <c r="M234" s="102" t="s">
        <v>2498</v>
      </c>
      <c r="N234" s="246" t="s">
        <v>21</v>
      </c>
      <c r="O234" s="23"/>
    </row>
    <row r="235" spans="1:15" ht="15.75" customHeight="1">
      <c r="A235" s="15" t="s">
        <v>21</v>
      </c>
      <c r="B235" s="35" t="s">
        <v>317</v>
      </c>
      <c r="C235" s="36" t="s">
        <v>517</v>
      </c>
      <c r="D235" s="96" t="s">
        <v>53</v>
      </c>
      <c r="E235" s="96">
        <v>6</v>
      </c>
      <c r="F235" s="159">
        <v>900</v>
      </c>
      <c r="G235" s="98" t="s">
        <v>54</v>
      </c>
      <c r="H235" s="160">
        <v>46174</v>
      </c>
      <c r="I235" s="100" t="s">
        <v>55</v>
      </c>
      <c r="J235" s="100" t="s">
        <v>56</v>
      </c>
      <c r="K235" s="100" t="s">
        <v>164</v>
      </c>
      <c r="L235" s="100" t="s">
        <v>58</v>
      </c>
      <c r="M235" s="102" t="s">
        <v>148</v>
      </c>
      <c r="N235" s="246" t="s">
        <v>21</v>
      </c>
      <c r="O235" s="23"/>
    </row>
    <row r="236" spans="1:15" ht="15.75" customHeight="1">
      <c r="A236" s="15" t="s">
        <v>21</v>
      </c>
      <c r="B236" s="35" t="s">
        <v>1049</v>
      </c>
      <c r="C236" s="36" t="s">
        <v>2053</v>
      </c>
      <c r="D236" s="96" t="s">
        <v>53</v>
      </c>
      <c r="E236" s="96">
        <v>100</v>
      </c>
      <c r="F236" s="159">
        <v>1080</v>
      </c>
      <c r="G236" s="98" t="s">
        <v>54</v>
      </c>
      <c r="H236" s="160">
        <v>46174</v>
      </c>
      <c r="I236" s="100" t="s">
        <v>55</v>
      </c>
      <c r="J236" s="100" t="s">
        <v>56</v>
      </c>
      <c r="K236" s="100" t="s">
        <v>164</v>
      </c>
      <c r="L236" s="100" t="s">
        <v>58</v>
      </c>
      <c r="M236" s="102" t="s">
        <v>2534</v>
      </c>
      <c r="N236" s="244" t="s">
        <v>21</v>
      </c>
      <c r="O236" s="23"/>
    </row>
    <row r="237" spans="1:15" ht="15.75" customHeight="1">
      <c r="A237" s="15" t="s">
        <v>21</v>
      </c>
      <c r="B237" s="35" t="s">
        <v>1049</v>
      </c>
      <c r="C237" s="36" t="s">
        <v>1955</v>
      </c>
      <c r="D237" s="96" t="s">
        <v>53</v>
      </c>
      <c r="E237" s="96">
        <v>100</v>
      </c>
      <c r="F237" s="159">
        <v>2200</v>
      </c>
      <c r="G237" s="98" t="s">
        <v>54</v>
      </c>
      <c r="H237" s="160">
        <v>46174</v>
      </c>
      <c r="I237" s="100" t="s">
        <v>55</v>
      </c>
      <c r="J237" s="100" t="s">
        <v>56</v>
      </c>
      <c r="K237" s="100" t="s">
        <v>164</v>
      </c>
      <c r="L237" s="100" t="s">
        <v>58</v>
      </c>
      <c r="M237" s="102" t="s">
        <v>73</v>
      </c>
      <c r="N237" s="244" t="s">
        <v>21</v>
      </c>
      <c r="O237" s="23"/>
    </row>
    <row r="238" spans="1:15" ht="15.75" customHeight="1">
      <c r="A238" s="15" t="s">
        <v>21</v>
      </c>
      <c r="B238" s="35" t="s">
        <v>51</v>
      </c>
      <c r="C238" s="36" t="s">
        <v>52</v>
      </c>
      <c r="D238" s="96" t="s">
        <v>53</v>
      </c>
      <c r="E238" s="96">
        <v>67</v>
      </c>
      <c r="F238" s="159">
        <v>8643</v>
      </c>
      <c r="G238" s="98" t="s">
        <v>54</v>
      </c>
      <c r="H238" s="160">
        <v>46204</v>
      </c>
      <c r="I238" s="100" t="s">
        <v>55</v>
      </c>
      <c r="J238" s="100" t="s">
        <v>56</v>
      </c>
      <c r="K238" s="100" t="s">
        <v>57</v>
      </c>
      <c r="L238" s="100" t="s">
        <v>58</v>
      </c>
      <c r="M238" s="102" t="s">
        <v>2498</v>
      </c>
      <c r="N238" s="244" t="s">
        <v>21</v>
      </c>
      <c r="O238" s="23"/>
    </row>
    <row r="239" spans="1:15" ht="15.75" customHeight="1">
      <c r="A239" s="15" t="s">
        <v>21</v>
      </c>
      <c r="B239" s="35" t="s">
        <v>51</v>
      </c>
      <c r="C239" s="36" t="s">
        <v>62</v>
      </c>
      <c r="D239" s="96" t="s">
        <v>53</v>
      </c>
      <c r="E239" s="96">
        <v>30</v>
      </c>
      <c r="F239" s="159">
        <v>4620</v>
      </c>
      <c r="G239" s="98" t="s">
        <v>54</v>
      </c>
      <c r="H239" s="160">
        <v>46204</v>
      </c>
      <c r="I239" s="100" t="s">
        <v>55</v>
      </c>
      <c r="J239" s="100" t="s">
        <v>56</v>
      </c>
      <c r="K239" s="100" t="s">
        <v>57</v>
      </c>
      <c r="L239" s="100" t="s">
        <v>58</v>
      </c>
      <c r="M239" s="102" t="s">
        <v>2498</v>
      </c>
      <c r="N239" s="244" t="s">
        <v>21</v>
      </c>
      <c r="O239" s="23"/>
    </row>
    <row r="240" spans="1:15" ht="15.75" customHeight="1">
      <c r="A240" s="15" t="s">
        <v>21</v>
      </c>
      <c r="B240" s="35" t="s">
        <v>51</v>
      </c>
      <c r="C240" s="36" t="s">
        <v>112</v>
      </c>
      <c r="D240" s="96" t="s">
        <v>53</v>
      </c>
      <c r="E240" s="96">
        <v>206</v>
      </c>
      <c r="F240" s="159">
        <v>30900</v>
      </c>
      <c r="G240" s="98" t="s">
        <v>54</v>
      </c>
      <c r="H240" s="160">
        <v>46235</v>
      </c>
      <c r="I240" s="100" t="s">
        <v>55</v>
      </c>
      <c r="J240" s="100" t="s">
        <v>56</v>
      </c>
      <c r="K240" s="100" t="s">
        <v>83</v>
      </c>
      <c r="L240" s="100" t="s">
        <v>58</v>
      </c>
      <c r="M240" s="102" t="s">
        <v>2498</v>
      </c>
      <c r="N240" s="244" t="s">
        <v>21</v>
      </c>
      <c r="O240" s="23"/>
    </row>
    <row r="241" spans="1:15" ht="15.75" customHeight="1">
      <c r="A241" s="15" t="s">
        <v>21</v>
      </c>
      <c r="B241" s="35" t="s">
        <v>156</v>
      </c>
      <c r="C241" s="36" t="s">
        <v>664</v>
      </c>
      <c r="D241" s="96" t="s">
        <v>53</v>
      </c>
      <c r="E241" s="96">
        <v>5</v>
      </c>
      <c r="F241" s="159">
        <v>385</v>
      </c>
      <c r="G241" s="98" t="s">
        <v>54</v>
      </c>
      <c r="H241" s="160">
        <v>46174</v>
      </c>
      <c r="I241" s="100" t="s">
        <v>55</v>
      </c>
      <c r="J241" s="100" t="s">
        <v>56</v>
      </c>
      <c r="K241" s="100" t="s">
        <v>164</v>
      </c>
      <c r="L241" s="100" t="s">
        <v>58</v>
      </c>
      <c r="M241" s="102" t="s">
        <v>148</v>
      </c>
      <c r="N241" s="244" t="s">
        <v>21</v>
      </c>
      <c r="O241" s="23"/>
    </row>
    <row r="242" spans="1:15" ht="15.75" customHeight="1">
      <c r="A242" s="15" t="s">
        <v>21</v>
      </c>
      <c r="B242" s="35" t="s">
        <v>156</v>
      </c>
      <c r="C242" s="36" t="s">
        <v>800</v>
      </c>
      <c r="D242" s="96" t="s">
        <v>53</v>
      </c>
      <c r="E242" s="96">
        <v>5</v>
      </c>
      <c r="F242" s="159">
        <v>101.85</v>
      </c>
      <c r="G242" s="98" t="s">
        <v>54</v>
      </c>
      <c r="H242" s="160">
        <v>46143</v>
      </c>
      <c r="I242" s="100" t="s">
        <v>55</v>
      </c>
      <c r="J242" s="100" t="s">
        <v>56</v>
      </c>
      <c r="K242" s="100" t="s">
        <v>164</v>
      </c>
      <c r="L242" s="100" t="s">
        <v>58</v>
      </c>
      <c r="M242" s="102" t="s">
        <v>148</v>
      </c>
      <c r="N242" s="244" t="s">
        <v>21</v>
      </c>
      <c r="O242" s="23"/>
    </row>
    <row r="243" spans="1:15" ht="15.75" customHeight="1">
      <c r="A243" s="15" t="s">
        <v>21</v>
      </c>
      <c r="B243" s="35" t="s">
        <v>156</v>
      </c>
      <c r="C243" s="36" t="s">
        <v>681</v>
      </c>
      <c r="D243" s="96" t="s">
        <v>53</v>
      </c>
      <c r="E243" s="96">
        <v>5</v>
      </c>
      <c r="F243" s="159">
        <v>350</v>
      </c>
      <c r="G243" s="98" t="s">
        <v>54</v>
      </c>
      <c r="H243" s="160">
        <v>46174</v>
      </c>
      <c r="I243" s="100" t="s">
        <v>55</v>
      </c>
      <c r="J243" s="100" t="s">
        <v>56</v>
      </c>
      <c r="K243" s="100" t="s">
        <v>164</v>
      </c>
      <c r="L243" s="100" t="s">
        <v>58</v>
      </c>
      <c r="M243" s="102" t="s">
        <v>148</v>
      </c>
      <c r="N243" s="244" t="s">
        <v>21</v>
      </c>
      <c r="O243" s="23"/>
    </row>
    <row r="244" spans="1:15" ht="15.75" customHeight="1">
      <c r="A244" s="15" t="s">
        <v>21</v>
      </c>
      <c r="B244" s="35" t="s">
        <v>156</v>
      </c>
      <c r="C244" s="36" t="s">
        <v>757</v>
      </c>
      <c r="D244" s="96" t="s">
        <v>53</v>
      </c>
      <c r="E244" s="96">
        <v>5</v>
      </c>
      <c r="F244" s="159">
        <v>189.5</v>
      </c>
      <c r="G244" s="98" t="s">
        <v>54</v>
      </c>
      <c r="H244" s="160">
        <v>46143</v>
      </c>
      <c r="I244" s="100" t="s">
        <v>55</v>
      </c>
      <c r="J244" s="100" t="s">
        <v>56</v>
      </c>
      <c r="K244" s="100" t="s">
        <v>164</v>
      </c>
      <c r="L244" s="100" t="s">
        <v>58</v>
      </c>
      <c r="M244" s="102" t="s">
        <v>148</v>
      </c>
      <c r="N244" s="244" t="s">
        <v>21</v>
      </c>
      <c r="O244" s="23"/>
    </row>
    <row r="245" spans="1:15" ht="15.75" customHeight="1">
      <c r="A245" s="15" t="s">
        <v>21</v>
      </c>
      <c r="B245" s="35" t="s">
        <v>156</v>
      </c>
      <c r="C245" s="36" t="s">
        <v>684</v>
      </c>
      <c r="D245" s="96" t="s">
        <v>53</v>
      </c>
      <c r="E245" s="96">
        <v>5</v>
      </c>
      <c r="F245" s="159">
        <v>332</v>
      </c>
      <c r="G245" s="98" t="s">
        <v>54</v>
      </c>
      <c r="H245" s="160">
        <v>46174</v>
      </c>
      <c r="I245" s="100" t="s">
        <v>55</v>
      </c>
      <c r="J245" s="100" t="s">
        <v>56</v>
      </c>
      <c r="K245" s="100" t="s">
        <v>164</v>
      </c>
      <c r="L245" s="100" t="s">
        <v>58</v>
      </c>
      <c r="M245" s="102" t="s">
        <v>148</v>
      </c>
      <c r="N245" s="244" t="s">
        <v>21</v>
      </c>
      <c r="O245" s="23"/>
    </row>
    <row r="246" spans="1:15" ht="15.75" customHeight="1">
      <c r="A246" s="15" t="s">
        <v>21</v>
      </c>
      <c r="B246" s="35" t="s">
        <v>156</v>
      </c>
      <c r="C246" s="36" t="s">
        <v>830</v>
      </c>
      <c r="D246" s="96" t="s">
        <v>53</v>
      </c>
      <c r="E246" s="96">
        <v>2</v>
      </c>
      <c r="F246" s="159">
        <v>50</v>
      </c>
      <c r="G246" s="98" t="s">
        <v>54</v>
      </c>
      <c r="H246" s="160">
        <v>46143</v>
      </c>
      <c r="I246" s="100" t="s">
        <v>55</v>
      </c>
      <c r="J246" s="100" t="s">
        <v>56</v>
      </c>
      <c r="K246" s="100" t="s">
        <v>164</v>
      </c>
      <c r="L246" s="100" t="s">
        <v>58</v>
      </c>
      <c r="M246" s="102" t="s">
        <v>148</v>
      </c>
      <c r="N246" s="244" t="s">
        <v>21</v>
      </c>
      <c r="O246" s="23"/>
    </row>
    <row r="247" spans="1:15" ht="15.75" customHeight="1">
      <c r="A247" s="15" t="s">
        <v>21</v>
      </c>
      <c r="B247" s="35" t="s">
        <v>1049</v>
      </c>
      <c r="C247" s="36" t="s">
        <v>2291</v>
      </c>
      <c r="D247" s="96" t="s">
        <v>53</v>
      </c>
      <c r="E247" s="96">
        <v>30</v>
      </c>
      <c r="F247" s="159">
        <v>54</v>
      </c>
      <c r="G247" s="98" t="s">
        <v>54</v>
      </c>
      <c r="H247" s="160">
        <v>46143</v>
      </c>
      <c r="I247" s="100" t="s">
        <v>55</v>
      </c>
      <c r="J247" s="100" t="s">
        <v>56</v>
      </c>
      <c r="K247" s="100" t="s">
        <v>164</v>
      </c>
      <c r="L247" s="100" t="s">
        <v>58</v>
      </c>
      <c r="M247" s="102" t="s">
        <v>148</v>
      </c>
      <c r="N247" s="244" t="s">
        <v>21</v>
      </c>
      <c r="O247" s="23"/>
    </row>
    <row r="248" spans="1:15" ht="15.75" customHeight="1">
      <c r="A248" s="15" t="s">
        <v>21</v>
      </c>
      <c r="B248" s="35" t="s">
        <v>156</v>
      </c>
      <c r="C248" s="36" t="s">
        <v>804</v>
      </c>
      <c r="D248" s="96" t="s">
        <v>53</v>
      </c>
      <c r="E248" s="96">
        <v>2</v>
      </c>
      <c r="F248" s="159">
        <v>100</v>
      </c>
      <c r="G248" s="98" t="s">
        <v>54</v>
      </c>
      <c r="H248" s="160">
        <v>46143</v>
      </c>
      <c r="I248" s="100" t="s">
        <v>55</v>
      </c>
      <c r="J248" s="100" t="s">
        <v>56</v>
      </c>
      <c r="K248" s="100" t="s">
        <v>164</v>
      </c>
      <c r="L248" s="100" t="s">
        <v>58</v>
      </c>
      <c r="M248" s="102" t="s">
        <v>148</v>
      </c>
      <c r="N248" s="244" t="s">
        <v>21</v>
      </c>
      <c r="O248" s="23"/>
    </row>
    <row r="249" spans="1:15" ht="15.75" customHeight="1">
      <c r="A249" s="15" t="s">
        <v>21</v>
      </c>
      <c r="B249" s="35" t="s">
        <v>1049</v>
      </c>
      <c r="C249" s="36" t="s">
        <v>1313</v>
      </c>
      <c r="D249" s="96" t="s">
        <v>53</v>
      </c>
      <c r="E249" s="96">
        <v>10</v>
      </c>
      <c r="F249" s="159">
        <v>1144.2</v>
      </c>
      <c r="G249" s="98" t="s">
        <v>54</v>
      </c>
      <c r="H249" s="160">
        <v>46174</v>
      </c>
      <c r="I249" s="100" t="s">
        <v>55</v>
      </c>
      <c r="J249" s="100" t="s">
        <v>56</v>
      </c>
      <c r="K249" s="100" t="s">
        <v>164</v>
      </c>
      <c r="L249" s="100" t="s">
        <v>58</v>
      </c>
      <c r="M249" s="102" t="s">
        <v>148</v>
      </c>
      <c r="N249" s="244" t="s">
        <v>21</v>
      </c>
      <c r="O249" s="23"/>
    </row>
    <row r="250" spans="1:15" ht="15.75" customHeight="1">
      <c r="A250" s="15" t="s">
        <v>21</v>
      </c>
      <c r="B250" s="35" t="s">
        <v>1049</v>
      </c>
      <c r="C250" s="36" t="s">
        <v>1993</v>
      </c>
      <c r="D250" s="96" t="s">
        <v>53</v>
      </c>
      <c r="E250" s="96">
        <v>10</v>
      </c>
      <c r="F250" s="159">
        <v>450</v>
      </c>
      <c r="G250" s="98" t="s">
        <v>54</v>
      </c>
      <c r="H250" s="160">
        <v>46174</v>
      </c>
      <c r="I250" s="100" t="s">
        <v>55</v>
      </c>
      <c r="J250" s="100" t="s">
        <v>56</v>
      </c>
      <c r="K250" s="100" t="s">
        <v>164</v>
      </c>
      <c r="L250" s="100" t="s">
        <v>58</v>
      </c>
      <c r="M250" s="102" t="s">
        <v>148</v>
      </c>
      <c r="N250" s="244" t="s">
        <v>21</v>
      </c>
      <c r="O250" s="23"/>
    </row>
    <row r="251" spans="1:15" ht="15.75" customHeight="1">
      <c r="A251" s="15" t="s">
        <v>21</v>
      </c>
      <c r="B251" s="35" t="s">
        <v>1049</v>
      </c>
      <c r="C251" s="36" t="s">
        <v>1978</v>
      </c>
      <c r="D251" s="96" t="s">
        <v>53</v>
      </c>
      <c r="E251" s="96">
        <v>20</v>
      </c>
      <c r="F251" s="159">
        <v>1980</v>
      </c>
      <c r="G251" s="98" t="s">
        <v>54</v>
      </c>
      <c r="H251" s="160">
        <v>46174</v>
      </c>
      <c r="I251" s="100" t="s">
        <v>55</v>
      </c>
      <c r="J251" s="100" t="s">
        <v>56</v>
      </c>
      <c r="K251" s="100" t="s">
        <v>164</v>
      </c>
      <c r="L251" s="100" t="s">
        <v>58</v>
      </c>
      <c r="M251" s="102" t="s">
        <v>148</v>
      </c>
      <c r="N251" s="244" t="s">
        <v>21</v>
      </c>
      <c r="O251" s="23"/>
    </row>
    <row r="252" spans="1:15" ht="15.75" customHeight="1">
      <c r="A252" s="15" t="s">
        <v>21</v>
      </c>
      <c r="B252" s="35" t="s">
        <v>1049</v>
      </c>
      <c r="C252" s="36" t="s">
        <v>1982</v>
      </c>
      <c r="D252" s="96" t="s">
        <v>53</v>
      </c>
      <c r="E252" s="96">
        <v>15</v>
      </c>
      <c r="F252" s="159">
        <v>929.7</v>
      </c>
      <c r="G252" s="98" t="s">
        <v>54</v>
      </c>
      <c r="H252" s="160">
        <v>46174</v>
      </c>
      <c r="I252" s="100" t="s">
        <v>55</v>
      </c>
      <c r="J252" s="100" t="s">
        <v>56</v>
      </c>
      <c r="K252" s="100" t="s">
        <v>164</v>
      </c>
      <c r="L252" s="100" t="s">
        <v>58</v>
      </c>
      <c r="M252" s="102" t="s">
        <v>148</v>
      </c>
      <c r="N252" s="244" t="s">
        <v>21</v>
      </c>
      <c r="O252" s="23"/>
    </row>
    <row r="253" spans="1:15" ht="15.75" customHeight="1">
      <c r="A253" s="15" t="s">
        <v>21</v>
      </c>
      <c r="B253" s="35" t="s">
        <v>1049</v>
      </c>
      <c r="C253" s="36" t="s">
        <v>3174</v>
      </c>
      <c r="D253" s="96" t="s">
        <v>53</v>
      </c>
      <c r="E253" s="96">
        <v>15</v>
      </c>
      <c r="F253" s="159">
        <v>929.7</v>
      </c>
      <c r="G253" s="98" t="s">
        <v>54</v>
      </c>
      <c r="H253" s="160">
        <v>46174</v>
      </c>
      <c r="I253" s="100" t="s">
        <v>55</v>
      </c>
      <c r="J253" s="100" t="s">
        <v>56</v>
      </c>
      <c r="K253" s="100" t="s">
        <v>164</v>
      </c>
      <c r="L253" s="100" t="s">
        <v>58</v>
      </c>
      <c r="M253" s="102" t="s">
        <v>148</v>
      </c>
      <c r="N253" s="244" t="s">
        <v>21</v>
      </c>
      <c r="O253" s="23"/>
    </row>
    <row r="254" spans="1:15" ht="15.75" customHeight="1">
      <c r="A254" s="15" t="s">
        <v>21</v>
      </c>
      <c r="B254" s="35" t="s">
        <v>1049</v>
      </c>
      <c r="C254" s="36" t="s">
        <v>1367</v>
      </c>
      <c r="D254" s="96" t="s">
        <v>1150</v>
      </c>
      <c r="E254" s="96">
        <v>200</v>
      </c>
      <c r="F254" s="159">
        <v>600</v>
      </c>
      <c r="G254" s="98" t="s">
        <v>54</v>
      </c>
      <c r="H254" s="160">
        <v>46174</v>
      </c>
      <c r="I254" s="100" t="s">
        <v>55</v>
      </c>
      <c r="J254" s="100" t="s">
        <v>56</v>
      </c>
      <c r="K254" s="100" t="s">
        <v>164</v>
      </c>
      <c r="L254" s="100" t="s">
        <v>58</v>
      </c>
      <c r="M254" s="102" t="s">
        <v>148</v>
      </c>
      <c r="N254" s="244" t="s">
        <v>21</v>
      </c>
      <c r="O254" s="23"/>
    </row>
    <row r="255" spans="1:15" ht="15.75" customHeight="1">
      <c r="A255" s="15" t="s">
        <v>21</v>
      </c>
      <c r="B255" s="35" t="s">
        <v>1049</v>
      </c>
      <c r="C255" s="36" t="s">
        <v>2062</v>
      </c>
      <c r="D255" s="96" t="s">
        <v>1150</v>
      </c>
      <c r="E255" s="96">
        <v>200</v>
      </c>
      <c r="F255" s="159">
        <v>1040</v>
      </c>
      <c r="G255" s="98" t="s">
        <v>54</v>
      </c>
      <c r="H255" s="160">
        <v>46174</v>
      </c>
      <c r="I255" s="100" t="s">
        <v>55</v>
      </c>
      <c r="J255" s="100" t="s">
        <v>56</v>
      </c>
      <c r="K255" s="100" t="s">
        <v>164</v>
      </c>
      <c r="L255" s="100" t="s">
        <v>58</v>
      </c>
      <c r="M255" s="102" t="s">
        <v>148</v>
      </c>
      <c r="N255" s="244" t="s">
        <v>21</v>
      </c>
      <c r="O255" s="23"/>
    </row>
    <row r="256" spans="1:15" ht="15.75" customHeight="1">
      <c r="A256" s="15" t="s">
        <v>21</v>
      </c>
      <c r="B256" s="35" t="s">
        <v>1049</v>
      </c>
      <c r="C256" s="36" t="s">
        <v>2251</v>
      </c>
      <c r="D256" s="96" t="s">
        <v>53</v>
      </c>
      <c r="E256" s="96">
        <v>30</v>
      </c>
      <c r="F256" s="159">
        <v>150</v>
      </c>
      <c r="G256" s="98" t="s">
        <v>54</v>
      </c>
      <c r="H256" s="160">
        <v>46143</v>
      </c>
      <c r="I256" s="100" t="s">
        <v>55</v>
      </c>
      <c r="J256" s="100" t="s">
        <v>56</v>
      </c>
      <c r="K256" s="100" t="s">
        <v>164</v>
      </c>
      <c r="L256" s="100" t="s">
        <v>58</v>
      </c>
      <c r="M256" s="102" t="s">
        <v>148</v>
      </c>
      <c r="N256" s="244" t="s">
        <v>21</v>
      </c>
      <c r="O256" s="23"/>
    </row>
    <row r="257" spans="1:15" ht="15.75" customHeight="1">
      <c r="A257" s="15" t="s">
        <v>21</v>
      </c>
      <c r="B257" s="35" t="s">
        <v>1049</v>
      </c>
      <c r="C257" s="36" t="s">
        <v>1948</v>
      </c>
      <c r="D257" s="96" t="s">
        <v>53</v>
      </c>
      <c r="E257" s="96">
        <v>300</v>
      </c>
      <c r="F257" s="159">
        <v>2280</v>
      </c>
      <c r="G257" s="98" t="s">
        <v>54</v>
      </c>
      <c r="H257" s="160">
        <v>46174</v>
      </c>
      <c r="I257" s="100" t="s">
        <v>55</v>
      </c>
      <c r="J257" s="100" t="s">
        <v>56</v>
      </c>
      <c r="K257" s="100" t="s">
        <v>164</v>
      </c>
      <c r="L257" s="100" t="s">
        <v>58</v>
      </c>
      <c r="M257" s="102" t="s">
        <v>148</v>
      </c>
      <c r="N257" s="244" t="s">
        <v>21</v>
      </c>
      <c r="O257" s="23"/>
    </row>
    <row r="258" spans="1:15" ht="15.75" customHeight="1">
      <c r="A258" s="15" t="s">
        <v>21</v>
      </c>
      <c r="B258" s="35" t="s">
        <v>1049</v>
      </c>
      <c r="C258" s="36" t="s">
        <v>2069</v>
      </c>
      <c r="D258" s="96" t="s">
        <v>53</v>
      </c>
      <c r="E258" s="96">
        <v>50</v>
      </c>
      <c r="F258" s="159">
        <v>925</v>
      </c>
      <c r="G258" s="98" t="s">
        <v>54</v>
      </c>
      <c r="H258" s="160">
        <v>46174</v>
      </c>
      <c r="I258" s="100" t="s">
        <v>55</v>
      </c>
      <c r="J258" s="100" t="s">
        <v>56</v>
      </c>
      <c r="K258" s="100" t="s">
        <v>164</v>
      </c>
      <c r="L258" s="100" t="s">
        <v>58</v>
      </c>
      <c r="M258" s="102" t="s">
        <v>148</v>
      </c>
      <c r="N258" s="244" t="s">
        <v>21</v>
      </c>
      <c r="O258" s="23"/>
    </row>
    <row r="259" spans="1:15" ht="15.75" customHeight="1">
      <c r="A259" s="15" t="s">
        <v>21</v>
      </c>
      <c r="B259" s="35" t="s">
        <v>1049</v>
      </c>
      <c r="C259" s="36" t="s">
        <v>2174</v>
      </c>
      <c r="D259" s="96" t="s">
        <v>53</v>
      </c>
      <c r="E259" s="96">
        <v>50</v>
      </c>
      <c r="F259" s="159">
        <v>319</v>
      </c>
      <c r="G259" s="98" t="s">
        <v>54</v>
      </c>
      <c r="H259" s="160">
        <v>46174</v>
      </c>
      <c r="I259" s="100" t="s">
        <v>55</v>
      </c>
      <c r="J259" s="100" t="s">
        <v>56</v>
      </c>
      <c r="K259" s="100" t="s">
        <v>164</v>
      </c>
      <c r="L259" s="100" t="s">
        <v>58</v>
      </c>
      <c r="M259" s="102" t="s">
        <v>148</v>
      </c>
      <c r="N259" s="244" t="s">
        <v>21</v>
      </c>
      <c r="O259" s="23"/>
    </row>
    <row r="260" spans="1:15" ht="15.75" customHeight="1">
      <c r="A260" s="15" t="s">
        <v>21</v>
      </c>
      <c r="B260" s="35" t="s">
        <v>1049</v>
      </c>
      <c r="C260" s="36" t="s">
        <v>2005</v>
      </c>
      <c r="D260" s="96" t="s">
        <v>53</v>
      </c>
      <c r="E260" s="96">
        <v>100</v>
      </c>
      <c r="F260" s="159">
        <v>1550</v>
      </c>
      <c r="G260" s="98" t="s">
        <v>54</v>
      </c>
      <c r="H260" s="160">
        <v>46174</v>
      </c>
      <c r="I260" s="100" t="s">
        <v>55</v>
      </c>
      <c r="J260" s="100" t="s">
        <v>56</v>
      </c>
      <c r="K260" s="100" t="s">
        <v>164</v>
      </c>
      <c r="L260" s="100" t="s">
        <v>58</v>
      </c>
      <c r="M260" s="102" t="s">
        <v>2517</v>
      </c>
      <c r="N260" s="244" t="s">
        <v>21</v>
      </c>
      <c r="O260" s="23"/>
    </row>
    <row r="261" spans="1:15" ht="15.75" customHeight="1">
      <c r="A261" s="15" t="s">
        <v>21</v>
      </c>
      <c r="B261" s="35" t="s">
        <v>254</v>
      </c>
      <c r="C261" s="36" t="s">
        <v>679</v>
      </c>
      <c r="D261" s="96" t="s">
        <v>53</v>
      </c>
      <c r="E261" s="96">
        <v>10</v>
      </c>
      <c r="F261" s="159">
        <v>350</v>
      </c>
      <c r="G261" s="98" t="s">
        <v>54</v>
      </c>
      <c r="H261" s="160">
        <v>46174</v>
      </c>
      <c r="I261" s="100" t="s">
        <v>55</v>
      </c>
      <c r="J261" s="100" t="s">
        <v>56</v>
      </c>
      <c r="K261" s="100" t="s">
        <v>164</v>
      </c>
      <c r="L261" s="100" t="s">
        <v>58</v>
      </c>
      <c r="M261" s="102" t="s">
        <v>2517</v>
      </c>
      <c r="N261" s="246" t="s">
        <v>21</v>
      </c>
      <c r="O261" s="23"/>
    </row>
    <row r="262" spans="1:15" ht="15.75" customHeight="1">
      <c r="A262" s="15" t="s">
        <v>21</v>
      </c>
      <c r="B262" s="35" t="s">
        <v>254</v>
      </c>
      <c r="C262" s="36" t="s">
        <v>614</v>
      </c>
      <c r="D262" s="96" t="s">
        <v>53</v>
      </c>
      <c r="E262" s="96">
        <v>10</v>
      </c>
      <c r="F262" s="159">
        <v>500</v>
      </c>
      <c r="G262" s="98" t="s">
        <v>54</v>
      </c>
      <c r="H262" s="160">
        <v>46174</v>
      </c>
      <c r="I262" s="100" t="s">
        <v>55</v>
      </c>
      <c r="J262" s="100" t="s">
        <v>56</v>
      </c>
      <c r="K262" s="100" t="s">
        <v>164</v>
      </c>
      <c r="L262" s="100" t="s">
        <v>58</v>
      </c>
      <c r="M262" s="102" t="s">
        <v>2517</v>
      </c>
      <c r="N262" s="246" t="s">
        <v>21</v>
      </c>
      <c r="O262" s="23"/>
    </row>
    <row r="263" spans="1:15" ht="15.75" customHeight="1">
      <c r="A263" s="15" t="s">
        <v>21</v>
      </c>
      <c r="B263" s="35" t="s">
        <v>1049</v>
      </c>
      <c r="C263" s="36" t="s">
        <v>1930</v>
      </c>
      <c r="D263" s="96" t="s">
        <v>53</v>
      </c>
      <c r="E263" s="96">
        <v>1000</v>
      </c>
      <c r="F263" s="159">
        <v>2800</v>
      </c>
      <c r="G263" s="98" t="s">
        <v>54</v>
      </c>
      <c r="H263" s="160">
        <v>46174</v>
      </c>
      <c r="I263" s="100" t="s">
        <v>55</v>
      </c>
      <c r="J263" s="100" t="s">
        <v>56</v>
      </c>
      <c r="K263" s="100" t="s">
        <v>164</v>
      </c>
      <c r="L263" s="100" t="s">
        <v>58</v>
      </c>
      <c r="M263" s="102" t="s">
        <v>2517</v>
      </c>
      <c r="N263" s="244" t="s">
        <v>21</v>
      </c>
      <c r="O263" s="23"/>
    </row>
    <row r="264" spans="1:15" ht="15.75" customHeight="1">
      <c r="A264" s="15" t="s">
        <v>21</v>
      </c>
      <c r="B264" s="35" t="s">
        <v>440</v>
      </c>
      <c r="C264" s="36" t="s">
        <v>728</v>
      </c>
      <c r="D264" s="96" t="s">
        <v>53</v>
      </c>
      <c r="E264" s="96">
        <v>1</v>
      </c>
      <c r="F264" s="159">
        <v>212</v>
      </c>
      <c r="G264" s="98" t="s">
        <v>54</v>
      </c>
      <c r="H264" s="160">
        <v>46143</v>
      </c>
      <c r="I264" s="100" t="s">
        <v>55</v>
      </c>
      <c r="J264" s="100" t="s">
        <v>56</v>
      </c>
      <c r="K264" s="100" t="s">
        <v>164</v>
      </c>
      <c r="L264" s="100" t="s">
        <v>58</v>
      </c>
      <c r="M264" s="102" t="s">
        <v>2517</v>
      </c>
      <c r="N264" s="246" t="s">
        <v>21</v>
      </c>
      <c r="O264" s="23"/>
    </row>
    <row r="265" spans="1:15" ht="15.75" customHeight="1">
      <c r="A265" s="15" t="s">
        <v>21</v>
      </c>
      <c r="B265" s="35" t="s">
        <v>161</v>
      </c>
      <c r="C265" s="36" t="s">
        <v>287</v>
      </c>
      <c r="D265" s="96" t="s">
        <v>53</v>
      </c>
      <c r="E265" s="96">
        <v>12</v>
      </c>
      <c r="F265" s="159">
        <v>7200</v>
      </c>
      <c r="G265" s="98" t="s">
        <v>54</v>
      </c>
      <c r="H265" s="160">
        <v>46204</v>
      </c>
      <c r="I265" s="100" t="s">
        <v>55</v>
      </c>
      <c r="J265" s="100" t="s">
        <v>56</v>
      </c>
      <c r="K265" s="100" t="s">
        <v>164</v>
      </c>
      <c r="L265" s="100" t="s">
        <v>58</v>
      </c>
      <c r="M265" s="102" t="s">
        <v>2534</v>
      </c>
      <c r="N265" s="246" t="s">
        <v>21</v>
      </c>
      <c r="O265" s="23"/>
    </row>
    <row r="266" spans="1:15" ht="15.75" customHeight="1">
      <c r="A266" s="15" t="s">
        <v>21</v>
      </c>
      <c r="B266" s="35" t="s">
        <v>283</v>
      </c>
      <c r="C266" s="36" t="s">
        <v>287</v>
      </c>
      <c r="D266" s="96" t="s">
        <v>53</v>
      </c>
      <c r="E266" s="96">
        <v>5</v>
      </c>
      <c r="F266" s="159">
        <v>3000</v>
      </c>
      <c r="G266" s="98" t="s">
        <v>54</v>
      </c>
      <c r="H266" s="160">
        <v>46174</v>
      </c>
      <c r="I266" s="100" t="s">
        <v>55</v>
      </c>
      <c r="J266" s="100" t="s">
        <v>56</v>
      </c>
      <c r="K266" s="100" t="s">
        <v>164</v>
      </c>
      <c r="L266" s="100" t="s">
        <v>58</v>
      </c>
      <c r="M266" s="102" t="s">
        <v>2534</v>
      </c>
      <c r="N266" s="246" t="s">
        <v>21</v>
      </c>
      <c r="O266" s="23"/>
    </row>
    <row r="267" spans="1:15" ht="15.75" customHeight="1">
      <c r="A267" s="15" t="s">
        <v>21</v>
      </c>
      <c r="B267" s="35" t="s">
        <v>250</v>
      </c>
      <c r="C267" s="36" t="s">
        <v>616</v>
      </c>
      <c r="D267" s="96" t="s">
        <v>53</v>
      </c>
      <c r="E267" s="96">
        <v>25</v>
      </c>
      <c r="F267" s="159">
        <v>500</v>
      </c>
      <c r="G267" s="98" t="s">
        <v>54</v>
      </c>
      <c r="H267" s="160">
        <v>46174</v>
      </c>
      <c r="I267" s="100" t="s">
        <v>55</v>
      </c>
      <c r="J267" s="100" t="s">
        <v>56</v>
      </c>
      <c r="K267" s="100" t="s">
        <v>164</v>
      </c>
      <c r="L267" s="100" t="s">
        <v>58</v>
      </c>
      <c r="M267" s="102" t="s">
        <v>2486</v>
      </c>
      <c r="N267" s="244" t="s">
        <v>21</v>
      </c>
      <c r="O267" s="23"/>
    </row>
    <row r="268" spans="1:15" ht="15.75" customHeight="1">
      <c r="A268" s="15" t="s">
        <v>21</v>
      </c>
      <c r="B268" s="35" t="s">
        <v>64</v>
      </c>
      <c r="C268" s="36" t="s">
        <v>118</v>
      </c>
      <c r="D268" s="96" t="s">
        <v>53</v>
      </c>
      <c r="E268" s="96">
        <v>1</v>
      </c>
      <c r="F268" s="159">
        <v>125000</v>
      </c>
      <c r="G268" s="98" t="s">
        <v>66</v>
      </c>
      <c r="H268" s="160">
        <v>46266</v>
      </c>
      <c r="I268" s="100" t="s">
        <v>55</v>
      </c>
      <c r="J268" s="100" t="s">
        <v>56</v>
      </c>
      <c r="K268" s="100" t="s">
        <v>83</v>
      </c>
      <c r="L268" s="100" t="s">
        <v>58</v>
      </c>
      <c r="M268" s="102" t="s">
        <v>2486</v>
      </c>
      <c r="N268" s="244" t="s">
        <v>21</v>
      </c>
      <c r="O268" s="23"/>
    </row>
    <row r="269" spans="1:15" ht="15.75" customHeight="1">
      <c r="A269" s="15" t="s">
        <v>21</v>
      </c>
      <c r="B269" s="35" t="s">
        <v>64</v>
      </c>
      <c r="C269" s="36" t="s">
        <v>127</v>
      </c>
      <c r="D269" s="96" t="s">
        <v>53</v>
      </c>
      <c r="E269" s="96">
        <v>1</v>
      </c>
      <c r="F269" s="159">
        <v>7000</v>
      </c>
      <c r="G269" s="98" t="s">
        <v>66</v>
      </c>
      <c r="H269" s="160">
        <v>46204</v>
      </c>
      <c r="I269" s="100" t="s">
        <v>55</v>
      </c>
      <c r="J269" s="100" t="s">
        <v>56</v>
      </c>
      <c r="K269" s="100" t="s">
        <v>83</v>
      </c>
      <c r="L269" s="100" t="s">
        <v>58</v>
      </c>
      <c r="M269" s="102" t="s">
        <v>73</v>
      </c>
      <c r="N269" s="244" t="s">
        <v>21</v>
      </c>
      <c r="O269" s="23"/>
    </row>
    <row r="270" spans="1:15" ht="15.75" customHeight="1">
      <c r="A270" s="15" t="s">
        <v>21</v>
      </c>
      <c r="B270" s="35" t="s">
        <v>64</v>
      </c>
      <c r="C270" s="36" t="s">
        <v>124</v>
      </c>
      <c r="D270" s="96" t="s">
        <v>53</v>
      </c>
      <c r="E270" s="96">
        <v>1</v>
      </c>
      <c r="F270" s="159">
        <v>12000</v>
      </c>
      <c r="G270" s="98" t="s">
        <v>66</v>
      </c>
      <c r="H270" s="160">
        <v>46235</v>
      </c>
      <c r="I270" s="100" t="s">
        <v>55</v>
      </c>
      <c r="J270" s="100" t="s">
        <v>56</v>
      </c>
      <c r="K270" s="100" t="s">
        <v>83</v>
      </c>
      <c r="L270" s="100" t="s">
        <v>58</v>
      </c>
      <c r="M270" s="102" t="s">
        <v>2486</v>
      </c>
      <c r="N270" s="244" t="s">
        <v>21</v>
      </c>
      <c r="O270" s="23"/>
    </row>
    <row r="271" spans="1:15" ht="15.75" customHeight="1">
      <c r="A271" s="15" t="s">
        <v>21</v>
      </c>
      <c r="B271" s="35" t="s">
        <v>156</v>
      </c>
      <c r="C271" s="36" t="s">
        <v>3175</v>
      </c>
      <c r="D271" s="96" t="s">
        <v>3176</v>
      </c>
      <c r="E271" s="96">
        <v>10</v>
      </c>
      <c r="F271" s="159">
        <v>50</v>
      </c>
      <c r="G271" s="98" t="s">
        <v>54</v>
      </c>
      <c r="H271" s="160">
        <v>46143</v>
      </c>
      <c r="I271" s="100" t="s">
        <v>55</v>
      </c>
      <c r="J271" s="100" t="s">
        <v>56</v>
      </c>
      <c r="K271" s="100" t="s">
        <v>164</v>
      </c>
      <c r="L271" s="100" t="s">
        <v>58</v>
      </c>
      <c r="M271" s="102" t="s">
        <v>148</v>
      </c>
      <c r="N271" s="244" t="s">
        <v>21</v>
      </c>
      <c r="O271" s="23"/>
    </row>
    <row r="272" spans="1:15" ht="15.75" customHeight="1">
      <c r="A272" s="15" t="s">
        <v>21</v>
      </c>
      <c r="B272" s="35" t="s">
        <v>245</v>
      </c>
      <c r="C272" s="36" t="s">
        <v>3177</v>
      </c>
      <c r="D272" s="96" t="s">
        <v>53</v>
      </c>
      <c r="E272" s="96">
        <v>3</v>
      </c>
      <c r="F272" s="159">
        <v>2700</v>
      </c>
      <c r="G272" s="98" t="s">
        <v>54</v>
      </c>
      <c r="H272" s="160">
        <v>46174</v>
      </c>
      <c r="I272" s="100" t="s">
        <v>55</v>
      </c>
      <c r="J272" s="100" t="s">
        <v>56</v>
      </c>
      <c r="K272" s="100" t="s">
        <v>164</v>
      </c>
      <c r="L272" s="100" t="s">
        <v>58</v>
      </c>
      <c r="M272" s="102" t="s">
        <v>73</v>
      </c>
      <c r="N272" s="244" t="s">
        <v>21</v>
      </c>
      <c r="O272" s="23"/>
    </row>
    <row r="273" spans="1:15" ht="15.75" customHeight="1">
      <c r="A273" s="15" t="s">
        <v>21</v>
      </c>
      <c r="B273" s="35" t="s">
        <v>172</v>
      </c>
      <c r="C273" s="36" t="s">
        <v>3177</v>
      </c>
      <c r="D273" s="96" t="s">
        <v>53</v>
      </c>
      <c r="E273" s="96">
        <v>3</v>
      </c>
      <c r="F273" s="159">
        <v>2700</v>
      </c>
      <c r="G273" s="98" t="s">
        <v>54</v>
      </c>
      <c r="H273" s="160">
        <v>46174</v>
      </c>
      <c r="I273" s="100" t="s">
        <v>55</v>
      </c>
      <c r="J273" s="100" t="s">
        <v>56</v>
      </c>
      <c r="K273" s="100" t="s">
        <v>164</v>
      </c>
      <c r="L273" s="100" t="s">
        <v>58</v>
      </c>
      <c r="M273" s="102" t="s">
        <v>2739</v>
      </c>
      <c r="N273" s="244" t="s">
        <v>21</v>
      </c>
      <c r="O273" s="23"/>
    </row>
    <row r="274" spans="1:15" ht="15.75" customHeight="1">
      <c r="A274" s="15" t="s">
        <v>21</v>
      </c>
      <c r="B274" s="35" t="s">
        <v>1049</v>
      </c>
      <c r="C274" s="36" t="s">
        <v>1788</v>
      </c>
      <c r="D274" s="96" t="s">
        <v>53</v>
      </c>
      <c r="E274" s="96">
        <v>20</v>
      </c>
      <c r="F274" s="159">
        <v>20000</v>
      </c>
      <c r="G274" s="98" t="s">
        <v>54</v>
      </c>
      <c r="H274" s="160">
        <v>46266</v>
      </c>
      <c r="I274" s="100" t="s">
        <v>55</v>
      </c>
      <c r="J274" s="100" t="s">
        <v>56</v>
      </c>
      <c r="K274" s="100" t="s">
        <v>164</v>
      </c>
      <c r="L274" s="100" t="s">
        <v>58</v>
      </c>
      <c r="M274" s="102" t="s">
        <v>109</v>
      </c>
      <c r="N274" s="244" t="s">
        <v>21</v>
      </c>
      <c r="O274" s="23"/>
    </row>
    <row r="275" spans="1:15" ht="15.75" customHeight="1">
      <c r="A275" s="15" t="s">
        <v>21</v>
      </c>
      <c r="B275" s="35" t="s">
        <v>440</v>
      </c>
      <c r="C275" s="36" t="s">
        <v>569</v>
      </c>
      <c r="D275" s="96" t="s">
        <v>53</v>
      </c>
      <c r="E275" s="96">
        <v>10</v>
      </c>
      <c r="F275" s="159">
        <v>720</v>
      </c>
      <c r="G275" s="98" t="s">
        <v>54</v>
      </c>
      <c r="H275" s="160">
        <v>46174</v>
      </c>
      <c r="I275" s="100" t="s">
        <v>55</v>
      </c>
      <c r="J275" s="100" t="s">
        <v>56</v>
      </c>
      <c r="K275" s="100" t="s">
        <v>164</v>
      </c>
      <c r="L275" s="100" t="s">
        <v>58</v>
      </c>
      <c r="M275" s="102" t="s">
        <v>2498</v>
      </c>
      <c r="N275" s="244" t="s">
        <v>21</v>
      </c>
      <c r="O275" s="23"/>
    </row>
    <row r="276" spans="1:15" ht="15.75" customHeight="1">
      <c r="A276" s="15" t="s">
        <v>21</v>
      </c>
      <c r="B276" s="35" t="s">
        <v>169</v>
      </c>
      <c r="C276" s="36" t="s">
        <v>569</v>
      </c>
      <c r="D276" s="96" t="s">
        <v>53</v>
      </c>
      <c r="E276" s="96">
        <v>4</v>
      </c>
      <c r="F276" s="159">
        <v>288</v>
      </c>
      <c r="G276" s="98" t="s">
        <v>54</v>
      </c>
      <c r="H276" s="160">
        <v>46143</v>
      </c>
      <c r="I276" s="100" t="s">
        <v>55</v>
      </c>
      <c r="J276" s="100" t="s">
        <v>56</v>
      </c>
      <c r="K276" s="100" t="s">
        <v>164</v>
      </c>
      <c r="L276" s="100" t="s">
        <v>58</v>
      </c>
      <c r="M276" s="102" t="s">
        <v>2498</v>
      </c>
      <c r="N276" s="244" t="s">
        <v>21</v>
      </c>
      <c r="O276" s="23"/>
    </row>
    <row r="277" spans="1:15" ht="15.75" customHeight="1">
      <c r="A277" s="15" t="s">
        <v>21</v>
      </c>
      <c r="B277" s="35" t="s">
        <v>247</v>
      </c>
      <c r="C277" s="36" t="s">
        <v>569</v>
      </c>
      <c r="D277" s="96" t="s">
        <v>53</v>
      </c>
      <c r="E277" s="96">
        <v>2</v>
      </c>
      <c r="F277" s="159">
        <v>144</v>
      </c>
      <c r="G277" s="98" t="s">
        <v>54</v>
      </c>
      <c r="H277" s="160">
        <v>46143</v>
      </c>
      <c r="I277" s="100" t="s">
        <v>55</v>
      </c>
      <c r="J277" s="100" t="s">
        <v>56</v>
      </c>
      <c r="K277" s="100" t="s">
        <v>164</v>
      </c>
      <c r="L277" s="100" t="s">
        <v>58</v>
      </c>
      <c r="M277" s="102" t="s">
        <v>2498</v>
      </c>
      <c r="N277" s="244" t="s">
        <v>21</v>
      </c>
      <c r="O277" s="23"/>
    </row>
    <row r="278" spans="1:15" ht="15.75" customHeight="1">
      <c r="A278" s="15" t="s">
        <v>21</v>
      </c>
      <c r="B278" s="35" t="s">
        <v>156</v>
      </c>
      <c r="C278" s="36" t="s">
        <v>607</v>
      </c>
      <c r="D278" s="96" t="s">
        <v>53</v>
      </c>
      <c r="E278" s="96">
        <v>2</v>
      </c>
      <c r="F278" s="159">
        <v>500</v>
      </c>
      <c r="G278" s="98" t="s">
        <v>54</v>
      </c>
      <c r="H278" s="160">
        <v>46174</v>
      </c>
      <c r="I278" s="100" t="s">
        <v>55</v>
      </c>
      <c r="J278" s="100" t="s">
        <v>56</v>
      </c>
      <c r="K278" s="100" t="s">
        <v>164</v>
      </c>
      <c r="L278" s="100" t="s">
        <v>58</v>
      </c>
      <c r="M278" s="102" t="s">
        <v>2498</v>
      </c>
      <c r="N278" s="244" t="s">
        <v>21</v>
      </c>
      <c r="O278" s="23"/>
    </row>
    <row r="279" spans="1:15" ht="15.75" customHeight="1">
      <c r="A279" s="15" t="s">
        <v>21</v>
      </c>
      <c r="B279" s="35" t="s">
        <v>1049</v>
      </c>
      <c r="C279" s="36" t="s">
        <v>1915</v>
      </c>
      <c r="D279" s="96" t="s">
        <v>53</v>
      </c>
      <c r="E279" s="96">
        <v>30</v>
      </c>
      <c r="F279" s="159">
        <v>3600</v>
      </c>
      <c r="G279" s="98" t="s">
        <v>54</v>
      </c>
      <c r="H279" s="160">
        <v>46174</v>
      </c>
      <c r="I279" s="100" t="s">
        <v>55</v>
      </c>
      <c r="J279" s="100" t="s">
        <v>56</v>
      </c>
      <c r="K279" s="100" t="s">
        <v>164</v>
      </c>
      <c r="L279" s="100" t="s">
        <v>58</v>
      </c>
      <c r="M279" s="102" t="s">
        <v>2498</v>
      </c>
      <c r="N279" s="244" t="s">
        <v>21</v>
      </c>
      <c r="O279" s="23"/>
    </row>
    <row r="280" spans="1:15" ht="15.75" customHeight="1">
      <c r="A280" s="15" t="s">
        <v>21</v>
      </c>
      <c r="B280" s="35" t="s">
        <v>106</v>
      </c>
      <c r="C280" s="36" t="s">
        <v>207</v>
      </c>
      <c r="D280" s="96" t="s">
        <v>53</v>
      </c>
      <c r="E280" s="96">
        <v>2</v>
      </c>
      <c r="F280" s="159">
        <v>240</v>
      </c>
      <c r="G280" s="98" t="s">
        <v>54</v>
      </c>
      <c r="H280" s="160">
        <v>46143</v>
      </c>
      <c r="I280" s="100" t="s">
        <v>55</v>
      </c>
      <c r="J280" s="100" t="s">
        <v>56</v>
      </c>
      <c r="K280" s="100" t="s">
        <v>164</v>
      </c>
      <c r="L280" s="100" t="s">
        <v>58</v>
      </c>
      <c r="M280" s="102" t="s">
        <v>2498</v>
      </c>
      <c r="N280" s="244" t="s">
        <v>21</v>
      </c>
      <c r="O280" s="23"/>
    </row>
    <row r="281" spans="1:15" ht="15.75" customHeight="1">
      <c r="A281" s="15" t="s">
        <v>21</v>
      </c>
      <c r="B281" s="35" t="s">
        <v>106</v>
      </c>
      <c r="C281" s="36" t="s">
        <v>201</v>
      </c>
      <c r="D281" s="96" t="s">
        <v>53</v>
      </c>
      <c r="E281" s="96">
        <v>2</v>
      </c>
      <c r="F281" s="159">
        <v>364</v>
      </c>
      <c r="G281" s="98" t="s">
        <v>54</v>
      </c>
      <c r="H281" s="160">
        <v>46174</v>
      </c>
      <c r="I281" s="100" t="s">
        <v>55</v>
      </c>
      <c r="J281" s="100" t="s">
        <v>56</v>
      </c>
      <c r="K281" s="100" t="s">
        <v>164</v>
      </c>
      <c r="L281" s="100" t="s">
        <v>58</v>
      </c>
      <c r="M281" s="102" t="s">
        <v>2498</v>
      </c>
      <c r="N281" s="244" t="s">
        <v>21</v>
      </c>
      <c r="O281" s="23"/>
    </row>
    <row r="282" spans="1:15" ht="15.75" customHeight="1">
      <c r="A282" s="15" t="s">
        <v>21</v>
      </c>
      <c r="B282" s="35" t="s">
        <v>250</v>
      </c>
      <c r="C282" s="36" t="s">
        <v>280</v>
      </c>
      <c r="D282" s="96" t="s">
        <v>53</v>
      </c>
      <c r="E282" s="96">
        <v>25</v>
      </c>
      <c r="F282" s="159">
        <v>9000</v>
      </c>
      <c r="G282" s="98" t="s">
        <v>54</v>
      </c>
      <c r="H282" s="160">
        <v>46204</v>
      </c>
      <c r="I282" s="100" t="s">
        <v>55</v>
      </c>
      <c r="J282" s="100" t="s">
        <v>56</v>
      </c>
      <c r="K282" s="100" t="s">
        <v>164</v>
      </c>
      <c r="L282" s="100" t="s">
        <v>58</v>
      </c>
      <c r="M282" s="102" t="s">
        <v>2517</v>
      </c>
      <c r="N282" s="244" t="s">
        <v>21</v>
      </c>
      <c r="O282" s="23"/>
    </row>
    <row r="283" spans="1:15" ht="15.75" customHeight="1">
      <c r="A283" s="15" t="s">
        <v>21</v>
      </c>
      <c r="B283" s="35" t="s">
        <v>1049</v>
      </c>
      <c r="C283" s="36" t="s">
        <v>2017</v>
      </c>
      <c r="D283" s="96" t="s">
        <v>53</v>
      </c>
      <c r="E283" s="96">
        <v>100</v>
      </c>
      <c r="F283" s="159">
        <v>1450</v>
      </c>
      <c r="G283" s="98" t="s">
        <v>54</v>
      </c>
      <c r="H283" s="160">
        <v>46174</v>
      </c>
      <c r="I283" s="100" t="s">
        <v>55</v>
      </c>
      <c r="J283" s="100" t="s">
        <v>56</v>
      </c>
      <c r="K283" s="100" t="s">
        <v>164</v>
      </c>
      <c r="L283" s="100" t="s">
        <v>58</v>
      </c>
      <c r="M283" s="102" t="s">
        <v>2534</v>
      </c>
      <c r="N283" s="244" t="s">
        <v>21</v>
      </c>
      <c r="O283" s="23"/>
    </row>
    <row r="284" spans="1:15" ht="15.75" customHeight="1">
      <c r="A284" s="15" t="s">
        <v>21</v>
      </c>
      <c r="B284" s="35" t="s">
        <v>233</v>
      </c>
      <c r="C284" s="36" t="s">
        <v>234</v>
      </c>
      <c r="D284" s="96" t="s">
        <v>53</v>
      </c>
      <c r="E284" s="96">
        <v>4</v>
      </c>
      <c r="F284" s="159">
        <v>19200</v>
      </c>
      <c r="G284" s="98" t="s">
        <v>54</v>
      </c>
      <c r="H284" s="160">
        <v>46235</v>
      </c>
      <c r="I284" s="100" t="s">
        <v>55</v>
      </c>
      <c r="J284" s="100" t="s">
        <v>56</v>
      </c>
      <c r="K284" s="100" t="s">
        <v>164</v>
      </c>
      <c r="L284" s="100" t="s">
        <v>58</v>
      </c>
      <c r="M284" s="102" t="s">
        <v>73</v>
      </c>
      <c r="N284" s="246" t="s">
        <v>21</v>
      </c>
      <c r="O284" s="248"/>
    </row>
    <row r="285" spans="1:15" ht="15.75" customHeight="1">
      <c r="A285" s="15" t="s">
        <v>21</v>
      </c>
      <c r="B285" s="35" t="s">
        <v>258</v>
      </c>
      <c r="C285" s="36" t="s">
        <v>234</v>
      </c>
      <c r="D285" s="96" t="s">
        <v>53</v>
      </c>
      <c r="E285" s="96">
        <v>2</v>
      </c>
      <c r="F285" s="159">
        <v>9600</v>
      </c>
      <c r="G285" s="98" t="s">
        <v>54</v>
      </c>
      <c r="H285" s="160">
        <v>46204</v>
      </c>
      <c r="I285" s="100" t="s">
        <v>55</v>
      </c>
      <c r="J285" s="100" t="s">
        <v>56</v>
      </c>
      <c r="K285" s="100" t="s">
        <v>164</v>
      </c>
      <c r="L285" s="100" t="s">
        <v>58</v>
      </c>
      <c r="M285" s="102" t="s">
        <v>2739</v>
      </c>
      <c r="N285" s="246" t="s">
        <v>21</v>
      </c>
      <c r="O285" s="248"/>
    </row>
    <row r="286" spans="1:15" ht="15.75" customHeight="1">
      <c r="A286" s="15" t="s">
        <v>21</v>
      </c>
      <c r="B286" s="35" t="s">
        <v>1049</v>
      </c>
      <c r="C286" s="36" t="s">
        <v>2313</v>
      </c>
      <c r="D286" s="96" t="s">
        <v>511</v>
      </c>
      <c r="E286" s="96">
        <v>10</v>
      </c>
      <c r="F286" s="159">
        <v>42</v>
      </c>
      <c r="G286" s="98" t="s">
        <v>54</v>
      </c>
      <c r="H286" s="160">
        <v>46143</v>
      </c>
      <c r="I286" s="100" t="s">
        <v>55</v>
      </c>
      <c r="J286" s="100" t="s">
        <v>56</v>
      </c>
      <c r="K286" s="100" t="s">
        <v>164</v>
      </c>
      <c r="L286" s="100" t="s">
        <v>58</v>
      </c>
      <c r="M286" s="102" t="s">
        <v>73</v>
      </c>
      <c r="N286" s="244" t="s">
        <v>21</v>
      </c>
      <c r="O286" s="23"/>
    </row>
    <row r="287" spans="1:15" ht="15.75" customHeight="1">
      <c r="A287" s="15" t="s">
        <v>21</v>
      </c>
      <c r="B287" s="35" t="s">
        <v>1049</v>
      </c>
      <c r="C287" s="36" t="s">
        <v>2289</v>
      </c>
      <c r="D287" s="96" t="s">
        <v>511</v>
      </c>
      <c r="E287" s="96">
        <v>10</v>
      </c>
      <c r="F287" s="159">
        <v>56</v>
      </c>
      <c r="G287" s="98" t="s">
        <v>54</v>
      </c>
      <c r="H287" s="160">
        <v>46143</v>
      </c>
      <c r="I287" s="100" t="s">
        <v>55</v>
      </c>
      <c r="J287" s="100" t="s">
        <v>56</v>
      </c>
      <c r="K287" s="100" t="s">
        <v>164</v>
      </c>
      <c r="L287" s="100" t="s">
        <v>58</v>
      </c>
      <c r="M287" s="102" t="s">
        <v>2739</v>
      </c>
      <c r="N287" s="244" t="s">
        <v>21</v>
      </c>
      <c r="O287" s="23"/>
    </row>
    <row r="288" spans="1:15" ht="15.75" customHeight="1">
      <c r="A288" s="15" t="s">
        <v>21</v>
      </c>
      <c r="B288" s="35" t="s">
        <v>1049</v>
      </c>
      <c r="C288" s="36" t="s">
        <v>2132</v>
      </c>
      <c r="D288" s="96" t="s">
        <v>53</v>
      </c>
      <c r="E288" s="96">
        <v>30</v>
      </c>
      <c r="F288" s="159">
        <v>450</v>
      </c>
      <c r="G288" s="98" t="s">
        <v>54</v>
      </c>
      <c r="H288" s="160">
        <v>46174</v>
      </c>
      <c r="I288" s="100" t="s">
        <v>55</v>
      </c>
      <c r="J288" s="100" t="s">
        <v>56</v>
      </c>
      <c r="K288" s="100" t="s">
        <v>164</v>
      </c>
      <c r="L288" s="100" t="s">
        <v>58</v>
      </c>
      <c r="M288" s="102" t="s">
        <v>2486</v>
      </c>
      <c r="N288" s="244" t="s">
        <v>21</v>
      </c>
      <c r="O288" s="23"/>
    </row>
    <row r="289" spans="1:15" ht="15.75" customHeight="1">
      <c r="A289" s="15" t="s">
        <v>21</v>
      </c>
      <c r="B289" s="35" t="s">
        <v>1049</v>
      </c>
      <c r="C289" s="36" t="s">
        <v>2126</v>
      </c>
      <c r="D289" s="96" t="s">
        <v>511</v>
      </c>
      <c r="E289" s="96">
        <v>60</v>
      </c>
      <c r="F289" s="159">
        <v>516</v>
      </c>
      <c r="G289" s="98" t="s">
        <v>54</v>
      </c>
      <c r="H289" s="160">
        <v>46174</v>
      </c>
      <c r="I289" s="100" t="s">
        <v>55</v>
      </c>
      <c r="J289" s="100" t="s">
        <v>56</v>
      </c>
      <c r="K289" s="100" t="s">
        <v>164</v>
      </c>
      <c r="L289" s="100" t="s">
        <v>58</v>
      </c>
      <c r="M289" s="102" t="s">
        <v>109</v>
      </c>
      <c r="N289" s="244" t="s">
        <v>21</v>
      </c>
      <c r="O289" s="23"/>
    </row>
    <row r="290" spans="1:15" ht="15.75" customHeight="1">
      <c r="A290" s="15" t="s">
        <v>21</v>
      </c>
      <c r="B290" s="35" t="s">
        <v>156</v>
      </c>
      <c r="C290" s="36" t="s">
        <v>641</v>
      </c>
      <c r="D290" s="96" t="s">
        <v>642</v>
      </c>
      <c r="E290" s="96">
        <v>10</v>
      </c>
      <c r="F290" s="159">
        <v>400</v>
      </c>
      <c r="G290" s="98" t="s">
        <v>54</v>
      </c>
      <c r="H290" s="160">
        <v>46174</v>
      </c>
      <c r="I290" s="100" t="s">
        <v>55</v>
      </c>
      <c r="J290" s="100" t="s">
        <v>56</v>
      </c>
      <c r="K290" s="100" t="s">
        <v>164</v>
      </c>
      <c r="L290" s="100" t="s">
        <v>58</v>
      </c>
      <c r="M290" s="102" t="s">
        <v>73</v>
      </c>
      <c r="N290" s="244" t="s">
        <v>21</v>
      </c>
      <c r="O290" s="23"/>
    </row>
    <row r="291" spans="1:15" ht="15.75" customHeight="1">
      <c r="A291" s="15" t="s">
        <v>21</v>
      </c>
      <c r="B291" s="35" t="s">
        <v>1049</v>
      </c>
      <c r="C291" s="36" t="s">
        <v>2091</v>
      </c>
      <c r="D291" s="96" t="s">
        <v>1857</v>
      </c>
      <c r="E291" s="96">
        <v>120</v>
      </c>
      <c r="F291" s="159">
        <v>720</v>
      </c>
      <c r="G291" s="98" t="s">
        <v>54</v>
      </c>
      <c r="H291" s="160">
        <v>46174</v>
      </c>
      <c r="I291" s="100" t="s">
        <v>55</v>
      </c>
      <c r="J291" s="100" t="s">
        <v>56</v>
      </c>
      <c r="K291" s="100" t="s">
        <v>164</v>
      </c>
      <c r="L291" s="100" t="s">
        <v>58</v>
      </c>
      <c r="M291" s="102" t="s">
        <v>2486</v>
      </c>
      <c r="N291" s="244" t="s">
        <v>21</v>
      </c>
      <c r="O291" s="23"/>
    </row>
    <row r="292" spans="1:15" ht="15.75" customHeight="1">
      <c r="A292" s="15" t="s">
        <v>21</v>
      </c>
      <c r="B292" s="35" t="s">
        <v>242</v>
      </c>
      <c r="C292" s="36" t="s">
        <v>428</v>
      </c>
      <c r="D292" s="96" t="s">
        <v>53</v>
      </c>
      <c r="E292" s="96">
        <v>1</v>
      </c>
      <c r="F292" s="159">
        <v>2347</v>
      </c>
      <c r="G292" s="98" t="s">
        <v>54</v>
      </c>
      <c r="H292" s="160">
        <v>46174</v>
      </c>
      <c r="I292" s="100" t="s">
        <v>55</v>
      </c>
      <c r="J292" s="100" t="s">
        <v>56</v>
      </c>
      <c r="K292" s="100" t="s">
        <v>164</v>
      </c>
      <c r="L292" s="100" t="s">
        <v>58</v>
      </c>
      <c r="M292" s="102" t="s">
        <v>73</v>
      </c>
      <c r="N292" s="246" t="s">
        <v>21</v>
      </c>
      <c r="O292" s="248"/>
    </row>
    <row r="293" spans="1:15" ht="15.75" customHeight="1">
      <c r="A293" s="15" t="s">
        <v>21</v>
      </c>
      <c r="B293" s="35" t="s">
        <v>1049</v>
      </c>
      <c r="C293" s="36" t="s">
        <v>1757</v>
      </c>
      <c r="D293" s="96" t="s">
        <v>53</v>
      </c>
      <c r="E293" s="96">
        <v>800</v>
      </c>
      <c r="F293" s="159">
        <v>39600</v>
      </c>
      <c r="G293" s="98" t="s">
        <v>54</v>
      </c>
      <c r="H293" s="160">
        <v>46266</v>
      </c>
      <c r="I293" s="100" t="s">
        <v>55</v>
      </c>
      <c r="J293" s="100" t="s">
        <v>56</v>
      </c>
      <c r="K293" s="100" t="s">
        <v>164</v>
      </c>
      <c r="L293" s="100" t="s">
        <v>58</v>
      </c>
      <c r="M293" s="102" t="s">
        <v>73</v>
      </c>
      <c r="N293" s="244" t="s">
        <v>21</v>
      </c>
      <c r="O293" s="23"/>
    </row>
    <row r="294" spans="1:15" ht="15.75" customHeight="1">
      <c r="A294" s="15" t="s">
        <v>21</v>
      </c>
      <c r="B294" s="35" t="s">
        <v>1049</v>
      </c>
      <c r="C294" s="36" t="s">
        <v>1746</v>
      </c>
      <c r="D294" s="96" t="s">
        <v>53</v>
      </c>
      <c r="E294" s="96">
        <v>300</v>
      </c>
      <c r="F294" s="159">
        <v>45000</v>
      </c>
      <c r="G294" s="98" t="s">
        <v>54</v>
      </c>
      <c r="H294" s="160">
        <v>46266</v>
      </c>
      <c r="I294" s="100" t="s">
        <v>55</v>
      </c>
      <c r="J294" s="100" t="s">
        <v>56</v>
      </c>
      <c r="K294" s="100" t="s">
        <v>164</v>
      </c>
      <c r="L294" s="100" t="s">
        <v>58</v>
      </c>
      <c r="M294" s="102" t="s">
        <v>2517</v>
      </c>
      <c r="N294" s="244" t="s">
        <v>21</v>
      </c>
      <c r="O294" s="23"/>
    </row>
    <row r="295" spans="1:15" ht="15.75" customHeight="1">
      <c r="A295" s="15" t="s">
        <v>21</v>
      </c>
      <c r="B295" s="35" t="s">
        <v>145</v>
      </c>
      <c r="C295" s="36" t="s">
        <v>224</v>
      </c>
      <c r="D295" s="96" t="s">
        <v>53</v>
      </c>
      <c r="E295" s="96">
        <v>1</v>
      </c>
      <c r="F295" s="159">
        <v>30000</v>
      </c>
      <c r="G295" s="98" t="s">
        <v>54</v>
      </c>
      <c r="H295" s="160">
        <v>46235</v>
      </c>
      <c r="I295" s="100" t="s">
        <v>55</v>
      </c>
      <c r="J295" s="100" t="s">
        <v>56</v>
      </c>
      <c r="K295" s="100" t="s">
        <v>164</v>
      </c>
      <c r="L295" s="100" t="s">
        <v>58</v>
      </c>
      <c r="M295" s="102" t="s">
        <v>73</v>
      </c>
      <c r="N295" s="244" t="s">
        <v>21</v>
      </c>
      <c r="O295" s="23"/>
    </row>
    <row r="296" spans="1:15" ht="15.75" customHeight="1">
      <c r="A296" s="15" t="s">
        <v>21</v>
      </c>
      <c r="B296" s="35" t="s">
        <v>64</v>
      </c>
      <c r="C296" s="36" t="s">
        <v>76</v>
      </c>
      <c r="D296" s="96" t="s">
        <v>53</v>
      </c>
      <c r="E296" s="96">
        <v>1</v>
      </c>
      <c r="F296" s="159">
        <v>300000</v>
      </c>
      <c r="G296" s="98" t="s">
        <v>66</v>
      </c>
      <c r="H296" s="160">
        <v>46266</v>
      </c>
      <c r="I296" s="100" t="s">
        <v>55</v>
      </c>
      <c r="J296" s="100" t="s">
        <v>56</v>
      </c>
      <c r="K296" s="100" t="s">
        <v>72</v>
      </c>
      <c r="L296" s="100" t="s">
        <v>58</v>
      </c>
      <c r="M296" s="102" t="s">
        <v>73</v>
      </c>
      <c r="N296" s="244" t="s">
        <v>21</v>
      </c>
      <c r="O296" s="23"/>
    </row>
    <row r="297" spans="1:15" ht="15.75" customHeight="1">
      <c r="A297" s="15" t="s">
        <v>21</v>
      </c>
      <c r="B297" s="35" t="s">
        <v>156</v>
      </c>
      <c r="C297" s="36" t="s">
        <v>686</v>
      </c>
      <c r="D297" s="96" t="s">
        <v>53</v>
      </c>
      <c r="E297" s="96">
        <v>4</v>
      </c>
      <c r="F297" s="159">
        <v>320</v>
      </c>
      <c r="G297" s="98" t="s">
        <v>54</v>
      </c>
      <c r="H297" s="160">
        <v>46174</v>
      </c>
      <c r="I297" s="100" t="s">
        <v>55</v>
      </c>
      <c r="J297" s="100" t="s">
        <v>56</v>
      </c>
      <c r="K297" s="100" t="s">
        <v>164</v>
      </c>
      <c r="L297" s="100" t="s">
        <v>58</v>
      </c>
      <c r="M297" s="102" t="s">
        <v>109</v>
      </c>
      <c r="N297" s="244" t="s">
        <v>21</v>
      </c>
      <c r="O297" s="23"/>
    </row>
    <row r="298" spans="1:15" ht="15.75" customHeight="1">
      <c r="A298" s="15" t="s">
        <v>21</v>
      </c>
      <c r="B298" s="35" t="s">
        <v>247</v>
      </c>
      <c r="C298" s="36" t="s">
        <v>766</v>
      </c>
      <c r="D298" s="96" t="s">
        <v>53</v>
      </c>
      <c r="E298" s="96">
        <v>3</v>
      </c>
      <c r="F298" s="159">
        <v>150</v>
      </c>
      <c r="G298" s="98" t="s">
        <v>54</v>
      </c>
      <c r="H298" s="160">
        <v>46143</v>
      </c>
      <c r="I298" s="100" t="s">
        <v>55</v>
      </c>
      <c r="J298" s="100" t="s">
        <v>56</v>
      </c>
      <c r="K298" s="100" t="s">
        <v>164</v>
      </c>
      <c r="L298" s="100" t="s">
        <v>58</v>
      </c>
      <c r="M298" s="102" t="s">
        <v>148</v>
      </c>
      <c r="N298" s="246" t="s">
        <v>21</v>
      </c>
      <c r="O298" s="248"/>
    </row>
    <row r="299" spans="1:15" ht="15.75" customHeight="1">
      <c r="A299" s="15" t="s">
        <v>21</v>
      </c>
      <c r="B299" s="35" t="s">
        <v>1049</v>
      </c>
      <c r="C299" s="36" t="s">
        <v>2087</v>
      </c>
      <c r="D299" s="96" t="s">
        <v>53</v>
      </c>
      <c r="E299" s="96">
        <v>30</v>
      </c>
      <c r="F299" s="159">
        <v>750</v>
      </c>
      <c r="G299" s="98" t="s">
        <v>54</v>
      </c>
      <c r="H299" s="160">
        <v>46174</v>
      </c>
      <c r="I299" s="100" t="s">
        <v>55</v>
      </c>
      <c r="J299" s="100" t="s">
        <v>56</v>
      </c>
      <c r="K299" s="100" t="s">
        <v>164</v>
      </c>
      <c r="L299" s="100" t="s">
        <v>58</v>
      </c>
      <c r="M299" s="102" t="s">
        <v>148</v>
      </c>
      <c r="N299" s="244" t="s">
        <v>21</v>
      </c>
      <c r="O299" s="23"/>
    </row>
    <row r="300" spans="1:15" ht="15.75" customHeight="1">
      <c r="A300" s="15" t="s">
        <v>21</v>
      </c>
      <c r="B300" s="35" t="s">
        <v>1049</v>
      </c>
      <c r="C300" s="36" t="s">
        <v>2143</v>
      </c>
      <c r="D300" s="96" t="s">
        <v>53</v>
      </c>
      <c r="E300" s="96">
        <v>30</v>
      </c>
      <c r="F300" s="159">
        <v>405</v>
      </c>
      <c r="G300" s="98" t="s">
        <v>54</v>
      </c>
      <c r="H300" s="160">
        <v>46174</v>
      </c>
      <c r="I300" s="100" t="s">
        <v>55</v>
      </c>
      <c r="J300" s="100" t="s">
        <v>56</v>
      </c>
      <c r="K300" s="100" t="s">
        <v>164</v>
      </c>
      <c r="L300" s="100" t="s">
        <v>58</v>
      </c>
      <c r="M300" s="102" t="s">
        <v>148</v>
      </c>
      <c r="N300" s="244" t="s">
        <v>21</v>
      </c>
      <c r="O300" s="23"/>
    </row>
    <row r="301" spans="1:15" ht="15.75" customHeight="1">
      <c r="A301" s="15" t="s">
        <v>21</v>
      </c>
      <c r="B301" s="35" t="s">
        <v>775</v>
      </c>
      <c r="C301" s="36" t="s">
        <v>776</v>
      </c>
      <c r="D301" s="96" t="s">
        <v>53</v>
      </c>
      <c r="E301" s="96">
        <v>2</v>
      </c>
      <c r="F301" s="159">
        <v>2000</v>
      </c>
      <c r="G301" s="98" t="s">
        <v>54</v>
      </c>
      <c r="H301" s="160">
        <v>46174</v>
      </c>
      <c r="I301" s="100" t="s">
        <v>55</v>
      </c>
      <c r="J301" s="100" t="s">
        <v>56</v>
      </c>
      <c r="K301" s="100" t="s">
        <v>164</v>
      </c>
      <c r="L301" s="100" t="s">
        <v>58</v>
      </c>
      <c r="M301" s="102" t="s">
        <v>148</v>
      </c>
      <c r="N301" s="245" t="s">
        <v>21</v>
      </c>
      <c r="O301" s="23"/>
    </row>
    <row r="302" spans="1:15" ht="15.75" customHeight="1">
      <c r="A302" s="15" t="s">
        <v>21</v>
      </c>
      <c r="B302" s="35" t="s">
        <v>106</v>
      </c>
      <c r="C302" s="36" t="s">
        <v>209</v>
      </c>
      <c r="D302" s="96" t="s">
        <v>210</v>
      </c>
      <c r="E302" s="96">
        <v>1</v>
      </c>
      <c r="F302" s="159">
        <v>100</v>
      </c>
      <c r="G302" s="98" t="s">
        <v>54</v>
      </c>
      <c r="H302" s="160">
        <v>46143</v>
      </c>
      <c r="I302" s="100" t="s">
        <v>55</v>
      </c>
      <c r="J302" s="100" t="s">
        <v>56</v>
      </c>
      <c r="K302" s="100" t="s">
        <v>164</v>
      </c>
      <c r="L302" s="100" t="s">
        <v>58</v>
      </c>
      <c r="M302" s="102" t="s">
        <v>148</v>
      </c>
      <c r="N302" s="244" t="s">
        <v>21</v>
      </c>
      <c r="O302" s="23"/>
    </row>
    <row r="303" spans="1:15" ht="15.75" customHeight="1">
      <c r="A303" s="15" t="s">
        <v>21</v>
      </c>
      <c r="B303" s="35" t="s">
        <v>440</v>
      </c>
      <c r="C303" s="36" t="s">
        <v>510</v>
      </c>
      <c r="D303" s="96" t="s">
        <v>511</v>
      </c>
      <c r="E303" s="96">
        <v>2</v>
      </c>
      <c r="F303" s="159">
        <v>1000</v>
      </c>
      <c r="G303" s="98" t="s">
        <v>54</v>
      </c>
      <c r="H303" s="160">
        <v>46174</v>
      </c>
      <c r="I303" s="100" t="s">
        <v>55</v>
      </c>
      <c r="J303" s="100" t="s">
        <v>56</v>
      </c>
      <c r="K303" s="100" t="s">
        <v>164</v>
      </c>
      <c r="L303" s="100" t="s">
        <v>58</v>
      </c>
      <c r="M303" s="102" t="s">
        <v>148</v>
      </c>
      <c r="N303" s="246" t="s">
        <v>21</v>
      </c>
      <c r="O303" s="248"/>
    </row>
    <row r="304" spans="1:15" ht="15.75" customHeight="1">
      <c r="A304" s="15" t="s">
        <v>21</v>
      </c>
      <c r="B304" s="35" t="s">
        <v>1049</v>
      </c>
      <c r="C304" s="36" t="s">
        <v>1828</v>
      </c>
      <c r="D304" s="96" t="s">
        <v>53</v>
      </c>
      <c r="E304" s="96">
        <v>200</v>
      </c>
      <c r="F304" s="159">
        <v>8400</v>
      </c>
      <c r="G304" s="98" t="s">
        <v>54</v>
      </c>
      <c r="H304" s="160">
        <v>46204</v>
      </c>
      <c r="I304" s="100" t="s">
        <v>55</v>
      </c>
      <c r="J304" s="100" t="s">
        <v>56</v>
      </c>
      <c r="K304" s="100" t="s">
        <v>164</v>
      </c>
      <c r="L304" s="100" t="s">
        <v>58</v>
      </c>
      <c r="M304" s="102" t="s">
        <v>2486</v>
      </c>
      <c r="N304" s="244" t="s">
        <v>21</v>
      </c>
      <c r="O304" s="23"/>
    </row>
    <row r="305" spans="1:15" ht="15.75" customHeight="1">
      <c r="A305" s="15" t="s">
        <v>21</v>
      </c>
      <c r="B305" s="35" t="s">
        <v>172</v>
      </c>
      <c r="C305" s="36" t="s">
        <v>374</v>
      </c>
      <c r="D305" s="96" t="s">
        <v>53</v>
      </c>
      <c r="E305" s="96">
        <v>1</v>
      </c>
      <c r="F305" s="159">
        <v>4000</v>
      </c>
      <c r="G305" s="98" t="s">
        <v>54</v>
      </c>
      <c r="H305" s="160">
        <v>46204</v>
      </c>
      <c r="I305" s="100" t="s">
        <v>55</v>
      </c>
      <c r="J305" s="100" t="s">
        <v>56</v>
      </c>
      <c r="K305" s="100" t="s">
        <v>164</v>
      </c>
      <c r="L305" s="100" t="s">
        <v>58</v>
      </c>
      <c r="M305" s="102" t="s">
        <v>148</v>
      </c>
      <c r="N305" s="246" t="s">
        <v>21</v>
      </c>
      <c r="O305" s="248"/>
    </row>
    <row r="306" spans="1:15" ht="15.75" customHeight="1">
      <c r="A306" s="15" t="s">
        <v>21</v>
      </c>
      <c r="B306" s="35" t="s">
        <v>1049</v>
      </c>
      <c r="C306" s="36" t="s">
        <v>1794</v>
      </c>
      <c r="D306" s="96" t="s">
        <v>53</v>
      </c>
      <c r="E306" s="96">
        <v>30</v>
      </c>
      <c r="F306" s="159">
        <v>15000</v>
      </c>
      <c r="G306" s="98" t="s">
        <v>54</v>
      </c>
      <c r="H306" s="160">
        <v>46235</v>
      </c>
      <c r="I306" s="100" t="s">
        <v>55</v>
      </c>
      <c r="J306" s="100" t="s">
        <v>56</v>
      </c>
      <c r="K306" s="100" t="s">
        <v>164</v>
      </c>
      <c r="L306" s="100" t="s">
        <v>58</v>
      </c>
      <c r="M306" s="102" t="s">
        <v>2498</v>
      </c>
      <c r="N306" s="244" t="s">
        <v>21</v>
      </c>
      <c r="O306" s="23"/>
    </row>
    <row r="307" spans="1:15" ht="15.75" customHeight="1">
      <c r="A307" s="15" t="s">
        <v>21</v>
      </c>
      <c r="B307" s="35" t="s">
        <v>1049</v>
      </c>
      <c r="C307" s="36" t="s">
        <v>1865</v>
      </c>
      <c r="D307" s="96" t="s">
        <v>53</v>
      </c>
      <c r="E307" s="96">
        <v>50</v>
      </c>
      <c r="F307" s="159">
        <v>6350</v>
      </c>
      <c r="G307" s="98" t="s">
        <v>54</v>
      </c>
      <c r="H307" s="160">
        <v>46204</v>
      </c>
      <c r="I307" s="100" t="s">
        <v>55</v>
      </c>
      <c r="J307" s="100" t="s">
        <v>56</v>
      </c>
      <c r="K307" s="100" t="s">
        <v>164</v>
      </c>
      <c r="L307" s="100" t="s">
        <v>58</v>
      </c>
      <c r="M307" s="102" t="s">
        <v>109</v>
      </c>
      <c r="N307" s="244" t="s">
        <v>21</v>
      </c>
      <c r="O307" s="23"/>
    </row>
    <row r="308" spans="1:15" ht="15.75" customHeight="1">
      <c r="A308" s="15" t="s">
        <v>21</v>
      </c>
      <c r="B308" s="35" t="s">
        <v>51</v>
      </c>
      <c r="C308" s="36" t="s">
        <v>582</v>
      </c>
      <c r="D308" s="96" t="s">
        <v>583</v>
      </c>
      <c r="E308" s="96">
        <v>5</v>
      </c>
      <c r="F308" s="159">
        <v>650</v>
      </c>
      <c r="G308" s="98" t="s">
        <v>54</v>
      </c>
      <c r="H308" s="160">
        <v>46174</v>
      </c>
      <c r="I308" s="100" t="s">
        <v>55</v>
      </c>
      <c r="J308" s="100" t="s">
        <v>56</v>
      </c>
      <c r="K308" s="100" t="s">
        <v>164</v>
      </c>
      <c r="L308" s="100" t="s">
        <v>58</v>
      </c>
      <c r="M308" s="102" t="s">
        <v>148</v>
      </c>
      <c r="N308" s="244" t="s">
        <v>21</v>
      </c>
      <c r="O308" s="23"/>
    </row>
    <row r="309" spans="1:15" ht="15.75" customHeight="1">
      <c r="A309" s="15" t="s">
        <v>21</v>
      </c>
      <c r="B309" s="35" t="s">
        <v>440</v>
      </c>
      <c r="C309" s="36" t="s">
        <v>677</v>
      </c>
      <c r="D309" s="96" t="s">
        <v>511</v>
      </c>
      <c r="E309" s="96">
        <v>7</v>
      </c>
      <c r="F309" s="159">
        <v>350</v>
      </c>
      <c r="G309" s="98" t="s">
        <v>54</v>
      </c>
      <c r="H309" s="160">
        <v>46174</v>
      </c>
      <c r="I309" s="100" t="s">
        <v>55</v>
      </c>
      <c r="J309" s="100" t="s">
        <v>56</v>
      </c>
      <c r="K309" s="100" t="s">
        <v>164</v>
      </c>
      <c r="L309" s="100" t="s">
        <v>58</v>
      </c>
      <c r="M309" s="102" t="s">
        <v>2498</v>
      </c>
      <c r="N309" s="246" t="s">
        <v>21</v>
      </c>
      <c r="O309" s="248"/>
    </row>
    <row r="310" spans="1:15" ht="15.75" customHeight="1">
      <c r="A310" s="15" t="s">
        <v>21</v>
      </c>
      <c r="B310" s="35" t="s">
        <v>247</v>
      </c>
      <c r="C310" s="36" t="s">
        <v>585</v>
      </c>
      <c r="D310" s="96" t="s">
        <v>53</v>
      </c>
      <c r="E310" s="96">
        <v>20</v>
      </c>
      <c r="F310" s="159">
        <v>600</v>
      </c>
      <c r="G310" s="98" t="s">
        <v>54</v>
      </c>
      <c r="H310" s="160">
        <v>46174</v>
      </c>
      <c r="I310" s="100" t="s">
        <v>55</v>
      </c>
      <c r="J310" s="100" t="s">
        <v>56</v>
      </c>
      <c r="K310" s="100" t="s">
        <v>164</v>
      </c>
      <c r="L310" s="100" t="s">
        <v>58</v>
      </c>
      <c r="M310" s="102" t="s">
        <v>2517</v>
      </c>
      <c r="N310" s="246" t="s">
        <v>21</v>
      </c>
      <c r="O310" s="248"/>
    </row>
    <row r="311" spans="1:15" ht="15.75" customHeight="1">
      <c r="A311" s="15" t="s">
        <v>21</v>
      </c>
      <c r="B311" s="35" t="s">
        <v>172</v>
      </c>
      <c r="C311" s="36" t="s">
        <v>605</v>
      </c>
      <c r="D311" s="96" t="s">
        <v>53</v>
      </c>
      <c r="E311" s="96">
        <v>10</v>
      </c>
      <c r="F311" s="159">
        <v>500</v>
      </c>
      <c r="G311" s="98" t="s">
        <v>54</v>
      </c>
      <c r="H311" s="160">
        <v>46174</v>
      </c>
      <c r="I311" s="100" t="s">
        <v>55</v>
      </c>
      <c r="J311" s="100" t="s">
        <v>56</v>
      </c>
      <c r="K311" s="100" t="s">
        <v>164</v>
      </c>
      <c r="L311" s="100" t="s">
        <v>58</v>
      </c>
      <c r="M311" s="102" t="s">
        <v>2517</v>
      </c>
      <c r="N311" s="246" t="s">
        <v>21</v>
      </c>
      <c r="O311" s="248"/>
    </row>
    <row r="312" spans="1:15" ht="15.75" customHeight="1">
      <c r="A312" s="15" t="s">
        <v>21</v>
      </c>
      <c r="B312" s="35" t="s">
        <v>1049</v>
      </c>
      <c r="C312" s="36" t="s">
        <v>1957</v>
      </c>
      <c r="D312" s="96" t="s">
        <v>53</v>
      </c>
      <c r="E312" s="96">
        <v>200</v>
      </c>
      <c r="F312" s="159">
        <v>2196</v>
      </c>
      <c r="G312" s="98" t="s">
        <v>54</v>
      </c>
      <c r="H312" s="160">
        <v>46174</v>
      </c>
      <c r="I312" s="100" t="s">
        <v>55</v>
      </c>
      <c r="J312" s="100" t="s">
        <v>56</v>
      </c>
      <c r="K312" s="100" t="s">
        <v>164</v>
      </c>
      <c r="L312" s="100" t="s">
        <v>58</v>
      </c>
      <c r="M312" s="102" t="s">
        <v>2517</v>
      </c>
      <c r="N312" s="244" t="s">
        <v>21</v>
      </c>
      <c r="O312" s="23"/>
    </row>
    <row r="313" spans="1:15" ht="15.75" customHeight="1">
      <c r="A313" s="15" t="s">
        <v>21</v>
      </c>
      <c r="B313" s="35" t="s">
        <v>242</v>
      </c>
      <c r="C313" s="36" t="s">
        <v>475</v>
      </c>
      <c r="D313" s="96" t="s">
        <v>53</v>
      </c>
      <c r="E313" s="96">
        <v>100</v>
      </c>
      <c r="F313" s="159">
        <v>1490</v>
      </c>
      <c r="G313" s="98" t="s">
        <v>54</v>
      </c>
      <c r="H313" s="160">
        <v>46174</v>
      </c>
      <c r="I313" s="100" t="s">
        <v>55</v>
      </c>
      <c r="J313" s="100" t="s">
        <v>56</v>
      </c>
      <c r="K313" s="100" t="s">
        <v>164</v>
      </c>
      <c r="L313" s="100" t="s">
        <v>58</v>
      </c>
      <c r="M313" s="102" t="s">
        <v>2517</v>
      </c>
      <c r="N313" s="246" t="s">
        <v>21</v>
      </c>
      <c r="O313" s="248"/>
    </row>
    <row r="314" spans="1:15" ht="15.75" customHeight="1">
      <c r="A314" s="15" t="s">
        <v>21</v>
      </c>
      <c r="B314" s="35" t="s">
        <v>1049</v>
      </c>
      <c r="C314" s="36" t="s">
        <v>1891</v>
      </c>
      <c r="D314" s="96" t="s">
        <v>53</v>
      </c>
      <c r="E314" s="96">
        <v>300</v>
      </c>
      <c r="F314" s="159">
        <v>4740</v>
      </c>
      <c r="G314" s="98" t="s">
        <v>54</v>
      </c>
      <c r="H314" s="160">
        <v>46204</v>
      </c>
      <c r="I314" s="100" t="s">
        <v>55</v>
      </c>
      <c r="J314" s="100" t="s">
        <v>56</v>
      </c>
      <c r="K314" s="100" t="s">
        <v>164</v>
      </c>
      <c r="L314" s="100" t="s">
        <v>58</v>
      </c>
      <c r="M314" s="102" t="s">
        <v>2517</v>
      </c>
      <c r="N314" s="244" t="s">
        <v>21</v>
      </c>
      <c r="O314" s="23"/>
    </row>
    <row r="315" spans="1:15" ht="15.75" customHeight="1">
      <c r="A315" s="15" t="s">
        <v>21</v>
      </c>
      <c r="B315" s="35" t="s">
        <v>1049</v>
      </c>
      <c r="C315" s="36" t="s">
        <v>1835</v>
      </c>
      <c r="D315" s="96" t="s">
        <v>53</v>
      </c>
      <c r="E315" s="96">
        <v>500</v>
      </c>
      <c r="F315" s="159">
        <v>8000</v>
      </c>
      <c r="G315" s="98" t="s">
        <v>54</v>
      </c>
      <c r="H315" s="160">
        <v>46204</v>
      </c>
      <c r="I315" s="100" t="s">
        <v>55</v>
      </c>
      <c r="J315" s="100" t="s">
        <v>56</v>
      </c>
      <c r="K315" s="100" t="s">
        <v>164</v>
      </c>
      <c r="L315" s="100" t="s">
        <v>58</v>
      </c>
      <c r="M315" s="102" t="s">
        <v>2517</v>
      </c>
      <c r="N315" s="244" t="s">
        <v>21</v>
      </c>
      <c r="O315" s="23"/>
    </row>
    <row r="316" spans="1:15" ht="15.75" customHeight="1">
      <c r="A316" s="15" t="s">
        <v>21</v>
      </c>
      <c r="B316" s="35" t="s">
        <v>317</v>
      </c>
      <c r="C316" s="36" t="s">
        <v>724</v>
      </c>
      <c r="D316" s="96" t="s">
        <v>53</v>
      </c>
      <c r="E316" s="96">
        <v>4</v>
      </c>
      <c r="F316" s="159">
        <v>236</v>
      </c>
      <c r="G316" s="98" t="s">
        <v>54</v>
      </c>
      <c r="H316" s="160">
        <v>46143</v>
      </c>
      <c r="I316" s="100" t="s">
        <v>55</v>
      </c>
      <c r="J316" s="100" t="s">
        <v>56</v>
      </c>
      <c r="K316" s="100" t="s">
        <v>164</v>
      </c>
      <c r="L316" s="100" t="s">
        <v>58</v>
      </c>
      <c r="M316" s="102" t="s">
        <v>2498</v>
      </c>
      <c r="N316" s="246" t="s">
        <v>21</v>
      </c>
      <c r="O316" s="248"/>
    </row>
    <row r="317" spans="1:15" ht="15.75" customHeight="1">
      <c r="A317" s="15" t="s">
        <v>21</v>
      </c>
      <c r="B317" s="35" t="s">
        <v>245</v>
      </c>
      <c r="C317" s="36" t="s">
        <v>724</v>
      </c>
      <c r="D317" s="96" t="s">
        <v>53</v>
      </c>
      <c r="E317" s="96">
        <v>3</v>
      </c>
      <c r="F317" s="159">
        <v>177</v>
      </c>
      <c r="G317" s="98" t="s">
        <v>54</v>
      </c>
      <c r="H317" s="160">
        <v>46143</v>
      </c>
      <c r="I317" s="100" t="s">
        <v>55</v>
      </c>
      <c r="J317" s="100" t="s">
        <v>56</v>
      </c>
      <c r="K317" s="100" t="s">
        <v>164</v>
      </c>
      <c r="L317" s="100" t="s">
        <v>58</v>
      </c>
      <c r="M317" s="102" t="s">
        <v>2498</v>
      </c>
      <c r="N317" s="246" t="s">
        <v>21</v>
      </c>
      <c r="O317" s="248"/>
    </row>
    <row r="318" spans="1:15" ht="15.75" customHeight="1">
      <c r="A318" s="15" t="s">
        <v>21</v>
      </c>
      <c r="B318" s="35" t="s">
        <v>283</v>
      </c>
      <c r="C318" s="36" t="s">
        <v>724</v>
      </c>
      <c r="D318" s="96" t="s">
        <v>53</v>
      </c>
      <c r="E318" s="96">
        <v>2</v>
      </c>
      <c r="F318" s="159">
        <v>118</v>
      </c>
      <c r="G318" s="98" t="s">
        <v>54</v>
      </c>
      <c r="H318" s="160">
        <v>46143</v>
      </c>
      <c r="I318" s="100" t="s">
        <v>55</v>
      </c>
      <c r="J318" s="100" t="s">
        <v>56</v>
      </c>
      <c r="K318" s="100" t="s">
        <v>164</v>
      </c>
      <c r="L318" s="100" t="s">
        <v>58</v>
      </c>
      <c r="M318" s="102" t="s">
        <v>2498</v>
      </c>
      <c r="N318" s="249" t="s">
        <v>21</v>
      </c>
      <c r="O318" s="248"/>
    </row>
    <row r="319" spans="1:15" ht="15.75" customHeight="1">
      <c r="A319" s="15" t="s">
        <v>21</v>
      </c>
      <c r="B319" s="35" t="s">
        <v>161</v>
      </c>
      <c r="C319" s="36" t="s">
        <v>724</v>
      </c>
      <c r="D319" s="96" t="s">
        <v>53</v>
      </c>
      <c r="E319" s="96">
        <v>2</v>
      </c>
      <c r="F319" s="159">
        <v>118</v>
      </c>
      <c r="G319" s="98" t="s">
        <v>54</v>
      </c>
      <c r="H319" s="160">
        <v>46143</v>
      </c>
      <c r="I319" s="100" t="s">
        <v>55</v>
      </c>
      <c r="J319" s="100" t="s">
        <v>56</v>
      </c>
      <c r="K319" s="100" t="s">
        <v>164</v>
      </c>
      <c r="L319" s="100" t="s">
        <v>58</v>
      </c>
      <c r="M319" s="102" t="s">
        <v>2498</v>
      </c>
      <c r="N319" s="246" t="s">
        <v>21</v>
      </c>
      <c r="O319" s="248"/>
    </row>
    <row r="320" spans="1:15" ht="15.75" customHeight="1">
      <c r="A320" s="15" t="s">
        <v>21</v>
      </c>
      <c r="B320" s="35" t="s">
        <v>156</v>
      </c>
      <c r="C320" s="36" t="s">
        <v>267</v>
      </c>
      <c r="D320" s="96" t="s">
        <v>53</v>
      </c>
      <c r="E320" s="96">
        <v>128</v>
      </c>
      <c r="F320" s="159">
        <v>10240</v>
      </c>
      <c r="G320" s="98" t="s">
        <v>54</v>
      </c>
      <c r="H320" s="160">
        <v>46235</v>
      </c>
      <c r="I320" s="100" t="s">
        <v>55</v>
      </c>
      <c r="J320" s="100" t="s">
        <v>56</v>
      </c>
      <c r="K320" s="100" t="s">
        <v>164</v>
      </c>
      <c r="L320" s="100" t="s">
        <v>58</v>
      </c>
      <c r="M320" s="102" t="s">
        <v>2534</v>
      </c>
      <c r="N320" s="244" t="s">
        <v>21</v>
      </c>
      <c r="O320" s="23"/>
    </row>
    <row r="321" spans="1:15" ht="15.75" customHeight="1">
      <c r="A321" s="15" t="s">
        <v>21</v>
      </c>
      <c r="B321" s="35" t="s">
        <v>317</v>
      </c>
      <c r="C321" s="36" t="s">
        <v>318</v>
      </c>
      <c r="D321" s="96" t="s">
        <v>53</v>
      </c>
      <c r="E321" s="96">
        <v>50</v>
      </c>
      <c r="F321" s="159">
        <v>5700</v>
      </c>
      <c r="G321" s="98" t="s">
        <v>54</v>
      </c>
      <c r="H321" s="160">
        <v>46204</v>
      </c>
      <c r="I321" s="100" t="s">
        <v>55</v>
      </c>
      <c r="J321" s="100" t="s">
        <v>56</v>
      </c>
      <c r="K321" s="100" t="s">
        <v>164</v>
      </c>
      <c r="L321" s="100" t="s">
        <v>58</v>
      </c>
      <c r="M321" s="102" t="s">
        <v>2534</v>
      </c>
      <c r="N321" s="246" t="s">
        <v>21</v>
      </c>
      <c r="O321" s="248"/>
    </row>
    <row r="322" spans="1:15" ht="15.75" customHeight="1">
      <c r="A322" s="15" t="s">
        <v>21</v>
      </c>
      <c r="B322" s="35" t="s">
        <v>169</v>
      </c>
      <c r="C322" s="36" t="s">
        <v>318</v>
      </c>
      <c r="D322" s="96" t="s">
        <v>53</v>
      </c>
      <c r="E322" s="96">
        <v>30</v>
      </c>
      <c r="F322" s="159">
        <v>3420</v>
      </c>
      <c r="G322" s="98" t="s">
        <v>54</v>
      </c>
      <c r="H322" s="160">
        <v>46174</v>
      </c>
      <c r="I322" s="100" t="s">
        <v>55</v>
      </c>
      <c r="J322" s="100" t="s">
        <v>56</v>
      </c>
      <c r="K322" s="100" t="s">
        <v>164</v>
      </c>
      <c r="L322" s="100" t="s">
        <v>58</v>
      </c>
      <c r="M322" s="102" t="s">
        <v>2534</v>
      </c>
      <c r="N322" s="246" t="s">
        <v>21</v>
      </c>
      <c r="O322" s="248"/>
    </row>
    <row r="323" spans="1:15" ht="15.75" customHeight="1">
      <c r="A323" s="15" t="s">
        <v>21</v>
      </c>
      <c r="B323" s="35" t="s">
        <v>283</v>
      </c>
      <c r="C323" s="36" t="s">
        <v>318</v>
      </c>
      <c r="D323" s="96" t="s">
        <v>53</v>
      </c>
      <c r="E323" s="96">
        <v>20</v>
      </c>
      <c r="F323" s="159">
        <v>2280</v>
      </c>
      <c r="G323" s="98" t="s">
        <v>54</v>
      </c>
      <c r="H323" s="160">
        <v>46174</v>
      </c>
      <c r="I323" s="100" t="s">
        <v>55</v>
      </c>
      <c r="J323" s="100" t="s">
        <v>56</v>
      </c>
      <c r="K323" s="100" t="s">
        <v>164</v>
      </c>
      <c r="L323" s="100" t="s">
        <v>58</v>
      </c>
      <c r="M323" s="102" t="s">
        <v>2534</v>
      </c>
      <c r="N323" s="246" t="s">
        <v>21</v>
      </c>
      <c r="O323" s="248"/>
    </row>
    <row r="324" spans="1:15" ht="15.75" customHeight="1">
      <c r="A324" s="15" t="s">
        <v>21</v>
      </c>
      <c r="B324" s="35" t="s">
        <v>258</v>
      </c>
      <c r="C324" s="36" t="s">
        <v>318</v>
      </c>
      <c r="D324" s="96" t="s">
        <v>53</v>
      </c>
      <c r="E324" s="96">
        <v>18</v>
      </c>
      <c r="F324" s="159">
        <v>2052</v>
      </c>
      <c r="G324" s="98" t="s">
        <v>54</v>
      </c>
      <c r="H324" s="160">
        <v>46174</v>
      </c>
      <c r="I324" s="100" t="s">
        <v>55</v>
      </c>
      <c r="J324" s="100" t="s">
        <v>56</v>
      </c>
      <c r="K324" s="100" t="s">
        <v>164</v>
      </c>
      <c r="L324" s="100" t="s">
        <v>58</v>
      </c>
      <c r="M324" s="102" t="s">
        <v>2534</v>
      </c>
      <c r="N324" s="246" t="s">
        <v>21</v>
      </c>
      <c r="O324" s="248"/>
    </row>
    <row r="325" spans="1:15" ht="15.75" customHeight="1">
      <c r="A325" s="15" t="s">
        <v>21</v>
      </c>
      <c r="B325" s="35" t="s">
        <v>440</v>
      </c>
      <c r="C325" s="36" t="s">
        <v>318</v>
      </c>
      <c r="D325" s="96" t="s">
        <v>53</v>
      </c>
      <c r="E325" s="96">
        <v>18</v>
      </c>
      <c r="F325" s="159">
        <v>2052</v>
      </c>
      <c r="G325" s="98" t="s">
        <v>54</v>
      </c>
      <c r="H325" s="160">
        <v>46174</v>
      </c>
      <c r="I325" s="100" t="s">
        <v>55</v>
      </c>
      <c r="J325" s="100" t="s">
        <v>56</v>
      </c>
      <c r="K325" s="100" t="s">
        <v>164</v>
      </c>
      <c r="L325" s="100" t="s">
        <v>58</v>
      </c>
      <c r="M325" s="102" t="s">
        <v>2534</v>
      </c>
      <c r="N325" s="246" t="s">
        <v>21</v>
      </c>
      <c r="O325" s="248"/>
    </row>
    <row r="326" spans="1:15" ht="15.75" customHeight="1">
      <c r="A326" s="15" t="s">
        <v>21</v>
      </c>
      <c r="B326" s="35" t="s">
        <v>172</v>
      </c>
      <c r="C326" s="36" t="s">
        <v>318</v>
      </c>
      <c r="D326" s="96" t="s">
        <v>53</v>
      </c>
      <c r="E326" s="96">
        <v>18</v>
      </c>
      <c r="F326" s="159">
        <v>2052</v>
      </c>
      <c r="G326" s="98" t="s">
        <v>54</v>
      </c>
      <c r="H326" s="160">
        <v>46174</v>
      </c>
      <c r="I326" s="100" t="s">
        <v>55</v>
      </c>
      <c r="J326" s="100" t="s">
        <v>56</v>
      </c>
      <c r="K326" s="100" t="s">
        <v>164</v>
      </c>
      <c r="L326" s="100" t="s">
        <v>58</v>
      </c>
      <c r="M326" s="102" t="s">
        <v>2534</v>
      </c>
      <c r="N326" s="246" t="s">
        <v>21</v>
      </c>
      <c r="O326" s="248"/>
    </row>
    <row r="327" spans="1:15" ht="15.75" customHeight="1">
      <c r="A327" s="15" t="s">
        <v>21</v>
      </c>
      <c r="B327" s="35" t="s">
        <v>161</v>
      </c>
      <c r="C327" s="36" t="s">
        <v>318</v>
      </c>
      <c r="D327" s="96" t="s">
        <v>53</v>
      </c>
      <c r="E327" s="96">
        <v>15</v>
      </c>
      <c r="F327" s="159">
        <v>1710</v>
      </c>
      <c r="G327" s="98" t="s">
        <v>54</v>
      </c>
      <c r="H327" s="160">
        <v>46174</v>
      </c>
      <c r="I327" s="100" t="s">
        <v>55</v>
      </c>
      <c r="J327" s="100" t="s">
        <v>56</v>
      </c>
      <c r="K327" s="100" t="s">
        <v>164</v>
      </c>
      <c r="L327" s="100" t="s">
        <v>58</v>
      </c>
      <c r="M327" s="102" t="s">
        <v>2534</v>
      </c>
      <c r="N327" s="246" t="s">
        <v>21</v>
      </c>
      <c r="O327" s="248"/>
    </row>
    <row r="328" spans="1:15" ht="15.75" customHeight="1">
      <c r="A328" s="15" t="s">
        <v>21</v>
      </c>
      <c r="B328" s="35" t="s">
        <v>245</v>
      </c>
      <c r="C328" s="36" t="s">
        <v>318</v>
      </c>
      <c r="D328" s="96" t="s">
        <v>53</v>
      </c>
      <c r="E328" s="96">
        <v>10</v>
      </c>
      <c r="F328" s="159">
        <v>1140</v>
      </c>
      <c r="G328" s="98" t="s">
        <v>54</v>
      </c>
      <c r="H328" s="160">
        <v>46174</v>
      </c>
      <c r="I328" s="100" t="s">
        <v>55</v>
      </c>
      <c r="J328" s="100" t="s">
        <v>56</v>
      </c>
      <c r="K328" s="100" t="s">
        <v>164</v>
      </c>
      <c r="L328" s="100" t="s">
        <v>58</v>
      </c>
      <c r="M328" s="102" t="s">
        <v>2534</v>
      </c>
      <c r="N328" s="246" t="s">
        <v>21</v>
      </c>
      <c r="O328" s="248"/>
    </row>
    <row r="329" spans="1:15" ht="15.75" customHeight="1">
      <c r="A329" s="15" t="s">
        <v>21</v>
      </c>
      <c r="B329" s="35" t="s">
        <v>1049</v>
      </c>
      <c r="C329" s="36" t="s">
        <v>740</v>
      </c>
      <c r="D329" s="96" t="s">
        <v>53</v>
      </c>
      <c r="E329" s="96">
        <v>50</v>
      </c>
      <c r="F329" s="159">
        <v>2500</v>
      </c>
      <c r="G329" s="98" t="s">
        <v>54</v>
      </c>
      <c r="H329" s="160">
        <v>46174</v>
      </c>
      <c r="I329" s="100" t="s">
        <v>55</v>
      </c>
      <c r="J329" s="100" t="s">
        <v>56</v>
      </c>
      <c r="K329" s="100" t="s">
        <v>164</v>
      </c>
      <c r="L329" s="100" t="s">
        <v>58</v>
      </c>
      <c r="M329" s="102" t="s">
        <v>2534</v>
      </c>
      <c r="N329" s="244" t="s">
        <v>21</v>
      </c>
      <c r="O329" s="23"/>
    </row>
    <row r="330" spans="1:15" ht="15.75" customHeight="1">
      <c r="A330" s="15" t="s">
        <v>21</v>
      </c>
      <c r="B330" s="35" t="s">
        <v>245</v>
      </c>
      <c r="C330" s="36" t="s">
        <v>740</v>
      </c>
      <c r="D330" s="96" t="s">
        <v>53</v>
      </c>
      <c r="E330" s="96">
        <v>4</v>
      </c>
      <c r="F330" s="159">
        <v>200</v>
      </c>
      <c r="G330" s="98" t="s">
        <v>54</v>
      </c>
      <c r="H330" s="160">
        <v>46143</v>
      </c>
      <c r="I330" s="100" t="s">
        <v>55</v>
      </c>
      <c r="J330" s="100" t="s">
        <v>56</v>
      </c>
      <c r="K330" s="100" t="s">
        <v>164</v>
      </c>
      <c r="L330" s="100" t="s">
        <v>58</v>
      </c>
      <c r="M330" s="102" t="s">
        <v>2534</v>
      </c>
      <c r="N330" s="246" t="s">
        <v>21</v>
      </c>
      <c r="O330" s="248"/>
    </row>
    <row r="331" spans="1:15" ht="15.75" customHeight="1">
      <c r="A331" s="15" t="s">
        <v>21</v>
      </c>
      <c r="B331" s="35" t="s">
        <v>317</v>
      </c>
      <c r="C331" s="36" t="s">
        <v>740</v>
      </c>
      <c r="D331" s="96" t="s">
        <v>53</v>
      </c>
      <c r="E331" s="96">
        <v>4</v>
      </c>
      <c r="F331" s="159">
        <v>200</v>
      </c>
      <c r="G331" s="98" t="s">
        <v>54</v>
      </c>
      <c r="H331" s="160">
        <v>46143</v>
      </c>
      <c r="I331" s="100" t="s">
        <v>55</v>
      </c>
      <c r="J331" s="100" t="s">
        <v>56</v>
      </c>
      <c r="K331" s="100" t="s">
        <v>164</v>
      </c>
      <c r="L331" s="100" t="s">
        <v>58</v>
      </c>
      <c r="M331" s="102" t="s">
        <v>2534</v>
      </c>
      <c r="N331" s="246" t="s">
        <v>21</v>
      </c>
      <c r="O331" s="248"/>
    </row>
    <row r="332" spans="1:15" ht="15.75" customHeight="1">
      <c r="A332" s="15" t="s">
        <v>21</v>
      </c>
      <c r="B332" s="35" t="s">
        <v>169</v>
      </c>
      <c r="C332" s="36" t="s">
        <v>740</v>
      </c>
      <c r="D332" s="96" t="s">
        <v>53</v>
      </c>
      <c r="E332" s="96">
        <v>4</v>
      </c>
      <c r="F332" s="159">
        <v>200</v>
      </c>
      <c r="G332" s="98" t="s">
        <v>54</v>
      </c>
      <c r="H332" s="160">
        <v>46143</v>
      </c>
      <c r="I332" s="100" t="s">
        <v>55</v>
      </c>
      <c r="J332" s="100" t="s">
        <v>56</v>
      </c>
      <c r="K332" s="100" t="s">
        <v>164</v>
      </c>
      <c r="L332" s="100" t="s">
        <v>58</v>
      </c>
      <c r="M332" s="102" t="s">
        <v>2534</v>
      </c>
      <c r="N332" s="246" t="s">
        <v>21</v>
      </c>
      <c r="O332" s="248"/>
    </row>
    <row r="333" spans="1:15" ht="15.75" customHeight="1">
      <c r="A333" s="15" t="s">
        <v>21</v>
      </c>
      <c r="B333" s="35" t="s">
        <v>283</v>
      </c>
      <c r="C333" s="36" t="s">
        <v>740</v>
      </c>
      <c r="D333" s="96" t="s">
        <v>53</v>
      </c>
      <c r="E333" s="96">
        <v>2</v>
      </c>
      <c r="F333" s="159">
        <v>100</v>
      </c>
      <c r="G333" s="98" t="s">
        <v>54</v>
      </c>
      <c r="H333" s="160">
        <v>46143</v>
      </c>
      <c r="I333" s="100" t="s">
        <v>55</v>
      </c>
      <c r="J333" s="100" t="s">
        <v>56</v>
      </c>
      <c r="K333" s="100" t="s">
        <v>164</v>
      </c>
      <c r="L333" s="100" t="s">
        <v>58</v>
      </c>
      <c r="M333" s="102" t="s">
        <v>2534</v>
      </c>
      <c r="N333" s="246" t="s">
        <v>21</v>
      </c>
      <c r="O333" s="248"/>
    </row>
    <row r="334" spans="1:15" ht="15.75" customHeight="1">
      <c r="A334" s="15" t="s">
        <v>21</v>
      </c>
      <c r="B334" s="35" t="s">
        <v>156</v>
      </c>
      <c r="C334" s="36" t="s">
        <v>798</v>
      </c>
      <c r="D334" s="96" t="s">
        <v>53</v>
      </c>
      <c r="E334" s="96">
        <v>10</v>
      </c>
      <c r="F334" s="159">
        <v>110</v>
      </c>
      <c r="G334" s="98" t="s">
        <v>54</v>
      </c>
      <c r="H334" s="160">
        <v>46143</v>
      </c>
      <c r="I334" s="100" t="s">
        <v>55</v>
      </c>
      <c r="J334" s="100" t="s">
        <v>56</v>
      </c>
      <c r="K334" s="100" t="s">
        <v>164</v>
      </c>
      <c r="L334" s="100" t="s">
        <v>58</v>
      </c>
      <c r="M334" s="102" t="s">
        <v>2517</v>
      </c>
      <c r="N334" s="244" t="s">
        <v>21</v>
      </c>
      <c r="O334" s="23"/>
    </row>
    <row r="335" spans="1:15" ht="15.75" customHeight="1">
      <c r="A335" s="15" t="s">
        <v>21</v>
      </c>
      <c r="B335" s="35" t="s">
        <v>1049</v>
      </c>
      <c r="C335" s="36" t="s">
        <v>2279</v>
      </c>
      <c r="D335" s="96" t="s">
        <v>53</v>
      </c>
      <c r="E335" s="96">
        <v>60</v>
      </c>
      <c r="F335" s="159">
        <v>90</v>
      </c>
      <c r="G335" s="98" t="s">
        <v>54</v>
      </c>
      <c r="H335" s="160">
        <v>46143</v>
      </c>
      <c r="I335" s="100" t="s">
        <v>55</v>
      </c>
      <c r="J335" s="100" t="s">
        <v>56</v>
      </c>
      <c r="K335" s="100" t="s">
        <v>164</v>
      </c>
      <c r="L335" s="100" t="s">
        <v>58</v>
      </c>
      <c r="M335" s="102" t="s">
        <v>2517</v>
      </c>
      <c r="N335" s="244" t="s">
        <v>21</v>
      </c>
      <c r="O335" s="23"/>
    </row>
    <row r="336" spans="1:15" ht="15.75" customHeight="1">
      <c r="A336" s="15" t="s">
        <v>21</v>
      </c>
      <c r="B336" s="35" t="s">
        <v>1049</v>
      </c>
      <c r="C336" s="36" t="s">
        <v>2306</v>
      </c>
      <c r="D336" s="96" t="s">
        <v>53</v>
      </c>
      <c r="E336" s="96">
        <v>30</v>
      </c>
      <c r="F336" s="159">
        <v>45</v>
      </c>
      <c r="G336" s="98" t="s">
        <v>54</v>
      </c>
      <c r="H336" s="160">
        <v>46143</v>
      </c>
      <c r="I336" s="100" t="s">
        <v>55</v>
      </c>
      <c r="J336" s="100" t="s">
        <v>56</v>
      </c>
      <c r="K336" s="100" t="s">
        <v>164</v>
      </c>
      <c r="L336" s="100" t="s">
        <v>58</v>
      </c>
      <c r="M336" s="102" t="s">
        <v>2517</v>
      </c>
      <c r="N336" s="244" t="s">
        <v>21</v>
      </c>
      <c r="O336" s="23"/>
    </row>
    <row r="337" spans="1:15" ht="15.75" customHeight="1">
      <c r="A337" s="15" t="s">
        <v>21</v>
      </c>
      <c r="B337" s="35" t="s">
        <v>1049</v>
      </c>
      <c r="C337" s="36" t="s">
        <v>2206</v>
      </c>
      <c r="D337" s="96" t="s">
        <v>53</v>
      </c>
      <c r="E337" s="96">
        <v>30</v>
      </c>
      <c r="F337" s="159">
        <v>216</v>
      </c>
      <c r="G337" s="98" t="s">
        <v>54</v>
      </c>
      <c r="H337" s="160">
        <v>46143</v>
      </c>
      <c r="I337" s="100" t="s">
        <v>55</v>
      </c>
      <c r="J337" s="100" t="s">
        <v>56</v>
      </c>
      <c r="K337" s="100" t="s">
        <v>164</v>
      </c>
      <c r="L337" s="100" t="s">
        <v>58</v>
      </c>
      <c r="M337" s="102" t="s">
        <v>2517</v>
      </c>
      <c r="N337" s="244" t="s">
        <v>21</v>
      </c>
      <c r="O337" s="23"/>
    </row>
    <row r="338" spans="1:15" ht="15.75" customHeight="1">
      <c r="A338" s="15" t="s">
        <v>21</v>
      </c>
      <c r="B338" s="35" t="s">
        <v>106</v>
      </c>
      <c r="C338" s="36" t="s">
        <v>195</v>
      </c>
      <c r="D338" s="96" t="s">
        <v>196</v>
      </c>
      <c r="E338" s="96">
        <v>50</v>
      </c>
      <c r="F338" s="159">
        <v>450</v>
      </c>
      <c r="G338" s="98" t="s">
        <v>54</v>
      </c>
      <c r="H338" s="160">
        <v>46174</v>
      </c>
      <c r="I338" s="100" t="s">
        <v>55</v>
      </c>
      <c r="J338" s="100" t="s">
        <v>56</v>
      </c>
      <c r="K338" s="100" t="s">
        <v>164</v>
      </c>
      <c r="L338" s="100" t="s">
        <v>58</v>
      </c>
      <c r="M338" s="102" t="s">
        <v>73</v>
      </c>
      <c r="N338" s="244" t="s">
        <v>21</v>
      </c>
      <c r="O338" s="23"/>
    </row>
    <row r="339" spans="1:15" ht="15.75" customHeight="1">
      <c r="A339" s="15" t="s">
        <v>21</v>
      </c>
      <c r="B339" s="35" t="s">
        <v>156</v>
      </c>
      <c r="C339" s="36" t="s">
        <v>745</v>
      </c>
      <c r="D339" s="96" t="s">
        <v>746</v>
      </c>
      <c r="E339" s="96">
        <v>10</v>
      </c>
      <c r="F339" s="159">
        <v>200</v>
      </c>
      <c r="G339" s="98" t="s">
        <v>54</v>
      </c>
      <c r="H339" s="160">
        <v>46143</v>
      </c>
      <c r="I339" s="100" t="s">
        <v>55</v>
      </c>
      <c r="J339" s="100" t="s">
        <v>56</v>
      </c>
      <c r="K339" s="100" t="s">
        <v>164</v>
      </c>
      <c r="L339" s="100" t="s">
        <v>58</v>
      </c>
      <c r="M339" s="102" t="s">
        <v>73</v>
      </c>
      <c r="N339" s="244" t="s">
        <v>21</v>
      </c>
      <c r="O339" s="23"/>
    </row>
    <row r="340" spans="1:15" ht="15.75" customHeight="1">
      <c r="A340" s="15" t="s">
        <v>21</v>
      </c>
      <c r="B340" s="35" t="s">
        <v>70</v>
      </c>
      <c r="C340" s="36" t="s">
        <v>216</v>
      </c>
      <c r="D340" s="96" t="s">
        <v>53</v>
      </c>
      <c r="E340" s="96">
        <v>5</v>
      </c>
      <c r="F340" s="159">
        <v>42875</v>
      </c>
      <c r="G340" s="98" t="s">
        <v>54</v>
      </c>
      <c r="H340" s="160">
        <v>46266</v>
      </c>
      <c r="I340" s="100" t="s">
        <v>55</v>
      </c>
      <c r="J340" s="100" t="s">
        <v>56</v>
      </c>
      <c r="K340" s="100" t="s">
        <v>164</v>
      </c>
      <c r="L340" s="100" t="s">
        <v>58</v>
      </c>
      <c r="M340" s="102" t="s">
        <v>2534</v>
      </c>
      <c r="N340" s="244" t="s">
        <v>21</v>
      </c>
      <c r="O340" s="23"/>
    </row>
    <row r="341" spans="1:15" ht="15.75" customHeight="1">
      <c r="A341" s="15" t="s">
        <v>21</v>
      </c>
      <c r="B341" s="35" t="s">
        <v>1049</v>
      </c>
      <c r="C341" s="36" t="s">
        <v>2097</v>
      </c>
      <c r="D341" s="96" t="s">
        <v>53</v>
      </c>
      <c r="E341" s="96">
        <v>60</v>
      </c>
      <c r="F341" s="159">
        <v>690</v>
      </c>
      <c r="G341" s="98" t="s">
        <v>54</v>
      </c>
      <c r="H341" s="160">
        <v>46174</v>
      </c>
      <c r="I341" s="100" t="s">
        <v>55</v>
      </c>
      <c r="J341" s="100" t="s">
        <v>56</v>
      </c>
      <c r="K341" s="100" t="s">
        <v>164</v>
      </c>
      <c r="L341" s="100" t="s">
        <v>58</v>
      </c>
      <c r="M341" s="102" t="s">
        <v>109</v>
      </c>
      <c r="N341" s="244" t="s">
        <v>21</v>
      </c>
      <c r="O341" s="23"/>
    </row>
    <row r="342" spans="1:15" ht="15.75" customHeight="1">
      <c r="A342" s="15" t="s">
        <v>21</v>
      </c>
      <c r="B342" s="35" t="s">
        <v>1049</v>
      </c>
      <c r="C342" s="36" t="s">
        <v>1830</v>
      </c>
      <c r="D342" s="96" t="s">
        <v>53</v>
      </c>
      <c r="E342" s="96">
        <v>1500</v>
      </c>
      <c r="F342" s="159">
        <v>8355</v>
      </c>
      <c r="G342" s="98" t="s">
        <v>54</v>
      </c>
      <c r="H342" s="160">
        <v>46204</v>
      </c>
      <c r="I342" s="100" t="s">
        <v>55</v>
      </c>
      <c r="J342" s="100" t="s">
        <v>56</v>
      </c>
      <c r="K342" s="100" t="s">
        <v>164</v>
      </c>
      <c r="L342" s="100" t="s">
        <v>58</v>
      </c>
      <c r="M342" s="102" t="s">
        <v>148</v>
      </c>
      <c r="N342" s="244" t="s">
        <v>21</v>
      </c>
      <c r="O342" s="23"/>
    </row>
    <row r="343" spans="1:15" ht="15.75" customHeight="1">
      <c r="A343" s="15" t="s">
        <v>21</v>
      </c>
      <c r="B343" s="35" t="s">
        <v>775</v>
      </c>
      <c r="C343" s="36" t="s">
        <v>779</v>
      </c>
      <c r="D343" s="96" t="s">
        <v>53</v>
      </c>
      <c r="E343" s="96">
        <v>2</v>
      </c>
      <c r="F343" s="159">
        <v>500</v>
      </c>
      <c r="G343" s="98" t="s">
        <v>54</v>
      </c>
      <c r="H343" s="160">
        <v>46174</v>
      </c>
      <c r="I343" s="100" t="s">
        <v>55</v>
      </c>
      <c r="J343" s="100" t="s">
        <v>56</v>
      </c>
      <c r="K343" s="100" t="s">
        <v>164</v>
      </c>
      <c r="L343" s="100" t="s">
        <v>58</v>
      </c>
      <c r="M343" s="102" t="s">
        <v>109</v>
      </c>
      <c r="N343" s="244" t="s">
        <v>21</v>
      </c>
      <c r="O343" s="23"/>
    </row>
    <row r="344" spans="1:15" ht="15.75" customHeight="1">
      <c r="A344" s="15" t="s">
        <v>21</v>
      </c>
      <c r="B344" s="35" t="s">
        <v>1049</v>
      </c>
      <c r="C344" s="36" t="s">
        <v>1740</v>
      </c>
      <c r="D344" s="96" t="s">
        <v>53</v>
      </c>
      <c r="E344" s="96">
        <v>400</v>
      </c>
      <c r="F344" s="159">
        <v>356800</v>
      </c>
      <c r="G344" s="98" t="s">
        <v>66</v>
      </c>
      <c r="H344" s="160">
        <v>46266</v>
      </c>
      <c r="I344" s="100" t="s">
        <v>55</v>
      </c>
      <c r="J344" s="100" t="s">
        <v>56</v>
      </c>
      <c r="K344" s="100" t="s">
        <v>164</v>
      </c>
      <c r="L344" s="100" t="s">
        <v>58</v>
      </c>
      <c r="M344" s="102" t="s">
        <v>2498</v>
      </c>
      <c r="N344" s="244" t="s">
        <v>21</v>
      </c>
      <c r="O344" s="23"/>
    </row>
    <row r="345" spans="1:15" ht="15.75" customHeight="1">
      <c r="A345" s="15" t="s">
        <v>21</v>
      </c>
      <c r="B345" s="35" t="s">
        <v>317</v>
      </c>
      <c r="C345" s="36" t="s">
        <v>732</v>
      </c>
      <c r="D345" s="96" t="s">
        <v>53</v>
      </c>
      <c r="E345" s="96">
        <v>3</v>
      </c>
      <c r="F345" s="159">
        <v>210</v>
      </c>
      <c r="G345" s="98" t="s">
        <v>54</v>
      </c>
      <c r="H345" s="160">
        <v>46143</v>
      </c>
      <c r="I345" s="100" t="s">
        <v>55</v>
      </c>
      <c r="J345" s="100" t="s">
        <v>56</v>
      </c>
      <c r="K345" s="100" t="s">
        <v>164</v>
      </c>
      <c r="L345" s="100" t="s">
        <v>58</v>
      </c>
      <c r="M345" s="102" t="s">
        <v>2517</v>
      </c>
      <c r="N345" s="246" t="s">
        <v>21</v>
      </c>
      <c r="O345" s="248"/>
    </row>
    <row r="346" spans="1:15" ht="15.75" customHeight="1">
      <c r="A346" s="15" t="s">
        <v>21</v>
      </c>
      <c r="B346" s="35" t="s">
        <v>242</v>
      </c>
      <c r="C346" s="36" t="s">
        <v>732</v>
      </c>
      <c r="D346" s="96" t="s">
        <v>53</v>
      </c>
      <c r="E346" s="96">
        <v>3</v>
      </c>
      <c r="F346" s="159">
        <v>210</v>
      </c>
      <c r="G346" s="98" t="s">
        <v>54</v>
      </c>
      <c r="H346" s="160">
        <v>46143</v>
      </c>
      <c r="I346" s="100" t="s">
        <v>55</v>
      </c>
      <c r="J346" s="100" t="s">
        <v>56</v>
      </c>
      <c r="K346" s="100" t="s">
        <v>164</v>
      </c>
      <c r="L346" s="100" t="s">
        <v>58</v>
      </c>
      <c r="M346" s="102" t="s">
        <v>2534</v>
      </c>
      <c r="N346" s="246" t="s">
        <v>21</v>
      </c>
      <c r="O346" s="248"/>
    </row>
    <row r="347" spans="1:15" ht="15.75" customHeight="1">
      <c r="A347" s="15" t="s">
        <v>21</v>
      </c>
      <c r="B347" s="35" t="s">
        <v>1049</v>
      </c>
      <c r="C347" s="36" t="s">
        <v>2229</v>
      </c>
      <c r="D347" s="96" t="s">
        <v>53</v>
      </c>
      <c r="E347" s="96">
        <v>10</v>
      </c>
      <c r="F347" s="159">
        <v>179</v>
      </c>
      <c r="G347" s="98" t="s">
        <v>54</v>
      </c>
      <c r="H347" s="160">
        <v>46143</v>
      </c>
      <c r="I347" s="100" t="s">
        <v>55</v>
      </c>
      <c r="J347" s="100" t="s">
        <v>56</v>
      </c>
      <c r="K347" s="100" t="s">
        <v>164</v>
      </c>
      <c r="L347" s="100" t="s">
        <v>58</v>
      </c>
      <c r="M347" s="102" t="s">
        <v>109</v>
      </c>
      <c r="N347" s="244" t="s">
        <v>21</v>
      </c>
      <c r="O347" s="23"/>
    </row>
    <row r="348" spans="1:15" ht="15.75" customHeight="1">
      <c r="A348" s="15" t="s">
        <v>21</v>
      </c>
      <c r="B348" s="35" t="s">
        <v>1049</v>
      </c>
      <c r="C348" s="36" t="s">
        <v>2221</v>
      </c>
      <c r="D348" s="96" t="s">
        <v>53</v>
      </c>
      <c r="E348" s="96">
        <v>10</v>
      </c>
      <c r="F348" s="159">
        <v>195</v>
      </c>
      <c r="G348" s="98" t="s">
        <v>54</v>
      </c>
      <c r="H348" s="160">
        <v>46143</v>
      </c>
      <c r="I348" s="100" t="s">
        <v>55</v>
      </c>
      <c r="J348" s="100" t="s">
        <v>56</v>
      </c>
      <c r="K348" s="100" t="s">
        <v>164</v>
      </c>
      <c r="L348" s="100" t="s">
        <v>58</v>
      </c>
      <c r="M348" s="102" t="s">
        <v>2534</v>
      </c>
      <c r="N348" s="244" t="s">
        <v>21</v>
      </c>
      <c r="O348" s="23"/>
    </row>
    <row r="349" spans="1:15" ht="15.75" customHeight="1">
      <c r="A349" s="15" t="s">
        <v>21</v>
      </c>
      <c r="B349" s="35" t="s">
        <v>1049</v>
      </c>
      <c r="C349" s="36" t="s">
        <v>2025</v>
      </c>
      <c r="D349" s="96" t="s">
        <v>53</v>
      </c>
      <c r="E349" s="96">
        <v>50</v>
      </c>
      <c r="F349" s="159">
        <v>1400</v>
      </c>
      <c r="G349" s="98" t="s">
        <v>54</v>
      </c>
      <c r="H349" s="160">
        <v>46174</v>
      </c>
      <c r="I349" s="100" t="s">
        <v>55</v>
      </c>
      <c r="J349" s="100" t="s">
        <v>56</v>
      </c>
      <c r="K349" s="100" t="s">
        <v>164</v>
      </c>
      <c r="L349" s="100" t="s">
        <v>58</v>
      </c>
      <c r="M349" s="102" t="s">
        <v>148</v>
      </c>
      <c r="N349" s="244" t="s">
        <v>21</v>
      </c>
      <c r="O349" s="23"/>
    </row>
    <row r="350" spans="1:15" ht="15.75" customHeight="1">
      <c r="A350" s="15" t="s">
        <v>21</v>
      </c>
      <c r="B350" s="35" t="s">
        <v>295</v>
      </c>
      <c r="C350" s="36" t="s">
        <v>296</v>
      </c>
      <c r="D350" s="96" t="s">
        <v>53</v>
      </c>
      <c r="E350" s="96">
        <v>6</v>
      </c>
      <c r="F350" s="159">
        <v>6600</v>
      </c>
      <c r="G350" s="98" t="s">
        <v>54</v>
      </c>
      <c r="H350" s="160">
        <v>46204</v>
      </c>
      <c r="I350" s="100" t="s">
        <v>55</v>
      </c>
      <c r="J350" s="100" t="s">
        <v>56</v>
      </c>
      <c r="K350" s="100" t="s">
        <v>164</v>
      </c>
      <c r="L350" s="100" t="s">
        <v>58</v>
      </c>
      <c r="M350" s="102" t="s">
        <v>109</v>
      </c>
      <c r="N350" s="246" t="s">
        <v>21</v>
      </c>
      <c r="O350" s="248"/>
    </row>
    <row r="351" spans="1:15" ht="15.75" customHeight="1">
      <c r="A351" s="15" t="s">
        <v>21</v>
      </c>
      <c r="B351" s="35" t="s">
        <v>237</v>
      </c>
      <c r="C351" s="36" t="s">
        <v>296</v>
      </c>
      <c r="D351" s="96" t="s">
        <v>53</v>
      </c>
      <c r="E351" s="96">
        <v>4</v>
      </c>
      <c r="F351" s="159">
        <v>4400</v>
      </c>
      <c r="G351" s="98" t="s">
        <v>54</v>
      </c>
      <c r="H351" s="160">
        <v>46204</v>
      </c>
      <c r="I351" s="100" t="s">
        <v>55</v>
      </c>
      <c r="J351" s="100" t="s">
        <v>56</v>
      </c>
      <c r="K351" s="100" t="s">
        <v>164</v>
      </c>
      <c r="L351" s="100" t="s">
        <v>58</v>
      </c>
      <c r="M351" s="102" t="s">
        <v>109</v>
      </c>
      <c r="N351" s="246" t="s">
        <v>21</v>
      </c>
      <c r="O351" s="248"/>
    </row>
    <row r="352" spans="1:15" ht="15.75" customHeight="1">
      <c r="A352" s="15" t="s">
        <v>21</v>
      </c>
      <c r="B352" s="35" t="s">
        <v>169</v>
      </c>
      <c r="C352" s="36" t="s">
        <v>296</v>
      </c>
      <c r="D352" s="96" t="s">
        <v>53</v>
      </c>
      <c r="E352" s="96">
        <v>4</v>
      </c>
      <c r="F352" s="159">
        <v>4400</v>
      </c>
      <c r="G352" s="98" t="s">
        <v>54</v>
      </c>
      <c r="H352" s="160">
        <v>46204</v>
      </c>
      <c r="I352" s="100" t="s">
        <v>55</v>
      </c>
      <c r="J352" s="100" t="s">
        <v>56</v>
      </c>
      <c r="K352" s="100" t="s">
        <v>164</v>
      </c>
      <c r="L352" s="100" t="s">
        <v>58</v>
      </c>
      <c r="M352" s="102" t="s">
        <v>109</v>
      </c>
      <c r="N352" s="246" t="s">
        <v>21</v>
      </c>
      <c r="O352" s="248"/>
    </row>
    <row r="353" spans="1:15" ht="15.75" customHeight="1">
      <c r="A353" s="15" t="s">
        <v>21</v>
      </c>
      <c r="B353" s="35" t="s">
        <v>242</v>
      </c>
      <c r="C353" s="36" t="s">
        <v>296</v>
      </c>
      <c r="D353" s="96" t="s">
        <v>53</v>
      </c>
      <c r="E353" s="96">
        <v>4</v>
      </c>
      <c r="F353" s="159">
        <v>4400</v>
      </c>
      <c r="G353" s="98" t="s">
        <v>54</v>
      </c>
      <c r="H353" s="160">
        <v>46204</v>
      </c>
      <c r="I353" s="100" t="s">
        <v>55</v>
      </c>
      <c r="J353" s="100" t="s">
        <v>56</v>
      </c>
      <c r="K353" s="100" t="s">
        <v>164</v>
      </c>
      <c r="L353" s="100" t="s">
        <v>58</v>
      </c>
      <c r="M353" s="102" t="s">
        <v>109</v>
      </c>
      <c r="N353" s="246" t="s">
        <v>21</v>
      </c>
      <c r="O353" s="248"/>
    </row>
    <row r="354" spans="1:15" ht="15.75" customHeight="1">
      <c r="A354" s="15" t="s">
        <v>21</v>
      </c>
      <c r="B354" s="35" t="s">
        <v>51</v>
      </c>
      <c r="C354" s="36" t="s">
        <v>535</v>
      </c>
      <c r="D354" s="96" t="s">
        <v>53</v>
      </c>
      <c r="E354" s="96">
        <v>6</v>
      </c>
      <c r="F354" s="159">
        <v>840</v>
      </c>
      <c r="G354" s="98" t="s">
        <v>54</v>
      </c>
      <c r="H354" s="160">
        <v>46174</v>
      </c>
      <c r="I354" s="100" t="s">
        <v>55</v>
      </c>
      <c r="J354" s="100" t="s">
        <v>56</v>
      </c>
      <c r="K354" s="100" t="s">
        <v>164</v>
      </c>
      <c r="L354" s="100" t="s">
        <v>58</v>
      </c>
      <c r="M354" s="102" t="s">
        <v>109</v>
      </c>
      <c r="N354" s="244" t="s">
        <v>21</v>
      </c>
      <c r="O354" s="23"/>
    </row>
    <row r="355" spans="1:15" ht="15.75" customHeight="1">
      <c r="A355" s="15" t="s">
        <v>21</v>
      </c>
      <c r="B355" s="35" t="s">
        <v>161</v>
      </c>
      <c r="C355" s="36" t="s">
        <v>556</v>
      </c>
      <c r="D355" s="96" t="s">
        <v>53</v>
      </c>
      <c r="E355" s="96">
        <v>1</v>
      </c>
      <c r="F355" s="159">
        <v>800</v>
      </c>
      <c r="G355" s="98" t="s">
        <v>54</v>
      </c>
      <c r="H355" s="160">
        <v>46174</v>
      </c>
      <c r="I355" s="100" t="s">
        <v>55</v>
      </c>
      <c r="J355" s="100" t="s">
        <v>56</v>
      </c>
      <c r="K355" s="100" t="s">
        <v>164</v>
      </c>
      <c r="L355" s="100" t="s">
        <v>58</v>
      </c>
      <c r="M355" s="102" t="s">
        <v>109</v>
      </c>
      <c r="N355" s="246" t="s">
        <v>21</v>
      </c>
      <c r="O355" s="248"/>
    </row>
    <row r="356" spans="1:15" ht="15.75" customHeight="1">
      <c r="A356" s="15" t="s">
        <v>21</v>
      </c>
      <c r="B356" s="35" t="s">
        <v>156</v>
      </c>
      <c r="C356" s="36" t="s">
        <v>819</v>
      </c>
      <c r="D356" s="96" t="s">
        <v>53</v>
      </c>
      <c r="E356" s="96">
        <v>1</v>
      </c>
      <c r="F356" s="159">
        <v>70</v>
      </c>
      <c r="G356" s="98" t="s">
        <v>54</v>
      </c>
      <c r="H356" s="160">
        <v>46143</v>
      </c>
      <c r="I356" s="100" t="s">
        <v>55</v>
      </c>
      <c r="J356" s="100" t="s">
        <v>56</v>
      </c>
      <c r="K356" s="100" t="s">
        <v>164</v>
      </c>
      <c r="L356" s="100" t="s">
        <v>58</v>
      </c>
      <c r="M356" s="102" t="s">
        <v>2534</v>
      </c>
      <c r="N356" s="244" t="s">
        <v>21</v>
      </c>
      <c r="O356" s="23"/>
    </row>
    <row r="357" spans="1:15" ht="15.75" customHeight="1">
      <c r="A357" s="15" t="s">
        <v>21</v>
      </c>
      <c r="B357" s="35" t="s">
        <v>242</v>
      </c>
      <c r="C357" s="36" t="s">
        <v>558</v>
      </c>
      <c r="D357" s="96" t="s">
        <v>53</v>
      </c>
      <c r="E357" s="96">
        <v>20</v>
      </c>
      <c r="F357" s="159">
        <v>798</v>
      </c>
      <c r="G357" s="98" t="s">
        <v>54</v>
      </c>
      <c r="H357" s="160">
        <v>46174</v>
      </c>
      <c r="I357" s="100" t="s">
        <v>55</v>
      </c>
      <c r="J357" s="100" t="s">
        <v>56</v>
      </c>
      <c r="K357" s="100" t="s">
        <v>164</v>
      </c>
      <c r="L357" s="100" t="s">
        <v>58</v>
      </c>
      <c r="M357" s="102" t="s">
        <v>2534</v>
      </c>
      <c r="N357" s="246" t="s">
        <v>21</v>
      </c>
      <c r="O357" s="248"/>
    </row>
    <row r="358" spans="1:15" ht="15.75" customHeight="1">
      <c r="A358" s="15" t="s">
        <v>21</v>
      </c>
      <c r="B358" s="35" t="s">
        <v>1049</v>
      </c>
      <c r="C358" s="36" t="s">
        <v>2141</v>
      </c>
      <c r="D358" s="96" t="s">
        <v>53</v>
      </c>
      <c r="E358" s="96">
        <v>60</v>
      </c>
      <c r="F358" s="159">
        <v>420</v>
      </c>
      <c r="G358" s="98" t="s">
        <v>54</v>
      </c>
      <c r="H358" s="160">
        <v>46174</v>
      </c>
      <c r="I358" s="100" t="s">
        <v>55</v>
      </c>
      <c r="J358" s="100" t="s">
        <v>56</v>
      </c>
      <c r="K358" s="100" t="s">
        <v>164</v>
      </c>
      <c r="L358" s="100" t="s">
        <v>58</v>
      </c>
      <c r="M358" s="102" t="s">
        <v>109</v>
      </c>
      <c r="N358" s="244" t="s">
        <v>21</v>
      </c>
      <c r="O358" s="23"/>
    </row>
    <row r="359" spans="1:15" ht="15.75" customHeight="1">
      <c r="A359" s="15" t="s">
        <v>21</v>
      </c>
      <c r="B359" s="35" t="s">
        <v>1049</v>
      </c>
      <c r="C359" s="36" t="s">
        <v>1774</v>
      </c>
      <c r="D359" s="96" t="s">
        <v>1775</v>
      </c>
      <c r="E359" s="96">
        <v>1000</v>
      </c>
      <c r="F359" s="159">
        <v>30000</v>
      </c>
      <c r="G359" s="98" t="s">
        <v>54</v>
      </c>
      <c r="H359" s="160">
        <v>46235</v>
      </c>
      <c r="I359" s="100" t="s">
        <v>55</v>
      </c>
      <c r="J359" s="100" t="s">
        <v>56</v>
      </c>
      <c r="K359" s="100" t="s">
        <v>164</v>
      </c>
      <c r="L359" s="100" t="s">
        <v>58</v>
      </c>
      <c r="M359" s="102" t="s">
        <v>148</v>
      </c>
      <c r="N359" s="244" t="s">
        <v>21</v>
      </c>
      <c r="O359" s="23"/>
    </row>
    <row r="360" spans="1:15" ht="15.75" customHeight="1">
      <c r="A360" s="15" t="s">
        <v>21</v>
      </c>
      <c r="B360" s="35" t="s">
        <v>1049</v>
      </c>
      <c r="C360" s="36" t="s">
        <v>1863</v>
      </c>
      <c r="D360" s="96" t="s">
        <v>1775</v>
      </c>
      <c r="E360" s="96">
        <v>200</v>
      </c>
      <c r="F360" s="159">
        <v>6400</v>
      </c>
      <c r="G360" s="98" t="s">
        <v>54</v>
      </c>
      <c r="H360" s="160">
        <v>46204</v>
      </c>
      <c r="I360" s="100" t="s">
        <v>55</v>
      </c>
      <c r="J360" s="100" t="s">
        <v>56</v>
      </c>
      <c r="K360" s="100" t="s">
        <v>164</v>
      </c>
      <c r="L360" s="100" t="s">
        <v>58</v>
      </c>
      <c r="M360" s="102" t="s">
        <v>148</v>
      </c>
      <c r="N360" s="244" t="s">
        <v>21</v>
      </c>
      <c r="O360" s="23"/>
    </row>
    <row r="361" spans="1:15" ht="15.75" customHeight="1">
      <c r="A361" s="15" t="s">
        <v>21</v>
      </c>
      <c r="B361" s="35" t="s">
        <v>1049</v>
      </c>
      <c r="C361" s="36" t="s">
        <v>1716</v>
      </c>
      <c r="D361" s="96" t="s">
        <v>53</v>
      </c>
      <c r="E361" s="96">
        <v>500</v>
      </c>
      <c r="F361" s="159">
        <v>37500</v>
      </c>
      <c r="G361" s="98" t="s">
        <v>54</v>
      </c>
      <c r="H361" s="160">
        <v>46235</v>
      </c>
      <c r="I361" s="100" t="s">
        <v>55</v>
      </c>
      <c r="J361" s="100" t="s">
        <v>56</v>
      </c>
      <c r="K361" s="100" t="s">
        <v>164</v>
      </c>
      <c r="L361" s="100" t="s">
        <v>58</v>
      </c>
      <c r="M361" s="102" t="s">
        <v>148</v>
      </c>
      <c r="N361" s="244" t="s">
        <v>21</v>
      </c>
      <c r="O361" s="23"/>
    </row>
    <row r="362" spans="1:15" ht="15.75" customHeight="1">
      <c r="A362" s="15" t="s">
        <v>21</v>
      </c>
      <c r="B362" s="35" t="s">
        <v>169</v>
      </c>
      <c r="C362" s="36" t="s">
        <v>588</v>
      </c>
      <c r="D362" s="96" t="s">
        <v>163</v>
      </c>
      <c r="E362" s="96">
        <v>10</v>
      </c>
      <c r="F362" s="159">
        <v>600</v>
      </c>
      <c r="G362" s="98" t="s">
        <v>54</v>
      </c>
      <c r="H362" s="160">
        <v>46174</v>
      </c>
      <c r="I362" s="100" t="s">
        <v>55</v>
      </c>
      <c r="J362" s="100" t="s">
        <v>56</v>
      </c>
      <c r="K362" s="100" t="s">
        <v>164</v>
      </c>
      <c r="L362" s="100" t="s">
        <v>58</v>
      </c>
      <c r="M362" s="102" t="s">
        <v>148</v>
      </c>
      <c r="N362" s="246" t="s">
        <v>21</v>
      </c>
      <c r="O362" s="248"/>
    </row>
    <row r="363" spans="1:15" ht="15.75" customHeight="1">
      <c r="A363" s="15" t="s">
        <v>21</v>
      </c>
      <c r="B363" s="35" t="s">
        <v>172</v>
      </c>
      <c r="C363" s="36" t="s">
        <v>173</v>
      </c>
      <c r="D363" s="96" t="s">
        <v>163</v>
      </c>
      <c r="E363" s="96">
        <v>20</v>
      </c>
      <c r="F363" s="159">
        <v>600</v>
      </c>
      <c r="G363" s="98" t="s">
        <v>54</v>
      </c>
      <c r="H363" s="160">
        <v>46174</v>
      </c>
      <c r="I363" s="100" t="s">
        <v>55</v>
      </c>
      <c r="J363" s="100" t="s">
        <v>56</v>
      </c>
      <c r="K363" s="100" t="s">
        <v>164</v>
      </c>
      <c r="L363" s="100" t="s">
        <v>58</v>
      </c>
      <c r="M363" s="102" t="s">
        <v>148</v>
      </c>
      <c r="N363" s="246" t="s">
        <v>21</v>
      </c>
      <c r="O363" s="248"/>
    </row>
    <row r="364" spans="1:15" ht="15.75" customHeight="1">
      <c r="A364" s="15" t="s">
        <v>21</v>
      </c>
      <c r="B364" s="35" t="s">
        <v>250</v>
      </c>
      <c r="C364" s="36" t="s">
        <v>838</v>
      </c>
      <c r="D364" s="96" t="s">
        <v>53</v>
      </c>
      <c r="E364" s="96">
        <v>1</v>
      </c>
      <c r="F364" s="159">
        <v>30</v>
      </c>
      <c r="G364" s="98" t="s">
        <v>54</v>
      </c>
      <c r="H364" s="160">
        <v>46143</v>
      </c>
      <c r="I364" s="100" t="s">
        <v>55</v>
      </c>
      <c r="J364" s="100" t="s">
        <v>56</v>
      </c>
      <c r="K364" s="100" t="s">
        <v>164</v>
      </c>
      <c r="L364" s="100" t="s">
        <v>58</v>
      </c>
      <c r="M364" s="102" t="s">
        <v>148</v>
      </c>
      <c r="N364" s="244" t="s">
        <v>21</v>
      </c>
      <c r="O364" s="23"/>
    </row>
    <row r="365" spans="1:15" ht="15.75" customHeight="1">
      <c r="A365" s="15" t="s">
        <v>21</v>
      </c>
      <c r="B365" s="35" t="s">
        <v>1049</v>
      </c>
      <c r="C365" s="36" t="s">
        <v>1911</v>
      </c>
      <c r="D365" s="96" t="s">
        <v>53</v>
      </c>
      <c r="E365" s="96">
        <v>200</v>
      </c>
      <c r="F365" s="159">
        <v>3800</v>
      </c>
      <c r="G365" s="98" t="s">
        <v>54</v>
      </c>
      <c r="H365" s="160">
        <v>46174</v>
      </c>
      <c r="I365" s="100" t="s">
        <v>55</v>
      </c>
      <c r="J365" s="100" t="s">
        <v>56</v>
      </c>
      <c r="K365" s="100" t="s">
        <v>164</v>
      </c>
      <c r="L365" s="100" t="s">
        <v>58</v>
      </c>
      <c r="M365" s="102" t="s">
        <v>148</v>
      </c>
      <c r="N365" s="244" t="s">
        <v>21</v>
      </c>
      <c r="O365" s="23"/>
    </row>
    <row r="366" spans="1:15" ht="15.75" customHeight="1">
      <c r="A366" s="15" t="s">
        <v>21</v>
      </c>
      <c r="B366" s="35" t="s">
        <v>161</v>
      </c>
      <c r="C366" s="36" t="s">
        <v>162</v>
      </c>
      <c r="D366" s="96" t="s">
        <v>163</v>
      </c>
      <c r="E366" s="96">
        <v>40</v>
      </c>
      <c r="F366" s="159">
        <v>2000</v>
      </c>
      <c r="G366" s="98" t="s">
        <v>54</v>
      </c>
      <c r="H366" s="160">
        <v>46174</v>
      </c>
      <c r="I366" s="100" t="s">
        <v>55</v>
      </c>
      <c r="J366" s="100" t="s">
        <v>56</v>
      </c>
      <c r="K366" s="100" t="s">
        <v>164</v>
      </c>
      <c r="L366" s="100" t="s">
        <v>58</v>
      </c>
      <c r="M366" s="102" t="s">
        <v>148</v>
      </c>
      <c r="N366" s="246" t="s">
        <v>21</v>
      </c>
      <c r="O366" s="248"/>
    </row>
    <row r="367" spans="1:15" ht="15.75" customHeight="1">
      <c r="A367" s="15" t="s">
        <v>21</v>
      </c>
      <c r="B367" s="35" t="s">
        <v>169</v>
      </c>
      <c r="C367" s="36" t="s">
        <v>162</v>
      </c>
      <c r="D367" s="96" t="s">
        <v>170</v>
      </c>
      <c r="E367" s="96">
        <v>40</v>
      </c>
      <c r="F367" s="159">
        <v>2000</v>
      </c>
      <c r="G367" s="98" t="s">
        <v>54</v>
      </c>
      <c r="H367" s="160">
        <v>46174</v>
      </c>
      <c r="I367" s="100" t="s">
        <v>55</v>
      </c>
      <c r="J367" s="100" t="s">
        <v>56</v>
      </c>
      <c r="K367" s="100" t="s">
        <v>164</v>
      </c>
      <c r="L367" s="100" t="s">
        <v>58</v>
      </c>
      <c r="M367" s="102" t="s">
        <v>148</v>
      </c>
      <c r="N367" s="246" t="s">
        <v>21</v>
      </c>
      <c r="O367" s="248"/>
    </row>
    <row r="368" spans="1:15" ht="15.75" customHeight="1">
      <c r="A368" s="15" t="s">
        <v>21</v>
      </c>
      <c r="B368" s="35" t="s">
        <v>172</v>
      </c>
      <c r="C368" s="36" t="s">
        <v>751</v>
      </c>
      <c r="D368" s="96" t="s">
        <v>53</v>
      </c>
      <c r="E368" s="96">
        <v>4</v>
      </c>
      <c r="F368" s="159">
        <v>200</v>
      </c>
      <c r="G368" s="98" t="s">
        <v>54</v>
      </c>
      <c r="H368" s="160">
        <v>46143</v>
      </c>
      <c r="I368" s="100" t="s">
        <v>55</v>
      </c>
      <c r="J368" s="100" t="s">
        <v>56</v>
      </c>
      <c r="K368" s="100" t="s">
        <v>164</v>
      </c>
      <c r="L368" s="100" t="s">
        <v>58</v>
      </c>
      <c r="M368" s="102" t="s">
        <v>148</v>
      </c>
      <c r="N368" s="246" t="s">
        <v>21</v>
      </c>
      <c r="O368" s="248"/>
    </row>
    <row r="369" spans="1:15" ht="15.75" customHeight="1">
      <c r="A369" s="15" t="s">
        <v>21</v>
      </c>
      <c r="B369" s="35" t="s">
        <v>317</v>
      </c>
      <c r="C369" s="36" t="s">
        <v>751</v>
      </c>
      <c r="D369" s="96" t="s">
        <v>53</v>
      </c>
      <c r="E369" s="96">
        <v>2</v>
      </c>
      <c r="F369" s="159">
        <v>100</v>
      </c>
      <c r="G369" s="98" t="s">
        <v>54</v>
      </c>
      <c r="H369" s="160">
        <v>46143</v>
      </c>
      <c r="I369" s="100" t="s">
        <v>55</v>
      </c>
      <c r="J369" s="100" t="s">
        <v>56</v>
      </c>
      <c r="K369" s="100" t="s">
        <v>164</v>
      </c>
      <c r="L369" s="100" t="s">
        <v>58</v>
      </c>
      <c r="M369" s="102" t="s">
        <v>148</v>
      </c>
      <c r="N369" s="246" t="s">
        <v>21</v>
      </c>
      <c r="O369" s="248"/>
    </row>
    <row r="370" spans="1:15" ht="15.75" customHeight="1">
      <c r="A370" s="15" t="s">
        <v>21</v>
      </c>
      <c r="B370" s="35" t="s">
        <v>172</v>
      </c>
      <c r="C370" s="36" t="s">
        <v>425</v>
      </c>
      <c r="D370" s="96" t="s">
        <v>53</v>
      </c>
      <c r="E370" s="96">
        <v>1</v>
      </c>
      <c r="F370" s="159">
        <v>2500</v>
      </c>
      <c r="G370" s="98" t="s">
        <v>54</v>
      </c>
      <c r="H370" s="160">
        <v>46174</v>
      </c>
      <c r="I370" s="100" t="s">
        <v>55</v>
      </c>
      <c r="J370" s="100" t="s">
        <v>56</v>
      </c>
      <c r="K370" s="100" t="s">
        <v>164</v>
      </c>
      <c r="L370" s="100" t="s">
        <v>58</v>
      </c>
      <c r="M370" s="102" t="s">
        <v>2534</v>
      </c>
      <c r="N370" s="246" t="s">
        <v>21</v>
      </c>
      <c r="O370" s="248"/>
    </row>
    <row r="371" spans="1:15" ht="15.75" customHeight="1">
      <c r="A371" s="15" t="s">
        <v>21</v>
      </c>
      <c r="B371" s="35" t="s">
        <v>219</v>
      </c>
      <c r="C371" s="36" t="s">
        <v>469</v>
      </c>
      <c r="D371" s="96" t="s">
        <v>53</v>
      </c>
      <c r="E371" s="96">
        <v>8</v>
      </c>
      <c r="F371" s="159">
        <v>1600</v>
      </c>
      <c r="G371" s="98" t="s">
        <v>54</v>
      </c>
      <c r="H371" s="160">
        <v>46174</v>
      </c>
      <c r="I371" s="100" t="s">
        <v>55</v>
      </c>
      <c r="J371" s="100" t="s">
        <v>56</v>
      </c>
      <c r="K371" s="100" t="s">
        <v>164</v>
      </c>
      <c r="L371" s="100" t="s">
        <v>58</v>
      </c>
      <c r="M371" s="102" t="s">
        <v>2486</v>
      </c>
      <c r="N371" s="246" t="s">
        <v>21</v>
      </c>
      <c r="O371" s="248"/>
    </row>
    <row r="372" spans="1:15" ht="15.75" customHeight="1">
      <c r="A372" s="15" t="s">
        <v>21</v>
      </c>
      <c r="B372" s="35" t="s">
        <v>242</v>
      </c>
      <c r="C372" s="36" t="s">
        <v>469</v>
      </c>
      <c r="D372" s="96" t="s">
        <v>53</v>
      </c>
      <c r="E372" s="96">
        <v>4</v>
      </c>
      <c r="F372" s="159">
        <v>800</v>
      </c>
      <c r="G372" s="98" t="s">
        <v>54</v>
      </c>
      <c r="H372" s="160">
        <v>46174</v>
      </c>
      <c r="I372" s="100" t="s">
        <v>55</v>
      </c>
      <c r="J372" s="100" t="s">
        <v>56</v>
      </c>
      <c r="K372" s="100" t="s">
        <v>164</v>
      </c>
      <c r="L372" s="100" t="s">
        <v>58</v>
      </c>
      <c r="M372" s="102" t="s">
        <v>2486</v>
      </c>
      <c r="N372" s="246" t="s">
        <v>21</v>
      </c>
      <c r="O372" s="248"/>
    </row>
    <row r="373" spans="1:15" ht="15.75" customHeight="1">
      <c r="A373" s="15" t="s">
        <v>21</v>
      </c>
      <c r="B373" s="35" t="s">
        <v>237</v>
      </c>
      <c r="C373" s="36" t="s">
        <v>469</v>
      </c>
      <c r="D373" s="96" t="s">
        <v>53</v>
      </c>
      <c r="E373" s="96">
        <v>3</v>
      </c>
      <c r="F373" s="159">
        <v>600</v>
      </c>
      <c r="G373" s="98" t="s">
        <v>54</v>
      </c>
      <c r="H373" s="160">
        <v>46174</v>
      </c>
      <c r="I373" s="100" t="s">
        <v>55</v>
      </c>
      <c r="J373" s="100" t="s">
        <v>56</v>
      </c>
      <c r="K373" s="100" t="s">
        <v>164</v>
      </c>
      <c r="L373" s="100" t="s">
        <v>58</v>
      </c>
      <c r="M373" s="102" t="s">
        <v>2486</v>
      </c>
      <c r="N373" s="246" t="s">
        <v>21</v>
      </c>
      <c r="O373" s="248"/>
    </row>
    <row r="374" spans="1:15" ht="15.75" customHeight="1">
      <c r="A374" s="15" t="s">
        <v>21</v>
      </c>
      <c r="B374" s="35" t="s">
        <v>169</v>
      </c>
      <c r="C374" s="36" t="s">
        <v>469</v>
      </c>
      <c r="D374" s="96" t="s">
        <v>53</v>
      </c>
      <c r="E374" s="96">
        <v>2</v>
      </c>
      <c r="F374" s="159">
        <v>400</v>
      </c>
      <c r="G374" s="98" t="s">
        <v>54</v>
      </c>
      <c r="H374" s="160">
        <v>46174</v>
      </c>
      <c r="I374" s="100" t="s">
        <v>55</v>
      </c>
      <c r="J374" s="100" t="s">
        <v>56</v>
      </c>
      <c r="K374" s="100" t="s">
        <v>164</v>
      </c>
      <c r="L374" s="100" t="s">
        <v>58</v>
      </c>
      <c r="M374" s="102" t="s">
        <v>2486</v>
      </c>
      <c r="N374" s="246" t="s">
        <v>21</v>
      </c>
      <c r="O374" s="248"/>
    </row>
    <row r="375" spans="1:15" ht="15.75" customHeight="1">
      <c r="A375" s="15" t="s">
        <v>21</v>
      </c>
      <c r="B375" s="35" t="s">
        <v>1049</v>
      </c>
      <c r="C375" s="36" t="s">
        <v>1832</v>
      </c>
      <c r="D375" s="96" t="s">
        <v>53</v>
      </c>
      <c r="E375" s="96">
        <v>50</v>
      </c>
      <c r="F375" s="159">
        <v>8049.5</v>
      </c>
      <c r="G375" s="98" t="s">
        <v>54</v>
      </c>
      <c r="H375" s="160">
        <v>46204</v>
      </c>
      <c r="I375" s="100" t="s">
        <v>55</v>
      </c>
      <c r="J375" s="100" t="s">
        <v>56</v>
      </c>
      <c r="K375" s="100" t="s">
        <v>164</v>
      </c>
      <c r="L375" s="100" t="s">
        <v>58</v>
      </c>
      <c r="M375" s="102" t="s">
        <v>2486</v>
      </c>
      <c r="N375" s="244" t="s">
        <v>21</v>
      </c>
      <c r="O375" s="23"/>
    </row>
    <row r="376" spans="1:15" ht="15.75" customHeight="1">
      <c r="A376" s="15" t="s">
        <v>21</v>
      </c>
      <c r="B376" s="35" t="s">
        <v>242</v>
      </c>
      <c r="C376" s="36" t="s">
        <v>700</v>
      </c>
      <c r="D376" s="96" t="s">
        <v>53</v>
      </c>
      <c r="E376" s="96">
        <v>2</v>
      </c>
      <c r="F376" s="159">
        <v>288</v>
      </c>
      <c r="G376" s="98" t="s">
        <v>54</v>
      </c>
      <c r="H376" s="160">
        <v>46143</v>
      </c>
      <c r="I376" s="100" t="s">
        <v>55</v>
      </c>
      <c r="J376" s="100" t="s">
        <v>56</v>
      </c>
      <c r="K376" s="100" t="s">
        <v>164</v>
      </c>
      <c r="L376" s="100" t="s">
        <v>58</v>
      </c>
      <c r="M376" s="102" t="s">
        <v>148</v>
      </c>
      <c r="N376" s="246" t="s">
        <v>21</v>
      </c>
      <c r="O376" s="248"/>
    </row>
    <row r="377" spans="1:15" ht="15.75" customHeight="1">
      <c r="A377" s="15" t="s">
        <v>21</v>
      </c>
      <c r="B377" s="35" t="s">
        <v>172</v>
      </c>
      <c r="C377" s="36" t="s">
        <v>700</v>
      </c>
      <c r="D377" s="96" t="s">
        <v>53</v>
      </c>
      <c r="E377" s="96">
        <v>2</v>
      </c>
      <c r="F377" s="159">
        <v>288</v>
      </c>
      <c r="G377" s="98" t="s">
        <v>54</v>
      </c>
      <c r="H377" s="160">
        <v>46143</v>
      </c>
      <c r="I377" s="100" t="s">
        <v>55</v>
      </c>
      <c r="J377" s="100" t="s">
        <v>56</v>
      </c>
      <c r="K377" s="100" t="s">
        <v>164</v>
      </c>
      <c r="L377" s="100" t="s">
        <v>58</v>
      </c>
      <c r="M377" s="102" t="s">
        <v>148</v>
      </c>
      <c r="N377" s="246" t="s">
        <v>21</v>
      </c>
      <c r="O377" s="248"/>
    </row>
    <row r="378" spans="1:15" ht="15.75" customHeight="1">
      <c r="A378" s="15" t="s">
        <v>21</v>
      </c>
      <c r="B378" s="35" t="s">
        <v>1049</v>
      </c>
      <c r="C378" s="36" t="s">
        <v>1744</v>
      </c>
      <c r="D378" s="96" t="s">
        <v>53</v>
      </c>
      <c r="E378" s="96">
        <v>30</v>
      </c>
      <c r="F378" s="159">
        <v>45300</v>
      </c>
      <c r="G378" s="98" t="s">
        <v>54</v>
      </c>
      <c r="H378" s="160">
        <v>46266</v>
      </c>
      <c r="I378" s="100" t="s">
        <v>55</v>
      </c>
      <c r="J378" s="100" t="s">
        <v>56</v>
      </c>
      <c r="K378" s="100" t="s">
        <v>164</v>
      </c>
      <c r="L378" s="100" t="s">
        <v>58</v>
      </c>
      <c r="M378" s="102" t="s">
        <v>148</v>
      </c>
      <c r="N378" s="244" t="s">
        <v>21</v>
      </c>
      <c r="O378" s="23"/>
    </row>
    <row r="379" spans="1:15" ht="15.75" customHeight="1">
      <c r="A379" s="15" t="s">
        <v>21</v>
      </c>
      <c r="B379" s="35" t="s">
        <v>1049</v>
      </c>
      <c r="C379" s="36" t="s">
        <v>1750</v>
      </c>
      <c r="D379" s="96" t="s">
        <v>53</v>
      </c>
      <c r="E379" s="96">
        <v>30</v>
      </c>
      <c r="F379" s="159">
        <v>41550</v>
      </c>
      <c r="G379" s="98" t="s">
        <v>54</v>
      </c>
      <c r="H379" s="160">
        <v>46266</v>
      </c>
      <c r="I379" s="100" t="s">
        <v>55</v>
      </c>
      <c r="J379" s="100" t="s">
        <v>56</v>
      </c>
      <c r="K379" s="100" t="s">
        <v>164</v>
      </c>
      <c r="L379" s="100" t="s">
        <v>58</v>
      </c>
      <c r="M379" s="102" t="s">
        <v>148</v>
      </c>
      <c r="N379" s="244" t="s">
        <v>21</v>
      </c>
      <c r="O379" s="23"/>
    </row>
    <row r="380" spans="1:15" ht="15.75" customHeight="1">
      <c r="A380" s="15" t="s">
        <v>21</v>
      </c>
      <c r="B380" s="35" t="s">
        <v>1049</v>
      </c>
      <c r="C380" s="36" t="s">
        <v>722</v>
      </c>
      <c r="D380" s="96" t="s">
        <v>53</v>
      </c>
      <c r="E380" s="96">
        <v>750</v>
      </c>
      <c r="F380" s="159">
        <v>7125</v>
      </c>
      <c r="G380" s="98" t="s">
        <v>54</v>
      </c>
      <c r="H380" s="160">
        <v>46204</v>
      </c>
      <c r="I380" s="100" t="s">
        <v>55</v>
      </c>
      <c r="J380" s="100" t="s">
        <v>56</v>
      </c>
      <c r="K380" s="100" t="s">
        <v>164</v>
      </c>
      <c r="L380" s="100" t="s">
        <v>58</v>
      </c>
      <c r="M380" s="102" t="s">
        <v>148</v>
      </c>
      <c r="N380" s="244" t="s">
        <v>21</v>
      </c>
      <c r="O380" s="23"/>
    </row>
    <row r="381" spans="1:15" ht="15.75" customHeight="1">
      <c r="A381" s="15" t="s">
        <v>21</v>
      </c>
      <c r="B381" s="35" t="s">
        <v>250</v>
      </c>
      <c r="C381" s="36" t="s">
        <v>722</v>
      </c>
      <c r="D381" s="96" t="s">
        <v>53</v>
      </c>
      <c r="E381" s="96">
        <v>25</v>
      </c>
      <c r="F381" s="159">
        <v>237.5</v>
      </c>
      <c r="G381" s="98" t="s">
        <v>54</v>
      </c>
      <c r="H381" s="160">
        <v>46143</v>
      </c>
      <c r="I381" s="100" t="s">
        <v>55</v>
      </c>
      <c r="J381" s="100" t="s">
        <v>56</v>
      </c>
      <c r="K381" s="100" t="s">
        <v>164</v>
      </c>
      <c r="L381" s="100" t="s">
        <v>58</v>
      </c>
      <c r="M381" s="102" t="s">
        <v>148</v>
      </c>
      <c r="N381" s="244" t="s">
        <v>21</v>
      </c>
      <c r="O381" s="23"/>
    </row>
    <row r="382" spans="1:15" ht="15.75" customHeight="1">
      <c r="A382" s="15" t="s">
        <v>21</v>
      </c>
      <c r="B382" s="35" t="s">
        <v>1049</v>
      </c>
      <c r="C382" s="36" t="s">
        <v>1802</v>
      </c>
      <c r="D382" s="96" t="s">
        <v>53</v>
      </c>
      <c r="E382" s="96">
        <v>250</v>
      </c>
      <c r="F382" s="159">
        <v>13250</v>
      </c>
      <c r="G382" s="98" t="s">
        <v>54</v>
      </c>
      <c r="H382" s="160">
        <v>46235</v>
      </c>
      <c r="I382" s="100" t="s">
        <v>55</v>
      </c>
      <c r="J382" s="100" t="s">
        <v>56</v>
      </c>
      <c r="K382" s="100" t="s">
        <v>164</v>
      </c>
      <c r="L382" s="100" t="s">
        <v>58</v>
      </c>
      <c r="M382" s="102" t="s">
        <v>2517</v>
      </c>
      <c r="N382" s="244" t="s">
        <v>21</v>
      </c>
      <c r="O382" s="23"/>
    </row>
    <row r="383" spans="1:15" ht="15.75" customHeight="1">
      <c r="A383" s="15" t="s">
        <v>21</v>
      </c>
      <c r="B383" s="35" t="s">
        <v>1049</v>
      </c>
      <c r="C383" s="36" t="s">
        <v>1825</v>
      </c>
      <c r="D383" s="96" t="s">
        <v>1826</v>
      </c>
      <c r="E383" s="96">
        <v>600</v>
      </c>
      <c r="F383" s="159">
        <v>8400</v>
      </c>
      <c r="G383" s="98" t="s">
        <v>54</v>
      </c>
      <c r="H383" s="160">
        <v>46204</v>
      </c>
      <c r="I383" s="100" t="s">
        <v>55</v>
      </c>
      <c r="J383" s="100" t="s">
        <v>56</v>
      </c>
      <c r="K383" s="100" t="s">
        <v>164</v>
      </c>
      <c r="L383" s="100" t="s">
        <v>58</v>
      </c>
      <c r="M383" s="102" t="s">
        <v>73</v>
      </c>
      <c r="N383" s="244" t="s">
        <v>21</v>
      </c>
      <c r="O383" s="23"/>
    </row>
    <row r="384" spans="1:15" ht="15.75" customHeight="1">
      <c r="A384" s="15" t="s">
        <v>21</v>
      </c>
      <c r="B384" s="35" t="s">
        <v>219</v>
      </c>
      <c r="C384" s="36" t="s">
        <v>537</v>
      </c>
      <c r="D384" s="96" t="s">
        <v>53</v>
      </c>
      <c r="E384" s="96">
        <v>20</v>
      </c>
      <c r="F384" s="159">
        <v>800</v>
      </c>
      <c r="G384" s="98" t="s">
        <v>54</v>
      </c>
      <c r="H384" s="160">
        <v>46174</v>
      </c>
      <c r="I384" s="100" t="s">
        <v>55</v>
      </c>
      <c r="J384" s="100" t="s">
        <v>56</v>
      </c>
      <c r="K384" s="100" t="s">
        <v>164</v>
      </c>
      <c r="L384" s="100" t="s">
        <v>58</v>
      </c>
      <c r="M384" s="102" t="s">
        <v>148</v>
      </c>
      <c r="N384" s="246" t="s">
        <v>21</v>
      </c>
      <c r="O384" s="248"/>
    </row>
    <row r="385" spans="1:15" ht="15.75" customHeight="1">
      <c r="A385" s="15" t="s">
        <v>21</v>
      </c>
      <c r="B385" s="35" t="s">
        <v>156</v>
      </c>
      <c r="C385" s="36" t="s">
        <v>768</v>
      </c>
      <c r="D385" s="96" t="s">
        <v>53</v>
      </c>
      <c r="E385" s="96">
        <v>1</v>
      </c>
      <c r="F385" s="159">
        <v>150</v>
      </c>
      <c r="G385" s="98" t="s">
        <v>54</v>
      </c>
      <c r="H385" s="160">
        <v>46143</v>
      </c>
      <c r="I385" s="100" t="s">
        <v>55</v>
      </c>
      <c r="J385" s="100" t="s">
        <v>56</v>
      </c>
      <c r="K385" s="100" t="s">
        <v>164</v>
      </c>
      <c r="L385" s="100" t="s">
        <v>58</v>
      </c>
      <c r="M385" s="102" t="s">
        <v>109</v>
      </c>
      <c r="N385" s="244" t="s">
        <v>21</v>
      </c>
      <c r="O385" s="23"/>
    </row>
    <row r="386" spans="1:15" ht="15.75" customHeight="1">
      <c r="A386" s="15" t="s">
        <v>21</v>
      </c>
      <c r="B386" s="35" t="s">
        <v>317</v>
      </c>
      <c r="C386" s="36" t="s">
        <v>330</v>
      </c>
      <c r="D386" s="96" t="s">
        <v>53</v>
      </c>
      <c r="E386" s="96">
        <v>2</v>
      </c>
      <c r="F386" s="159">
        <v>5000</v>
      </c>
      <c r="G386" s="98" t="s">
        <v>54</v>
      </c>
      <c r="H386" s="160">
        <v>46204</v>
      </c>
      <c r="I386" s="100" t="s">
        <v>55</v>
      </c>
      <c r="J386" s="100" t="s">
        <v>56</v>
      </c>
      <c r="K386" s="100" t="s">
        <v>164</v>
      </c>
      <c r="L386" s="100" t="s">
        <v>58</v>
      </c>
      <c r="M386" s="102" t="s">
        <v>2498</v>
      </c>
      <c r="N386" s="244" t="s">
        <v>21</v>
      </c>
      <c r="O386" s="23"/>
    </row>
    <row r="387" spans="1:15" ht="15.75" customHeight="1">
      <c r="A387" s="15" t="s">
        <v>21</v>
      </c>
      <c r="B387" s="35" t="s">
        <v>219</v>
      </c>
      <c r="C387" s="36" t="s">
        <v>220</v>
      </c>
      <c r="D387" s="96" t="s">
        <v>53</v>
      </c>
      <c r="E387" s="96">
        <v>20</v>
      </c>
      <c r="F387" s="159">
        <v>32000</v>
      </c>
      <c r="G387" s="98" t="s">
        <v>54</v>
      </c>
      <c r="H387" s="160">
        <v>46235</v>
      </c>
      <c r="I387" s="100" t="s">
        <v>55</v>
      </c>
      <c r="J387" s="100" t="s">
        <v>56</v>
      </c>
      <c r="K387" s="100" t="s">
        <v>164</v>
      </c>
      <c r="L387" s="100" t="s">
        <v>58</v>
      </c>
      <c r="M387" s="102" t="s">
        <v>2498</v>
      </c>
      <c r="N387" s="244" t="s">
        <v>21</v>
      </c>
      <c r="O387" s="23"/>
    </row>
    <row r="388" spans="1:15" ht="15.75" customHeight="1">
      <c r="A388" s="15" t="s">
        <v>21</v>
      </c>
      <c r="B388" s="35" t="s">
        <v>161</v>
      </c>
      <c r="C388" s="36" t="s">
        <v>220</v>
      </c>
      <c r="D388" s="96" t="s">
        <v>53</v>
      </c>
      <c r="E388" s="96">
        <v>10</v>
      </c>
      <c r="F388" s="159">
        <v>16000</v>
      </c>
      <c r="G388" s="98" t="s">
        <v>54</v>
      </c>
      <c r="H388" s="160">
        <v>46235</v>
      </c>
      <c r="I388" s="100" t="s">
        <v>55</v>
      </c>
      <c r="J388" s="100" t="s">
        <v>56</v>
      </c>
      <c r="K388" s="100" t="s">
        <v>164</v>
      </c>
      <c r="L388" s="100" t="s">
        <v>58</v>
      </c>
      <c r="M388" s="102" t="s">
        <v>2498</v>
      </c>
      <c r="N388" s="244" t="s">
        <v>21</v>
      </c>
      <c r="O388" s="23"/>
    </row>
    <row r="389" spans="1:15" ht="15.75" customHeight="1">
      <c r="A389" s="15" t="s">
        <v>21</v>
      </c>
      <c r="B389" s="35" t="s">
        <v>245</v>
      </c>
      <c r="C389" s="36" t="s">
        <v>220</v>
      </c>
      <c r="D389" s="96" t="s">
        <v>53</v>
      </c>
      <c r="E389" s="96">
        <v>10</v>
      </c>
      <c r="F389" s="159">
        <v>16000</v>
      </c>
      <c r="G389" s="98" t="s">
        <v>54</v>
      </c>
      <c r="H389" s="160">
        <v>46235</v>
      </c>
      <c r="I389" s="100" t="s">
        <v>55</v>
      </c>
      <c r="J389" s="100" t="s">
        <v>56</v>
      </c>
      <c r="K389" s="100" t="s">
        <v>164</v>
      </c>
      <c r="L389" s="100" t="s">
        <v>58</v>
      </c>
      <c r="M389" s="102" t="s">
        <v>2498</v>
      </c>
      <c r="N389" s="244" t="s">
        <v>21</v>
      </c>
      <c r="O389" s="23"/>
    </row>
    <row r="390" spans="1:15" ht="15.75" customHeight="1">
      <c r="A390" s="15" t="s">
        <v>21</v>
      </c>
      <c r="B390" s="35" t="s">
        <v>247</v>
      </c>
      <c r="C390" s="36" t="s">
        <v>220</v>
      </c>
      <c r="D390" s="96" t="s">
        <v>53</v>
      </c>
      <c r="E390" s="96">
        <v>10</v>
      </c>
      <c r="F390" s="159">
        <v>16000</v>
      </c>
      <c r="G390" s="98" t="s">
        <v>54</v>
      </c>
      <c r="H390" s="160">
        <v>46235</v>
      </c>
      <c r="I390" s="100" t="s">
        <v>55</v>
      </c>
      <c r="J390" s="100" t="s">
        <v>56</v>
      </c>
      <c r="K390" s="100" t="s">
        <v>164</v>
      </c>
      <c r="L390" s="100" t="s">
        <v>58</v>
      </c>
      <c r="M390" s="102" t="s">
        <v>2498</v>
      </c>
      <c r="N390" s="244" t="s">
        <v>21</v>
      </c>
      <c r="O390" s="23"/>
    </row>
    <row r="391" spans="1:15" ht="15.75" customHeight="1">
      <c r="A391" s="15" t="s">
        <v>21</v>
      </c>
      <c r="B391" s="35" t="s">
        <v>169</v>
      </c>
      <c r="C391" s="36" t="s">
        <v>220</v>
      </c>
      <c r="D391" s="96" t="s">
        <v>53</v>
      </c>
      <c r="E391" s="96">
        <v>10</v>
      </c>
      <c r="F391" s="159">
        <v>16000</v>
      </c>
      <c r="G391" s="98" t="s">
        <v>54</v>
      </c>
      <c r="H391" s="160">
        <v>46235</v>
      </c>
      <c r="I391" s="100" t="s">
        <v>55</v>
      </c>
      <c r="J391" s="100" t="s">
        <v>56</v>
      </c>
      <c r="K391" s="100" t="s">
        <v>164</v>
      </c>
      <c r="L391" s="100" t="s">
        <v>58</v>
      </c>
      <c r="M391" s="102" t="s">
        <v>2498</v>
      </c>
      <c r="N391" s="244" t="s">
        <v>21</v>
      </c>
      <c r="O391" s="23"/>
    </row>
    <row r="392" spans="1:15" ht="15.75" customHeight="1">
      <c r="A392" s="15" t="s">
        <v>21</v>
      </c>
      <c r="B392" s="35" t="s">
        <v>169</v>
      </c>
      <c r="C392" s="36" t="s">
        <v>567</v>
      </c>
      <c r="D392" s="96" t="s">
        <v>53</v>
      </c>
      <c r="E392" s="96">
        <v>10</v>
      </c>
      <c r="F392" s="159">
        <v>740</v>
      </c>
      <c r="G392" s="98" t="s">
        <v>54</v>
      </c>
      <c r="H392" s="160">
        <v>46174</v>
      </c>
      <c r="I392" s="100" t="s">
        <v>55</v>
      </c>
      <c r="J392" s="100" t="s">
        <v>56</v>
      </c>
      <c r="K392" s="100" t="s">
        <v>164</v>
      </c>
      <c r="L392" s="100" t="s">
        <v>58</v>
      </c>
      <c r="M392" s="102" t="s">
        <v>109</v>
      </c>
      <c r="N392" s="244" t="s">
        <v>21</v>
      </c>
      <c r="O392" s="23"/>
    </row>
    <row r="393" spans="1:15" ht="15.75" customHeight="1">
      <c r="A393" s="15" t="s">
        <v>21</v>
      </c>
      <c r="B393" s="35" t="s">
        <v>317</v>
      </c>
      <c r="C393" s="36" t="s">
        <v>351</v>
      </c>
      <c r="D393" s="96" t="s">
        <v>53</v>
      </c>
      <c r="E393" s="96">
        <v>4</v>
      </c>
      <c r="F393" s="159">
        <v>4800</v>
      </c>
      <c r="G393" s="98" t="s">
        <v>54</v>
      </c>
      <c r="H393" s="160">
        <v>46204</v>
      </c>
      <c r="I393" s="100" t="s">
        <v>55</v>
      </c>
      <c r="J393" s="100" t="s">
        <v>56</v>
      </c>
      <c r="K393" s="100" t="s">
        <v>164</v>
      </c>
      <c r="L393" s="100" t="s">
        <v>58</v>
      </c>
      <c r="M393" s="102" t="s">
        <v>2517</v>
      </c>
      <c r="N393" s="244" t="s">
        <v>21</v>
      </c>
      <c r="O393" s="23"/>
    </row>
    <row r="394" spans="1:15" ht="15.75" customHeight="1">
      <c r="A394" s="15" t="s">
        <v>21</v>
      </c>
      <c r="B394" s="35" t="s">
        <v>245</v>
      </c>
      <c r="C394" s="36" t="s">
        <v>351</v>
      </c>
      <c r="D394" s="96" t="s">
        <v>53</v>
      </c>
      <c r="E394" s="96">
        <v>3</v>
      </c>
      <c r="F394" s="159">
        <v>3600</v>
      </c>
      <c r="G394" s="98" t="s">
        <v>54</v>
      </c>
      <c r="H394" s="160">
        <v>46174</v>
      </c>
      <c r="I394" s="100" t="s">
        <v>55</v>
      </c>
      <c r="J394" s="100" t="s">
        <v>56</v>
      </c>
      <c r="K394" s="100" t="s">
        <v>164</v>
      </c>
      <c r="L394" s="100" t="s">
        <v>58</v>
      </c>
      <c r="M394" s="102" t="s">
        <v>2517</v>
      </c>
      <c r="N394" s="244" t="s">
        <v>21</v>
      </c>
      <c r="O394" s="23"/>
    </row>
    <row r="395" spans="1:15" ht="15.75" customHeight="1">
      <c r="A395" s="15" t="s">
        <v>21</v>
      </c>
      <c r="B395" s="35" t="s">
        <v>169</v>
      </c>
      <c r="C395" s="36" t="s">
        <v>351</v>
      </c>
      <c r="D395" s="96" t="s">
        <v>53</v>
      </c>
      <c r="E395" s="96">
        <v>3</v>
      </c>
      <c r="F395" s="159">
        <v>3600</v>
      </c>
      <c r="G395" s="98" t="s">
        <v>54</v>
      </c>
      <c r="H395" s="160">
        <v>46174</v>
      </c>
      <c r="I395" s="100" t="s">
        <v>55</v>
      </c>
      <c r="J395" s="100" t="s">
        <v>56</v>
      </c>
      <c r="K395" s="100" t="s">
        <v>164</v>
      </c>
      <c r="L395" s="100" t="s">
        <v>58</v>
      </c>
      <c r="M395" s="102" t="s">
        <v>2517</v>
      </c>
      <c r="N395" s="244" t="s">
        <v>21</v>
      </c>
      <c r="O395" s="23"/>
    </row>
    <row r="396" spans="1:15" ht="15.75" customHeight="1">
      <c r="A396" s="15" t="s">
        <v>21</v>
      </c>
      <c r="B396" s="35" t="s">
        <v>1049</v>
      </c>
      <c r="C396" s="36" t="s">
        <v>628</v>
      </c>
      <c r="D396" s="96" t="s">
        <v>53</v>
      </c>
      <c r="E396" s="96">
        <v>50</v>
      </c>
      <c r="F396" s="159">
        <v>11100</v>
      </c>
      <c r="G396" s="98" t="s">
        <v>54</v>
      </c>
      <c r="H396" s="160">
        <v>46235</v>
      </c>
      <c r="I396" s="100" t="s">
        <v>55</v>
      </c>
      <c r="J396" s="100" t="s">
        <v>56</v>
      </c>
      <c r="K396" s="100" t="s">
        <v>164</v>
      </c>
      <c r="L396" s="100" t="s">
        <v>58</v>
      </c>
      <c r="M396" s="102" t="s">
        <v>2517</v>
      </c>
      <c r="N396" s="244" t="s">
        <v>21</v>
      </c>
      <c r="O396" s="23"/>
    </row>
    <row r="397" spans="1:15" ht="15.75" customHeight="1">
      <c r="A397" s="15" t="s">
        <v>21</v>
      </c>
      <c r="B397" s="35" t="s">
        <v>245</v>
      </c>
      <c r="C397" s="36" t="s">
        <v>628</v>
      </c>
      <c r="D397" s="96" t="s">
        <v>53</v>
      </c>
      <c r="E397" s="96">
        <v>2</v>
      </c>
      <c r="F397" s="159">
        <v>444</v>
      </c>
      <c r="G397" s="98" t="s">
        <v>54</v>
      </c>
      <c r="H397" s="160">
        <v>46174</v>
      </c>
      <c r="I397" s="100" t="s">
        <v>55</v>
      </c>
      <c r="J397" s="100" t="s">
        <v>56</v>
      </c>
      <c r="K397" s="100" t="s">
        <v>164</v>
      </c>
      <c r="L397" s="100" t="s">
        <v>58</v>
      </c>
      <c r="M397" s="102" t="s">
        <v>2517</v>
      </c>
      <c r="N397" s="244" t="s">
        <v>21</v>
      </c>
      <c r="O397" s="23"/>
    </row>
    <row r="398" spans="1:15" ht="15.75" customHeight="1">
      <c r="A398" s="15" t="s">
        <v>21</v>
      </c>
      <c r="B398" s="35" t="s">
        <v>245</v>
      </c>
      <c r="C398" s="36" t="s">
        <v>703</v>
      </c>
      <c r="D398" s="96" t="s">
        <v>53</v>
      </c>
      <c r="E398" s="96">
        <v>2</v>
      </c>
      <c r="F398" s="159">
        <v>260</v>
      </c>
      <c r="G398" s="98" t="s">
        <v>54</v>
      </c>
      <c r="H398" s="160">
        <v>46143</v>
      </c>
      <c r="I398" s="100" t="s">
        <v>55</v>
      </c>
      <c r="J398" s="100" t="s">
        <v>56</v>
      </c>
      <c r="K398" s="100" t="s">
        <v>164</v>
      </c>
      <c r="L398" s="100" t="s">
        <v>58</v>
      </c>
      <c r="M398" s="102" t="s">
        <v>2534</v>
      </c>
      <c r="N398" s="244" t="s">
        <v>21</v>
      </c>
      <c r="O398" s="23"/>
    </row>
    <row r="399" spans="1:15" ht="15.75" customHeight="1">
      <c r="A399" s="15" t="s">
        <v>21</v>
      </c>
      <c r="B399" s="35" t="s">
        <v>317</v>
      </c>
      <c r="C399" s="36" t="s">
        <v>703</v>
      </c>
      <c r="D399" s="96" t="s">
        <v>53</v>
      </c>
      <c r="E399" s="96">
        <v>2</v>
      </c>
      <c r="F399" s="159">
        <v>260</v>
      </c>
      <c r="G399" s="98" t="s">
        <v>54</v>
      </c>
      <c r="H399" s="160">
        <v>46143</v>
      </c>
      <c r="I399" s="100" t="s">
        <v>55</v>
      </c>
      <c r="J399" s="100" t="s">
        <v>56</v>
      </c>
      <c r="K399" s="100" t="s">
        <v>164</v>
      </c>
      <c r="L399" s="100" t="s">
        <v>58</v>
      </c>
      <c r="M399" s="102" t="s">
        <v>2534</v>
      </c>
      <c r="N399" s="244" t="s">
        <v>21</v>
      </c>
      <c r="O399" s="23"/>
    </row>
    <row r="400" spans="1:15" ht="15.75" customHeight="1">
      <c r="A400" s="15" t="s">
        <v>21</v>
      </c>
      <c r="B400" s="35" t="s">
        <v>317</v>
      </c>
      <c r="C400" s="36" t="s">
        <v>436</v>
      </c>
      <c r="D400" s="96" t="s">
        <v>53</v>
      </c>
      <c r="E400" s="96">
        <v>20</v>
      </c>
      <c r="F400" s="159">
        <v>2200</v>
      </c>
      <c r="G400" s="98" t="s">
        <v>54</v>
      </c>
      <c r="H400" s="160">
        <v>46174</v>
      </c>
      <c r="I400" s="100" t="s">
        <v>55</v>
      </c>
      <c r="J400" s="100" t="s">
        <v>56</v>
      </c>
      <c r="K400" s="100" t="s">
        <v>164</v>
      </c>
      <c r="L400" s="100" t="s">
        <v>58</v>
      </c>
      <c r="M400" s="102" t="s">
        <v>148</v>
      </c>
      <c r="N400" s="244" t="s">
        <v>21</v>
      </c>
      <c r="O400" s="23"/>
    </row>
    <row r="401" spans="1:15" ht="15.75" customHeight="1">
      <c r="A401" s="15" t="s">
        <v>21</v>
      </c>
      <c r="B401" s="35" t="s">
        <v>258</v>
      </c>
      <c r="C401" s="36" t="s">
        <v>436</v>
      </c>
      <c r="D401" s="96" t="s">
        <v>53</v>
      </c>
      <c r="E401" s="96">
        <v>19</v>
      </c>
      <c r="F401" s="159">
        <v>2090</v>
      </c>
      <c r="G401" s="98" t="s">
        <v>54</v>
      </c>
      <c r="H401" s="160">
        <v>46174</v>
      </c>
      <c r="I401" s="100" t="s">
        <v>55</v>
      </c>
      <c r="J401" s="100" t="s">
        <v>56</v>
      </c>
      <c r="K401" s="100" t="s">
        <v>164</v>
      </c>
      <c r="L401" s="100" t="s">
        <v>58</v>
      </c>
      <c r="M401" s="102" t="s">
        <v>148</v>
      </c>
      <c r="N401" s="244" t="s">
        <v>21</v>
      </c>
      <c r="O401" s="23"/>
    </row>
    <row r="402" spans="1:15" ht="15.75" customHeight="1">
      <c r="A402" s="15" t="s">
        <v>21</v>
      </c>
      <c r="B402" s="35" t="s">
        <v>237</v>
      </c>
      <c r="C402" s="36" t="s">
        <v>810</v>
      </c>
      <c r="D402" s="96" t="s">
        <v>53</v>
      </c>
      <c r="E402" s="96">
        <v>2</v>
      </c>
      <c r="F402" s="159">
        <v>100</v>
      </c>
      <c r="G402" s="98" t="s">
        <v>54</v>
      </c>
      <c r="H402" s="160">
        <v>46143</v>
      </c>
      <c r="I402" s="100" t="s">
        <v>55</v>
      </c>
      <c r="J402" s="100" t="s">
        <v>56</v>
      </c>
      <c r="K402" s="100" t="s">
        <v>164</v>
      </c>
      <c r="L402" s="100" t="s">
        <v>58</v>
      </c>
      <c r="M402" s="102" t="s">
        <v>2486</v>
      </c>
      <c r="N402" s="244" t="s">
        <v>21</v>
      </c>
      <c r="O402" s="23"/>
    </row>
    <row r="403" spans="1:15" ht="15.75" customHeight="1">
      <c r="A403" s="15" t="s">
        <v>21</v>
      </c>
      <c r="B403" s="35" t="s">
        <v>169</v>
      </c>
      <c r="C403" s="36" t="s">
        <v>810</v>
      </c>
      <c r="D403" s="96" t="s">
        <v>53</v>
      </c>
      <c r="E403" s="96">
        <v>2</v>
      </c>
      <c r="F403" s="159">
        <v>100</v>
      </c>
      <c r="G403" s="98" t="s">
        <v>54</v>
      </c>
      <c r="H403" s="160">
        <v>46143</v>
      </c>
      <c r="I403" s="100" t="s">
        <v>55</v>
      </c>
      <c r="J403" s="100" t="s">
        <v>56</v>
      </c>
      <c r="K403" s="100" t="s">
        <v>164</v>
      </c>
      <c r="L403" s="100" t="s">
        <v>58</v>
      </c>
      <c r="M403" s="102" t="s">
        <v>2486</v>
      </c>
      <c r="N403" s="244" t="s">
        <v>21</v>
      </c>
      <c r="O403" s="23"/>
    </row>
    <row r="404" spans="1:15" ht="15.75" customHeight="1">
      <c r="A404" s="15" t="s">
        <v>21</v>
      </c>
      <c r="B404" s="35" t="s">
        <v>233</v>
      </c>
      <c r="C404" s="36" t="s">
        <v>576</v>
      </c>
      <c r="D404" s="96" t="s">
        <v>53</v>
      </c>
      <c r="E404" s="96">
        <v>2</v>
      </c>
      <c r="F404" s="159">
        <v>680</v>
      </c>
      <c r="G404" s="98" t="s">
        <v>54</v>
      </c>
      <c r="H404" s="160">
        <v>46174</v>
      </c>
      <c r="I404" s="100" t="s">
        <v>55</v>
      </c>
      <c r="J404" s="100" t="s">
        <v>56</v>
      </c>
      <c r="K404" s="100" t="s">
        <v>164</v>
      </c>
      <c r="L404" s="100" t="s">
        <v>58</v>
      </c>
      <c r="M404" s="102" t="s">
        <v>2517</v>
      </c>
      <c r="N404" s="244" t="s">
        <v>21</v>
      </c>
      <c r="O404" s="23"/>
    </row>
    <row r="405" spans="1:15" ht="15.75" customHeight="1">
      <c r="A405" s="15" t="s">
        <v>21</v>
      </c>
      <c r="B405" s="35" t="s">
        <v>245</v>
      </c>
      <c r="C405" s="36" t="s">
        <v>576</v>
      </c>
      <c r="D405" s="96" t="s">
        <v>53</v>
      </c>
      <c r="E405" s="96">
        <v>2</v>
      </c>
      <c r="F405" s="159">
        <v>680</v>
      </c>
      <c r="G405" s="98" t="s">
        <v>54</v>
      </c>
      <c r="H405" s="160">
        <v>46174</v>
      </c>
      <c r="I405" s="100" t="s">
        <v>55</v>
      </c>
      <c r="J405" s="100" t="s">
        <v>56</v>
      </c>
      <c r="K405" s="100" t="s">
        <v>164</v>
      </c>
      <c r="L405" s="100" t="s">
        <v>58</v>
      </c>
      <c r="M405" s="102" t="s">
        <v>2517</v>
      </c>
      <c r="N405" s="244" t="s">
        <v>21</v>
      </c>
      <c r="O405" s="23"/>
    </row>
    <row r="406" spans="1:15" ht="15.75" customHeight="1">
      <c r="A406" s="15" t="s">
        <v>21</v>
      </c>
      <c r="B406" s="35" t="s">
        <v>317</v>
      </c>
      <c r="C406" s="36" t="s">
        <v>576</v>
      </c>
      <c r="D406" s="96" t="s">
        <v>53</v>
      </c>
      <c r="E406" s="96">
        <v>2</v>
      </c>
      <c r="F406" s="159">
        <v>680</v>
      </c>
      <c r="G406" s="98" t="s">
        <v>54</v>
      </c>
      <c r="H406" s="160">
        <v>46174</v>
      </c>
      <c r="I406" s="100" t="s">
        <v>55</v>
      </c>
      <c r="J406" s="100" t="s">
        <v>56</v>
      </c>
      <c r="K406" s="100" t="s">
        <v>164</v>
      </c>
      <c r="L406" s="100" t="s">
        <v>58</v>
      </c>
      <c r="M406" s="102" t="s">
        <v>2498</v>
      </c>
      <c r="N406" s="244" t="s">
        <v>21</v>
      </c>
      <c r="O406" s="23"/>
    </row>
    <row r="407" spans="1:15" ht="15.75" customHeight="1">
      <c r="A407" s="15" t="s">
        <v>21</v>
      </c>
      <c r="B407" s="35" t="s">
        <v>242</v>
      </c>
      <c r="C407" s="36" t="s">
        <v>576</v>
      </c>
      <c r="D407" s="96" t="s">
        <v>53</v>
      </c>
      <c r="E407" s="96">
        <v>1</v>
      </c>
      <c r="F407" s="159">
        <v>340</v>
      </c>
      <c r="G407" s="98" t="s">
        <v>54</v>
      </c>
      <c r="H407" s="160">
        <v>46174</v>
      </c>
      <c r="I407" s="100" t="s">
        <v>55</v>
      </c>
      <c r="J407" s="100" t="s">
        <v>56</v>
      </c>
      <c r="K407" s="100" t="s">
        <v>164</v>
      </c>
      <c r="L407" s="100" t="s">
        <v>58</v>
      </c>
      <c r="M407" s="102" t="s">
        <v>2498</v>
      </c>
      <c r="N407" s="244" t="s">
        <v>21</v>
      </c>
      <c r="O407" s="23"/>
    </row>
    <row r="408" spans="1:15" ht="15.75" customHeight="1">
      <c r="A408" s="15" t="s">
        <v>21</v>
      </c>
      <c r="B408" s="35" t="s">
        <v>317</v>
      </c>
      <c r="C408" s="36" t="s">
        <v>356</v>
      </c>
      <c r="D408" s="96" t="s">
        <v>53</v>
      </c>
      <c r="E408" s="96">
        <v>10</v>
      </c>
      <c r="F408" s="159">
        <v>4500</v>
      </c>
      <c r="G408" s="98" t="s">
        <v>54</v>
      </c>
      <c r="H408" s="160">
        <v>46204</v>
      </c>
      <c r="I408" s="100" t="s">
        <v>55</v>
      </c>
      <c r="J408" s="100" t="s">
        <v>56</v>
      </c>
      <c r="K408" s="100" t="s">
        <v>164</v>
      </c>
      <c r="L408" s="100" t="s">
        <v>58</v>
      </c>
      <c r="M408" s="102" t="s">
        <v>109</v>
      </c>
      <c r="N408" s="244" t="s">
        <v>21</v>
      </c>
      <c r="O408" s="23"/>
    </row>
    <row r="409" spans="1:15" ht="15.75" customHeight="1">
      <c r="A409" s="15" t="s">
        <v>21</v>
      </c>
      <c r="B409" s="35" t="s">
        <v>242</v>
      </c>
      <c r="C409" s="36" t="s">
        <v>356</v>
      </c>
      <c r="D409" s="96" t="s">
        <v>53</v>
      </c>
      <c r="E409" s="96">
        <v>10</v>
      </c>
      <c r="F409" s="159">
        <v>4500</v>
      </c>
      <c r="G409" s="98" t="s">
        <v>54</v>
      </c>
      <c r="H409" s="160">
        <v>46204</v>
      </c>
      <c r="I409" s="100" t="s">
        <v>55</v>
      </c>
      <c r="J409" s="100" t="s">
        <v>56</v>
      </c>
      <c r="K409" s="100" t="s">
        <v>164</v>
      </c>
      <c r="L409" s="100" t="s">
        <v>58</v>
      </c>
      <c r="M409" s="102" t="s">
        <v>109</v>
      </c>
      <c r="N409" s="244" t="s">
        <v>21</v>
      </c>
      <c r="O409" s="23"/>
    </row>
    <row r="410" spans="1:15" ht="15.75" customHeight="1">
      <c r="A410" s="15" t="s">
        <v>21</v>
      </c>
      <c r="B410" s="35" t="s">
        <v>291</v>
      </c>
      <c r="C410" s="36" t="s">
        <v>292</v>
      </c>
      <c r="D410" s="96" t="s">
        <v>53</v>
      </c>
      <c r="E410" s="96">
        <v>1</v>
      </c>
      <c r="F410" s="159">
        <v>7000</v>
      </c>
      <c r="G410" s="98" t="s">
        <v>54</v>
      </c>
      <c r="H410" s="160">
        <v>46204</v>
      </c>
      <c r="I410" s="100" t="s">
        <v>55</v>
      </c>
      <c r="J410" s="100" t="s">
        <v>56</v>
      </c>
      <c r="K410" s="100" t="s">
        <v>164</v>
      </c>
      <c r="L410" s="100" t="s">
        <v>58</v>
      </c>
      <c r="M410" s="102" t="s">
        <v>148</v>
      </c>
      <c r="N410" s="244" t="s">
        <v>21</v>
      </c>
      <c r="O410" s="23"/>
    </row>
    <row r="411" spans="1:15" ht="15.75" customHeight="1">
      <c r="A411" s="15" t="s">
        <v>21</v>
      </c>
      <c r="B411" s="35" t="s">
        <v>1049</v>
      </c>
      <c r="C411" s="36" t="s">
        <v>1989</v>
      </c>
      <c r="D411" s="96" t="s">
        <v>53</v>
      </c>
      <c r="E411" s="96">
        <v>120</v>
      </c>
      <c r="F411" s="159">
        <v>1800</v>
      </c>
      <c r="G411" s="98" t="s">
        <v>54</v>
      </c>
      <c r="H411" s="160">
        <v>46174</v>
      </c>
      <c r="I411" s="100" t="s">
        <v>55</v>
      </c>
      <c r="J411" s="100" t="s">
        <v>56</v>
      </c>
      <c r="K411" s="100" t="s">
        <v>164</v>
      </c>
      <c r="L411" s="100" t="s">
        <v>58</v>
      </c>
      <c r="M411" s="102" t="s">
        <v>2534</v>
      </c>
      <c r="N411" s="244" t="s">
        <v>21</v>
      </c>
      <c r="O411" s="23"/>
    </row>
    <row r="412" spans="1:15" ht="15.75" customHeight="1">
      <c r="A412" s="15" t="s">
        <v>21</v>
      </c>
      <c r="B412" s="35" t="s">
        <v>156</v>
      </c>
      <c r="C412" s="36" t="s">
        <v>383</v>
      </c>
      <c r="D412" s="96" t="s">
        <v>384</v>
      </c>
      <c r="E412" s="96">
        <v>5</v>
      </c>
      <c r="F412" s="159">
        <v>3990</v>
      </c>
      <c r="G412" s="98" t="s">
        <v>54</v>
      </c>
      <c r="H412" s="160">
        <v>46204</v>
      </c>
      <c r="I412" s="100" t="s">
        <v>55</v>
      </c>
      <c r="J412" s="100" t="s">
        <v>56</v>
      </c>
      <c r="K412" s="100" t="s">
        <v>164</v>
      </c>
      <c r="L412" s="100" t="s">
        <v>58</v>
      </c>
      <c r="M412" s="102" t="s">
        <v>2498</v>
      </c>
      <c r="N412" s="244" t="s">
        <v>21</v>
      </c>
      <c r="O412" s="23"/>
    </row>
    <row r="413" spans="1:15" ht="15.75" customHeight="1">
      <c r="A413" s="15" t="s">
        <v>21</v>
      </c>
      <c r="B413" s="35" t="s">
        <v>1049</v>
      </c>
      <c r="C413" s="36" t="s">
        <v>1810</v>
      </c>
      <c r="D413" s="96" t="s">
        <v>53</v>
      </c>
      <c r="E413" s="96">
        <v>100</v>
      </c>
      <c r="F413" s="159">
        <v>10000</v>
      </c>
      <c r="G413" s="98" t="s">
        <v>54</v>
      </c>
      <c r="H413" s="160">
        <v>46204</v>
      </c>
      <c r="I413" s="100" t="s">
        <v>55</v>
      </c>
      <c r="J413" s="100" t="s">
        <v>56</v>
      </c>
      <c r="K413" s="100" t="s">
        <v>164</v>
      </c>
      <c r="L413" s="100" t="s">
        <v>58</v>
      </c>
      <c r="M413" s="102" t="s">
        <v>2486</v>
      </c>
      <c r="N413" s="244" t="s">
        <v>21</v>
      </c>
      <c r="O413" s="23"/>
    </row>
    <row r="414" spans="1:15" ht="15.75" customHeight="1">
      <c r="A414" s="15" t="s">
        <v>21</v>
      </c>
      <c r="B414" s="35" t="s">
        <v>1049</v>
      </c>
      <c r="C414" s="36" t="s">
        <v>2037</v>
      </c>
      <c r="D414" s="96" t="s">
        <v>53</v>
      </c>
      <c r="E414" s="96">
        <v>50</v>
      </c>
      <c r="F414" s="159">
        <v>1250</v>
      </c>
      <c r="G414" s="98" t="s">
        <v>54</v>
      </c>
      <c r="H414" s="160">
        <v>46174</v>
      </c>
      <c r="I414" s="100" t="s">
        <v>55</v>
      </c>
      <c r="J414" s="100" t="s">
        <v>56</v>
      </c>
      <c r="K414" s="100" t="s">
        <v>164</v>
      </c>
      <c r="L414" s="100" t="s">
        <v>58</v>
      </c>
      <c r="M414" s="102" t="s">
        <v>109</v>
      </c>
      <c r="N414" s="244" t="s">
        <v>21</v>
      </c>
      <c r="O414" s="23"/>
    </row>
    <row r="415" spans="1:15" ht="15.75" customHeight="1">
      <c r="A415" s="15" t="s">
        <v>21</v>
      </c>
      <c r="B415" s="35" t="s">
        <v>258</v>
      </c>
      <c r="C415" s="36" t="s">
        <v>666</v>
      </c>
      <c r="D415" s="96" t="s">
        <v>53</v>
      </c>
      <c r="E415" s="96">
        <v>2</v>
      </c>
      <c r="F415" s="159">
        <v>380</v>
      </c>
      <c r="G415" s="98" t="s">
        <v>54</v>
      </c>
      <c r="H415" s="160">
        <v>46174</v>
      </c>
      <c r="I415" s="100" t="s">
        <v>55</v>
      </c>
      <c r="J415" s="100" t="s">
        <v>56</v>
      </c>
      <c r="K415" s="100" t="s">
        <v>164</v>
      </c>
      <c r="L415" s="100" t="s">
        <v>58</v>
      </c>
      <c r="M415" s="102" t="s">
        <v>109</v>
      </c>
      <c r="N415" s="244" t="s">
        <v>21</v>
      </c>
      <c r="O415" s="23"/>
    </row>
    <row r="416" spans="1:15" ht="15.75" customHeight="1">
      <c r="A416" s="15" t="s">
        <v>21</v>
      </c>
      <c r="B416" s="35" t="s">
        <v>247</v>
      </c>
      <c r="C416" s="36" t="s">
        <v>666</v>
      </c>
      <c r="D416" s="96" t="s">
        <v>53</v>
      </c>
      <c r="E416" s="96">
        <v>2</v>
      </c>
      <c r="F416" s="159">
        <v>380</v>
      </c>
      <c r="G416" s="98" t="s">
        <v>54</v>
      </c>
      <c r="H416" s="160">
        <v>46174</v>
      </c>
      <c r="I416" s="100" t="s">
        <v>55</v>
      </c>
      <c r="J416" s="100" t="s">
        <v>56</v>
      </c>
      <c r="K416" s="100" t="s">
        <v>164</v>
      </c>
      <c r="L416" s="100" t="s">
        <v>58</v>
      </c>
      <c r="M416" s="102" t="s">
        <v>109</v>
      </c>
      <c r="N416" s="244" t="s">
        <v>21</v>
      </c>
      <c r="O416" s="23"/>
    </row>
    <row r="417" spans="1:15" ht="15.75" customHeight="1">
      <c r="A417" s="15" t="s">
        <v>21</v>
      </c>
      <c r="B417" s="35" t="s">
        <v>156</v>
      </c>
      <c r="C417" s="36" t="s">
        <v>609</v>
      </c>
      <c r="D417" s="96" t="s">
        <v>53</v>
      </c>
      <c r="E417" s="96">
        <v>1</v>
      </c>
      <c r="F417" s="159">
        <v>500</v>
      </c>
      <c r="G417" s="98" t="s">
        <v>54</v>
      </c>
      <c r="H417" s="160">
        <v>46174</v>
      </c>
      <c r="I417" s="100" t="s">
        <v>55</v>
      </c>
      <c r="J417" s="100" t="s">
        <v>56</v>
      </c>
      <c r="K417" s="100" t="s">
        <v>164</v>
      </c>
      <c r="L417" s="100" t="s">
        <v>58</v>
      </c>
      <c r="M417" s="102" t="s">
        <v>2517</v>
      </c>
      <c r="N417" s="244" t="s">
        <v>21</v>
      </c>
      <c r="O417" s="23"/>
    </row>
    <row r="418" spans="1:15" ht="15.75" customHeight="1">
      <c r="A418" s="15" t="s">
        <v>21</v>
      </c>
      <c r="B418" s="35" t="s">
        <v>258</v>
      </c>
      <c r="C418" s="36" t="s">
        <v>637</v>
      </c>
      <c r="D418" s="96" t="s">
        <v>53</v>
      </c>
      <c r="E418" s="96">
        <v>1</v>
      </c>
      <c r="F418" s="159">
        <v>400</v>
      </c>
      <c r="G418" s="98" t="s">
        <v>54</v>
      </c>
      <c r="H418" s="160">
        <v>46174</v>
      </c>
      <c r="I418" s="100" t="s">
        <v>55</v>
      </c>
      <c r="J418" s="100" t="s">
        <v>56</v>
      </c>
      <c r="K418" s="100" t="s">
        <v>164</v>
      </c>
      <c r="L418" s="100" t="s">
        <v>58</v>
      </c>
      <c r="M418" s="102" t="s">
        <v>109</v>
      </c>
      <c r="N418" s="244" t="s">
        <v>21</v>
      </c>
      <c r="O418" s="23"/>
    </row>
    <row r="419" spans="1:15" ht="15.75" customHeight="1">
      <c r="A419" s="15" t="s">
        <v>21</v>
      </c>
      <c r="B419" s="35" t="s">
        <v>247</v>
      </c>
      <c r="C419" s="36" t="s">
        <v>637</v>
      </c>
      <c r="D419" s="96" t="s">
        <v>53</v>
      </c>
      <c r="E419" s="96">
        <v>1</v>
      </c>
      <c r="F419" s="159">
        <v>400</v>
      </c>
      <c r="G419" s="98" t="s">
        <v>54</v>
      </c>
      <c r="H419" s="160">
        <v>46174</v>
      </c>
      <c r="I419" s="100" t="s">
        <v>55</v>
      </c>
      <c r="J419" s="100" t="s">
        <v>56</v>
      </c>
      <c r="K419" s="100" t="s">
        <v>164</v>
      </c>
      <c r="L419" s="100" t="s">
        <v>58</v>
      </c>
      <c r="M419" s="102" t="s">
        <v>109</v>
      </c>
      <c r="N419" s="245" t="s">
        <v>21</v>
      </c>
      <c r="O419" s="23"/>
    </row>
    <row r="420" spans="1:15" ht="15.75" customHeight="1">
      <c r="A420" s="15" t="s">
        <v>21</v>
      </c>
      <c r="B420" s="35" t="s">
        <v>440</v>
      </c>
      <c r="C420" s="36" t="s">
        <v>637</v>
      </c>
      <c r="D420" s="96" t="s">
        <v>53</v>
      </c>
      <c r="E420" s="96">
        <v>1</v>
      </c>
      <c r="F420" s="159">
        <v>400</v>
      </c>
      <c r="G420" s="247" t="s">
        <v>54</v>
      </c>
      <c r="H420" s="160">
        <v>46174</v>
      </c>
      <c r="I420" s="100" t="s">
        <v>55</v>
      </c>
      <c r="J420" s="100" t="s">
        <v>56</v>
      </c>
      <c r="K420" s="100" t="s">
        <v>164</v>
      </c>
      <c r="L420" s="100" t="s">
        <v>58</v>
      </c>
      <c r="M420" s="102" t="s">
        <v>109</v>
      </c>
      <c r="N420" s="244" t="s">
        <v>21</v>
      </c>
      <c r="O420" s="23"/>
    </row>
    <row r="421" spans="1:15" ht="15.75" customHeight="1">
      <c r="A421" s="15" t="s">
        <v>21</v>
      </c>
      <c r="B421" s="35" t="s">
        <v>1049</v>
      </c>
      <c r="C421" s="36" t="s">
        <v>1861</v>
      </c>
      <c r="D421" s="96" t="s">
        <v>53</v>
      </c>
      <c r="E421" s="96">
        <v>800</v>
      </c>
      <c r="F421" s="159">
        <v>6400</v>
      </c>
      <c r="G421" s="98" t="s">
        <v>54</v>
      </c>
      <c r="H421" s="160">
        <v>46204</v>
      </c>
      <c r="I421" s="100" t="s">
        <v>55</v>
      </c>
      <c r="J421" s="100" t="s">
        <v>56</v>
      </c>
      <c r="K421" s="100" t="s">
        <v>164</v>
      </c>
      <c r="L421" s="100" t="s">
        <v>58</v>
      </c>
      <c r="M421" s="102" t="s">
        <v>2498</v>
      </c>
      <c r="N421" s="244" t="s">
        <v>21</v>
      </c>
      <c r="O421" s="23"/>
    </row>
    <row r="422" spans="1:15" ht="15.75" customHeight="1">
      <c r="A422" s="15" t="s">
        <v>21</v>
      </c>
      <c r="B422" s="35" t="s">
        <v>1049</v>
      </c>
      <c r="C422" s="36" t="s">
        <v>2185</v>
      </c>
      <c r="D422" s="96" t="s">
        <v>53</v>
      </c>
      <c r="E422" s="96">
        <v>120</v>
      </c>
      <c r="F422" s="159">
        <v>300</v>
      </c>
      <c r="G422" s="247" t="s">
        <v>54</v>
      </c>
      <c r="H422" s="160">
        <v>46174</v>
      </c>
      <c r="I422" s="100" t="s">
        <v>55</v>
      </c>
      <c r="J422" s="100" t="s">
        <v>56</v>
      </c>
      <c r="K422" s="100" t="s">
        <v>164</v>
      </c>
      <c r="L422" s="100" t="s">
        <v>58</v>
      </c>
      <c r="M422" s="102" t="s">
        <v>2498</v>
      </c>
      <c r="N422" s="244" t="s">
        <v>21</v>
      </c>
      <c r="O422" s="23"/>
    </row>
    <row r="423" spans="1:15" ht="15.75" customHeight="1">
      <c r="A423" s="15" t="s">
        <v>21</v>
      </c>
      <c r="B423" s="35" t="s">
        <v>106</v>
      </c>
      <c r="C423" s="36" t="s">
        <v>198</v>
      </c>
      <c r="D423" s="96" t="s">
        <v>199</v>
      </c>
      <c r="E423" s="96">
        <v>24</v>
      </c>
      <c r="F423" s="159">
        <v>432</v>
      </c>
      <c r="G423" s="98" t="s">
        <v>54</v>
      </c>
      <c r="H423" s="160">
        <v>46174</v>
      </c>
      <c r="I423" s="100" t="s">
        <v>55</v>
      </c>
      <c r="J423" s="100" t="s">
        <v>56</v>
      </c>
      <c r="K423" s="100" t="s">
        <v>164</v>
      </c>
      <c r="L423" s="100" t="s">
        <v>58</v>
      </c>
      <c r="M423" s="102" t="s">
        <v>73</v>
      </c>
      <c r="N423" s="244" t="s">
        <v>21</v>
      </c>
      <c r="O423" s="23"/>
    </row>
    <row r="424" spans="1:15" ht="15.75" customHeight="1">
      <c r="A424" s="15" t="s">
        <v>21</v>
      </c>
      <c r="B424" s="35" t="s">
        <v>1049</v>
      </c>
      <c r="C424" s="36" t="s">
        <v>1927</v>
      </c>
      <c r="D424" s="96" t="s">
        <v>1928</v>
      </c>
      <c r="E424" s="96">
        <v>100</v>
      </c>
      <c r="F424" s="159">
        <v>2800</v>
      </c>
      <c r="G424" s="247" t="s">
        <v>54</v>
      </c>
      <c r="H424" s="160">
        <v>46174</v>
      </c>
      <c r="I424" s="100" t="s">
        <v>55</v>
      </c>
      <c r="J424" s="100" t="s">
        <v>56</v>
      </c>
      <c r="K424" s="100" t="s">
        <v>164</v>
      </c>
      <c r="L424" s="100" t="s">
        <v>58</v>
      </c>
      <c r="M424" s="102" t="s">
        <v>2534</v>
      </c>
      <c r="N424" s="244" t="s">
        <v>21</v>
      </c>
      <c r="O424" s="23"/>
    </row>
    <row r="425" spans="1:15" ht="15.75" customHeight="1">
      <c r="A425" s="15" t="s">
        <v>21</v>
      </c>
      <c r="B425" s="35" t="s">
        <v>1049</v>
      </c>
      <c r="C425" s="36" t="s">
        <v>1894</v>
      </c>
      <c r="D425" s="96" t="s">
        <v>53</v>
      </c>
      <c r="E425" s="96">
        <v>60</v>
      </c>
      <c r="F425" s="159">
        <v>4320</v>
      </c>
      <c r="G425" s="247" t="s">
        <v>54</v>
      </c>
      <c r="H425" s="160">
        <v>46204</v>
      </c>
      <c r="I425" s="100" t="s">
        <v>55</v>
      </c>
      <c r="J425" s="100" t="s">
        <v>56</v>
      </c>
      <c r="K425" s="100" t="s">
        <v>164</v>
      </c>
      <c r="L425" s="100" t="s">
        <v>58</v>
      </c>
      <c r="M425" s="102" t="s">
        <v>148</v>
      </c>
      <c r="N425" s="244" t="s">
        <v>21</v>
      </c>
      <c r="O425" s="23"/>
    </row>
    <row r="426" spans="1:15" ht="15.75" customHeight="1">
      <c r="A426" s="15" t="s">
        <v>21</v>
      </c>
      <c r="B426" s="35" t="s">
        <v>1049</v>
      </c>
      <c r="C426" s="36" t="s">
        <v>1771</v>
      </c>
      <c r="D426" s="96" t="s">
        <v>53</v>
      </c>
      <c r="E426" s="96">
        <v>18000</v>
      </c>
      <c r="F426" s="159">
        <v>32400</v>
      </c>
      <c r="G426" s="247" t="s">
        <v>54</v>
      </c>
      <c r="H426" s="160">
        <v>46235</v>
      </c>
      <c r="I426" s="100" t="s">
        <v>55</v>
      </c>
      <c r="J426" s="100" t="s">
        <v>56</v>
      </c>
      <c r="K426" s="100" t="s">
        <v>164</v>
      </c>
      <c r="L426" s="100" t="s">
        <v>58</v>
      </c>
      <c r="M426" s="102" t="s">
        <v>2517</v>
      </c>
      <c r="N426" s="244" t="s">
        <v>21</v>
      </c>
      <c r="O426" s="23"/>
    </row>
    <row r="427" spans="1:15" ht="15.75" customHeight="1">
      <c r="A427" s="15" t="s">
        <v>21</v>
      </c>
      <c r="B427" s="35" t="s">
        <v>51</v>
      </c>
      <c r="C427" s="36" t="s">
        <v>412</v>
      </c>
      <c r="D427" s="96" t="s">
        <v>413</v>
      </c>
      <c r="E427" s="96">
        <v>50</v>
      </c>
      <c r="F427" s="159">
        <v>3000</v>
      </c>
      <c r="G427" s="247" t="s">
        <v>54</v>
      </c>
      <c r="H427" s="160">
        <v>46174</v>
      </c>
      <c r="I427" s="100" t="s">
        <v>55</v>
      </c>
      <c r="J427" s="100" t="s">
        <v>56</v>
      </c>
      <c r="K427" s="100" t="s">
        <v>164</v>
      </c>
      <c r="L427" s="100" t="s">
        <v>58</v>
      </c>
      <c r="M427" s="102" t="s">
        <v>2498</v>
      </c>
      <c r="N427" s="244" t="s">
        <v>21</v>
      </c>
      <c r="O427" s="23"/>
    </row>
    <row r="428" spans="1:15" ht="15.75" customHeight="1">
      <c r="A428" s="15" t="s">
        <v>21</v>
      </c>
      <c r="B428" s="35" t="s">
        <v>1049</v>
      </c>
      <c r="C428" s="36" t="s">
        <v>2029</v>
      </c>
      <c r="D428" s="96" t="s">
        <v>53</v>
      </c>
      <c r="E428" s="96">
        <v>100</v>
      </c>
      <c r="F428" s="159">
        <v>1400</v>
      </c>
      <c r="G428" s="247" t="s">
        <v>54</v>
      </c>
      <c r="H428" s="160">
        <v>46174</v>
      </c>
      <c r="I428" s="100" t="s">
        <v>55</v>
      </c>
      <c r="J428" s="100" t="s">
        <v>56</v>
      </c>
      <c r="K428" s="100" t="s">
        <v>164</v>
      </c>
      <c r="L428" s="100" t="s">
        <v>58</v>
      </c>
      <c r="M428" s="102" t="s">
        <v>109</v>
      </c>
      <c r="N428" s="244" t="s">
        <v>21</v>
      </c>
      <c r="O428" s="23"/>
    </row>
    <row r="429" spans="1:15" ht="15.75" customHeight="1">
      <c r="A429" s="15" t="s">
        <v>21</v>
      </c>
      <c r="B429" s="35" t="s">
        <v>1049</v>
      </c>
      <c r="C429" s="36" t="s">
        <v>1856</v>
      </c>
      <c r="D429" s="96" t="s">
        <v>1857</v>
      </c>
      <c r="E429" s="96">
        <v>300</v>
      </c>
      <c r="F429" s="159">
        <v>6600</v>
      </c>
      <c r="G429" s="98" t="s">
        <v>54</v>
      </c>
      <c r="H429" s="160">
        <v>46204</v>
      </c>
      <c r="I429" s="100" t="s">
        <v>55</v>
      </c>
      <c r="J429" s="100" t="s">
        <v>56</v>
      </c>
      <c r="K429" s="100" t="s">
        <v>164</v>
      </c>
      <c r="L429" s="100" t="s">
        <v>58</v>
      </c>
      <c r="M429" s="102" t="s">
        <v>2517</v>
      </c>
      <c r="N429" s="244" t="s">
        <v>21</v>
      </c>
      <c r="O429" s="23"/>
    </row>
    <row r="430" spans="1:15" ht="15.75" customHeight="1">
      <c r="A430" s="15" t="s">
        <v>21</v>
      </c>
      <c r="B430" s="35" t="s">
        <v>106</v>
      </c>
      <c r="C430" s="36" t="s">
        <v>140</v>
      </c>
      <c r="D430" s="96" t="s">
        <v>141</v>
      </c>
      <c r="E430" s="96">
        <v>1</v>
      </c>
      <c r="F430" s="159">
        <v>170000</v>
      </c>
      <c r="G430" s="98" t="s">
        <v>66</v>
      </c>
      <c r="H430" s="160">
        <v>46266</v>
      </c>
      <c r="I430" s="100" t="s">
        <v>55</v>
      </c>
      <c r="J430" s="100" t="s">
        <v>56</v>
      </c>
      <c r="K430" s="100" t="s">
        <v>142</v>
      </c>
      <c r="L430" s="100" t="s">
        <v>58</v>
      </c>
      <c r="M430" s="102" t="s">
        <v>109</v>
      </c>
      <c r="N430" s="244" t="s">
        <v>21</v>
      </c>
      <c r="O430" s="23"/>
    </row>
    <row r="431" spans="1:15" ht="15.75" customHeight="1">
      <c r="A431" s="15" t="s">
        <v>21</v>
      </c>
      <c r="B431" s="35" t="s">
        <v>1049</v>
      </c>
      <c r="C431" s="36" t="s">
        <v>2231</v>
      </c>
      <c r="D431" s="96" t="s">
        <v>53</v>
      </c>
      <c r="E431" s="96">
        <v>30</v>
      </c>
      <c r="F431" s="159">
        <v>165</v>
      </c>
      <c r="G431" s="247" t="s">
        <v>54</v>
      </c>
      <c r="H431" s="160">
        <v>46143</v>
      </c>
      <c r="I431" s="100" t="s">
        <v>55</v>
      </c>
      <c r="J431" s="100" t="s">
        <v>56</v>
      </c>
      <c r="K431" s="100" t="s">
        <v>164</v>
      </c>
      <c r="L431" s="100" t="s">
        <v>58</v>
      </c>
      <c r="M431" s="102" t="s">
        <v>73</v>
      </c>
      <c r="N431" s="244" t="s">
        <v>21</v>
      </c>
      <c r="O431" s="23"/>
    </row>
    <row r="432" spans="1:15" ht="15.75" customHeight="1">
      <c r="A432" s="15" t="s">
        <v>21</v>
      </c>
      <c r="B432" s="35" t="s">
        <v>1049</v>
      </c>
      <c r="C432" s="36" t="s">
        <v>2244</v>
      </c>
      <c r="D432" s="96" t="s">
        <v>53</v>
      </c>
      <c r="E432" s="96">
        <v>30</v>
      </c>
      <c r="F432" s="159">
        <v>159</v>
      </c>
      <c r="G432" s="98" t="s">
        <v>54</v>
      </c>
      <c r="H432" s="160">
        <v>46143</v>
      </c>
      <c r="I432" s="100" t="s">
        <v>55</v>
      </c>
      <c r="J432" s="100" t="s">
        <v>56</v>
      </c>
      <c r="K432" s="100" t="s">
        <v>164</v>
      </c>
      <c r="L432" s="100" t="s">
        <v>58</v>
      </c>
      <c r="M432" s="102" t="s">
        <v>2739</v>
      </c>
      <c r="N432" s="244" t="s">
        <v>21</v>
      </c>
      <c r="O432" s="23"/>
    </row>
    <row r="433" spans="1:15" ht="15.75" customHeight="1">
      <c r="A433" s="15" t="s">
        <v>21</v>
      </c>
      <c r="B433" s="35" t="s">
        <v>1049</v>
      </c>
      <c r="C433" s="36" t="s">
        <v>2101</v>
      </c>
      <c r="D433" s="96" t="s">
        <v>53</v>
      </c>
      <c r="E433" s="96">
        <v>30</v>
      </c>
      <c r="F433" s="159">
        <v>645</v>
      </c>
      <c r="G433" s="98" t="s">
        <v>54</v>
      </c>
      <c r="H433" s="160">
        <v>46174</v>
      </c>
      <c r="I433" s="100" t="s">
        <v>55</v>
      </c>
      <c r="J433" s="100" t="s">
        <v>56</v>
      </c>
      <c r="K433" s="100" t="s">
        <v>164</v>
      </c>
      <c r="L433" s="100" t="s">
        <v>58</v>
      </c>
      <c r="M433" s="102" t="s">
        <v>109</v>
      </c>
      <c r="N433" s="244" t="s">
        <v>21</v>
      </c>
      <c r="O433" s="23"/>
    </row>
    <row r="434" spans="1:15" ht="15.75" customHeight="1">
      <c r="A434" s="15" t="s">
        <v>21</v>
      </c>
      <c r="B434" s="35" t="s">
        <v>1049</v>
      </c>
      <c r="C434" s="36" t="s">
        <v>2085</v>
      </c>
      <c r="D434" s="96" t="s">
        <v>53</v>
      </c>
      <c r="E434" s="96">
        <v>30</v>
      </c>
      <c r="F434" s="159">
        <v>765</v>
      </c>
      <c r="G434" s="98" t="s">
        <v>54</v>
      </c>
      <c r="H434" s="160">
        <v>46174</v>
      </c>
      <c r="I434" s="100" t="s">
        <v>55</v>
      </c>
      <c r="J434" s="100" t="s">
        <v>56</v>
      </c>
      <c r="K434" s="100" t="s">
        <v>164</v>
      </c>
      <c r="L434" s="100" t="s">
        <v>58</v>
      </c>
      <c r="M434" s="102" t="s">
        <v>109</v>
      </c>
      <c r="N434" s="244" t="s">
        <v>21</v>
      </c>
      <c r="O434" s="23"/>
    </row>
    <row r="435" spans="1:15" ht="15.75" customHeight="1">
      <c r="A435" s="15" t="s">
        <v>21</v>
      </c>
      <c r="B435" s="35" t="s">
        <v>1049</v>
      </c>
      <c r="C435" s="36" t="s">
        <v>2114</v>
      </c>
      <c r="D435" s="96" t="s">
        <v>53</v>
      </c>
      <c r="E435" s="96">
        <v>30</v>
      </c>
      <c r="F435" s="159">
        <v>546</v>
      </c>
      <c r="G435" s="98" t="s">
        <v>54</v>
      </c>
      <c r="H435" s="160">
        <v>46174</v>
      </c>
      <c r="I435" s="100" t="s">
        <v>55</v>
      </c>
      <c r="J435" s="100" t="s">
        <v>56</v>
      </c>
      <c r="K435" s="100" t="s">
        <v>164</v>
      </c>
      <c r="L435" s="100" t="s">
        <v>58</v>
      </c>
      <c r="M435" s="102" t="s">
        <v>109</v>
      </c>
      <c r="N435" s="244" t="s">
        <v>21</v>
      </c>
      <c r="O435" s="23"/>
    </row>
    <row r="436" spans="1:15" ht="15.75" customHeight="1">
      <c r="A436" s="15" t="s">
        <v>21</v>
      </c>
      <c r="B436" s="35" t="s">
        <v>1049</v>
      </c>
      <c r="C436" s="36" t="s">
        <v>1905</v>
      </c>
      <c r="D436" s="96" t="s">
        <v>53</v>
      </c>
      <c r="E436" s="96">
        <v>1000</v>
      </c>
      <c r="F436" s="159">
        <v>3900</v>
      </c>
      <c r="G436" s="98" t="s">
        <v>54</v>
      </c>
      <c r="H436" s="160">
        <v>46174</v>
      </c>
      <c r="I436" s="100" t="s">
        <v>55</v>
      </c>
      <c r="J436" s="100" t="s">
        <v>56</v>
      </c>
      <c r="K436" s="100" t="s">
        <v>164</v>
      </c>
      <c r="L436" s="100" t="s">
        <v>58</v>
      </c>
      <c r="M436" s="102" t="s">
        <v>109</v>
      </c>
      <c r="N436" s="244" t="s">
        <v>21</v>
      </c>
      <c r="O436" s="23"/>
    </row>
    <row r="437" spans="1:15" ht="15.75" customHeight="1">
      <c r="A437" s="15" t="s">
        <v>21</v>
      </c>
      <c r="B437" s="35" t="s">
        <v>1049</v>
      </c>
      <c r="C437" s="36" t="s">
        <v>2103</v>
      </c>
      <c r="D437" s="96" t="s">
        <v>53</v>
      </c>
      <c r="E437" s="96">
        <v>30</v>
      </c>
      <c r="F437" s="159">
        <v>645</v>
      </c>
      <c r="G437" s="98" t="s">
        <v>54</v>
      </c>
      <c r="H437" s="160">
        <v>46174</v>
      </c>
      <c r="I437" s="100" t="s">
        <v>55</v>
      </c>
      <c r="J437" s="100" t="s">
        <v>56</v>
      </c>
      <c r="K437" s="100" t="s">
        <v>164</v>
      </c>
      <c r="L437" s="100" t="s">
        <v>58</v>
      </c>
      <c r="M437" s="102" t="s">
        <v>2517</v>
      </c>
      <c r="N437" s="244" t="s">
        <v>21</v>
      </c>
      <c r="O437" s="23"/>
    </row>
    <row r="438" spans="1:15" ht="15.75" customHeight="1">
      <c r="A438" s="15" t="s">
        <v>21</v>
      </c>
      <c r="B438" s="35" t="s">
        <v>233</v>
      </c>
      <c r="C438" s="36" t="s">
        <v>504</v>
      </c>
      <c r="D438" s="96" t="s">
        <v>53</v>
      </c>
      <c r="E438" s="96">
        <v>30</v>
      </c>
      <c r="F438" s="159">
        <v>1050</v>
      </c>
      <c r="G438" s="98" t="s">
        <v>54</v>
      </c>
      <c r="H438" s="160">
        <v>46174</v>
      </c>
      <c r="I438" s="100" t="s">
        <v>55</v>
      </c>
      <c r="J438" s="100" t="s">
        <v>56</v>
      </c>
      <c r="K438" s="100" t="s">
        <v>164</v>
      </c>
      <c r="L438" s="100" t="s">
        <v>58</v>
      </c>
      <c r="M438" s="102" t="s">
        <v>73</v>
      </c>
      <c r="N438" s="244" t="s">
        <v>21</v>
      </c>
      <c r="O438" s="23"/>
    </row>
    <row r="439" spans="1:15" ht="15.75" customHeight="1">
      <c r="A439" s="15" t="s">
        <v>21</v>
      </c>
      <c r="B439" s="35" t="s">
        <v>237</v>
      </c>
      <c r="C439" s="36" t="s">
        <v>504</v>
      </c>
      <c r="D439" s="96" t="s">
        <v>53</v>
      </c>
      <c r="E439" s="96">
        <v>24</v>
      </c>
      <c r="F439" s="159">
        <v>840</v>
      </c>
      <c r="G439" s="98" t="s">
        <v>54</v>
      </c>
      <c r="H439" s="160">
        <v>46174</v>
      </c>
      <c r="I439" s="100" t="s">
        <v>55</v>
      </c>
      <c r="J439" s="100" t="s">
        <v>56</v>
      </c>
      <c r="K439" s="100" t="s">
        <v>164</v>
      </c>
      <c r="L439" s="100" t="s">
        <v>58</v>
      </c>
      <c r="M439" s="102" t="s">
        <v>2739</v>
      </c>
      <c r="N439" s="244" t="s">
        <v>21</v>
      </c>
      <c r="O439" s="23"/>
    </row>
    <row r="440" spans="1:15" ht="15.75" customHeight="1">
      <c r="A440" s="15" t="s">
        <v>21</v>
      </c>
      <c r="B440" s="35" t="s">
        <v>317</v>
      </c>
      <c r="C440" s="36" t="s">
        <v>504</v>
      </c>
      <c r="D440" s="96" t="s">
        <v>53</v>
      </c>
      <c r="E440" s="96">
        <v>15</v>
      </c>
      <c r="F440" s="159">
        <v>525</v>
      </c>
      <c r="G440" s="98" t="s">
        <v>54</v>
      </c>
      <c r="H440" s="160">
        <v>46174</v>
      </c>
      <c r="I440" s="100" t="s">
        <v>55</v>
      </c>
      <c r="J440" s="100" t="s">
        <v>56</v>
      </c>
      <c r="K440" s="100" t="s">
        <v>164</v>
      </c>
      <c r="L440" s="100" t="s">
        <v>58</v>
      </c>
      <c r="M440" s="102" t="s">
        <v>2766</v>
      </c>
      <c r="N440" s="244" t="s">
        <v>21</v>
      </c>
      <c r="O440" s="23"/>
    </row>
    <row r="441" spans="1:15" ht="15.75" customHeight="1">
      <c r="A441" s="15" t="s">
        <v>21</v>
      </c>
      <c r="B441" s="35" t="s">
        <v>169</v>
      </c>
      <c r="C441" s="36" t="s">
        <v>573</v>
      </c>
      <c r="D441" s="96" t="s">
        <v>53</v>
      </c>
      <c r="E441" s="96">
        <v>20</v>
      </c>
      <c r="F441" s="159">
        <v>700</v>
      </c>
      <c r="G441" s="98" t="s">
        <v>54</v>
      </c>
      <c r="H441" s="160">
        <v>46174</v>
      </c>
      <c r="I441" s="100" t="s">
        <v>55</v>
      </c>
      <c r="J441" s="100" t="s">
        <v>56</v>
      </c>
      <c r="K441" s="100" t="s">
        <v>164</v>
      </c>
      <c r="L441" s="100" t="s">
        <v>58</v>
      </c>
      <c r="M441" s="102" t="s">
        <v>1838</v>
      </c>
      <c r="N441" s="244" t="s">
        <v>21</v>
      </c>
      <c r="O441" s="23"/>
    </row>
    <row r="442" spans="1:15" ht="15.75" customHeight="1">
      <c r="A442" s="15" t="s">
        <v>21</v>
      </c>
      <c r="B442" s="35" t="s">
        <v>242</v>
      </c>
      <c r="C442" s="36" t="s">
        <v>573</v>
      </c>
      <c r="D442" s="96" t="s">
        <v>53</v>
      </c>
      <c r="E442" s="96">
        <v>20</v>
      </c>
      <c r="F442" s="159">
        <v>700</v>
      </c>
      <c r="G442" s="98" t="s">
        <v>54</v>
      </c>
      <c r="H442" s="160">
        <v>46174</v>
      </c>
      <c r="I442" s="100" t="s">
        <v>55</v>
      </c>
      <c r="J442" s="100" t="s">
        <v>56</v>
      </c>
      <c r="K442" s="100" t="s">
        <v>164</v>
      </c>
      <c r="L442" s="100" t="s">
        <v>58</v>
      </c>
      <c r="M442" s="102" t="s">
        <v>2837</v>
      </c>
      <c r="N442" s="244" t="s">
        <v>21</v>
      </c>
      <c r="O442" s="23"/>
    </row>
    <row r="443" spans="1:15" ht="15.75" customHeight="1">
      <c r="A443" s="15" t="s">
        <v>21</v>
      </c>
      <c r="B443" s="35" t="s">
        <v>1049</v>
      </c>
      <c r="C443" s="36" t="s">
        <v>1898</v>
      </c>
      <c r="D443" s="96" t="s">
        <v>1899</v>
      </c>
      <c r="E443" s="96">
        <v>400</v>
      </c>
      <c r="F443" s="159">
        <v>4000</v>
      </c>
      <c r="G443" s="98" t="s">
        <v>54</v>
      </c>
      <c r="H443" s="160">
        <v>46204</v>
      </c>
      <c r="I443" s="100" t="s">
        <v>55</v>
      </c>
      <c r="J443" s="100" t="s">
        <v>56</v>
      </c>
      <c r="K443" s="100" t="s">
        <v>164</v>
      </c>
      <c r="L443" s="100" t="s">
        <v>58</v>
      </c>
      <c r="M443" s="102" t="s">
        <v>109</v>
      </c>
      <c r="N443" s="244" t="s">
        <v>21</v>
      </c>
      <c r="O443" s="23"/>
    </row>
    <row r="444" spans="1:15" ht="15.75" customHeight="1">
      <c r="A444" s="15" t="s">
        <v>21</v>
      </c>
      <c r="B444" s="35" t="s">
        <v>1049</v>
      </c>
      <c r="C444" s="36" t="s">
        <v>1901</v>
      </c>
      <c r="D444" s="96" t="s">
        <v>1899</v>
      </c>
      <c r="E444" s="96">
        <v>400</v>
      </c>
      <c r="F444" s="159">
        <v>4000</v>
      </c>
      <c r="G444" s="98" t="s">
        <v>54</v>
      </c>
      <c r="H444" s="160">
        <v>46204</v>
      </c>
      <c r="I444" s="100" t="s">
        <v>55</v>
      </c>
      <c r="J444" s="100" t="s">
        <v>56</v>
      </c>
      <c r="K444" s="100" t="s">
        <v>164</v>
      </c>
      <c r="L444" s="100" t="s">
        <v>58</v>
      </c>
      <c r="M444" s="102" t="s">
        <v>109</v>
      </c>
      <c r="N444" s="245" t="s">
        <v>21</v>
      </c>
      <c r="O444" s="23"/>
    </row>
    <row r="445" spans="1:15" ht="15.75" customHeight="1">
      <c r="A445" s="15" t="s">
        <v>21</v>
      </c>
      <c r="B445" s="35" t="s">
        <v>1049</v>
      </c>
      <c r="C445" s="36" t="s">
        <v>1814</v>
      </c>
      <c r="D445" s="96" t="s">
        <v>53</v>
      </c>
      <c r="E445" s="96">
        <v>25</v>
      </c>
      <c r="F445" s="159">
        <v>10000</v>
      </c>
      <c r="G445" s="98" t="s">
        <v>54</v>
      </c>
      <c r="H445" s="160">
        <v>46204</v>
      </c>
      <c r="I445" s="100" t="s">
        <v>55</v>
      </c>
      <c r="J445" s="100" t="s">
        <v>56</v>
      </c>
      <c r="K445" s="100" t="s">
        <v>164</v>
      </c>
      <c r="L445" s="100" t="s">
        <v>58</v>
      </c>
      <c r="M445" s="102" t="s">
        <v>73</v>
      </c>
      <c r="N445" s="244" t="s">
        <v>21</v>
      </c>
      <c r="O445" s="23"/>
    </row>
    <row r="446" spans="1:15" ht="15.75" customHeight="1">
      <c r="A446" s="15" t="s">
        <v>21</v>
      </c>
      <c r="B446" s="35" t="s">
        <v>245</v>
      </c>
      <c r="C446" s="36" t="s">
        <v>487</v>
      </c>
      <c r="D446" s="96" t="s">
        <v>53</v>
      </c>
      <c r="E446" s="96">
        <v>2</v>
      </c>
      <c r="F446" s="159">
        <v>1200</v>
      </c>
      <c r="G446" s="98" t="s">
        <v>54</v>
      </c>
      <c r="H446" s="160">
        <v>46174</v>
      </c>
      <c r="I446" s="100" t="s">
        <v>55</v>
      </c>
      <c r="J446" s="100" t="s">
        <v>56</v>
      </c>
      <c r="K446" s="100" t="s">
        <v>164</v>
      </c>
      <c r="L446" s="100" t="s">
        <v>58</v>
      </c>
      <c r="M446" s="102" t="s">
        <v>2498</v>
      </c>
      <c r="N446" s="244" t="s">
        <v>21</v>
      </c>
      <c r="O446" s="23"/>
    </row>
    <row r="447" spans="1:15" ht="15.75" customHeight="1">
      <c r="A447" s="15" t="s">
        <v>21</v>
      </c>
      <c r="B447" s="35" t="s">
        <v>317</v>
      </c>
      <c r="C447" s="36" t="s">
        <v>487</v>
      </c>
      <c r="D447" s="96" t="s">
        <v>53</v>
      </c>
      <c r="E447" s="96">
        <v>2</v>
      </c>
      <c r="F447" s="159">
        <v>1200</v>
      </c>
      <c r="G447" s="98" t="s">
        <v>54</v>
      </c>
      <c r="H447" s="160">
        <v>46174</v>
      </c>
      <c r="I447" s="100" t="s">
        <v>55</v>
      </c>
      <c r="J447" s="100" t="s">
        <v>56</v>
      </c>
      <c r="K447" s="100" t="s">
        <v>164</v>
      </c>
      <c r="L447" s="100" t="s">
        <v>58</v>
      </c>
      <c r="M447" s="102" t="s">
        <v>2498</v>
      </c>
      <c r="N447" s="244" t="s">
        <v>21</v>
      </c>
      <c r="O447" s="23"/>
    </row>
    <row r="448" spans="1:15" ht="15.75" customHeight="1">
      <c r="A448" s="15" t="s">
        <v>21</v>
      </c>
      <c r="B448" s="35" t="s">
        <v>242</v>
      </c>
      <c r="C448" s="36" t="s">
        <v>487</v>
      </c>
      <c r="D448" s="96" t="s">
        <v>53</v>
      </c>
      <c r="E448" s="96">
        <v>1</v>
      </c>
      <c r="F448" s="159">
        <v>600</v>
      </c>
      <c r="G448" s="98" t="s">
        <v>54</v>
      </c>
      <c r="H448" s="160">
        <v>46174</v>
      </c>
      <c r="I448" s="100" t="s">
        <v>55</v>
      </c>
      <c r="J448" s="100" t="s">
        <v>56</v>
      </c>
      <c r="K448" s="100" t="s">
        <v>164</v>
      </c>
      <c r="L448" s="100" t="s">
        <v>58</v>
      </c>
      <c r="M448" s="102" t="s">
        <v>2498</v>
      </c>
      <c r="N448" s="244" t="s">
        <v>21</v>
      </c>
      <c r="O448" s="23"/>
    </row>
    <row r="449" spans="1:15" ht="15.75" customHeight="1">
      <c r="A449" s="15" t="s">
        <v>21</v>
      </c>
      <c r="B449" s="35" t="s">
        <v>1049</v>
      </c>
      <c r="C449" s="36" t="s">
        <v>1997</v>
      </c>
      <c r="D449" s="96" t="s">
        <v>53</v>
      </c>
      <c r="E449" s="96">
        <v>300</v>
      </c>
      <c r="F449" s="159">
        <v>1650</v>
      </c>
      <c r="G449" s="98" t="s">
        <v>54</v>
      </c>
      <c r="H449" s="160">
        <v>46174</v>
      </c>
      <c r="I449" s="100" t="s">
        <v>55</v>
      </c>
      <c r="J449" s="100" t="s">
        <v>56</v>
      </c>
      <c r="K449" s="100" t="s">
        <v>164</v>
      </c>
      <c r="L449" s="100" t="s">
        <v>58</v>
      </c>
      <c r="M449" s="102" t="s">
        <v>2498</v>
      </c>
      <c r="N449" s="244" t="s">
        <v>21</v>
      </c>
      <c r="O449" s="23"/>
    </row>
    <row r="450" spans="1:15" ht="15.75" customHeight="1">
      <c r="A450" s="15" t="s">
        <v>21</v>
      </c>
      <c r="B450" s="35" t="s">
        <v>1049</v>
      </c>
      <c r="C450" s="36" t="s">
        <v>1269</v>
      </c>
      <c r="D450" s="96" t="s">
        <v>53</v>
      </c>
      <c r="E450" s="96">
        <v>40</v>
      </c>
      <c r="F450" s="159">
        <v>2400</v>
      </c>
      <c r="G450" s="98" t="s">
        <v>54</v>
      </c>
      <c r="H450" s="160">
        <v>46174</v>
      </c>
      <c r="I450" s="100" t="s">
        <v>55</v>
      </c>
      <c r="J450" s="100" t="s">
        <v>56</v>
      </c>
      <c r="K450" s="100" t="s">
        <v>164</v>
      </c>
      <c r="L450" s="100" t="s">
        <v>91</v>
      </c>
      <c r="M450" s="102" t="s">
        <v>2498</v>
      </c>
      <c r="N450" s="244" t="s">
        <v>21</v>
      </c>
      <c r="O450" s="23"/>
    </row>
    <row r="451" spans="1:15" ht="15.75" customHeight="1">
      <c r="A451" s="15" t="s">
        <v>21</v>
      </c>
      <c r="B451" s="35" t="s">
        <v>1049</v>
      </c>
      <c r="C451" s="36" t="s">
        <v>1738</v>
      </c>
      <c r="D451" s="96" t="s">
        <v>53</v>
      </c>
      <c r="E451" s="96">
        <v>100</v>
      </c>
      <c r="F451" s="159">
        <v>55000</v>
      </c>
      <c r="G451" s="98" t="s">
        <v>54</v>
      </c>
      <c r="H451" s="160">
        <v>46266</v>
      </c>
      <c r="I451" s="100" t="s">
        <v>55</v>
      </c>
      <c r="J451" s="100" t="s">
        <v>56</v>
      </c>
      <c r="K451" s="100" t="s">
        <v>164</v>
      </c>
      <c r="L451" s="100" t="s">
        <v>91</v>
      </c>
      <c r="M451" s="102" t="s">
        <v>2486</v>
      </c>
      <c r="N451" s="244" t="s">
        <v>21</v>
      </c>
      <c r="O451" s="23"/>
    </row>
    <row r="452" spans="1:15" ht="15.75" customHeight="1">
      <c r="A452" s="15" t="s">
        <v>21</v>
      </c>
      <c r="B452" s="35" t="s">
        <v>1049</v>
      </c>
      <c r="C452" s="36" t="s">
        <v>2130</v>
      </c>
      <c r="D452" s="96" t="s">
        <v>53</v>
      </c>
      <c r="E452" s="96">
        <v>50</v>
      </c>
      <c r="F452" s="159">
        <v>500</v>
      </c>
      <c r="G452" s="98" t="s">
        <v>54</v>
      </c>
      <c r="H452" s="160">
        <v>46174</v>
      </c>
      <c r="I452" s="100" t="s">
        <v>55</v>
      </c>
      <c r="J452" s="100" t="s">
        <v>56</v>
      </c>
      <c r="K452" s="100" t="s">
        <v>164</v>
      </c>
      <c r="L452" s="100" t="s">
        <v>58</v>
      </c>
      <c r="M452" s="102" t="s">
        <v>2534</v>
      </c>
      <c r="N452" s="244" t="s">
        <v>21</v>
      </c>
      <c r="O452" s="23"/>
    </row>
    <row r="453" spans="1:15" ht="15.75" customHeight="1">
      <c r="A453" s="15" t="s">
        <v>21</v>
      </c>
      <c r="B453" s="35" t="s">
        <v>156</v>
      </c>
      <c r="C453" s="36" t="s">
        <v>717</v>
      </c>
      <c r="D453" s="96" t="s">
        <v>53</v>
      </c>
      <c r="E453" s="96">
        <v>12</v>
      </c>
      <c r="F453" s="159">
        <v>240</v>
      </c>
      <c r="G453" s="98" t="s">
        <v>54</v>
      </c>
      <c r="H453" s="160">
        <v>46143</v>
      </c>
      <c r="I453" s="100" t="s">
        <v>55</v>
      </c>
      <c r="J453" s="100" t="s">
        <v>56</v>
      </c>
      <c r="K453" s="100" t="s">
        <v>164</v>
      </c>
      <c r="L453" s="100" t="s">
        <v>58</v>
      </c>
      <c r="M453" s="102" t="s">
        <v>109</v>
      </c>
      <c r="N453" s="244" t="s">
        <v>21</v>
      </c>
      <c r="O453" s="23"/>
    </row>
    <row r="454" spans="1:15" ht="15.75" customHeight="1">
      <c r="A454" s="15" t="s">
        <v>21</v>
      </c>
      <c r="B454" s="35" t="s">
        <v>1049</v>
      </c>
      <c r="C454" s="36" t="s">
        <v>2211</v>
      </c>
      <c r="D454" s="96" t="s">
        <v>511</v>
      </c>
      <c r="E454" s="96">
        <v>10</v>
      </c>
      <c r="F454" s="159">
        <v>210</v>
      </c>
      <c r="G454" s="98" t="s">
        <v>54</v>
      </c>
      <c r="H454" s="160">
        <v>46143</v>
      </c>
      <c r="I454" s="100" t="s">
        <v>55</v>
      </c>
      <c r="J454" s="100" t="s">
        <v>56</v>
      </c>
      <c r="K454" s="100" t="s">
        <v>164</v>
      </c>
      <c r="L454" s="100" t="s">
        <v>58</v>
      </c>
      <c r="M454" s="102" t="s">
        <v>2498</v>
      </c>
      <c r="N454" s="244" t="s">
        <v>21</v>
      </c>
      <c r="O454" s="23"/>
    </row>
    <row r="455" spans="1:15" ht="15.75" customHeight="1">
      <c r="A455" s="15" t="s">
        <v>21</v>
      </c>
      <c r="B455" s="35" t="s">
        <v>1049</v>
      </c>
      <c r="C455" s="36" t="s">
        <v>2181</v>
      </c>
      <c r="D455" s="96" t="s">
        <v>511</v>
      </c>
      <c r="E455" s="96">
        <v>10</v>
      </c>
      <c r="F455" s="159">
        <v>310</v>
      </c>
      <c r="G455" s="98" t="s">
        <v>54</v>
      </c>
      <c r="H455" s="160">
        <v>46174</v>
      </c>
      <c r="I455" s="100" t="s">
        <v>55</v>
      </c>
      <c r="J455" s="100" t="s">
        <v>56</v>
      </c>
      <c r="K455" s="100" t="s">
        <v>164</v>
      </c>
      <c r="L455" s="100" t="s">
        <v>58</v>
      </c>
      <c r="M455" s="102" t="s">
        <v>2498</v>
      </c>
      <c r="N455" s="244" t="s">
        <v>21</v>
      </c>
      <c r="O455" s="23"/>
    </row>
    <row r="456" spans="1:15" ht="15.75" customHeight="1">
      <c r="A456" s="15" t="s">
        <v>21</v>
      </c>
      <c r="B456" s="35" t="s">
        <v>64</v>
      </c>
      <c r="C456" s="36" t="s">
        <v>130</v>
      </c>
      <c r="D456" s="96" t="s">
        <v>53</v>
      </c>
      <c r="E456" s="96">
        <v>1</v>
      </c>
      <c r="F456" s="159">
        <v>360000</v>
      </c>
      <c r="G456" s="98" t="s">
        <v>66</v>
      </c>
      <c r="H456" s="160">
        <v>46266</v>
      </c>
      <c r="I456" s="100" t="s">
        <v>55</v>
      </c>
      <c r="J456" s="100" t="s">
        <v>56</v>
      </c>
      <c r="K456" s="100" t="s">
        <v>131</v>
      </c>
      <c r="L456" s="100" t="s">
        <v>58</v>
      </c>
      <c r="M456" s="102" t="s">
        <v>2534</v>
      </c>
      <c r="N456" s="244" t="s">
        <v>21</v>
      </c>
      <c r="O456" s="23"/>
    </row>
    <row r="457" spans="1:15" ht="15.75" customHeight="1">
      <c r="A457" s="15" t="s">
        <v>21</v>
      </c>
      <c r="B457" s="35" t="s">
        <v>1049</v>
      </c>
      <c r="C457" s="36" t="s">
        <v>2183</v>
      </c>
      <c r="D457" s="96" t="s">
        <v>53</v>
      </c>
      <c r="E457" s="96">
        <v>100</v>
      </c>
      <c r="F457" s="159">
        <v>300</v>
      </c>
      <c r="G457" s="98" t="s">
        <v>54</v>
      </c>
      <c r="H457" s="160">
        <v>46174</v>
      </c>
      <c r="I457" s="100" t="s">
        <v>55</v>
      </c>
      <c r="J457" s="100" t="s">
        <v>56</v>
      </c>
      <c r="K457" s="100" t="s">
        <v>164</v>
      </c>
      <c r="L457" s="100" t="s">
        <v>58</v>
      </c>
      <c r="M457" s="102" t="s">
        <v>109</v>
      </c>
      <c r="N457" s="244" t="s">
        <v>21</v>
      </c>
      <c r="O457" s="23"/>
    </row>
    <row r="458" spans="1:15" ht="15.75" customHeight="1">
      <c r="A458" s="15" t="s">
        <v>21</v>
      </c>
      <c r="B458" s="35" t="s">
        <v>317</v>
      </c>
      <c r="C458" s="36" t="s">
        <v>714</v>
      </c>
      <c r="D458" s="96" t="s">
        <v>53</v>
      </c>
      <c r="E458" s="96">
        <v>7</v>
      </c>
      <c r="F458" s="159">
        <v>175</v>
      </c>
      <c r="G458" s="98" t="s">
        <v>54</v>
      </c>
      <c r="H458" s="160">
        <v>46143</v>
      </c>
      <c r="I458" s="100" t="s">
        <v>55</v>
      </c>
      <c r="J458" s="100" t="s">
        <v>56</v>
      </c>
      <c r="K458" s="100" t="s">
        <v>164</v>
      </c>
      <c r="L458" s="100" t="s">
        <v>58</v>
      </c>
      <c r="M458" s="102" t="s">
        <v>2534</v>
      </c>
      <c r="N458" s="244" t="s">
        <v>21</v>
      </c>
      <c r="O458" s="23"/>
    </row>
    <row r="459" spans="1:15" ht="15.75" customHeight="1">
      <c r="A459" s="15" t="s">
        <v>21</v>
      </c>
      <c r="B459" s="35" t="s">
        <v>172</v>
      </c>
      <c r="C459" s="36" t="s">
        <v>714</v>
      </c>
      <c r="D459" s="96" t="s">
        <v>53</v>
      </c>
      <c r="E459" s="96">
        <v>7</v>
      </c>
      <c r="F459" s="159">
        <v>175</v>
      </c>
      <c r="G459" s="98" t="s">
        <v>54</v>
      </c>
      <c r="H459" s="160">
        <v>46143</v>
      </c>
      <c r="I459" s="100" t="s">
        <v>55</v>
      </c>
      <c r="J459" s="100" t="s">
        <v>56</v>
      </c>
      <c r="K459" s="100" t="s">
        <v>164</v>
      </c>
      <c r="L459" s="100" t="s">
        <v>58</v>
      </c>
      <c r="M459" s="102" t="s">
        <v>2534</v>
      </c>
      <c r="N459" s="245" t="s">
        <v>21</v>
      </c>
      <c r="O459" s="23"/>
    </row>
    <row r="460" spans="1:15" ht="15.75" customHeight="1">
      <c r="A460" s="15" t="s">
        <v>21</v>
      </c>
      <c r="B460" s="35" t="s">
        <v>1049</v>
      </c>
      <c r="C460" s="36" t="s">
        <v>1807</v>
      </c>
      <c r="D460" s="96" t="s">
        <v>53</v>
      </c>
      <c r="E460" s="96">
        <v>1000</v>
      </c>
      <c r="F460" s="159">
        <v>35000</v>
      </c>
      <c r="G460" s="98" t="s">
        <v>54</v>
      </c>
      <c r="H460" s="160">
        <v>46235</v>
      </c>
      <c r="I460" s="100" t="s">
        <v>55</v>
      </c>
      <c r="J460" s="100" t="s">
        <v>56</v>
      </c>
      <c r="K460" s="100" t="s">
        <v>164</v>
      </c>
      <c r="L460" s="100" t="s">
        <v>58</v>
      </c>
      <c r="M460" s="102" t="s">
        <v>109</v>
      </c>
      <c r="N460" s="244" t="s">
        <v>21</v>
      </c>
      <c r="O460" s="23"/>
    </row>
    <row r="461" spans="1:15" ht="15.75" customHeight="1">
      <c r="A461" s="15" t="s">
        <v>21</v>
      </c>
      <c r="B461" s="35" t="s">
        <v>64</v>
      </c>
      <c r="C461" s="36" t="s">
        <v>1643</v>
      </c>
      <c r="D461" s="96" t="s">
        <v>53</v>
      </c>
      <c r="E461" s="96">
        <v>1</v>
      </c>
      <c r="F461" s="159">
        <v>9000</v>
      </c>
      <c r="G461" s="98" t="s">
        <v>54</v>
      </c>
      <c r="H461" s="160">
        <v>46204</v>
      </c>
      <c r="I461" s="100" t="s">
        <v>55</v>
      </c>
      <c r="J461" s="100" t="s">
        <v>56</v>
      </c>
      <c r="K461" s="100" t="s">
        <v>83</v>
      </c>
      <c r="L461" s="100" t="s">
        <v>58</v>
      </c>
      <c r="M461" s="102" t="s">
        <v>2534</v>
      </c>
      <c r="N461" s="244" t="s">
        <v>21</v>
      </c>
      <c r="O461" s="23"/>
    </row>
    <row r="462" spans="1:15" ht="15.75" customHeight="1">
      <c r="A462" s="15" t="s">
        <v>21</v>
      </c>
      <c r="B462" s="35" t="s">
        <v>169</v>
      </c>
      <c r="C462" s="36" t="s">
        <v>551</v>
      </c>
      <c r="D462" s="96" t="s">
        <v>53</v>
      </c>
      <c r="E462" s="96">
        <v>4</v>
      </c>
      <c r="F462" s="159">
        <v>800</v>
      </c>
      <c r="G462" s="98" t="s">
        <v>54</v>
      </c>
      <c r="H462" s="160">
        <v>46174</v>
      </c>
      <c r="I462" s="100" t="s">
        <v>55</v>
      </c>
      <c r="J462" s="100" t="s">
        <v>56</v>
      </c>
      <c r="K462" s="100" t="s">
        <v>164</v>
      </c>
      <c r="L462" s="100" t="s">
        <v>58</v>
      </c>
      <c r="M462" s="102" t="s">
        <v>109</v>
      </c>
      <c r="N462" s="244" t="s">
        <v>21</v>
      </c>
      <c r="O462" s="23"/>
    </row>
    <row r="463" spans="1:15" ht="15.75" customHeight="1">
      <c r="A463" s="15" t="s">
        <v>21</v>
      </c>
      <c r="B463" s="35" t="s">
        <v>440</v>
      </c>
      <c r="C463" s="36" t="s">
        <v>551</v>
      </c>
      <c r="D463" s="96" t="s">
        <v>53</v>
      </c>
      <c r="E463" s="96">
        <v>4</v>
      </c>
      <c r="F463" s="159">
        <v>800</v>
      </c>
      <c r="G463" s="98" t="s">
        <v>54</v>
      </c>
      <c r="H463" s="160">
        <v>46174</v>
      </c>
      <c r="I463" s="100" t="s">
        <v>55</v>
      </c>
      <c r="J463" s="100" t="s">
        <v>56</v>
      </c>
      <c r="K463" s="100" t="s">
        <v>164</v>
      </c>
      <c r="L463" s="100" t="s">
        <v>58</v>
      </c>
      <c r="M463" s="102" t="s">
        <v>109</v>
      </c>
      <c r="N463" s="244" t="s">
        <v>21</v>
      </c>
      <c r="O463" s="23"/>
    </row>
    <row r="464" spans="1:15" ht="15.75" customHeight="1">
      <c r="A464" s="15" t="s">
        <v>21</v>
      </c>
      <c r="B464" s="35" t="s">
        <v>242</v>
      </c>
      <c r="C464" s="36" t="s">
        <v>551</v>
      </c>
      <c r="D464" s="96" t="s">
        <v>53</v>
      </c>
      <c r="E464" s="96">
        <v>4</v>
      </c>
      <c r="F464" s="159">
        <v>800</v>
      </c>
      <c r="G464" s="98" t="s">
        <v>54</v>
      </c>
      <c r="H464" s="160">
        <v>46174</v>
      </c>
      <c r="I464" s="100" t="s">
        <v>55</v>
      </c>
      <c r="J464" s="100" t="s">
        <v>56</v>
      </c>
      <c r="K464" s="100" t="s">
        <v>164</v>
      </c>
      <c r="L464" s="100" t="s">
        <v>58</v>
      </c>
      <c r="M464" s="102" t="s">
        <v>109</v>
      </c>
      <c r="N464" s="244" t="s">
        <v>21</v>
      </c>
      <c r="O464" s="23"/>
    </row>
    <row r="465" spans="1:15" ht="15.75" customHeight="1">
      <c r="A465" s="15" t="s">
        <v>21</v>
      </c>
      <c r="B465" s="35" t="s">
        <v>172</v>
      </c>
      <c r="C465" s="36" t="s">
        <v>551</v>
      </c>
      <c r="D465" s="96" t="s">
        <v>53</v>
      </c>
      <c r="E465" s="96">
        <v>4</v>
      </c>
      <c r="F465" s="159">
        <v>800</v>
      </c>
      <c r="G465" s="98" t="s">
        <v>54</v>
      </c>
      <c r="H465" s="160">
        <v>46174</v>
      </c>
      <c r="I465" s="100" t="s">
        <v>55</v>
      </c>
      <c r="J465" s="100" t="s">
        <v>56</v>
      </c>
      <c r="K465" s="100" t="s">
        <v>164</v>
      </c>
      <c r="L465" s="100" t="s">
        <v>58</v>
      </c>
      <c r="M465" s="102" t="s">
        <v>109</v>
      </c>
      <c r="N465" s="244" t="s">
        <v>21</v>
      </c>
      <c r="O465" s="23"/>
    </row>
    <row r="466" spans="1:15" ht="15.75" customHeight="1">
      <c r="A466" s="15" t="s">
        <v>21</v>
      </c>
      <c r="B466" s="35" t="s">
        <v>245</v>
      </c>
      <c r="C466" s="36" t="s">
        <v>551</v>
      </c>
      <c r="D466" s="96" t="s">
        <v>53</v>
      </c>
      <c r="E466" s="96">
        <v>3</v>
      </c>
      <c r="F466" s="159">
        <v>600</v>
      </c>
      <c r="G466" s="98" t="s">
        <v>54</v>
      </c>
      <c r="H466" s="160">
        <v>46174</v>
      </c>
      <c r="I466" s="100" t="s">
        <v>55</v>
      </c>
      <c r="J466" s="100" t="s">
        <v>56</v>
      </c>
      <c r="K466" s="100" t="s">
        <v>164</v>
      </c>
      <c r="L466" s="100" t="s">
        <v>58</v>
      </c>
      <c r="M466" s="102" t="s">
        <v>109</v>
      </c>
      <c r="N466" s="244" t="s">
        <v>21</v>
      </c>
      <c r="O466" s="23"/>
    </row>
    <row r="467" spans="1:15" ht="15.75" customHeight="1">
      <c r="A467" s="15" t="s">
        <v>21</v>
      </c>
      <c r="B467" s="35" t="s">
        <v>283</v>
      </c>
      <c r="C467" s="36" t="s">
        <v>551</v>
      </c>
      <c r="D467" s="96" t="s">
        <v>53</v>
      </c>
      <c r="E467" s="96">
        <v>2</v>
      </c>
      <c r="F467" s="159">
        <v>400</v>
      </c>
      <c r="G467" s="98" t="s">
        <v>54</v>
      </c>
      <c r="H467" s="160">
        <v>46174</v>
      </c>
      <c r="I467" s="100" t="s">
        <v>55</v>
      </c>
      <c r="J467" s="100" t="s">
        <v>56</v>
      </c>
      <c r="K467" s="100" t="s">
        <v>164</v>
      </c>
      <c r="L467" s="100" t="s">
        <v>58</v>
      </c>
      <c r="M467" s="102" t="s">
        <v>109</v>
      </c>
      <c r="N467" s="244" t="s">
        <v>21</v>
      </c>
      <c r="O467" s="23"/>
    </row>
    <row r="468" spans="1:15" ht="15.75" customHeight="1">
      <c r="A468" s="15" t="s">
        <v>21</v>
      </c>
      <c r="B468" s="35" t="s">
        <v>237</v>
      </c>
      <c r="C468" s="36" t="s">
        <v>551</v>
      </c>
      <c r="D468" s="96" t="s">
        <v>53</v>
      </c>
      <c r="E468" s="96">
        <v>1</v>
      </c>
      <c r="F468" s="159">
        <v>200</v>
      </c>
      <c r="G468" s="98" t="s">
        <v>54</v>
      </c>
      <c r="H468" s="160">
        <v>46143</v>
      </c>
      <c r="I468" s="100" t="s">
        <v>55</v>
      </c>
      <c r="J468" s="100" t="s">
        <v>56</v>
      </c>
      <c r="K468" s="100" t="s">
        <v>164</v>
      </c>
      <c r="L468" s="100" t="s">
        <v>58</v>
      </c>
      <c r="M468" s="102" t="s">
        <v>109</v>
      </c>
      <c r="N468" s="244" t="s">
        <v>21</v>
      </c>
      <c r="O468" s="23"/>
    </row>
    <row r="469" spans="1:15" ht="15.75" customHeight="1">
      <c r="A469" s="15" t="s">
        <v>21</v>
      </c>
      <c r="B469" s="35" t="s">
        <v>1049</v>
      </c>
      <c r="C469" s="36" t="s">
        <v>1925</v>
      </c>
      <c r="D469" s="96" t="s">
        <v>53</v>
      </c>
      <c r="E469" s="96">
        <v>30</v>
      </c>
      <c r="F469" s="159">
        <v>3000</v>
      </c>
      <c r="G469" s="98" t="s">
        <v>54</v>
      </c>
      <c r="H469" s="160">
        <v>46174</v>
      </c>
      <c r="I469" s="100" t="s">
        <v>55</v>
      </c>
      <c r="J469" s="100" t="s">
        <v>56</v>
      </c>
      <c r="K469" s="100" t="s">
        <v>164</v>
      </c>
      <c r="L469" s="100" t="s">
        <v>58</v>
      </c>
      <c r="M469" s="102" t="s">
        <v>2486</v>
      </c>
      <c r="N469" s="244" t="s">
        <v>21</v>
      </c>
      <c r="O469" s="23"/>
    </row>
    <row r="470" spans="1:15" ht="15.75" customHeight="1">
      <c r="A470" s="15" t="s">
        <v>21</v>
      </c>
      <c r="B470" s="35" t="s">
        <v>1049</v>
      </c>
      <c r="C470" s="36" t="s">
        <v>1950</v>
      </c>
      <c r="D470" s="96" t="s">
        <v>53</v>
      </c>
      <c r="E470" s="96">
        <v>30</v>
      </c>
      <c r="F470" s="159">
        <v>2250</v>
      </c>
      <c r="G470" s="98" t="s">
        <v>54</v>
      </c>
      <c r="H470" s="160">
        <v>46174</v>
      </c>
      <c r="I470" s="100" t="s">
        <v>55</v>
      </c>
      <c r="J470" s="100" t="s">
        <v>56</v>
      </c>
      <c r="K470" s="100" t="s">
        <v>164</v>
      </c>
      <c r="L470" s="100" t="s">
        <v>58</v>
      </c>
      <c r="M470" s="102" t="s">
        <v>2534</v>
      </c>
      <c r="N470" s="244" t="s">
        <v>21</v>
      </c>
      <c r="O470" s="23"/>
    </row>
    <row r="471" spans="1:15" ht="15.75" customHeight="1">
      <c r="A471" s="15" t="s">
        <v>21</v>
      </c>
      <c r="B471" s="35" t="s">
        <v>283</v>
      </c>
      <c r="C471" s="36" t="s">
        <v>709</v>
      </c>
      <c r="D471" s="96" t="s">
        <v>53</v>
      </c>
      <c r="E471" s="96">
        <v>5</v>
      </c>
      <c r="F471" s="159">
        <v>250</v>
      </c>
      <c r="G471" s="98" t="s">
        <v>54</v>
      </c>
      <c r="H471" s="160">
        <v>46143</v>
      </c>
      <c r="I471" s="100" t="s">
        <v>55</v>
      </c>
      <c r="J471" s="100" t="s">
        <v>56</v>
      </c>
      <c r="K471" s="100" t="s">
        <v>164</v>
      </c>
      <c r="L471" s="100" t="s">
        <v>58</v>
      </c>
      <c r="M471" s="102" t="s">
        <v>2534</v>
      </c>
      <c r="N471" s="245" t="s">
        <v>21</v>
      </c>
      <c r="O471" s="23"/>
    </row>
    <row r="472" spans="1:15" ht="15.75" customHeight="1">
      <c r="A472" s="15" t="s">
        <v>21</v>
      </c>
      <c r="B472" s="35" t="s">
        <v>317</v>
      </c>
      <c r="C472" s="36" t="s">
        <v>709</v>
      </c>
      <c r="D472" s="96" t="s">
        <v>53</v>
      </c>
      <c r="E472" s="96">
        <v>3</v>
      </c>
      <c r="F472" s="159">
        <v>150</v>
      </c>
      <c r="G472" s="98" t="s">
        <v>54</v>
      </c>
      <c r="H472" s="160">
        <v>46143</v>
      </c>
      <c r="I472" s="100" t="s">
        <v>55</v>
      </c>
      <c r="J472" s="100" t="s">
        <v>56</v>
      </c>
      <c r="K472" s="100" t="s">
        <v>164</v>
      </c>
      <c r="L472" s="100" t="s">
        <v>58</v>
      </c>
      <c r="M472" s="102" t="s">
        <v>2517</v>
      </c>
      <c r="N472" s="244" t="s">
        <v>21</v>
      </c>
      <c r="O472" s="23"/>
    </row>
    <row r="473" spans="1:15" ht="15.75" customHeight="1">
      <c r="A473" s="15" t="s">
        <v>21</v>
      </c>
      <c r="B473" s="35" t="s">
        <v>1049</v>
      </c>
      <c r="C473" s="36" t="s">
        <v>1782</v>
      </c>
      <c r="D473" s="96" t="s">
        <v>1783</v>
      </c>
      <c r="E473" s="96">
        <v>600</v>
      </c>
      <c r="F473" s="159">
        <v>63240</v>
      </c>
      <c r="G473" s="98" t="s">
        <v>54</v>
      </c>
      <c r="H473" s="160">
        <v>46266</v>
      </c>
      <c r="I473" s="100" t="s">
        <v>55</v>
      </c>
      <c r="J473" s="100" t="s">
        <v>56</v>
      </c>
      <c r="K473" s="100" t="s">
        <v>164</v>
      </c>
      <c r="L473" s="100" t="s">
        <v>58</v>
      </c>
      <c r="M473" s="102" t="s">
        <v>2498</v>
      </c>
      <c r="N473" s="244" t="s">
        <v>21</v>
      </c>
      <c r="O473" s="23"/>
    </row>
    <row r="474" spans="1:15" ht="15.75" customHeight="1">
      <c r="A474" s="15" t="s">
        <v>21</v>
      </c>
      <c r="B474" s="35" t="s">
        <v>1049</v>
      </c>
      <c r="C474" s="36" t="s">
        <v>1991</v>
      </c>
      <c r="D474" s="96" t="s">
        <v>53</v>
      </c>
      <c r="E474" s="96">
        <v>10</v>
      </c>
      <c r="F474" s="159">
        <v>1720.5</v>
      </c>
      <c r="G474" s="98" t="s">
        <v>54</v>
      </c>
      <c r="H474" s="160">
        <v>46174</v>
      </c>
      <c r="I474" s="100" t="s">
        <v>55</v>
      </c>
      <c r="J474" s="100" t="s">
        <v>56</v>
      </c>
      <c r="K474" s="100" t="s">
        <v>164</v>
      </c>
      <c r="L474" s="100" t="s">
        <v>58</v>
      </c>
      <c r="M474" s="102" t="s">
        <v>2486</v>
      </c>
      <c r="N474" s="244" t="s">
        <v>21</v>
      </c>
      <c r="O474" s="23"/>
    </row>
    <row r="475" spans="1:15" ht="15.75" customHeight="1">
      <c r="A475" s="15" t="s">
        <v>21</v>
      </c>
      <c r="B475" s="35" t="s">
        <v>1049</v>
      </c>
      <c r="C475" s="36" t="s">
        <v>1903</v>
      </c>
      <c r="D475" s="96" t="s">
        <v>53</v>
      </c>
      <c r="E475" s="96">
        <v>20</v>
      </c>
      <c r="F475" s="159">
        <v>3940</v>
      </c>
      <c r="G475" s="98" t="s">
        <v>54</v>
      </c>
      <c r="H475" s="160">
        <v>46174</v>
      </c>
      <c r="I475" s="100" t="s">
        <v>55</v>
      </c>
      <c r="J475" s="100" t="s">
        <v>56</v>
      </c>
      <c r="K475" s="100" t="s">
        <v>164</v>
      </c>
      <c r="L475" s="100" t="s">
        <v>58</v>
      </c>
      <c r="M475" s="102" t="s">
        <v>2486</v>
      </c>
      <c r="N475" s="244" t="s">
        <v>21</v>
      </c>
      <c r="O475" s="23"/>
    </row>
    <row r="476" spans="1:15" ht="15.75" customHeight="1">
      <c r="A476" s="15" t="s">
        <v>21</v>
      </c>
      <c r="B476" s="35" t="s">
        <v>1049</v>
      </c>
      <c r="C476" s="36" t="s">
        <v>2258</v>
      </c>
      <c r="D476" s="96" t="s">
        <v>53</v>
      </c>
      <c r="E476" s="96">
        <v>10</v>
      </c>
      <c r="F476" s="159">
        <v>148</v>
      </c>
      <c r="G476" s="98" t="s">
        <v>54</v>
      </c>
      <c r="H476" s="160">
        <v>46143</v>
      </c>
      <c r="I476" s="100" t="s">
        <v>55</v>
      </c>
      <c r="J476" s="100" t="s">
        <v>56</v>
      </c>
      <c r="K476" s="100" t="s">
        <v>164</v>
      </c>
      <c r="L476" s="100" t="s">
        <v>58</v>
      </c>
      <c r="M476" s="102" t="s">
        <v>2498</v>
      </c>
      <c r="N476" s="244" t="s">
        <v>21</v>
      </c>
      <c r="O476" s="23"/>
    </row>
    <row r="477" spans="1:15" ht="15.75" customHeight="1">
      <c r="A477" s="15" t="s">
        <v>21</v>
      </c>
      <c r="B477" s="35" t="s">
        <v>1049</v>
      </c>
      <c r="C477" s="36" t="s">
        <v>1752</v>
      </c>
      <c r="D477" s="96" t="s">
        <v>1753</v>
      </c>
      <c r="E477" s="96">
        <v>400</v>
      </c>
      <c r="F477" s="159">
        <v>40000</v>
      </c>
      <c r="G477" s="98" t="s">
        <v>66</v>
      </c>
      <c r="H477" s="160">
        <v>46266</v>
      </c>
      <c r="I477" s="100" t="s">
        <v>55</v>
      </c>
      <c r="J477" s="100" t="s">
        <v>56</v>
      </c>
      <c r="K477" s="100" t="s">
        <v>164</v>
      </c>
      <c r="L477" s="100" t="s">
        <v>58</v>
      </c>
      <c r="M477" s="102" t="s">
        <v>2486</v>
      </c>
      <c r="N477" s="244" t="s">
        <v>21</v>
      </c>
      <c r="O477" s="23"/>
    </row>
    <row r="478" spans="1:15" ht="15.75" customHeight="1">
      <c r="A478" s="15" t="s">
        <v>21</v>
      </c>
      <c r="B478" s="35" t="s">
        <v>317</v>
      </c>
      <c r="C478" s="36" t="s">
        <v>580</v>
      </c>
      <c r="D478" s="96" t="s">
        <v>53</v>
      </c>
      <c r="E478" s="96">
        <v>3</v>
      </c>
      <c r="F478" s="159">
        <v>660</v>
      </c>
      <c r="G478" s="98" t="s">
        <v>54</v>
      </c>
      <c r="H478" s="160">
        <v>46174</v>
      </c>
      <c r="I478" s="100" t="s">
        <v>55</v>
      </c>
      <c r="J478" s="100" t="s">
        <v>56</v>
      </c>
      <c r="K478" s="100" t="s">
        <v>164</v>
      </c>
      <c r="L478" s="100" t="s">
        <v>58</v>
      </c>
      <c r="M478" s="102" t="s">
        <v>73</v>
      </c>
      <c r="N478" s="244" t="s">
        <v>21</v>
      </c>
      <c r="O478" s="23"/>
    </row>
    <row r="479" spans="1:15" ht="15.75" customHeight="1">
      <c r="A479" s="15" t="s">
        <v>21</v>
      </c>
      <c r="B479" s="35" t="s">
        <v>1049</v>
      </c>
      <c r="C479" s="36" t="s">
        <v>2110</v>
      </c>
      <c r="D479" s="96" t="s">
        <v>53</v>
      </c>
      <c r="E479" s="96">
        <v>30</v>
      </c>
      <c r="F479" s="159">
        <v>570.6</v>
      </c>
      <c r="G479" s="98" t="s">
        <v>54</v>
      </c>
      <c r="H479" s="160">
        <v>46174</v>
      </c>
      <c r="I479" s="100" t="s">
        <v>55</v>
      </c>
      <c r="J479" s="100" t="s">
        <v>56</v>
      </c>
      <c r="K479" s="100" t="s">
        <v>164</v>
      </c>
      <c r="L479" s="100" t="s">
        <v>58</v>
      </c>
      <c r="M479" s="102" t="s">
        <v>2534</v>
      </c>
      <c r="N479" s="244" t="s">
        <v>21</v>
      </c>
      <c r="O479" s="23"/>
    </row>
    <row r="480" spans="1:15" ht="15.75" customHeight="1">
      <c r="A480" s="15" t="s">
        <v>21</v>
      </c>
      <c r="B480" s="35" t="s">
        <v>1049</v>
      </c>
      <c r="C480" s="36" t="s">
        <v>2013</v>
      </c>
      <c r="D480" s="96" t="s">
        <v>53</v>
      </c>
      <c r="E480" s="96">
        <v>30</v>
      </c>
      <c r="F480" s="159">
        <v>1470</v>
      </c>
      <c r="G480" s="98" t="s">
        <v>54</v>
      </c>
      <c r="H480" s="160">
        <v>46174</v>
      </c>
      <c r="I480" s="100" t="s">
        <v>55</v>
      </c>
      <c r="J480" s="100" t="s">
        <v>56</v>
      </c>
      <c r="K480" s="100" t="s">
        <v>164</v>
      </c>
      <c r="L480" s="100" t="s">
        <v>58</v>
      </c>
      <c r="M480" s="102" t="s">
        <v>2517</v>
      </c>
      <c r="N480" s="244" t="s">
        <v>21</v>
      </c>
      <c r="O480" s="23"/>
    </row>
    <row r="481" spans="1:15" ht="15.75" customHeight="1">
      <c r="A481" s="15" t="s">
        <v>21</v>
      </c>
      <c r="B481" s="35" t="s">
        <v>1049</v>
      </c>
      <c r="C481" s="36" t="s">
        <v>2079</v>
      </c>
      <c r="D481" s="96" t="s">
        <v>53</v>
      </c>
      <c r="E481" s="96">
        <v>20</v>
      </c>
      <c r="F481" s="159">
        <v>840</v>
      </c>
      <c r="G481" s="98" t="s">
        <v>54</v>
      </c>
      <c r="H481" s="160">
        <v>46174</v>
      </c>
      <c r="I481" s="100" t="s">
        <v>55</v>
      </c>
      <c r="J481" s="100" t="s">
        <v>56</v>
      </c>
      <c r="K481" s="100" t="s">
        <v>164</v>
      </c>
      <c r="L481" s="100" t="s">
        <v>58</v>
      </c>
      <c r="M481" s="102" t="s">
        <v>2517</v>
      </c>
      <c r="N481" s="244" t="s">
        <v>21</v>
      </c>
      <c r="O481" s="23"/>
    </row>
    <row r="482" spans="1:15" ht="15.75" customHeight="1">
      <c r="A482" s="15" t="s">
        <v>21</v>
      </c>
      <c r="B482" s="35" t="s">
        <v>1049</v>
      </c>
      <c r="C482" s="36" t="s">
        <v>1800</v>
      </c>
      <c r="D482" s="96" t="s">
        <v>53</v>
      </c>
      <c r="E482" s="96">
        <v>70</v>
      </c>
      <c r="F482" s="159">
        <v>14000</v>
      </c>
      <c r="G482" s="98" t="s">
        <v>54</v>
      </c>
      <c r="H482" s="160">
        <v>46235</v>
      </c>
      <c r="I482" s="100" t="s">
        <v>55</v>
      </c>
      <c r="J482" s="100" t="s">
        <v>56</v>
      </c>
      <c r="K482" s="100" t="s">
        <v>164</v>
      </c>
      <c r="L482" s="100" t="s">
        <v>58</v>
      </c>
      <c r="M482" s="102" t="s">
        <v>109</v>
      </c>
      <c r="N482" s="244" t="s">
        <v>21</v>
      </c>
      <c r="O482" s="23"/>
    </row>
    <row r="483" spans="1:15" ht="15.75" customHeight="1">
      <c r="A483" s="15" t="s">
        <v>21</v>
      </c>
      <c r="B483" s="35" t="s">
        <v>1049</v>
      </c>
      <c r="C483" s="36" t="s">
        <v>2315</v>
      </c>
      <c r="D483" s="96" t="s">
        <v>53</v>
      </c>
      <c r="E483" s="96">
        <v>10</v>
      </c>
      <c r="F483" s="159">
        <v>38</v>
      </c>
      <c r="G483" s="98" t="s">
        <v>54</v>
      </c>
      <c r="H483" s="160">
        <v>46143</v>
      </c>
      <c r="I483" s="100" t="s">
        <v>55</v>
      </c>
      <c r="J483" s="100" t="s">
        <v>56</v>
      </c>
      <c r="K483" s="100" t="s">
        <v>164</v>
      </c>
      <c r="L483" s="100" t="s">
        <v>58</v>
      </c>
      <c r="M483" s="102" t="s">
        <v>148</v>
      </c>
      <c r="N483" s="244" t="s">
        <v>21</v>
      </c>
      <c r="O483" s="23"/>
    </row>
    <row r="484" spans="1:15" ht="15.75" customHeight="1">
      <c r="A484" s="15" t="s">
        <v>21</v>
      </c>
      <c r="B484" s="35" t="s">
        <v>317</v>
      </c>
      <c r="C484" s="36" t="s">
        <v>634</v>
      </c>
      <c r="D484" s="96" t="s">
        <v>53</v>
      </c>
      <c r="E484" s="96">
        <v>6</v>
      </c>
      <c r="F484" s="159">
        <v>420</v>
      </c>
      <c r="G484" s="98" t="s">
        <v>54</v>
      </c>
      <c r="H484" s="160">
        <v>46174</v>
      </c>
      <c r="I484" s="100" t="s">
        <v>55</v>
      </c>
      <c r="J484" s="100" t="s">
        <v>56</v>
      </c>
      <c r="K484" s="100" t="s">
        <v>164</v>
      </c>
      <c r="L484" s="100" t="s">
        <v>58</v>
      </c>
      <c r="M484" s="102" t="s">
        <v>2517</v>
      </c>
      <c r="N484" s="244" t="s">
        <v>21</v>
      </c>
      <c r="O484" s="23"/>
    </row>
    <row r="485" spans="1:15" ht="15.75" customHeight="1">
      <c r="A485" s="15" t="s">
        <v>21</v>
      </c>
      <c r="B485" s="35" t="s">
        <v>1049</v>
      </c>
      <c r="C485" s="36" t="s">
        <v>1854</v>
      </c>
      <c r="D485" s="96" t="s">
        <v>53</v>
      </c>
      <c r="E485" s="96">
        <v>40</v>
      </c>
      <c r="F485" s="159">
        <v>4635.6000000000004</v>
      </c>
      <c r="G485" s="98" t="s">
        <v>54</v>
      </c>
      <c r="H485" s="160">
        <v>46204</v>
      </c>
      <c r="I485" s="100" t="s">
        <v>55</v>
      </c>
      <c r="J485" s="100" t="s">
        <v>56</v>
      </c>
      <c r="K485" s="100" t="s">
        <v>164</v>
      </c>
      <c r="L485" s="100" t="s">
        <v>58</v>
      </c>
      <c r="M485" s="102" t="s">
        <v>2498</v>
      </c>
      <c r="N485" s="244" t="s">
        <v>21</v>
      </c>
      <c r="O485" s="23"/>
    </row>
    <row r="486" spans="1:15" ht="15.75" customHeight="1">
      <c r="A486" s="15" t="s">
        <v>21</v>
      </c>
      <c r="B486" s="35" t="s">
        <v>1049</v>
      </c>
      <c r="C486" s="36" t="s">
        <v>1932</v>
      </c>
      <c r="D486" s="96" t="s">
        <v>53</v>
      </c>
      <c r="E486" s="96">
        <v>20</v>
      </c>
      <c r="F486" s="159">
        <v>900</v>
      </c>
      <c r="G486" s="98" t="s">
        <v>54</v>
      </c>
      <c r="H486" s="160">
        <v>46174</v>
      </c>
      <c r="I486" s="100" t="s">
        <v>55</v>
      </c>
      <c r="J486" s="100" t="s">
        <v>56</v>
      </c>
      <c r="K486" s="100" t="s">
        <v>164</v>
      </c>
      <c r="L486" s="100" t="s">
        <v>58</v>
      </c>
      <c r="M486" s="102" t="s">
        <v>109</v>
      </c>
      <c r="N486" s="244" t="s">
        <v>21</v>
      </c>
      <c r="O486" s="23"/>
    </row>
    <row r="487" spans="1:15" ht="15.75" customHeight="1">
      <c r="A487" s="15" t="s">
        <v>21</v>
      </c>
      <c r="B487" s="35" t="s">
        <v>1049</v>
      </c>
      <c r="C487" s="36" t="s">
        <v>1919</v>
      </c>
      <c r="D487" s="96" t="s">
        <v>53</v>
      </c>
      <c r="E487" s="96">
        <v>700</v>
      </c>
      <c r="F487" s="159">
        <v>3360</v>
      </c>
      <c r="G487" s="98" t="s">
        <v>54</v>
      </c>
      <c r="H487" s="160">
        <v>46174</v>
      </c>
      <c r="I487" s="100" t="s">
        <v>55</v>
      </c>
      <c r="J487" s="100" t="s">
        <v>56</v>
      </c>
      <c r="K487" s="100" t="s">
        <v>164</v>
      </c>
      <c r="L487" s="100" t="s">
        <v>58</v>
      </c>
      <c r="M487" s="102" t="s">
        <v>2517</v>
      </c>
      <c r="N487" s="244" t="s">
        <v>21</v>
      </c>
      <c r="O487" s="23"/>
    </row>
    <row r="488" spans="1:15" ht="15.75" customHeight="1">
      <c r="A488" s="15" t="s">
        <v>21</v>
      </c>
      <c r="B488" s="35" t="s">
        <v>1049</v>
      </c>
      <c r="C488" s="36" t="s">
        <v>2099</v>
      </c>
      <c r="D488" s="96" t="s">
        <v>53</v>
      </c>
      <c r="E488" s="96">
        <v>40</v>
      </c>
      <c r="F488" s="159">
        <v>676</v>
      </c>
      <c r="G488" s="98" t="s">
        <v>54</v>
      </c>
      <c r="H488" s="160">
        <v>46174</v>
      </c>
      <c r="I488" s="100" t="s">
        <v>55</v>
      </c>
      <c r="J488" s="100" t="s">
        <v>56</v>
      </c>
      <c r="K488" s="100" t="s">
        <v>164</v>
      </c>
      <c r="L488" s="100" t="s">
        <v>58</v>
      </c>
      <c r="M488" s="102" t="s">
        <v>2486</v>
      </c>
      <c r="N488" s="244" t="s">
        <v>21</v>
      </c>
      <c r="O488" s="23"/>
    </row>
    <row r="489" spans="1:15" ht="15.75" customHeight="1">
      <c r="A489" s="15" t="s">
        <v>21</v>
      </c>
      <c r="B489" s="35" t="s">
        <v>1049</v>
      </c>
      <c r="C489" s="36" t="s">
        <v>2108</v>
      </c>
      <c r="D489" s="96" t="s">
        <v>53</v>
      </c>
      <c r="E489" s="96">
        <v>30</v>
      </c>
      <c r="F489" s="159">
        <v>599.70000000000005</v>
      </c>
      <c r="G489" s="98" t="s">
        <v>54</v>
      </c>
      <c r="H489" s="160">
        <v>46174</v>
      </c>
      <c r="I489" s="100" t="s">
        <v>55</v>
      </c>
      <c r="J489" s="100" t="s">
        <v>56</v>
      </c>
      <c r="K489" s="100" t="s">
        <v>164</v>
      </c>
      <c r="L489" s="100" t="s">
        <v>58</v>
      </c>
      <c r="M489" s="102" t="s">
        <v>2486</v>
      </c>
      <c r="N489" s="244" t="s">
        <v>21</v>
      </c>
      <c r="O489" s="23"/>
    </row>
    <row r="490" spans="1:15" ht="15.75" customHeight="1">
      <c r="A490" s="15" t="s">
        <v>21</v>
      </c>
      <c r="B490" s="35" t="s">
        <v>1049</v>
      </c>
      <c r="C490" s="36" t="s">
        <v>2064</v>
      </c>
      <c r="D490" s="96" t="s">
        <v>53</v>
      </c>
      <c r="E490" s="96">
        <v>60</v>
      </c>
      <c r="F490" s="159">
        <v>1020.6</v>
      </c>
      <c r="G490" s="98" t="s">
        <v>54</v>
      </c>
      <c r="H490" s="160">
        <v>46174</v>
      </c>
      <c r="I490" s="100" t="s">
        <v>55</v>
      </c>
      <c r="J490" s="100" t="s">
        <v>56</v>
      </c>
      <c r="K490" s="100" t="s">
        <v>164</v>
      </c>
      <c r="L490" s="100" t="s">
        <v>58</v>
      </c>
      <c r="M490" s="102" t="s">
        <v>2486</v>
      </c>
      <c r="N490" s="244" t="s">
        <v>21</v>
      </c>
      <c r="O490" s="23"/>
    </row>
    <row r="491" spans="1:15" ht="15.75" customHeight="1">
      <c r="A491" s="15" t="s">
        <v>21</v>
      </c>
      <c r="B491" s="35" t="s">
        <v>1049</v>
      </c>
      <c r="C491" s="36" t="s">
        <v>2077</v>
      </c>
      <c r="D491" s="96" t="s">
        <v>53</v>
      </c>
      <c r="E491" s="96">
        <v>60</v>
      </c>
      <c r="F491" s="159">
        <v>900</v>
      </c>
      <c r="G491" s="98" t="s">
        <v>54</v>
      </c>
      <c r="H491" s="160">
        <v>46174</v>
      </c>
      <c r="I491" s="100" t="s">
        <v>55</v>
      </c>
      <c r="J491" s="100" t="s">
        <v>56</v>
      </c>
      <c r="K491" s="100" t="s">
        <v>164</v>
      </c>
      <c r="L491" s="100" t="s">
        <v>58</v>
      </c>
      <c r="M491" s="102" t="s">
        <v>2486</v>
      </c>
      <c r="N491" s="244" t="s">
        <v>21</v>
      </c>
      <c r="O491" s="23"/>
    </row>
    <row r="492" spans="1:15" ht="15.75" customHeight="1">
      <c r="A492" s="15" t="s">
        <v>21</v>
      </c>
      <c r="B492" s="35" t="s">
        <v>1049</v>
      </c>
      <c r="C492" s="36" t="s">
        <v>2204</v>
      </c>
      <c r="D492" s="96" t="s">
        <v>53</v>
      </c>
      <c r="E492" s="96">
        <v>30</v>
      </c>
      <c r="F492" s="159">
        <v>237</v>
      </c>
      <c r="G492" s="98" t="s">
        <v>54</v>
      </c>
      <c r="H492" s="160">
        <v>46143</v>
      </c>
      <c r="I492" s="100" t="s">
        <v>55</v>
      </c>
      <c r="J492" s="100" t="s">
        <v>56</v>
      </c>
      <c r="K492" s="100" t="s">
        <v>164</v>
      </c>
      <c r="L492" s="100" t="s">
        <v>58</v>
      </c>
      <c r="M492" s="102" t="s">
        <v>2486</v>
      </c>
      <c r="N492" s="244" t="s">
        <v>21</v>
      </c>
      <c r="O492" s="23"/>
    </row>
    <row r="493" spans="1:15" ht="15.75" customHeight="1">
      <c r="A493" s="15" t="s">
        <v>21</v>
      </c>
      <c r="B493" s="35" t="s">
        <v>1049</v>
      </c>
      <c r="C493" s="36" t="s">
        <v>2262</v>
      </c>
      <c r="D493" s="96" t="s">
        <v>53</v>
      </c>
      <c r="E493" s="96">
        <v>20</v>
      </c>
      <c r="F493" s="159">
        <v>116</v>
      </c>
      <c r="G493" s="98" t="s">
        <v>54</v>
      </c>
      <c r="H493" s="160">
        <v>46143</v>
      </c>
      <c r="I493" s="100" t="s">
        <v>55</v>
      </c>
      <c r="J493" s="100" t="s">
        <v>56</v>
      </c>
      <c r="K493" s="100" t="s">
        <v>164</v>
      </c>
      <c r="L493" s="100" t="s">
        <v>58</v>
      </c>
      <c r="M493" s="102" t="s">
        <v>2486</v>
      </c>
      <c r="N493" s="244" t="s">
        <v>21</v>
      </c>
      <c r="O493" s="23"/>
    </row>
    <row r="494" spans="1:15" ht="15.75" customHeight="1">
      <c r="A494" s="15" t="s">
        <v>21</v>
      </c>
      <c r="B494" s="35" t="s">
        <v>1049</v>
      </c>
      <c r="C494" s="36" t="s">
        <v>2260</v>
      </c>
      <c r="D494" s="96" t="s">
        <v>53</v>
      </c>
      <c r="E494" s="96">
        <v>2</v>
      </c>
      <c r="F494" s="159">
        <v>123.8</v>
      </c>
      <c r="G494" s="98" t="s">
        <v>54</v>
      </c>
      <c r="H494" s="160">
        <v>46143</v>
      </c>
      <c r="I494" s="100" t="s">
        <v>55</v>
      </c>
      <c r="J494" s="100" t="s">
        <v>56</v>
      </c>
      <c r="K494" s="100" t="s">
        <v>164</v>
      </c>
      <c r="L494" s="100" t="s">
        <v>58</v>
      </c>
      <c r="M494" s="102" t="s">
        <v>73</v>
      </c>
      <c r="N494" s="244" t="s">
        <v>21</v>
      </c>
      <c r="O494" s="23"/>
    </row>
    <row r="495" spans="1:15" ht="15.75" customHeight="1">
      <c r="A495" s="15" t="s">
        <v>21</v>
      </c>
      <c r="B495" s="35" t="s">
        <v>1049</v>
      </c>
      <c r="C495" s="36" t="s">
        <v>2156</v>
      </c>
      <c r="D495" s="96" t="s">
        <v>53</v>
      </c>
      <c r="E495" s="96">
        <v>20</v>
      </c>
      <c r="F495" s="159">
        <v>390</v>
      </c>
      <c r="G495" s="98" t="s">
        <v>54</v>
      </c>
      <c r="H495" s="160">
        <v>46174</v>
      </c>
      <c r="I495" s="100" t="s">
        <v>55</v>
      </c>
      <c r="J495" s="100" t="s">
        <v>56</v>
      </c>
      <c r="K495" s="100" t="s">
        <v>164</v>
      </c>
      <c r="L495" s="100" t="s">
        <v>58</v>
      </c>
      <c r="M495" s="102" t="s">
        <v>73</v>
      </c>
      <c r="N495" s="244" t="s">
        <v>21</v>
      </c>
      <c r="O495" s="23"/>
    </row>
    <row r="496" spans="1:15" ht="15.75" customHeight="1">
      <c r="A496" s="15" t="s">
        <v>21</v>
      </c>
      <c r="B496" s="35" t="s">
        <v>219</v>
      </c>
      <c r="C496" s="36" t="s">
        <v>415</v>
      </c>
      <c r="D496" s="96" t="s">
        <v>53</v>
      </c>
      <c r="E496" s="96">
        <v>1</v>
      </c>
      <c r="F496" s="159">
        <v>3000</v>
      </c>
      <c r="G496" s="98" t="s">
        <v>54</v>
      </c>
      <c r="H496" s="160">
        <v>46174</v>
      </c>
      <c r="I496" s="100" t="s">
        <v>55</v>
      </c>
      <c r="J496" s="100" t="s">
        <v>56</v>
      </c>
      <c r="K496" s="100" t="s">
        <v>164</v>
      </c>
      <c r="L496" s="100" t="s">
        <v>58</v>
      </c>
      <c r="M496" s="102" t="s">
        <v>73</v>
      </c>
      <c r="N496" s="244" t="s">
        <v>21</v>
      </c>
      <c r="O496" s="23"/>
    </row>
    <row r="497" spans="1:15" ht="15.75" customHeight="1">
      <c r="A497" s="15" t="s">
        <v>21</v>
      </c>
      <c r="B497" s="35" t="s">
        <v>254</v>
      </c>
      <c r="C497" s="36" t="s">
        <v>418</v>
      </c>
      <c r="D497" s="96" t="s">
        <v>53</v>
      </c>
      <c r="E497" s="96">
        <v>5</v>
      </c>
      <c r="F497" s="159">
        <v>2950</v>
      </c>
      <c r="G497" s="98" t="s">
        <v>54</v>
      </c>
      <c r="H497" s="160">
        <v>46174</v>
      </c>
      <c r="I497" s="100" t="s">
        <v>55</v>
      </c>
      <c r="J497" s="100" t="s">
        <v>56</v>
      </c>
      <c r="K497" s="100" t="s">
        <v>164</v>
      </c>
      <c r="L497" s="100" t="s">
        <v>58</v>
      </c>
      <c r="M497" s="102" t="s">
        <v>109</v>
      </c>
      <c r="N497" s="244" t="s">
        <v>21</v>
      </c>
      <c r="O497" s="23"/>
    </row>
    <row r="498" spans="1:15" ht="15.75" customHeight="1">
      <c r="A498" s="15" t="s">
        <v>21</v>
      </c>
      <c r="B498" s="35" t="s">
        <v>258</v>
      </c>
      <c r="C498" s="36" t="s">
        <v>259</v>
      </c>
      <c r="D498" s="96" t="s">
        <v>53</v>
      </c>
      <c r="E498" s="96">
        <v>12</v>
      </c>
      <c r="F498" s="159">
        <v>14400</v>
      </c>
      <c r="G498" s="98" t="s">
        <v>54</v>
      </c>
      <c r="H498" s="160">
        <v>46235</v>
      </c>
      <c r="I498" s="100" t="s">
        <v>55</v>
      </c>
      <c r="J498" s="100" t="s">
        <v>56</v>
      </c>
      <c r="K498" s="100" t="s">
        <v>164</v>
      </c>
      <c r="L498" s="100" t="s">
        <v>58</v>
      </c>
      <c r="M498" s="102" t="s">
        <v>148</v>
      </c>
      <c r="N498" s="245" t="s">
        <v>21</v>
      </c>
      <c r="O498" s="23"/>
    </row>
    <row r="499" spans="1:15" ht="15.75" customHeight="1">
      <c r="A499" s="15" t="s">
        <v>21</v>
      </c>
      <c r="B499" s="35" t="s">
        <v>242</v>
      </c>
      <c r="C499" s="36" t="s">
        <v>259</v>
      </c>
      <c r="D499" s="96" t="s">
        <v>53</v>
      </c>
      <c r="E499" s="96">
        <v>6</v>
      </c>
      <c r="F499" s="159">
        <v>7200</v>
      </c>
      <c r="G499" s="98" t="s">
        <v>54</v>
      </c>
      <c r="H499" s="160">
        <v>46204</v>
      </c>
      <c r="I499" s="100" t="s">
        <v>55</v>
      </c>
      <c r="J499" s="100" t="s">
        <v>56</v>
      </c>
      <c r="K499" s="100" t="s">
        <v>164</v>
      </c>
      <c r="L499" s="100" t="s">
        <v>58</v>
      </c>
      <c r="M499" s="102" t="s">
        <v>148</v>
      </c>
      <c r="N499" s="244" t="s">
        <v>21</v>
      </c>
      <c r="O499" s="23"/>
    </row>
    <row r="500" spans="1:15" ht="15.75" customHeight="1">
      <c r="A500" s="15" t="s">
        <v>21</v>
      </c>
      <c r="B500" s="35" t="s">
        <v>242</v>
      </c>
      <c r="C500" s="36" t="s">
        <v>397</v>
      </c>
      <c r="D500" s="96" t="s">
        <v>53</v>
      </c>
      <c r="E500" s="96">
        <v>3</v>
      </c>
      <c r="F500" s="159">
        <v>3600</v>
      </c>
      <c r="G500" s="98" t="s">
        <v>54</v>
      </c>
      <c r="H500" s="160">
        <v>46174</v>
      </c>
      <c r="I500" s="100" t="s">
        <v>55</v>
      </c>
      <c r="J500" s="100" t="s">
        <v>56</v>
      </c>
      <c r="K500" s="100" t="s">
        <v>164</v>
      </c>
      <c r="L500" s="100" t="s">
        <v>58</v>
      </c>
      <c r="M500" s="102" t="s">
        <v>2486</v>
      </c>
      <c r="N500" s="245" t="s">
        <v>21</v>
      </c>
      <c r="O500" s="23"/>
    </row>
    <row r="501" spans="1:15" ht="15.75" customHeight="1">
      <c r="A501" s="15" t="s">
        <v>21</v>
      </c>
      <c r="B501" s="35" t="s">
        <v>1049</v>
      </c>
      <c r="C501" s="36" t="s">
        <v>1877</v>
      </c>
      <c r="D501" s="96" t="s">
        <v>1878</v>
      </c>
      <c r="E501" s="96">
        <v>300</v>
      </c>
      <c r="F501" s="159">
        <v>5550</v>
      </c>
      <c r="G501" s="247" t="s">
        <v>54</v>
      </c>
      <c r="H501" s="160">
        <v>46204</v>
      </c>
      <c r="I501" s="100" t="s">
        <v>55</v>
      </c>
      <c r="J501" s="100" t="s">
        <v>56</v>
      </c>
      <c r="K501" s="100" t="s">
        <v>164</v>
      </c>
      <c r="L501" s="100" t="s">
        <v>58</v>
      </c>
      <c r="M501" s="102" t="s">
        <v>109</v>
      </c>
      <c r="N501" s="244" t="s">
        <v>21</v>
      </c>
      <c r="O501" s="23"/>
    </row>
    <row r="502" spans="1:15" ht="15.75" customHeight="1">
      <c r="A502" s="15" t="s">
        <v>21</v>
      </c>
      <c r="B502" s="35" t="s">
        <v>1049</v>
      </c>
      <c r="C502" s="36" t="s">
        <v>1985</v>
      </c>
      <c r="D502" s="96" t="s">
        <v>53</v>
      </c>
      <c r="E502" s="96">
        <v>250</v>
      </c>
      <c r="F502" s="159">
        <v>1847.5</v>
      </c>
      <c r="G502" s="98" t="s">
        <v>54</v>
      </c>
      <c r="H502" s="160">
        <v>46174</v>
      </c>
      <c r="I502" s="100" t="s">
        <v>55</v>
      </c>
      <c r="J502" s="100" t="s">
        <v>56</v>
      </c>
      <c r="K502" s="100" t="s">
        <v>164</v>
      </c>
      <c r="L502" s="100" t="s">
        <v>58</v>
      </c>
      <c r="M502" s="102" t="s">
        <v>109</v>
      </c>
      <c r="N502" s="244" t="s">
        <v>21</v>
      </c>
      <c r="O502" s="23"/>
    </row>
    <row r="503" spans="1:15" ht="15.75" customHeight="1">
      <c r="A503" s="15" t="s">
        <v>21</v>
      </c>
      <c r="B503" s="35" t="s">
        <v>1049</v>
      </c>
      <c r="C503" s="36" t="s">
        <v>1873</v>
      </c>
      <c r="D503" s="96" t="s">
        <v>53</v>
      </c>
      <c r="E503" s="96">
        <v>300</v>
      </c>
      <c r="F503" s="159">
        <v>5640</v>
      </c>
      <c r="G503" s="98" t="s">
        <v>54</v>
      </c>
      <c r="H503" s="160">
        <v>46204</v>
      </c>
      <c r="I503" s="100" t="s">
        <v>55</v>
      </c>
      <c r="J503" s="100" t="s">
        <v>56</v>
      </c>
      <c r="K503" s="100" t="s">
        <v>164</v>
      </c>
      <c r="L503" s="100" t="s">
        <v>58</v>
      </c>
      <c r="M503" s="102" t="s">
        <v>109</v>
      </c>
      <c r="N503" s="244" t="s">
        <v>21</v>
      </c>
      <c r="O503" s="23"/>
    </row>
    <row r="504" spans="1:15" ht="15.75" customHeight="1">
      <c r="A504" s="15" t="s">
        <v>21</v>
      </c>
      <c r="B504" s="35" t="s">
        <v>258</v>
      </c>
      <c r="C504" s="36" t="s">
        <v>461</v>
      </c>
      <c r="D504" s="96" t="s">
        <v>53</v>
      </c>
      <c r="E504" s="96">
        <v>12</v>
      </c>
      <c r="F504" s="159">
        <v>1668</v>
      </c>
      <c r="G504" s="247" t="s">
        <v>54</v>
      </c>
      <c r="H504" s="160">
        <v>46174</v>
      </c>
      <c r="I504" s="100" t="s">
        <v>55</v>
      </c>
      <c r="J504" s="100" t="s">
        <v>56</v>
      </c>
      <c r="K504" s="100" t="s">
        <v>164</v>
      </c>
      <c r="L504" s="100" t="s">
        <v>58</v>
      </c>
      <c r="M504" s="102" t="s">
        <v>109</v>
      </c>
      <c r="N504" s="244" t="s">
        <v>21</v>
      </c>
      <c r="O504" s="23"/>
    </row>
    <row r="505" spans="1:15" ht="15.75" customHeight="1">
      <c r="A505" s="15" t="s">
        <v>21</v>
      </c>
      <c r="B505" s="35" t="s">
        <v>242</v>
      </c>
      <c r="C505" s="36" t="s">
        <v>461</v>
      </c>
      <c r="D505" s="96" t="s">
        <v>53</v>
      </c>
      <c r="E505" s="96">
        <v>10</v>
      </c>
      <c r="F505" s="159">
        <v>1390</v>
      </c>
      <c r="G505" s="247" t="s">
        <v>54</v>
      </c>
      <c r="H505" s="160">
        <v>46174</v>
      </c>
      <c r="I505" s="100" t="s">
        <v>55</v>
      </c>
      <c r="J505" s="100" t="s">
        <v>56</v>
      </c>
      <c r="K505" s="100" t="s">
        <v>164</v>
      </c>
      <c r="L505" s="100" t="s">
        <v>58</v>
      </c>
      <c r="M505" s="102" t="s">
        <v>109</v>
      </c>
      <c r="N505" s="244" t="s">
        <v>21</v>
      </c>
      <c r="O505" s="23"/>
    </row>
    <row r="506" spans="1:15" ht="15.75" customHeight="1">
      <c r="A506" s="15" t="s">
        <v>21</v>
      </c>
      <c r="B506" s="35" t="s">
        <v>1049</v>
      </c>
      <c r="C506" s="36" t="s">
        <v>1790</v>
      </c>
      <c r="D506" s="96" t="s">
        <v>1791</v>
      </c>
      <c r="E506" s="96">
        <v>300</v>
      </c>
      <c r="F506" s="159">
        <v>17736</v>
      </c>
      <c r="G506" s="98" t="s">
        <v>54</v>
      </c>
      <c r="H506" s="160">
        <v>46235</v>
      </c>
      <c r="I506" s="100" t="s">
        <v>55</v>
      </c>
      <c r="J506" s="100" t="s">
        <v>56</v>
      </c>
      <c r="K506" s="100" t="s">
        <v>164</v>
      </c>
      <c r="L506" s="100" t="s">
        <v>58</v>
      </c>
      <c r="M506" s="102" t="s">
        <v>148</v>
      </c>
      <c r="N506" s="244" t="s">
        <v>21</v>
      </c>
      <c r="O506" s="23"/>
    </row>
    <row r="507" spans="1:15" ht="15.75" customHeight="1">
      <c r="A507" s="15" t="s">
        <v>21</v>
      </c>
      <c r="B507" s="35" t="s">
        <v>1049</v>
      </c>
      <c r="C507" s="36" t="s">
        <v>1882</v>
      </c>
      <c r="D507" s="96" t="s">
        <v>1791</v>
      </c>
      <c r="E507" s="96">
        <v>150</v>
      </c>
      <c r="F507" s="159">
        <v>5235</v>
      </c>
      <c r="G507" s="98" t="s">
        <v>54</v>
      </c>
      <c r="H507" s="160">
        <v>46204</v>
      </c>
      <c r="I507" s="100" t="s">
        <v>55</v>
      </c>
      <c r="J507" s="100" t="s">
        <v>56</v>
      </c>
      <c r="K507" s="100" t="s">
        <v>164</v>
      </c>
      <c r="L507" s="100" t="s">
        <v>58</v>
      </c>
      <c r="M507" s="102" t="s">
        <v>148</v>
      </c>
      <c r="N507" s="244" t="s">
        <v>21</v>
      </c>
      <c r="O507" s="23"/>
    </row>
    <row r="508" spans="1:15" ht="15.75" customHeight="1">
      <c r="A508" s="15" t="s">
        <v>21</v>
      </c>
      <c r="B508" s="35" t="s">
        <v>1049</v>
      </c>
      <c r="C508" s="36" t="s">
        <v>1913</v>
      </c>
      <c r="D508" s="96" t="s">
        <v>1791</v>
      </c>
      <c r="E508" s="96">
        <v>150</v>
      </c>
      <c r="F508" s="159">
        <v>3748.5</v>
      </c>
      <c r="G508" s="247" t="s">
        <v>54</v>
      </c>
      <c r="H508" s="160">
        <v>46174</v>
      </c>
      <c r="I508" s="100" t="s">
        <v>55</v>
      </c>
      <c r="J508" s="100" t="s">
        <v>56</v>
      </c>
      <c r="K508" s="100" t="s">
        <v>164</v>
      </c>
      <c r="L508" s="100" t="s">
        <v>58</v>
      </c>
      <c r="M508" s="102" t="s">
        <v>148</v>
      </c>
      <c r="N508" s="244" t="s">
        <v>21</v>
      </c>
      <c r="O508" s="23"/>
    </row>
    <row r="509" spans="1:15" ht="15.75" customHeight="1">
      <c r="A509" s="15" t="s">
        <v>21</v>
      </c>
      <c r="B509" s="35" t="s">
        <v>1049</v>
      </c>
      <c r="C509" s="36" t="s">
        <v>2007</v>
      </c>
      <c r="D509" s="96" t="s">
        <v>1791</v>
      </c>
      <c r="E509" s="96">
        <v>50</v>
      </c>
      <c r="F509" s="159">
        <v>1509</v>
      </c>
      <c r="G509" s="98" t="s">
        <v>54</v>
      </c>
      <c r="H509" s="160">
        <v>46174</v>
      </c>
      <c r="I509" s="100" t="s">
        <v>55</v>
      </c>
      <c r="J509" s="100" t="s">
        <v>56</v>
      </c>
      <c r="K509" s="100" t="s">
        <v>164</v>
      </c>
      <c r="L509" s="100" t="s">
        <v>58</v>
      </c>
      <c r="M509" s="102" t="s">
        <v>148</v>
      </c>
      <c r="N509" s="244" t="s">
        <v>21</v>
      </c>
      <c r="O509" s="23"/>
    </row>
    <row r="510" spans="1:15" ht="15.75" customHeight="1">
      <c r="A510" s="15" t="s">
        <v>21</v>
      </c>
      <c r="B510" s="35" t="s">
        <v>1049</v>
      </c>
      <c r="C510" s="36" t="s">
        <v>1943</v>
      </c>
      <c r="D510" s="96" t="s">
        <v>1791</v>
      </c>
      <c r="E510" s="96">
        <v>50</v>
      </c>
      <c r="F510" s="159">
        <v>2400</v>
      </c>
      <c r="G510" s="247" t="s">
        <v>54</v>
      </c>
      <c r="H510" s="160">
        <v>46174</v>
      </c>
      <c r="I510" s="100" t="s">
        <v>55</v>
      </c>
      <c r="J510" s="100" t="s">
        <v>56</v>
      </c>
      <c r="K510" s="100" t="s">
        <v>164</v>
      </c>
      <c r="L510" s="100" t="s">
        <v>58</v>
      </c>
      <c r="M510" s="102" t="s">
        <v>148</v>
      </c>
      <c r="N510" s="244" t="s">
        <v>21</v>
      </c>
      <c r="O510" s="23"/>
    </row>
    <row r="511" spans="1:15" ht="15.75" customHeight="1">
      <c r="A511" s="15" t="s">
        <v>21</v>
      </c>
      <c r="B511" s="35" t="s">
        <v>1049</v>
      </c>
      <c r="C511" s="36" t="s">
        <v>1953</v>
      </c>
      <c r="D511" s="96" t="s">
        <v>1791</v>
      </c>
      <c r="E511" s="96">
        <v>30</v>
      </c>
      <c r="F511" s="159">
        <v>2240.1</v>
      </c>
      <c r="G511" s="247" t="s">
        <v>54</v>
      </c>
      <c r="H511" s="160">
        <v>46174</v>
      </c>
      <c r="I511" s="100" t="s">
        <v>55</v>
      </c>
      <c r="J511" s="100" t="s">
        <v>56</v>
      </c>
      <c r="K511" s="100" t="s">
        <v>164</v>
      </c>
      <c r="L511" s="100" t="s">
        <v>58</v>
      </c>
      <c r="M511" s="102" t="s">
        <v>148</v>
      </c>
      <c r="N511" s="244" t="s">
        <v>21</v>
      </c>
      <c r="O511" s="23"/>
    </row>
    <row r="512" spans="1:15" ht="15.75" customHeight="1">
      <c r="A512" s="15" t="s">
        <v>21</v>
      </c>
      <c r="B512" s="35" t="s">
        <v>775</v>
      </c>
      <c r="C512" s="36" t="s">
        <v>783</v>
      </c>
      <c r="D512" s="96" t="s">
        <v>53</v>
      </c>
      <c r="E512" s="96">
        <v>3</v>
      </c>
      <c r="F512" s="159">
        <v>480</v>
      </c>
      <c r="G512" s="247" t="s">
        <v>54</v>
      </c>
      <c r="H512" s="160">
        <v>46174</v>
      </c>
      <c r="I512" s="100" t="s">
        <v>55</v>
      </c>
      <c r="J512" s="100" t="s">
        <v>56</v>
      </c>
      <c r="K512" s="100" t="s">
        <v>164</v>
      </c>
      <c r="L512" s="100" t="s">
        <v>58</v>
      </c>
      <c r="M512" s="102" t="s">
        <v>109</v>
      </c>
      <c r="N512" s="244" t="s">
        <v>21</v>
      </c>
      <c r="O512" s="23"/>
    </row>
    <row r="513" spans="1:15" ht="15.75" customHeight="1">
      <c r="A513" s="15" t="s">
        <v>21</v>
      </c>
      <c r="B513" s="35" t="s">
        <v>1049</v>
      </c>
      <c r="C513" s="36" t="s">
        <v>1889</v>
      </c>
      <c r="D513" s="96" t="s">
        <v>53</v>
      </c>
      <c r="E513" s="96">
        <v>560</v>
      </c>
      <c r="F513" s="159">
        <v>4972.8</v>
      </c>
      <c r="G513" s="98" t="s">
        <v>54</v>
      </c>
      <c r="H513" s="160">
        <v>46204</v>
      </c>
      <c r="I513" s="100" t="s">
        <v>55</v>
      </c>
      <c r="J513" s="100" t="s">
        <v>56</v>
      </c>
      <c r="K513" s="100" t="s">
        <v>164</v>
      </c>
      <c r="L513" s="100" t="s">
        <v>58</v>
      </c>
      <c r="M513" s="102" t="s">
        <v>2486</v>
      </c>
      <c r="N513" s="244" t="s">
        <v>21</v>
      </c>
      <c r="O513" s="23"/>
    </row>
    <row r="514" spans="1:15" ht="15.75" customHeight="1">
      <c r="A514" s="15" t="s">
        <v>21</v>
      </c>
      <c r="B514" s="35" t="s">
        <v>250</v>
      </c>
      <c r="C514" s="36" t="s">
        <v>270</v>
      </c>
      <c r="D514" s="96" t="s">
        <v>53</v>
      </c>
      <c r="E514" s="96">
        <v>50</v>
      </c>
      <c r="F514" s="159">
        <v>10000</v>
      </c>
      <c r="G514" s="98" t="s">
        <v>54</v>
      </c>
      <c r="H514" s="160">
        <v>46204</v>
      </c>
      <c r="I514" s="100" t="s">
        <v>55</v>
      </c>
      <c r="J514" s="100" t="s">
        <v>56</v>
      </c>
      <c r="K514" s="100" t="s">
        <v>164</v>
      </c>
      <c r="L514" s="100" t="s">
        <v>58</v>
      </c>
      <c r="M514" s="102" t="s">
        <v>148</v>
      </c>
      <c r="N514" s="244" t="s">
        <v>21</v>
      </c>
      <c r="O514" s="23"/>
    </row>
    <row r="515" spans="1:15" ht="15.75" customHeight="1">
      <c r="A515" s="15" t="s">
        <v>21</v>
      </c>
      <c r="B515" s="35" t="s">
        <v>64</v>
      </c>
      <c r="C515" s="36" t="s">
        <v>3147</v>
      </c>
      <c r="D515" s="96" t="s">
        <v>53</v>
      </c>
      <c r="E515" s="96">
        <v>1</v>
      </c>
      <c r="F515" s="159">
        <v>130000</v>
      </c>
      <c r="G515" s="98" t="s">
        <v>66</v>
      </c>
      <c r="H515" s="160">
        <v>46266</v>
      </c>
      <c r="I515" s="100" t="s">
        <v>55</v>
      </c>
      <c r="J515" s="100" t="s">
        <v>121</v>
      </c>
      <c r="K515" s="100" t="s">
        <v>72</v>
      </c>
      <c r="L515" s="100" t="s">
        <v>58</v>
      </c>
      <c r="M515" s="102" t="s">
        <v>2534</v>
      </c>
      <c r="N515" s="244" t="s">
        <v>21</v>
      </c>
      <c r="O515" s="23"/>
    </row>
    <row r="516" spans="1:15" ht="15.75" customHeight="1">
      <c r="A516" s="15" t="s">
        <v>21</v>
      </c>
      <c r="B516" s="35" t="s">
        <v>1049</v>
      </c>
      <c r="C516" s="36" t="s">
        <v>1976</v>
      </c>
      <c r="D516" s="96" t="s">
        <v>53</v>
      </c>
      <c r="E516" s="96">
        <v>100</v>
      </c>
      <c r="F516" s="159">
        <v>3000</v>
      </c>
      <c r="G516" s="98" t="s">
        <v>54</v>
      </c>
      <c r="H516" s="160">
        <v>46174</v>
      </c>
      <c r="I516" s="100" t="s">
        <v>55</v>
      </c>
      <c r="J516" s="100" t="s">
        <v>56</v>
      </c>
      <c r="K516" s="100" t="s">
        <v>164</v>
      </c>
      <c r="L516" s="100" t="s">
        <v>58</v>
      </c>
      <c r="M516" s="102" t="s">
        <v>148</v>
      </c>
      <c r="N516" s="244" t="s">
        <v>21</v>
      </c>
      <c r="O516" s="23"/>
    </row>
    <row r="517" spans="1:15" ht="15.75" customHeight="1">
      <c r="A517" s="15" t="s">
        <v>21</v>
      </c>
      <c r="B517" s="35" t="s">
        <v>1049</v>
      </c>
      <c r="C517" s="36" t="s">
        <v>2051</v>
      </c>
      <c r="D517" s="96" t="s">
        <v>53</v>
      </c>
      <c r="E517" s="96">
        <v>30</v>
      </c>
      <c r="F517" s="159">
        <v>310.8</v>
      </c>
      <c r="G517" s="98" t="s">
        <v>54</v>
      </c>
      <c r="H517" s="160">
        <v>46174</v>
      </c>
      <c r="I517" s="100" t="s">
        <v>55</v>
      </c>
      <c r="J517" s="100" t="s">
        <v>56</v>
      </c>
      <c r="K517" s="100" t="s">
        <v>164</v>
      </c>
      <c r="L517" s="100" t="s">
        <v>58</v>
      </c>
      <c r="M517" s="102" t="s">
        <v>2534</v>
      </c>
      <c r="N517" s="244" t="s">
        <v>21</v>
      </c>
      <c r="O517" s="23"/>
    </row>
    <row r="518" spans="1:15" ht="15.75" customHeight="1">
      <c r="A518" s="15" t="s">
        <v>21</v>
      </c>
      <c r="B518" s="35" t="s">
        <v>156</v>
      </c>
      <c r="C518" s="36" t="s">
        <v>480</v>
      </c>
      <c r="D518" s="96" t="s">
        <v>481</v>
      </c>
      <c r="E518" s="96">
        <v>10</v>
      </c>
      <c r="F518" s="159">
        <v>1400</v>
      </c>
      <c r="G518" s="98" t="s">
        <v>54</v>
      </c>
      <c r="H518" s="160">
        <v>46174</v>
      </c>
      <c r="I518" s="100" t="s">
        <v>55</v>
      </c>
      <c r="J518" s="100" t="s">
        <v>56</v>
      </c>
      <c r="K518" s="100" t="s">
        <v>164</v>
      </c>
      <c r="L518" s="100" t="s">
        <v>58</v>
      </c>
      <c r="M518" s="102" t="s">
        <v>2517</v>
      </c>
      <c r="N518" s="244" t="s">
        <v>21</v>
      </c>
      <c r="O518" s="23"/>
    </row>
    <row r="519" spans="1:15" ht="15.75" customHeight="1">
      <c r="A519" s="15" t="s">
        <v>21</v>
      </c>
      <c r="B519" s="35" t="s">
        <v>70</v>
      </c>
      <c r="C519" s="36" t="s">
        <v>2482</v>
      </c>
      <c r="D519" s="96" t="s">
        <v>2476</v>
      </c>
      <c r="E519" s="96">
        <v>5000</v>
      </c>
      <c r="F519" s="159">
        <v>600000</v>
      </c>
      <c r="G519" s="98" t="s">
        <v>66</v>
      </c>
      <c r="H519" s="160">
        <v>46266</v>
      </c>
      <c r="I519" s="100" t="s">
        <v>55</v>
      </c>
      <c r="J519" s="100" t="s">
        <v>56</v>
      </c>
      <c r="K519" s="100" t="s">
        <v>72</v>
      </c>
      <c r="L519" s="100" t="s">
        <v>58</v>
      </c>
      <c r="M519" s="102" t="s">
        <v>148</v>
      </c>
      <c r="N519" s="244" t="s">
        <v>21</v>
      </c>
      <c r="O519" s="23"/>
    </row>
    <row r="520" spans="1:15" ht="15.75" customHeight="1">
      <c r="A520" s="15" t="s">
        <v>21</v>
      </c>
      <c r="B520" s="35" t="s">
        <v>1049</v>
      </c>
      <c r="C520" s="36" t="s">
        <v>2277</v>
      </c>
      <c r="D520" s="96" t="s">
        <v>53</v>
      </c>
      <c r="E520" s="96">
        <v>50</v>
      </c>
      <c r="F520" s="159">
        <v>102.5</v>
      </c>
      <c r="G520" s="98" t="s">
        <v>54</v>
      </c>
      <c r="H520" s="160">
        <v>46143</v>
      </c>
      <c r="I520" s="100" t="s">
        <v>55</v>
      </c>
      <c r="J520" s="100" t="s">
        <v>56</v>
      </c>
      <c r="K520" s="100" t="s">
        <v>164</v>
      </c>
      <c r="L520" s="100" t="s">
        <v>58</v>
      </c>
      <c r="M520" s="102" t="s">
        <v>2534</v>
      </c>
      <c r="N520" s="244" t="s">
        <v>21</v>
      </c>
      <c r="O520" s="23"/>
    </row>
    <row r="521" spans="1:15" ht="15.75" customHeight="1">
      <c r="A521" s="15" t="s">
        <v>21</v>
      </c>
      <c r="B521" s="35" t="s">
        <v>1049</v>
      </c>
      <c r="C521" s="36" t="s">
        <v>1923</v>
      </c>
      <c r="D521" s="96" t="s">
        <v>53</v>
      </c>
      <c r="E521" s="96">
        <v>500</v>
      </c>
      <c r="F521" s="159">
        <v>3250</v>
      </c>
      <c r="G521" s="98" t="s">
        <v>54</v>
      </c>
      <c r="H521" s="160">
        <v>46174</v>
      </c>
      <c r="I521" s="100" t="s">
        <v>55</v>
      </c>
      <c r="J521" s="100" t="s">
        <v>56</v>
      </c>
      <c r="K521" s="100" t="s">
        <v>164</v>
      </c>
      <c r="L521" s="100" t="s">
        <v>58</v>
      </c>
      <c r="M521" s="102" t="s">
        <v>2534</v>
      </c>
      <c r="N521" s="244" t="s">
        <v>21</v>
      </c>
      <c r="O521" s="23"/>
    </row>
    <row r="522" spans="1:15" ht="15.75" customHeight="1">
      <c r="A522" s="15" t="s">
        <v>21</v>
      </c>
      <c r="B522" s="35" t="s">
        <v>106</v>
      </c>
      <c r="C522" s="36" t="s">
        <v>212</v>
      </c>
      <c r="D522" s="96" t="s">
        <v>196</v>
      </c>
      <c r="E522" s="96">
        <v>6</v>
      </c>
      <c r="F522" s="159">
        <v>33</v>
      </c>
      <c r="G522" s="98" t="s">
        <v>54</v>
      </c>
      <c r="H522" s="160">
        <v>46143</v>
      </c>
      <c r="I522" s="100" t="s">
        <v>55</v>
      </c>
      <c r="J522" s="100" t="s">
        <v>56</v>
      </c>
      <c r="K522" s="100" t="s">
        <v>164</v>
      </c>
      <c r="L522" s="100" t="s">
        <v>58</v>
      </c>
      <c r="M522" s="102" t="s">
        <v>2517</v>
      </c>
      <c r="N522" s="244" t="s">
        <v>21</v>
      </c>
      <c r="O522" s="23"/>
    </row>
    <row r="523" spans="1:15" ht="15.75" customHeight="1">
      <c r="A523" s="15" t="s">
        <v>21</v>
      </c>
      <c r="B523" s="35" t="s">
        <v>106</v>
      </c>
      <c r="C523" s="36" t="s">
        <v>214</v>
      </c>
      <c r="D523" s="96" t="s">
        <v>196</v>
      </c>
      <c r="E523" s="96">
        <v>6</v>
      </c>
      <c r="F523" s="159">
        <v>33</v>
      </c>
      <c r="G523" s="98" t="s">
        <v>54</v>
      </c>
      <c r="H523" s="160">
        <v>46143</v>
      </c>
      <c r="I523" s="100" t="s">
        <v>55</v>
      </c>
      <c r="J523" s="100" t="s">
        <v>56</v>
      </c>
      <c r="K523" s="100" t="s">
        <v>164</v>
      </c>
      <c r="L523" s="100" t="s">
        <v>58</v>
      </c>
      <c r="M523" s="102" t="s">
        <v>2517</v>
      </c>
      <c r="N523" s="245" t="s">
        <v>21</v>
      </c>
      <c r="O523" s="23"/>
    </row>
    <row r="524" spans="1:15" ht="15.75" customHeight="1">
      <c r="A524" s="15" t="s">
        <v>21</v>
      </c>
      <c r="B524" s="35" t="s">
        <v>1049</v>
      </c>
      <c r="C524" s="36" t="s">
        <v>2169</v>
      </c>
      <c r="D524" s="96" t="s">
        <v>53</v>
      </c>
      <c r="E524" s="96">
        <v>30</v>
      </c>
      <c r="F524" s="159">
        <v>327</v>
      </c>
      <c r="G524" s="98" t="s">
        <v>54</v>
      </c>
      <c r="H524" s="160">
        <v>46174</v>
      </c>
      <c r="I524" s="100" t="s">
        <v>55</v>
      </c>
      <c r="J524" s="100" t="s">
        <v>56</v>
      </c>
      <c r="K524" s="100" t="s">
        <v>164</v>
      </c>
      <c r="L524" s="100" t="s">
        <v>58</v>
      </c>
      <c r="M524" s="102" t="s">
        <v>148</v>
      </c>
      <c r="N524" s="244" t="s">
        <v>21</v>
      </c>
      <c r="O524" s="23"/>
    </row>
    <row r="525" spans="1:15" ht="15.75" customHeight="1">
      <c r="A525" s="15" t="s">
        <v>21</v>
      </c>
      <c r="B525" s="35" t="s">
        <v>1049</v>
      </c>
      <c r="C525" s="36" t="s">
        <v>1972</v>
      </c>
      <c r="D525" s="96" t="s">
        <v>53</v>
      </c>
      <c r="E525" s="96">
        <v>130</v>
      </c>
      <c r="F525" s="159">
        <v>2047.5</v>
      </c>
      <c r="G525" s="98" t="s">
        <v>54</v>
      </c>
      <c r="H525" s="160">
        <v>46174</v>
      </c>
      <c r="I525" s="100" t="s">
        <v>55</v>
      </c>
      <c r="J525" s="100" t="s">
        <v>56</v>
      </c>
      <c r="K525" s="100" t="s">
        <v>164</v>
      </c>
      <c r="L525" s="100" t="s">
        <v>58</v>
      </c>
      <c r="M525" s="102" t="s">
        <v>148</v>
      </c>
      <c r="N525" s="244" t="s">
        <v>21</v>
      </c>
      <c r="O525" s="23"/>
    </row>
    <row r="526" spans="1:15" ht="15.75" customHeight="1">
      <c r="A526" s="15" t="s">
        <v>21</v>
      </c>
      <c r="B526" s="35" t="s">
        <v>1049</v>
      </c>
      <c r="C526" s="36" t="s">
        <v>1974</v>
      </c>
      <c r="D526" s="96" t="s">
        <v>53</v>
      </c>
      <c r="E526" s="96">
        <v>130</v>
      </c>
      <c r="F526" s="159">
        <v>2047.5</v>
      </c>
      <c r="G526" s="98" t="s">
        <v>54</v>
      </c>
      <c r="H526" s="160">
        <v>46174</v>
      </c>
      <c r="I526" s="100" t="s">
        <v>55</v>
      </c>
      <c r="J526" s="100" t="s">
        <v>56</v>
      </c>
      <c r="K526" s="100" t="s">
        <v>164</v>
      </c>
      <c r="L526" s="100" t="s">
        <v>58</v>
      </c>
      <c r="M526" s="102" t="s">
        <v>148</v>
      </c>
      <c r="N526" s="244" t="s">
        <v>21</v>
      </c>
      <c r="O526" s="23"/>
    </row>
    <row r="527" spans="1:15" ht="15.75" customHeight="1">
      <c r="A527" s="15" t="s">
        <v>21</v>
      </c>
      <c r="B527" s="35" t="s">
        <v>1049</v>
      </c>
      <c r="C527" s="36" t="s">
        <v>2021</v>
      </c>
      <c r="D527" s="96" t="s">
        <v>53</v>
      </c>
      <c r="E527" s="96">
        <v>130</v>
      </c>
      <c r="F527" s="159">
        <v>1428.7</v>
      </c>
      <c r="G527" s="98" t="s">
        <v>54</v>
      </c>
      <c r="H527" s="160">
        <v>46174</v>
      </c>
      <c r="I527" s="100" t="s">
        <v>55</v>
      </c>
      <c r="J527" s="100" t="s">
        <v>56</v>
      </c>
      <c r="K527" s="100" t="s">
        <v>164</v>
      </c>
      <c r="L527" s="100" t="s">
        <v>58</v>
      </c>
      <c r="M527" s="102" t="s">
        <v>148</v>
      </c>
      <c r="N527" s="244" t="s">
        <v>21</v>
      </c>
      <c r="O527" s="23"/>
    </row>
    <row r="528" spans="1:15" ht="15.75" customHeight="1">
      <c r="A528" s="15" t="s">
        <v>21</v>
      </c>
      <c r="B528" s="35" t="s">
        <v>1049</v>
      </c>
      <c r="C528" s="36" t="s">
        <v>2023</v>
      </c>
      <c r="D528" s="96" t="s">
        <v>53</v>
      </c>
      <c r="E528" s="96">
        <v>130</v>
      </c>
      <c r="F528" s="159">
        <v>1428.7</v>
      </c>
      <c r="G528" s="98" t="s">
        <v>54</v>
      </c>
      <c r="H528" s="160">
        <v>46174</v>
      </c>
      <c r="I528" s="100" t="s">
        <v>55</v>
      </c>
      <c r="J528" s="100" t="s">
        <v>56</v>
      </c>
      <c r="K528" s="100" t="s">
        <v>164</v>
      </c>
      <c r="L528" s="100" t="s">
        <v>58</v>
      </c>
      <c r="M528" s="102" t="s">
        <v>148</v>
      </c>
      <c r="N528" s="244" t="s">
        <v>21</v>
      </c>
      <c r="O528" s="23"/>
    </row>
    <row r="529" spans="1:15" ht="15.75" customHeight="1">
      <c r="A529" s="15" t="s">
        <v>21</v>
      </c>
      <c r="B529" s="35" t="s">
        <v>51</v>
      </c>
      <c r="C529" s="36" t="s">
        <v>265</v>
      </c>
      <c r="D529" s="96" t="s">
        <v>53</v>
      </c>
      <c r="E529" s="96">
        <v>35</v>
      </c>
      <c r="F529" s="159">
        <v>10500</v>
      </c>
      <c r="G529" s="98" t="s">
        <v>54</v>
      </c>
      <c r="H529" s="160">
        <v>46235</v>
      </c>
      <c r="I529" s="100" t="s">
        <v>55</v>
      </c>
      <c r="J529" s="100" t="s">
        <v>56</v>
      </c>
      <c r="K529" s="100" t="s">
        <v>164</v>
      </c>
      <c r="L529" s="100" t="s">
        <v>58</v>
      </c>
      <c r="M529" s="102" t="s">
        <v>2517</v>
      </c>
      <c r="N529" s="244" t="s">
        <v>21</v>
      </c>
      <c r="O529" s="23"/>
    </row>
    <row r="530" spans="1:15" ht="15.75" customHeight="1">
      <c r="A530" s="15" t="s">
        <v>21</v>
      </c>
      <c r="B530" s="35" t="s">
        <v>51</v>
      </c>
      <c r="C530" s="36" t="s">
        <v>227</v>
      </c>
      <c r="D530" s="96" t="s">
        <v>53</v>
      </c>
      <c r="E530" s="96">
        <v>35</v>
      </c>
      <c r="F530" s="159">
        <v>24500</v>
      </c>
      <c r="G530" s="98" t="s">
        <v>54</v>
      </c>
      <c r="H530" s="160">
        <v>46235</v>
      </c>
      <c r="I530" s="100" t="s">
        <v>55</v>
      </c>
      <c r="J530" s="100" t="s">
        <v>56</v>
      </c>
      <c r="K530" s="100" t="s">
        <v>164</v>
      </c>
      <c r="L530" s="100" t="s">
        <v>58</v>
      </c>
      <c r="M530" s="102" t="s">
        <v>2517</v>
      </c>
      <c r="N530" s="244" t="s">
        <v>21</v>
      </c>
      <c r="O530" s="23"/>
    </row>
    <row r="531" spans="1:15" ht="15.75" customHeight="1">
      <c r="A531" s="15" t="s">
        <v>951</v>
      </c>
      <c r="B531" s="35" t="s">
        <v>317</v>
      </c>
      <c r="C531" s="36" t="s">
        <v>380</v>
      </c>
      <c r="D531" s="96" t="s">
        <v>53</v>
      </c>
      <c r="E531" s="96">
        <v>2</v>
      </c>
      <c r="F531" s="159">
        <v>4000</v>
      </c>
      <c r="G531" s="98" t="s">
        <v>54</v>
      </c>
      <c r="H531" s="160">
        <v>46204</v>
      </c>
      <c r="I531" s="100" t="s">
        <v>55</v>
      </c>
      <c r="J531" s="100" t="s">
        <v>56</v>
      </c>
      <c r="K531" s="100" t="s">
        <v>164</v>
      </c>
      <c r="L531" s="100" t="s">
        <v>91</v>
      </c>
      <c r="M531" s="102" t="s">
        <v>2534</v>
      </c>
      <c r="N531" s="246" t="s">
        <v>21</v>
      </c>
      <c r="O531" s="248"/>
    </row>
    <row r="532" spans="1:15" ht="15.75" customHeight="1">
      <c r="A532" s="15" t="s">
        <v>21</v>
      </c>
      <c r="B532" s="35" t="s">
        <v>156</v>
      </c>
      <c r="C532" s="36" t="s">
        <v>823</v>
      </c>
      <c r="D532" s="96" t="s">
        <v>824</v>
      </c>
      <c r="E532" s="96">
        <v>1</v>
      </c>
      <c r="F532" s="159">
        <v>50</v>
      </c>
      <c r="G532" s="98" t="s">
        <v>54</v>
      </c>
      <c r="H532" s="160">
        <v>46143</v>
      </c>
      <c r="I532" s="100" t="s">
        <v>55</v>
      </c>
      <c r="J532" s="100" t="s">
        <v>56</v>
      </c>
      <c r="K532" s="100" t="s">
        <v>164</v>
      </c>
      <c r="L532" s="100" t="s">
        <v>58</v>
      </c>
      <c r="M532" s="102" t="s">
        <v>109</v>
      </c>
      <c r="N532" s="244" t="s">
        <v>21</v>
      </c>
      <c r="O532" s="23"/>
    </row>
    <row r="533" spans="1:15" ht="15.75" customHeight="1">
      <c r="A533" s="15" t="s">
        <v>21</v>
      </c>
      <c r="B533" s="35" t="s">
        <v>1049</v>
      </c>
      <c r="C533" s="36" t="s">
        <v>1886</v>
      </c>
      <c r="D533" s="96" t="s">
        <v>53</v>
      </c>
      <c r="E533" s="96">
        <v>20</v>
      </c>
      <c r="F533" s="159">
        <v>3400</v>
      </c>
      <c r="G533" s="98" t="s">
        <v>54</v>
      </c>
      <c r="H533" s="160">
        <v>46174</v>
      </c>
      <c r="I533" s="100" t="s">
        <v>55</v>
      </c>
      <c r="J533" s="100" t="s">
        <v>56</v>
      </c>
      <c r="K533" s="100" t="s">
        <v>164</v>
      </c>
      <c r="L533" s="100" t="s">
        <v>58</v>
      </c>
      <c r="M533" s="102" t="s">
        <v>148</v>
      </c>
      <c r="N533" s="245" t="s">
        <v>21</v>
      </c>
      <c r="O533" s="23"/>
    </row>
    <row r="534" spans="1:15" ht="15.75" customHeight="1">
      <c r="A534" s="15" t="s">
        <v>21</v>
      </c>
      <c r="B534" s="35" t="s">
        <v>1049</v>
      </c>
      <c r="C534" s="36" t="s">
        <v>1886</v>
      </c>
      <c r="D534" s="96" t="s">
        <v>53</v>
      </c>
      <c r="E534" s="96">
        <v>10</v>
      </c>
      <c r="F534" s="159">
        <v>1700</v>
      </c>
      <c r="G534" s="98" t="s">
        <v>54</v>
      </c>
      <c r="H534" s="160">
        <v>46174</v>
      </c>
      <c r="I534" s="100" t="s">
        <v>55</v>
      </c>
      <c r="J534" s="100" t="s">
        <v>56</v>
      </c>
      <c r="K534" s="100" t="s">
        <v>164</v>
      </c>
      <c r="L534" s="100" t="s">
        <v>58</v>
      </c>
      <c r="M534" s="102" t="s">
        <v>148</v>
      </c>
      <c r="N534" s="244" t="s">
        <v>21</v>
      </c>
      <c r="O534" s="23"/>
    </row>
    <row r="535" spans="1:15" ht="15.75" customHeight="1">
      <c r="A535" s="15" t="s">
        <v>21</v>
      </c>
      <c r="B535" s="35" t="s">
        <v>1049</v>
      </c>
      <c r="C535" s="36" t="s">
        <v>2567</v>
      </c>
      <c r="D535" s="96" t="s">
        <v>53</v>
      </c>
      <c r="E535" s="96">
        <v>60</v>
      </c>
      <c r="F535" s="159">
        <v>12000</v>
      </c>
      <c r="G535" s="98" t="s">
        <v>54</v>
      </c>
      <c r="H535" s="160">
        <v>46235</v>
      </c>
      <c r="I535" s="100" t="s">
        <v>55</v>
      </c>
      <c r="J535" s="100" t="s">
        <v>56</v>
      </c>
      <c r="K535" s="100" t="s">
        <v>164</v>
      </c>
      <c r="L535" s="100" t="s">
        <v>58</v>
      </c>
      <c r="M535" s="102" t="s">
        <v>73</v>
      </c>
      <c r="N535" s="244" t="s">
        <v>21</v>
      </c>
      <c r="O535" s="23"/>
    </row>
    <row r="536" spans="1:15" ht="15.75" customHeight="1">
      <c r="A536" s="15" t="s">
        <v>21</v>
      </c>
      <c r="B536" s="35" t="s">
        <v>64</v>
      </c>
      <c r="C536" s="36" t="s">
        <v>79</v>
      </c>
      <c r="D536" s="96" t="s">
        <v>53</v>
      </c>
      <c r="E536" s="96">
        <v>1</v>
      </c>
      <c r="F536" s="159">
        <v>90000</v>
      </c>
      <c r="G536" s="98" t="s">
        <v>66</v>
      </c>
      <c r="H536" s="160">
        <v>46266</v>
      </c>
      <c r="I536" s="100" t="s">
        <v>55</v>
      </c>
      <c r="J536" s="100" t="s">
        <v>56</v>
      </c>
      <c r="K536" s="100" t="s">
        <v>72</v>
      </c>
      <c r="L536" s="100" t="s">
        <v>58</v>
      </c>
      <c r="M536" s="102" t="s">
        <v>109</v>
      </c>
      <c r="N536" s="244" t="s">
        <v>21</v>
      </c>
      <c r="O536" s="23"/>
    </row>
    <row r="537" spans="1:15" ht="15.75" customHeight="1">
      <c r="A537" s="15" t="s">
        <v>21</v>
      </c>
      <c r="B537" s="35" t="s">
        <v>64</v>
      </c>
      <c r="C537" s="36" t="s">
        <v>844</v>
      </c>
      <c r="D537" s="96" t="s">
        <v>53</v>
      </c>
      <c r="E537" s="96">
        <v>1</v>
      </c>
      <c r="F537" s="159">
        <v>120000</v>
      </c>
      <c r="G537" s="98" t="s">
        <v>66</v>
      </c>
      <c r="H537" s="160">
        <v>46266</v>
      </c>
      <c r="I537" s="100" t="s">
        <v>55</v>
      </c>
      <c r="J537" s="100" t="s">
        <v>56</v>
      </c>
      <c r="K537" s="100" t="s">
        <v>72</v>
      </c>
      <c r="L537" s="100" t="s">
        <v>58</v>
      </c>
      <c r="M537" s="102" t="s">
        <v>73</v>
      </c>
      <c r="N537" s="244" t="s">
        <v>21</v>
      </c>
      <c r="O537" s="23"/>
    </row>
    <row r="538" spans="1:15" ht="15.75" customHeight="1">
      <c r="A538" s="15" t="s">
        <v>21</v>
      </c>
      <c r="B538" s="35" t="s">
        <v>1049</v>
      </c>
      <c r="C538" s="36" t="s">
        <v>2066</v>
      </c>
      <c r="D538" s="96" t="s">
        <v>53</v>
      </c>
      <c r="E538" s="96">
        <v>50</v>
      </c>
      <c r="F538" s="159">
        <v>1000</v>
      </c>
      <c r="G538" s="98" t="s">
        <v>54</v>
      </c>
      <c r="H538" s="160">
        <v>46174</v>
      </c>
      <c r="I538" s="100" t="s">
        <v>55</v>
      </c>
      <c r="J538" s="100" t="s">
        <v>56</v>
      </c>
      <c r="K538" s="100" t="s">
        <v>164</v>
      </c>
      <c r="L538" s="100" t="s">
        <v>58</v>
      </c>
      <c r="M538" s="102" t="s">
        <v>2534</v>
      </c>
      <c r="N538" s="244" t="s">
        <v>21</v>
      </c>
      <c r="O538" s="23"/>
    </row>
    <row r="539" spans="1:15" ht="15.75" customHeight="1">
      <c r="A539" s="15" t="s">
        <v>21</v>
      </c>
      <c r="B539" s="35" t="s">
        <v>172</v>
      </c>
      <c r="C539" s="36" t="s">
        <v>771</v>
      </c>
      <c r="D539" s="96" t="s">
        <v>53</v>
      </c>
      <c r="E539" s="96">
        <v>5</v>
      </c>
      <c r="F539" s="159">
        <v>150</v>
      </c>
      <c r="G539" s="98" t="s">
        <v>54</v>
      </c>
      <c r="H539" s="160">
        <v>46143</v>
      </c>
      <c r="I539" s="100" t="s">
        <v>55</v>
      </c>
      <c r="J539" s="100" t="s">
        <v>56</v>
      </c>
      <c r="K539" s="100" t="s">
        <v>164</v>
      </c>
      <c r="L539" s="100" t="s">
        <v>58</v>
      </c>
      <c r="M539" s="102" t="s">
        <v>2534</v>
      </c>
      <c r="N539" s="244" t="s">
        <v>21</v>
      </c>
      <c r="O539" s="23"/>
    </row>
    <row r="540" spans="1:15" ht="15.75" customHeight="1">
      <c r="A540" s="15" t="s">
        <v>21</v>
      </c>
      <c r="B540" s="35" t="s">
        <v>1049</v>
      </c>
      <c r="C540" s="36" t="s">
        <v>1430</v>
      </c>
      <c r="D540" s="96" t="s">
        <v>53</v>
      </c>
      <c r="E540" s="96">
        <v>80</v>
      </c>
      <c r="F540" s="159">
        <v>1600</v>
      </c>
      <c r="G540" s="98" t="s">
        <v>54</v>
      </c>
      <c r="H540" s="160">
        <v>46174</v>
      </c>
      <c r="I540" s="100" t="s">
        <v>55</v>
      </c>
      <c r="J540" s="100" t="s">
        <v>56</v>
      </c>
      <c r="K540" s="100" t="s">
        <v>164</v>
      </c>
      <c r="L540" s="100" t="s">
        <v>58</v>
      </c>
      <c r="M540" s="102" t="s">
        <v>73</v>
      </c>
      <c r="N540" s="244" t="s">
        <v>21</v>
      </c>
      <c r="O540" s="23"/>
    </row>
    <row r="541" spans="1:15" ht="15.75" customHeight="1">
      <c r="A541" s="15" t="s">
        <v>21</v>
      </c>
      <c r="B541" s="35" t="s">
        <v>1049</v>
      </c>
      <c r="C541" s="36" t="s">
        <v>514</v>
      </c>
      <c r="D541" s="96" t="s">
        <v>53</v>
      </c>
      <c r="E541" s="96">
        <v>30</v>
      </c>
      <c r="F541" s="159">
        <v>1167</v>
      </c>
      <c r="G541" s="98" t="s">
        <v>54</v>
      </c>
      <c r="H541" s="160">
        <v>46174</v>
      </c>
      <c r="I541" s="100" t="s">
        <v>55</v>
      </c>
      <c r="J541" s="100" t="s">
        <v>56</v>
      </c>
      <c r="K541" s="100" t="s">
        <v>164</v>
      </c>
      <c r="L541" s="100" t="s">
        <v>58</v>
      </c>
      <c r="M541" s="102" t="s">
        <v>73</v>
      </c>
      <c r="N541" s="244" t="s">
        <v>21</v>
      </c>
      <c r="O541" s="23"/>
    </row>
    <row r="542" spans="1:15" ht="15.75" customHeight="1">
      <c r="A542" s="15" t="s">
        <v>21</v>
      </c>
      <c r="B542" s="35" t="s">
        <v>250</v>
      </c>
      <c r="C542" s="36" t="s">
        <v>514</v>
      </c>
      <c r="D542" s="96" t="s">
        <v>53</v>
      </c>
      <c r="E542" s="96">
        <v>25</v>
      </c>
      <c r="F542" s="159">
        <v>972.5</v>
      </c>
      <c r="G542" s="98" t="s">
        <v>54</v>
      </c>
      <c r="H542" s="160">
        <v>46174</v>
      </c>
      <c r="I542" s="100" t="s">
        <v>55</v>
      </c>
      <c r="J542" s="100" t="s">
        <v>56</v>
      </c>
      <c r="K542" s="100" t="s">
        <v>164</v>
      </c>
      <c r="L542" s="100" t="s">
        <v>58</v>
      </c>
      <c r="M542" s="102" t="s">
        <v>2739</v>
      </c>
      <c r="N542" s="244" t="s">
        <v>21</v>
      </c>
      <c r="O542" s="23"/>
    </row>
    <row r="543" spans="1:15" ht="15.75" customHeight="1">
      <c r="A543" s="15" t="s">
        <v>21</v>
      </c>
      <c r="B543" s="35" t="s">
        <v>156</v>
      </c>
      <c r="C543" s="36" t="s">
        <v>274</v>
      </c>
      <c r="D543" s="96" t="s">
        <v>53</v>
      </c>
      <c r="E543" s="96">
        <v>800</v>
      </c>
      <c r="F543" s="159">
        <v>9600</v>
      </c>
      <c r="G543" s="98" t="s">
        <v>54</v>
      </c>
      <c r="H543" s="160">
        <v>46204</v>
      </c>
      <c r="I543" s="100" t="s">
        <v>55</v>
      </c>
      <c r="J543" s="100" t="s">
        <v>56</v>
      </c>
      <c r="K543" s="100" t="s">
        <v>164</v>
      </c>
      <c r="L543" s="100" t="s">
        <v>58</v>
      </c>
      <c r="M543" s="102" t="s">
        <v>2534</v>
      </c>
      <c r="N543" s="244" t="s">
        <v>21</v>
      </c>
      <c r="O543" s="23"/>
    </row>
    <row r="544" spans="1:15" ht="15.75" customHeight="1">
      <c r="A544" s="15" t="s">
        <v>21</v>
      </c>
      <c r="B544" s="35" t="s">
        <v>156</v>
      </c>
      <c r="C544" s="36" t="s">
        <v>458</v>
      </c>
      <c r="D544" s="96" t="s">
        <v>53</v>
      </c>
      <c r="E544" s="96">
        <v>800</v>
      </c>
      <c r="F544" s="159">
        <v>1760</v>
      </c>
      <c r="G544" s="98" t="s">
        <v>54</v>
      </c>
      <c r="H544" s="160">
        <v>46174</v>
      </c>
      <c r="I544" s="100" t="s">
        <v>55</v>
      </c>
      <c r="J544" s="100" t="s">
        <v>56</v>
      </c>
      <c r="K544" s="100" t="s">
        <v>164</v>
      </c>
      <c r="L544" s="100" t="s">
        <v>58</v>
      </c>
      <c r="M544" s="102" t="s">
        <v>2534</v>
      </c>
      <c r="N544" s="244" t="s">
        <v>21</v>
      </c>
      <c r="O544" s="23"/>
    </row>
    <row r="545" spans="1:15" ht="15.75" customHeight="1">
      <c r="A545" s="15" t="s">
        <v>21</v>
      </c>
      <c r="B545" s="35" t="s">
        <v>156</v>
      </c>
      <c r="C545" s="36" t="s">
        <v>277</v>
      </c>
      <c r="D545" s="96" t="s">
        <v>53</v>
      </c>
      <c r="E545" s="96">
        <v>800</v>
      </c>
      <c r="F545" s="159">
        <v>9600</v>
      </c>
      <c r="G545" s="98" t="s">
        <v>54</v>
      </c>
      <c r="H545" s="160">
        <v>46204</v>
      </c>
      <c r="I545" s="100" t="s">
        <v>55</v>
      </c>
      <c r="J545" s="100" t="s">
        <v>56</v>
      </c>
      <c r="K545" s="100" t="s">
        <v>164</v>
      </c>
      <c r="L545" s="100" t="s">
        <v>58</v>
      </c>
      <c r="M545" s="102" t="s">
        <v>2534</v>
      </c>
      <c r="N545" s="244" t="s">
        <v>21</v>
      </c>
      <c r="O545" s="23"/>
    </row>
    <row r="546" spans="1:15" ht="15.75" customHeight="1">
      <c r="A546" s="15" t="s">
        <v>21</v>
      </c>
      <c r="B546" s="35" t="s">
        <v>106</v>
      </c>
      <c r="C546" s="36" t="s">
        <v>180</v>
      </c>
      <c r="D546" s="96" t="s">
        <v>53</v>
      </c>
      <c r="E546" s="96">
        <v>2</v>
      </c>
      <c r="F546" s="159">
        <v>1000</v>
      </c>
      <c r="G546" s="98" t="s">
        <v>54</v>
      </c>
      <c r="H546" s="160">
        <v>46174</v>
      </c>
      <c r="I546" s="100" t="s">
        <v>55</v>
      </c>
      <c r="J546" s="100" t="s">
        <v>56</v>
      </c>
      <c r="K546" s="100" t="s">
        <v>164</v>
      </c>
      <c r="L546" s="100" t="s">
        <v>58</v>
      </c>
      <c r="M546" s="102" t="s">
        <v>2498</v>
      </c>
      <c r="N546" s="244" t="s">
        <v>21</v>
      </c>
      <c r="O546" s="23"/>
    </row>
    <row r="547" spans="1:15" ht="15.75" customHeight="1">
      <c r="A547" s="15" t="s">
        <v>21</v>
      </c>
      <c r="B547" s="35" t="s">
        <v>161</v>
      </c>
      <c r="C547" s="36" t="s">
        <v>690</v>
      </c>
      <c r="D547" s="96" t="s">
        <v>53</v>
      </c>
      <c r="E547" s="96">
        <v>20</v>
      </c>
      <c r="F547" s="159">
        <v>300</v>
      </c>
      <c r="G547" s="98" t="s">
        <v>54</v>
      </c>
      <c r="H547" s="160">
        <v>46174</v>
      </c>
      <c r="I547" s="100" t="s">
        <v>55</v>
      </c>
      <c r="J547" s="100" t="s">
        <v>56</v>
      </c>
      <c r="K547" s="100" t="s">
        <v>164</v>
      </c>
      <c r="L547" s="100" t="s">
        <v>58</v>
      </c>
      <c r="M547" s="102" t="s">
        <v>2517</v>
      </c>
      <c r="N547" s="244" t="s">
        <v>21</v>
      </c>
      <c r="O547" s="23"/>
    </row>
    <row r="548" spans="1:15" ht="15.75" customHeight="1">
      <c r="A548" s="15" t="s">
        <v>21</v>
      </c>
      <c r="B548" s="35" t="s">
        <v>1049</v>
      </c>
      <c r="C548" s="36" t="s">
        <v>1946</v>
      </c>
      <c r="D548" s="96" t="s">
        <v>53</v>
      </c>
      <c r="E548" s="96">
        <v>20</v>
      </c>
      <c r="F548" s="159">
        <v>560</v>
      </c>
      <c r="G548" s="98" t="s">
        <v>54</v>
      </c>
      <c r="H548" s="160">
        <v>46174</v>
      </c>
      <c r="I548" s="100" t="s">
        <v>55</v>
      </c>
      <c r="J548" s="100" t="s">
        <v>56</v>
      </c>
      <c r="K548" s="100" t="s">
        <v>164</v>
      </c>
      <c r="L548" s="100" t="s">
        <v>58</v>
      </c>
      <c r="M548" s="102" t="s">
        <v>148</v>
      </c>
      <c r="N548" s="245" t="s">
        <v>21</v>
      </c>
      <c r="O548" s="23"/>
    </row>
    <row r="549" spans="1:15" ht="15.75" customHeight="1">
      <c r="A549" s="15" t="s">
        <v>21</v>
      </c>
      <c r="B549" s="35" t="s">
        <v>254</v>
      </c>
      <c r="C549" s="36" t="s">
        <v>565</v>
      </c>
      <c r="D549" s="96" t="s">
        <v>53</v>
      </c>
      <c r="E549" s="96">
        <v>5</v>
      </c>
      <c r="F549" s="159">
        <v>750</v>
      </c>
      <c r="G549" s="98" t="s">
        <v>54</v>
      </c>
      <c r="H549" s="160">
        <v>46174</v>
      </c>
      <c r="I549" s="100" t="s">
        <v>55</v>
      </c>
      <c r="J549" s="100" t="s">
        <v>56</v>
      </c>
      <c r="K549" s="100" t="s">
        <v>164</v>
      </c>
      <c r="L549" s="100" t="s">
        <v>58</v>
      </c>
      <c r="M549" s="102" t="s">
        <v>148</v>
      </c>
      <c r="N549" s="244" t="s">
        <v>21</v>
      </c>
      <c r="O549" s="23"/>
    </row>
    <row r="550" spans="1:15" ht="15.75" customHeight="1">
      <c r="A550" s="15" t="s">
        <v>21</v>
      </c>
      <c r="B550" s="35" t="s">
        <v>245</v>
      </c>
      <c r="C550" s="36" t="s">
        <v>539</v>
      </c>
      <c r="D550" s="96" t="s">
        <v>53</v>
      </c>
      <c r="E550" s="96">
        <v>10</v>
      </c>
      <c r="F550" s="159">
        <v>800</v>
      </c>
      <c r="G550" s="98" t="s">
        <v>54</v>
      </c>
      <c r="H550" s="160">
        <v>46174</v>
      </c>
      <c r="I550" s="100" t="s">
        <v>55</v>
      </c>
      <c r="J550" s="100" t="s">
        <v>56</v>
      </c>
      <c r="K550" s="100" t="s">
        <v>164</v>
      </c>
      <c r="L550" s="100" t="s">
        <v>58</v>
      </c>
      <c r="M550" s="102" t="s">
        <v>2486</v>
      </c>
      <c r="N550" s="244" t="s">
        <v>21</v>
      </c>
      <c r="O550" s="23"/>
    </row>
    <row r="551" spans="1:15" ht="15.75" customHeight="1">
      <c r="A551" s="15" t="s">
        <v>21</v>
      </c>
      <c r="B551" s="35" t="s">
        <v>247</v>
      </c>
      <c r="C551" s="36" t="s">
        <v>539</v>
      </c>
      <c r="D551" s="96" t="s">
        <v>53</v>
      </c>
      <c r="E551" s="96">
        <v>10</v>
      </c>
      <c r="F551" s="159">
        <v>800</v>
      </c>
      <c r="G551" s="98" t="s">
        <v>54</v>
      </c>
      <c r="H551" s="160">
        <v>46174</v>
      </c>
      <c r="I551" s="100" t="s">
        <v>55</v>
      </c>
      <c r="J551" s="100" t="s">
        <v>56</v>
      </c>
      <c r="K551" s="100" t="s">
        <v>164</v>
      </c>
      <c r="L551" s="100" t="s">
        <v>58</v>
      </c>
      <c r="M551" s="102" t="s">
        <v>2486</v>
      </c>
      <c r="N551" s="244" t="s">
        <v>21</v>
      </c>
      <c r="O551" s="23"/>
    </row>
    <row r="552" spans="1:15" ht="79.5" customHeight="1">
      <c r="A552" s="15" t="s">
        <v>21</v>
      </c>
      <c r="B552" s="35" t="s">
        <v>440</v>
      </c>
      <c r="C552" s="36" t="s">
        <v>539</v>
      </c>
      <c r="D552" s="96" t="s">
        <v>53</v>
      </c>
      <c r="E552" s="96">
        <v>10</v>
      </c>
      <c r="F552" s="159">
        <v>800</v>
      </c>
      <c r="G552" s="98" t="s">
        <v>54</v>
      </c>
      <c r="H552" s="160">
        <v>46174</v>
      </c>
      <c r="I552" s="100" t="s">
        <v>55</v>
      </c>
      <c r="J552" s="100" t="s">
        <v>56</v>
      </c>
      <c r="K552" s="100" t="s">
        <v>164</v>
      </c>
      <c r="L552" s="100" t="s">
        <v>58</v>
      </c>
      <c r="M552" s="102" t="s">
        <v>2486</v>
      </c>
      <c r="N552" s="244" t="s">
        <v>21</v>
      </c>
      <c r="O552" s="23"/>
    </row>
    <row r="553" spans="1:15" ht="15.75" customHeight="1">
      <c r="A553" s="15" t="s">
        <v>21</v>
      </c>
      <c r="B553" s="35" t="s">
        <v>242</v>
      </c>
      <c r="C553" s="36" t="s">
        <v>539</v>
      </c>
      <c r="D553" s="96" t="s">
        <v>53</v>
      </c>
      <c r="E553" s="96">
        <v>10</v>
      </c>
      <c r="F553" s="159">
        <v>800</v>
      </c>
      <c r="G553" s="98" t="s">
        <v>54</v>
      </c>
      <c r="H553" s="160">
        <v>46174</v>
      </c>
      <c r="I553" s="100" t="s">
        <v>55</v>
      </c>
      <c r="J553" s="100" t="s">
        <v>56</v>
      </c>
      <c r="K553" s="100" t="s">
        <v>164</v>
      </c>
      <c r="L553" s="100" t="s">
        <v>58</v>
      </c>
      <c r="M553" s="102" t="s">
        <v>2486</v>
      </c>
      <c r="N553" s="244" t="s">
        <v>21</v>
      </c>
      <c r="O553" s="23"/>
    </row>
    <row r="554" spans="1:15" ht="15.75" customHeight="1">
      <c r="A554" s="15" t="s">
        <v>21</v>
      </c>
      <c r="B554" s="35" t="s">
        <v>1049</v>
      </c>
      <c r="C554" s="36" t="s">
        <v>251</v>
      </c>
      <c r="D554" s="96" t="s">
        <v>53</v>
      </c>
      <c r="E554" s="96">
        <v>50</v>
      </c>
      <c r="F554" s="159">
        <v>15000</v>
      </c>
      <c r="G554" s="98" t="s">
        <v>54</v>
      </c>
      <c r="H554" s="160">
        <v>46235</v>
      </c>
      <c r="I554" s="100" t="s">
        <v>55</v>
      </c>
      <c r="J554" s="100" t="s">
        <v>56</v>
      </c>
      <c r="K554" s="100" t="s">
        <v>164</v>
      </c>
      <c r="L554" s="100" t="s">
        <v>58</v>
      </c>
      <c r="M554" s="102" t="s">
        <v>2486</v>
      </c>
      <c r="N554" s="244" t="s">
        <v>21</v>
      </c>
      <c r="O554" s="23"/>
    </row>
    <row r="555" spans="1:15" ht="15.75" customHeight="1">
      <c r="A555" s="15" t="s">
        <v>21</v>
      </c>
      <c r="B555" s="35" t="s">
        <v>250</v>
      </c>
      <c r="C555" s="36" t="s">
        <v>251</v>
      </c>
      <c r="D555" s="96" t="s">
        <v>53</v>
      </c>
      <c r="E555" s="96">
        <v>50</v>
      </c>
      <c r="F555" s="159">
        <v>15000</v>
      </c>
      <c r="G555" s="98" t="s">
        <v>54</v>
      </c>
      <c r="H555" s="160">
        <v>46235</v>
      </c>
      <c r="I555" s="100" t="s">
        <v>55</v>
      </c>
      <c r="J555" s="100" t="s">
        <v>56</v>
      </c>
      <c r="K555" s="100" t="s">
        <v>164</v>
      </c>
      <c r="L555" s="100" t="s">
        <v>58</v>
      </c>
      <c r="M555" s="102" t="s">
        <v>2486</v>
      </c>
      <c r="N555" s="244" t="s">
        <v>21</v>
      </c>
      <c r="O555" s="23"/>
    </row>
    <row r="556" spans="1:15" ht="15.75" customHeight="1">
      <c r="A556" s="82" t="s">
        <v>21</v>
      </c>
      <c r="B556" s="35" t="s">
        <v>1049</v>
      </c>
      <c r="C556" s="36" t="s">
        <v>2223</v>
      </c>
      <c r="D556" s="37" t="s">
        <v>53</v>
      </c>
      <c r="E556" s="37">
        <v>20</v>
      </c>
      <c r="F556" s="250">
        <v>190</v>
      </c>
      <c r="G556" s="98" t="s">
        <v>54</v>
      </c>
      <c r="H556" s="251">
        <v>46143</v>
      </c>
      <c r="I556" s="41" t="s">
        <v>55</v>
      </c>
      <c r="J556" s="41" t="s">
        <v>56</v>
      </c>
      <c r="K556" s="41" t="s">
        <v>164</v>
      </c>
      <c r="L556" s="41" t="s">
        <v>58</v>
      </c>
      <c r="M556" s="102" t="s">
        <v>2498</v>
      </c>
      <c r="N556" s="244" t="s">
        <v>21</v>
      </c>
      <c r="O556" s="23"/>
    </row>
    <row r="557" spans="1:15" ht="15.75" customHeight="1">
      <c r="A557" s="82" t="s">
        <v>21</v>
      </c>
      <c r="B557" s="35" t="s">
        <v>1049</v>
      </c>
      <c r="C557" s="36" t="s">
        <v>2196</v>
      </c>
      <c r="D557" s="37" t="s">
        <v>53</v>
      </c>
      <c r="E557" s="37">
        <v>20</v>
      </c>
      <c r="F557" s="250">
        <v>250</v>
      </c>
      <c r="G557" s="98" t="s">
        <v>54</v>
      </c>
      <c r="H557" s="251">
        <v>46143</v>
      </c>
      <c r="I557" s="41" t="s">
        <v>55</v>
      </c>
      <c r="J557" s="41" t="s">
        <v>56</v>
      </c>
      <c r="K557" s="41" t="s">
        <v>164</v>
      </c>
      <c r="L557" s="41" t="s">
        <v>58</v>
      </c>
      <c r="M557" s="102" t="s">
        <v>2498</v>
      </c>
      <c r="N557" s="244" t="s">
        <v>21</v>
      </c>
      <c r="O557" s="23"/>
    </row>
    <row r="558" spans="1:15" ht="15.75" customHeight="1">
      <c r="A558" s="82" t="s">
        <v>21</v>
      </c>
      <c r="B558" s="35" t="s">
        <v>156</v>
      </c>
      <c r="C558" s="36" t="s">
        <v>787</v>
      </c>
      <c r="D558" s="37" t="s">
        <v>53</v>
      </c>
      <c r="E558" s="37">
        <v>12</v>
      </c>
      <c r="F558" s="250">
        <v>120</v>
      </c>
      <c r="G558" s="98" t="s">
        <v>54</v>
      </c>
      <c r="H558" s="251">
        <v>46143</v>
      </c>
      <c r="I558" s="41" t="s">
        <v>55</v>
      </c>
      <c r="J558" s="41" t="s">
        <v>56</v>
      </c>
      <c r="K558" s="41" t="s">
        <v>164</v>
      </c>
      <c r="L558" s="41" t="s">
        <v>58</v>
      </c>
      <c r="M558" s="102" t="s">
        <v>2534</v>
      </c>
      <c r="N558" s="244" t="s">
        <v>21</v>
      </c>
      <c r="O558" s="23"/>
    </row>
    <row r="559" spans="1:15" ht="15.75" customHeight="1">
      <c r="A559" s="82" t="s">
        <v>21</v>
      </c>
      <c r="B559" s="35" t="s">
        <v>156</v>
      </c>
      <c r="C559" s="36" t="s">
        <v>789</v>
      </c>
      <c r="D559" s="37" t="s">
        <v>53</v>
      </c>
      <c r="E559" s="37">
        <v>12</v>
      </c>
      <c r="F559" s="250">
        <v>120</v>
      </c>
      <c r="G559" s="98" t="s">
        <v>54</v>
      </c>
      <c r="H559" s="251">
        <v>46143</v>
      </c>
      <c r="I559" s="41" t="s">
        <v>55</v>
      </c>
      <c r="J559" s="41" t="s">
        <v>56</v>
      </c>
      <c r="K559" s="41" t="s">
        <v>164</v>
      </c>
      <c r="L559" s="41" t="s">
        <v>58</v>
      </c>
      <c r="M559" s="102" t="s">
        <v>2498</v>
      </c>
      <c r="N559" s="244" t="s">
        <v>21</v>
      </c>
      <c r="O559" s="23"/>
    </row>
    <row r="560" spans="1:15" ht="15.75" customHeight="1">
      <c r="A560" s="82" t="s">
        <v>21</v>
      </c>
      <c r="B560" s="35" t="s">
        <v>156</v>
      </c>
      <c r="C560" s="36" t="s">
        <v>791</v>
      </c>
      <c r="D560" s="37" t="s">
        <v>53</v>
      </c>
      <c r="E560" s="37">
        <v>12</v>
      </c>
      <c r="F560" s="250">
        <v>120</v>
      </c>
      <c r="G560" s="98" t="s">
        <v>54</v>
      </c>
      <c r="H560" s="251">
        <v>46143</v>
      </c>
      <c r="I560" s="41" t="s">
        <v>55</v>
      </c>
      <c r="J560" s="41" t="s">
        <v>56</v>
      </c>
      <c r="K560" s="41" t="s">
        <v>164</v>
      </c>
      <c r="L560" s="41" t="s">
        <v>58</v>
      </c>
      <c r="M560" s="102" t="s">
        <v>2498</v>
      </c>
      <c r="N560" s="244" t="s">
        <v>21</v>
      </c>
      <c r="O560" s="23"/>
    </row>
    <row r="561" spans="1:15" ht="15.75" customHeight="1">
      <c r="A561" s="82" t="s">
        <v>21</v>
      </c>
      <c r="B561" s="35" t="s">
        <v>254</v>
      </c>
      <c r="C561" s="36" t="s">
        <v>453</v>
      </c>
      <c r="D561" s="37" t="s">
        <v>53</v>
      </c>
      <c r="E561" s="37">
        <v>1</v>
      </c>
      <c r="F561" s="250">
        <v>2000</v>
      </c>
      <c r="G561" s="98" t="s">
        <v>54</v>
      </c>
      <c r="H561" s="251">
        <v>46174</v>
      </c>
      <c r="I561" s="41" t="s">
        <v>55</v>
      </c>
      <c r="J561" s="41" t="s">
        <v>56</v>
      </c>
      <c r="K561" s="41" t="s">
        <v>164</v>
      </c>
      <c r="L561" s="41" t="s">
        <v>58</v>
      </c>
      <c r="M561" s="102" t="s">
        <v>2486</v>
      </c>
      <c r="N561" s="244" t="s">
        <v>21</v>
      </c>
      <c r="O561" s="23"/>
    </row>
    <row r="562" spans="1:15" ht="15.75" customHeight="1">
      <c r="A562" s="82" t="s">
        <v>21</v>
      </c>
      <c r="B562" s="35" t="s">
        <v>254</v>
      </c>
      <c r="C562" s="36" t="s">
        <v>626</v>
      </c>
      <c r="D562" s="37" t="s">
        <v>53</v>
      </c>
      <c r="E562" s="37">
        <v>3</v>
      </c>
      <c r="F562" s="250">
        <v>450</v>
      </c>
      <c r="G562" s="98" t="s">
        <v>54</v>
      </c>
      <c r="H562" s="251">
        <v>46174</v>
      </c>
      <c r="I562" s="41" t="s">
        <v>55</v>
      </c>
      <c r="J562" s="41" t="s">
        <v>56</v>
      </c>
      <c r="K562" s="41" t="s">
        <v>164</v>
      </c>
      <c r="L562" s="41" t="s">
        <v>58</v>
      </c>
      <c r="M562" s="102" t="s">
        <v>148</v>
      </c>
      <c r="N562" s="244" t="s">
        <v>21</v>
      </c>
      <c r="O562" s="23"/>
    </row>
    <row r="563" spans="1:15" ht="15.75" customHeight="1">
      <c r="A563" s="82" t="s">
        <v>21</v>
      </c>
      <c r="B563" s="35" t="s">
        <v>652</v>
      </c>
      <c r="C563" s="36" t="s">
        <v>657</v>
      </c>
      <c r="D563" s="37" t="s">
        <v>53</v>
      </c>
      <c r="E563" s="37">
        <v>10</v>
      </c>
      <c r="F563" s="38">
        <v>400</v>
      </c>
      <c r="G563" s="98" t="s">
        <v>54</v>
      </c>
      <c r="H563" s="40">
        <v>46174</v>
      </c>
      <c r="I563" s="41" t="s">
        <v>55</v>
      </c>
      <c r="J563" s="41" t="s">
        <v>56</v>
      </c>
      <c r="K563" s="41" t="s">
        <v>164</v>
      </c>
      <c r="L563" s="41" t="s">
        <v>58</v>
      </c>
      <c r="M563" s="102" t="s">
        <v>2486</v>
      </c>
      <c r="N563" s="245" t="s">
        <v>21</v>
      </c>
      <c r="O563" s="23"/>
    </row>
    <row r="564" spans="1:15" ht="15.75" customHeight="1">
      <c r="A564" s="82" t="s">
        <v>21</v>
      </c>
      <c r="B564" s="35" t="s">
        <v>1049</v>
      </c>
      <c r="C564" s="36" t="s">
        <v>2001</v>
      </c>
      <c r="D564" s="37" t="s">
        <v>53</v>
      </c>
      <c r="E564" s="37">
        <v>120</v>
      </c>
      <c r="F564" s="38">
        <v>1592.4</v>
      </c>
      <c r="G564" s="98" t="s">
        <v>54</v>
      </c>
      <c r="H564" s="40">
        <v>46174</v>
      </c>
      <c r="I564" s="41" t="s">
        <v>55</v>
      </c>
      <c r="J564" s="41" t="s">
        <v>56</v>
      </c>
      <c r="K564" s="41" t="s">
        <v>164</v>
      </c>
      <c r="L564" s="41" t="s">
        <v>58</v>
      </c>
      <c r="M564" s="102" t="s">
        <v>148</v>
      </c>
      <c r="N564" s="244" t="s">
        <v>21</v>
      </c>
      <c r="O564" s="23"/>
    </row>
    <row r="565" spans="1:15" ht="15.75" customHeight="1">
      <c r="A565" s="82" t="s">
        <v>21</v>
      </c>
      <c r="B565" s="35" t="s">
        <v>1049</v>
      </c>
      <c r="C565" s="36" t="s">
        <v>2039</v>
      </c>
      <c r="D565" s="37" t="s">
        <v>53</v>
      </c>
      <c r="E565" s="37">
        <v>50</v>
      </c>
      <c r="F565" s="38">
        <v>1211</v>
      </c>
      <c r="G565" s="98" t="s">
        <v>54</v>
      </c>
      <c r="H565" s="40">
        <v>46174</v>
      </c>
      <c r="I565" s="41" t="s">
        <v>55</v>
      </c>
      <c r="J565" s="41" t="s">
        <v>56</v>
      </c>
      <c r="K565" s="41" t="s">
        <v>164</v>
      </c>
      <c r="L565" s="41" t="s">
        <v>58</v>
      </c>
      <c r="M565" s="102" t="s">
        <v>148</v>
      </c>
      <c r="N565" s="244" t="s">
        <v>21</v>
      </c>
      <c r="O565" s="23"/>
    </row>
    <row r="566" spans="1:15" ht="15.75" customHeight="1">
      <c r="A566" s="82" t="s">
        <v>21</v>
      </c>
      <c r="B566" s="35" t="s">
        <v>1049</v>
      </c>
      <c r="C566" s="36" t="s">
        <v>2095</v>
      </c>
      <c r="D566" s="37" t="s">
        <v>53</v>
      </c>
      <c r="E566" s="37">
        <v>50</v>
      </c>
      <c r="F566" s="38">
        <v>234.5</v>
      </c>
      <c r="G566" s="98" t="s">
        <v>54</v>
      </c>
      <c r="H566" s="40">
        <v>46143</v>
      </c>
      <c r="I566" s="41" t="s">
        <v>55</v>
      </c>
      <c r="J566" s="41" t="s">
        <v>56</v>
      </c>
      <c r="K566" s="41" t="s">
        <v>164</v>
      </c>
      <c r="L566" s="41" t="s">
        <v>58</v>
      </c>
      <c r="M566" s="102" t="s">
        <v>2486</v>
      </c>
      <c r="N566" s="244" t="s">
        <v>21</v>
      </c>
      <c r="O566" s="23"/>
    </row>
    <row r="567" spans="1:15" ht="15.75" customHeight="1">
      <c r="A567" s="82" t="s">
        <v>951</v>
      </c>
      <c r="B567" s="35" t="s">
        <v>317</v>
      </c>
      <c r="C567" s="36" t="s">
        <v>545</v>
      </c>
      <c r="D567" s="37" t="s">
        <v>53</v>
      </c>
      <c r="E567" s="37">
        <v>2</v>
      </c>
      <c r="F567" s="38">
        <v>800</v>
      </c>
      <c r="G567" s="98" t="s">
        <v>54</v>
      </c>
      <c r="H567" s="40">
        <v>46174</v>
      </c>
      <c r="I567" s="41" t="s">
        <v>55</v>
      </c>
      <c r="J567" s="41" t="s">
        <v>56</v>
      </c>
      <c r="K567" s="41" t="s">
        <v>164</v>
      </c>
      <c r="L567" s="41" t="s">
        <v>84</v>
      </c>
      <c r="M567" s="102" t="s">
        <v>2517</v>
      </c>
      <c r="N567" s="244" t="s">
        <v>21</v>
      </c>
      <c r="O567" s="23"/>
    </row>
    <row r="568" spans="1:15" ht="15.75" customHeight="1">
      <c r="A568" s="82" t="s">
        <v>21</v>
      </c>
      <c r="B568" s="35" t="s">
        <v>70</v>
      </c>
      <c r="C568" s="36" t="s">
        <v>71</v>
      </c>
      <c r="D568" s="37" t="s">
        <v>53</v>
      </c>
      <c r="E568" s="37">
        <v>10</v>
      </c>
      <c r="F568" s="250">
        <v>55000</v>
      </c>
      <c r="G568" s="98" t="s">
        <v>54</v>
      </c>
      <c r="H568" s="251">
        <v>46266</v>
      </c>
      <c r="I568" s="41" t="s">
        <v>55</v>
      </c>
      <c r="J568" s="41" t="s">
        <v>56</v>
      </c>
      <c r="K568" s="41" t="s">
        <v>72</v>
      </c>
      <c r="L568" s="41" t="s">
        <v>58</v>
      </c>
      <c r="M568" s="102" t="s">
        <v>73</v>
      </c>
      <c r="N568" s="244" t="s">
        <v>21</v>
      </c>
      <c r="O568" s="23"/>
    </row>
    <row r="569" spans="1:15" ht="15.75" customHeight="1">
      <c r="A569" s="163"/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252"/>
    </row>
    <row r="570" spans="1:15" ht="15.75" customHeight="1">
      <c r="A570" s="163"/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252"/>
    </row>
    <row r="571" spans="1:15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</row>
    <row r="572" spans="1:15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</row>
    <row r="573" spans="1:15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</row>
    <row r="574" spans="1:15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</row>
    <row r="575" spans="1:15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</row>
    <row r="576" spans="1:15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</row>
    <row r="577" spans="1:15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</row>
    <row r="578" spans="1:15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1:15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</row>
    <row r="580" spans="1:15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</row>
    <row r="581" spans="1:15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</row>
    <row r="582" spans="1:15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</row>
    <row r="583" spans="1:15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</row>
    <row r="584" spans="1:15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</row>
    <row r="585" spans="1:15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</row>
    <row r="586" spans="1:15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</row>
    <row r="587" spans="1:15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</row>
    <row r="588" spans="1:15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</row>
    <row r="589" spans="1:15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</row>
    <row r="590" spans="1:15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</row>
    <row r="591" spans="1:15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</row>
    <row r="592" spans="1:15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</row>
    <row r="593" spans="1:15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</row>
    <row r="594" spans="1:15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</row>
    <row r="595" spans="1:15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</row>
    <row r="596" spans="1:15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</row>
    <row r="597" spans="1:15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</row>
    <row r="598" spans="1:15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</row>
    <row r="599" spans="1:15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</row>
    <row r="600" spans="1:15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</row>
    <row r="601" spans="1:15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</row>
    <row r="602" spans="1:15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</row>
    <row r="603" spans="1:15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</row>
    <row r="604" spans="1:15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</row>
    <row r="605" spans="1:15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</row>
    <row r="606" spans="1:15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</row>
    <row r="607" spans="1:15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</row>
    <row r="608" spans="1:15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</row>
    <row r="609" spans="1:15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</row>
    <row r="610" spans="1:15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</row>
    <row r="611" spans="1:15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</row>
    <row r="612" spans="1:15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</row>
    <row r="613" spans="1:15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</row>
    <row r="614" spans="1:15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</row>
    <row r="615" spans="1:15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</row>
    <row r="616" spans="1:15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</row>
    <row r="617" spans="1:15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</row>
    <row r="618" spans="1:15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</row>
    <row r="619" spans="1:15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</row>
    <row r="620" spans="1:15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</row>
    <row r="621" spans="1:15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</row>
    <row r="622" spans="1:15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</row>
    <row r="623" spans="1:15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</row>
    <row r="624" spans="1:15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</row>
    <row r="625" spans="1:15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</row>
    <row r="626" spans="1:15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</row>
    <row r="627" spans="1:15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</row>
    <row r="628" spans="1:15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</row>
    <row r="629" spans="1:15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</row>
    <row r="630" spans="1:15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</row>
    <row r="631" spans="1:15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</row>
    <row r="632" spans="1:15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</row>
    <row r="633" spans="1:15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</row>
    <row r="634" spans="1:15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</row>
    <row r="635" spans="1:15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</row>
    <row r="636" spans="1:15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</row>
    <row r="637" spans="1:15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</row>
    <row r="638" spans="1:15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</row>
    <row r="639" spans="1:15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</row>
    <row r="640" spans="1:15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</row>
    <row r="641" spans="1:15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</row>
    <row r="642" spans="1:15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</row>
    <row r="643" spans="1:15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</row>
    <row r="644" spans="1:15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</row>
    <row r="645" spans="1:15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</row>
    <row r="646" spans="1:15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</row>
    <row r="647" spans="1:15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</row>
    <row r="648" spans="1:15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</row>
    <row r="649" spans="1:15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</row>
    <row r="650" spans="1:15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</row>
    <row r="651" spans="1:15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</row>
    <row r="652" spans="1:15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</row>
    <row r="653" spans="1:15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</row>
    <row r="654" spans="1:15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</row>
    <row r="655" spans="1:15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</row>
    <row r="656" spans="1:15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</row>
    <row r="657" spans="1:15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</row>
    <row r="658" spans="1:15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1:15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</row>
    <row r="660" spans="1:15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</row>
    <row r="661" spans="1:15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</row>
    <row r="662" spans="1:15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</row>
    <row r="663" spans="1:15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</row>
    <row r="664" spans="1:15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</row>
    <row r="665" spans="1:15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1:15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</row>
    <row r="667" spans="1:15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</row>
    <row r="668" spans="1:15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</row>
    <row r="669" spans="1:15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</row>
    <row r="670" spans="1:15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</row>
    <row r="671" spans="1:15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</row>
    <row r="672" spans="1:15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</row>
    <row r="673" spans="1:15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1:15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1:15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</row>
    <row r="676" spans="1:15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</row>
    <row r="677" spans="1:15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</row>
    <row r="678" spans="1:15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</row>
    <row r="679" spans="1:15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</row>
    <row r="680" spans="1:15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</row>
    <row r="681" spans="1:15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</row>
    <row r="682" spans="1:15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</row>
    <row r="683" spans="1:15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</row>
    <row r="684" spans="1:15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</row>
    <row r="685" spans="1:15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</row>
    <row r="686" spans="1:15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</row>
    <row r="687" spans="1:15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</row>
    <row r="688" spans="1:15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</row>
    <row r="689" spans="1:15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</row>
    <row r="690" spans="1:15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</row>
    <row r="691" spans="1:15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</row>
    <row r="692" spans="1:15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</row>
    <row r="693" spans="1:15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</row>
    <row r="694" spans="1:15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</row>
    <row r="695" spans="1:15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</row>
    <row r="696" spans="1:15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</row>
    <row r="697" spans="1:15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</row>
    <row r="698" spans="1:15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</row>
    <row r="699" spans="1:15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</row>
    <row r="700" spans="1:15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</row>
    <row r="701" spans="1:15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</row>
    <row r="702" spans="1:15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</row>
    <row r="703" spans="1:15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</row>
    <row r="704" spans="1:15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</row>
    <row r="705" spans="1:15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</row>
    <row r="706" spans="1:15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</row>
    <row r="707" spans="1:15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</row>
    <row r="708" spans="1:15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</row>
    <row r="709" spans="1:15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</row>
    <row r="710" spans="1:15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</row>
    <row r="711" spans="1:15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</row>
    <row r="712" spans="1:15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</row>
    <row r="713" spans="1:15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</row>
    <row r="714" spans="1:15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</row>
    <row r="715" spans="1:15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</row>
    <row r="716" spans="1:15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</row>
    <row r="717" spans="1:15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</row>
    <row r="718" spans="1:15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</row>
    <row r="719" spans="1:15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</row>
    <row r="720" spans="1:15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</row>
    <row r="721" spans="1:15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</row>
    <row r="722" spans="1:15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</row>
    <row r="723" spans="1:15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</row>
    <row r="724" spans="1:15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</row>
    <row r="725" spans="1:15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</row>
    <row r="726" spans="1:15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</row>
    <row r="727" spans="1:15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</row>
    <row r="728" spans="1:15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</row>
    <row r="729" spans="1:15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</row>
    <row r="730" spans="1:15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</row>
    <row r="731" spans="1:15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</row>
    <row r="732" spans="1:15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</row>
    <row r="733" spans="1:15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</row>
    <row r="734" spans="1:15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</row>
    <row r="735" spans="1:15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</row>
    <row r="736" spans="1:15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</row>
    <row r="737" spans="1:15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</row>
    <row r="738" spans="1:15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</row>
    <row r="739" spans="1:15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</row>
    <row r="740" spans="1:15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</row>
    <row r="741" spans="1:15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</row>
    <row r="742" spans="1:15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</row>
    <row r="743" spans="1:15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</row>
    <row r="744" spans="1:15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</row>
    <row r="745" spans="1:15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</row>
    <row r="746" spans="1:15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</row>
    <row r="747" spans="1:15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</row>
    <row r="748" spans="1:15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</row>
    <row r="749" spans="1:15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</row>
    <row r="750" spans="1:15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</row>
    <row r="751" spans="1:15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</row>
    <row r="752" spans="1:15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</row>
    <row r="753" spans="1:15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</row>
    <row r="754" spans="1:15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</row>
    <row r="755" spans="1:15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</row>
    <row r="756" spans="1:15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</row>
    <row r="757" spans="1:15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</row>
    <row r="758" spans="1:15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</row>
    <row r="759" spans="1:15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</row>
    <row r="760" spans="1:15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</row>
    <row r="761" spans="1:15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</row>
    <row r="762" spans="1:15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</row>
    <row r="763" spans="1:15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</row>
    <row r="764" spans="1:15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</row>
    <row r="765" spans="1:15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</row>
    <row r="766" spans="1:15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</row>
    <row r="767" spans="1:15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</row>
    <row r="768" spans="1:15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</row>
    <row r="769" spans="1:15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</row>
    <row r="770" spans="1:15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</row>
    <row r="771" spans="1:15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</row>
    <row r="772" spans="1:15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</row>
    <row r="773" spans="1:15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</row>
    <row r="774" spans="1:15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</row>
    <row r="775" spans="1:15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</row>
    <row r="776" spans="1:15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</row>
    <row r="777" spans="1:15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</row>
    <row r="778" spans="1:15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</row>
    <row r="779" spans="1:15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</row>
    <row r="780" spans="1:15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</row>
    <row r="781" spans="1:15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</row>
    <row r="782" spans="1:15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</row>
    <row r="783" spans="1:15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</row>
    <row r="784" spans="1:15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</row>
    <row r="785" spans="1:15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</row>
    <row r="786" spans="1:15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</row>
    <row r="787" spans="1:15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</row>
    <row r="788" spans="1:15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</row>
    <row r="789" spans="1:15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</row>
    <row r="790" spans="1:15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</row>
    <row r="791" spans="1:15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</row>
    <row r="792" spans="1:15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</row>
    <row r="793" spans="1:15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</row>
    <row r="794" spans="1:15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</row>
    <row r="795" spans="1:15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</row>
    <row r="796" spans="1:15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</row>
    <row r="797" spans="1:15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</row>
    <row r="798" spans="1:15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</row>
    <row r="799" spans="1:15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</row>
    <row r="800" spans="1:15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</row>
    <row r="801" spans="1:15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</row>
    <row r="802" spans="1:15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</row>
    <row r="803" spans="1:15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</row>
    <row r="804" spans="1:15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</row>
    <row r="805" spans="1:15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</row>
    <row r="806" spans="1:15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</row>
    <row r="807" spans="1:15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</row>
    <row r="808" spans="1:15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</row>
    <row r="809" spans="1:15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</row>
    <row r="810" spans="1:15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</row>
    <row r="811" spans="1:15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</row>
    <row r="812" spans="1:15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</row>
    <row r="813" spans="1:15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</row>
    <row r="814" spans="1:15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</row>
    <row r="815" spans="1:15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</row>
    <row r="816" spans="1:15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</row>
    <row r="817" spans="1:15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</row>
    <row r="818" spans="1:15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</row>
    <row r="819" spans="1:15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</row>
    <row r="820" spans="1:15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</row>
    <row r="821" spans="1:15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</row>
    <row r="822" spans="1:15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</row>
    <row r="823" spans="1:15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</row>
    <row r="824" spans="1:15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</row>
    <row r="825" spans="1:15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</row>
    <row r="826" spans="1:15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</row>
    <row r="827" spans="1:15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</row>
    <row r="828" spans="1:15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</row>
    <row r="829" spans="1:15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</row>
    <row r="830" spans="1:15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</row>
    <row r="831" spans="1:15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</row>
    <row r="832" spans="1:15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</row>
    <row r="833" spans="1:15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</row>
    <row r="834" spans="1:15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</row>
    <row r="835" spans="1:15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</row>
    <row r="836" spans="1:15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</row>
    <row r="837" spans="1:15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</row>
    <row r="838" spans="1:15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</row>
    <row r="839" spans="1:15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</row>
    <row r="840" spans="1:15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</row>
    <row r="841" spans="1:15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</row>
    <row r="842" spans="1:15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</row>
    <row r="843" spans="1:15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</row>
    <row r="844" spans="1:15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</row>
    <row r="845" spans="1:15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</row>
    <row r="846" spans="1:15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</row>
    <row r="847" spans="1:15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</row>
    <row r="848" spans="1:15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</row>
    <row r="849" spans="1:15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</row>
    <row r="850" spans="1:15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</row>
    <row r="851" spans="1:15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</row>
    <row r="852" spans="1:15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</row>
    <row r="853" spans="1:15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</row>
    <row r="854" spans="1:15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</row>
    <row r="855" spans="1:15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</row>
    <row r="856" spans="1:15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</row>
    <row r="857" spans="1:15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</row>
    <row r="858" spans="1:15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</row>
    <row r="859" spans="1:15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</row>
    <row r="860" spans="1:15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</row>
    <row r="861" spans="1:15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</row>
    <row r="862" spans="1:15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</row>
    <row r="863" spans="1:15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</row>
    <row r="864" spans="1:15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</row>
    <row r="865" spans="1:15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</row>
    <row r="866" spans="1:15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</row>
    <row r="867" spans="1:15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</row>
    <row r="868" spans="1:15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</row>
    <row r="869" spans="1:15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</row>
    <row r="870" spans="1:15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</row>
    <row r="871" spans="1:15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</row>
    <row r="872" spans="1:15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</row>
    <row r="873" spans="1:15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</row>
    <row r="874" spans="1:15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</row>
    <row r="875" spans="1:15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</row>
    <row r="876" spans="1:15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</row>
    <row r="877" spans="1:15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</row>
    <row r="878" spans="1:15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</row>
    <row r="879" spans="1:15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</row>
    <row r="880" spans="1:15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</row>
    <row r="881" spans="1:15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</row>
    <row r="882" spans="1:15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</row>
    <row r="883" spans="1:15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</row>
    <row r="884" spans="1:15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</row>
    <row r="885" spans="1:15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</row>
    <row r="886" spans="1:15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</row>
    <row r="887" spans="1:15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</row>
    <row r="888" spans="1:15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</row>
    <row r="889" spans="1:15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</row>
    <row r="890" spans="1:15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</row>
    <row r="891" spans="1:15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</row>
    <row r="892" spans="1:15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</row>
    <row r="893" spans="1:15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</row>
    <row r="894" spans="1:15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</row>
    <row r="895" spans="1:15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</row>
    <row r="896" spans="1:15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</row>
    <row r="897" spans="1:15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</row>
    <row r="898" spans="1:15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</row>
    <row r="899" spans="1:15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</row>
    <row r="900" spans="1:15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</row>
    <row r="901" spans="1:15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</row>
    <row r="902" spans="1:15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</row>
    <row r="903" spans="1:15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</row>
    <row r="904" spans="1:15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</row>
    <row r="905" spans="1:15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</row>
    <row r="906" spans="1:15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</row>
    <row r="907" spans="1:15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</row>
    <row r="908" spans="1:15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</row>
    <row r="909" spans="1:15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</row>
    <row r="910" spans="1:15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</row>
    <row r="911" spans="1:15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</row>
    <row r="912" spans="1:15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</row>
    <row r="913" spans="1:15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</row>
    <row r="914" spans="1:15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</row>
    <row r="915" spans="1:15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</row>
    <row r="916" spans="1:15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</row>
    <row r="917" spans="1:15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</row>
    <row r="918" spans="1:15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</row>
    <row r="919" spans="1:15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</row>
    <row r="920" spans="1:15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</row>
    <row r="921" spans="1:15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</row>
    <row r="922" spans="1:15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</row>
    <row r="923" spans="1:15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</row>
    <row r="924" spans="1:15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</row>
    <row r="925" spans="1:15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</row>
    <row r="926" spans="1:15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</row>
    <row r="927" spans="1:15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</row>
    <row r="928" spans="1:15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</row>
    <row r="929" spans="1:15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</row>
    <row r="930" spans="1:15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</row>
    <row r="931" spans="1:15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</row>
    <row r="932" spans="1:15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</row>
    <row r="933" spans="1:15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</row>
    <row r="934" spans="1:15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</row>
    <row r="935" spans="1:15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</row>
    <row r="936" spans="1:15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</row>
    <row r="937" spans="1:15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</row>
    <row r="938" spans="1:15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</row>
    <row r="939" spans="1:15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</row>
    <row r="940" spans="1:15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</row>
    <row r="941" spans="1:15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</row>
    <row r="942" spans="1:15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</row>
    <row r="943" spans="1:15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</row>
    <row r="944" spans="1:15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</row>
    <row r="945" spans="1:15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</row>
    <row r="946" spans="1:15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</row>
    <row r="947" spans="1:15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</row>
    <row r="948" spans="1:15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</row>
    <row r="949" spans="1:15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</row>
    <row r="950" spans="1:15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</row>
    <row r="951" spans="1:15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</row>
    <row r="952" spans="1:15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</row>
    <row r="953" spans="1:15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</row>
    <row r="954" spans="1:15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</row>
    <row r="955" spans="1:15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</row>
    <row r="956" spans="1:15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</row>
    <row r="957" spans="1:15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</row>
    <row r="958" spans="1:15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</row>
    <row r="959" spans="1:15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</row>
    <row r="960" spans="1:15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</row>
    <row r="961" spans="1:15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</row>
    <row r="962" spans="1:15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</row>
    <row r="963" spans="1:15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</row>
    <row r="964" spans="1:15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</row>
    <row r="965" spans="1:15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</row>
    <row r="966" spans="1:15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</row>
    <row r="967" spans="1:15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</row>
    <row r="968" spans="1:15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</row>
    <row r="969" spans="1:15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</row>
    <row r="970" spans="1:15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</row>
    <row r="971" spans="1:15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</row>
    <row r="972" spans="1:15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</row>
    <row r="973" spans="1:15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</row>
    <row r="974" spans="1:15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</row>
    <row r="975" spans="1:15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</row>
    <row r="976" spans="1:15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</row>
    <row r="977" spans="1:15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</row>
    <row r="978" spans="1:15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</row>
    <row r="979" spans="1:15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</row>
    <row r="980" spans="1:15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</row>
    <row r="981" spans="1:15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</row>
    <row r="982" spans="1:15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</row>
    <row r="983" spans="1:15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</row>
    <row r="984" spans="1:15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</row>
    <row r="985" spans="1:15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</row>
    <row r="986" spans="1:15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</row>
    <row r="987" spans="1:15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</row>
    <row r="988" spans="1:15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</row>
    <row r="989" spans="1:15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</row>
    <row r="990" spans="1:15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</row>
  </sheetData>
  <autoFilter ref="A8:N568" xr:uid="{00000000-0009-0000-0000-00000F000000}">
    <sortState xmlns:xlrd2="http://schemas.microsoft.com/office/spreadsheetml/2017/richdata2" ref="A8:N568">
      <sortCondition ref="C8:C568"/>
      <sortCondition descending="1" ref="F8:F568"/>
    </sortState>
  </autoFilter>
  <mergeCells count="5">
    <mergeCell ref="B2:N2"/>
    <mergeCell ref="B4:C4"/>
    <mergeCell ref="E4:H4"/>
    <mergeCell ref="B5:C5"/>
    <mergeCell ref="E5:H5"/>
  </mergeCells>
  <dataValidations count="1">
    <dataValidation type="list" allowBlank="1" showErrorMessage="1" sqref="O9:O275" xr:uid="{00000000-0002-0000-0F00-000000000000}">
      <formula1>"VERSÃO 1,VERSÃO 2,SEM PREVISÃO"</formula1>
    </dataValidation>
  </dataValidations>
  <pageMargins left="0.511811024" right="0.53611836379460409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F00-000001000000}">
          <x14:formula1>
            <xm:f>Listas!$E$2:$E$33</xm:f>
          </x14:formula1>
          <xm:sqref>J10:J568</xm:sqref>
        </x14:dataValidation>
        <x14:dataValidation type="list" allowBlank="1" showErrorMessage="1" xr:uid="{00000000-0002-0000-0F00-000002000000}">
          <x14:formula1>
            <xm:f>Listas!$F$2:$F$88</xm:f>
          </x14:formula1>
          <xm:sqref>K10:K568</xm:sqref>
        </x14:dataValidation>
        <x14:dataValidation type="list" allowBlank="1" showErrorMessage="1" xr:uid="{00000000-0002-0000-0F00-000003000000}">
          <x14:formula1>
            <xm:f>Listas!$C$2:$C$8</xm:f>
          </x14:formula1>
          <xm:sqref>L10:L568</xm:sqref>
        </x14:dataValidation>
        <x14:dataValidation type="list" allowBlank="1" showErrorMessage="1" xr:uid="{00000000-0002-0000-0F00-000004000000}">
          <x14:formula1>
            <xm:f>Listas!$D$2:$D$9</xm:f>
          </x14:formula1>
          <xm:sqref>I10:I568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E4:E42"/>
  <sheetViews>
    <sheetView workbookViewId="0"/>
  </sheetViews>
  <sheetFormatPr defaultColWidth="12.5703125" defaultRowHeight="15" customHeight="1"/>
  <cols>
    <col min="5" max="5" width="39.7109375" customWidth="1"/>
  </cols>
  <sheetData>
    <row r="4" spans="5:5">
      <c r="E4" s="227" t="s">
        <v>3178</v>
      </c>
    </row>
    <row r="5" spans="5:5">
      <c r="E5" s="227" t="s">
        <v>3179</v>
      </c>
    </row>
    <row r="6" spans="5:5">
      <c r="E6" s="227" t="s">
        <v>3180</v>
      </c>
    </row>
    <row r="7" spans="5:5">
      <c r="E7" s="227" t="s">
        <v>3181</v>
      </c>
    </row>
    <row r="8" spans="5:5">
      <c r="E8" s="227" t="s">
        <v>1820</v>
      </c>
    </row>
    <row r="9" spans="5:5">
      <c r="E9" s="227" t="s">
        <v>3182</v>
      </c>
    </row>
    <row r="10" spans="5:5">
      <c r="E10" s="227" t="s">
        <v>3183</v>
      </c>
    </row>
    <row r="11" spans="5:5">
      <c r="E11" s="227" t="s">
        <v>3184</v>
      </c>
    </row>
    <row r="12" spans="5:5">
      <c r="E12" s="227" t="s">
        <v>3185</v>
      </c>
    </row>
    <row r="13" spans="5:5">
      <c r="E13" s="227" t="s">
        <v>2537</v>
      </c>
    </row>
    <row r="14" spans="5:5">
      <c r="E14" s="227" t="s">
        <v>3186</v>
      </c>
    </row>
    <row r="15" spans="5:5">
      <c r="E15" s="227" t="s">
        <v>3187</v>
      </c>
    </row>
    <row r="16" spans="5:5">
      <c r="E16" s="227" t="s">
        <v>3188</v>
      </c>
    </row>
    <row r="17" spans="5:5">
      <c r="E17" s="227" t="s">
        <v>3189</v>
      </c>
    </row>
    <row r="18" spans="5:5">
      <c r="E18" s="227" t="s">
        <v>3190</v>
      </c>
    </row>
    <row r="19" spans="5:5">
      <c r="E19" s="227" t="s">
        <v>3191</v>
      </c>
    </row>
    <row r="20" spans="5:5">
      <c r="E20" s="227" t="s">
        <v>3192</v>
      </c>
    </row>
    <row r="21" spans="5:5">
      <c r="E21" s="227" t="s">
        <v>3193</v>
      </c>
    </row>
    <row r="22" spans="5:5">
      <c r="E22" s="227" t="s">
        <v>3194</v>
      </c>
    </row>
    <row r="23" spans="5:5">
      <c r="E23" s="227" t="s">
        <v>3195</v>
      </c>
    </row>
    <row r="24" spans="5:5">
      <c r="E24" s="227" t="s">
        <v>3196</v>
      </c>
    </row>
    <row r="25" spans="5:5">
      <c r="E25" s="227" t="s">
        <v>3197</v>
      </c>
    </row>
    <row r="26" spans="5:5">
      <c r="E26" s="227" t="s">
        <v>3198</v>
      </c>
    </row>
    <row r="27" spans="5:5">
      <c r="E27" s="227" t="s">
        <v>3199</v>
      </c>
    </row>
    <row r="28" spans="5:5">
      <c r="E28" s="227" t="s">
        <v>3200</v>
      </c>
    </row>
    <row r="29" spans="5:5">
      <c r="E29" s="227" t="s">
        <v>3201</v>
      </c>
    </row>
    <row r="30" spans="5:5">
      <c r="E30" s="227" t="s">
        <v>3202</v>
      </c>
    </row>
    <row r="31" spans="5:5">
      <c r="E31" s="227" t="s">
        <v>3203</v>
      </c>
    </row>
    <row r="32" spans="5:5">
      <c r="E32" s="227" t="s">
        <v>3204</v>
      </c>
    </row>
    <row r="33" spans="5:5">
      <c r="E33" s="227" t="s">
        <v>3205</v>
      </c>
    </row>
    <row r="34" spans="5:5">
      <c r="E34" s="227" t="s">
        <v>3206</v>
      </c>
    </row>
    <row r="35" spans="5:5">
      <c r="E35" s="227" t="s">
        <v>3207</v>
      </c>
    </row>
    <row r="36" spans="5:5">
      <c r="E36" s="227" t="s">
        <v>3208</v>
      </c>
    </row>
    <row r="37" spans="5:5">
      <c r="E37" s="227" t="s">
        <v>3209</v>
      </c>
    </row>
    <row r="38" spans="5:5">
      <c r="E38" s="227" t="s">
        <v>3210</v>
      </c>
    </row>
    <row r="39" spans="5:5">
      <c r="E39" s="227" t="s">
        <v>3211</v>
      </c>
    </row>
    <row r="40" spans="5:5">
      <c r="E40" s="227" t="s">
        <v>3212</v>
      </c>
    </row>
    <row r="41" spans="5:5">
      <c r="E41" s="227" t="s">
        <v>3213</v>
      </c>
    </row>
    <row r="42" spans="5:5">
      <c r="E42" s="227" t="s">
        <v>3214</v>
      </c>
    </row>
  </sheetData>
  <autoFilter ref="E4:E42" xr:uid="{00000000-0009-0000-0000-000010000000}">
    <sortState xmlns:xlrd2="http://schemas.microsoft.com/office/spreadsheetml/2017/richdata2" ref="E4:E42">
      <sortCondition ref="E4:E42"/>
    </sortState>
  </autoFilter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>
    <outlinePr summaryBelow="0" summaryRight="0"/>
  </sheetPr>
  <dimension ref="C4:X236"/>
  <sheetViews>
    <sheetView workbookViewId="0"/>
  </sheetViews>
  <sheetFormatPr defaultColWidth="12.5703125" defaultRowHeight="15" customHeight="1"/>
  <cols>
    <col min="4" max="4" width="20.7109375" customWidth="1"/>
    <col min="5" max="6" width="12.5703125" hidden="1"/>
    <col min="8" max="17" width="12.5703125" hidden="1"/>
    <col min="19" max="19" width="21.42578125" customWidth="1"/>
    <col min="20" max="20" width="33.28515625" customWidth="1"/>
  </cols>
  <sheetData>
    <row r="4" spans="3:24" ht="48">
      <c r="C4" s="33" t="s">
        <v>25</v>
      </c>
      <c r="D4" s="33" t="s">
        <v>26</v>
      </c>
      <c r="E4" s="33" t="s">
        <v>27</v>
      </c>
      <c r="F4" s="33" t="s">
        <v>28</v>
      </c>
      <c r="G4" s="33" t="s">
        <v>29</v>
      </c>
      <c r="H4" s="33" t="s">
        <v>30</v>
      </c>
      <c r="I4" s="32" t="s">
        <v>31</v>
      </c>
      <c r="J4" s="33" t="s">
        <v>32</v>
      </c>
      <c r="K4" s="33"/>
      <c r="L4" s="33"/>
      <c r="M4" s="33" t="s">
        <v>33</v>
      </c>
      <c r="N4" s="33" t="s">
        <v>34</v>
      </c>
      <c r="O4" s="32" t="s">
        <v>35</v>
      </c>
      <c r="P4" s="32" t="s">
        <v>36</v>
      </c>
      <c r="Q4" s="32" t="s">
        <v>37</v>
      </c>
      <c r="R4" s="32" t="s">
        <v>0</v>
      </c>
      <c r="S4" s="32" t="s">
        <v>38</v>
      </c>
      <c r="T4" s="32" t="s">
        <v>39</v>
      </c>
      <c r="U4" s="32" t="s">
        <v>40</v>
      </c>
      <c r="V4" s="32" t="s">
        <v>41</v>
      </c>
      <c r="W4" s="32" t="s">
        <v>42</v>
      </c>
      <c r="X4" s="32" t="s">
        <v>1</v>
      </c>
    </row>
    <row r="5" spans="3:24" ht="102" hidden="1">
      <c r="C5" s="35" t="s">
        <v>1049</v>
      </c>
      <c r="D5" s="36" t="s">
        <v>1867</v>
      </c>
      <c r="E5" s="37" t="s">
        <v>53</v>
      </c>
      <c r="F5" s="37">
        <v>35</v>
      </c>
      <c r="G5" s="38">
        <v>6300</v>
      </c>
      <c r="H5" s="39" t="s">
        <v>54</v>
      </c>
      <c r="I5" s="40">
        <v>46204</v>
      </c>
      <c r="J5" s="41" t="s">
        <v>55</v>
      </c>
      <c r="K5" s="41" t="s">
        <v>56</v>
      </c>
      <c r="L5" s="41" t="s">
        <v>164</v>
      </c>
      <c r="M5" s="41" t="s">
        <v>58</v>
      </c>
      <c r="N5" s="42" t="s">
        <v>2517</v>
      </c>
      <c r="O5" s="44" t="s">
        <v>21</v>
      </c>
      <c r="P5" s="44" t="s">
        <v>2767</v>
      </c>
      <c r="Q5" s="44"/>
      <c r="R5" s="44" t="s">
        <v>2</v>
      </c>
      <c r="S5" s="45" t="s">
        <v>1820</v>
      </c>
      <c r="T5" s="45" t="s">
        <v>1821</v>
      </c>
      <c r="U5" s="199"/>
      <c r="V5" s="44"/>
      <c r="W5" s="44"/>
      <c r="X5" s="44" t="s">
        <v>8</v>
      </c>
    </row>
    <row r="6" spans="3:24" ht="102" hidden="1">
      <c r="C6" s="35" t="s">
        <v>1049</v>
      </c>
      <c r="D6" s="36" t="s">
        <v>1819</v>
      </c>
      <c r="E6" s="37" t="s">
        <v>53</v>
      </c>
      <c r="F6" s="37">
        <v>50</v>
      </c>
      <c r="G6" s="38">
        <v>9000</v>
      </c>
      <c r="H6" s="39" t="s">
        <v>54</v>
      </c>
      <c r="I6" s="40">
        <v>46204</v>
      </c>
      <c r="J6" s="41" t="s">
        <v>55</v>
      </c>
      <c r="K6" s="41" t="s">
        <v>56</v>
      </c>
      <c r="L6" s="41" t="s">
        <v>164</v>
      </c>
      <c r="M6" s="41" t="s">
        <v>58</v>
      </c>
      <c r="N6" s="42" t="s">
        <v>2517</v>
      </c>
      <c r="O6" s="44" t="s">
        <v>21</v>
      </c>
      <c r="P6" s="44" t="s">
        <v>2767</v>
      </c>
      <c r="Q6" s="44"/>
      <c r="R6" s="44" t="s">
        <v>2</v>
      </c>
      <c r="S6" s="45" t="s">
        <v>1820</v>
      </c>
      <c r="T6" s="45" t="s">
        <v>1821</v>
      </c>
      <c r="U6" s="199"/>
      <c r="V6" s="44"/>
      <c r="W6" s="44"/>
      <c r="X6" s="44" t="s">
        <v>8</v>
      </c>
    </row>
    <row r="7" spans="3:24" ht="102" hidden="1">
      <c r="C7" s="47" t="s">
        <v>1049</v>
      </c>
      <c r="D7" s="60" t="s">
        <v>2124</v>
      </c>
      <c r="E7" s="49" t="s">
        <v>53</v>
      </c>
      <c r="F7" s="49">
        <v>3</v>
      </c>
      <c r="G7" s="50">
        <v>540</v>
      </c>
      <c r="H7" s="51" t="s">
        <v>54</v>
      </c>
      <c r="I7" s="52">
        <v>46174</v>
      </c>
      <c r="J7" s="53" t="s">
        <v>55</v>
      </c>
      <c r="K7" s="53" t="s">
        <v>56</v>
      </c>
      <c r="L7" s="53" t="s">
        <v>164</v>
      </c>
      <c r="M7" s="53" t="s">
        <v>58</v>
      </c>
      <c r="N7" s="54" t="s">
        <v>2517</v>
      </c>
      <c r="O7" s="56" t="s">
        <v>21</v>
      </c>
      <c r="P7" s="56" t="s">
        <v>2767</v>
      </c>
      <c r="Q7" s="56"/>
      <c r="R7" s="56" t="s">
        <v>2</v>
      </c>
      <c r="S7" s="57" t="s">
        <v>1820</v>
      </c>
      <c r="T7" s="57" t="s">
        <v>1821</v>
      </c>
      <c r="U7" s="194"/>
      <c r="V7" s="56"/>
      <c r="W7" s="56"/>
      <c r="X7" s="56" t="s">
        <v>8</v>
      </c>
    </row>
    <row r="8" spans="3:24" ht="102" hidden="1">
      <c r="C8" s="35" t="s">
        <v>1049</v>
      </c>
      <c r="D8" s="36" t="s">
        <v>1823</v>
      </c>
      <c r="E8" s="37" t="s">
        <v>53</v>
      </c>
      <c r="F8" s="37">
        <v>50</v>
      </c>
      <c r="G8" s="38">
        <v>9000</v>
      </c>
      <c r="H8" s="39" t="s">
        <v>54</v>
      </c>
      <c r="I8" s="40">
        <v>46204</v>
      </c>
      <c r="J8" s="41" t="s">
        <v>55</v>
      </c>
      <c r="K8" s="41" t="s">
        <v>56</v>
      </c>
      <c r="L8" s="41" t="s">
        <v>164</v>
      </c>
      <c r="M8" s="41" t="s">
        <v>58</v>
      </c>
      <c r="N8" s="42" t="s">
        <v>2517</v>
      </c>
      <c r="O8" s="44" t="s">
        <v>21</v>
      </c>
      <c r="P8" s="44" t="s">
        <v>2767</v>
      </c>
      <c r="Q8" s="44"/>
      <c r="R8" s="44" t="s">
        <v>2</v>
      </c>
      <c r="S8" s="45" t="s">
        <v>1820</v>
      </c>
      <c r="T8" s="45" t="s">
        <v>1821</v>
      </c>
      <c r="U8" s="199"/>
      <c r="V8" s="44"/>
      <c r="W8" s="44"/>
      <c r="X8" s="44" t="s">
        <v>8</v>
      </c>
    </row>
    <row r="9" spans="3:24" ht="57">
      <c r="C9" s="193" t="s">
        <v>2693</v>
      </c>
      <c r="D9" s="60" t="s">
        <v>1820</v>
      </c>
      <c r="E9" s="49"/>
      <c r="F9" s="49"/>
      <c r="G9" s="50">
        <v>24840</v>
      </c>
      <c r="H9" s="51"/>
      <c r="I9" s="52"/>
      <c r="J9" s="53"/>
      <c r="K9" s="53"/>
      <c r="L9" s="53"/>
      <c r="M9" s="53"/>
      <c r="N9" s="54"/>
      <c r="O9" s="56"/>
      <c r="P9" s="56"/>
      <c r="Q9" s="56"/>
      <c r="R9" s="56" t="s">
        <v>2</v>
      </c>
      <c r="S9" s="57" t="s">
        <v>1820</v>
      </c>
      <c r="T9" s="57" t="s">
        <v>1821</v>
      </c>
      <c r="U9" s="194"/>
      <c r="V9" s="56"/>
      <c r="W9" s="56"/>
      <c r="X9" s="56" t="s">
        <v>8</v>
      </c>
    </row>
    <row r="10" spans="3:24" ht="63.75" hidden="1">
      <c r="C10" s="35" t="s">
        <v>1049</v>
      </c>
      <c r="D10" s="36" t="s">
        <v>1778</v>
      </c>
      <c r="E10" s="37" t="s">
        <v>53</v>
      </c>
      <c r="F10" s="37">
        <v>450</v>
      </c>
      <c r="G10" s="38">
        <v>22500</v>
      </c>
      <c r="H10" s="39" t="s">
        <v>54</v>
      </c>
      <c r="I10" s="40">
        <v>46235</v>
      </c>
      <c r="J10" s="41" t="s">
        <v>55</v>
      </c>
      <c r="K10" s="41" t="s">
        <v>56</v>
      </c>
      <c r="L10" s="41" t="s">
        <v>164</v>
      </c>
      <c r="M10" s="41" t="s">
        <v>58</v>
      </c>
      <c r="N10" s="42" t="s">
        <v>2534</v>
      </c>
      <c r="O10" s="44" t="s">
        <v>21</v>
      </c>
      <c r="P10" s="44" t="s">
        <v>2767</v>
      </c>
      <c r="Q10" s="44"/>
      <c r="R10" s="44" t="s">
        <v>5</v>
      </c>
      <c r="S10" s="45" t="s">
        <v>1779</v>
      </c>
      <c r="T10" s="45" t="s">
        <v>1780</v>
      </c>
      <c r="U10" s="44"/>
      <c r="V10" s="44"/>
      <c r="W10" s="44"/>
      <c r="X10" s="44" t="s">
        <v>8</v>
      </c>
    </row>
    <row r="11" spans="3:24" ht="76.5" hidden="1">
      <c r="C11" s="47" t="s">
        <v>1049</v>
      </c>
      <c r="D11" s="60" t="s">
        <v>1786</v>
      </c>
      <c r="E11" s="49" t="s">
        <v>53</v>
      </c>
      <c r="F11" s="49">
        <v>20</v>
      </c>
      <c r="G11" s="50">
        <v>20000</v>
      </c>
      <c r="H11" s="51" t="s">
        <v>54</v>
      </c>
      <c r="I11" s="52">
        <v>46266</v>
      </c>
      <c r="J11" s="53" t="s">
        <v>55</v>
      </c>
      <c r="K11" s="53" t="s">
        <v>56</v>
      </c>
      <c r="L11" s="53" t="s">
        <v>164</v>
      </c>
      <c r="M11" s="53" t="s">
        <v>58</v>
      </c>
      <c r="N11" s="54" t="s">
        <v>109</v>
      </c>
      <c r="O11" s="56" t="s">
        <v>21</v>
      </c>
      <c r="P11" s="56" t="s">
        <v>2767</v>
      </c>
      <c r="Q11" s="56"/>
      <c r="R11" s="56" t="s">
        <v>5</v>
      </c>
      <c r="S11" s="57" t="s">
        <v>1779</v>
      </c>
      <c r="T11" s="57" t="s">
        <v>1780</v>
      </c>
      <c r="U11" s="56"/>
      <c r="V11" s="56"/>
      <c r="W11" s="56"/>
      <c r="X11" s="56" t="s">
        <v>8</v>
      </c>
    </row>
    <row r="12" spans="3:24" ht="76.5" hidden="1">
      <c r="C12" s="35" t="s">
        <v>1049</v>
      </c>
      <c r="D12" s="36" t="s">
        <v>1788</v>
      </c>
      <c r="E12" s="37" t="s">
        <v>53</v>
      </c>
      <c r="F12" s="37">
        <v>20</v>
      </c>
      <c r="G12" s="38">
        <v>20000</v>
      </c>
      <c r="H12" s="39" t="s">
        <v>54</v>
      </c>
      <c r="I12" s="40">
        <v>46266</v>
      </c>
      <c r="J12" s="41" t="s">
        <v>55</v>
      </c>
      <c r="K12" s="41" t="s">
        <v>56</v>
      </c>
      <c r="L12" s="41" t="s">
        <v>164</v>
      </c>
      <c r="M12" s="41" t="s">
        <v>58</v>
      </c>
      <c r="N12" s="42" t="s">
        <v>109</v>
      </c>
      <c r="O12" s="44" t="s">
        <v>21</v>
      </c>
      <c r="P12" s="44" t="s">
        <v>2767</v>
      </c>
      <c r="Q12" s="44"/>
      <c r="R12" s="44" t="s">
        <v>5</v>
      </c>
      <c r="S12" s="45" t="s">
        <v>1779</v>
      </c>
      <c r="T12" s="45" t="s">
        <v>1780</v>
      </c>
      <c r="U12" s="44"/>
      <c r="V12" s="44"/>
      <c r="W12" s="44"/>
      <c r="X12" s="44" t="s">
        <v>8</v>
      </c>
    </row>
    <row r="13" spans="3:24" ht="57">
      <c r="C13" s="47" t="s">
        <v>2693</v>
      </c>
      <c r="D13" s="60" t="s">
        <v>3215</v>
      </c>
      <c r="E13" s="49"/>
      <c r="F13" s="49"/>
      <c r="G13" s="50">
        <v>62500</v>
      </c>
      <c r="H13" s="51"/>
      <c r="I13" s="52"/>
      <c r="J13" s="53"/>
      <c r="K13" s="53"/>
      <c r="L13" s="53"/>
      <c r="M13" s="53"/>
      <c r="N13" s="54"/>
      <c r="O13" s="56"/>
      <c r="P13" s="56"/>
      <c r="Q13" s="56"/>
      <c r="R13" s="56" t="s">
        <v>5</v>
      </c>
      <c r="S13" s="57" t="s">
        <v>1779</v>
      </c>
      <c r="T13" s="57" t="s">
        <v>1780</v>
      </c>
      <c r="U13" s="56"/>
      <c r="V13" s="56"/>
      <c r="W13" s="56"/>
      <c r="X13" s="56" t="s">
        <v>8</v>
      </c>
    </row>
    <row r="14" spans="3:24" ht="76.5" hidden="1">
      <c r="C14" s="35" t="s">
        <v>1049</v>
      </c>
      <c r="D14" s="36" t="s">
        <v>1921</v>
      </c>
      <c r="E14" s="37" t="s">
        <v>53</v>
      </c>
      <c r="F14" s="37">
        <v>80</v>
      </c>
      <c r="G14" s="38">
        <v>3360</v>
      </c>
      <c r="H14" s="39" t="s">
        <v>54</v>
      </c>
      <c r="I14" s="40">
        <v>46174</v>
      </c>
      <c r="J14" s="41" t="s">
        <v>55</v>
      </c>
      <c r="K14" s="41" t="s">
        <v>56</v>
      </c>
      <c r="L14" s="41" t="s">
        <v>164</v>
      </c>
      <c r="M14" s="41" t="s">
        <v>58</v>
      </c>
      <c r="N14" s="42" t="s">
        <v>109</v>
      </c>
      <c r="O14" s="44" t="s">
        <v>21</v>
      </c>
      <c r="P14" s="44" t="s">
        <v>2767</v>
      </c>
      <c r="Q14" s="44"/>
      <c r="R14" s="44" t="s">
        <v>86</v>
      </c>
      <c r="S14" s="45" t="s">
        <v>1768</v>
      </c>
      <c r="T14" s="45" t="s">
        <v>1769</v>
      </c>
      <c r="U14" s="44"/>
      <c r="V14" s="44"/>
      <c r="W14" s="44"/>
      <c r="X14" s="44" t="s">
        <v>8</v>
      </c>
    </row>
    <row r="15" spans="3:24" ht="63.75" hidden="1">
      <c r="C15" s="47" t="s">
        <v>1049</v>
      </c>
      <c r="D15" s="60" t="s">
        <v>1767</v>
      </c>
      <c r="E15" s="49" t="s">
        <v>53</v>
      </c>
      <c r="F15" s="49">
        <v>80</v>
      </c>
      <c r="G15" s="50">
        <v>36000</v>
      </c>
      <c r="H15" s="51" t="s">
        <v>54</v>
      </c>
      <c r="I15" s="52">
        <v>46235</v>
      </c>
      <c r="J15" s="53" t="s">
        <v>55</v>
      </c>
      <c r="K15" s="53" t="s">
        <v>56</v>
      </c>
      <c r="L15" s="53" t="s">
        <v>164</v>
      </c>
      <c r="M15" s="53" t="s">
        <v>91</v>
      </c>
      <c r="N15" s="54" t="s">
        <v>2498</v>
      </c>
      <c r="O15" s="56" t="s">
        <v>951</v>
      </c>
      <c r="P15" s="56" t="s">
        <v>2767</v>
      </c>
      <c r="Q15" s="56"/>
      <c r="R15" s="56" t="s">
        <v>86</v>
      </c>
      <c r="S15" s="57" t="s">
        <v>1768</v>
      </c>
      <c r="T15" s="57" t="s">
        <v>1769</v>
      </c>
      <c r="U15" s="56"/>
      <c r="V15" s="56"/>
      <c r="W15" s="56"/>
      <c r="X15" s="56" t="s">
        <v>8</v>
      </c>
    </row>
    <row r="16" spans="3:24" ht="57">
      <c r="C16" s="35" t="s">
        <v>2693</v>
      </c>
      <c r="D16" s="36" t="s">
        <v>3216</v>
      </c>
      <c r="E16" s="37"/>
      <c r="F16" s="37"/>
      <c r="G16" s="38">
        <v>39360</v>
      </c>
      <c r="H16" s="39"/>
      <c r="I16" s="40"/>
      <c r="J16" s="41"/>
      <c r="K16" s="41"/>
      <c r="L16" s="41"/>
      <c r="M16" s="41"/>
      <c r="N16" s="42"/>
      <c r="O16" s="44"/>
      <c r="P16" s="44"/>
      <c r="Q16" s="44"/>
      <c r="R16" s="44" t="s">
        <v>86</v>
      </c>
      <c r="S16" s="45" t="s">
        <v>1768</v>
      </c>
      <c r="T16" s="45" t="s">
        <v>1769</v>
      </c>
      <c r="U16" s="44"/>
      <c r="V16" s="44"/>
      <c r="W16" s="44"/>
      <c r="X16" s="44" t="s">
        <v>8</v>
      </c>
    </row>
    <row r="17" spans="3:24" ht="57">
      <c r="C17" s="47" t="s">
        <v>2693</v>
      </c>
      <c r="D17" s="60" t="s">
        <v>1721</v>
      </c>
      <c r="E17" s="49"/>
      <c r="F17" s="49"/>
      <c r="G17" s="50">
        <v>200000</v>
      </c>
      <c r="H17" s="51"/>
      <c r="I17" s="52"/>
      <c r="J17" s="53"/>
      <c r="K17" s="53"/>
      <c r="L17" s="53"/>
      <c r="M17" s="53"/>
      <c r="N17" s="54"/>
      <c r="O17" s="56"/>
      <c r="P17" s="56"/>
      <c r="Q17" s="56"/>
      <c r="R17" s="56" t="s">
        <v>1625</v>
      </c>
      <c r="S17" s="57" t="s">
        <v>165</v>
      </c>
      <c r="T17" s="57" t="s">
        <v>1722</v>
      </c>
      <c r="U17" s="56"/>
      <c r="V17" s="56"/>
      <c r="W17" s="56"/>
      <c r="X17" s="56" t="s">
        <v>8</v>
      </c>
    </row>
    <row r="18" spans="3:24" ht="63.75" hidden="1">
      <c r="C18" s="35" t="s">
        <v>1049</v>
      </c>
      <c r="D18" s="36" t="s">
        <v>1721</v>
      </c>
      <c r="E18" s="37" t="s">
        <v>53</v>
      </c>
      <c r="F18" s="37">
        <v>500</v>
      </c>
      <c r="G18" s="38">
        <v>200000</v>
      </c>
      <c r="H18" s="39" t="s">
        <v>54</v>
      </c>
      <c r="I18" s="40">
        <v>46266</v>
      </c>
      <c r="J18" s="41" t="s">
        <v>55</v>
      </c>
      <c r="K18" s="41" t="s">
        <v>56</v>
      </c>
      <c r="L18" s="41" t="s">
        <v>164</v>
      </c>
      <c r="M18" s="41" t="s">
        <v>58</v>
      </c>
      <c r="N18" s="42" t="s">
        <v>148</v>
      </c>
      <c r="O18" s="44" t="s">
        <v>21</v>
      </c>
      <c r="P18" s="44" t="s">
        <v>2767</v>
      </c>
      <c r="Q18" s="44"/>
      <c r="R18" s="44" t="s">
        <v>1625</v>
      </c>
      <c r="S18" s="45" t="s">
        <v>165</v>
      </c>
      <c r="T18" s="45" t="s">
        <v>1722</v>
      </c>
      <c r="U18" s="44"/>
      <c r="V18" s="44"/>
      <c r="W18" s="44"/>
      <c r="X18" s="44" t="s">
        <v>8</v>
      </c>
    </row>
    <row r="19" spans="3:24" ht="57">
      <c r="C19" s="47" t="s">
        <v>2693</v>
      </c>
      <c r="D19" s="60" t="s">
        <v>1716</v>
      </c>
      <c r="E19" s="49"/>
      <c r="F19" s="49"/>
      <c r="G19" s="50">
        <v>40100</v>
      </c>
      <c r="H19" s="51"/>
      <c r="I19" s="52"/>
      <c r="J19" s="53"/>
      <c r="K19" s="53"/>
      <c r="L19" s="53"/>
      <c r="M19" s="53"/>
      <c r="N19" s="54"/>
      <c r="O19" s="56"/>
      <c r="P19" s="56"/>
      <c r="Q19" s="56"/>
      <c r="R19" s="56" t="s">
        <v>7</v>
      </c>
      <c r="S19" s="57" t="s">
        <v>165</v>
      </c>
      <c r="T19" s="57" t="s">
        <v>166</v>
      </c>
      <c r="U19" s="56"/>
      <c r="V19" s="56"/>
      <c r="W19" s="56"/>
      <c r="X19" s="56" t="s">
        <v>8</v>
      </c>
    </row>
    <row r="20" spans="3:24" ht="63.75" hidden="1">
      <c r="C20" s="35" t="s">
        <v>1049</v>
      </c>
      <c r="D20" s="36" t="s">
        <v>1716</v>
      </c>
      <c r="E20" s="37" t="s">
        <v>53</v>
      </c>
      <c r="F20" s="37">
        <v>500</v>
      </c>
      <c r="G20" s="38">
        <v>37500</v>
      </c>
      <c r="H20" s="39" t="s">
        <v>54</v>
      </c>
      <c r="I20" s="40">
        <v>46235</v>
      </c>
      <c r="J20" s="41" t="s">
        <v>55</v>
      </c>
      <c r="K20" s="41" t="s">
        <v>56</v>
      </c>
      <c r="L20" s="41" t="s">
        <v>164</v>
      </c>
      <c r="M20" s="41" t="s">
        <v>58</v>
      </c>
      <c r="N20" s="42" t="s">
        <v>148</v>
      </c>
      <c r="O20" s="44" t="s">
        <v>21</v>
      </c>
      <c r="P20" s="44" t="s">
        <v>2767</v>
      </c>
      <c r="Q20" s="44"/>
      <c r="R20" s="44" t="s">
        <v>7</v>
      </c>
      <c r="S20" s="45" t="s">
        <v>165</v>
      </c>
      <c r="T20" s="45" t="str">
        <f t="array" ref="T20">IFERROR(INDEX('BANCO DE DADOS'!$D$3:$D1000,MATCH(D20,'BANCO DE DADOS'!$B$3:$B1000,0),0),"")</f>
        <v>COMPRA DE EQUIPAMENTOS DE PROTEÇÃO PESSOAL ESPECIALIZADO</v>
      </c>
      <c r="U20" s="44"/>
      <c r="V20" s="44"/>
      <c r="W20" s="44"/>
      <c r="X20" s="44" t="s">
        <v>8</v>
      </c>
    </row>
    <row r="21" spans="3:24" ht="63.75" hidden="1">
      <c r="C21" s="47" t="s">
        <v>172</v>
      </c>
      <c r="D21" s="60" t="s">
        <v>173</v>
      </c>
      <c r="E21" s="49" t="s">
        <v>163</v>
      </c>
      <c r="F21" s="49">
        <v>20</v>
      </c>
      <c r="G21" s="50">
        <v>600</v>
      </c>
      <c r="H21" s="51" t="s">
        <v>54</v>
      </c>
      <c r="I21" s="52">
        <v>46174</v>
      </c>
      <c r="J21" s="53" t="s">
        <v>55</v>
      </c>
      <c r="K21" s="53" t="s">
        <v>56</v>
      </c>
      <c r="L21" s="53" t="s">
        <v>164</v>
      </c>
      <c r="M21" s="53" t="s">
        <v>58</v>
      </c>
      <c r="N21" s="54" t="s">
        <v>148</v>
      </c>
      <c r="O21" s="56" t="s">
        <v>21</v>
      </c>
      <c r="P21" s="56" t="s">
        <v>2767</v>
      </c>
      <c r="Q21" s="56"/>
      <c r="R21" s="56" t="s">
        <v>7</v>
      </c>
      <c r="S21" s="57" t="s">
        <v>165</v>
      </c>
      <c r="T21" s="57" t="str">
        <f t="array" ref="T21">IFERROR(INDEX('BANCO DE DADOS'!$D$3:$D1000,MATCH(D21,'BANCO DE DADOS'!$B$3:$B1000,0),0),"")</f>
        <v>COMPRA DE EQUIPAMENTOS DE PROTEÇÃO PESSOAL ESPECIALIZADO</v>
      </c>
      <c r="U21" s="56"/>
      <c r="V21" s="56"/>
      <c r="W21" s="56"/>
      <c r="X21" s="57" t="s">
        <v>8</v>
      </c>
    </row>
    <row r="22" spans="3:24" ht="63.75" hidden="1">
      <c r="C22" s="35" t="s">
        <v>161</v>
      </c>
      <c r="D22" s="36" t="s">
        <v>162</v>
      </c>
      <c r="E22" s="37" t="s">
        <v>163</v>
      </c>
      <c r="F22" s="37">
        <v>30</v>
      </c>
      <c r="G22" s="38">
        <v>1000</v>
      </c>
      <c r="H22" s="39" t="s">
        <v>54</v>
      </c>
      <c r="I22" s="40">
        <v>46174</v>
      </c>
      <c r="J22" s="41" t="s">
        <v>55</v>
      </c>
      <c r="K22" s="41" t="s">
        <v>56</v>
      </c>
      <c r="L22" s="41" t="s">
        <v>164</v>
      </c>
      <c r="M22" s="41" t="s">
        <v>58</v>
      </c>
      <c r="N22" s="42" t="s">
        <v>148</v>
      </c>
      <c r="O22" s="44" t="s">
        <v>21</v>
      </c>
      <c r="P22" s="44" t="s">
        <v>2767</v>
      </c>
      <c r="Q22" s="44"/>
      <c r="R22" s="44" t="s">
        <v>7</v>
      </c>
      <c r="S22" s="45" t="s">
        <v>165</v>
      </c>
      <c r="T22" s="45" t="str">
        <f t="array" ref="T22">IFERROR(INDEX('BANCO DE DADOS'!$D$3:$D1000,MATCH(D22,'BANCO DE DADOS'!$B$3:$B1000,0),0),"")</f>
        <v>COMPRA DE EQUIPAMENTOS DE PROTEÇÃO PESSOAL ESPECIALIZADO</v>
      </c>
      <c r="U22" s="44"/>
      <c r="V22" s="44"/>
      <c r="W22" s="44"/>
      <c r="X22" s="44" t="s">
        <v>8</v>
      </c>
    </row>
    <row r="23" spans="3:24" ht="63.75" hidden="1">
      <c r="C23" s="47" t="s">
        <v>169</v>
      </c>
      <c r="D23" s="60" t="s">
        <v>162</v>
      </c>
      <c r="E23" s="49" t="s">
        <v>170</v>
      </c>
      <c r="F23" s="49">
        <v>30</v>
      </c>
      <c r="G23" s="50">
        <v>1000</v>
      </c>
      <c r="H23" s="51" t="s">
        <v>54</v>
      </c>
      <c r="I23" s="52">
        <v>46174</v>
      </c>
      <c r="J23" s="53" t="s">
        <v>55</v>
      </c>
      <c r="K23" s="53" t="s">
        <v>56</v>
      </c>
      <c r="L23" s="53" t="s">
        <v>164</v>
      </c>
      <c r="M23" s="53" t="s">
        <v>58</v>
      </c>
      <c r="N23" s="54" t="s">
        <v>148</v>
      </c>
      <c r="O23" s="56" t="s">
        <v>21</v>
      </c>
      <c r="P23" s="56" t="s">
        <v>2767</v>
      </c>
      <c r="Q23" s="56"/>
      <c r="R23" s="56" t="s">
        <v>7</v>
      </c>
      <c r="S23" s="57" t="s">
        <v>165</v>
      </c>
      <c r="T23" s="57" t="str">
        <f t="array" ref="T23">IFERROR(INDEX('BANCO DE DADOS'!$D$3:$D1000,MATCH(D23,'BANCO DE DADOS'!$B$3:$B1000,0),0),"")</f>
        <v>COMPRA DE EQUIPAMENTOS DE PROTEÇÃO PESSOAL ESPECIALIZADO</v>
      </c>
      <c r="U23" s="56"/>
      <c r="V23" s="56"/>
      <c r="W23" s="56"/>
      <c r="X23" s="56" t="s">
        <v>8</v>
      </c>
    </row>
    <row r="24" spans="3:24" ht="57">
      <c r="C24" s="35" t="s">
        <v>2693</v>
      </c>
      <c r="D24" s="36" t="s">
        <v>2919</v>
      </c>
      <c r="E24" s="37"/>
      <c r="F24" s="37"/>
      <c r="G24" s="38">
        <v>32324</v>
      </c>
      <c r="H24" s="39"/>
      <c r="I24" s="40"/>
      <c r="J24" s="41"/>
      <c r="K24" s="41"/>
      <c r="L24" s="41"/>
      <c r="M24" s="41"/>
      <c r="N24" s="42"/>
      <c r="O24" s="44"/>
      <c r="P24" s="44"/>
      <c r="Q24" s="44"/>
      <c r="R24" s="44" t="s">
        <v>586</v>
      </c>
      <c r="S24" s="45" t="s">
        <v>476</v>
      </c>
      <c r="T24" s="45" t="s">
        <v>477</v>
      </c>
      <c r="U24" s="44"/>
      <c r="V24" s="44"/>
      <c r="W24" s="44"/>
      <c r="X24" s="44" t="s">
        <v>8</v>
      </c>
    </row>
    <row r="25" spans="3:24" ht="102" hidden="1">
      <c r="C25" s="47" t="s">
        <v>247</v>
      </c>
      <c r="D25" s="60" t="s">
        <v>585</v>
      </c>
      <c r="E25" s="49" t="s">
        <v>53</v>
      </c>
      <c r="F25" s="49">
        <v>20</v>
      </c>
      <c r="G25" s="50">
        <v>600</v>
      </c>
      <c r="H25" s="51" t="s">
        <v>54</v>
      </c>
      <c r="I25" s="52">
        <v>46174</v>
      </c>
      <c r="J25" s="53" t="s">
        <v>55</v>
      </c>
      <c r="K25" s="53" t="s">
        <v>56</v>
      </c>
      <c r="L25" s="53" t="s">
        <v>164</v>
      </c>
      <c r="M25" s="53" t="s">
        <v>58</v>
      </c>
      <c r="N25" s="54" t="s">
        <v>2517</v>
      </c>
      <c r="O25" s="56" t="s">
        <v>21</v>
      </c>
      <c r="P25" s="56" t="s">
        <v>2767</v>
      </c>
      <c r="Q25" s="56"/>
      <c r="R25" s="56" t="s">
        <v>586</v>
      </c>
      <c r="S25" s="57" t="s">
        <v>476</v>
      </c>
      <c r="T25" s="57" t="s">
        <v>477</v>
      </c>
      <c r="U25" s="56"/>
      <c r="V25" s="56"/>
      <c r="W25" s="56"/>
      <c r="X25" s="56" t="s">
        <v>8</v>
      </c>
    </row>
    <row r="26" spans="3:24" ht="102" hidden="1">
      <c r="C26" s="35" t="s">
        <v>172</v>
      </c>
      <c r="D26" s="36" t="s">
        <v>605</v>
      </c>
      <c r="E26" s="37" t="s">
        <v>53</v>
      </c>
      <c r="F26" s="37">
        <v>10</v>
      </c>
      <c r="G26" s="38">
        <v>500</v>
      </c>
      <c r="H26" s="39" t="s">
        <v>54</v>
      </c>
      <c r="I26" s="40">
        <v>46174</v>
      </c>
      <c r="J26" s="41" t="s">
        <v>55</v>
      </c>
      <c r="K26" s="41" t="s">
        <v>56</v>
      </c>
      <c r="L26" s="41" t="s">
        <v>164</v>
      </c>
      <c r="M26" s="41" t="s">
        <v>58</v>
      </c>
      <c r="N26" s="42" t="s">
        <v>2517</v>
      </c>
      <c r="O26" s="44" t="s">
        <v>21</v>
      </c>
      <c r="P26" s="44" t="s">
        <v>2767</v>
      </c>
      <c r="Q26" s="44"/>
      <c r="R26" s="44" t="s">
        <v>586</v>
      </c>
      <c r="S26" s="45" t="s">
        <v>476</v>
      </c>
      <c r="T26" s="45" t="s">
        <v>477</v>
      </c>
      <c r="U26" s="44"/>
      <c r="V26" s="44"/>
      <c r="W26" s="44"/>
      <c r="X26" s="44" t="s">
        <v>8</v>
      </c>
    </row>
    <row r="27" spans="3:24" ht="102" hidden="1">
      <c r="C27" s="47" t="s">
        <v>1049</v>
      </c>
      <c r="D27" s="60" t="s">
        <v>1957</v>
      </c>
      <c r="E27" s="49" t="s">
        <v>53</v>
      </c>
      <c r="F27" s="49">
        <v>200</v>
      </c>
      <c r="G27" s="50">
        <v>2196</v>
      </c>
      <c r="H27" s="51" t="s">
        <v>54</v>
      </c>
      <c r="I27" s="52">
        <v>46174</v>
      </c>
      <c r="J27" s="53" t="s">
        <v>55</v>
      </c>
      <c r="K27" s="53" t="s">
        <v>56</v>
      </c>
      <c r="L27" s="53" t="s">
        <v>164</v>
      </c>
      <c r="M27" s="53" t="s">
        <v>58</v>
      </c>
      <c r="N27" s="54" t="s">
        <v>2517</v>
      </c>
      <c r="O27" s="56" t="s">
        <v>21</v>
      </c>
      <c r="P27" s="56" t="s">
        <v>2767</v>
      </c>
      <c r="Q27" s="56"/>
      <c r="R27" s="56" t="s">
        <v>586</v>
      </c>
      <c r="S27" s="57" t="s">
        <v>476</v>
      </c>
      <c r="T27" s="57" t="s">
        <v>477</v>
      </c>
      <c r="U27" s="56"/>
      <c r="V27" s="56"/>
      <c r="W27" s="56"/>
      <c r="X27" s="56" t="s">
        <v>8</v>
      </c>
    </row>
    <row r="28" spans="3:24" ht="102" hidden="1">
      <c r="C28" s="35" t="s">
        <v>242</v>
      </c>
      <c r="D28" s="36" t="s">
        <v>475</v>
      </c>
      <c r="E28" s="37" t="s">
        <v>53</v>
      </c>
      <c r="F28" s="37">
        <v>100</v>
      </c>
      <c r="G28" s="38">
        <v>1490</v>
      </c>
      <c r="H28" s="39" t="s">
        <v>54</v>
      </c>
      <c r="I28" s="40">
        <v>46174</v>
      </c>
      <c r="J28" s="41" t="s">
        <v>55</v>
      </c>
      <c r="K28" s="41" t="s">
        <v>56</v>
      </c>
      <c r="L28" s="41" t="s">
        <v>164</v>
      </c>
      <c r="M28" s="41" t="s">
        <v>58</v>
      </c>
      <c r="N28" s="42" t="s">
        <v>2517</v>
      </c>
      <c r="O28" s="44" t="s">
        <v>21</v>
      </c>
      <c r="P28" s="44" t="s">
        <v>2767</v>
      </c>
      <c r="Q28" s="44"/>
      <c r="R28" s="44" t="s">
        <v>586</v>
      </c>
      <c r="S28" s="45" t="s">
        <v>476</v>
      </c>
      <c r="T28" s="45" t="s">
        <v>477</v>
      </c>
      <c r="U28" s="44"/>
      <c r="V28" s="44"/>
      <c r="W28" s="44"/>
      <c r="X28" s="44" t="s">
        <v>8</v>
      </c>
    </row>
    <row r="29" spans="3:24" ht="102" hidden="1">
      <c r="C29" s="47" t="s">
        <v>1049</v>
      </c>
      <c r="D29" s="60" t="s">
        <v>1891</v>
      </c>
      <c r="E29" s="49" t="s">
        <v>53</v>
      </c>
      <c r="F29" s="49">
        <v>300</v>
      </c>
      <c r="G29" s="50">
        <v>4740</v>
      </c>
      <c r="H29" s="51" t="s">
        <v>54</v>
      </c>
      <c r="I29" s="52">
        <v>46204</v>
      </c>
      <c r="J29" s="53" t="s">
        <v>55</v>
      </c>
      <c r="K29" s="53" t="s">
        <v>56</v>
      </c>
      <c r="L29" s="53" t="s">
        <v>164</v>
      </c>
      <c r="M29" s="53" t="s">
        <v>58</v>
      </c>
      <c r="N29" s="54" t="s">
        <v>2517</v>
      </c>
      <c r="O29" s="56" t="s">
        <v>21</v>
      </c>
      <c r="P29" s="56" t="s">
        <v>2767</v>
      </c>
      <c r="Q29" s="56"/>
      <c r="R29" s="56" t="s">
        <v>586</v>
      </c>
      <c r="S29" s="57" t="s">
        <v>476</v>
      </c>
      <c r="T29" s="57" t="s">
        <v>477</v>
      </c>
      <c r="U29" s="56"/>
      <c r="V29" s="56"/>
      <c r="W29" s="56"/>
      <c r="X29" s="56" t="s">
        <v>8</v>
      </c>
    </row>
    <row r="30" spans="3:24" ht="102" hidden="1">
      <c r="C30" s="35" t="s">
        <v>1049</v>
      </c>
      <c r="D30" s="36" t="s">
        <v>1835</v>
      </c>
      <c r="E30" s="37" t="s">
        <v>53</v>
      </c>
      <c r="F30" s="37">
        <v>500</v>
      </c>
      <c r="G30" s="38">
        <v>8000</v>
      </c>
      <c r="H30" s="39" t="s">
        <v>54</v>
      </c>
      <c r="I30" s="40">
        <v>46204</v>
      </c>
      <c r="J30" s="41" t="s">
        <v>55</v>
      </c>
      <c r="K30" s="41" t="s">
        <v>56</v>
      </c>
      <c r="L30" s="41" t="s">
        <v>164</v>
      </c>
      <c r="M30" s="41" t="s">
        <v>58</v>
      </c>
      <c r="N30" s="42" t="s">
        <v>2517</v>
      </c>
      <c r="O30" s="44" t="s">
        <v>21</v>
      </c>
      <c r="P30" s="44" t="s">
        <v>2767</v>
      </c>
      <c r="Q30" s="44"/>
      <c r="R30" s="44" t="s">
        <v>586</v>
      </c>
      <c r="S30" s="45" t="s">
        <v>476</v>
      </c>
      <c r="T30" s="45" t="s">
        <v>477</v>
      </c>
      <c r="U30" s="44"/>
      <c r="V30" s="44"/>
      <c r="W30" s="44"/>
      <c r="X30" s="44" t="s">
        <v>8</v>
      </c>
    </row>
    <row r="31" spans="3:24" ht="63.75" hidden="1">
      <c r="C31" s="47" t="s">
        <v>242</v>
      </c>
      <c r="D31" s="60" t="s">
        <v>558</v>
      </c>
      <c r="E31" s="49" t="s">
        <v>53</v>
      </c>
      <c r="F31" s="49">
        <v>20</v>
      </c>
      <c r="G31" s="50">
        <v>798</v>
      </c>
      <c r="H31" s="51" t="s">
        <v>54</v>
      </c>
      <c r="I31" s="52">
        <v>46174</v>
      </c>
      <c r="J31" s="53" t="s">
        <v>55</v>
      </c>
      <c r="K31" s="53" t="s">
        <v>56</v>
      </c>
      <c r="L31" s="53" t="s">
        <v>164</v>
      </c>
      <c r="M31" s="53" t="s">
        <v>58</v>
      </c>
      <c r="N31" s="54" t="s">
        <v>2534</v>
      </c>
      <c r="O31" s="56" t="s">
        <v>21</v>
      </c>
      <c r="P31" s="56" t="s">
        <v>2767</v>
      </c>
      <c r="Q31" s="56"/>
      <c r="R31" s="56" t="s">
        <v>586</v>
      </c>
      <c r="S31" s="57" t="s">
        <v>476</v>
      </c>
      <c r="T31" s="57" t="s">
        <v>477</v>
      </c>
      <c r="U31" s="56"/>
      <c r="V31" s="56"/>
      <c r="W31" s="56"/>
      <c r="X31" s="56" t="s">
        <v>8</v>
      </c>
    </row>
    <row r="32" spans="3:24" ht="76.5" hidden="1">
      <c r="C32" s="35" t="s">
        <v>1049</v>
      </c>
      <c r="D32" s="36" t="s">
        <v>1800</v>
      </c>
      <c r="E32" s="37" t="s">
        <v>53</v>
      </c>
      <c r="F32" s="37">
        <v>70</v>
      </c>
      <c r="G32" s="38">
        <v>14000</v>
      </c>
      <c r="H32" s="39" t="s">
        <v>54</v>
      </c>
      <c r="I32" s="40">
        <v>46235</v>
      </c>
      <c r="J32" s="41" t="s">
        <v>55</v>
      </c>
      <c r="K32" s="41" t="s">
        <v>56</v>
      </c>
      <c r="L32" s="41" t="s">
        <v>164</v>
      </c>
      <c r="M32" s="41" t="s">
        <v>58</v>
      </c>
      <c r="N32" s="42" t="s">
        <v>109</v>
      </c>
      <c r="O32" s="44" t="s">
        <v>21</v>
      </c>
      <c r="P32" s="44" t="s">
        <v>2767</v>
      </c>
      <c r="Q32" s="44"/>
      <c r="R32" s="44" t="s">
        <v>586</v>
      </c>
      <c r="S32" s="45" t="s">
        <v>476</v>
      </c>
      <c r="T32" s="45" t="s">
        <v>477</v>
      </c>
      <c r="U32" s="44"/>
      <c r="V32" s="44"/>
      <c r="W32" s="44"/>
      <c r="X32" s="45" t="s">
        <v>8</v>
      </c>
    </row>
    <row r="33" spans="3:24" ht="57">
      <c r="C33" s="47" t="s">
        <v>2693</v>
      </c>
      <c r="D33" s="60" t="s">
        <v>1740</v>
      </c>
      <c r="E33" s="49"/>
      <c r="F33" s="49"/>
      <c r="G33" s="50">
        <v>356800</v>
      </c>
      <c r="H33" s="51"/>
      <c r="I33" s="52"/>
      <c r="J33" s="53"/>
      <c r="K33" s="53"/>
      <c r="L33" s="53"/>
      <c r="M33" s="53"/>
      <c r="N33" s="54"/>
      <c r="O33" s="56"/>
      <c r="P33" s="56"/>
      <c r="Q33" s="56"/>
      <c r="R33" s="56" t="s">
        <v>2920</v>
      </c>
      <c r="S33" s="57" t="s">
        <v>1741</v>
      </c>
      <c r="T33" s="57" t="s">
        <v>1742</v>
      </c>
      <c r="U33" s="56"/>
      <c r="V33" s="56"/>
      <c r="W33" s="56"/>
      <c r="X33" s="56" t="s">
        <v>8</v>
      </c>
    </row>
    <row r="34" spans="3:24" ht="63.75" hidden="1">
      <c r="C34" s="35" t="s">
        <v>1049</v>
      </c>
      <c r="D34" s="36" t="s">
        <v>1740</v>
      </c>
      <c r="E34" s="37" t="s">
        <v>53</v>
      </c>
      <c r="F34" s="37">
        <v>400</v>
      </c>
      <c r="G34" s="38">
        <v>356800</v>
      </c>
      <c r="H34" s="39" t="s">
        <v>66</v>
      </c>
      <c r="I34" s="40">
        <v>46266</v>
      </c>
      <c r="J34" s="41" t="s">
        <v>55</v>
      </c>
      <c r="K34" s="41" t="s">
        <v>56</v>
      </c>
      <c r="L34" s="41" t="s">
        <v>164</v>
      </c>
      <c r="M34" s="41" t="s">
        <v>58</v>
      </c>
      <c r="N34" s="42" t="s">
        <v>2498</v>
      </c>
      <c r="O34" s="44" t="s">
        <v>21</v>
      </c>
      <c r="P34" s="44" t="s">
        <v>2767</v>
      </c>
      <c r="Q34" s="44"/>
      <c r="R34" s="44" t="s">
        <v>2920</v>
      </c>
      <c r="S34" s="45" t="s">
        <v>1741</v>
      </c>
      <c r="T34" s="45" t="s">
        <v>1742</v>
      </c>
      <c r="U34" s="44"/>
      <c r="V34" s="44"/>
      <c r="W34" s="44"/>
      <c r="X34" s="44" t="s">
        <v>8</v>
      </c>
    </row>
    <row r="35" spans="3:24" ht="57">
      <c r="C35" s="47" t="s">
        <v>2693</v>
      </c>
      <c r="D35" s="60" t="s">
        <v>3217</v>
      </c>
      <c r="E35" s="49"/>
      <c r="F35" s="49"/>
      <c r="G35" s="50">
        <v>216440</v>
      </c>
      <c r="H35" s="51"/>
      <c r="I35" s="52"/>
      <c r="J35" s="53"/>
      <c r="K35" s="53"/>
      <c r="L35" s="53"/>
      <c r="M35" s="53"/>
      <c r="N35" s="54"/>
      <c r="O35" s="56"/>
      <c r="P35" s="56"/>
      <c r="Q35" s="56"/>
      <c r="R35" s="56" t="s">
        <v>2921</v>
      </c>
      <c r="S35" s="57" t="s">
        <v>158</v>
      </c>
      <c r="T35" s="57" t="s">
        <v>1736</v>
      </c>
      <c r="U35" s="56"/>
      <c r="V35" s="56"/>
      <c r="W35" s="56"/>
      <c r="X35" s="56" t="s">
        <v>8</v>
      </c>
    </row>
    <row r="36" spans="3:24" ht="63.75" hidden="1">
      <c r="C36" s="35" t="s">
        <v>1049</v>
      </c>
      <c r="D36" s="36" t="s">
        <v>1735</v>
      </c>
      <c r="E36" s="37" t="s">
        <v>53</v>
      </c>
      <c r="F36" s="37">
        <v>40</v>
      </c>
      <c r="G36" s="38">
        <v>128000</v>
      </c>
      <c r="H36" s="39" t="s">
        <v>54</v>
      </c>
      <c r="I36" s="40">
        <v>46266</v>
      </c>
      <c r="J36" s="41" t="s">
        <v>55</v>
      </c>
      <c r="K36" s="41" t="s">
        <v>56</v>
      </c>
      <c r="L36" s="41" t="s">
        <v>164</v>
      </c>
      <c r="M36" s="41" t="s">
        <v>58</v>
      </c>
      <c r="N36" s="42" t="s">
        <v>2498</v>
      </c>
      <c r="O36" s="44" t="s">
        <v>21</v>
      </c>
      <c r="P36" s="44" t="s">
        <v>2767</v>
      </c>
      <c r="Q36" s="44"/>
      <c r="R36" s="44" t="s">
        <v>2921</v>
      </c>
      <c r="S36" s="45" t="s">
        <v>158</v>
      </c>
      <c r="T36" s="45" t="s">
        <v>1736</v>
      </c>
      <c r="U36" s="44"/>
      <c r="V36" s="44"/>
      <c r="W36" s="44"/>
      <c r="X36" s="44" t="s">
        <v>8</v>
      </c>
    </row>
    <row r="37" spans="3:24" ht="63.75" hidden="1">
      <c r="C37" s="47" t="s">
        <v>1049</v>
      </c>
      <c r="D37" s="60" t="s">
        <v>1748</v>
      </c>
      <c r="E37" s="49" t="s">
        <v>53</v>
      </c>
      <c r="F37" s="49">
        <v>40</v>
      </c>
      <c r="G37" s="50">
        <v>88440</v>
      </c>
      <c r="H37" s="51" t="s">
        <v>54</v>
      </c>
      <c r="I37" s="52">
        <v>46266</v>
      </c>
      <c r="J37" s="53" t="s">
        <v>55</v>
      </c>
      <c r="K37" s="53" t="s">
        <v>56</v>
      </c>
      <c r="L37" s="53" t="s">
        <v>164</v>
      </c>
      <c r="M37" s="53" t="s">
        <v>58</v>
      </c>
      <c r="N37" s="54" t="s">
        <v>2498</v>
      </c>
      <c r="O37" s="56" t="s">
        <v>21</v>
      </c>
      <c r="P37" s="56" t="s">
        <v>2767</v>
      </c>
      <c r="Q37" s="56"/>
      <c r="R37" s="56" t="s">
        <v>2921</v>
      </c>
      <c r="S37" s="57" t="s">
        <v>158</v>
      </c>
      <c r="T37" s="57" t="s">
        <v>1736</v>
      </c>
      <c r="U37" s="56"/>
      <c r="V37" s="56"/>
      <c r="W37" s="56"/>
      <c r="X37" s="56" t="s">
        <v>8</v>
      </c>
    </row>
    <row r="38" spans="3:24" ht="57">
      <c r="C38" s="35" t="s">
        <v>2693</v>
      </c>
      <c r="D38" s="36" t="s">
        <v>2924</v>
      </c>
      <c r="E38" s="37"/>
      <c r="F38" s="37"/>
      <c r="G38" s="38">
        <v>49795</v>
      </c>
      <c r="H38" s="39"/>
      <c r="I38" s="40"/>
      <c r="J38" s="41"/>
      <c r="K38" s="41"/>
      <c r="L38" s="41"/>
      <c r="M38" s="41"/>
      <c r="N38" s="42"/>
      <c r="O38" s="44"/>
      <c r="P38" s="44"/>
      <c r="Q38" s="44"/>
      <c r="R38" s="44" t="s">
        <v>2922</v>
      </c>
      <c r="S38" s="45" t="s">
        <v>165</v>
      </c>
      <c r="T38" s="45" t="s">
        <v>505</v>
      </c>
      <c r="U38" s="44"/>
      <c r="V38" s="44"/>
      <c r="W38" s="44"/>
      <c r="X38" s="44" t="s">
        <v>8</v>
      </c>
    </row>
    <row r="39" spans="3:24" ht="63.75" hidden="1">
      <c r="C39" s="47" t="s">
        <v>1049</v>
      </c>
      <c r="D39" s="60" t="s">
        <v>1896</v>
      </c>
      <c r="E39" s="49" t="s">
        <v>53</v>
      </c>
      <c r="F39" s="49">
        <v>50</v>
      </c>
      <c r="G39" s="50">
        <v>4000</v>
      </c>
      <c r="H39" s="51" t="s">
        <v>54</v>
      </c>
      <c r="I39" s="52">
        <v>46204</v>
      </c>
      <c r="J39" s="53" t="s">
        <v>55</v>
      </c>
      <c r="K39" s="53" t="s">
        <v>56</v>
      </c>
      <c r="L39" s="53" t="s">
        <v>164</v>
      </c>
      <c r="M39" s="53" t="s">
        <v>58</v>
      </c>
      <c r="N39" s="54" t="s">
        <v>2498</v>
      </c>
      <c r="O39" s="56" t="s">
        <v>21</v>
      </c>
      <c r="P39" s="56" t="s">
        <v>2767</v>
      </c>
      <c r="Q39" s="56"/>
      <c r="R39" s="56" t="s">
        <v>2922</v>
      </c>
      <c r="S39" s="57" t="s">
        <v>165</v>
      </c>
      <c r="T39" s="57" t="s">
        <v>505</v>
      </c>
      <c r="U39" s="56"/>
      <c r="V39" s="56"/>
      <c r="W39" s="56"/>
      <c r="X39" s="56" t="s">
        <v>8</v>
      </c>
    </row>
    <row r="40" spans="3:24" ht="63.75" hidden="1">
      <c r="C40" s="35" t="s">
        <v>233</v>
      </c>
      <c r="D40" s="36" t="s">
        <v>504</v>
      </c>
      <c r="E40" s="37" t="s">
        <v>53</v>
      </c>
      <c r="F40" s="37">
        <v>30</v>
      </c>
      <c r="G40" s="38">
        <v>1050</v>
      </c>
      <c r="H40" s="39" t="s">
        <v>54</v>
      </c>
      <c r="I40" s="40">
        <v>46174</v>
      </c>
      <c r="J40" s="41" t="s">
        <v>55</v>
      </c>
      <c r="K40" s="41" t="s">
        <v>56</v>
      </c>
      <c r="L40" s="41" t="s">
        <v>164</v>
      </c>
      <c r="M40" s="41" t="s">
        <v>58</v>
      </c>
      <c r="N40" s="42" t="s">
        <v>73</v>
      </c>
      <c r="O40" s="44" t="s">
        <v>21</v>
      </c>
      <c r="P40" s="44" t="s">
        <v>2767</v>
      </c>
      <c r="Q40" s="44"/>
      <c r="R40" s="44" t="s">
        <v>2922</v>
      </c>
      <c r="S40" s="45" t="s">
        <v>165</v>
      </c>
      <c r="T40" s="45" t="s">
        <v>505</v>
      </c>
      <c r="U40" s="44"/>
      <c r="V40" s="44"/>
      <c r="W40" s="44"/>
      <c r="X40" s="44" t="s">
        <v>8</v>
      </c>
    </row>
    <row r="41" spans="3:24" ht="63.75" hidden="1">
      <c r="C41" s="47" t="s">
        <v>237</v>
      </c>
      <c r="D41" s="60" t="s">
        <v>504</v>
      </c>
      <c r="E41" s="49" t="s">
        <v>53</v>
      </c>
      <c r="F41" s="49">
        <v>24</v>
      </c>
      <c r="G41" s="50">
        <v>840</v>
      </c>
      <c r="H41" s="51" t="s">
        <v>54</v>
      </c>
      <c r="I41" s="52">
        <v>46174</v>
      </c>
      <c r="J41" s="53" t="s">
        <v>55</v>
      </c>
      <c r="K41" s="53" t="s">
        <v>56</v>
      </c>
      <c r="L41" s="53" t="s">
        <v>164</v>
      </c>
      <c r="M41" s="53" t="s">
        <v>58</v>
      </c>
      <c r="N41" s="54" t="s">
        <v>2739</v>
      </c>
      <c r="O41" s="56" t="s">
        <v>21</v>
      </c>
      <c r="P41" s="56" t="s">
        <v>2767</v>
      </c>
      <c r="Q41" s="56"/>
      <c r="R41" s="56" t="s">
        <v>2922</v>
      </c>
      <c r="S41" s="57" t="s">
        <v>165</v>
      </c>
      <c r="T41" s="57" t="s">
        <v>505</v>
      </c>
      <c r="U41" s="56"/>
      <c r="V41" s="56"/>
      <c r="W41" s="56"/>
      <c r="X41" s="56" t="s">
        <v>8</v>
      </c>
    </row>
    <row r="42" spans="3:24" ht="63.75" hidden="1">
      <c r="C42" s="35" t="s">
        <v>317</v>
      </c>
      <c r="D42" s="36" t="s">
        <v>504</v>
      </c>
      <c r="E42" s="37" t="s">
        <v>53</v>
      </c>
      <c r="F42" s="37">
        <v>15</v>
      </c>
      <c r="G42" s="38">
        <v>525</v>
      </c>
      <c r="H42" s="39" t="s">
        <v>54</v>
      </c>
      <c r="I42" s="40">
        <v>46174</v>
      </c>
      <c r="J42" s="41" t="s">
        <v>55</v>
      </c>
      <c r="K42" s="41" t="s">
        <v>56</v>
      </c>
      <c r="L42" s="41" t="s">
        <v>164</v>
      </c>
      <c r="M42" s="41" t="s">
        <v>58</v>
      </c>
      <c r="N42" s="42" t="s">
        <v>2766</v>
      </c>
      <c r="O42" s="44" t="s">
        <v>21</v>
      </c>
      <c r="P42" s="44" t="s">
        <v>2767</v>
      </c>
      <c r="Q42" s="44"/>
      <c r="R42" s="44" t="s">
        <v>2922</v>
      </c>
      <c r="S42" s="45" t="s">
        <v>165</v>
      </c>
      <c r="T42" s="45" t="s">
        <v>505</v>
      </c>
      <c r="U42" s="44"/>
      <c r="V42" s="44"/>
      <c r="W42" s="44"/>
      <c r="X42" s="44" t="s">
        <v>8</v>
      </c>
    </row>
    <row r="43" spans="3:24" ht="63.75" hidden="1">
      <c r="C43" s="47" t="s">
        <v>51</v>
      </c>
      <c r="D43" s="60" t="s">
        <v>504</v>
      </c>
      <c r="E43" s="49" t="s">
        <v>53</v>
      </c>
      <c r="F43" s="49">
        <v>30</v>
      </c>
      <c r="G43" s="50">
        <v>1050</v>
      </c>
      <c r="H43" s="51" t="s">
        <v>54</v>
      </c>
      <c r="I43" s="52">
        <v>46174</v>
      </c>
      <c r="J43" s="53" t="s">
        <v>55</v>
      </c>
      <c r="K43" s="53" t="s">
        <v>56</v>
      </c>
      <c r="L43" s="53" t="s">
        <v>164</v>
      </c>
      <c r="M43" s="53" t="s">
        <v>91</v>
      </c>
      <c r="N43" s="54" t="s">
        <v>2498</v>
      </c>
      <c r="O43" s="56" t="s">
        <v>884</v>
      </c>
      <c r="P43" s="56" t="s">
        <v>2767</v>
      </c>
      <c r="Q43" s="56"/>
      <c r="R43" s="56" t="s">
        <v>2922</v>
      </c>
      <c r="S43" s="57" t="s">
        <v>165</v>
      </c>
      <c r="T43" s="57" t="s">
        <v>505</v>
      </c>
      <c r="U43" s="56"/>
      <c r="V43" s="56"/>
      <c r="W43" s="56"/>
      <c r="X43" s="56" t="s">
        <v>8</v>
      </c>
    </row>
    <row r="44" spans="3:24" ht="63.75" hidden="1">
      <c r="C44" s="35" t="s">
        <v>169</v>
      </c>
      <c r="D44" s="36" t="s">
        <v>573</v>
      </c>
      <c r="E44" s="37" t="s">
        <v>53</v>
      </c>
      <c r="F44" s="37">
        <v>20</v>
      </c>
      <c r="G44" s="38">
        <v>700</v>
      </c>
      <c r="H44" s="39" t="s">
        <v>54</v>
      </c>
      <c r="I44" s="40">
        <v>46174</v>
      </c>
      <c r="J44" s="41" t="s">
        <v>55</v>
      </c>
      <c r="K44" s="41" t="s">
        <v>56</v>
      </c>
      <c r="L44" s="41" t="s">
        <v>164</v>
      </c>
      <c r="M44" s="41" t="s">
        <v>58</v>
      </c>
      <c r="N44" s="42" t="s">
        <v>1838</v>
      </c>
      <c r="O44" s="44" t="s">
        <v>21</v>
      </c>
      <c r="P44" s="44" t="s">
        <v>2767</v>
      </c>
      <c r="Q44" s="44"/>
      <c r="R44" s="44" t="s">
        <v>2922</v>
      </c>
      <c r="S44" s="45" t="s">
        <v>165</v>
      </c>
      <c r="T44" s="45" t="s">
        <v>505</v>
      </c>
      <c r="U44" s="44"/>
      <c r="V44" s="44"/>
      <c r="W44" s="44"/>
      <c r="X44" s="44" t="s">
        <v>8</v>
      </c>
    </row>
    <row r="45" spans="3:24" ht="63.75" hidden="1">
      <c r="C45" s="47" t="s">
        <v>242</v>
      </c>
      <c r="D45" s="60" t="s">
        <v>573</v>
      </c>
      <c r="E45" s="49" t="s">
        <v>53</v>
      </c>
      <c r="F45" s="49">
        <v>20</v>
      </c>
      <c r="G45" s="50">
        <v>700</v>
      </c>
      <c r="H45" s="51" t="s">
        <v>54</v>
      </c>
      <c r="I45" s="52">
        <v>46174</v>
      </c>
      <c r="J45" s="53" t="s">
        <v>55</v>
      </c>
      <c r="K45" s="53" t="s">
        <v>56</v>
      </c>
      <c r="L45" s="53" t="s">
        <v>164</v>
      </c>
      <c r="M45" s="53" t="s">
        <v>58</v>
      </c>
      <c r="N45" s="54" t="s">
        <v>2837</v>
      </c>
      <c r="O45" s="56" t="s">
        <v>21</v>
      </c>
      <c r="P45" s="56" t="s">
        <v>2767</v>
      </c>
      <c r="Q45" s="56"/>
      <c r="R45" s="56" t="s">
        <v>2922</v>
      </c>
      <c r="S45" s="57" t="s">
        <v>165</v>
      </c>
      <c r="T45" s="57" t="s">
        <v>505</v>
      </c>
      <c r="U45" s="56"/>
      <c r="V45" s="56"/>
      <c r="W45" s="56"/>
      <c r="X45" s="56" t="s">
        <v>8</v>
      </c>
    </row>
    <row r="46" spans="3:24" ht="76.5" hidden="1">
      <c r="C46" s="35" t="s">
        <v>1049</v>
      </c>
      <c r="D46" s="36" t="s">
        <v>2183</v>
      </c>
      <c r="E46" s="37" t="s">
        <v>53</v>
      </c>
      <c r="F46" s="37">
        <v>100</v>
      </c>
      <c r="G46" s="38">
        <v>300</v>
      </c>
      <c r="H46" s="39" t="s">
        <v>54</v>
      </c>
      <c r="I46" s="40">
        <v>46174</v>
      </c>
      <c r="J46" s="41" t="s">
        <v>55</v>
      </c>
      <c r="K46" s="41" t="s">
        <v>56</v>
      </c>
      <c r="L46" s="41" t="s">
        <v>164</v>
      </c>
      <c r="M46" s="41" t="s">
        <v>58</v>
      </c>
      <c r="N46" s="42" t="s">
        <v>109</v>
      </c>
      <c r="O46" s="44" t="s">
        <v>21</v>
      </c>
      <c r="P46" s="44" t="s">
        <v>2767</v>
      </c>
      <c r="Q46" s="44"/>
      <c r="R46" s="44" t="s">
        <v>2922</v>
      </c>
      <c r="S46" s="45" t="s">
        <v>165</v>
      </c>
      <c r="T46" s="45" t="s">
        <v>505</v>
      </c>
      <c r="U46" s="44"/>
      <c r="V46" s="44"/>
      <c r="W46" s="44"/>
      <c r="X46" s="45" t="s">
        <v>8</v>
      </c>
    </row>
    <row r="47" spans="3:24" ht="102" hidden="1">
      <c r="C47" s="47" t="s">
        <v>51</v>
      </c>
      <c r="D47" s="60" t="s">
        <v>1284</v>
      </c>
      <c r="E47" s="49" t="s">
        <v>53</v>
      </c>
      <c r="F47" s="49">
        <v>40</v>
      </c>
      <c r="G47" s="50">
        <v>4800</v>
      </c>
      <c r="H47" s="51" t="s">
        <v>54</v>
      </c>
      <c r="I47" s="52">
        <v>46204</v>
      </c>
      <c r="J47" s="53" t="s">
        <v>55</v>
      </c>
      <c r="K47" s="53" t="s">
        <v>56</v>
      </c>
      <c r="L47" s="53" t="s">
        <v>164</v>
      </c>
      <c r="M47" s="53" t="s">
        <v>91</v>
      </c>
      <c r="N47" s="54" t="s">
        <v>2517</v>
      </c>
      <c r="O47" s="56" t="s">
        <v>884</v>
      </c>
      <c r="P47" s="56" t="s">
        <v>2767</v>
      </c>
      <c r="Q47" s="56"/>
      <c r="R47" s="56" t="s">
        <v>2922</v>
      </c>
      <c r="S47" s="57" t="s">
        <v>165</v>
      </c>
      <c r="T47" s="57" t="s">
        <v>505</v>
      </c>
      <c r="U47" s="56"/>
      <c r="V47" s="56"/>
      <c r="W47" s="56"/>
      <c r="X47" s="57" t="s">
        <v>8</v>
      </c>
    </row>
    <row r="48" spans="3:24" ht="63.75" hidden="1">
      <c r="C48" s="35" t="s">
        <v>317</v>
      </c>
      <c r="D48" s="36" t="s">
        <v>714</v>
      </c>
      <c r="E48" s="37" t="s">
        <v>53</v>
      </c>
      <c r="F48" s="37">
        <v>7</v>
      </c>
      <c r="G48" s="38">
        <v>175</v>
      </c>
      <c r="H48" s="39" t="s">
        <v>54</v>
      </c>
      <c r="I48" s="40">
        <v>46143</v>
      </c>
      <c r="J48" s="41" t="s">
        <v>55</v>
      </c>
      <c r="K48" s="41" t="s">
        <v>56</v>
      </c>
      <c r="L48" s="41" t="s">
        <v>164</v>
      </c>
      <c r="M48" s="41" t="s">
        <v>58</v>
      </c>
      <c r="N48" s="42" t="s">
        <v>2534</v>
      </c>
      <c r="O48" s="44" t="s">
        <v>21</v>
      </c>
      <c r="P48" s="44" t="s">
        <v>2767</v>
      </c>
      <c r="Q48" s="44"/>
      <c r="R48" s="44" t="s">
        <v>2922</v>
      </c>
      <c r="S48" s="45" t="s">
        <v>165</v>
      </c>
      <c r="T48" s="45" t="s">
        <v>505</v>
      </c>
      <c r="U48" s="44"/>
      <c r="V48" s="44"/>
      <c r="W48" s="44"/>
      <c r="X48" s="45" t="s">
        <v>8</v>
      </c>
    </row>
    <row r="49" spans="3:24" ht="63.75" hidden="1">
      <c r="C49" s="47" t="s">
        <v>172</v>
      </c>
      <c r="D49" s="60" t="s">
        <v>714</v>
      </c>
      <c r="E49" s="49" t="s">
        <v>53</v>
      </c>
      <c r="F49" s="49">
        <v>7</v>
      </c>
      <c r="G49" s="50">
        <v>175</v>
      </c>
      <c r="H49" s="51" t="s">
        <v>54</v>
      </c>
      <c r="I49" s="52">
        <v>46143</v>
      </c>
      <c r="J49" s="53" t="s">
        <v>55</v>
      </c>
      <c r="K49" s="53" t="s">
        <v>56</v>
      </c>
      <c r="L49" s="53" t="s">
        <v>164</v>
      </c>
      <c r="M49" s="53" t="s">
        <v>58</v>
      </c>
      <c r="N49" s="54" t="s">
        <v>2534</v>
      </c>
      <c r="O49" s="56" t="s">
        <v>21</v>
      </c>
      <c r="P49" s="56" t="s">
        <v>2767</v>
      </c>
      <c r="Q49" s="56"/>
      <c r="R49" s="56" t="s">
        <v>2922</v>
      </c>
      <c r="S49" s="57" t="s">
        <v>165</v>
      </c>
      <c r="T49" s="57" t="s">
        <v>505</v>
      </c>
      <c r="U49" s="56"/>
      <c r="V49" s="56"/>
      <c r="W49" s="56"/>
      <c r="X49" s="57" t="s">
        <v>8</v>
      </c>
    </row>
    <row r="50" spans="3:24" ht="63.75" hidden="1">
      <c r="C50" s="35" t="s">
        <v>51</v>
      </c>
      <c r="D50" s="36" t="s">
        <v>2666</v>
      </c>
      <c r="E50" s="37" t="s">
        <v>53</v>
      </c>
      <c r="F50" s="37">
        <v>40</v>
      </c>
      <c r="G50" s="38">
        <v>480</v>
      </c>
      <c r="H50" s="39" t="s">
        <v>54</v>
      </c>
      <c r="I50" s="40">
        <v>46174</v>
      </c>
      <c r="J50" s="41" t="s">
        <v>55</v>
      </c>
      <c r="K50" s="41" t="s">
        <v>56</v>
      </c>
      <c r="L50" s="41" t="s">
        <v>164</v>
      </c>
      <c r="M50" s="41" t="s">
        <v>58</v>
      </c>
      <c r="N50" s="42" t="s">
        <v>73</v>
      </c>
      <c r="O50" s="44" t="s">
        <v>951</v>
      </c>
      <c r="P50" s="44" t="s">
        <v>2767</v>
      </c>
      <c r="Q50" s="44"/>
      <c r="R50" s="44" t="s">
        <v>2922</v>
      </c>
      <c r="S50" s="45" t="s">
        <v>165</v>
      </c>
      <c r="T50" s="45" t="s">
        <v>505</v>
      </c>
      <c r="U50" s="44"/>
      <c r="V50" s="44"/>
      <c r="W50" s="44"/>
      <c r="X50" s="44" t="s">
        <v>8</v>
      </c>
    </row>
    <row r="51" spans="3:24" ht="57">
      <c r="C51" s="47" t="s">
        <v>2693</v>
      </c>
      <c r="D51" s="60" t="s">
        <v>1807</v>
      </c>
      <c r="E51" s="49"/>
      <c r="F51" s="49"/>
      <c r="G51" s="50">
        <v>35000</v>
      </c>
      <c r="H51" s="51"/>
      <c r="I51" s="52"/>
      <c r="J51" s="53"/>
      <c r="K51" s="53"/>
      <c r="L51" s="53"/>
      <c r="M51" s="53"/>
      <c r="N51" s="54"/>
      <c r="O51" s="56"/>
      <c r="P51" s="56"/>
      <c r="Q51" s="56"/>
      <c r="R51" s="56" t="s">
        <v>2925</v>
      </c>
      <c r="S51" s="57" t="s">
        <v>165</v>
      </c>
      <c r="T51" s="57" t="s">
        <v>1808</v>
      </c>
      <c r="U51" s="56"/>
      <c r="V51" s="56"/>
      <c r="W51" s="56"/>
      <c r="X51" s="57" t="s">
        <v>8</v>
      </c>
    </row>
    <row r="52" spans="3:24" ht="76.5" hidden="1">
      <c r="C52" s="35" t="s">
        <v>1049</v>
      </c>
      <c r="D52" s="36" t="s">
        <v>1807</v>
      </c>
      <c r="E52" s="37" t="s">
        <v>53</v>
      </c>
      <c r="F52" s="37">
        <v>1000</v>
      </c>
      <c r="G52" s="38">
        <v>35000</v>
      </c>
      <c r="H52" s="39" t="s">
        <v>54</v>
      </c>
      <c r="I52" s="40">
        <v>46235</v>
      </c>
      <c r="J52" s="41" t="s">
        <v>55</v>
      </c>
      <c r="K52" s="41" t="s">
        <v>56</v>
      </c>
      <c r="L52" s="41" t="s">
        <v>164</v>
      </c>
      <c r="M52" s="41" t="s">
        <v>58</v>
      </c>
      <c r="N52" s="42" t="s">
        <v>109</v>
      </c>
      <c r="O52" s="44" t="s">
        <v>21</v>
      </c>
      <c r="P52" s="44" t="s">
        <v>2767</v>
      </c>
      <c r="Q52" s="44"/>
      <c r="R52" s="44" t="s">
        <v>2925</v>
      </c>
      <c r="S52" s="45" t="s">
        <v>165</v>
      </c>
      <c r="T52" s="45" t="s">
        <v>1808</v>
      </c>
      <c r="U52" s="44"/>
      <c r="V52" s="44"/>
      <c r="W52" s="44"/>
      <c r="X52" s="45" t="s">
        <v>8</v>
      </c>
    </row>
    <row r="53" spans="3:24" ht="57">
      <c r="C53" s="47" t="s">
        <v>2693</v>
      </c>
      <c r="D53" s="60" t="s">
        <v>1979</v>
      </c>
      <c r="E53" s="49"/>
      <c r="F53" s="49"/>
      <c r="G53" s="50">
        <v>6149</v>
      </c>
      <c r="H53" s="51"/>
      <c r="I53" s="52"/>
      <c r="J53" s="53"/>
      <c r="K53" s="53"/>
      <c r="L53" s="53"/>
      <c r="M53" s="53"/>
      <c r="N53" s="54"/>
      <c r="O53" s="56"/>
      <c r="P53" s="56"/>
      <c r="Q53" s="56"/>
      <c r="R53" s="56" t="s">
        <v>2926</v>
      </c>
      <c r="S53" s="57" t="s">
        <v>1979</v>
      </c>
      <c r="T53" s="57" t="s">
        <v>1980</v>
      </c>
      <c r="U53" s="56"/>
      <c r="V53" s="56"/>
      <c r="W53" s="56"/>
      <c r="X53" s="56" t="s">
        <v>8</v>
      </c>
    </row>
    <row r="54" spans="3:24" ht="63.75" hidden="1">
      <c r="C54" s="35" t="s">
        <v>1049</v>
      </c>
      <c r="D54" s="36" t="s">
        <v>1978</v>
      </c>
      <c r="E54" s="37" t="s">
        <v>53</v>
      </c>
      <c r="F54" s="37">
        <v>20</v>
      </c>
      <c r="G54" s="38">
        <v>1980</v>
      </c>
      <c r="H54" s="39" t="s">
        <v>54</v>
      </c>
      <c r="I54" s="40">
        <v>46174</v>
      </c>
      <c r="J54" s="41" t="s">
        <v>55</v>
      </c>
      <c r="K54" s="41" t="s">
        <v>56</v>
      </c>
      <c r="L54" s="41" t="s">
        <v>164</v>
      </c>
      <c r="M54" s="41" t="s">
        <v>58</v>
      </c>
      <c r="N54" s="42" t="s">
        <v>148</v>
      </c>
      <c r="O54" s="44" t="s">
        <v>21</v>
      </c>
      <c r="P54" s="44" t="s">
        <v>2767</v>
      </c>
      <c r="Q54" s="44"/>
      <c r="R54" s="44" t="s">
        <v>2926</v>
      </c>
      <c r="S54" s="45" t="s">
        <v>1979</v>
      </c>
      <c r="T54" s="45" t="s">
        <v>1980</v>
      </c>
      <c r="U54" s="44"/>
      <c r="V54" s="44"/>
      <c r="W54" s="44"/>
      <c r="X54" s="44" t="s">
        <v>8</v>
      </c>
    </row>
    <row r="55" spans="3:24" ht="63.75" hidden="1">
      <c r="C55" s="47" t="s">
        <v>1049</v>
      </c>
      <c r="D55" s="60" t="s">
        <v>1982</v>
      </c>
      <c r="E55" s="49" t="s">
        <v>53</v>
      </c>
      <c r="F55" s="49">
        <v>30</v>
      </c>
      <c r="G55" s="50">
        <v>1859</v>
      </c>
      <c r="H55" s="51" t="s">
        <v>54</v>
      </c>
      <c r="I55" s="52">
        <v>46174</v>
      </c>
      <c r="J55" s="53" t="s">
        <v>55</v>
      </c>
      <c r="K55" s="53" t="s">
        <v>56</v>
      </c>
      <c r="L55" s="53" t="s">
        <v>164</v>
      </c>
      <c r="M55" s="53" t="s">
        <v>58</v>
      </c>
      <c r="N55" s="54" t="s">
        <v>148</v>
      </c>
      <c r="O55" s="56" t="s">
        <v>21</v>
      </c>
      <c r="P55" s="56" t="s">
        <v>2767</v>
      </c>
      <c r="Q55" s="56"/>
      <c r="R55" s="56" t="s">
        <v>2926</v>
      </c>
      <c r="S55" s="57" t="s">
        <v>1979</v>
      </c>
      <c r="T55" s="57" t="s">
        <v>1980</v>
      </c>
      <c r="U55" s="56"/>
      <c r="V55" s="56"/>
      <c r="W55" s="56"/>
      <c r="X55" s="56" t="s">
        <v>8</v>
      </c>
    </row>
    <row r="56" spans="3:24" ht="102" hidden="1">
      <c r="C56" s="35" t="s">
        <v>1049</v>
      </c>
      <c r="D56" s="36" t="s">
        <v>2013</v>
      </c>
      <c r="E56" s="37" t="s">
        <v>53</v>
      </c>
      <c r="F56" s="37">
        <v>30</v>
      </c>
      <c r="G56" s="38">
        <v>1470</v>
      </c>
      <c r="H56" s="39" t="s">
        <v>54</v>
      </c>
      <c r="I56" s="40">
        <v>46174</v>
      </c>
      <c r="J56" s="41" t="s">
        <v>55</v>
      </c>
      <c r="K56" s="41" t="s">
        <v>56</v>
      </c>
      <c r="L56" s="41" t="s">
        <v>164</v>
      </c>
      <c r="M56" s="41" t="s">
        <v>58</v>
      </c>
      <c r="N56" s="42" t="s">
        <v>2517</v>
      </c>
      <c r="O56" s="44" t="s">
        <v>21</v>
      </c>
      <c r="P56" s="44" t="s">
        <v>2767</v>
      </c>
      <c r="Q56" s="44"/>
      <c r="R56" s="44" t="s">
        <v>2926</v>
      </c>
      <c r="S56" s="45" t="s">
        <v>1979</v>
      </c>
      <c r="T56" s="45" t="s">
        <v>1980</v>
      </c>
      <c r="U56" s="44"/>
      <c r="V56" s="44"/>
      <c r="W56" s="44"/>
      <c r="X56" s="45" t="s">
        <v>8</v>
      </c>
    </row>
    <row r="57" spans="3:24" ht="102" hidden="1">
      <c r="C57" s="47" t="s">
        <v>1049</v>
      </c>
      <c r="D57" s="60" t="s">
        <v>2079</v>
      </c>
      <c r="E57" s="49" t="s">
        <v>53</v>
      </c>
      <c r="F57" s="49">
        <v>20</v>
      </c>
      <c r="G57" s="50">
        <v>840</v>
      </c>
      <c r="H57" s="51" t="s">
        <v>54</v>
      </c>
      <c r="I57" s="52">
        <v>46174</v>
      </c>
      <c r="J57" s="53" t="s">
        <v>55</v>
      </c>
      <c r="K57" s="53" t="s">
        <v>56</v>
      </c>
      <c r="L57" s="53" t="s">
        <v>164</v>
      </c>
      <c r="M57" s="53" t="s">
        <v>58</v>
      </c>
      <c r="N57" s="54" t="s">
        <v>2517</v>
      </c>
      <c r="O57" s="56" t="s">
        <v>21</v>
      </c>
      <c r="P57" s="56" t="s">
        <v>2767</v>
      </c>
      <c r="Q57" s="56"/>
      <c r="R57" s="56" t="s">
        <v>2926</v>
      </c>
      <c r="S57" s="57" t="s">
        <v>1979</v>
      </c>
      <c r="T57" s="57" t="s">
        <v>1980</v>
      </c>
      <c r="U57" s="56"/>
      <c r="V57" s="56"/>
      <c r="W57" s="56"/>
      <c r="X57" s="57" t="s">
        <v>8</v>
      </c>
    </row>
    <row r="58" spans="3:24" ht="57">
      <c r="C58" s="35" t="s">
        <v>2693</v>
      </c>
      <c r="D58" s="36" t="s">
        <v>1814</v>
      </c>
      <c r="E58" s="37"/>
      <c r="F58" s="37"/>
      <c r="G58" s="38">
        <v>10000</v>
      </c>
      <c r="H58" s="39"/>
      <c r="I58" s="40"/>
      <c r="J58" s="41"/>
      <c r="K58" s="41"/>
      <c r="L58" s="41"/>
      <c r="M58" s="41"/>
      <c r="N58" s="42"/>
      <c r="O58" s="44"/>
      <c r="P58" s="44"/>
      <c r="Q58" s="44"/>
      <c r="R58" s="44" t="s">
        <v>2927</v>
      </c>
      <c r="S58" s="45" t="s">
        <v>158</v>
      </c>
      <c r="T58" s="45" t="s">
        <v>1815</v>
      </c>
      <c r="U58" s="44"/>
      <c r="V58" s="44"/>
      <c r="W58" s="44"/>
      <c r="X58" s="45" t="s">
        <v>8</v>
      </c>
    </row>
    <row r="59" spans="3:24" ht="63.75" hidden="1">
      <c r="C59" s="47" t="s">
        <v>1049</v>
      </c>
      <c r="D59" s="60" t="s">
        <v>1814</v>
      </c>
      <c r="E59" s="49" t="s">
        <v>53</v>
      </c>
      <c r="F59" s="49">
        <v>25</v>
      </c>
      <c r="G59" s="50">
        <v>10000</v>
      </c>
      <c r="H59" s="51" t="s">
        <v>54</v>
      </c>
      <c r="I59" s="52">
        <v>46204</v>
      </c>
      <c r="J59" s="53" t="s">
        <v>55</v>
      </c>
      <c r="K59" s="53" t="s">
        <v>56</v>
      </c>
      <c r="L59" s="53" t="s">
        <v>164</v>
      </c>
      <c r="M59" s="53" t="s">
        <v>58</v>
      </c>
      <c r="N59" s="54" t="s">
        <v>73</v>
      </c>
      <c r="O59" s="56" t="s">
        <v>21</v>
      </c>
      <c r="P59" s="56" t="s">
        <v>2767</v>
      </c>
      <c r="Q59" s="56"/>
      <c r="R59" s="56" t="s">
        <v>2927</v>
      </c>
      <c r="S59" s="57" t="s">
        <v>158</v>
      </c>
      <c r="T59" s="57" t="s">
        <v>1815</v>
      </c>
      <c r="U59" s="56"/>
      <c r="V59" s="56"/>
      <c r="W59" s="56"/>
      <c r="X59" s="57" t="s">
        <v>8</v>
      </c>
    </row>
    <row r="60" spans="3:24" ht="57">
      <c r="C60" s="35" t="s">
        <v>2693</v>
      </c>
      <c r="D60" s="36" t="s">
        <v>202</v>
      </c>
      <c r="E60" s="37"/>
      <c r="F60" s="37"/>
      <c r="G60" s="38">
        <v>12494.8</v>
      </c>
      <c r="H60" s="39"/>
      <c r="I60" s="40"/>
      <c r="J60" s="41"/>
      <c r="K60" s="41"/>
      <c r="L60" s="41"/>
      <c r="M60" s="41"/>
      <c r="N60" s="42"/>
      <c r="O60" s="44"/>
      <c r="P60" s="44"/>
      <c r="Q60" s="44"/>
      <c r="R60" s="44" t="s">
        <v>2927</v>
      </c>
      <c r="S60" s="45" t="s">
        <v>202</v>
      </c>
      <c r="T60" s="45" t="s">
        <v>181</v>
      </c>
      <c r="U60" s="199"/>
      <c r="V60" s="44"/>
      <c r="W60" s="44"/>
      <c r="X60" s="45" t="s">
        <v>8</v>
      </c>
    </row>
    <row r="61" spans="3:24" ht="63.75" hidden="1">
      <c r="C61" s="47" t="s">
        <v>156</v>
      </c>
      <c r="D61" s="60" t="s">
        <v>736</v>
      </c>
      <c r="E61" s="49" t="s">
        <v>53</v>
      </c>
      <c r="F61" s="49">
        <v>2</v>
      </c>
      <c r="G61" s="50">
        <v>200</v>
      </c>
      <c r="H61" s="51" t="s">
        <v>54</v>
      </c>
      <c r="I61" s="52">
        <v>46143</v>
      </c>
      <c r="J61" s="53" t="s">
        <v>55</v>
      </c>
      <c r="K61" s="53" t="s">
        <v>56</v>
      </c>
      <c r="L61" s="53" t="s">
        <v>164</v>
      </c>
      <c r="M61" s="53" t="s">
        <v>58</v>
      </c>
      <c r="N61" s="54" t="s">
        <v>148</v>
      </c>
      <c r="O61" s="56" t="s">
        <v>21</v>
      </c>
      <c r="P61" s="56" t="s">
        <v>2767</v>
      </c>
      <c r="Q61" s="56"/>
      <c r="R61" s="56" t="s">
        <v>2927</v>
      </c>
      <c r="S61" s="57" t="s">
        <v>202</v>
      </c>
      <c r="T61" s="57" t="s">
        <v>181</v>
      </c>
      <c r="U61" s="194"/>
      <c r="V61" s="56"/>
      <c r="W61" s="56"/>
      <c r="X61" s="56" t="s">
        <v>8</v>
      </c>
    </row>
    <row r="62" spans="3:24" ht="63.75" hidden="1">
      <c r="C62" s="35" t="s">
        <v>156</v>
      </c>
      <c r="D62" s="36" t="s">
        <v>802</v>
      </c>
      <c r="E62" s="37" t="s">
        <v>53</v>
      </c>
      <c r="F62" s="37">
        <v>4</v>
      </c>
      <c r="G62" s="38">
        <v>100</v>
      </c>
      <c r="H62" s="39" t="s">
        <v>54</v>
      </c>
      <c r="I62" s="40">
        <v>46143</v>
      </c>
      <c r="J62" s="41" t="s">
        <v>55</v>
      </c>
      <c r="K62" s="41" t="s">
        <v>56</v>
      </c>
      <c r="L62" s="41" t="s">
        <v>164</v>
      </c>
      <c r="M62" s="41" t="s">
        <v>58</v>
      </c>
      <c r="N62" s="42" t="s">
        <v>73</v>
      </c>
      <c r="O62" s="44" t="s">
        <v>21</v>
      </c>
      <c r="P62" s="44" t="s">
        <v>2767</v>
      </c>
      <c r="Q62" s="44"/>
      <c r="R62" s="44" t="s">
        <v>2927</v>
      </c>
      <c r="S62" s="45" t="s">
        <v>202</v>
      </c>
      <c r="T62" s="45" t="s">
        <v>181</v>
      </c>
      <c r="U62" s="199"/>
      <c r="V62" s="44"/>
      <c r="W62" s="44"/>
      <c r="X62" s="44" t="s">
        <v>8</v>
      </c>
    </row>
    <row r="63" spans="3:24" ht="89.25" hidden="1">
      <c r="C63" s="47" t="s">
        <v>1049</v>
      </c>
      <c r="D63" s="60" t="s">
        <v>1871</v>
      </c>
      <c r="E63" s="49" t="s">
        <v>1791</v>
      </c>
      <c r="F63" s="49">
        <v>600</v>
      </c>
      <c r="G63" s="50">
        <v>5646</v>
      </c>
      <c r="H63" s="51" t="s">
        <v>54</v>
      </c>
      <c r="I63" s="52">
        <v>46204</v>
      </c>
      <c r="J63" s="53" t="s">
        <v>55</v>
      </c>
      <c r="K63" s="53" t="s">
        <v>56</v>
      </c>
      <c r="L63" s="53" t="s">
        <v>164</v>
      </c>
      <c r="M63" s="53" t="s">
        <v>58</v>
      </c>
      <c r="N63" s="54" t="s">
        <v>2486</v>
      </c>
      <c r="O63" s="56" t="s">
        <v>21</v>
      </c>
      <c r="P63" s="56" t="s">
        <v>2767</v>
      </c>
      <c r="Q63" s="56"/>
      <c r="R63" s="56" t="s">
        <v>2927</v>
      </c>
      <c r="S63" s="57" t="s">
        <v>202</v>
      </c>
      <c r="T63" s="57" t="s">
        <v>181</v>
      </c>
      <c r="U63" s="56"/>
      <c r="V63" s="56"/>
      <c r="W63" s="56"/>
      <c r="X63" s="56" t="s">
        <v>8</v>
      </c>
    </row>
    <row r="64" spans="3:24" ht="63.75" hidden="1">
      <c r="C64" s="35" t="s">
        <v>1049</v>
      </c>
      <c r="D64" s="36" t="s">
        <v>2089</v>
      </c>
      <c r="E64" s="37" t="s">
        <v>1791</v>
      </c>
      <c r="F64" s="37">
        <v>200</v>
      </c>
      <c r="G64" s="38">
        <v>720</v>
      </c>
      <c r="H64" s="39" t="s">
        <v>54</v>
      </c>
      <c r="I64" s="40">
        <v>46174</v>
      </c>
      <c r="J64" s="41" t="s">
        <v>55</v>
      </c>
      <c r="K64" s="41" t="s">
        <v>56</v>
      </c>
      <c r="L64" s="41" t="s">
        <v>164</v>
      </c>
      <c r="M64" s="41" t="s">
        <v>58</v>
      </c>
      <c r="N64" s="42" t="s">
        <v>2534</v>
      </c>
      <c r="O64" s="44" t="s">
        <v>21</v>
      </c>
      <c r="P64" s="44" t="s">
        <v>2767</v>
      </c>
      <c r="Q64" s="44"/>
      <c r="R64" s="44" t="s">
        <v>2927</v>
      </c>
      <c r="S64" s="45" t="s">
        <v>202</v>
      </c>
      <c r="T64" s="45" t="s">
        <v>181</v>
      </c>
      <c r="U64" s="44"/>
      <c r="V64" s="44"/>
      <c r="W64" s="44"/>
      <c r="X64" s="44" t="s">
        <v>8</v>
      </c>
    </row>
    <row r="65" spans="3:24" ht="63.75" hidden="1">
      <c r="C65" s="47" t="s">
        <v>156</v>
      </c>
      <c r="D65" s="60" t="s">
        <v>804</v>
      </c>
      <c r="E65" s="49" t="s">
        <v>53</v>
      </c>
      <c r="F65" s="49">
        <v>2</v>
      </c>
      <c r="G65" s="50">
        <v>100</v>
      </c>
      <c r="H65" s="51" t="s">
        <v>54</v>
      </c>
      <c r="I65" s="52">
        <v>46143</v>
      </c>
      <c r="J65" s="53" t="s">
        <v>55</v>
      </c>
      <c r="K65" s="53" t="s">
        <v>56</v>
      </c>
      <c r="L65" s="53" t="s">
        <v>164</v>
      </c>
      <c r="M65" s="53" t="s">
        <v>58</v>
      </c>
      <c r="N65" s="54" t="s">
        <v>148</v>
      </c>
      <c r="O65" s="56" t="s">
        <v>21</v>
      </c>
      <c r="P65" s="56" t="s">
        <v>2767</v>
      </c>
      <c r="Q65" s="56"/>
      <c r="R65" s="56" t="s">
        <v>2927</v>
      </c>
      <c r="S65" s="57" t="s">
        <v>202</v>
      </c>
      <c r="T65" s="57" t="s">
        <v>181</v>
      </c>
      <c r="U65" s="56"/>
      <c r="V65" s="56"/>
      <c r="W65" s="56"/>
      <c r="X65" s="56" t="s">
        <v>8</v>
      </c>
    </row>
    <row r="66" spans="3:24" ht="89.25" hidden="1">
      <c r="C66" s="35" t="s">
        <v>1049</v>
      </c>
      <c r="D66" s="36" t="s">
        <v>2091</v>
      </c>
      <c r="E66" s="37" t="s">
        <v>1857</v>
      </c>
      <c r="F66" s="37">
        <v>120</v>
      </c>
      <c r="G66" s="38">
        <v>720</v>
      </c>
      <c r="H66" s="39" t="s">
        <v>54</v>
      </c>
      <c r="I66" s="40">
        <v>46174</v>
      </c>
      <c r="J66" s="41" t="s">
        <v>55</v>
      </c>
      <c r="K66" s="41" t="s">
        <v>56</v>
      </c>
      <c r="L66" s="41" t="s">
        <v>164</v>
      </c>
      <c r="M66" s="41" t="s">
        <v>58</v>
      </c>
      <c r="N66" s="42" t="s">
        <v>2486</v>
      </c>
      <c r="O66" s="44" t="s">
        <v>21</v>
      </c>
      <c r="P66" s="44" t="s">
        <v>2767</v>
      </c>
      <c r="Q66" s="44"/>
      <c r="R66" s="44" t="s">
        <v>2927</v>
      </c>
      <c r="S66" s="45" t="s">
        <v>202</v>
      </c>
      <c r="T66" s="45" t="s">
        <v>181</v>
      </c>
      <c r="U66" s="44"/>
      <c r="V66" s="44"/>
      <c r="W66" s="44"/>
      <c r="X66" s="44" t="s">
        <v>8</v>
      </c>
    </row>
    <row r="67" spans="3:24" ht="76.5" hidden="1">
      <c r="C67" s="47" t="s">
        <v>156</v>
      </c>
      <c r="D67" s="60" t="s">
        <v>686</v>
      </c>
      <c r="E67" s="49" t="s">
        <v>53</v>
      </c>
      <c r="F67" s="49">
        <v>4</v>
      </c>
      <c r="G67" s="50">
        <v>320</v>
      </c>
      <c r="H67" s="51" t="s">
        <v>54</v>
      </c>
      <c r="I67" s="52">
        <v>46174</v>
      </c>
      <c r="J67" s="53" t="s">
        <v>55</v>
      </c>
      <c r="K67" s="53" t="s">
        <v>56</v>
      </c>
      <c r="L67" s="53" t="s">
        <v>164</v>
      </c>
      <c r="M67" s="53" t="s">
        <v>58</v>
      </c>
      <c r="N67" s="54" t="s">
        <v>109</v>
      </c>
      <c r="O67" s="56" t="s">
        <v>21</v>
      </c>
      <c r="P67" s="56" t="s">
        <v>2767</v>
      </c>
      <c r="Q67" s="56"/>
      <c r="R67" s="56" t="s">
        <v>2927</v>
      </c>
      <c r="S67" s="57" t="s">
        <v>202</v>
      </c>
      <c r="T67" s="57" t="s">
        <v>181</v>
      </c>
      <c r="U67" s="56"/>
      <c r="V67" s="56"/>
      <c r="W67" s="56"/>
      <c r="X67" s="56" t="s">
        <v>8</v>
      </c>
    </row>
    <row r="68" spans="3:24" ht="63.75" hidden="1">
      <c r="C68" s="35" t="s">
        <v>247</v>
      </c>
      <c r="D68" s="36" t="s">
        <v>766</v>
      </c>
      <c r="E68" s="37" t="s">
        <v>53</v>
      </c>
      <c r="F68" s="37">
        <v>3</v>
      </c>
      <c r="G68" s="38">
        <v>150</v>
      </c>
      <c r="H68" s="39" t="s">
        <v>54</v>
      </c>
      <c r="I68" s="40">
        <v>46143</v>
      </c>
      <c r="J68" s="41" t="s">
        <v>55</v>
      </c>
      <c r="K68" s="41" t="s">
        <v>56</v>
      </c>
      <c r="L68" s="41" t="s">
        <v>164</v>
      </c>
      <c r="M68" s="41" t="s">
        <v>58</v>
      </c>
      <c r="N68" s="42" t="s">
        <v>148</v>
      </c>
      <c r="O68" s="44" t="s">
        <v>21</v>
      </c>
      <c r="P68" s="44" t="s">
        <v>2767</v>
      </c>
      <c r="Q68" s="44"/>
      <c r="R68" s="44" t="s">
        <v>2927</v>
      </c>
      <c r="S68" s="45" t="s">
        <v>202</v>
      </c>
      <c r="T68" s="45" t="s">
        <v>181</v>
      </c>
      <c r="U68" s="44"/>
      <c r="V68" s="44"/>
      <c r="W68" s="44"/>
      <c r="X68" s="44" t="s">
        <v>8</v>
      </c>
    </row>
    <row r="69" spans="3:24" ht="63.75" hidden="1">
      <c r="C69" s="47" t="s">
        <v>1049</v>
      </c>
      <c r="D69" s="60" t="s">
        <v>2087</v>
      </c>
      <c r="E69" s="49" t="s">
        <v>53</v>
      </c>
      <c r="F69" s="49">
        <v>30</v>
      </c>
      <c r="G69" s="50">
        <v>750</v>
      </c>
      <c r="H69" s="51" t="s">
        <v>54</v>
      </c>
      <c r="I69" s="52">
        <v>46174</v>
      </c>
      <c r="J69" s="53" t="s">
        <v>55</v>
      </c>
      <c r="K69" s="53" t="s">
        <v>56</v>
      </c>
      <c r="L69" s="53" t="s">
        <v>164</v>
      </c>
      <c r="M69" s="53" t="s">
        <v>58</v>
      </c>
      <c r="N69" s="54" t="s">
        <v>148</v>
      </c>
      <c r="O69" s="56" t="s">
        <v>21</v>
      </c>
      <c r="P69" s="56" t="s">
        <v>2767</v>
      </c>
      <c r="Q69" s="56"/>
      <c r="R69" s="56" t="s">
        <v>2927</v>
      </c>
      <c r="S69" s="57" t="s">
        <v>202</v>
      </c>
      <c r="T69" s="57" t="s">
        <v>181</v>
      </c>
      <c r="U69" s="56"/>
      <c r="V69" s="56"/>
      <c r="W69" s="56"/>
      <c r="X69" s="56" t="s">
        <v>8</v>
      </c>
    </row>
    <row r="70" spans="3:24" ht="63.75" hidden="1">
      <c r="C70" s="35" t="s">
        <v>1049</v>
      </c>
      <c r="D70" s="36" t="s">
        <v>2143</v>
      </c>
      <c r="E70" s="37" t="s">
        <v>53</v>
      </c>
      <c r="F70" s="37">
        <v>30</v>
      </c>
      <c r="G70" s="38">
        <v>405</v>
      </c>
      <c r="H70" s="39" t="s">
        <v>54</v>
      </c>
      <c r="I70" s="40">
        <v>46174</v>
      </c>
      <c r="J70" s="41" t="s">
        <v>55</v>
      </c>
      <c r="K70" s="41" t="s">
        <v>56</v>
      </c>
      <c r="L70" s="41" t="s">
        <v>164</v>
      </c>
      <c r="M70" s="41" t="s">
        <v>58</v>
      </c>
      <c r="N70" s="42" t="s">
        <v>148</v>
      </c>
      <c r="O70" s="44" t="s">
        <v>21</v>
      </c>
      <c r="P70" s="44" t="s">
        <v>2767</v>
      </c>
      <c r="Q70" s="44"/>
      <c r="R70" s="44" t="s">
        <v>2927</v>
      </c>
      <c r="S70" s="45" t="s">
        <v>202</v>
      </c>
      <c r="T70" s="45" t="s">
        <v>181</v>
      </c>
      <c r="U70" s="44"/>
      <c r="V70" s="44"/>
      <c r="W70" s="44"/>
      <c r="X70" s="44" t="s">
        <v>8</v>
      </c>
    </row>
    <row r="71" spans="3:24" ht="63.75" hidden="1">
      <c r="C71" s="47" t="s">
        <v>106</v>
      </c>
      <c r="D71" s="60" t="s">
        <v>209</v>
      </c>
      <c r="E71" s="49" t="s">
        <v>210</v>
      </c>
      <c r="F71" s="49">
        <v>1</v>
      </c>
      <c r="G71" s="50">
        <v>100</v>
      </c>
      <c r="H71" s="51" t="s">
        <v>54</v>
      </c>
      <c r="I71" s="52">
        <v>46143</v>
      </c>
      <c r="J71" s="53" t="s">
        <v>55</v>
      </c>
      <c r="K71" s="53" t="s">
        <v>56</v>
      </c>
      <c r="L71" s="53" t="s">
        <v>164</v>
      </c>
      <c r="M71" s="53" t="s">
        <v>58</v>
      </c>
      <c r="N71" s="54" t="s">
        <v>148</v>
      </c>
      <c r="O71" s="56" t="s">
        <v>21</v>
      </c>
      <c r="P71" s="56" t="s">
        <v>2767</v>
      </c>
      <c r="Q71" s="56"/>
      <c r="R71" s="56" t="s">
        <v>2927</v>
      </c>
      <c r="S71" s="57" t="s">
        <v>202</v>
      </c>
      <c r="T71" s="57" t="s">
        <v>181</v>
      </c>
      <c r="U71" s="56"/>
      <c r="V71" s="56"/>
      <c r="W71" s="56"/>
      <c r="X71" s="56" t="s">
        <v>8</v>
      </c>
    </row>
    <row r="72" spans="3:24" ht="63.75" hidden="1">
      <c r="C72" s="35" t="s">
        <v>1049</v>
      </c>
      <c r="D72" s="36" t="s">
        <v>2260</v>
      </c>
      <c r="E72" s="37" t="s">
        <v>53</v>
      </c>
      <c r="F72" s="37">
        <v>2</v>
      </c>
      <c r="G72" s="38">
        <v>123.8</v>
      </c>
      <c r="H72" s="39" t="s">
        <v>54</v>
      </c>
      <c r="I72" s="40">
        <v>46143</v>
      </c>
      <c r="J72" s="41" t="s">
        <v>55</v>
      </c>
      <c r="K72" s="41" t="s">
        <v>56</v>
      </c>
      <c r="L72" s="41" t="s">
        <v>164</v>
      </c>
      <c r="M72" s="41" t="s">
        <v>58</v>
      </c>
      <c r="N72" s="42" t="s">
        <v>73</v>
      </c>
      <c r="O72" s="44" t="s">
        <v>21</v>
      </c>
      <c r="P72" s="44" t="s">
        <v>2767</v>
      </c>
      <c r="Q72" s="44"/>
      <c r="R72" s="44" t="s">
        <v>2927</v>
      </c>
      <c r="S72" s="45" t="s">
        <v>202</v>
      </c>
      <c r="T72" s="45" t="s">
        <v>181</v>
      </c>
      <c r="U72" s="44"/>
      <c r="V72" s="44"/>
      <c r="W72" s="44"/>
      <c r="X72" s="45" t="s">
        <v>8</v>
      </c>
    </row>
    <row r="73" spans="3:24" ht="63.75" hidden="1">
      <c r="C73" s="47" t="s">
        <v>156</v>
      </c>
      <c r="D73" s="60" t="s">
        <v>787</v>
      </c>
      <c r="E73" s="49" t="s">
        <v>53</v>
      </c>
      <c r="F73" s="49">
        <v>12</v>
      </c>
      <c r="G73" s="50">
        <v>120</v>
      </c>
      <c r="H73" s="51" t="s">
        <v>54</v>
      </c>
      <c r="I73" s="52">
        <v>46143</v>
      </c>
      <c r="J73" s="53" t="s">
        <v>55</v>
      </c>
      <c r="K73" s="53" t="s">
        <v>56</v>
      </c>
      <c r="L73" s="53" t="s">
        <v>164</v>
      </c>
      <c r="M73" s="53" t="s">
        <v>58</v>
      </c>
      <c r="N73" s="54" t="s">
        <v>2534</v>
      </c>
      <c r="O73" s="56" t="s">
        <v>21</v>
      </c>
      <c r="P73" s="56" t="s">
        <v>2767</v>
      </c>
      <c r="Q73" s="56"/>
      <c r="R73" s="56" t="s">
        <v>2927</v>
      </c>
      <c r="S73" s="57" t="s">
        <v>202</v>
      </c>
      <c r="T73" s="57" t="s">
        <v>181</v>
      </c>
      <c r="U73" s="56"/>
      <c r="V73" s="56"/>
      <c r="W73" s="56"/>
      <c r="X73" s="57" t="s">
        <v>8</v>
      </c>
    </row>
    <row r="74" spans="3:24" ht="63.75" hidden="1">
      <c r="C74" s="35" t="s">
        <v>156</v>
      </c>
      <c r="D74" s="36" t="s">
        <v>789</v>
      </c>
      <c r="E74" s="37" t="s">
        <v>53</v>
      </c>
      <c r="F74" s="37">
        <v>12</v>
      </c>
      <c r="G74" s="38">
        <v>120</v>
      </c>
      <c r="H74" s="39" t="s">
        <v>54</v>
      </c>
      <c r="I74" s="40">
        <v>46143</v>
      </c>
      <c r="J74" s="41" t="s">
        <v>55</v>
      </c>
      <c r="K74" s="41" t="s">
        <v>56</v>
      </c>
      <c r="L74" s="41" t="s">
        <v>164</v>
      </c>
      <c r="M74" s="41" t="s">
        <v>58</v>
      </c>
      <c r="N74" s="42" t="s">
        <v>2498</v>
      </c>
      <c r="O74" s="44" t="s">
        <v>21</v>
      </c>
      <c r="P74" s="44" t="s">
        <v>2767</v>
      </c>
      <c r="Q74" s="44"/>
      <c r="R74" s="44" t="s">
        <v>2927</v>
      </c>
      <c r="S74" s="45" t="s">
        <v>202</v>
      </c>
      <c r="T74" s="45" t="s">
        <v>181</v>
      </c>
      <c r="U74" s="44"/>
      <c r="V74" s="44"/>
      <c r="W74" s="44"/>
      <c r="X74" s="45" t="s">
        <v>8</v>
      </c>
    </row>
    <row r="75" spans="3:24" ht="63.75" hidden="1">
      <c r="C75" s="47" t="s">
        <v>156</v>
      </c>
      <c r="D75" s="60" t="s">
        <v>791</v>
      </c>
      <c r="E75" s="49" t="s">
        <v>53</v>
      </c>
      <c r="F75" s="49">
        <v>12</v>
      </c>
      <c r="G75" s="50">
        <v>120</v>
      </c>
      <c r="H75" s="51" t="s">
        <v>54</v>
      </c>
      <c r="I75" s="52">
        <v>46143</v>
      </c>
      <c r="J75" s="53" t="s">
        <v>55</v>
      </c>
      <c r="K75" s="53" t="s">
        <v>56</v>
      </c>
      <c r="L75" s="53" t="s">
        <v>164</v>
      </c>
      <c r="M75" s="53" t="s">
        <v>58</v>
      </c>
      <c r="N75" s="54" t="s">
        <v>2498</v>
      </c>
      <c r="O75" s="56" t="s">
        <v>21</v>
      </c>
      <c r="P75" s="56" t="s">
        <v>2767</v>
      </c>
      <c r="Q75" s="56"/>
      <c r="R75" s="56" t="s">
        <v>2927</v>
      </c>
      <c r="S75" s="57" t="s">
        <v>202</v>
      </c>
      <c r="T75" s="57" t="s">
        <v>181</v>
      </c>
      <c r="U75" s="56"/>
      <c r="V75" s="56"/>
      <c r="W75" s="56"/>
      <c r="X75" s="57" t="s">
        <v>8</v>
      </c>
    </row>
    <row r="76" spans="3:24" ht="57">
      <c r="C76" s="35" t="s">
        <v>2693</v>
      </c>
      <c r="D76" s="36" t="s">
        <v>729</v>
      </c>
      <c r="E76" s="37"/>
      <c r="F76" s="37"/>
      <c r="G76" s="38">
        <v>52716.7</v>
      </c>
      <c r="H76" s="39"/>
      <c r="I76" s="40"/>
      <c r="J76" s="41"/>
      <c r="K76" s="41"/>
      <c r="L76" s="41"/>
      <c r="M76" s="41"/>
      <c r="N76" s="42"/>
      <c r="O76" s="44"/>
      <c r="P76" s="44"/>
      <c r="Q76" s="44"/>
      <c r="R76" s="44" t="s">
        <v>2931</v>
      </c>
      <c r="S76" s="45" t="s">
        <v>729</v>
      </c>
      <c r="T76" s="45" t="s">
        <v>730</v>
      </c>
      <c r="U76" s="44"/>
      <c r="V76" s="44"/>
      <c r="W76" s="44"/>
      <c r="X76" s="45" t="s">
        <v>8</v>
      </c>
    </row>
    <row r="77" spans="3:24" ht="63.75" hidden="1">
      <c r="C77" s="47" t="s">
        <v>1049</v>
      </c>
      <c r="D77" s="60" t="s">
        <v>2112</v>
      </c>
      <c r="E77" s="49" t="s">
        <v>53</v>
      </c>
      <c r="F77" s="49">
        <v>60</v>
      </c>
      <c r="G77" s="50">
        <v>570</v>
      </c>
      <c r="H77" s="51" t="s">
        <v>54</v>
      </c>
      <c r="I77" s="52">
        <v>46174</v>
      </c>
      <c r="J77" s="53" t="s">
        <v>55</v>
      </c>
      <c r="K77" s="53" t="s">
        <v>56</v>
      </c>
      <c r="L77" s="53" t="s">
        <v>164</v>
      </c>
      <c r="M77" s="53" t="s">
        <v>58</v>
      </c>
      <c r="N77" s="54" t="s">
        <v>2498</v>
      </c>
      <c r="O77" s="56" t="s">
        <v>21</v>
      </c>
      <c r="P77" s="56" t="s">
        <v>2767</v>
      </c>
      <c r="Q77" s="56"/>
      <c r="R77" s="56" t="s">
        <v>2931</v>
      </c>
      <c r="S77" s="57" t="s">
        <v>729</v>
      </c>
      <c r="T77" s="57" t="s">
        <v>730</v>
      </c>
      <c r="U77" s="56"/>
      <c r="V77" s="56"/>
      <c r="W77" s="56"/>
      <c r="X77" s="56" t="s">
        <v>8</v>
      </c>
    </row>
    <row r="78" spans="3:24" ht="63.75" hidden="1">
      <c r="C78" s="35" t="s">
        <v>1049</v>
      </c>
      <c r="D78" s="36" t="s">
        <v>2287</v>
      </c>
      <c r="E78" s="37" t="s">
        <v>53</v>
      </c>
      <c r="F78" s="37">
        <v>30</v>
      </c>
      <c r="G78" s="38">
        <v>63</v>
      </c>
      <c r="H78" s="39" t="s">
        <v>54</v>
      </c>
      <c r="I78" s="40">
        <v>46143</v>
      </c>
      <c r="J78" s="41" t="s">
        <v>55</v>
      </c>
      <c r="K78" s="41" t="s">
        <v>56</v>
      </c>
      <c r="L78" s="41" t="s">
        <v>164</v>
      </c>
      <c r="M78" s="41" t="s">
        <v>58</v>
      </c>
      <c r="N78" s="42" t="s">
        <v>2498</v>
      </c>
      <c r="O78" s="44" t="s">
        <v>21</v>
      </c>
      <c r="P78" s="44" t="s">
        <v>2767</v>
      </c>
      <c r="Q78" s="44"/>
      <c r="R78" s="44" t="s">
        <v>2931</v>
      </c>
      <c r="S78" s="45" t="s">
        <v>729</v>
      </c>
      <c r="T78" s="45" t="s">
        <v>730</v>
      </c>
      <c r="U78" s="44"/>
      <c r="V78" s="44"/>
      <c r="W78" s="44"/>
      <c r="X78" s="44" t="s">
        <v>8</v>
      </c>
    </row>
    <row r="79" spans="3:24" ht="63.75" hidden="1">
      <c r="C79" s="47" t="s">
        <v>1049</v>
      </c>
      <c r="D79" s="60" t="s">
        <v>2225</v>
      </c>
      <c r="E79" s="49" t="s">
        <v>53</v>
      </c>
      <c r="F79" s="49">
        <v>10</v>
      </c>
      <c r="G79" s="50">
        <v>183</v>
      </c>
      <c r="H79" s="51" t="s">
        <v>54</v>
      </c>
      <c r="I79" s="52">
        <v>46143</v>
      </c>
      <c r="J79" s="53" t="s">
        <v>55</v>
      </c>
      <c r="K79" s="53" t="s">
        <v>56</v>
      </c>
      <c r="L79" s="53" t="s">
        <v>164</v>
      </c>
      <c r="M79" s="53" t="s">
        <v>58</v>
      </c>
      <c r="N79" s="54" t="s">
        <v>73</v>
      </c>
      <c r="O79" s="56" t="s">
        <v>21</v>
      </c>
      <c r="P79" s="56" t="s">
        <v>2767</v>
      </c>
      <c r="Q79" s="56"/>
      <c r="R79" s="56" t="s">
        <v>2931</v>
      </c>
      <c r="S79" s="57" t="s">
        <v>729</v>
      </c>
      <c r="T79" s="57" t="s">
        <v>730</v>
      </c>
      <c r="U79" s="194"/>
      <c r="V79" s="56"/>
      <c r="W79" s="56"/>
      <c r="X79" s="56" t="s">
        <v>8</v>
      </c>
    </row>
    <row r="80" spans="3:24" ht="76.5" hidden="1">
      <c r="C80" s="35" t="s">
        <v>1049</v>
      </c>
      <c r="D80" s="36" t="s">
        <v>2317</v>
      </c>
      <c r="E80" s="37" t="s">
        <v>53</v>
      </c>
      <c r="F80" s="37">
        <v>10</v>
      </c>
      <c r="G80" s="38">
        <v>34.5</v>
      </c>
      <c r="H80" s="39" t="s">
        <v>54</v>
      </c>
      <c r="I80" s="40">
        <v>46143</v>
      </c>
      <c r="J80" s="41" t="s">
        <v>55</v>
      </c>
      <c r="K80" s="41" t="s">
        <v>56</v>
      </c>
      <c r="L80" s="41" t="s">
        <v>164</v>
      </c>
      <c r="M80" s="41" t="s">
        <v>58</v>
      </c>
      <c r="N80" s="42" t="s">
        <v>109</v>
      </c>
      <c r="O80" s="44" t="s">
        <v>21</v>
      </c>
      <c r="P80" s="44" t="s">
        <v>2767</v>
      </c>
      <c r="Q80" s="44"/>
      <c r="R80" s="44" t="s">
        <v>2931</v>
      </c>
      <c r="S80" s="45" t="s">
        <v>729</v>
      </c>
      <c r="T80" s="45" t="s">
        <v>730</v>
      </c>
      <c r="U80" s="44"/>
      <c r="V80" s="44"/>
      <c r="W80" s="44"/>
      <c r="X80" s="44" t="s">
        <v>8</v>
      </c>
    </row>
    <row r="81" spans="3:24" ht="89.25" hidden="1">
      <c r="C81" s="47" t="s">
        <v>1049</v>
      </c>
      <c r="D81" s="60" t="s">
        <v>2213</v>
      </c>
      <c r="E81" s="49" t="s">
        <v>53</v>
      </c>
      <c r="F81" s="49">
        <v>30</v>
      </c>
      <c r="G81" s="50">
        <v>202.5</v>
      </c>
      <c r="H81" s="51" t="s">
        <v>54</v>
      </c>
      <c r="I81" s="52">
        <v>46143</v>
      </c>
      <c r="J81" s="53" t="s">
        <v>55</v>
      </c>
      <c r="K81" s="53" t="s">
        <v>56</v>
      </c>
      <c r="L81" s="53" t="s">
        <v>164</v>
      </c>
      <c r="M81" s="53" t="s">
        <v>58</v>
      </c>
      <c r="N81" s="54" t="s">
        <v>2486</v>
      </c>
      <c r="O81" s="56" t="s">
        <v>21</v>
      </c>
      <c r="P81" s="56" t="s">
        <v>2767</v>
      </c>
      <c r="Q81" s="56"/>
      <c r="R81" s="56" t="s">
        <v>2931</v>
      </c>
      <c r="S81" s="57" t="s">
        <v>729</v>
      </c>
      <c r="T81" s="57" t="s">
        <v>730</v>
      </c>
      <c r="U81" s="56"/>
      <c r="V81" s="56"/>
      <c r="W81" s="56"/>
      <c r="X81" s="56" t="s">
        <v>8</v>
      </c>
    </row>
    <row r="82" spans="3:24" ht="76.5" hidden="1">
      <c r="C82" s="35" t="s">
        <v>1049</v>
      </c>
      <c r="D82" s="36" t="s">
        <v>2148</v>
      </c>
      <c r="E82" s="37" t="s">
        <v>53</v>
      </c>
      <c r="F82" s="37">
        <v>10</v>
      </c>
      <c r="G82" s="38">
        <v>400</v>
      </c>
      <c r="H82" s="39" t="s">
        <v>54</v>
      </c>
      <c r="I82" s="40">
        <v>46174</v>
      </c>
      <c r="J82" s="41" t="s">
        <v>55</v>
      </c>
      <c r="K82" s="41" t="s">
        <v>56</v>
      </c>
      <c r="L82" s="41" t="s">
        <v>164</v>
      </c>
      <c r="M82" s="41" t="s">
        <v>58</v>
      </c>
      <c r="N82" s="42" t="s">
        <v>109</v>
      </c>
      <c r="O82" s="44" t="s">
        <v>21</v>
      </c>
      <c r="P82" s="44" t="s">
        <v>2767</v>
      </c>
      <c r="Q82" s="44"/>
      <c r="R82" s="44" t="s">
        <v>2931</v>
      </c>
      <c r="S82" s="45" t="s">
        <v>729</v>
      </c>
      <c r="T82" s="45" t="s">
        <v>730</v>
      </c>
      <c r="U82" s="44"/>
      <c r="V82" s="44"/>
      <c r="W82" s="44"/>
      <c r="X82" s="44" t="s">
        <v>8</v>
      </c>
    </row>
    <row r="83" spans="3:24" ht="76.5" hidden="1">
      <c r="C83" s="47" t="s">
        <v>1049</v>
      </c>
      <c r="D83" s="60" t="s">
        <v>2187</v>
      </c>
      <c r="E83" s="49" t="s">
        <v>53</v>
      </c>
      <c r="F83" s="49">
        <v>48</v>
      </c>
      <c r="G83" s="50">
        <v>283.2</v>
      </c>
      <c r="H83" s="51" t="s">
        <v>54</v>
      </c>
      <c r="I83" s="52">
        <v>46143</v>
      </c>
      <c r="J83" s="53" t="s">
        <v>55</v>
      </c>
      <c r="K83" s="53" t="s">
        <v>56</v>
      </c>
      <c r="L83" s="53" t="s">
        <v>164</v>
      </c>
      <c r="M83" s="53" t="s">
        <v>58</v>
      </c>
      <c r="N83" s="54" t="s">
        <v>109</v>
      </c>
      <c r="O83" s="56" t="s">
        <v>21</v>
      </c>
      <c r="P83" s="56" t="s">
        <v>2767</v>
      </c>
      <c r="Q83" s="56"/>
      <c r="R83" s="56" t="s">
        <v>2931</v>
      </c>
      <c r="S83" s="57" t="s">
        <v>729</v>
      </c>
      <c r="T83" s="57" t="s">
        <v>730</v>
      </c>
      <c r="U83" s="56"/>
      <c r="V83" s="56"/>
      <c r="W83" s="56"/>
      <c r="X83" s="56" t="s">
        <v>8</v>
      </c>
    </row>
    <row r="84" spans="3:24" ht="76.5" hidden="1">
      <c r="C84" s="35" t="s">
        <v>250</v>
      </c>
      <c r="D84" s="36" t="s">
        <v>738</v>
      </c>
      <c r="E84" s="37" t="s">
        <v>53</v>
      </c>
      <c r="F84" s="37">
        <v>25</v>
      </c>
      <c r="G84" s="38">
        <v>200</v>
      </c>
      <c r="H84" s="39" t="s">
        <v>54</v>
      </c>
      <c r="I84" s="40">
        <v>46143</v>
      </c>
      <c r="J84" s="41" t="s">
        <v>55</v>
      </c>
      <c r="K84" s="41" t="s">
        <v>56</v>
      </c>
      <c r="L84" s="41" t="s">
        <v>164</v>
      </c>
      <c r="M84" s="41" t="s">
        <v>58</v>
      </c>
      <c r="N84" s="42" t="s">
        <v>109</v>
      </c>
      <c r="O84" s="44" t="s">
        <v>21</v>
      </c>
      <c r="P84" s="44" t="s">
        <v>2767</v>
      </c>
      <c r="Q84" s="44"/>
      <c r="R84" s="44" t="s">
        <v>2931</v>
      </c>
      <c r="S84" s="45" t="s">
        <v>729</v>
      </c>
      <c r="T84" s="45" t="s">
        <v>730</v>
      </c>
      <c r="U84" s="44"/>
      <c r="V84" s="44"/>
      <c r="W84" s="44"/>
      <c r="X84" s="44" t="s">
        <v>8</v>
      </c>
    </row>
    <row r="85" spans="3:24" ht="102" hidden="1">
      <c r="C85" s="47" t="s">
        <v>1049</v>
      </c>
      <c r="D85" s="60" t="s">
        <v>2295</v>
      </c>
      <c r="E85" s="49" t="s">
        <v>53</v>
      </c>
      <c r="F85" s="49">
        <v>10</v>
      </c>
      <c r="G85" s="50">
        <v>48</v>
      </c>
      <c r="H85" s="51" t="s">
        <v>54</v>
      </c>
      <c r="I85" s="52">
        <v>46143</v>
      </c>
      <c r="J85" s="53" t="s">
        <v>55</v>
      </c>
      <c r="K85" s="53" t="s">
        <v>56</v>
      </c>
      <c r="L85" s="53" t="s">
        <v>164</v>
      </c>
      <c r="M85" s="53" t="s">
        <v>58</v>
      </c>
      <c r="N85" s="54" t="s">
        <v>2517</v>
      </c>
      <c r="O85" s="56" t="s">
        <v>21</v>
      </c>
      <c r="P85" s="56" t="s">
        <v>2767</v>
      </c>
      <c r="Q85" s="56"/>
      <c r="R85" s="56" t="s">
        <v>2931</v>
      </c>
      <c r="S85" s="57" t="s">
        <v>729</v>
      </c>
      <c r="T85" s="57" t="s">
        <v>730</v>
      </c>
      <c r="U85" s="56"/>
      <c r="V85" s="56"/>
      <c r="W85" s="56"/>
      <c r="X85" s="56" t="s">
        <v>8</v>
      </c>
    </row>
    <row r="86" spans="3:24" ht="63.75" hidden="1">
      <c r="C86" s="35" t="s">
        <v>1049</v>
      </c>
      <c r="D86" s="36" t="s">
        <v>2297</v>
      </c>
      <c r="E86" s="37" t="s">
        <v>2298</v>
      </c>
      <c r="F86" s="37">
        <v>10</v>
      </c>
      <c r="G86" s="38">
        <v>45</v>
      </c>
      <c r="H86" s="39" t="s">
        <v>54</v>
      </c>
      <c r="I86" s="40">
        <v>46143</v>
      </c>
      <c r="J86" s="41" t="s">
        <v>55</v>
      </c>
      <c r="K86" s="41" t="s">
        <v>56</v>
      </c>
      <c r="L86" s="41" t="s">
        <v>164</v>
      </c>
      <c r="M86" s="41" t="s">
        <v>58</v>
      </c>
      <c r="N86" s="42" t="s">
        <v>2534</v>
      </c>
      <c r="O86" s="44" t="s">
        <v>21</v>
      </c>
      <c r="P86" s="44" t="s">
        <v>2767</v>
      </c>
      <c r="Q86" s="44"/>
      <c r="R86" s="44" t="s">
        <v>2931</v>
      </c>
      <c r="S86" s="45" t="s">
        <v>729</v>
      </c>
      <c r="T86" s="45" t="s">
        <v>730</v>
      </c>
      <c r="U86" s="44"/>
      <c r="V86" s="44"/>
      <c r="W86" s="44"/>
      <c r="X86" s="44" t="s">
        <v>8</v>
      </c>
    </row>
    <row r="87" spans="3:24" ht="63.75" hidden="1">
      <c r="C87" s="47" t="s">
        <v>1049</v>
      </c>
      <c r="D87" s="60" t="s">
        <v>2227</v>
      </c>
      <c r="E87" s="49" t="s">
        <v>53</v>
      </c>
      <c r="F87" s="49">
        <v>50</v>
      </c>
      <c r="G87" s="50">
        <v>180</v>
      </c>
      <c r="H87" s="51" t="s">
        <v>54</v>
      </c>
      <c r="I87" s="52">
        <v>46143</v>
      </c>
      <c r="J87" s="53" t="s">
        <v>55</v>
      </c>
      <c r="K87" s="53" t="s">
        <v>56</v>
      </c>
      <c r="L87" s="53" t="s">
        <v>164</v>
      </c>
      <c r="M87" s="53" t="s">
        <v>58</v>
      </c>
      <c r="N87" s="54" t="s">
        <v>148</v>
      </c>
      <c r="O87" s="56" t="s">
        <v>21</v>
      </c>
      <c r="P87" s="56" t="s">
        <v>2767</v>
      </c>
      <c r="Q87" s="56"/>
      <c r="R87" s="56" t="s">
        <v>2931</v>
      </c>
      <c r="S87" s="57" t="s">
        <v>729</v>
      </c>
      <c r="T87" s="57" t="s">
        <v>730</v>
      </c>
      <c r="U87" s="56"/>
      <c r="V87" s="56"/>
      <c r="W87" s="56"/>
      <c r="X87" s="56" t="s">
        <v>8</v>
      </c>
    </row>
    <row r="88" spans="3:24" ht="63.75" hidden="1">
      <c r="C88" s="35" t="s">
        <v>247</v>
      </c>
      <c r="D88" s="36" t="s">
        <v>2354</v>
      </c>
      <c r="E88" s="37" t="s">
        <v>53</v>
      </c>
      <c r="F88" s="37">
        <v>5</v>
      </c>
      <c r="G88" s="38">
        <v>40</v>
      </c>
      <c r="H88" s="39" t="s">
        <v>54</v>
      </c>
      <c r="I88" s="40">
        <v>46143</v>
      </c>
      <c r="J88" s="41" t="s">
        <v>55</v>
      </c>
      <c r="K88" s="41" t="s">
        <v>56</v>
      </c>
      <c r="L88" s="41" t="s">
        <v>164</v>
      </c>
      <c r="M88" s="41" t="s">
        <v>91</v>
      </c>
      <c r="N88" s="42" t="s">
        <v>2534</v>
      </c>
      <c r="O88" s="44" t="s">
        <v>951</v>
      </c>
      <c r="P88" s="44" t="s">
        <v>2767</v>
      </c>
      <c r="Q88" s="44"/>
      <c r="R88" s="44" t="s">
        <v>2931</v>
      </c>
      <c r="S88" s="45" t="s">
        <v>729</v>
      </c>
      <c r="T88" s="45" t="s">
        <v>730</v>
      </c>
      <c r="U88" s="44"/>
      <c r="V88" s="44"/>
      <c r="W88" s="44"/>
      <c r="X88" s="44" t="s">
        <v>8</v>
      </c>
    </row>
    <row r="89" spans="3:24" ht="63.75" hidden="1">
      <c r="C89" s="47" t="s">
        <v>1049</v>
      </c>
      <c r="D89" s="60" t="s">
        <v>2194</v>
      </c>
      <c r="E89" s="49" t="s">
        <v>511</v>
      </c>
      <c r="F89" s="49">
        <v>10</v>
      </c>
      <c r="G89" s="50">
        <v>250</v>
      </c>
      <c r="H89" s="51" t="s">
        <v>54</v>
      </c>
      <c r="I89" s="52">
        <v>46143</v>
      </c>
      <c r="J89" s="53" t="s">
        <v>55</v>
      </c>
      <c r="K89" s="53" t="s">
        <v>56</v>
      </c>
      <c r="L89" s="53" t="s">
        <v>164</v>
      </c>
      <c r="M89" s="53" t="s">
        <v>58</v>
      </c>
      <c r="N89" s="54" t="s">
        <v>2837</v>
      </c>
      <c r="O89" s="56" t="s">
        <v>21</v>
      </c>
      <c r="P89" s="56" t="s">
        <v>2767</v>
      </c>
      <c r="Q89" s="56"/>
      <c r="R89" s="56" t="s">
        <v>2931</v>
      </c>
      <c r="S89" s="57" t="s">
        <v>729</v>
      </c>
      <c r="T89" s="57" t="s">
        <v>730</v>
      </c>
      <c r="U89" s="56"/>
      <c r="V89" s="56"/>
      <c r="W89" s="56"/>
      <c r="X89" s="56" t="s">
        <v>8</v>
      </c>
    </row>
    <row r="90" spans="3:24" ht="63.75" hidden="1">
      <c r="C90" s="35" t="s">
        <v>1049</v>
      </c>
      <c r="D90" s="36" t="s">
        <v>2246</v>
      </c>
      <c r="E90" s="37" t="s">
        <v>511</v>
      </c>
      <c r="F90" s="37">
        <v>10</v>
      </c>
      <c r="G90" s="38">
        <v>150</v>
      </c>
      <c r="H90" s="39" t="s">
        <v>54</v>
      </c>
      <c r="I90" s="40">
        <v>46143</v>
      </c>
      <c r="J90" s="41" t="s">
        <v>55</v>
      </c>
      <c r="K90" s="41" t="s">
        <v>56</v>
      </c>
      <c r="L90" s="41" t="s">
        <v>164</v>
      </c>
      <c r="M90" s="41" t="s">
        <v>58</v>
      </c>
      <c r="N90" s="42" t="s">
        <v>2838</v>
      </c>
      <c r="O90" s="44" t="s">
        <v>21</v>
      </c>
      <c r="P90" s="44" t="s">
        <v>2767</v>
      </c>
      <c r="Q90" s="44"/>
      <c r="R90" s="44" t="s">
        <v>2931</v>
      </c>
      <c r="S90" s="45" t="s">
        <v>729</v>
      </c>
      <c r="T90" s="45" t="s">
        <v>730</v>
      </c>
      <c r="U90" s="44"/>
      <c r="V90" s="44"/>
      <c r="W90" s="44"/>
      <c r="X90" s="44" t="s">
        <v>8</v>
      </c>
    </row>
    <row r="91" spans="3:24" ht="102" hidden="1">
      <c r="C91" s="47" t="s">
        <v>1049</v>
      </c>
      <c r="D91" s="60" t="s">
        <v>2293</v>
      </c>
      <c r="E91" s="49" t="s">
        <v>53</v>
      </c>
      <c r="F91" s="49">
        <v>10</v>
      </c>
      <c r="G91" s="50">
        <v>50</v>
      </c>
      <c r="H91" s="51" t="s">
        <v>54</v>
      </c>
      <c r="I91" s="52">
        <v>46143</v>
      </c>
      <c r="J91" s="53" t="s">
        <v>55</v>
      </c>
      <c r="K91" s="53" t="s">
        <v>56</v>
      </c>
      <c r="L91" s="53" t="s">
        <v>164</v>
      </c>
      <c r="M91" s="53" t="s">
        <v>58</v>
      </c>
      <c r="N91" s="54" t="s">
        <v>2517</v>
      </c>
      <c r="O91" s="56" t="s">
        <v>21</v>
      </c>
      <c r="P91" s="56" t="s">
        <v>2767</v>
      </c>
      <c r="Q91" s="56"/>
      <c r="R91" s="56" t="s">
        <v>2931</v>
      </c>
      <c r="S91" s="57" t="s">
        <v>729</v>
      </c>
      <c r="T91" s="57" t="s">
        <v>730</v>
      </c>
      <c r="U91" s="56"/>
      <c r="V91" s="56"/>
      <c r="W91" s="56"/>
      <c r="X91" s="56" t="s">
        <v>8</v>
      </c>
    </row>
    <row r="92" spans="3:24" ht="89.25" hidden="1">
      <c r="C92" s="35" t="s">
        <v>1049</v>
      </c>
      <c r="D92" s="36" t="s">
        <v>2308</v>
      </c>
      <c r="E92" s="37" t="s">
        <v>511</v>
      </c>
      <c r="F92" s="37">
        <v>10</v>
      </c>
      <c r="G92" s="38">
        <v>43</v>
      </c>
      <c r="H92" s="39" t="s">
        <v>54</v>
      </c>
      <c r="I92" s="40">
        <v>46143</v>
      </c>
      <c r="J92" s="41" t="s">
        <v>55</v>
      </c>
      <c r="K92" s="41" t="s">
        <v>56</v>
      </c>
      <c r="L92" s="41" t="s">
        <v>164</v>
      </c>
      <c r="M92" s="41" t="s">
        <v>58</v>
      </c>
      <c r="N92" s="42" t="s">
        <v>2486</v>
      </c>
      <c r="O92" s="44" t="s">
        <v>21</v>
      </c>
      <c r="P92" s="44" t="s">
        <v>2767</v>
      </c>
      <c r="Q92" s="44"/>
      <c r="R92" s="44" t="s">
        <v>2931</v>
      </c>
      <c r="S92" s="45" t="s">
        <v>729</v>
      </c>
      <c r="T92" s="45" t="s">
        <v>730</v>
      </c>
      <c r="U92" s="44"/>
      <c r="V92" s="44"/>
      <c r="W92" s="44"/>
      <c r="X92" s="44" t="s">
        <v>8</v>
      </c>
    </row>
    <row r="93" spans="3:24" ht="76.5" hidden="1">
      <c r="C93" s="47" t="s">
        <v>1049</v>
      </c>
      <c r="D93" s="60" t="s">
        <v>2242</v>
      </c>
      <c r="E93" s="49" t="s">
        <v>53</v>
      </c>
      <c r="F93" s="49">
        <v>200</v>
      </c>
      <c r="G93" s="50">
        <v>160</v>
      </c>
      <c r="H93" s="51" t="s">
        <v>54</v>
      </c>
      <c r="I93" s="52">
        <v>46143</v>
      </c>
      <c r="J93" s="53" t="s">
        <v>55</v>
      </c>
      <c r="K93" s="53" t="s">
        <v>56</v>
      </c>
      <c r="L93" s="53" t="s">
        <v>164</v>
      </c>
      <c r="M93" s="53" t="s">
        <v>58</v>
      </c>
      <c r="N93" s="54" t="s">
        <v>109</v>
      </c>
      <c r="O93" s="56" t="s">
        <v>21</v>
      </c>
      <c r="P93" s="56" t="s">
        <v>2767</v>
      </c>
      <c r="Q93" s="56"/>
      <c r="R93" s="56" t="s">
        <v>2931</v>
      </c>
      <c r="S93" s="57" t="s">
        <v>729</v>
      </c>
      <c r="T93" s="57" t="s">
        <v>730</v>
      </c>
      <c r="U93" s="56"/>
      <c r="V93" s="56"/>
      <c r="W93" s="56"/>
      <c r="X93" s="56" t="s">
        <v>8</v>
      </c>
    </row>
    <row r="94" spans="3:24" ht="63.75" hidden="1">
      <c r="C94" s="35" t="s">
        <v>1049</v>
      </c>
      <c r="D94" s="36" t="s">
        <v>2053</v>
      </c>
      <c r="E94" s="37" t="s">
        <v>53</v>
      </c>
      <c r="F94" s="37">
        <v>100</v>
      </c>
      <c r="G94" s="38">
        <v>1080</v>
      </c>
      <c r="H94" s="39" t="s">
        <v>54</v>
      </c>
      <c r="I94" s="40">
        <v>46174</v>
      </c>
      <c r="J94" s="41" t="s">
        <v>55</v>
      </c>
      <c r="K94" s="41" t="s">
        <v>56</v>
      </c>
      <c r="L94" s="41" t="s">
        <v>164</v>
      </c>
      <c r="M94" s="41" t="s">
        <v>58</v>
      </c>
      <c r="N94" s="42" t="s">
        <v>2534</v>
      </c>
      <c r="O94" s="44" t="s">
        <v>21</v>
      </c>
      <c r="P94" s="44" t="s">
        <v>2767</v>
      </c>
      <c r="Q94" s="44"/>
      <c r="R94" s="44" t="s">
        <v>2931</v>
      </c>
      <c r="S94" s="45" t="s">
        <v>729</v>
      </c>
      <c r="T94" s="45" t="s">
        <v>730</v>
      </c>
      <c r="U94" s="44"/>
      <c r="V94" s="44"/>
      <c r="W94" s="44"/>
      <c r="X94" s="45" t="s">
        <v>8</v>
      </c>
    </row>
    <row r="95" spans="3:24" ht="63.75" hidden="1">
      <c r="C95" s="47" t="s">
        <v>1049</v>
      </c>
      <c r="D95" s="60" t="s">
        <v>2291</v>
      </c>
      <c r="E95" s="49" t="s">
        <v>53</v>
      </c>
      <c r="F95" s="49">
        <v>30</v>
      </c>
      <c r="G95" s="50">
        <v>54</v>
      </c>
      <c r="H95" s="51" t="s">
        <v>54</v>
      </c>
      <c r="I95" s="52">
        <v>46143</v>
      </c>
      <c r="J95" s="53" t="s">
        <v>55</v>
      </c>
      <c r="K95" s="53" t="s">
        <v>56</v>
      </c>
      <c r="L95" s="53" t="s">
        <v>164</v>
      </c>
      <c r="M95" s="53" t="s">
        <v>58</v>
      </c>
      <c r="N95" s="54" t="s">
        <v>148</v>
      </c>
      <c r="O95" s="56" t="s">
        <v>21</v>
      </c>
      <c r="P95" s="56" t="s">
        <v>2767</v>
      </c>
      <c r="Q95" s="56"/>
      <c r="R95" s="56" t="s">
        <v>2931</v>
      </c>
      <c r="S95" s="57" t="s">
        <v>729</v>
      </c>
      <c r="T95" s="57" t="s">
        <v>730</v>
      </c>
      <c r="U95" s="56"/>
      <c r="V95" s="56"/>
      <c r="W95" s="56"/>
      <c r="X95" s="56" t="s">
        <v>8</v>
      </c>
    </row>
    <row r="96" spans="3:24" ht="63.75" hidden="1">
      <c r="C96" s="35" t="s">
        <v>1049</v>
      </c>
      <c r="D96" s="36" t="s">
        <v>2251</v>
      </c>
      <c r="E96" s="37" t="s">
        <v>53</v>
      </c>
      <c r="F96" s="37">
        <v>30</v>
      </c>
      <c r="G96" s="38">
        <v>150</v>
      </c>
      <c r="H96" s="39" t="s">
        <v>54</v>
      </c>
      <c r="I96" s="40">
        <v>46143</v>
      </c>
      <c r="J96" s="41" t="s">
        <v>55</v>
      </c>
      <c r="K96" s="41" t="s">
        <v>56</v>
      </c>
      <c r="L96" s="41" t="s">
        <v>164</v>
      </c>
      <c r="M96" s="41" t="s">
        <v>58</v>
      </c>
      <c r="N96" s="42" t="s">
        <v>148</v>
      </c>
      <c r="O96" s="44" t="s">
        <v>21</v>
      </c>
      <c r="P96" s="44" t="s">
        <v>2767</v>
      </c>
      <c r="Q96" s="44"/>
      <c r="R96" s="44" t="s">
        <v>2931</v>
      </c>
      <c r="S96" s="45" t="s">
        <v>729</v>
      </c>
      <c r="T96" s="45" t="s">
        <v>730</v>
      </c>
      <c r="U96" s="44"/>
      <c r="V96" s="44"/>
      <c r="W96" s="44"/>
      <c r="X96" s="44" t="s">
        <v>8</v>
      </c>
    </row>
    <row r="97" spans="3:24" ht="63.75" hidden="1">
      <c r="C97" s="47" t="s">
        <v>1049</v>
      </c>
      <c r="D97" s="60" t="s">
        <v>1948</v>
      </c>
      <c r="E97" s="49" t="s">
        <v>53</v>
      </c>
      <c r="F97" s="49">
        <v>300</v>
      </c>
      <c r="G97" s="50">
        <v>2280</v>
      </c>
      <c r="H97" s="51" t="s">
        <v>54</v>
      </c>
      <c r="I97" s="52">
        <v>46174</v>
      </c>
      <c r="J97" s="53" t="s">
        <v>55</v>
      </c>
      <c r="K97" s="53" t="s">
        <v>56</v>
      </c>
      <c r="L97" s="53" t="s">
        <v>164</v>
      </c>
      <c r="M97" s="53" t="s">
        <v>58</v>
      </c>
      <c r="N97" s="54" t="s">
        <v>148</v>
      </c>
      <c r="O97" s="56" t="s">
        <v>21</v>
      </c>
      <c r="P97" s="56" t="s">
        <v>2767</v>
      </c>
      <c r="Q97" s="56"/>
      <c r="R97" s="56" t="s">
        <v>2931</v>
      </c>
      <c r="S97" s="57" t="s">
        <v>729</v>
      </c>
      <c r="T97" s="57" t="s">
        <v>730</v>
      </c>
      <c r="U97" s="56"/>
      <c r="V97" s="56"/>
      <c r="W97" s="56"/>
      <c r="X97" s="56" t="s">
        <v>8</v>
      </c>
    </row>
    <row r="98" spans="3:24" ht="63.75" hidden="1">
      <c r="C98" s="35" t="s">
        <v>1049</v>
      </c>
      <c r="D98" s="36" t="s">
        <v>2069</v>
      </c>
      <c r="E98" s="37" t="s">
        <v>53</v>
      </c>
      <c r="F98" s="37">
        <v>50</v>
      </c>
      <c r="G98" s="38">
        <v>925</v>
      </c>
      <c r="H98" s="39" t="s">
        <v>54</v>
      </c>
      <c r="I98" s="40">
        <v>46174</v>
      </c>
      <c r="J98" s="41" t="s">
        <v>55</v>
      </c>
      <c r="K98" s="41" t="s">
        <v>56</v>
      </c>
      <c r="L98" s="41" t="s">
        <v>164</v>
      </c>
      <c r="M98" s="41" t="s">
        <v>58</v>
      </c>
      <c r="N98" s="42" t="s">
        <v>148</v>
      </c>
      <c r="O98" s="44" t="s">
        <v>21</v>
      </c>
      <c r="P98" s="44" t="s">
        <v>2767</v>
      </c>
      <c r="Q98" s="44"/>
      <c r="R98" s="44" t="s">
        <v>2931</v>
      </c>
      <c r="S98" s="45" t="s">
        <v>729</v>
      </c>
      <c r="T98" s="45" t="s">
        <v>730</v>
      </c>
      <c r="U98" s="44"/>
      <c r="V98" s="44"/>
      <c r="W98" s="44"/>
      <c r="X98" s="44" t="s">
        <v>8</v>
      </c>
    </row>
    <row r="99" spans="3:24" ht="102" hidden="1">
      <c r="C99" s="47" t="s">
        <v>1049</v>
      </c>
      <c r="D99" s="60" t="s">
        <v>2005</v>
      </c>
      <c r="E99" s="49" t="s">
        <v>53</v>
      </c>
      <c r="F99" s="49">
        <v>100</v>
      </c>
      <c r="G99" s="50">
        <v>1550</v>
      </c>
      <c r="H99" s="51" t="s">
        <v>54</v>
      </c>
      <c r="I99" s="52">
        <v>46174</v>
      </c>
      <c r="J99" s="53" t="s">
        <v>55</v>
      </c>
      <c r="K99" s="53" t="s">
        <v>56</v>
      </c>
      <c r="L99" s="53" t="s">
        <v>164</v>
      </c>
      <c r="M99" s="53" t="s">
        <v>58</v>
      </c>
      <c r="N99" s="54" t="s">
        <v>2517</v>
      </c>
      <c r="O99" s="56" t="s">
        <v>21</v>
      </c>
      <c r="P99" s="56" t="s">
        <v>2767</v>
      </c>
      <c r="Q99" s="56"/>
      <c r="R99" s="56" t="s">
        <v>2931</v>
      </c>
      <c r="S99" s="57" t="s">
        <v>729</v>
      </c>
      <c r="T99" s="57" t="s">
        <v>730</v>
      </c>
      <c r="U99" s="56"/>
      <c r="V99" s="56"/>
      <c r="W99" s="56"/>
      <c r="X99" s="56" t="s">
        <v>8</v>
      </c>
    </row>
    <row r="100" spans="3:24" ht="63.75" hidden="1">
      <c r="C100" s="35" t="s">
        <v>51</v>
      </c>
      <c r="D100" s="36" t="s">
        <v>1424</v>
      </c>
      <c r="E100" s="37" t="s">
        <v>53</v>
      </c>
      <c r="F100" s="37">
        <v>15</v>
      </c>
      <c r="G100" s="38">
        <v>150</v>
      </c>
      <c r="H100" s="39" t="s">
        <v>54</v>
      </c>
      <c r="I100" s="40">
        <v>46143</v>
      </c>
      <c r="J100" s="41" t="s">
        <v>55</v>
      </c>
      <c r="K100" s="41" t="s">
        <v>56</v>
      </c>
      <c r="L100" s="41" t="s">
        <v>164</v>
      </c>
      <c r="M100" s="41" t="s">
        <v>91</v>
      </c>
      <c r="N100" s="42" t="s">
        <v>148</v>
      </c>
      <c r="O100" s="44" t="s">
        <v>884</v>
      </c>
      <c r="P100" s="44" t="s">
        <v>2767</v>
      </c>
      <c r="Q100" s="44"/>
      <c r="R100" s="44" t="s">
        <v>2931</v>
      </c>
      <c r="S100" s="45" t="s">
        <v>729</v>
      </c>
      <c r="T100" s="45" t="s">
        <v>730</v>
      </c>
      <c r="U100" s="44"/>
      <c r="V100" s="44"/>
      <c r="W100" s="44"/>
      <c r="X100" s="44" t="s">
        <v>8</v>
      </c>
    </row>
    <row r="101" spans="3:24" ht="102" hidden="1">
      <c r="C101" s="47" t="s">
        <v>440</v>
      </c>
      <c r="D101" s="60" t="s">
        <v>728</v>
      </c>
      <c r="E101" s="49" t="s">
        <v>53</v>
      </c>
      <c r="F101" s="49">
        <v>1</v>
      </c>
      <c r="G101" s="50">
        <v>212</v>
      </c>
      <c r="H101" s="51" t="s">
        <v>54</v>
      </c>
      <c r="I101" s="52">
        <v>46143</v>
      </c>
      <c r="J101" s="53" t="s">
        <v>55</v>
      </c>
      <c r="K101" s="53" t="s">
        <v>56</v>
      </c>
      <c r="L101" s="53" t="s">
        <v>164</v>
      </c>
      <c r="M101" s="53" t="s">
        <v>58</v>
      </c>
      <c r="N101" s="54" t="s">
        <v>2517</v>
      </c>
      <c r="O101" s="56" t="s">
        <v>21</v>
      </c>
      <c r="P101" s="56" t="s">
        <v>2767</v>
      </c>
      <c r="Q101" s="56"/>
      <c r="R101" s="56" t="s">
        <v>2931</v>
      </c>
      <c r="S101" s="57" t="s">
        <v>729</v>
      </c>
      <c r="T101" s="57" t="s">
        <v>730</v>
      </c>
      <c r="U101" s="56"/>
      <c r="V101" s="56"/>
      <c r="W101" s="56"/>
      <c r="X101" s="56" t="s">
        <v>8</v>
      </c>
    </row>
    <row r="102" spans="3:24" ht="63.75" hidden="1">
      <c r="C102" s="35" t="s">
        <v>51</v>
      </c>
      <c r="D102" s="36" t="s">
        <v>1365</v>
      </c>
      <c r="E102" s="37" t="s">
        <v>53</v>
      </c>
      <c r="F102" s="37">
        <v>1</v>
      </c>
      <c r="G102" s="38">
        <v>336</v>
      </c>
      <c r="H102" s="39" t="s">
        <v>54</v>
      </c>
      <c r="I102" s="40">
        <v>46174</v>
      </c>
      <c r="J102" s="41" t="s">
        <v>55</v>
      </c>
      <c r="K102" s="41" t="s">
        <v>56</v>
      </c>
      <c r="L102" s="41" t="s">
        <v>164</v>
      </c>
      <c r="M102" s="41" t="s">
        <v>91</v>
      </c>
      <c r="N102" s="42" t="s">
        <v>2498</v>
      </c>
      <c r="O102" s="44" t="s">
        <v>884</v>
      </c>
      <c r="P102" s="44" t="s">
        <v>2767</v>
      </c>
      <c r="Q102" s="44"/>
      <c r="R102" s="44" t="s">
        <v>2931</v>
      </c>
      <c r="S102" s="45" t="s">
        <v>729</v>
      </c>
      <c r="T102" s="45" t="s">
        <v>730</v>
      </c>
      <c r="U102" s="44"/>
      <c r="V102" s="44"/>
      <c r="W102" s="44"/>
      <c r="X102" s="44" t="s">
        <v>8</v>
      </c>
    </row>
    <row r="103" spans="3:24" ht="63.75" hidden="1">
      <c r="C103" s="47" t="s">
        <v>1049</v>
      </c>
      <c r="D103" s="60" t="s">
        <v>2313</v>
      </c>
      <c r="E103" s="49" t="s">
        <v>511</v>
      </c>
      <c r="F103" s="49">
        <v>10</v>
      </c>
      <c r="G103" s="50">
        <v>42</v>
      </c>
      <c r="H103" s="51" t="s">
        <v>54</v>
      </c>
      <c r="I103" s="52">
        <v>46143</v>
      </c>
      <c r="J103" s="53" t="s">
        <v>55</v>
      </c>
      <c r="K103" s="53" t="s">
        <v>56</v>
      </c>
      <c r="L103" s="53" t="s">
        <v>164</v>
      </c>
      <c r="M103" s="53" t="s">
        <v>58</v>
      </c>
      <c r="N103" s="54" t="s">
        <v>73</v>
      </c>
      <c r="O103" s="56" t="s">
        <v>21</v>
      </c>
      <c r="P103" s="56" t="s">
        <v>2767</v>
      </c>
      <c r="Q103" s="56"/>
      <c r="R103" s="56" t="s">
        <v>2931</v>
      </c>
      <c r="S103" s="57" t="s">
        <v>729</v>
      </c>
      <c r="T103" s="57" t="s">
        <v>730</v>
      </c>
      <c r="U103" s="56"/>
      <c r="V103" s="56"/>
      <c r="W103" s="56"/>
      <c r="X103" s="56" t="s">
        <v>8</v>
      </c>
    </row>
    <row r="104" spans="3:24" ht="63.75" hidden="1">
      <c r="C104" s="35" t="s">
        <v>1049</v>
      </c>
      <c r="D104" s="36" t="s">
        <v>2289</v>
      </c>
      <c r="E104" s="37" t="s">
        <v>511</v>
      </c>
      <c r="F104" s="37">
        <v>10</v>
      </c>
      <c r="G104" s="38">
        <v>56</v>
      </c>
      <c r="H104" s="39" t="s">
        <v>54</v>
      </c>
      <c r="I104" s="40">
        <v>46143</v>
      </c>
      <c r="J104" s="41" t="s">
        <v>55</v>
      </c>
      <c r="K104" s="41" t="s">
        <v>56</v>
      </c>
      <c r="L104" s="41" t="s">
        <v>164</v>
      </c>
      <c r="M104" s="41" t="s">
        <v>58</v>
      </c>
      <c r="N104" s="42" t="s">
        <v>2739</v>
      </c>
      <c r="O104" s="44" t="s">
        <v>21</v>
      </c>
      <c r="P104" s="44" t="s">
        <v>2767</v>
      </c>
      <c r="Q104" s="44"/>
      <c r="R104" s="44" t="s">
        <v>2931</v>
      </c>
      <c r="S104" s="45" t="s">
        <v>729</v>
      </c>
      <c r="T104" s="45" t="s">
        <v>730</v>
      </c>
      <c r="U104" s="44"/>
      <c r="V104" s="44"/>
      <c r="W104" s="44"/>
      <c r="X104" s="44" t="s">
        <v>8</v>
      </c>
    </row>
    <row r="105" spans="3:24" ht="89.25" hidden="1">
      <c r="C105" s="47" t="s">
        <v>1049</v>
      </c>
      <c r="D105" s="60" t="s">
        <v>2132</v>
      </c>
      <c r="E105" s="49" t="s">
        <v>53</v>
      </c>
      <c r="F105" s="49">
        <v>30</v>
      </c>
      <c r="G105" s="50">
        <v>450</v>
      </c>
      <c r="H105" s="51" t="s">
        <v>54</v>
      </c>
      <c r="I105" s="52">
        <v>46174</v>
      </c>
      <c r="J105" s="53" t="s">
        <v>55</v>
      </c>
      <c r="K105" s="53" t="s">
        <v>56</v>
      </c>
      <c r="L105" s="53" t="s">
        <v>164</v>
      </c>
      <c r="M105" s="53" t="s">
        <v>58</v>
      </c>
      <c r="N105" s="54" t="s">
        <v>2486</v>
      </c>
      <c r="O105" s="56" t="s">
        <v>21</v>
      </c>
      <c r="P105" s="56" t="s">
        <v>2767</v>
      </c>
      <c r="Q105" s="56"/>
      <c r="R105" s="56" t="s">
        <v>2931</v>
      </c>
      <c r="S105" s="57" t="s">
        <v>729</v>
      </c>
      <c r="T105" s="57" t="s">
        <v>730</v>
      </c>
      <c r="U105" s="56"/>
      <c r="V105" s="56"/>
      <c r="W105" s="56"/>
      <c r="X105" s="56" t="s">
        <v>8</v>
      </c>
    </row>
    <row r="106" spans="3:24" ht="76.5" hidden="1">
      <c r="C106" s="35" t="s">
        <v>1049</v>
      </c>
      <c r="D106" s="36" t="s">
        <v>2126</v>
      </c>
      <c r="E106" s="37" t="s">
        <v>511</v>
      </c>
      <c r="F106" s="37">
        <v>60</v>
      </c>
      <c r="G106" s="38">
        <v>516</v>
      </c>
      <c r="H106" s="39" t="s">
        <v>54</v>
      </c>
      <c r="I106" s="40">
        <v>46174</v>
      </c>
      <c r="J106" s="41" t="s">
        <v>55</v>
      </c>
      <c r="K106" s="41" t="s">
        <v>56</v>
      </c>
      <c r="L106" s="41" t="s">
        <v>164</v>
      </c>
      <c r="M106" s="41" t="s">
        <v>58</v>
      </c>
      <c r="N106" s="42" t="s">
        <v>109</v>
      </c>
      <c r="O106" s="44" t="s">
        <v>21</v>
      </c>
      <c r="P106" s="44" t="s">
        <v>2767</v>
      </c>
      <c r="Q106" s="44"/>
      <c r="R106" s="44" t="s">
        <v>2931</v>
      </c>
      <c r="S106" s="45" t="s">
        <v>729</v>
      </c>
      <c r="T106" s="45" t="s">
        <v>730</v>
      </c>
      <c r="U106" s="44"/>
      <c r="V106" s="44"/>
      <c r="W106" s="44"/>
      <c r="X106" s="44" t="s">
        <v>8</v>
      </c>
    </row>
    <row r="107" spans="3:24" ht="102" hidden="1">
      <c r="C107" s="47" t="s">
        <v>51</v>
      </c>
      <c r="D107" s="60" t="s">
        <v>1426</v>
      </c>
      <c r="E107" s="49" t="s">
        <v>53</v>
      </c>
      <c r="F107" s="49">
        <v>10</v>
      </c>
      <c r="G107" s="50">
        <v>50</v>
      </c>
      <c r="H107" s="51" t="s">
        <v>54</v>
      </c>
      <c r="I107" s="52">
        <v>46143</v>
      </c>
      <c r="J107" s="53" t="s">
        <v>55</v>
      </c>
      <c r="K107" s="53" t="s">
        <v>56</v>
      </c>
      <c r="L107" s="53" t="s">
        <v>164</v>
      </c>
      <c r="M107" s="53" t="s">
        <v>91</v>
      </c>
      <c r="N107" s="54" t="s">
        <v>2517</v>
      </c>
      <c r="O107" s="56" t="s">
        <v>884</v>
      </c>
      <c r="P107" s="56" t="s">
        <v>2767</v>
      </c>
      <c r="Q107" s="56"/>
      <c r="R107" s="56" t="s">
        <v>2931</v>
      </c>
      <c r="S107" s="57" t="s">
        <v>729</v>
      </c>
      <c r="T107" s="57" t="s">
        <v>730</v>
      </c>
      <c r="U107" s="56"/>
      <c r="V107" s="56"/>
      <c r="W107" s="56"/>
      <c r="X107" s="56" t="s">
        <v>8</v>
      </c>
    </row>
    <row r="108" spans="3:24" ht="76.5" hidden="1">
      <c r="C108" s="35" t="s">
        <v>848</v>
      </c>
      <c r="D108" s="36" t="s">
        <v>1426</v>
      </c>
      <c r="E108" s="37" t="s">
        <v>53</v>
      </c>
      <c r="F108" s="37">
        <v>30</v>
      </c>
      <c r="G108" s="38">
        <v>150</v>
      </c>
      <c r="H108" s="39" t="s">
        <v>54</v>
      </c>
      <c r="I108" s="40">
        <v>46143</v>
      </c>
      <c r="J108" s="41" t="s">
        <v>55</v>
      </c>
      <c r="K108" s="41" t="s">
        <v>56</v>
      </c>
      <c r="L108" s="41" t="s">
        <v>164</v>
      </c>
      <c r="M108" s="41" t="s">
        <v>91</v>
      </c>
      <c r="N108" s="42" t="s">
        <v>109</v>
      </c>
      <c r="O108" s="44" t="s">
        <v>884</v>
      </c>
      <c r="P108" s="44" t="s">
        <v>2767</v>
      </c>
      <c r="Q108" s="44"/>
      <c r="R108" s="44" t="s">
        <v>2931</v>
      </c>
      <c r="S108" s="45" t="s">
        <v>729</v>
      </c>
      <c r="T108" s="45" t="s">
        <v>730</v>
      </c>
      <c r="U108" s="44"/>
      <c r="V108" s="44"/>
      <c r="W108" s="44"/>
      <c r="X108" s="44" t="s">
        <v>8</v>
      </c>
    </row>
    <row r="109" spans="3:24" ht="102" hidden="1">
      <c r="C109" s="47" t="s">
        <v>156</v>
      </c>
      <c r="D109" s="60" t="s">
        <v>798</v>
      </c>
      <c r="E109" s="49" t="s">
        <v>53</v>
      </c>
      <c r="F109" s="49">
        <v>10</v>
      </c>
      <c r="G109" s="50">
        <v>110</v>
      </c>
      <c r="H109" s="51" t="s">
        <v>54</v>
      </c>
      <c r="I109" s="52">
        <v>46143</v>
      </c>
      <c r="J109" s="53" t="s">
        <v>55</v>
      </c>
      <c r="K109" s="53" t="s">
        <v>56</v>
      </c>
      <c r="L109" s="53" t="s">
        <v>164</v>
      </c>
      <c r="M109" s="53" t="s">
        <v>58</v>
      </c>
      <c r="N109" s="54" t="s">
        <v>2517</v>
      </c>
      <c r="O109" s="56" t="s">
        <v>21</v>
      </c>
      <c r="P109" s="56" t="s">
        <v>2767</v>
      </c>
      <c r="Q109" s="56"/>
      <c r="R109" s="56" t="s">
        <v>2931</v>
      </c>
      <c r="S109" s="57" t="s">
        <v>729</v>
      </c>
      <c r="T109" s="57" t="s">
        <v>730</v>
      </c>
      <c r="U109" s="56"/>
      <c r="V109" s="56"/>
      <c r="W109" s="56"/>
      <c r="X109" s="56" t="s">
        <v>8</v>
      </c>
    </row>
    <row r="110" spans="3:24" ht="102" hidden="1">
      <c r="C110" s="35" t="s">
        <v>1049</v>
      </c>
      <c r="D110" s="36" t="s">
        <v>2279</v>
      </c>
      <c r="E110" s="37" t="s">
        <v>53</v>
      </c>
      <c r="F110" s="37">
        <v>60</v>
      </c>
      <c r="G110" s="38">
        <v>90</v>
      </c>
      <c r="H110" s="39" t="s">
        <v>54</v>
      </c>
      <c r="I110" s="40">
        <v>46143</v>
      </c>
      <c r="J110" s="41" t="s">
        <v>55</v>
      </c>
      <c r="K110" s="41" t="s">
        <v>56</v>
      </c>
      <c r="L110" s="41" t="s">
        <v>164</v>
      </c>
      <c r="M110" s="41" t="s">
        <v>58</v>
      </c>
      <c r="N110" s="42" t="s">
        <v>2517</v>
      </c>
      <c r="O110" s="44" t="s">
        <v>21</v>
      </c>
      <c r="P110" s="44" t="s">
        <v>2767</v>
      </c>
      <c r="Q110" s="44"/>
      <c r="R110" s="44" t="s">
        <v>2931</v>
      </c>
      <c r="S110" s="45" t="s">
        <v>729</v>
      </c>
      <c r="T110" s="45" t="s">
        <v>730</v>
      </c>
      <c r="U110" s="44"/>
      <c r="V110" s="44"/>
      <c r="W110" s="44"/>
      <c r="X110" s="44" t="s">
        <v>8</v>
      </c>
    </row>
    <row r="111" spans="3:24" ht="102" hidden="1">
      <c r="C111" s="47" t="s">
        <v>1049</v>
      </c>
      <c r="D111" s="60" t="s">
        <v>2306</v>
      </c>
      <c r="E111" s="49" t="s">
        <v>53</v>
      </c>
      <c r="F111" s="49">
        <v>30</v>
      </c>
      <c r="G111" s="50">
        <v>45</v>
      </c>
      <c r="H111" s="51" t="s">
        <v>54</v>
      </c>
      <c r="I111" s="52">
        <v>46143</v>
      </c>
      <c r="J111" s="53" t="s">
        <v>55</v>
      </c>
      <c r="K111" s="53" t="s">
        <v>56</v>
      </c>
      <c r="L111" s="53" t="s">
        <v>164</v>
      </c>
      <c r="M111" s="53" t="s">
        <v>58</v>
      </c>
      <c r="N111" s="54" t="s">
        <v>2517</v>
      </c>
      <c r="O111" s="56" t="s">
        <v>21</v>
      </c>
      <c r="P111" s="56" t="s">
        <v>2767</v>
      </c>
      <c r="Q111" s="56"/>
      <c r="R111" s="56" t="s">
        <v>2931</v>
      </c>
      <c r="S111" s="57" t="s">
        <v>729</v>
      </c>
      <c r="T111" s="57" t="s">
        <v>730</v>
      </c>
      <c r="U111" s="56"/>
      <c r="V111" s="56"/>
      <c r="W111" s="56"/>
      <c r="X111" s="56" t="s">
        <v>8</v>
      </c>
    </row>
    <row r="112" spans="3:24" ht="102" hidden="1">
      <c r="C112" s="35" t="s">
        <v>1049</v>
      </c>
      <c r="D112" s="36" t="s">
        <v>2206</v>
      </c>
      <c r="E112" s="37" t="s">
        <v>53</v>
      </c>
      <c r="F112" s="37">
        <v>30</v>
      </c>
      <c r="G112" s="38">
        <v>216</v>
      </c>
      <c r="H112" s="39" t="s">
        <v>54</v>
      </c>
      <c r="I112" s="40">
        <v>46143</v>
      </c>
      <c r="J112" s="41" t="s">
        <v>55</v>
      </c>
      <c r="K112" s="41" t="s">
        <v>56</v>
      </c>
      <c r="L112" s="41" t="s">
        <v>164</v>
      </c>
      <c r="M112" s="41" t="s">
        <v>58</v>
      </c>
      <c r="N112" s="42" t="s">
        <v>2517</v>
      </c>
      <c r="O112" s="44" t="s">
        <v>21</v>
      </c>
      <c r="P112" s="44" t="s">
        <v>2767</v>
      </c>
      <c r="Q112" s="44"/>
      <c r="R112" s="44" t="s">
        <v>2931</v>
      </c>
      <c r="S112" s="45" t="s">
        <v>729</v>
      </c>
      <c r="T112" s="45" t="s">
        <v>730</v>
      </c>
      <c r="U112" s="44"/>
      <c r="V112" s="44"/>
      <c r="W112" s="44"/>
      <c r="X112" s="44" t="s">
        <v>8</v>
      </c>
    </row>
    <row r="113" spans="3:24" ht="76.5" hidden="1">
      <c r="C113" s="47" t="s">
        <v>1049</v>
      </c>
      <c r="D113" s="60" t="s">
        <v>2229</v>
      </c>
      <c r="E113" s="49" t="s">
        <v>53</v>
      </c>
      <c r="F113" s="49">
        <v>10</v>
      </c>
      <c r="G113" s="50">
        <v>179</v>
      </c>
      <c r="H113" s="51" t="s">
        <v>54</v>
      </c>
      <c r="I113" s="52">
        <v>46143</v>
      </c>
      <c r="J113" s="53" t="s">
        <v>55</v>
      </c>
      <c r="K113" s="53" t="s">
        <v>56</v>
      </c>
      <c r="L113" s="53" t="s">
        <v>164</v>
      </c>
      <c r="M113" s="53" t="s">
        <v>58</v>
      </c>
      <c r="N113" s="54" t="s">
        <v>109</v>
      </c>
      <c r="O113" s="56" t="s">
        <v>21</v>
      </c>
      <c r="P113" s="56" t="s">
        <v>2767</v>
      </c>
      <c r="Q113" s="56"/>
      <c r="R113" s="56" t="s">
        <v>2931</v>
      </c>
      <c r="S113" s="57" t="s">
        <v>729</v>
      </c>
      <c r="T113" s="57" t="s">
        <v>730</v>
      </c>
      <c r="U113" s="56"/>
      <c r="V113" s="56"/>
      <c r="W113" s="56"/>
      <c r="X113" s="56" t="s">
        <v>8</v>
      </c>
    </row>
    <row r="114" spans="3:24" ht="63.75" hidden="1">
      <c r="C114" s="35" t="s">
        <v>1049</v>
      </c>
      <c r="D114" s="36" t="s">
        <v>2221</v>
      </c>
      <c r="E114" s="37" t="s">
        <v>53</v>
      </c>
      <c r="F114" s="37">
        <v>10</v>
      </c>
      <c r="G114" s="38">
        <v>195</v>
      </c>
      <c r="H114" s="39" t="s">
        <v>54</v>
      </c>
      <c r="I114" s="40">
        <v>46143</v>
      </c>
      <c r="J114" s="41" t="s">
        <v>55</v>
      </c>
      <c r="K114" s="41" t="s">
        <v>56</v>
      </c>
      <c r="L114" s="41" t="s">
        <v>164</v>
      </c>
      <c r="M114" s="41" t="s">
        <v>58</v>
      </c>
      <c r="N114" s="42" t="s">
        <v>2534</v>
      </c>
      <c r="O114" s="44" t="s">
        <v>21</v>
      </c>
      <c r="P114" s="44" t="s">
        <v>2767</v>
      </c>
      <c r="Q114" s="44"/>
      <c r="R114" s="44" t="s">
        <v>2931</v>
      </c>
      <c r="S114" s="45" t="s">
        <v>729</v>
      </c>
      <c r="T114" s="45" t="s">
        <v>730</v>
      </c>
      <c r="U114" s="44"/>
      <c r="V114" s="44"/>
      <c r="W114" s="44"/>
      <c r="X114" s="44" t="s">
        <v>8</v>
      </c>
    </row>
    <row r="115" spans="3:24" ht="102" hidden="1">
      <c r="C115" s="47" t="s">
        <v>1049</v>
      </c>
      <c r="D115" s="60" t="s">
        <v>1802</v>
      </c>
      <c r="E115" s="49" t="s">
        <v>53</v>
      </c>
      <c r="F115" s="49">
        <v>250</v>
      </c>
      <c r="G115" s="50">
        <v>13250</v>
      </c>
      <c r="H115" s="51" t="s">
        <v>54</v>
      </c>
      <c r="I115" s="52">
        <v>46235</v>
      </c>
      <c r="J115" s="53" t="s">
        <v>55</v>
      </c>
      <c r="K115" s="53" t="s">
        <v>56</v>
      </c>
      <c r="L115" s="53" t="s">
        <v>164</v>
      </c>
      <c r="M115" s="53" t="s">
        <v>58</v>
      </c>
      <c r="N115" s="54" t="s">
        <v>2517</v>
      </c>
      <c r="O115" s="56" t="s">
        <v>21</v>
      </c>
      <c r="P115" s="56" t="s">
        <v>2767</v>
      </c>
      <c r="Q115" s="56"/>
      <c r="R115" s="56" t="s">
        <v>2931</v>
      </c>
      <c r="S115" s="57" t="s">
        <v>729</v>
      </c>
      <c r="T115" s="57" t="s">
        <v>730</v>
      </c>
      <c r="U115" s="56"/>
      <c r="V115" s="56"/>
      <c r="W115" s="56"/>
      <c r="X115" s="57" t="s">
        <v>8</v>
      </c>
    </row>
    <row r="116" spans="3:24" ht="76.5" hidden="1">
      <c r="C116" s="35" t="s">
        <v>156</v>
      </c>
      <c r="D116" s="36" t="s">
        <v>768</v>
      </c>
      <c r="E116" s="37" t="s">
        <v>53</v>
      </c>
      <c r="F116" s="37">
        <v>1</v>
      </c>
      <c r="G116" s="38">
        <v>150</v>
      </c>
      <c r="H116" s="39" t="s">
        <v>54</v>
      </c>
      <c r="I116" s="40">
        <v>46143</v>
      </c>
      <c r="J116" s="41" t="s">
        <v>55</v>
      </c>
      <c r="K116" s="41" t="s">
        <v>56</v>
      </c>
      <c r="L116" s="41" t="s">
        <v>164</v>
      </c>
      <c r="M116" s="41" t="s">
        <v>58</v>
      </c>
      <c r="N116" s="42" t="s">
        <v>109</v>
      </c>
      <c r="O116" s="44" t="s">
        <v>21</v>
      </c>
      <c r="P116" s="44" t="s">
        <v>2767</v>
      </c>
      <c r="Q116" s="44"/>
      <c r="R116" s="44" t="s">
        <v>2931</v>
      </c>
      <c r="S116" s="45" t="s">
        <v>729</v>
      </c>
      <c r="T116" s="45" t="s">
        <v>730</v>
      </c>
      <c r="U116" s="44"/>
      <c r="V116" s="44"/>
      <c r="W116" s="44"/>
      <c r="X116" s="45" t="s">
        <v>8</v>
      </c>
    </row>
    <row r="117" spans="3:24" ht="63.75" hidden="1">
      <c r="C117" s="47" t="s">
        <v>1049</v>
      </c>
      <c r="D117" s="60" t="s">
        <v>1927</v>
      </c>
      <c r="E117" s="49" t="s">
        <v>1928</v>
      </c>
      <c r="F117" s="49">
        <v>100</v>
      </c>
      <c r="G117" s="50">
        <v>2800</v>
      </c>
      <c r="H117" s="51" t="s">
        <v>54</v>
      </c>
      <c r="I117" s="52">
        <v>46174</v>
      </c>
      <c r="J117" s="53" t="s">
        <v>55</v>
      </c>
      <c r="K117" s="53" t="s">
        <v>56</v>
      </c>
      <c r="L117" s="53" t="s">
        <v>164</v>
      </c>
      <c r="M117" s="53" t="s">
        <v>58</v>
      </c>
      <c r="N117" s="54" t="s">
        <v>2534</v>
      </c>
      <c r="O117" s="56" t="s">
        <v>21</v>
      </c>
      <c r="P117" s="56" t="s">
        <v>2767</v>
      </c>
      <c r="Q117" s="56"/>
      <c r="R117" s="56" t="s">
        <v>2931</v>
      </c>
      <c r="S117" s="57" t="s">
        <v>729</v>
      </c>
      <c r="T117" s="57" t="s">
        <v>730</v>
      </c>
      <c r="U117" s="56"/>
      <c r="V117" s="56"/>
      <c r="W117" s="56"/>
      <c r="X117" s="57" t="s">
        <v>8</v>
      </c>
    </row>
    <row r="118" spans="3:24" ht="63.75" hidden="1">
      <c r="C118" s="35" t="s">
        <v>1049</v>
      </c>
      <c r="D118" s="36" t="s">
        <v>1894</v>
      </c>
      <c r="E118" s="37" t="s">
        <v>53</v>
      </c>
      <c r="F118" s="37">
        <v>60</v>
      </c>
      <c r="G118" s="38">
        <v>4320</v>
      </c>
      <c r="H118" s="39" t="s">
        <v>54</v>
      </c>
      <c r="I118" s="40">
        <v>46204</v>
      </c>
      <c r="J118" s="41" t="s">
        <v>55</v>
      </c>
      <c r="K118" s="41" t="s">
        <v>56</v>
      </c>
      <c r="L118" s="41" t="s">
        <v>164</v>
      </c>
      <c r="M118" s="41" t="s">
        <v>58</v>
      </c>
      <c r="N118" s="42" t="s">
        <v>148</v>
      </c>
      <c r="O118" s="44" t="s">
        <v>21</v>
      </c>
      <c r="P118" s="44" t="s">
        <v>2767</v>
      </c>
      <c r="Q118" s="44"/>
      <c r="R118" s="44" t="s">
        <v>2931</v>
      </c>
      <c r="S118" s="45" t="s">
        <v>729</v>
      </c>
      <c r="T118" s="45" t="s">
        <v>730</v>
      </c>
      <c r="U118" s="44"/>
      <c r="V118" s="44"/>
      <c r="W118" s="44"/>
      <c r="X118" s="45" t="s">
        <v>8</v>
      </c>
    </row>
    <row r="119" spans="3:24" ht="63.75" hidden="1">
      <c r="C119" s="47" t="s">
        <v>1049</v>
      </c>
      <c r="D119" s="60" t="s">
        <v>2231</v>
      </c>
      <c r="E119" s="49" t="s">
        <v>53</v>
      </c>
      <c r="F119" s="49">
        <v>30</v>
      </c>
      <c r="G119" s="50">
        <v>165</v>
      </c>
      <c r="H119" s="51" t="s">
        <v>54</v>
      </c>
      <c r="I119" s="52">
        <v>46143</v>
      </c>
      <c r="J119" s="53" t="s">
        <v>55</v>
      </c>
      <c r="K119" s="53" t="s">
        <v>56</v>
      </c>
      <c r="L119" s="53" t="s">
        <v>164</v>
      </c>
      <c r="M119" s="53" t="s">
        <v>58</v>
      </c>
      <c r="N119" s="54" t="s">
        <v>73</v>
      </c>
      <c r="O119" s="56" t="s">
        <v>21</v>
      </c>
      <c r="P119" s="56" t="s">
        <v>2767</v>
      </c>
      <c r="Q119" s="56"/>
      <c r="R119" s="56" t="s">
        <v>2931</v>
      </c>
      <c r="S119" s="57" t="s">
        <v>729</v>
      </c>
      <c r="T119" s="57" t="s">
        <v>730</v>
      </c>
      <c r="U119" s="56"/>
      <c r="V119" s="56"/>
      <c r="W119" s="56"/>
      <c r="X119" s="57" t="s">
        <v>8</v>
      </c>
    </row>
    <row r="120" spans="3:24" ht="63.75" hidden="1">
      <c r="C120" s="35" t="s">
        <v>1049</v>
      </c>
      <c r="D120" s="36" t="s">
        <v>2244</v>
      </c>
      <c r="E120" s="37" t="s">
        <v>53</v>
      </c>
      <c r="F120" s="37">
        <v>30</v>
      </c>
      <c r="G120" s="38">
        <v>159</v>
      </c>
      <c r="H120" s="39" t="s">
        <v>54</v>
      </c>
      <c r="I120" s="40">
        <v>46143</v>
      </c>
      <c r="J120" s="41" t="s">
        <v>55</v>
      </c>
      <c r="K120" s="41" t="s">
        <v>56</v>
      </c>
      <c r="L120" s="41" t="s">
        <v>164</v>
      </c>
      <c r="M120" s="41" t="s">
        <v>58</v>
      </c>
      <c r="N120" s="42" t="s">
        <v>2739</v>
      </c>
      <c r="O120" s="44" t="s">
        <v>21</v>
      </c>
      <c r="P120" s="44" t="s">
        <v>2767</v>
      </c>
      <c r="Q120" s="44"/>
      <c r="R120" s="44" t="s">
        <v>2931</v>
      </c>
      <c r="S120" s="45" t="s">
        <v>729</v>
      </c>
      <c r="T120" s="45" t="s">
        <v>730</v>
      </c>
      <c r="U120" s="44"/>
      <c r="V120" s="44"/>
      <c r="W120" s="44"/>
      <c r="X120" s="45" t="s">
        <v>8</v>
      </c>
    </row>
    <row r="121" spans="3:24" ht="76.5" hidden="1">
      <c r="C121" s="47" t="s">
        <v>1049</v>
      </c>
      <c r="D121" s="60" t="s">
        <v>2101</v>
      </c>
      <c r="E121" s="49" t="s">
        <v>53</v>
      </c>
      <c r="F121" s="49">
        <v>30</v>
      </c>
      <c r="G121" s="50">
        <v>645</v>
      </c>
      <c r="H121" s="51" t="s">
        <v>54</v>
      </c>
      <c r="I121" s="52">
        <v>46174</v>
      </c>
      <c r="J121" s="53" t="s">
        <v>55</v>
      </c>
      <c r="K121" s="53" t="s">
        <v>56</v>
      </c>
      <c r="L121" s="53" t="s">
        <v>164</v>
      </c>
      <c r="M121" s="53" t="s">
        <v>58</v>
      </c>
      <c r="N121" s="54" t="s">
        <v>109</v>
      </c>
      <c r="O121" s="56" t="s">
        <v>21</v>
      </c>
      <c r="P121" s="56" t="s">
        <v>2767</v>
      </c>
      <c r="Q121" s="56"/>
      <c r="R121" s="56" t="s">
        <v>2931</v>
      </c>
      <c r="S121" s="57" t="s">
        <v>729</v>
      </c>
      <c r="T121" s="57" t="s">
        <v>730</v>
      </c>
      <c r="U121" s="56"/>
      <c r="V121" s="56"/>
      <c r="W121" s="56"/>
      <c r="X121" s="57" t="s">
        <v>8</v>
      </c>
    </row>
    <row r="122" spans="3:24" ht="76.5" hidden="1">
      <c r="C122" s="35" t="s">
        <v>1049</v>
      </c>
      <c r="D122" s="36" t="s">
        <v>2085</v>
      </c>
      <c r="E122" s="37" t="s">
        <v>53</v>
      </c>
      <c r="F122" s="37">
        <v>30</v>
      </c>
      <c r="G122" s="38">
        <v>765</v>
      </c>
      <c r="H122" s="39" t="s">
        <v>54</v>
      </c>
      <c r="I122" s="40">
        <v>46174</v>
      </c>
      <c r="J122" s="41" t="s">
        <v>55</v>
      </c>
      <c r="K122" s="41" t="s">
        <v>56</v>
      </c>
      <c r="L122" s="41" t="s">
        <v>164</v>
      </c>
      <c r="M122" s="41" t="s">
        <v>58</v>
      </c>
      <c r="N122" s="42" t="s">
        <v>109</v>
      </c>
      <c r="O122" s="44" t="s">
        <v>21</v>
      </c>
      <c r="P122" s="44" t="s">
        <v>2767</v>
      </c>
      <c r="Q122" s="44"/>
      <c r="R122" s="44" t="s">
        <v>2931</v>
      </c>
      <c r="S122" s="45" t="s">
        <v>729</v>
      </c>
      <c r="T122" s="45" t="s">
        <v>730</v>
      </c>
      <c r="U122" s="44"/>
      <c r="V122" s="44"/>
      <c r="W122" s="44"/>
      <c r="X122" s="45" t="s">
        <v>8</v>
      </c>
    </row>
    <row r="123" spans="3:24" ht="76.5" hidden="1">
      <c r="C123" s="47" t="s">
        <v>1049</v>
      </c>
      <c r="D123" s="60" t="s">
        <v>2114</v>
      </c>
      <c r="E123" s="49" t="s">
        <v>53</v>
      </c>
      <c r="F123" s="49">
        <v>30</v>
      </c>
      <c r="G123" s="50">
        <v>546</v>
      </c>
      <c r="H123" s="51" t="s">
        <v>54</v>
      </c>
      <c r="I123" s="52">
        <v>46174</v>
      </c>
      <c r="J123" s="53" t="s">
        <v>55</v>
      </c>
      <c r="K123" s="53" t="s">
        <v>56</v>
      </c>
      <c r="L123" s="53" t="s">
        <v>164</v>
      </c>
      <c r="M123" s="53" t="s">
        <v>58</v>
      </c>
      <c r="N123" s="54" t="s">
        <v>109</v>
      </c>
      <c r="O123" s="56" t="s">
        <v>21</v>
      </c>
      <c r="P123" s="56" t="s">
        <v>2767</v>
      </c>
      <c r="Q123" s="56"/>
      <c r="R123" s="56" t="s">
        <v>2931</v>
      </c>
      <c r="S123" s="57" t="s">
        <v>729</v>
      </c>
      <c r="T123" s="57" t="s">
        <v>730</v>
      </c>
      <c r="U123" s="56"/>
      <c r="V123" s="56"/>
      <c r="W123" s="56"/>
      <c r="X123" s="57" t="s">
        <v>8</v>
      </c>
    </row>
    <row r="124" spans="3:24" ht="102" hidden="1">
      <c r="C124" s="35" t="s">
        <v>1049</v>
      </c>
      <c r="D124" s="36" t="s">
        <v>2103</v>
      </c>
      <c r="E124" s="37" t="s">
        <v>53</v>
      </c>
      <c r="F124" s="37">
        <v>30</v>
      </c>
      <c r="G124" s="38">
        <v>645</v>
      </c>
      <c r="H124" s="39" t="s">
        <v>54</v>
      </c>
      <c r="I124" s="40">
        <v>46174</v>
      </c>
      <c r="J124" s="41" t="s">
        <v>55</v>
      </c>
      <c r="K124" s="41" t="s">
        <v>56</v>
      </c>
      <c r="L124" s="41" t="s">
        <v>164</v>
      </c>
      <c r="M124" s="41" t="s">
        <v>58</v>
      </c>
      <c r="N124" s="42" t="s">
        <v>2517</v>
      </c>
      <c r="O124" s="44" t="s">
        <v>21</v>
      </c>
      <c r="P124" s="44" t="s">
        <v>2767</v>
      </c>
      <c r="Q124" s="44"/>
      <c r="R124" s="44" t="s">
        <v>2931</v>
      </c>
      <c r="S124" s="45" t="s">
        <v>729</v>
      </c>
      <c r="T124" s="45" t="s">
        <v>730</v>
      </c>
      <c r="U124" s="44"/>
      <c r="V124" s="44"/>
      <c r="W124" s="44"/>
      <c r="X124" s="45" t="s">
        <v>8</v>
      </c>
    </row>
    <row r="125" spans="3:24" ht="76.5" hidden="1">
      <c r="C125" s="47" t="s">
        <v>1049</v>
      </c>
      <c r="D125" s="60" t="s">
        <v>1898</v>
      </c>
      <c r="E125" s="49" t="s">
        <v>1899</v>
      </c>
      <c r="F125" s="49">
        <v>400</v>
      </c>
      <c r="G125" s="50">
        <v>4000</v>
      </c>
      <c r="H125" s="51" t="s">
        <v>54</v>
      </c>
      <c r="I125" s="52">
        <v>46204</v>
      </c>
      <c r="J125" s="53" t="s">
        <v>55</v>
      </c>
      <c r="K125" s="53" t="s">
        <v>56</v>
      </c>
      <c r="L125" s="53" t="s">
        <v>164</v>
      </c>
      <c r="M125" s="53" t="s">
        <v>58</v>
      </c>
      <c r="N125" s="54" t="s">
        <v>109</v>
      </c>
      <c r="O125" s="56" t="s">
        <v>21</v>
      </c>
      <c r="P125" s="56" t="s">
        <v>2767</v>
      </c>
      <c r="Q125" s="56"/>
      <c r="R125" s="56" t="s">
        <v>2931</v>
      </c>
      <c r="S125" s="57" t="s">
        <v>729</v>
      </c>
      <c r="T125" s="57" t="s">
        <v>730</v>
      </c>
      <c r="U125" s="56"/>
      <c r="V125" s="56"/>
      <c r="W125" s="56"/>
      <c r="X125" s="57" t="s">
        <v>8</v>
      </c>
    </row>
    <row r="126" spans="3:24" ht="76.5" hidden="1">
      <c r="C126" s="35" t="s">
        <v>1049</v>
      </c>
      <c r="D126" s="36" t="s">
        <v>1901</v>
      </c>
      <c r="E126" s="37" t="s">
        <v>1899</v>
      </c>
      <c r="F126" s="37">
        <v>400</v>
      </c>
      <c r="G126" s="38">
        <v>4000</v>
      </c>
      <c r="H126" s="39" t="s">
        <v>54</v>
      </c>
      <c r="I126" s="40">
        <v>46204</v>
      </c>
      <c r="J126" s="41" t="s">
        <v>55</v>
      </c>
      <c r="K126" s="41" t="s">
        <v>56</v>
      </c>
      <c r="L126" s="41" t="s">
        <v>164</v>
      </c>
      <c r="M126" s="41" t="s">
        <v>58</v>
      </c>
      <c r="N126" s="42" t="s">
        <v>109</v>
      </c>
      <c r="O126" s="44" t="s">
        <v>21</v>
      </c>
      <c r="P126" s="44" t="s">
        <v>2767</v>
      </c>
      <c r="Q126" s="44"/>
      <c r="R126" s="44" t="s">
        <v>2931</v>
      </c>
      <c r="S126" s="45" t="s">
        <v>729</v>
      </c>
      <c r="T126" s="45" t="s">
        <v>730</v>
      </c>
      <c r="U126" s="44"/>
      <c r="V126" s="44"/>
      <c r="W126" s="44"/>
      <c r="X126" s="45" t="s">
        <v>8</v>
      </c>
    </row>
    <row r="127" spans="3:24" ht="63.75" hidden="1">
      <c r="C127" s="47" t="s">
        <v>1049</v>
      </c>
      <c r="D127" s="60" t="s">
        <v>1997</v>
      </c>
      <c r="E127" s="49" t="s">
        <v>53</v>
      </c>
      <c r="F127" s="49">
        <v>300</v>
      </c>
      <c r="G127" s="50">
        <v>1650</v>
      </c>
      <c r="H127" s="51" t="s">
        <v>54</v>
      </c>
      <c r="I127" s="52">
        <v>46174</v>
      </c>
      <c r="J127" s="53" t="s">
        <v>55</v>
      </c>
      <c r="K127" s="53" t="s">
        <v>56</v>
      </c>
      <c r="L127" s="53" t="s">
        <v>164</v>
      </c>
      <c r="M127" s="53" t="s">
        <v>58</v>
      </c>
      <c r="N127" s="54" t="s">
        <v>2498</v>
      </c>
      <c r="O127" s="56" t="s">
        <v>21</v>
      </c>
      <c r="P127" s="56" t="s">
        <v>2767</v>
      </c>
      <c r="Q127" s="56"/>
      <c r="R127" s="56" t="s">
        <v>2931</v>
      </c>
      <c r="S127" s="57" t="s">
        <v>729</v>
      </c>
      <c r="T127" s="57" t="s">
        <v>730</v>
      </c>
      <c r="U127" s="56"/>
      <c r="V127" s="56"/>
      <c r="W127" s="56"/>
      <c r="X127" s="57" t="s">
        <v>8</v>
      </c>
    </row>
    <row r="128" spans="3:24" ht="63.75" hidden="1">
      <c r="C128" s="35" t="s">
        <v>1049</v>
      </c>
      <c r="D128" s="36" t="s">
        <v>2211</v>
      </c>
      <c r="E128" s="37" t="s">
        <v>511</v>
      </c>
      <c r="F128" s="37">
        <v>10</v>
      </c>
      <c r="G128" s="38">
        <v>210</v>
      </c>
      <c r="H128" s="39" t="s">
        <v>54</v>
      </c>
      <c r="I128" s="40">
        <v>46143</v>
      </c>
      <c r="J128" s="41" t="s">
        <v>55</v>
      </c>
      <c r="K128" s="41" t="s">
        <v>56</v>
      </c>
      <c r="L128" s="41" t="s">
        <v>164</v>
      </c>
      <c r="M128" s="41" t="s">
        <v>58</v>
      </c>
      <c r="N128" s="42" t="s">
        <v>2498</v>
      </c>
      <c r="O128" s="44" t="s">
        <v>21</v>
      </c>
      <c r="P128" s="44" t="s">
        <v>2767</v>
      </c>
      <c r="Q128" s="44"/>
      <c r="R128" s="44" t="s">
        <v>2931</v>
      </c>
      <c r="S128" s="45" t="s">
        <v>729</v>
      </c>
      <c r="T128" s="45" t="s">
        <v>730</v>
      </c>
      <c r="U128" s="44"/>
      <c r="V128" s="44"/>
      <c r="W128" s="44"/>
      <c r="X128" s="45" t="s">
        <v>8</v>
      </c>
    </row>
    <row r="129" spans="3:24" ht="63.75" hidden="1">
      <c r="C129" s="47" t="s">
        <v>1049</v>
      </c>
      <c r="D129" s="60" t="s">
        <v>2181</v>
      </c>
      <c r="E129" s="49" t="s">
        <v>511</v>
      </c>
      <c r="F129" s="49">
        <v>10</v>
      </c>
      <c r="G129" s="50">
        <v>310</v>
      </c>
      <c r="H129" s="51" t="s">
        <v>54</v>
      </c>
      <c r="I129" s="52">
        <v>46174</v>
      </c>
      <c r="J129" s="53" t="s">
        <v>55</v>
      </c>
      <c r="K129" s="53" t="s">
        <v>56</v>
      </c>
      <c r="L129" s="53" t="s">
        <v>164</v>
      </c>
      <c r="M129" s="53" t="s">
        <v>58</v>
      </c>
      <c r="N129" s="54" t="s">
        <v>2498</v>
      </c>
      <c r="O129" s="56" t="s">
        <v>21</v>
      </c>
      <c r="P129" s="56" t="s">
        <v>2767</v>
      </c>
      <c r="Q129" s="56"/>
      <c r="R129" s="56" t="s">
        <v>2931</v>
      </c>
      <c r="S129" s="57" t="s">
        <v>729</v>
      </c>
      <c r="T129" s="57" t="s">
        <v>730</v>
      </c>
      <c r="U129" s="56"/>
      <c r="V129" s="56"/>
      <c r="W129" s="56"/>
      <c r="X129" s="57" t="s">
        <v>8</v>
      </c>
    </row>
    <row r="130" spans="3:24" ht="89.25" hidden="1">
      <c r="C130" s="35" t="s">
        <v>1049</v>
      </c>
      <c r="D130" s="36" t="s">
        <v>1925</v>
      </c>
      <c r="E130" s="37" t="s">
        <v>53</v>
      </c>
      <c r="F130" s="37">
        <v>30</v>
      </c>
      <c r="G130" s="38">
        <v>3000</v>
      </c>
      <c r="H130" s="39" t="s">
        <v>54</v>
      </c>
      <c r="I130" s="40">
        <v>46174</v>
      </c>
      <c r="J130" s="41" t="s">
        <v>55</v>
      </c>
      <c r="K130" s="41" t="s">
        <v>56</v>
      </c>
      <c r="L130" s="41" t="s">
        <v>164</v>
      </c>
      <c r="M130" s="41" t="s">
        <v>58</v>
      </c>
      <c r="N130" s="42" t="s">
        <v>2486</v>
      </c>
      <c r="O130" s="44" t="s">
        <v>21</v>
      </c>
      <c r="P130" s="44" t="s">
        <v>2767</v>
      </c>
      <c r="Q130" s="44"/>
      <c r="R130" s="44" t="s">
        <v>2931</v>
      </c>
      <c r="S130" s="45" t="s">
        <v>729</v>
      </c>
      <c r="T130" s="45" t="s">
        <v>730</v>
      </c>
      <c r="U130" s="44"/>
      <c r="V130" s="44"/>
      <c r="W130" s="44"/>
      <c r="X130" s="45" t="s">
        <v>8</v>
      </c>
    </row>
    <row r="131" spans="3:24" ht="102" hidden="1">
      <c r="C131" s="47" t="s">
        <v>440</v>
      </c>
      <c r="D131" s="60" t="s">
        <v>1925</v>
      </c>
      <c r="E131" s="49" t="s">
        <v>53</v>
      </c>
      <c r="F131" s="49">
        <v>2</v>
      </c>
      <c r="G131" s="50">
        <v>200</v>
      </c>
      <c r="H131" s="51" t="s">
        <v>54</v>
      </c>
      <c r="I131" s="52">
        <v>46143</v>
      </c>
      <c r="J131" s="53" t="s">
        <v>55</v>
      </c>
      <c r="K131" s="53" t="s">
        <v>56</v>
      </c>
      <c r="L131" s="53" t="s">
        <v>164</v>
      </c>
      <c r="M131" s="53" t="s">
        <v>91</v>
      </c>
      <c r="N131" s="54" t="s">
        <v>2517</v>
      </c>
      <c r="O131" s="56" t="s">
        <v>951</v>
      </c>
      <c r="P131" s="56" t="s">
        <v>2767</v>
      </c>
      <c r="Q131" s="56"/>
      <c r="R131" s="56" t="s">
        <v>2931</v>
      </c>
      <c r="S131" s="57" t="s">
        <v>729</v>
      </c>
      <c r="T131" s="57" t="s">
        <v>730</v>
      </c>
      <c r="U131" s="56"/>
      <c r="V131" s="56"/>
      <c r="W131" s="56"/>
      <c r="X131" s="57" t="s">
        <v>8</v>
      </c>
    </row>
    <row r="132" spans="3:24" ht="63.75" hidden="1">
      <c r="C132" s="35" t="s">
        <v>1049</v>
      </c>
      <c r="D132" s="36" t="s">
        <v>1950</v>
      </c>
      <c r="E132" s="37" t="s">
        <v>53</v>
      </c>
      <c r="F132" s="37">
        <v>30</v>
      </c>
      <c r="G132" s="38">
        <v>2250</v>
      </c>
      <c r="H132" s="39" t="s">
        <v>54</v>
      </c>
      <c r="I132" s="40">
        <v>46174</v>
      </c>
      <c r="J132" s="41" t="s">
        <v>55</v>
      </c>
      <c r="K132" s="41" t="s">
        <v>56</v>
      </c>
      <c r="L132" s="41" t="s">
        <v>164</v>
      </c>
      <c r="M132" s="41" t="s">
        <v>58</v>
      </c>
      <c r="N132" s="42" t="s">
        <v>2534</v>
      </c>
      <c r="O132" s="44" t="s">
        <v>21</v>
      </c>
      <c r="P132" s="44" t="s">
        <v>2767</v>
      </c>
      <c r="Q132" s="44"/>
      <c r="R132" s="44" t="s">
        <v>2931</v>
      </c>
      <c r="S132" s="45" t="s">
        <v>729</v>
      </c>
      <c r="T132" s="45" t="s">
        <v>730</v>
      </c>
      <c r="U132" s="44"/>
      <c r="V132" s="44"/>
      <c r="W132" s="44"/>
      <c r="X132" s="45" t="s">
        <v>8</v>
      </c>
    </row>
    <row r="133" spans="3:24" ht="63.75" hidden="1">
      <c r="C133" s="47" t="s">
        <v>1049</v>
      </c>
      <c r="D133" s="60" t="s">
        <v>2258</v>
      </c>
      <c r="E133" s="49" t="s">
        <v>53</v>
      </c>
      <c r="F133" s="49">
        <v>10</v>
      </c>
      <c r="G133" s="50">
        <v>148</v>
      </c>
      <c r="H133" s="51" t="s">
        <v>54</v>
      </c>
      <c r="I133" s="52">
        <v>46143</v>
      </c>
      <c r="J133" s="53" t="s">
        <v>55</v>
      </c>
      <c r="K133" s="53" t="s">
        <v>56</v>
      </c>
      <c r="L133" s="53" t="s">
        <v>164</v>
      </c>
      <c r="M133" s="53" t="s">
        <v>58</v>
      </c>
      <c r="N133" s="54" t="s">
        <v>2498</v>
      </c>
      <c r="O133" s="56" t="s">
        <v>21</v>
      </c>
      <c r="P133" s="56" t="s">
        <v>2767</v>
      </c>
      <c r="Q133" s="56"/>
      <c r="R133" s="56" t="s">
        <v>2931</v>
      </c>
      <c r="S133" s="57" t="s">
        <v>729</v>
      </c>
      <c r="T133" s="57" t="s">
        <v>730</v>
      </c>
      <c r="U133" s="56"/>
      <c r="V133" s="56"/>
      <c r="W133" s="56"/>
      <c r="X133" s="57" t="s">
        <v>8</v>
      </c>
    </row>
    <row r="134" spans="3:24" ht="63.75" hidden="1">
      <c r="C134" s="35" t="s">
        <v>1049</v>
      </c>
      <c r="D134" s="36" t="s">
        <v>2315</v>
      </c>
      <c r="E134" s="37" t="s">
        <v>53</v>
      </c>
      <c r="F134" s="37">
        <v>10</v>
      </c>
      <c r="G134" s="38">
        <v>38</v>
      </c>
      <c r="H134" s="39" t="s">
        <v>54</v>
      </c>
      <c r="I134" s="40">
        <v>46143</v>
      </c>
      <c r="J134" s="41" t="s">
        <v>55</v>
      </c>
      <c r="K134" s="41" t="s">
        <v>56</v>
      </c>
      <c r="L134" s="41" t="s">
        <v>164</v>
      </c>
      <c r="M134" s="41" t="s">
        <v>58</v>
      </c>
      <c r="N134" s="42" t="s">
        <v>148</v>
      </c>
      <c r="O134" s="44" t="s">
        <v>21</v>
      </c>
      <c r="P134" s="44" t="s">
        <v>2767</v>
      </c>
      <c r="Q134" s="44"/>
      <c r="R134" s="44" t="s">
        <v>2931</v>
      </c>
      <c r="S134" s="45" t="s">
        <v>729</v>
      </c>
      <c r="T134" s="45" t="s">
        <v>730</v>
      </c>
      <c r="U134" s="44"/>
      <c r="V134" s="44"/>
      <c r="W134" s="44"/>
      <c r="X134" s="45" t="s">
        <v>8</v>
      </c>
    </row>
    <row r="135" spans="3:24" ht="63.75" hidden="1">
      <c r="C135" s="47" t="s">
        <v>1049</v>
      </c>
      <c r="D135" s="60" t="s">
        <v>1430</v>
      </c>
      <c r="E135" s="49" t="s">
        <v>53</v>
      </c>
      <c r="F135" s="49">
        <v>80</v>
      </c>
      <c r="G135" s="50">
        <v>1600</v>
      </c>
      <c r="H135" s="51" t="s">
        <v>54</v>
      </c>
      <c r="I135" s="52">
        <v>46174</v>
      </c>
      <c r="J135" s="53" t="s">
        <v>55</v>
      </c>
      <c r="K135" s="53" t="s">
        <v>56</v>
      </c>
      <c r="L135" s="53" t="s">
        <v>164</v>
      </c>
      <c r="M135" s="53" t="s">
        <v>58</v>
      </c>
      <c r="N135" s="54" t="s">
        <v>73</v>
      </c>
      <c r="O135" s="56" t="s">
        <v>21</v>
      </c>
      <c r="P135" s="56" t="s">
        <v>2767</v>
      </c>
      <c r="Q135" s="56"/>
      <c r="R135" s="56" t="s">
        <v>2931</v>
      </c>
      <c r="S135" s="57" t="s">
        <v>729</v>
      </c>
      <c r="T135" s="57" t="s">
        <v>730</v>
      </c>
      <c r="U135" s="56"/>
      <c r="V135" s="56"/>
      <c r="W135" s="56"/>
      <c r="X135" s="57" t="s">
        <v>8</v>
      </c>
    </row>
    <row r="136" spans="3:24" ht="63.75" hidden="1">
      <c r="C136" s="35" t="s">
        <v>51</v>
      </c>
      <c r="D136" s="36" t="s">
        <v>1430</v>
      </c>
      <c r="E136" s="37" t="s">
        <v>53</v>
      </c>
      <c r="F136" s="37">
        <v>5</v>
      </c>
      <c r="G136" s="38">
        <v>127.5</v>
      </c>
      <c r="H136" s="39" t="s">
        <v>54</v>
      </c>
      <c r="I136" s="40">
        <v>46143</v>
      </c>
      <c r="J136" s="41" t="s">
        <v>55</v>
      </c>
      <c r="K136" s="41" t="s">
        <v>56</v>
      </c>
      <c r="L136" s="41" t="s">
        <v>164</v>
      </c>
      <c r="M136" s="41" t="s">
        <v>91</v>
      </c>
      <c r="N136" s="42" t="s">
        <v>2534</v>
      </c>
      <c r="O136" s="44" t="s">
        <v>884</v>
      </c>
      <c r="P136" s="44" t="s">
        <v>2767</v>
      </c>
      <c r="Q136" s="44"/>
      <c r="R136" s="44" t="s">
        <v>2931</v>
      </c>
      <c r="S136" s="45" t="s">
        <v>729</v>
      </c>
      <c r="T136" s="45" t="s">
        <v>730</v>
      </c>
      <c r="U136" s="44"/>
      <c r="V136" s="44"/>
      <c r="W136" s="44"/>
      <c r="X136" s="45" t="s">
        <v>8</v>
      </c>
    </row>
    <row r="137" spans="3:24" ht="57">
      <c r="C137" s="47" t="s">
        <v>2693</v>
      </c>
      <c r="D137" s="60" t="s">
        <v>2937</v>
      </c>
      <c r="E137" s="49"/>
      <c r="F137" s="49"/>
      <c r="G137" s="50">
        <v>17100</v>
      </c>
      <c r="H137" s="51"/>
      <c r="I137" s="52"/>
      <c r="J137" s="53"/>
      <c r="K137" s="53"/>
      <c r="L137" s="53"/>
      <c r="M137" s="53"/>
      <c r="N137" s="54"/>
      <c r="O137" s="56"/>
      <c r="P137" s="56"/>
      <c r="Q137" s="56"/>
      <c r="R137" s="56" t="s">
        <v>2936</v>
      </c>
      <c r="S137" s="57" t="s">
        <v>729</v>
      </c>
      <c r="T137" s="57" t="s">
        <v>1887</v>
      </c>
      <c r="U137" s="56"/>
      <c r="V137" s="56"/>
      <c r="W137" s="56"/>
      <c r="X137" s="57" t="s">
        <v>8</v>
      </c>
    </row>
    <row r="138" spans="3:24" ht="63.75" hidden="1">
      <c r="C138" s="35" t="s">
        <v>1049</v>
      </c>
      <c r="D138" s="36" t="s">
        <v>1886</v>
      </c>
      <c r="E138" s="37" t="s">
        <v>53</v>
      </c>
      <c r="F138" s="37">
        <v>30</v>
      </c>
      <c r="G138" s="38">
        <v>5100</v>
      </c>
      <c r="H138" s="39" t="s">
        <v>54</v>
      </c>
      <c r="I138" s="40">
        <v>46174</v>
      </c>
      <c r="J138" s="41" t="s">
        <v>55</v>
      </c>
      <c r="K138" s="41" t="s">
        <v>56</v>
      </c>
      <c r="L138" s="41" t="s">
        <v>164</v>
      </c>
      <c r="M138" s="41" t="s">
        <v>58</v>
      </c>
      <c r="N138" s="42" t="s">
        <v>148</v>
      </c>
      <c r="O138" s="44" t="s">
        <v>21</v>
      </c>
      <c r="P138" s="44" t="s">
        <v>2767</v>
      </c>
      <c r="Q138" s="44"/>
      <c r="R138" s="44" t="s">
        <v>2936</v>
      </c>
      <c r="S138" s="45" t="s">
        <v>729</v>
      </c>
      <c r="T138" s="45" t="s">
        <v>1887</v>
      </c>
      <c r="U138" s="44"/>
      <c r="V138" s="44"/>
      <c r="W138" s="44"/>
      <c r="X138" s="45" t="s">
        <v>8</v>
      </c>
    </row>
    <row r="139" spans="3:24" ht="63.75" hidden="1">
      <c r="C139" s="47" t="s">
        <v>1049</v>
      </c>
      <c r="D139" s="60" t="s">
        <v>2567</v>
      </c>
      <c r="E139" s="49" t="s">
        <v>53</v>
      </c>
      <c r="F139" s="49">
        <v>60</v>
      </c>
      <c r="G139" s="50">
        <v>12000</v>
      </c>
      <c r="H139" s="51" t="s">
        <v>54</v>
      </c>
      <c r="I139" s="52">
        <v>46235</v>
      </c>
      <c r="J139" s="53" t="s">
        <v>55</v>
      </c>
      <c r="K139" s="53" t="s">
        <v>56</v>
      </c>
      <c r="L139" s="53" t="s">
        <v>164</v>
      </c>
      <c r="M139" s="53" t="s">
        <v>58</v>
      </c>
      <c r="N139" s="54" t="s">
        <v>73</v>
      </c>
      <c r="O139" s="56" t="s">
        <v>21</v>
      </c>
      <c r="P139" s="56" t="s">
        <v>2767</v>
      </c>
      <c r="Q139" s="56"/>
      <c r="R139" s="56" t="s">
        <v>2936</v>
      </c>
      <c r="S139" s="57" t="s">
        <v>729</v>
      </c>
      <c r="T139" s="57" t="s">
        <v>1887</v>
      </c>
      <c r="U139" s="56"/>
      <c r="V139" s="56"/>
      <c r="W139" s="56"/>
      <c r="X139" s="57" t="s">
        <v>8</v>
      </c>
    </row>
    <row r="140" spans="3:24" ht="57">
      <c r="C140" s="35" t="s">
        <v>2693</v>
      </c>
      <c r="D140" s="36" t="s">
        <v>1832</v>
      </c>
      <c r="E140" s="37"/>
      <c r="F140" s="37"/>
      <c r="G140" s="38">
        <v>8049.5</v>
      </c>
      <c r="H140" s="39"/>
      <c r="I140" s="40"/>
      <c r="J140" s="41"/>
      <c r="K140" s="41"/>
      <c r="L140" s="41"/>
      <c r="M140" s="41"/>
      <c r="N140" s="42"/>
      <c r="O140" s="44"/>
      <c r="P140" s="44"/>
      <c r="Q140" s="44"/>
      <c r="R140" s="44" t="s">
        <v>2938</v>
      </c>
      <c r="S140" s="45" t="s">
        <v>1779</v>
      </c>
      <c r="T140" s="45" t="s">
        <v>1833</v>
      </c>
      <c r="U140" s="44"/>
      <c r="V140" s="44"/>
      <c r="W140" s="44"/>
      <c r="X140" s="45" t="s">
        <v>8</v>
      </c>
    </row>
    <row r="141" spans="3:24" ht="89.25" hidden="1">
      <c r="C141" s="47" t="s">
        <v>1049</v>
      </c>
      <c r="D141" s="60" t="s">
        <v>1832</v>
      </c>
      <c r="E141" s="49" t="s">
        <v>53</v>
      </c>
      <c r="F141" s="49">
        <v>50</v>
      </c>
      <c r="G141" s="50">
        <v>8049.5</v>
      </c>
      <c r="H141" s="51" t="s">
        <v>54</v>
      </c>
      <c r="I141" s="52">
        <v>46204</v>
      </c>
      <c r="J141" s="53" t="s">
        <v>55</v>
      </c>
      <c r="K141" s="53" t="s">
        <v>56</v>
      </c>
      <c r="L141" s="53" t="s">
        <v>164</v>
      </c>
      <c r="M141" s="53" t="s">
        <v>58</v>
      </c>
      <c r="N141" s="54" t="s">
        <v>2486</v>
      </c>
      <c r="O141" s="56" t="s">
        <v>21</v>
      </c>
      <c r="P141" s="56" t="s">
        <v>2767</v>
      </c>
      <c r="Q141" s="56"/>
      <c r="R141" s="56" t="s">
        <v>2938</v>
      </c>
      <c r="S141" s="57" t="s">
        <v>1779</v>
      </c>
      <c r="T141" s="57" t="s">
        <v>1833</v>
      </c>
      <c r="U141" s="56"/>
      <c r="V141" s="56"/>
      <c r="W141" s="56"/>
      <c r="X141" s="57" t="s">
        <v>8</v>
      </c>
    </row>
    <row r="142" spans="3:24" ht="57">
      <c r="C142" s="35" t="s">
        <v>2693</v>
      </c>
      <c r="D142" s="36" t="s">
        <v>3218</v>
      </c>
      <c r="E142" s="37"/>
      <c r="F142" s="37"/>
      <c r="G142" s="38">
        <v>63240</v>
      </c>
      <c r="H142" s="39"/>
      <c r="I142" s="40"/>
      <c r="J142" s="41"/>
      <c r="K142" s="41"/>
      <c r="L142" s="41"/>
      <c r="M142" s="41"/>
      <c r="N142" s="42"/>
      <c r="O142" s="44"/>
      <c r="P142" s="44"/>
      <c r="Q142" s="44"/>
      <c r="R142" s="44" t="s">
        <v>2939</v>
      </c>
      <c r="S142" s="45" t="s">
        <v>1755</v>
      </c>
      <c r="T142" s="45" t="s">
        <v>1784</v>
      </c>
      <c r="U142" s="44"/>
      <c r="V142" s="44"/>
      <c r="W142" s="44"/>
      <c r="X142" s="45" t="s">
        <v>8</v>
      </c>
    </row>
    <row r="143" spans="3:24" ht="76.5" hidden="1">
      <c r="C143" s="47" t="s">
        <v>1049</v>
      </c>
      <c r="D143" s="60" t="s">
        <v>1782</v>
      </c>
      <c r="E143" s="49" t="s">
        <v>1783</v>
      </c>
      <c r="F143" s="49">
        <v>600</v>
      </c>
      <c r="G143" s="50">
        <v>63240</v>
      </c>
      <c r="H143" s="51" t="s">
        <v>54</v>
      </c>
      <c r="I143" s="52">
        <v>46266</v>
      </c>
      <c r="J143" s="53" t="s">
        <v>55</v>
      </c>
      <c r="K143" s="53" t="s">
        <v>56</v>
      </c>
      <c r="L143" s="53" t="s">
        <v>164</v>
      </c>
      <c r="M143" s="53" t="s">
        <v>58</v>
      </c>
      <c r="N143" s="54" t="s">
        <v>2498</v>
      </c>
      <c r="O143" s="56" t="s">
        <v>21</v>
      </c>
      <c r="P143" s="56" t="s">
        <v>2767</v>
      </c>
      <c r="Q143" s="56"/>
      <c r="R143" s="56" t="s">
        <v>2939</v>
      </c>
      <c r="S143" s="57" t="s">
        <v>1755</v>
      </c>
      <c r="T143" s="57" t="s">
        <v>1784</v>
      </c>
      <c r="U143" s="56"/>
      <c r="V143" s="56"/>
      <c r="W143" s="56"/>
      <c r="X143" s="57" t="s">
        <v>8</v>
      </c>
    </row>
    <row r="144" spans="3:24" ht="57">
      <c r="C144" s="35" t="s">
        <v>2693</v>
      </c>
      <c r="D144" s="36" t="s">
        <v>1794</v>
      </c>
      <c r="E144" s="37"/>
      <c r="F144" s="37"/>
      <c r="G144" s="38">
        <v>15570.6</v>
      </c>
      <c r="H144" s="39"/>
      <c r="I144" s="40"/>
      <c r="J144" s="41"/>
      <c r="K144" s="41"/>
      <c r="L144" s="41"/>
      <c r="M144" s="41"/>
      <c r="N144" s="42"/>
      <c r="O144" s="44"/>
      <c r="P144" s="44"/>
      <c r="Q144" s="44"/>
      <c r="R144" s="44" t="s">
        <v>2940</v>
      </c>
      <c r="S144" s="45" t="s">
        <v>1795</v>
      </c>
      <c r="T144" s="45" t="s">
        <v>1401</v>
      </c>
      <c r="U144" s="44"/>
      <c r="V144" s="44"/>
      <c r="W144" s="44"/>
      <c r="X144" s="44" t="s">
        <v>8</v>
      </c>
    </row>
    <row r="145" spans="3:24" ht="63.75" hidden="1">
      <c r="C145" s="47" t="s">
        <v>1049</v>
      </c>
      <c r="D145" s="60" t="s">
        <v>1794</v>
      </c>
      <c r="E145" s="49" t="s">
        <v>53</v>
      </c>
      <c r="F145" s="49">
        <v>30</v>
      </c>
      <c r="G145" s="50">
        <v>15000</v>
      </c>
      <c r="H145" s="51" t="s">
        <v>54</v>
      </c>
      <c r="I145" s="52">
        <v>46235</v>
      </c>
      <c r="J145" s="53" t="s">
        <v>55</v>
      </c>
      <c r="K145" s="53" t="s">
        <v>56</v>
      </c>
      <c r="L145" s="53" t="s">
        <v>164</v>
      </c>
      <c r="M145" s="53" t="s">
        <v>58</v>
      </c>
      <c r="N145" s="54" t="s">
        <v>2498</v>
      </c>
      <c r="O145" s="56" t="s">
        <v>21</v>
      </c>
      <c r="P145" s="56" t="s">
        <v>2767</v>
      </c>
      <c r="Q145" s="56"/>
      <c r="R145" s="56" t="s">
        <v>2940</v>
      </c>
      <c r="S145" s="57" t="s">
        <v>1795</v>
      </c>
      <c r="T145" s="57" t="s">
        <v>1401</v>
      </c>
      <c r="U145" s="56"/>
      <c r="V145" s="56"/>
      <c r="W145" s="56"/>
      <c r="X145" s="56" t="s">
        <v>8</v>
      </c>
    </row>
    <row r="146" spans="3:24" ht="63.75" hidden="1">
      <c r="C146" s="35" t="s">
        <v>1049</v>
      </c>
      <c r="D146" s="36" t="s">
        <v>2110</v>
      </c>
      <c r="E146" s="37" t="s">
        <v>53</v>
      </c>
      <c r="F146" s="37">
        <v>30</v>
      </c>
      <c r="G146" s="38">
        <v>570.6</v>
      </c>
      <c r="H146" s="39" t="s">
        <v>54</v>
      </c>
      <c r="I146" s="40">
        <v>46174</v>
      </c>
      <c r="J146" s="41" t="s">
        <v>55</v>
      </c>
      <c r="K146" s="41" t="s">
        <v>56</v>
      </c>
      <c r="L146" s="41" t="s">
        <v>164</v>
      </c>
      <c r="M146" s="41" t="s">
        <v>58</v>
      </c>
      <c r="N146" s="42" t="s">
        <v>2534</v>
      </c>
      <c r="O146" s="44" t="s">
        <v>21</v>
      </c>
      <c r="P146" s="44" t="s">
        <v>2767</v>
      </c>
      <c r="Q146" s="44"/>
      <c r="R146" s="44" t="s">
        <v>2940</v>
      </c>
      <c r="S146" s="45" t="s">
        <v>1400</v>
      </c>
      <c r="T146" s="45" t="s">
        <v>1796</v>
      </c>
      <c r="U146" s="44"/>
      <c r="V146" s="44"/>
      <c r="W146" s="44"/>
      <c r="X146" s="45" t="s">
        <v>8</v>
      </c>
    </row>
    <row r="147" spans="3:24" ht="57">
      <c r="C147" s="47" t="s">
        <v>2693</v>
      </c>
      <c r="D147" s="60" t="s">
        <v>2942</v>
      </c>
      <c r="E147" s="49"/>
      <c r="F147" s="49"/>
      <c r="G147" s="50">
        <v>41519.699999999997</v>
      </c>
      <c r="H147" s="51"/>
      <c r="I147" s="52"/>
      <c r="J147" s="53"/>
      <c r="K147" s="53"/>
      <c r="L147" s="53"/>
      <c r="M147" s="53"/>
      <c r="N147" s="54"/>
      <c r="O147" s="56"/>
      <c r="P147" s="56"/>
      <c r="Q147" s="56"/>
      <c r="R147" s="56" t="s">
        <v>2941</v>
      </c>
      <c r="S147" s="57" t="s">
        <v>1400</v>
      </c>
      <c r="T147" s="57" t="s">
        <v>1401</v>
      </c>
      <c r="U147" s="56"/>
      <c r="V147" s="56"/>
      <c r="W147" s="56"/>
      <c r="X147" s="56" t="s">
        <v>8</v>
      </c>
    </row>
    <row r="148" spans="3:24" ht="102" hidden="1">
      <c r="C148" s="35" t="s">
        <v>1049</v>
      </c>
      <c r="D148" s="36" t="s">
        <v>1930</v>
      </c>
      <c r="E148" s="37" t="s">
        <v>53</v>
      </c>
      <c r="F148" s="37">
        <v>1000</v>
      </c>
      <c r="G148" s="38">
        <v>2800</v>
      </c>
      <c r="H148" s="39" t="s">
        <v>54</v>
      </c>
      <c r="I148" s="40">
        <v>46174</v>
      </c>
      <c r="J148" s="41" t="s">
        <v>55</v>
      </c>
      <c r="K148" s="41" t="s">
        <v>56</v>
      </c>
      <c r="L148" s="41" t="s">
        <v>164</v>
      </c>
      <c r="M148" s="41" t="s">
        <v>58</v>
      </c>
      <c r="N148" s="42" t="s">
        <v>2517</v>
      </c>
      <c r="O148" s="44" t="s">
        <v>21</v>
      </c>
      <c r="P148" s="44" t="s">
        <v>2767</v>
      </c>
      <c r="Q148" s="44"/>
      <c r="R148" s="44" t="s">
        <v>2941</v>
      </c>
      <c r="S148" s="45" t="s">
        <v>1400</v>
      </c>
      <c r="T148" s="45" t="s">
        <v>1401</v>
      </c>
      <c r="U148" s="44"/>
      <c r="V148" s="44"/>
      <c r="W148" s="44"/>
      <c r="X148" s="44" t="s">
        <v>8</v>
      </c>
    </row>
    <row r="149" spans="3:24" ht="102" hidden="1">
      <c r="C149" s="47" t="s">
        <v>51</v>
      </c>
      <c r="D149" s="60" t="s">
        <v>1399</v>
      </c>
      <c r="E149" s="49" t="s">
        <v>53</v>
      </c>
      <c r="F149" s="49">
        <v>5</v>
      </c>
      <c r="G149" s="50">
        <v>175</v>
      </c>
      <c r="H149" s="51" t="s">
        <v>54</v>
      </c>
      <c r="I149" s="52">
        <v>46143</v>
      </c>
      <c r="J149" s="53" t="s">
        <v>55</v>
      </c>
      <c r="K149" s="53" t="s">
        <v>56</v>
      </c>
      <c r="L149" s="53" t="s">
        <v>164</v>
      </c>
      <c r="M149" s="53" t="s">
        <v>91</v>
      </c>
      <c r="N149" s="54" t="s">
        <v>2517</v>
      </c>
      <c r="O149" s="56" t="s">
        <v>884</v>
      </c>
      <c r="P149" s="56" t="s">
        <v>2767</v>
      </c>
      <c r="Q149" s="56"/>
      <c r="R149" s="56" t="s">
        <v>2941</v>
      </c>
      <c r="S149" s="57" t="s">
        <v>1400</v>
      </c>
      <c r="T149" s="57" t="s">
        <v>1401</v>
      </c>
      <c r="U149" s="56"/>
      <c r="V149" s="56"/>
      <c r="W149" s="56"/>
      <c r="X149" s="56" t="s">
        <v>8</v>
      </c>
    </row>
    <row r="150" spans="3:24" ht="89.25" hidden="1">
      <c r="C150" s="35" t="s">
        <v>1049</v>
      </c>
      <c r="D150" s="36" t="s">
        <v>2033</v>
      </c>
      <c r="E150" s="37" t="s">
        <v>53</v>
      </c>
      <c r="F150" s="37">
        <v>100</v>
      </c>
      <c r="G150" s="38">
        <v>1354</v>
      </c>
      <c r="H150" s="39" t="s">
        <v>54</v>
      </c>
      <c r="I150" s="40">
        <v>46174</v>
      </c>
      <c r="J150" s="41" t="s">
        <v>55</v>
      </c>
      <c r="K150" s="41" t="s">
        <v>56</v>
      </c>
      <c r="L150" s="41" t="s">
        <v>164</v>
      </c>
      <c r="M150" s="41" t="s">
        <v>58</v>
      </c>
      <c r="N150" s="42" t="s">
        <v>2486</v>
      </c>
      <c r="O150" s="44" t="s">
        <v>21</v>
      </c>
      <c r="P150" s="44" t="s">
        <v>2767</v>
      </c>
      <c r="Q150" s="44"/>
      <c r="R150" s="44" t="s">
        <v>2941</v>
      </c>
      <c r="S150" s="45" t="s">
        <v>1400</v>
      </c>
      <c r="T150" s="45" t="s">
        <v>1401</v>
      </c>
      <c r="U150" s="44"/>
      <c r="V150" s="44"/>
      <c r="W150" s="44"/>
      <c r="X150" s="44" t="s">
        <v>8</v>
      </c>
    </row>
    <row r="151" spans="3:24" ht="102" hidden="1">
      <c r="C151" s="47" t="s">
        <v>1049</v>
      </c>
      <c r="D151" s="60" t="s">
        <v>2128</v>
      </c>
      <c r="E151" s="49" t="s">
        <v>53</v>
      </c>
      <c r="F151" s="49">
        <v>60</v>
      </c>
      <c r="G151" s="50">
        <v>510</v>
      </c>
      <c r="H151" s="51" t="s">
        <v>54</v>
      </c>
      <c r="I151" s="52">
        <v>46174</v>
      </c>
      <c r="J151" s="53" t="s">
        <v>55</v>
      </c>
      <c r="K151" s="53" t="s">
        <v>56</v>
      </c>
      <c r="L151" s="53" t="s">
        <v>164</v>
      </c>
      <c r="M151" s="53" t="s">
        <v>58</v>
      </c>
      <c r="N151" s="54" t="s">
        <v>2517</v>
      </c>
      <c r="O151" s="56" t="s">
        <v>21</v>
      </c>
      <c r="P151" s="56" t="s">
        <v>2767</v>
      </c>
      <c r="Q151" s="56"/>
      <c r="R151" s="56" t="s">
        <v>2941</v>
      </c>
      <c r="S151" s="57" t="s">
        <v>1400</v>
      </c>
      <c r="T151" s="57" t="s">
        <v>1401</v>
      </c>
      <c r="U151" s="56"/>
      <c r="V151" s="56"/>
      <c r="W151" s="56"/>
      <c r="X151" s="56" t="s">
        <v>8</v>
      </c>
    </row>
    <row r="152" spans="3:24" ht="102" hidden="1">
      <c r="C152" s="35" t="s">
        <v>1049</v>
      </c>
      <c r="D152" s="36" t="s">
        <v>2136</v>
      </c>
      <c r="E152" s="37" t="s">
        <v>53</v>
      </c>
      <c r="F152" s="37">
        <v>30</v>
      </c>
      <c r="G152" s="38">
        <v>420</v>
      </c>
      <c r="H152" s="39" t="s">
        <v>54</v>
      </c>
      <c r="I152" s="40">
        <v>46174</v>
      </c>
      <c r="J152" s="41" t="s">
        <v>55</v>
      </c>
      <c r="K152" s="41" t="s">
        <v>56</v>
      </c>
      <c r="L152" s="41" t="s">
        <v>164</v>
      </c>
      <c r="M152" s="41" t="s">
        <v>58</v>
      </c>
      <c r="N152" s="42" t="s">
        <v>2517</v>
      </c>
      <c r="O152" s="44" t="s">
        <v>21</v>
      </c>
      <c r="P152" s="44" t="s">
        <v>2767</v>
      </c>
      <c r="Q152" s="44"/>
      <c r="R152" s="44" t="s">
        <v>2941</v>
      </c>
      <c r="S152" s="45" t="s">
        <v>1400</v>
      </c>
      <c r="T152" s="45" t="s">
        <v>1401</v>
      </c>
      <c r="U152" s="44"/>
      <c r="V152" s="44"/>
      <c r="W152" s="44"/>
      <c r="X152" s="44" t="s">
        <v>8</v>
      </c>
    </row>
    <row r="153" spans="3:24" ht="63.75" hidden="1">
      <c r="C153" s="47" t="s">
        <v>1049</v>
      </c>
      <c r="D153" s="60" t="s">
        <v>2055</v>
      </c>
      <c r="E153" s="49" t="s">
        <v>53</v>
      </c>
      <c r="F153" s="49">
        <v>30</v>
      </c>
      <c r="G153" s="50">
        <v>1080</v>
      </c>
      <c r="H153" s="51" t="s">
        <v>54</v>
      </c>
      <c r="I153" s="52">
        <v>46174</v>
      </c>
      <c r="J153" s="53" t="s">
        <v>55</v>
      </c>
      <c r="K153" s="53" t="s">
        <v>56</v>
      </c>
      <c r="L153" s="53" t="s">
        <v>164</v>
      </c>
      <c r="M153" s="53" t="s">
        <v>58</v>
      </c>
      <c r="N153" s="54" t="s">
        <v>2534</v>
      </c>
      <c r="O153" s="56" t="s">
        <v>21</v>
      </c>
      <c r="P153" s="56" t="s">
        <v>2767</v>
      </c>
      <c r="Q153" s="56"/>
      <c r="R153" s="56" t="s">
        <v>2941</v>
      </c>
      <c r="S153" s="57" t="s">
        <v>1400</v>
      </c>
      <c r="T153" s="57" t="s">
        <v>1401</v>
      </c>
      <c r="U153" s="56"/>
      <c r="V153" s="56"/>
      <c r="W153" s="56"/>
      <c r="X153" s="56" t="s">
        <v>8</v>
      </c>
    </row>
    <row r="154" spans="3:24" ht="63.75" hidden="1">
      <c r="C154" s="35" t="s">
        <v>1049</v>
      </c>
      <c r="D154" s="36" t="s">
        <v>2043</v>
      </c>
      <c r="E154" s="37" t="s">
        <v>53</v>
      </c>
      <c r="F154" s="37">
        <v>30</v>
      </c>
      <c r="G154" s="38">
        <v>1140</v>
      </c>
      <c r="H154" s="39" t="s">
        <v>54</v>
      </c>
      <c r="I154" s="40">
        <v>46174</v>
      </c>
      <c r="J154" s="41" t="s">
        <v>55</v>
      </c>
      <c r="K154" s="41" t="s">
        <v>56</v>
      </c>
      <c r="L154" s="41" t="s">
        <v>164</v>
      </c>
      <c r="M154" s="41" t="s">
        <v>58</v>
      </c>
      <c r="N154" s="42" t="s">
        <v>73</v>
      </c>
      <c r="O154" s="44" t="s">
        <v>21</v>
      </c>
      <c r="P154" s="44" t="s">
        <v>2767</v>
      </c>
      <c r="Q154" s="44"/>
      <c r="R154" s="44" t="s">
        <v>2941</v>
      </c>
      <c r="S154" s="45" t="s">
        <v>1400</v>
      </c>
      <c r="T154" s="45" t="s">
        <v>1401</v>
      </c>
      <c r="U154" s="44"/>
      <c r="V154" s="44"/>
      <c r="W154" s="44"/>
      <c r="X154" s="44" t="s">
        <v>8</v>
      </c>
    </row>
    <row r="155" spans="3:24" ht="63.75" hidden="1">
      <c r="C155" s="47" t="s">
        <v>1049</v>
      </c>
      <c r="D155" s="60" t="s">
        <v>2154</v>
      </c>
      <c r="E155" s="49" t="s">
        <v>53</v>
      </c>
      <c r="F155" s="49">
        <v>10</v>
      </c>
      <c r="G155" s="50">
        <v>400</v>
      </c>
      <c r="H155" s="51" t="s">
        <v>54</v>
      </c>
      <c r="I155" s="52">
        <v>46174</v>
      </c>
      <c r="J155" s="53" t="s">
        <v>55</v>
      </c>
      <c r="K155" s="53" t="s">
        <v>56</v>
      </c>
      <c r="L155" s="53" t="s">
        <v>164</v>
      </c>
      <c r="M155" s="53" t="s">
        <v>58</v>
      </c>
      <c r="N155" s="54" t="s">
        <v>2739</v>
      </c>
      <c r="O155" s="56" t="s">
        <v>21</v>
      </c>
      <c r="P155" s="56" t="s">
        <v>2767</v>
      </c>
      <c r="Q155" s="56"/>
      <c r="R155" s="56" t="s">
        <v>2941</v>
      </c>
      <c r="S155" s="57" t="s">
        <v>1400</v>
      </c>
      <c r="T155" s="57" t="s">
        <v>1401</v>
      </c>
      <c r="U155" s="56"/>
      <c r="V155" s="56"/>
      <c r="W155" s="56"/>
      <c r="X155" s="56" t="s">
        <v>8</v>
      </c>
    </row>
    <row r="156" spans="3:24" ht="63.75" hidden="1">
      <c r="C156" s="35" t="s">
        <v>1049</v>
      </c>
      <c r="D156" s="36" t="s">
        <v>2116</v>
      </c>
      <c r="E156" s="37" t="s">
        <v>53</v>
      </c>
      <c r="F156" s="37">
        <v>30</v>
      </c>
      <c r="G156" s="38">
        <v>540</v>
      </c>
      <c r="H156" s="39" t="s">
        <v>54</v>
      </c>
      <c r="I156" s="40">
        <v>46174</v>
      </c>
      <c r="J156" s="41" t="s">
        <v>55</v>
      </c>
      <c r="K156" s="41" t="s">
        <v>56</v>
      </c>
      <c r="L156" s="41" t="s">
        <v>164</v>
      </c>
      <c r="M156" s="41" t="s">
        <v>58</v>
      </c>
      <c r="N156" s="42" t="s">
        <v>73</v>
      </c>
      <c r="O156" s="44" t="s">
        <v>21</v>
      </c>
      <c r="P156" s="44" t="s">
        <v>2767</v>
      </c>
      <c r="Q156" s="44"/>
      <c r="R156" s="44" t="s">
        <v>2941</v>
      </c>
      <c r="S156" s="45" t="s">
        <v>1400</v>
      </c>
      <c r="T156" s="45" t="s">
        <v>1401</v>
      </c>
      <c r="U156" s="44"/>
      <c r="V156" s="44"/>
      <c r="W156" s="44"/>
      <c r="X156" s="44" t="s">
        <v>8</v>
      </c>
    </row>
    <row r="157" spans="3:24" ht="63.75" hidden="1">
      <c r="C157" s="47" t="s">
        <v>1049</v>
      </c>
      <c r="D157" s="60" t="s">
        <v>2105</v>
      </c>
      <c r="E157" s="49" t="s">
        <v>53</v>
      </c>
      <c r="F157" s="49">
        <v>30</v>
      </c>
      <c r="G157" s="50">
        <v>600</v>
      </c>
      <c r="H157" s="51" t="s">
        <v>54</v>
      </c>
      <c r="I157" s="52">
        <v>46174</v>
      </c>
      <c r="J157" s="53" t="s">
        <v>55</v>
      </c>
      <c r="K157" s="53" t="s">
        <v>56</v>
      </c>
      <c r="L157" s="53" t="s">
        <v>164</v>
      </c>
      <c r="M157" s="53" t="s">
        <v>58</v>
      </c>
      <c r="N157" s="54" t="s">
        <v>148</v>
      </c>
      <c r="O157" s="56" t="s">
        <v>21</v>
      </c>
      <c r="P157" s="56" t="s">
        <v>2767</v>
      </c>
      <c r="Q157" s="56"/>
      <c r="R157" s="56" t="s">
        <v>2941</v>
      </c>
      <c r="S157" s="57" t="s">
        <v>1400</v>
      </c>
      <c r="T157" s="57" t="s">
        <v>1401</v>
      </c>
      <c r="U157" s="56"/>
      <c r="V157" s="56"/>
      <c r="W157" s="56"/>
      <c r="X157" s="56" t="s">
        <v>8</v>
      </c>
    </row>
    <row r="158" spans="3:24" ht="63.75" hidden="1">
      <c r="C158" s="35" t="s">
        <v>1049</v>
      </c>
      <c r="D158" s="36" t="s">
        <v>2215</v>
      </c>
      <c r="E158" s="37" t="s">
        <v>2216</v>
      </c>
      <c r="F158" s="37">
        <v>60</v>
      </c>
      <c r="G158" s="38">
        <v>201</v>
      </c>
      <c r="H158" s="39" t="s">
        <v>54</v>
      </c>
      <c r="I158" s="40">
        <v>46143</v>
      </c>
      <c r="J158" s="41" t="s">
        <v>55</v>
      </c>
      <c r="K158" s="41" t="s">
        <v>56</v>
      </c>
      <c r="L158" s="41" t="s">
        <v>164</v>
      </c>
      <c r="M158" s="41" t="s">
        <v>58</v>
      </c>
      <c r="N158" s="42" t="s">
        <v>148</v>
      </c>
      <c r="O158" s="44" t="s">
        <v>21</v>
      </c>
      <c r="P158" s="44" t="s">
        <v>2767</v>
      </c>
      <c r="Q158" s="44"/>
      <c r="R158" s="44" t="s">
        <v>2941</v>
      </c>
      <c r="S158" s="45" t="s">
        <v>1400</v>
      </c>
      <c r="T158" s="45" t="s">
        <v>1401</v>
      </c>
      <c r="U158" s="44"/>
      <c r="V158" s="44"/>
      <c r="W158" s="44"/>
      <c r="X158" s="44" t="s">
        <v>8</v>
      </c>
    </row>
    <row r="159" spans="3:24" ht="63.75" hidden="1">
      <c r="C159" s="47" t="s">
        <v>1049</v>
      </c>
      <c r="D159" s="60" t="s">
        <v>1869</v>
      </c>
      <c r="E159" s="49" t="s">
        <v>53</v>
      </c>
      <c r="F159" s="49">
        <v>1500</v>
      </c>
      <c r="G159" s="50">
        <v>6150</v>
      </c>
      <c r="H159" s="51" t="s">
        <v>54</v>
      </c>
      <c r="I159" s="52">
        <v>46204</v>
      </c>
      <c r="J159" s="53" t="s">
        <v>55</v>
      </c>
      <c r="K159" s="53" t="s">
        <v>56</v>
      </c>
      <c r="L159" s="53" t="s">
        <v>164</v>
      </c>
      <c r="M159" s="53" t="s">
        <v>58</v>
      </c>
      <c r="N159" s="54" t="s">
        <v>148</v>
      </c>
      <c r="O159" s="56" t="s">
        <v>21</v>
      </c>
      <c r="P159" s="56" t="s">
        <v>2767</v>
      </c>
      <c r="Q159" s="56"/>
      <c r="R159" s="56" t="s">
        <v>2941</v>
      </c>
      <c r="S159" s="57" t="s">
        <v>1400</v>
      </c>
      <c r="T159" s="57" t="s">
        <v>1401</v>
      </c>
      <c r="U159" s="56"/>
      <c r="V159" s="56"/>
      <c r="W159" s="56"/>
      <c r="X159" s="56" t="s">
        <v>8</v>
      </c>
    </row>
    <row r="160" spans="3:24" ht="63.75" hidden="1">
      <c r="C160" s="35" t="s">
        <v>1049</v>
      </c>
      <c r="D160" s="36" t="s">
        <v>1955</v>
      </c>
      <c r="E160" s="37" t="s">
        <v>53</v>
      </c>
      <c r="F160" s="37">
        <v>100</v>
      </c>
      <c r="G160" s="38">
        <v>2200</v>
      </c>
      <c r="H160" s="39" t="s">
        <v>54</v>
      </c>
      <c r="I160" s="40">
        <v>46174</v>
      </c>
      <c r="J160" s="41" t="s">
        <v>55</v>
      </c>
      <c r="K160" s="41" t="s">
        <v>56</v>
      </c>
      <c r="L160" s="41" t="s">
        <v>164</v>
      </c>
      <c r="M160" s="41" t="s">
        <v>58</v>
      </c>
      <c r="N160" s="42" t="s">
        <v>73</v>
      </c>
      <c r="O160" s="44" t="s">
        <v>21</v>
      </c>
      <c r="P160" s="44" t="s">
        <v>2767</v>
      </c>
      <c r="Q160" s="44"/>
      <c r="R160" s="44" t="s">
        <v>2941</v>
      </c>
      <c r="S160" s="45" t="s">
        <v>1400</v>
      </c>
      <c r="T160" s="45" t="s">
        <v>1401</v>
      </c>
      <c r="U160" s="44"/>
      <c r="V160" s="44"/>
      <c r="W160" s="44"/>
      <c r="X160" s="45" t="s">
        <v>8</v>
      </c>
    </row>
    <row r="161" spans="3:24" ht="63.75" hidden="1">
      <c r="C161" s="47" t="s">
        <v>1049</v>
      </c>
      <c r="D161" s="60" t="s">
        <v>2025</v>
      </c>
      <c r="E161" s="49" t="s">
        <v>53</v>
      </c>
      <c r="F161" s="49">
        <v>50</v>
      </c>
      <c r="G161" s="50">
        <v>1400</v>
      </c>
      <c r="H161" s="51" t="s">
        <v>54</v>
      </c>
      <c r="I161" s="52">
        <v>46174</v>
      </c>
      <c r="J161" s="53" t="s">
        <v>55</v>
      </c>
      <c r="K161" s="53" t="s">
        <v>56</v>
      </c>
      <c r="L161" s="53" t="s">
        <v>164</v>
      </c>
      <c r="M161" s="53" t="s">
        <v>58</v>
      </c>
      <c r="N161" s="54" t="s">
        <v>148</v>
      </c>
      <c r="O161" s="56" t="s">
        <v>21</v>
      </c>
      <c r="P161" s="56" t="s">
        <v>2767</v>
      </c>
      <c r="Q161" s="56"/>
      <c r="R161" s="56" t="s">
        <v>2941</v>
      </c>
      <c r="S161" s="57" t="s">
        <v>1400</v>
      </c>
      <c r="T161" s="57" t="s">
        <v>1401</v>
      </c>
      <c r="U161" s="56"/>
      <c r="V161" s="56"/>
      <c r="W161" s="56"/>
      <c r="X161" s="56" t="s">
        <v>8</v>
      </c>
    </row>
    <row r="162" spans="3:24" ht="63.75" hidden="1">
      <c r="C162" s="35" t="s">
        <v>1049</v>
      </c>
      <c r="D162" s="36" t="s">
        <v>1911</v>
      </c>
      <c r="E162" s="37" t="s">
        <v>53</v>
      </c>
      <c r="F162" s="37">
        <v>200</v>
      </c>
      <c r="G162" s="38">
        <v>3800</v>
      </c>
      <c r="H162" s="39" t="s">
        <v>54</v>
      </c>
      <c r="I162" s="40">
        <v>46174</v>
      </c>
      <c r="J162" s="41" t="s">
        <v>55</v>
      </c>
      <c r="K162" s="41" t="s">
        <v>56</v>
      </c>
      <c r="L162" s="41" t="s">
        <v>164</v>
      </c>
      <c r="M162" s="41" t="s">
        <v>58</v>
      </c>
      <c r="N162" s="42" t="s">
        <v>148</v>
      </c>
      <c r="O162" s="44" t="s">
        <v>21</v>
      </c>
      <c r="P162" s="44" t="s">
        <v>2767</v>
      </c>
      <c r="Q162" s="44"/>
      <c r="R162" s="44" t="s">
        <v>2941</v>
      </c>
      <c r="S162" s="45" t="s">
        <v>1400</v>
      </c>
      <c r="T162" s="45" t="s">
        <v>1401</v>
      </c>
      <c r="U162" s="44"/>
      <c r="V162" s="44"/>
      <c r="W162" s="44"/>
      <c r="X162" s="44" t="s">
        <v>8</v>
      </c>
    </row>
    <row r="163" spans="3:24" ht="76.5" hidden="1">
      <c r="C163" s="47" t="s">
        <v>1049</v>
      </c>
      <c r="D163" s="60" t="s">
        <v>2037</v>
      </c>
      <c r="E163" s="49" t="s">
        <v>53</v>
      </c>
      <c r="F163" s="49">
        <v>50</v>
      </c>
      <c r="G163" s="50">
        <v>1250</v>
      </c>
      <c r="H163" s="51" t="s">
        <v>54</v>
      </c>
      <c r="I163" s="52">
        <v>46174</v>
      </c>
      <c r="J163" s="53" t="s">
        <v>55</v>
      </c>
      <c r="K163" s="53" t="s">
        <v>56</v>
      </c>
      <c r="L163" s="53" t="s">
        <v>164</v>
      </c>
      <c r="M163" s="53" t="s">
        <v>58</v>
      </c>
      <c r="N163" s="54" t="s">
        <v>109</v>
      </c>
      <c r="O163" s="56" t="s">
        <v>21</v>
      </c>
      <c r="P163" s="56" t="s">
        <v>2767</v>
      </c>
      <c r="Q163" s="56"/>
      <c r="R163" s="56" t="s">
        <v>2941</v>
      </c>
      <c r="S163" s="57" t="s">
        <v>1400</v>
      </c>
      <c r="T163" s="57" t="s">
        <v>1401</v>
      </c>
      <c r="U163" s="56"/>
      <c r="V163" s="56"/>
      <c r="W163" s="56"/>
      <c r="X163" s="57" t="s">
        <v>8</v>
      </c>
    </row>
    <row r="164" spans="3:24" ht="63.75" hidden="1">
      <c r="C164" s="35" t="s">
        <v>1049</v>
      </c>
      <c r="D164" s="36" t="s">
        <v>1861</v>
      </c>
      <c r="E164" s="37" t="s">
        <v>53</v>
      </c>
      <c r="F164" s="37">
        <v>800</v>
      </c>
      <c r="G164" s="38">
        <v>6400</v>
      </c>
      <c r="H164" s="39" t="s">
        <v>54</v>
      </c>
      <c r="I164" s="40">
        <v>46204</v>
      </c>
      <c r="J164" s="41" t="s">
        <v>55</v>
      </c>
      <c r="K164" s="41" t="s">
        <v>56</v>
      </c>
      <c r="L164" s="41" t="s">
        <v>164</v>
      </c>
      <c r="M164" s="41" t="s">
        <v>58</v>
      </c>
      <c r="N164" s="42" t="s">
        <v>2498</v>
      </c>
      <c r="O164" s="44" t="s">
        <v>21</v>
      </c>
      <c r="P164" s="44" t="s">
        <v>2767</v>
      </c>
      <c r="Q164" s="44"/>
      <c r="R164" s="44" t="s">
        <v>2941</v>
      </c>
      <c r="S164" s="45" t="s">
        <v>1400</v>
      </c>
      <c r="T164" s="45" t="s">
        <v>1401</v>
      </c>
      <c r="U164" s="44"/>
      <c r="V164" s="44"/>
      <c r="W164" s="44"/>
      <c r="X164" s="45" t="s">
        <v>8</v>
      </c>
    </row>
    <row r="165" spans="3:24" ht="63.75" hidden="1">
      <c r="C165" s="47" t="s">
        <v>1049</v>
      </c>
      <c r="D165" s="60" t="s">
        <v>2185</v>
      </c>
      <c r="E165" s="49" t="s">
        <v>53</v>
      </c>
      <c r="F165" s="49">
        <v>120</v>
      </c>
      <c r="G165" s="50">
        <v>300</v>
      </c>
      <c r="H165" s="51" t="s">
        <v>54</v>
      </c>
      <c r="I165" s="52">
        <v>46174</v>
      </c>
      <c r="J165" s="53" t="s">
        <v>55</v>
      </c>
      <c r="K165" s="53" t="s">
        <v>56</v>
      </c>
      <c r="L165" s="53" t="s">
        <v>164</v>
      </c>
      <c r="M165" s="53" t="s">
        <v>58</v>
      </c>
      <c r="N165" s="54" t="s">
        <v>2498</v>
      </c>
      <c r="O165" s="56" t="s">
        <v>21</v>
      </c>
      <c r="P165" s="56" t="s">
        <v>2767</v>
      </c>
      <c r="Q165" s="56"/>
      <c r="R165" s="56" t="s">
        <v>2941</v>
      </c>
      <c r="S165" s="57" t="s">
        <v>1400</v>
      </c>
      <c r="T165" s="57" t="s">
        <v>1401</v>
      </c>
      <c r="U165" s="56"/>
      <c r="V165" s="56"/>
      <c r="W165" s="56"/>
      <c r="X165" s="57" t="s">
        <v>8</v>
      </c>
    </row>
    <row r="166" spans="3:24" ht="89.25" hidden="1">
      <c r="C166" s="35" t="s">
        <v>1049</v>
      </c>
      <c r="D166" s="36" t="s">
        <v>2099</v>
      </c>
      <c r="E166" s="37" t="s">
        <v>53</v>
      </c>
      <c r="F166" s="37">
        <v>40</v>
      </c>
      <c r="G166" s="38">
        <v>676</v>
      </c>
      <c r="H166" s="39" t="s">
        <v>54</v>
      </c>
      <c r="I166" s="40">
        <v>46174</v>
      </c>
      <c r="J166" s="41" t="s">
        <v>55</v>
      </c>
      <c r="K166" s="41" t="s">
        <v>56</v>
      </c>
      <c r="L166" s="41" t="s">
        <v>164</v>
      </c>
      <c r="M166" s="41" t="s">
        <v>58</v>
      </c>
      <c r="N166" s="42" t="s">
        <v>2486</v>
      </c>
      <c r="O166" s="44" t="s">
        <v>21</v>
      </c>
      <c r="P166" s="44" t="s">
        <v>2767</v>
      </c>
      <c r="Q166" s="44"/>
      <c r="R166" s="44" t="s">
        <v>2941</v>
      </c>
      <c r="S166" s="45" t="s">
        <v>1400</v>
      </c>
      <c r="T166" s="45" t="str">
        <f t="array" ref="T166">IFERROR(INDEX('BANCO DE DADOS'!$D$3:$D1000,MATCH(D166,'BANCO DE DADOS'!$B$3:$B1000,0),0),"")</f>
        <v>COMPRA DE EQUIPAMENTOS E MATERIAIS DE LIMPEZA</v>
      </c>
      <c r="U166" s="44"/>
      <c r="V166" s="44"/>
      <c r="W166" s="44"/>
      <c r="X166" s="45" t="s">
        <v>8</v>
      </c>
    </row>
    <row r="167" spans="3:24" ht="89.25" hidden="1">
      <c r="C167" s="47" t="s">
        <v>1049</v>
      </c>
      <c r="D167" s="60" t="s">
        <v>2108</v>
      </c>
      <c r="E167" s="49" t="s">
        <v>53</v>
      </c>
      <c r="F167" s="49">
        <v>30</v>
      </c>
      <c r="G167" s="50">
        <v>599.70000000000005</v>
      </c>
      <c r="H167" s="51" t="s">
        <v>54</v>
      </c>
      <c r="I167" s="52">
        <v>46174</v>
      </c>
      <c r="J167" s="53" t="s">
        <v>55</v>
      </c>
      <c r="K167" s="53" t="s">
        <v>56</v>
      </c>
      <c r="L167" s="53" t="s">
        <v>164</v>
      </c>
      <c r="M167" s="53" t="s">
        <v>58</v>
      </c>
      <c r="N167" s="54" t="s">
        <v>2486</v>
      </c>
      <c r="O167" s="56" t="s">
        <v>21</v>
      </c>
      <c r="P167" s="56" t="s">
        <v>2767</v>
      </c>
      <c r="Q167" s="56"/>
      <c r="R167" s="56" t="s">
        <v>2941</v>
      </c>
      <c r="S167" s="57" t="s">
        <v>1400</v>
      </c>
      <c r="T167" s="57" t="str">
        <f t="array" ref="T167">IFERROR(INDEX('BANCO DE DADOS'!$D$3:$D1000,MATCH(D167,'BANCO DE DADOS'!$B$3:$B1000,0),0),"")</f>
        <v>COMPRA DE EQUIPAMENTOS E MATERIAIS DE LIMPEZA</v>
      </c>
      <c r="U167" s="56"/>
      <c r="V167" s="56"/>
      <c r="W167" s="56"/>
      <c r="X167" s="57" t="s">
        <v>8</v>
      </c>
    </row>
    <row r="168" spans="3:24" ht="89.25" hidden="1">
      <c r="C168" s="35" t="s">
        <v>1049</v>
      </c>
      <c r="D168" s="36" t="s">
        <v>2064</v>
      </c>
      <c r="E168" s="37" t="s">
        <v>53</v>
      </c>
      <c r="F168" s="37">
        <v>60</v>
      </c>
      <c r="G168" s="38">
        <v>1020.6</v>
      </c>
      <c r="H168" s="39" t="s">
        <v>54</v>
      </c>
      <c r="I168" s="40">
        <v>46174</v>
      </c>
      <c r="J168" s="41" t="s">
        <v>55</v>
      </c>
      <c r="K168" s="41" t="s">
        <v>56</v>
      </c>
      <c r="L168" s="41" t="s">
        <v>164</v>
      </c>
      <c r="M168" s="41" t="s">
        <v>58</v>
      </c>
      <c r="N168" s="42" t="s">
        <v>2486</v>
      </c>
      <c r="O168" s="44" t="s">
        <v>21</v>
      </c>
      <c r="P168" s="44" t="s">
        <v>2767</v>
      </c>
      <c r="Q168" s="44"/>
      <c r="R168" s="44" t="s">
        <v>2941</v>
      </c>
      <c r="S168" s="45" t="s">
        <v>1400</v>
      </c>
      <c r="T168" s="45" t="str">
        <f t="array" ref="T168">IFERROR(INDEX('BANCO DE DADOS'!$D$3:$D1000,MATCH(D168,'BANCO DE DADOS'!$B$3:$B1000,0),0),"")</f>
        <v>COMPRA DE EQUIPAMENTOS E MATERIAIS DE LIMPEZA</v>
      </c>
      <c r="U168" s="44"/>
      <c r="V168" s="44"/>
      <c r="W168" s="44"/>
      <c r="X168" s="45" t="s">
        <v>8</v>
      </c>
    </row>
    <row r="169" spans="3:24" ht="89.25" hidden="1">
      <c r="C169" s="47" t="s">
        <v>1049</v>
      </c>
      <c r="D169" s="60" t="s">
        <v>2077</v>
      </c>
      <c r="E169" s="49" t="s">
        <v>53</v>
      </c>
      <c r="F169" s="49">
        <v>60</v>
      </c>
      <c r="G169" s="50">
        <v>900</v>
      </c>
      <c r="H169" s="51" t="s">
        <v>54</v>
      </c>
      <c r="I169" s="52">
        <v>46174</v>
      </c>
      <c r="J169" s="53" t="s">
        <v>55</v>
      </c>
      <c r="K169" s="53" t="s">
        <v>56</v>
      </c>
      <c r="L169" s="53" t="s">
        <v>164</v>
      </c>
      <c r="M169" s="53" t="s">
        <v>58</v>
      </c>
      <c r="N169" s="54" t="s">
        <v>2486</v>
      </c>
      <c r="O169" s="56" t="s">
        <v>21</v>
      </c>
      <c r="P169" s="56" t="s">
        <v>2767</v>
      </c>
      <c r="Q169" s="56"/>
      <c r="R169" s="56" t="s">
        <v>2941</v>
      </c>
      <c r="S169" s="57" t="s">
        <v>1400</v>
      </c>
      <c r="T169" s="57" t="str">
        <f t="array" ref="T169">IFERROR(INDEX('BANCO DE DADOS'!$D$3:$D1000,MATCH(D169,'BANCO DE DADOS'!$B$3:$B1000,0),0),"")</f>
        <v>COMPRA DE EQUIPAMENTOS E MATERIAIS DE LIMPEZA</v>
      </c>
      <c r="U169" s="56"/>
      <c r="V169" s="56"/>
      <c r="W169" s="56"/>
      <c r="X169" s="57" t="s">
        <v>8</v>
      </c>
    </row>
    <row r="170" spans="3:24" ht="63.75" hidden="1">
      <c r="C170" s="35" t="s">
        <v>1049</v>
      </c>
      <c r="D170" s="36" t="s">
        <v>2001</v>
      </c>
      <c r="E170" s="37" t="s">
        <v>53</v>
      </c>
      <c r="F170" s="37">
        <v>120</v>
      </c>
      <c r="G170" s="38">
        <v>1592.4</v>
      </c>
      <c r="H170" s="39" t="s">
        <v>54</v>
      </c>
      <c r="I170" s="40">
        <v>46174</v>
      </c>
      <c r="J170" s="41" t="s">
        <v>55</v>
      </c>
      <c r="K170" s="41" t="s">
        <v>56</v>
      </c>
      <c r="L170" s="41" t="s">
        <v>164</v>
      </c>
      <c r="M170" s="41" t="s">
        <v>58</v>
      </c>
      <c r="N170" s="42" t="s">
        <v>148</v>
      </c>
      <c r="O170" s="44" t="s">
        <v>21</v>
      </c>
      <c r="P170" s="44" t="s">
        <v>2767</v>
      </c>
      <c r="Q170" s="44"/>
      <c r="R170" s="44" t="s">
        <v>2941</v>
      </c>
      <c r="S170" s="45" t="s">
        <v>1400</v>
      </c>
      <c r="T170" s="45" t="str">
        <f t="array" ref="T170">IFERROR(INDEX('BANCO DE DADOS'!$D$3:$D1000,MATCH(D170,'BANCO DE DADOS'!$B$3:$B1000,0),0),"")</f>
        <v>COMPRA DE EQUIPAMENTOS E MATERIAIS DE LIMPEZA</v>
      </c>
      <c r="U170" s="44"/>
      <c r="V170" s="44"/>
      <c r="W170" s="44"/>
      <c r="X170" s="45" t="s">
        <v>8</v>
      </c>
    </row>
    <row r="171" spans="3:24" ht="63.75" hidden="1">
      <c r="C171" s="47" t="s">
        <v>1049</v>
      </c>
      <c r="D171" s="60" t="s">
        <v>2039</v>
      </c>
      <c r="E171" s="49" t="s">
        <v>53</v>
      </c>
      <c r="F171" s="49">
        <v>50</v>
      </c>
      <c r="G171" s="50">
        <v>1211</v>
      </c>
      <c r="H171" s="51" t="s">
        <v>54</v>
      </c>
      <c r="I171" s="52">
        <v>46174</v>
      </c>
      <c r="J171" s="53" t="s">
        <v>55</v>
      </c>
      <c r="K171" s="53" t="s">
        <v>56</v>
      </c>
      <c r="L171" s="53" t="s">
        <v>164</v>
      </c>
      <c r="M171" s="53" t="s">
        <v>58</v>
      </c>
      <c r="N171" s="54" t="s">
        <v>148</v>
      </c>
      <c r="O171" s="56" t="s">
        <v>21</v>
      </c>
      <c r="P171" s="56" t="s">
        <v>2767</v>
      </c>
      <c r="Q171" s="56"/>
      <c r="R171" s="56" t="s">
        <v>2941</v>
      </c>
      <c r="S171" s="57" t="s">
        <v>1400</v>
      </c>
      <c r="T171" s="57" t="str">
        <f t="array" ref="T171">IFERROR(INDEX('BANCO DE DADOS'!$D$3:$D1000,MATCH(D171,'BANCO DE DADOS'!$B$3:$B1000,0),0),"")</f>
        <v>COMPRA DE EQUIPAMENTOS E MATERIAIS DE LIMPEZA</v>
      </c>
      <c r="U171" s="56"/>
      <c r="V171" s="56"/>
      <c r="W171" s="56"/>
      <c r="X171" s="57" t="s">
        <v>8</v>
      </c>
    </row>
    <row r="172" spans="3:24" ht="63.75" hidden="1">
      <c r="C172" s="35" t="s">
        <v>652</v>
      </c>
      <c r="D172" s="36" t="s">
        <v>1968</v>
      </c>
      <c r="E172" s="37" t="s">
        <v>53</v>
      </c>
      <c r="F172" s="37">
        <v>6</v>
      </c>
      <c r="G172" s="38">
        <v>4800</v>
      </c>
      <c r="H172" s="39" t="s">
        <v>54</v>
      </c>
      <c r="I172" s="40">
        <v>46204</v>
      </c>
      <c r="J172" s="41" t="s">
        <v>55</v>
      </c>
      <c r="K172" s="41" t="s">
        <v>56</v>
      </c>
      <c r="L172" s="41" t="s">
        <v>164</v>
      </c>
      <c r="M172" s="41" t="s">
        <v>91</v>
      </c>
      <c r="N172" s="42" t="s">
        <v>2534</v>
      </c>
      <c r="O172" s="44" t="s">
        <v>951</v>
      </c>
      <c r="P172" s="44" t="s">
        <v>2767</v>
      </c>
      <c r="Q172" s="44"/>
      <c r="R172" s="44" t="s">
        <v>2941</v>
      </c>
      <c r="S172" s="45" t="s">
        <v>1400</v>
      </c>
      <c r="T172" s="45" t="str">
        <f t="array" ref="T172">IFERROR(INDEX('BANCO DE DADOS'!$D$3:$D1000,MATCH(D172,'BANCO DE DADOS'!$B$3:$B1000,0),0),"")</f>
        <v>COMPRA DE EQUIPAMENTOS E MATERIAIS DE LIMPEZA</v>
      </c>
      <c r="U172" s="44"/>
      <c r="V172" s="44"/>
      <c r="W172" s="44"/>
      <c r="X172" s="44" t="s">
        <v>8</v>
      </c>
    </row>
    <row r="173" spans="3:24" ht="57">
      <c r="C173" s="47" t="s">
        <v>2693</v>
      </c>
      <c r="D173" s="60" t="s">
        <v>3219</v>
      </c>
      <c r="E173" s="49"/>
      <c r="F173" s="49"/>
      <c r="G173" s="50">
        <v>40400</v>
      </c>
      <c r="H173" s="51"/>
      <c r="I173" s="52"/>
      <c r="J173" s="53"/>
      <c r="K173" s="53"/>
      <c r="L173" s="53"/>
      <c r="M173" s="53"/>
      <c r="N173" s="54"/>
      <c r="O173" s="56"/>
      <c r="P173" s="56"/>
      <c r="Q173" s="56"/>
      <c r="R173" s="56" t="s">
        <v>2943</v>
      </c>
      <c r="S173" s="57" t="s">
        <v>562</v>
      </c>
      <c r="T173" s="57" t="s">
        <v>1772</v>
      </c>
      <c r="U173" s="56"/>
      <c r="V173" s="56"/>
      <c r="W173" s="56"/>
      <c r="X173" s="57" t="s">
        <v>8</v>
      </c>
    </row>
    <row r="174" spans="3:24" ht="102" hidden="1">
      <c r="C174" s="35" t="s">
        <v>1049</v>
      </c>
      <c r="D174" s="36" t="s">
        <v>1771</v>
      </c>
      <c r="E174" s="37" t="s">
        <v>53</v>
      </c>
      <c r="F174" s="37">
        <v>18000</v>
      </c>
      <c r="G174" s="38">
        <v>32400</v>
      </c>
      <c r="H174" s="39" t="s">
        <v>54</v>
      </c>
      <c r="I174" s="40">
        <v>46235</v>
      </c>
      <c r="J174" s="41" t="s">
        <v>55</v>
      </c>
      <c r="K174" s="41" t="s">
        <v>56</v>
      </c>
      <c r="L174" s="41" t="s">
        <v>164</v>
      </c>
      <c r="M174" s="41" t="s">
        <v>58</v>
      </c>
      <c r="N174" s="42" t="s">
        <v>2517</v>
      </c>
      <c r="O174" s="44" t="s">
        <v>21</v>
      </c>
      <c r="P174" s="44" t="s">
        <v>2767</v>
      </c>
      <c r="Q174" s="44"/>
      <c r="R174" s="44" t="s">
        <v>2943</v>
      </c>
      <c r="S174" s="45" t="s">
        <v>562</v>
      </c>
      <c r="T174" s="45" t="s">
        <v>1772</v>
      </c>
      <c r="U174" s="44"/>
      <c r="V174" s="44"/>
      <c r="W174" s="44"/>
      <c r="X174" s="45" t="s">
        <v>8</v>
      </c>
    </row>
    <row r="175" spans="3:24" ht="76.5" hidden="1">
      <c r="C175" s="47" t="s">
        <v>1049</v>
      </c>
      <c r="D175" s="60" t="s">
        <v>2029</v>
      </c>
      <c r="E175" s="49" t="s">
        <v>53</v>
      </c>
      <c r="F175" s="49">
        <v>100</v>
      </c>
      <c r="G175" s="50">
        <v>1400</v>
      </c>
      <c r="H175" s="51" t="s">
        <v>54</v>
      </c>
      <c r="I175" s="52">
        <v>46174</v>
      </c>
      <c r="J175" s="53" t="s">
        <v>55</v>
      </c>
      <c r="K175" s="53" t="s">
        <v>56</v>
      </c>
      <c r="L175" s="53" t="s">
        <v>164</v>
      </c>
      <c r="M175" s="53" t="s">
        <v>58</v>
      </c>
      <c r="N175" s="54" t="s">
        <v>109</v>
      </c>
      <c r="O175" s="56" t="s">
        <v>21</v>
      </c>
      <c r="P175" s="56" t="s">
        <v>2767</v>
      </c>
      <c r="Q175" s="56"/>
      <c r="R175" s="56" t="s">
        <v>2943</v>
      </c>
      <c r="S175" s="57" t="s">
        <v>562</v>
      </c>
      <c r="T175" s="57" t="s">
        <v>1772</v>
      </c>
      <c r="U175" s="56"/>
      <c r="V175" s="56"/>
      <c r="W175" s="56"/>
      <c r="X175" s="57" t="s">
        <v>8</v>
      </c>
    </row>
    <row r="176" spans="3:24" ht="102" hidden="1">
      <c r="C176" s="35" t="s">
        <v>1049</v>
      </c>
      <c r="D176" s="36" t="s">
        <v>1856</v>
      </c>
      <c r="E176" s="37" t="s">
        <v>1857</v>
      </c>
      <c r="F176" s="37">
        <v>300</v>
      </c>
      <c r="G176" s="38">
        <v>6600</v>
      </c>
      <c r="H176" s="39" t="s">
        <v>54</v>
      </c>
      <c r="I176" s="40">
        <v>46204</v>
      </c>
      <c r="J176" s="41" t="s">
        <v>55</v>
      </c>
      <c r="K176" s="41" t="s">
        <v>56</v>
      </c>
      <c r="L176" s="41" t="s">
        <v>164</v>
      </c>
      <c r="M176" s="41" t="s">
        <v>58</v>
      </c>
      <c r="N176" s="42" t="s">
        <v>2517</v>
      </c>
      <c r="O176" s="44" t="s">
        <v>21</v>
      </c>
      <c r="P176" s="44" t="s">
        <v>2767</v>
      </c>
      <c r="Q176" s="44"/>
      <c r="R176" s="44" t="s">
        <v>2943</v>
      </c>
      <c r="S176" s="45" t="s">
        <v>562</v>
      </c>
      <c r="T176" s="45" t="s">
        <v>1772</v>
      </c>
      <c r="U176" s="44"/>
      <c r="V176" s="44"/>
      <c r="W176" s="44"/>
      <c r="X176" s="45" t="s">
        <v>8</v>
      </c>
    </row>
    <row r="177" spans="3:24" ht="57">
      <c r="C177" s="47" t="s">
        <v>2693</v>
      </c>
      <c r="D177" s="60" t="s">
        <v>1757</v>
      </c>
      <c r="E177" s="49"/>
      <c r="F177" s="49"/>
      <c r="G177" s="50">
        <v>39600</v>
      </c>
      <c r="H177" s="51"/>
      <c r="I177" s="52"/>
      <c r="J177" s="53"/>
      <c r="K177" s="53"/>
      <c r="L177" s="53"/>
      <c r="M177" s="53"/>
      <c r="N177" s="54"/>
      <c r="O177" s="56"/>
      <c r="P177" s="56"/>
      <c r="Q177" s="56"/>
      <c r="R177" s="56" t="s">
        <v>2944</v>
      </c>
      <c r="S177" s="57" t="s">
        <v>562</v>
      </c>
      <c r="T177" s="57" t="s">
        <v>1758</v>
      </c>
      <c r="U177" s="56"/>
      <c r="V177" s="56"/>
      <c r="W177" s="56"/>
      <c r="X177" s="56" t="s">
        <v>8</v>
      </c>
    </row>
    <row r="178" spans="3:24" ht="63.75" hidden="1">
      <c r="C178" s="35" t="s">
        <v>1049</v>
      </c>
      <c r="D178" s="36" t="s">
        <v>1757</v>
      </c>
      <c r="E178" s="37" t="s">
        <v>53</v>
      </c>
      <c r="F178" s="37">
        <v>800</v>
      </c>
      <c r="G178" s="38">
        <v>39600</v>
      </c>
      <c r="H178" s="39" t="s">
        <v>54</v>
      </c>
      <c r="I178" s="40">
        <v>46266</v>
      </c>
      <c r="J178" s="41" t="s">
        <v>55</v>
      </c>
      <c r="K178" s="41" t="s">
        <v>56</v>
      </c>
      <c r="L178" s="41" t="s">
        <v>164</v>
      </c>
      <c r="M178" s="41" t="s">
        <v>58</v>
      </c>
      <c r="N178" s="42" t="s">
        <v>73</v>
      </c>
      <c r="O178" s="44" t="s">
        <v>21</v>
      </c>
      <c r="P178" s="44" t="s">
        <v>2767</v>
      </c>
      <c r="Q178" s="44"/>
      <c r="R178" s="44" t="s">
        <v>2944</v>
      </c>
      <c r="S178" s="45" t="s">
        <v>562</v>
      </c>
      <c r="T178" s="45" t="s">
        <v>1758</v>
      </c>
      <c r="U178" s="44"/>
      <c r="V178" s="44"/>
      <c r="W178" s="44"/>
      <c r="X178" s="44" t="s">
        <v>8</v>
      </c>
    </row>
    <row r="179" spans="3:24" ht="57">
      <c r="C179" s="47" t="s">
        <v>2693</v>
      </c>
      <c r="D179" s="60" t="s">
        <v>539</v>
      </c>
      <c r="E179" s="49"/>
      <c r="F179" s="49"/>
      <c r="G179" s="50">
        <v>34400</v>
      </c>
      <c r="H179" s="51"/>
      <c r="I179" s="52"/>
      <c r="J179" s="53"/>
      <c r="K179" s="53"/>
      <c r="L179" s="53"/>
      <c r="M179" s="53"/>
      <c r="N179" s="54"/>
      <c r="O179" s="56"/>
      <c r="P179" s="56"/>
      <c r="Q179" s="56"/>
      <c r="R179" s="56" t="s">
        <v>2945</v>
      </c>
      <c r="S179" s="57" t="s">
        <v>158</v>
      </c>
      <c r="T179" s="57" t="s">
        <v>252</v>
      </c>
      <c r="U179" s="56"/>
      <c r="V179" s="56"/>
      <c r="W179" s="56"/>
      <c r="X179" s="57" t="s">
        <v>8</v>
      </c>
    </row>
    <row r="180" spans="3:24" ht="89.25" hidden="1">
      <c r="C180" s="35" t="s">
        <v>245</v>
      </c>
      <c r="D180" s="36" t="s">
        <v>539</v>
      </c>
      <c r="E180" s="37" t="s">
        <v>53</v>
      </c>
      <c r="F180" s="37">
        <v>10</v>
      </c>
      <c r="G180" s="38">
        <v>800</v>
      </c>
      <c r="H180" s="39" t="s">
        <v>54</v>
      </c>
      <c r="I180" s="40">
        <v>46174</v>
      </c>
      <c r="J180" s="41" t="s">
        <v>55</v>
      </c>
      <c r="K180" s="41" t="s">
        <v>56</v>
      </c>
      <c r="L180" s="41" t="s">
        <v>164</v>
      </c>
      <c r="M180" s="41" t="s">
        <v>58</v>
      </c>
      <c r="N180" s="42" t="s">
        <v>2486</v>
      </c>
      <c r="O180" s="44" t="s">
        <v>21</v>
      </c>
      <c r="P180" s="44" t="s">
        <v>2767</v>
      </c>
      <c r="Q180" s="44"/>
      <c r="R180" s="44" t="s">
        <v>2945</v>
      </c>
      <c r="S180" s="45" t="s">
        <v>158</v>
      </c>
      <c r="T180" s="45" t="s">
        <v>252</v>
      </c>
      <c r="U180" s="44"/>
      <c r="V180" s="44"/>
      <c r="W180" s="44"/>
      <c r="X180" s="45" t="s">
        <v>8</v>
      </c>
    </row>
    <row r="181" spans="3:24" ht="89.25" hidden="1">
      <c r="C181" s="47" t="s">
        <v>247</v>
      </c>
      <c r="D181" s="60" t="s">
        <v>539</v>
      </c>
      <c r="E181" s="49" t="s">
        <v>53</v>
      </c>
      <c r="F181" s="49">
        <v>10</v>
      </c>
      <c r="G181" s="50">
        <v>800</v>
      </c>
      <c r="H181" s="51" t="s">
        <v>54</v>
      </c>
      <c r="I181" s="52">
        <v>46174</v>
      </c>
      <c r="J181" s="53" t="s">
        <v>55</v>
      </c>
      <c r="K181" s="53" t="s">
        <v>56</v>
      </c>
      <c r="L181" s="53" t="s">
        <v>164</v>
      </c>
      <c r="M181" s="53" t="s">
        <v>58</v>
      </c>
      <c r="N181" s="54" t="s">
        <v>2486</v>
      </c>
      <c r="O181" s="56" t="s">
        <v>21</v>
      </c>
      <c r="P181" s="56" t="s">
        <v>2767</v>
      </c>
      <c r="Q181" s="56"/>
      <c r="R181" s="56" t="s">
        <v>2945</v>
      </c>
      <c r="S181" s="57" t="s">
        <v>158</v>
      </c>
      <c r="T181" s="57" t="s">
        <v>252</v>
      </c>
      <c r="U181" s="56"/>
      <c r="V181" s="56"/>
      <c r="W181" s="56"/>
      <c r="X181" s="57" t="s">
        <v>8</v>
      </c>
    </row>
    <row r="182" spans="3:24" ht="89.25" hidden="1">
      <c r="C182" s="35" t="s">
        <v>440</v>
      </c>
      <c r="D182" s="36" t="s">
        <v>539</v>
      </c>
      <c r="E182" s="37" t="s">
        <v>53</v>
      </c>
      <c r="F182" s="37">
        <v>10</v>
      </c>
      <c r="G182" s="38">
        <v>800</v>
      </c>
      <c r="H182" s="39" t="s">
        <v>54</v>
      </c>
      <c r="I182" s="40">
        <v>46174</v>
      </c>
      <c r="J182" s="41" t="s">
        <v>55</v>
      </c>
      <c r="K182" s="41" t="s">
        <v>56</v>
      </c>
      <c r="L182" s="41" t="s">
        <v>164</v>
      </c>
      <c r="M182" s="41" t="s">
        <v>58</v>
      </c>
      <c r="N182" s="42" t="s">
        <v>2486</v>
      </c>
      <c r="O182" s="44" t="s">
        <v>21</v>
      </c>
      <c r="P182" s="44" t="s">
        <v>2767</v>
      </c>
      <c r="Q182" s="44"/>
      <c r="R182" s="44" t="s">
        <v>2945</v>
      </c>
      <c r="S182" s="45" t="s">
        <v>158</v>
      </c>
      <c r="T182" s="45" t="s">
        <v>252</v>
      </c>
      <c r="U182" s="44"/>
      <c r="V182" s="44"/>
      <c r="W182" s="44"/>
      <c r="X182" s="45" t="s">
        <v>8</v>
      </c>
    </row>
    <row r="183" spans="3:24" ht="89.25" hidden="1">
      <c r="C183" s="47" t="s">
        <v>242</v>
      </c>
      <c r="D183" s="60" t="s">
        <v>539</v>
      </c>
      <c r="E183" s="49" t="s">
        <v>53</v>
      </c>
      <c r="F183" s="49">
        <v>10</v>
      </c>
      <c r="G183" s="50">
        <v>800</v>
      </c>
      <c r="H183" s="51" t="s">
        <v>54</v>
      </c>
      <c r="I183" s="52">
        <v>46174</v>
      </c>
      <c r="J183" s="53" t="s">
        <v>55</v>
      </c>
      <c r="K183" s="53" t="s">
        <v>56</v>
      </c>
      <c r="L183" s="53" t="s">
        <v>164</v>
      </c>
      <c r="M183" s="53" t="s">
        <v>58</v>
      </c>
      <c r="N183" s="54" t="s">
        <v>2486</v>
      </c>
      <c r="O183" s="56" t="s">
        <v>21</v>
      </c>
      <c r="P183" s="56" t="s">
        <v>2767</v>
      </c>
      <c r="Q183" s="56"/>
      <c r="R183" s="56" t="s">
        <v>2945</v>
      </c>
      <c r="S183" s="57" t="s">
        <v>158</v>
      </c>
      <c r="T183" s="57" t="s">
        <v>252</v>
      </c>
      <c r="U183" s="56"/>
      <c r="V183" s="56"/>
      <c r="W183" s="56"/>
      <c r="X183" s="57" t="s">
        <v>8</v>
      </c>
    </row>
    <row r="184" spans="3:24" ht="102" hidden="1">
      <c r="C184" s="35" t="s">
        <v>51</v>
      </c>
      <c r="D184" s="36" t="s">
        <v>539</v>
      </c>
      <c r="E184" s="37" t="s">
        <v>53</v>
      </c>
      <c r="F184" s="37">
        <v>15</v>
      </c>
      <c r="G184" s="38">
        <v>1200</v>
      </c>
      <c r="H184" s="39" t="s">
        <v>54</v>
      </c>
      <c r="I184" s="40">
        <v>46174</v>
      </c>
      <c r="J184" s="41" t="s">
        <v>55</v>
      </c>
      <c r="K184" s="41" t="s">
        <v>56</v>
      </c>
      <c r="L184" s="41" t="s">
        <v>164</v>
      </c>
      <c r="M184" s="41" t="s">
        <v>91</v>
      </c>
      <c r="N184" s="42" t="s">
        <v>2517</v>
      </c>
      <c r="O184" s="44" t="s">
        <v>951</v>
      </c>
      <c r="P184" s="44" t="s">
        <v>2767</v>
      </c>
      <c r="Q184" s="44"/>
      <c r="R184" s="44" t="s">
        <v>2945</v>
      </c>
      <c r="S184" s="45" t="s">
        <v>158</v>
      </c>
      <c r="T184" s="45" t="s">
        <v>252</v>
      </c>
      <c r="U184" s="44"/>
      <c r="V184" s="44"/>
      <c r="W184" s="44"/>
      <c r="X184" s="45" t="s">
        <v>8</v>
      </c>
    </row>
    <row r="185" spans="3:24" ht="89.25" hidden="1">
      <c r="C185" s="47" t="s">
        <v>1049</v>
      </c>
      <c r="D185" s="60" t="s">
        <v>251</v>
      </c>
      <c r="E185" s="49" t="s">
        <v>53</v>
      </c>
      <c r="F185" s="49">
        <v>50</v>
      </c>
      <c r="G185" s="50">
        <v>15000</v>
      </c>
      <c r="H185" s="51" t="s">
        <v>54</v>
      </c>
      <c r="I185" s="52">
        <v>46235</v>
      </c>
      <c r="J185" s="53" t="s">
        <v>55</v>
      </c>
      <c r="K185" s="53" t="s">
        <v>56</v>
      </c>
      <c r="L185" s="53" t="s">
        <v>164</v>
      </c>
      <c r="M185" s="53" t="s">
        <v>58</v>
      </c>
      <c r="N185" s="54" t="s">
        <v>2486</v>
      </c>
      <c r="O185" s="56" t="s">
        <v>21</v>
      </c>
      <c r="P185" s="56" t="s">
        <v>2767</v>
      </c>
      <c r="Q185" s="56"/>
      <c r="R185" s="56" t="s">
        <v>2945</v>
      </c>
      <c r="S185" s="57" t="s">
        <v>158</v>
      </c>
      <c r="T185" s="57" t="s">
        <v>252</v>
      </c>
      <c r="U185" s="56"/>
      <c r="V185" s="56"/>
      <c r="W185" s="56"/>
      <c r="X185" s="57" t="s">
        <v>8</v>
      </c>
    </row>
    <row r="186" spans="3:24" ht="89.25" hidden="1">
      <c r="C186" s="35" t="s">
        <v>250</v>
      </c>
      <c r="D186" s="36" t="s">
        <v>251</v>
      </c>
      <c r="E186" s="37" t="s">
        <v>53</v>
      </c>
      <c r="F186" s="37">
        <v>50</v>
      </c>
      <c r="G186" s="38">
        <v>15000</v>
      </c>
      <c r="H186" s="39" t="s">
        <v>54</v>
      </c>
      <c r="I186" s="40">
        <v>46235</v>
      </c>
      <c r="J186" s="41" t="s">
        <v>55</v>
      </c>
      <c r="K186" s="41" t="s">
        <v>56</v>
      </c>
      <c r="L186" s="41" t="s">
        <v>164</v>
      </c>
      <c r="M186" s="41" t="s">
        <v>58</v>
      </c>
      <c r="N186" s="42" t="s">
        <v>2486</v>
      </c>
      <c r="O186" s="44" t="s">
        <v>21</v>
      </c>
      <c r="P186" s="44" t="s">
        <v>2767</v>
      </c>
      <c r="Q186" s="44"/>
      <c r="R186" s="44" t="s">
        <v>2945</v>
      </c>
      <c r="S186" s="45" t="s">
        <v>158</v>
      </c>
      <c r="T186" s="45" t="s">
        <v>252</v>
      </c>
      <c r="U186" s="44"/>
      <c r="V186" s="44"/>
      <c r="W186" s="44"/>
      <c r="X186" s="45" t="s">
        <v>8</v>
      </c>
    </row>
    <row r="187" spans="3:24" ht="76.5" hidden="1">
      <c r="C187" s="47" t="s">
        <v>1049</v>
      </c>
      <c r="D187" s="60" t="s">
        <v>1934</v>
      </c>
      <c r="E187" s="49" t="s">
        <v>53</v>
      </c>
      <c r="F187" s="49">
        <v>100</v>
      </c>
      <c r="G187" s="50">
        <v>2500</v>
      </c>
      <c r="H187" s="51" t="s">
        <v>54</v>
      </c>
      <c r="I187" s="52">
        <v>46174</v>
      </c>
      <c r="J187" s="53" t="s">
        <v>55</v>
      </c>
      <c r="K187" s="53" t="s">
        <v>56</v>
      </c>
      <c r="L187" s="53" t="s">
        <v>164</v>
      </c>
      <c r="M187" s="53" t="s">
        <v>58</v>
      </c>
      <c r="N187" s="54" t="s">
        <v>109</v>
      </c>
      <c r="O187" s="56" t="s">
        <v>21</v>
      </c>
      <c r="P187" s="56" t="s">
        <v>2767</v>
      </c>
      <c r="Q187" s="56"/>
      <c r="R187" s="56" t="s">
        <v>2946</v>
      </c>
      <c r="S187" s="57" t="s">
        <v>1935</v>
      </c>
      <c r="T187" s="57" t="s">
        <v>1936</v>
      </c>
      <c r="U187" s="56"/>
      <c r="V187" s="56"/>
      <c r="W187" s="56"/>
      <c r="X187" s="56" t="s">
        <v>8</v>
      </c>
    </row>
    <row r="188" spans="3:24" ht="63.75" hidden="1">
      <c r="C188" s="35" t="s">
        <v>1049</v>
      </c>
      <c r="D188" s="36" t="s">
        <v>2035</v>
      </c>
      <c r="E188" s="37" t="s">
        <v>53</v>
      </c>
      <c r="F188" s="37">
        <v>100</v>
      </c>
      <c r="G188" s="38">
        <v>1290</v>
      </c>
      <c r="H188" s="39" t="s">
        <v>54</v>
      </c>
      <c r="I188" s="40">
        <v>46174</v>
      </c>
      <c r="J188" s="41" t="s">
        <v>55</v>
      </c>
      <c r="K188" s="41" t="s">
        <v>56</v>
      </c>
      <c r="L188" s="41" t="s">
        <v>164</v>
      </c>
      <c r="M188" s="41" t="s">
        <v>58</v>
      </c>
      <c r="N188" s="42" t="s">
        <v>148</v>
      </c>
      <c r="O188" s="44" t="s">
        <v>21</v>
      </c>
      <c r="P188" s="44" t="s">
        <v>2767</v>
      </c>
      <c r="Q188" s="44"/>
      <c r="R188" s="44" t="s">
        <v>2946</v>
      </c>
      <c r="S188" s="45" t="s">
        <v>1935</v>
      </c>
      <c r="T188" s="45" t="s">
        <v>1936</v>
      </c>
      <c r="U188" s="44"/>
      <c r="V188" s="44"/>
      <c r="W188" s="44"/>
      <c r="X188" s="44" t="s">
        <v>8</v>
      </c>
    </row>
    <row r="189" spans="3:24" ht="63.75" hidden="1">
      <c r="C189" s="47" t="s">
        <v>1049</v>
      </c>
      <c r="D189" s="60" t="s">
        <v>2017</v>
      </c>
      <c r="E189" s="49" t="s">
        <v>53</v>
      </c>
      <c r="F189" s="49">
        <v>100</v>
      </c>
      <c r="G189" s="50">
        <v>1450</v>
      </c>
      <c r="H189" s="51" t="s">
        <v>54</v>
      </c>
      <c r="I189" s="52">
        <v>46174</v>
      </c>
      <c r="J189" s="53" t="s">
        <v>55</v>
      </c>
      <c r="K189" s="53" t="s">
        <v>56</v>
      </c>
      <c r="L189" s="53" t="s">
        <v>164</v>
      </c>
      <c r="M189" s="53" t="s">
        <v>58</v>
      </c>
      <c r="N189" s="54" t="s">
        <v>2534</v>
      </c>
      <c r="O189" s="56" t="s">
        <v>21</v>
      </c>
      <c r="P189" s="56" t="s">
        <v>2767</v>
      </c>
      <c r="Q189" s="56"/>
      <c r="R189" s="56" t="s">
        <v>2946</v>
      </c>
      <c r="S189" s="57" t="s">
        <v>1935</v>
      </c>
      <c r="T189" s="57" t="s">
        <v>1936</v>
      </c>
      <c r="U189" s="56"/>
      <c r="V189" s="56"/>
      <c r="W189" s="56"/>
      <c r="X189" s="56" t="s">
        <v>8</v>
      </c>
    </row>
    <row r="190" spans="3:24" ht="63.75" hidden="1">
      <c r="C190" s="35" t="s">
        <v>1049</v>
      </c>
      <c r="D190" s="36" t="s">
        <v>1976</v>
      </c>
      <c r="E190" s="37" t="s">
        <v>53</v>
      </c>
      <c r="F190" s="37">
        <v>70</v>
      </c>
      <c r="G190" s="38">
        <v>2000</v>
      </c>
      <c r="H190" s="39" t="s">
        <v>54</v>
      </c>
      <c r="I190" s="40">
        <v>46174</v>
      </c>
      <c r="J190" s="41" t="s">
        <v>55</v>
      </c>
      <c r="K190" s="41" t="s">
        <v>56</v>
      </c>
      <c r="L190" s="41" t="s">
        <v>164</v>
      </c>
      <c r="M190" s="41" t="s">
        <v>58</v>
      </c>
      <c r="N190" s="42" t="s">
        <v>148</v>
      </c>
      <c r="O190" s="44" t="s">
        <v>21</v>
      </c>
      <c r="P190" s="44" t="s">
        <v>2767</v>
      </c>
      <c r="Q190" s="44"/>
      <c r="R190" s="44" t="s">
        <v>2946</v>
      </c>
      <c r="S190" s="45" t="s">
        <v>1935</v>
      </c>
      <c r="T190" s="45" t="str">
        <f t="array" ref="T190">IFERROR(INDEX('BANCO DE DADOS'!$D$3:$D1000,MATCH(D190,'BANCO DE DADOS'!$B$3:$B1000,0),0),"")</f>
        <v>COMPRA DE PRODUTOS PARA MANUTENÇÃO VEICULAR</v>
      </c>
      <c r="U190" s="44"/>
      <c r="V190" s="44"/>
      <c r="W190" s="44"/>
      <c r="X190" s="45" t="s">
        <v>8</v>
      </c>
    </row>
    <row r="191" spans="3:24" ht="57">
      <c r="C191" s="47" t="s">
        <v>2693</v>
      </c>
      <c r="D191" s="60" t="s">
        <v>3220</v>
      </c>
      <c r="E191" s="49"/>
      <c r="F191" s="49"/>
      <c r="G191" s="50">
        <v>32869</v>
      </c>
      <c r="H191" s="51"/>
      <c r="I191" s="52"/>
      <c r="J191" s="53"/>
      <c r="K191" s="53"/>
      <c r="L191" s="53"/>
      <c r="M191" s="53"/>
      <c r="N191" s="54"/>
      <c r="O191" s="56"/>
      <c r="P191" s="56"/>
      <c r="Q191" s="56"/>
      <c r="R191" s="56" t="s">
        <v>2948</v>
      </c>
      <c r="S191" s="57" t="s">
        <v>562</v>
      </c>
      <c r="T191" s="57" t="s">
        <v>1792</v>
      </c>
      <c r="U191" s="56"/>
      <c r="V191" s="56"/>
      <c r="W191" s="56"/>
      <c r="X191" s="57" t="s">
        <v>8</v>
      </c>
    </row>
    <row r="192" spans="3:24" ht="63.75" hidden="1">
      <c r="C192" s="35" t="s">
        <v>1049</v>
      </c>
      <c r="D192" s="36" t="s">
        <v>1790</v>
      </c>
      <c r="E192" s="37" t="s">
        <v>1791</v>
      </c>
      <c r="F192" s="37">
        <v>300</v>
      </c>
      <c r="G192" s="38">
        <v>17736</v>
      </c>
      <c r="H192" s="39" t="s">
        <v>54</v>
      </c>
      <c r="I192" s="40">
        <v>46235</v>
      </c>
      <c r="J192" s="41" t="s">
        <v>55</v>
      </c>
      <c r="K192" s="41" t="s">
        <v>56</v>
      </c>
      <c r="L192" s="41" t="s">
        <v>164</v>
      </c>
      <c r="M192" s="41" t="s">
        <v>58</v>
      </c>
      <c r="N192" s="42" t="s">
        <v>148</v>
      </c>
      <c r="O192" s="44" t="s">
        <v>21</v>
      </c>
      <c r="P192" s="44" t="s">
        <v>2767</v>
      </c>
      <c r="Q192" s="44"/>
      <c r="R192" s="44" t="s">
        <v>2948</v>
      </c>
      <c r="S192" s="45" t="s">
        <v>562</v>
      </c>
      <c r="T192" s="45" t="s">
        <v>1792</v>
      </c>
      <c r="U192" s="44"/>
      <c r="V192" s="44"/>
      <c r="W192" s="44"/>
      <c r="X192" s="45" t="s">
        <v>8</v>
      </c>
    </row>
    <row r="193" spans="3:24" ht="63.75" hidden="1">
      <c r="C193" s="47" t="s">
        <v>1049</v>
      </c>
      <c r="D193" s="60" t="s">
        <v>1882</v>
      </c>
      <c r="E193" s="49" t="s">
        <v>1791</v>
      </c>
      <c r="F193" s="49">
        <v>150</v>
      </c>
      <c r="G193" s="50">
        <v>5235</v>
      </c>
      <c r="H193" s="51" t="s">
        <v>54</v>
      </c>
      <c r="I193" s="52">
        <v>46204</v>
      </c>
      <c r="J193" s="53" t="s">
        <v>55</v>
      </c>
      <c r="K193" s="53" t="s">
        <v>56</v>
      </c>
      <c r="L193" s="53" t="s">
        <v>164</v>
      </c>
      <c r="M193" s="53" t="s">
        <v>58</v>
      </c>
      <c r="N193" s="54" t="s">
        <v>148</v>
      </c>
      <c r="O193" s="56" t="s">
        <v>21</v>
      </c>
      <c r="P193" s="56" t="s">
        <v>2767</v>
      </c>
      <c r="Q193" s="56"/>
      <c r="R193" s="56" t="s">
        <v>2948</v>
      </c>
      <c r="S193" s="57" t="s">
        <v>562</v>
      </c>
      <c r="T193" s="57" t="s">
        <v>1792</v>
      </c>
      <c r="U193" s="56"/>
      <c r="V193" s="56"/>
      <c r="W193" s="56"/>
      <c r="X193" s="57" t="s">
        <v>8</v>
      </c>
    </row>
    <row r="194" spans="3:24" ht="63.75" hidden="1">
      <c r="C194" s="35" t="s">
        <v>1049</v>
      </c>
      <c r="D194" s="36" t="s">
        <v>1913</v>
      </c>
      <c r="E194" s="37" t="s">
        <v>1791</v>
      </c>
      <c r="F194" s="37">
        <v>150</v>
      </c>
      <c r="G194" s="38">
        <v>3748.5</v>
      </c>
      <c r="H194" s="39" t="s">
        <v>54</v>
      </c>
      <c r="I194" s="40">
        <v>46174</v>
      </c>
      <c r="J194" s="41" t="s">
        <v>55</v>
      </c>
      <c r="K194" s="41" t="s">
        <v>56</v>
      </c>
      <c r="L194" s="41" t="s">
        <v>164</v>
      </c>
      <c r="M194" s="41" t="s">
        <v>58</v>
      </c>
      <c r="N194" s="42" t="s">
        <v>148</v>
      </c>
      <c r="O194" s="44" t="s">
        <v>21</v>
      </c>
      <c r="P194" s="44" t="s">
        <v>2767</v>
      </c>
      <c r="Q194" s="44"/>
      <c r="R194" s="44" t="s">
        <v>2948</v>
      </c>
      <c r="S194" s="45" t="s">
        <v>562</v>
      </c>
      <c r="T194" s="45" t="s">
        <v>1792</v>
      </c>
      <c r="U194" s="44"/>
      <c r="V194" s="44"/>
      <c r="W194" s="44"/>
      <c r="X194" s="45" t="s">
        <v>8</v>
      </c>
    </row>
    <row r="195" spans="3:24" ht="63.75" hidden="1">
      <c r="C195" s="47" t="s">
        <v>1049</v>
      </c>
      <c r="D195" s="60" t="s">
        <v>2007</v>
      </c>
      <c r="E195" s="49" t="s">
        <v>1791</v>
      </c>
      <c r="F195" s="49">
        <v>50</v>
      </c>
      <c r="G195" s="50">
        <v>1509</v>
      </c>
      <c r="H195" s="51" t="s">
        <v>54</v>
      </c>
      <c r="I195" s="52">
        <v>46174</v>
      </c>
      <c r="J195" s="53" t="s">
        <v>55</v>
      </c>
      <c r="K195" s="53" t="s">
        <v>56</v>
      </c>
      <c r="L195" s="53" t="s">
        <v>164</v>
      </c>
      <c r="M195" s="53" t="s">
        <v>58</v>
      </c>
      <c r="N195" s="54" t="s">
        <v>148</v>
      </c>
      <c r="O195" s="56" t="s">
        <v>21</v>
      </c>
      <c r="P195" s="56" t="s">
        <v>2767</v>
      </c>
      <c r="Q195" s="56"/>
      <c r="R195" s="56" t="s">
        <v>2948</v>
      </c>
      <c r="S195" s="57" t="s">
        <v>562</v>
      </c>
      <c r="T195" s="57" t="s">
        <v>1792</v>
      </c>
      <c r="U195" s="56"/>
      <c r="V195" s="56"/>
      <c r="W195" s="56"/>
      <c r="X195" s="57" t="s">
        <v>8</v>
      </c>
    </row>
    <row r="196" spans="3:24" ht="63.75" hidden="1">
      <c r="C196" s="35" t="s">
        <v>1049</v>
      </c>
      <c r="D196" s="36" t="s">
        <v>1943</v>
      </c>
      <c r="E196" s="37" t="s">
        <v>1791</v>
      </c>
      <c r="F196" s="37">
        <v>50</v>
      </c>
      <c r="G196" s="38">
        <v>2400</v>
      </c>
      <c r="H196" s="39" t="s">
        <v>54</v>
      </c>
      <c r="I196" s="40">
        <v>46174</v>
      </c>
      <c r="J196" s="41" t="s">
        <v>55</v>
      </c>
      <c r="K196" s="41" t="s">
        <v>56</v>
      </c>
      <c r="L196" s="41" t="s">
        <v>164</v>
      </c>
      <c r="M196" s="41" t="s">
        <v>58</v>
      </c>
      <c r="N196" s="42" t="s">
        <v>148</v>
      </c>
      <c r="O196" s="44" t="s">
        <v>21</v>
      </c>
      <c r="P196" s="44" t="s">
        <v>2767</v>
      </c>
      <c r="Q196" s="44"/>
      <c r="R196" s="44" t="s">
        <v>2948</v>
      </c>
      <c r="S196" s="45" t="s">
        <v>562</v>
      </c>
      <c r="T196" s="45" t="s">
        <v>1792</v>
      </c>
      <c r="U196" s="44"/>
      <c r="V196" s="44"/>
      <c r="W196" s="44"/>
      <c r="X196" s="45" t="s">
        <v>8</v>
      </c>
    </row>
    <row r="197" spans="3:24" ht="63.75" hidden="1">
      <c r="C197" s="47" t="s">
        <v>1049</v>
      </c>
      <c r="D197" s="60" t="s">
        <v>1953</v>
      </c>
      <c r="E197" s="49" t="s">
        <v>1791</v>
      </c>
      <c r="F197" s="49">
        <v>30</v>
      </c>
      <c r="G197" s="50">
        <v>2240.1</v>
      </c>
      <c r="H197" s="51" t="s">
        <v>54</v>
      </c>
      <c r="I197" s="52">
        <v>46174</v>
      </c>
      <c r="J197" s="53" t="s">
        <v>55</v>
      </c>
      <c r="K197" s="53" t="s">
        <v>56</v>
      </c>
      <c r="L197" s="53" t="s">
        <v>164</v>
      </c>
      <c r="M197" s="53" t="s">
        <v>58</v>
      </c>
      <c r="N197" s="54" t="s">
        <v>148</v>
      </c>
      <c r="O197" s="56" t="s">
        <v>21</v>
      </c>
      <c r="P197" s="56" t="s">
        <v>2767</v>
      </c>
      <c r="Q197" s="56"/>
      <c r="R197" s="56" t="s">
        <v>2948</v>
      </c>
      <c r="S197" s="57" t="s">
        <v>562</v>
      </c>
      <c r="T197" s="57" t="s">
        <v>1792</v>
      </c>
      <c r="U197" s="56"/>
      <c r="V197" s="56"/>
      <c r="W197" s="56"/>
      <c r="X197" s="57" t="s">
        <v>8</v>
      </c>
    </row>
    <row r="198" spans="3:24" ht="57">
      <c r="C198" s="35" t="s">
        <v>2693</v>
      </c>
      <c r="D198" s="36" t="s">
        <v>3221</v>
      </c>
      <c r="E198" s="37"/>
      <c r="F198" s="37"/>
      <c r="G198" s="38">
        <v>20500</v>
      </c>
      <c r="H198" s="39"/>
      <c r="I198" s="40"/>
      <c r="J198" s="41"/>
      <c r="K198" s="41"/>
      <c r="L198" s="41"/>
      <c r="M198" s="41"/>
      <c r="N198" s="42"/>
      <c r="O198" s="44"/>
      <c r="P198" s="44"/>
      <c r="Q198" s="44"/>
      <c r="R198" s="44" t="s">
        <v>2949</v>
      </c>
      <c r="S198" s="45" t="s">
        <v>562</v>
      </c>
      <c r="T198" s="45" t="s">
        <v>808</v>
      </c>
      <c r="U198" s="44"/>
      <c r="V198" s="44"/>
      <c r="W198" s="44"/>
      <c r="X198" s="44" t="s">
        <v>8</v>
      </c>
    </row>
    <row r="199" spans="3:24" ht="76.5" hidden="1">
      <c r="C199" s="47" t="s">
        <v>1049</v>
      </c>
      <c r="D199" s="60" t="s">
        <v>806</v>
      </c>
      <c r="E199" s="49" t="s">
        <v>53</v>
      </c>
      <c r="F199" s="49">
        <v>1500</v>
      </c>
      <c r="G199" s="50">
        <v>15000</v>
      </c>
      <c r="H199" s="51" t="s">
        <v>54</v>
      </c>
      <c r="I199" s="52">
        <v>46235</v>
      </c>
      <c r="J199" s="53" t="s">
        <v>55</v>
      </c>
      <c r="K199" s="53" t="s">
        <v>56</v>
      </c>
      <c r="L199" s="53" t="s">
        <v>164</v>
      </c>
      <c r="M199" s="53" t="s">
        <v>58</v>
      </c>
      <c r="N199" s="54" t="s">
        <v>109</v>
      </c>
      <c r="O199" s="56" t="s">
        <v>21</v>
      </c>
      <c r="P199" s="56" t="s">
        <v>2767</v>
      </c>
      <c r="Q199" s="56"/>
      <c r="R199" s="56" t="s">
        <v>2949</v>
      </c>
      <c r="S199" s="57" t="s">
        <v>562</v>
      </c>
      <c r="T199" s="57" t="s">
        <v>808</v>
      </c>
      <c r="U199" s="56"/>
      <c r="V199" s="56"/>
      <c r="W199" s="56"/>
      <c r="X199" s="56" t="s">
        <v>8</v>
      </c>
    </row>
    <row r="200" spans="3:24" ht="76.5" hidden="1">
      <c r="C200" s="35" t="s">
        <v>156</v>
      </c>
      <c r="D200" s="36" t="s">
        <v>806</v>
      </c>
      <c r="E200" s="37" t="s">
        <v>807</v>
      </c>
      <c r="F200" s="37">
        <v>10</v>
      </c>
      <c r="G200" s="38">
        <v>100</v>
      </c>
      <c r="H200" s="39" t="s">
        <v>54</v>
      </c>
      <c r="I200" s="40">
        <v>46143</v>
      </c>
      <c r="J200" s="41" t="s">
        <v>55</v>
      </c>
      <c r="K200" s="41" t="s">
        <v>56</v>
      </c>
      <c r="L200" s="41" t="s">
        <v>164</v>
      </c>
      <c r="M200" s="41" t="s">
        <v>58</v>
      </c>
      <c r="N200" s="42" t="s">
        <v>109</v>
      </c>
      <c r="O200" s="44" t="s">
        <v>21</v>
      </c>
      <c r="P200" s="44" t="s">
        <v>2767</v>
      </c>
      <c r="Q200" s="44"/>
      <c r="R200" s="44" t="s">
        <v>2949</v>
      </c>
      <c r="S200" s="45" t="s">
        <v>562</v>
      </c>
      <c r="T200" s="45" t="s">
        <v>808</v>
      </c>
      <c r="U200" s="44"/>
      <c r="V200" s="44"/>
      <c r="W200" s="44"/>
      <c r="X200" s="44" t="s">
        <v>8</v>
      </c>
    </row>
    <row r="201" spans="3:24" ht="76.5" hidden="1">
      <c r="C201" s="47" t="s">
        <v>1049</v>
      </c>
      <c r="D201" s="60" t="s">
        <v>1880</v>
      </c>
      <c r="E201" s="49" t="s">
        <v>53</v>
      </c>
      <c r="F201" s="49">
        <v>400</v>
      </c>
      <c r="G201" s="50">
        <v>5400</v>
      </c>
      <c r="H201" s="51" t="s">
        <v>54</v>
      </c>
      <c r="I201" s="52">
        <v>46204</v>
      </c>
      <c r="J201" s="53" t="s">
        <v>55</v>
      </c>
      <c r="K201" s="53" t="s">
        <v>56</v>
      </c>
      <c r="L201" s="53" t="s">
        <v>164</v>
      </c>
      <c r="M201" s="53" t="s">
        <v>58</v>
      </c>
      <c r="N201" s="54" t="s">
        <v>109</v>
      </c>
      <c r="O201" s="56" t="s">
        <v>21</v>
      </c>
      <c r="P201" s="56" t="s">
        <v>2767</v>
      </c>
      <c r="Q201" s="56"/>
      <c r="R201" s="56" t="s">
        <v>2949</v>
      </c>
      <c r="S201" s="57" t="s">
        <v>562</v>
      </c>
      <c r="T201" s="57" t="s">
        <v>808</v>
      </c>
      <c r="U201" s="56"/>
      <c r="V201" s="56"/>
      <c r="W201" s="56"/>
      <c r="X201" s="56" t="s">
        <v>8</v>
      </c>
    </row>
    <row r="202" spans="3:24" ht="57">
      <c r="C202" s="35" t="s">
        <v>2693</v>
      </c>
      <c r="D202" s="36" t="s">
        <v>2951</v>
      </c>
      <c r="E202" s="37"/>
      <c r="F202" s="37"/>
      <c r="G202" s="38">
        <v>56724</v>
      </c>
      <c r="H202" s="39"/>
      <c r="I202" s="40"/>
      <c r="J202" s="41"/>
      <c r="K202" s="41"/>
      <c r="L202" s="41"/>
      <c r="M202" s="41"/>
      <c r="N202" s="42"/>
      <c r="O202" s="44"/>
      <c r="P202" s="44"/>
      <c r="Q202" s="44"/>
      <c r="R202" s="44" t="s">
        <v>2950</v>
      </c>
      <c r="S202" s="45" t="s">
        <v>562</v>
      </c>
      <c r="T202" s="45" t="s">
        <v>563</v>
      </c>
      <c r="U202" s="44"/>
      <c r="V202" s="44"/>
      <c r="W202" s="44"/>
      <c r="X202" s="44" t="s">
        <v>8</v>
      </c>
    </row>
    <row r="203" spans="3:24" ht="63.75" hidden="1">
      <c r="C203" s="47" t="s">
        <v>1049</v>
      </c>
      <c r="D203" s="60" t="s">
        <v>1970</v>
      </c>
      <c r="E203" s="49" t="s">
        <v>53</v>
      </c>
      <c r="F203" s="49">
        <v>150</v>
      </c>
      <c r="G203" s="50">
        <v>2070</v>
      </c>
      <c r="H203" s="51" t="s">
        <v>54</v>
      </c>
      <c r="I203" s="52">
        <v>46174</v>
      </c>
      <c r="J203" s="53" t="s">
        <v>55</v>
      </c>
      <c r="K203" s="53" t="s">
        <v>56</v>
      </c>
      <c r="L203" s="53" t="s">
        <v>164</v>
      </c>
      <c r="M203" s="53" t="s">
        <v>58</v>
      </c>
      <c r="N203" s="54" t="s">
        <v>2534</v>
      </c>
      <c r="O203" s="56" t="s">
        <v>21</v>
      </c>
      <c r="P203" s="56" t="s">
        <v>2767</v>
      </c>
      <c r="Q203" s="56"/>
      <c r="R203" s="56" t="s">
        <v>2950</v>
      </c>
      <c r="S203" s="57" t="s">
        <v>562</v>
      </c>
      <c r="T203" s="57" t="s">
        <v>563</v>
      </c>
      <c r="U203" s="56"/>
      <c r="V203" s="56"/>
      <c r="W203" s="56"/>
      <c r="X203" s="56" t="s">
        <v>8</v>
      </c>
    </row>
    <row r="204" spans="3:24" ht="63.75" hidden="1">
      <c r="C204" s="35" t="s">
        <v>1049</v>
      </c>
      <c r="D204" s="36" t="s">
        <v>1875</v>
      </c>
      <c r="E204" s="37" t="s">
        <v>53</v>
      </c>
      <c r="F204" s="37">
        <v>400</v>
      </c>
      <c r="G204" s="38">
        <v>5628</v>
      </c>
      <c r="H204" s="39" t="s">
        <v>54</v>
      </c>
      <c r="I204" s="40">
        <v>46204</v>
      </c>
      <c r="J204" s="41" t="s">
        <v>55</v>
      </c>
      <c r="K204" s="41" t="s">
        <v>56</v>
      </c>
      <c r="L204" s="41" t="s">
        <v>164</v>
      </c>
      <c r="M204" s="41" t="s">
        <v>58</v>
      </c>
      <c r="N204" s="42" t="s">
        <v>148</v>
      </c>
      <c r="O204" s="44" t="s">
        <v>21</v>
      </c>
      <c r="P204" s="44" t="s">
        <v>2767</v>
      </c>
      <c r="Q204" s="44"/>
      <c r="R204" s="44" t="s">
        <v>2950</v>
      </c>
      <c r="S204" s="45" t="s">
        <v>562</v>
      </c>
      <c r="T204" s="45" t="s">
        <v>563</v>
      </c>
      <c r="U204" s="44"/>
      <c r="V204" s="44"/>
      <c r="W204" s="44"/>
      <c r="X204" s="44" t="s">
        <v>8</v>
      </c>
    </row>
    <row r="205" spans="3:24" ht="102" hidden="1">
      <c r="C205" s="47" t="s">
        <v>1049</v>
      </c>
      <c r="D205" s="60" t="s">
        <v>1842</v>
      </c>
      <c r="E205" s="49" t="s">
        <v>53</v>
      </c>
      <c r="F205" s="49">
        <v>1500</v>
      </c>
      <c r="G205" s="50">
        <v>7500</v>
      </c>
      <c r="H205" s="51" t="s">
        <v>54</v>
      </c>
      <c r="I205" s="52">
        <v>46204</v>
      </c>
      <c r="J205" s="53" t="s">
        <v>55</v>
      </c>
      <c r="K205" s="53" t="s">
        <v>56</v>
      </c>
      <c r="L205" s="53" t="s">
        <v>164</v>
      </c>
      <c r="M205" s="53" t="s">
        <v>58</v>
      </c>
      <c r="N205" s="54" t="s">
        <v>2517</v>
      </c>
      <c r="O205" s="56" t="s">
        <v>21</v>
      </c>
      <c r="P205" s="56" t="s">
        <v>2767</v>
      </c>
      <c r="Q205" s="56"/>
      <c r="R205" s="56" t="s">
        <v>2950</v>
      </c>
      <c r="S205" s="57" t="s">
        <v>562</v>
      </c>
      <c r="T205" s="57" t="s">
        <v>563</v>
      </c>
      <c r="U205" s="56"/>
      <c r="V205" s="56"/>
      <c r="W205" s="56"/>
      <c r="X205" s="56" t="s">
        <v>8</v>
      </c>
    </row>
    <row r="206" spans="3:24" ht="102" hidden="1">
      <c r="C206" s="35" t="s">
        <v>156</v>
      </c>
      <c r="D206" s="36" t="s">
        <v>560</v>
      </c>
      <c r="E206" s="37" t="s">
        <v>561</v>
      </c>
      <c r="F206" s="37">
        <v>5</v>
      </c>
      <c r="G206" s="38">
        <v>750</v>
      </c>
      <c r="H206" s="39" t="s">
        <v>54</v>
      </c>
      <c r="I206" s="40">
        <v>46174</v>
      </c>
      <c r="J206" s="41" t="s">
        <v>55</v>
      </c>
      <c r="K206" s="41" t="s">
        <v>56</v>
      </c>
      <c r="L206" s="41" t="s">
        <v>164</v>
      </c>
      <c r="M206" s="41" t="s">
        <v>58</v>
      </c>
      <c r="N206" s="42" t="s">
        <v>2517</v>
      </c>
      <c r="O206" s="44" t="s">
        <v>21</v>
      </c>
      <c r="P206" s="44" t="s">
        <v>2767</v>
      </c>
      <c r="Q206" s="44"/>
      <c r="R206" s="44" t="s">
        <v>2950</v>
      </c>
      <c r="S206" s="45" t="s">
        <v>562</v>
      </c>
      <c r="T206" s="45" t="s">
        <v>563</v>
      </c>
      <c r="U206" s="44"/>
      <c r="V206" s="44"/>
      <c r="W206" s="44"/>
      <c r="X206" s="44" t="s">
        <v>8</v>
      </c>
    </row>
    <row r="207" spans="3:24" ht="63.75" hidden="1">
      <c r="C207" s="47" t="s">
        <v>1049</v>
      </c>
      <c r="D207" s="60" t="s">
        <v>1840</v>
      </c>
      <c r="E207" s="49" t="s">
        <v>53</v>
      </c>
      <c r="F207" s="49">
        <v>2000</v>
      </c>
      <c r="G207" s="50">
        <v>7600</v>
      </c>
      <c r="H207" s="51" t="s">
        <v>54</v>
      </c>
      <c r="I207" s="52">
        <v>46204</v>
      </c>
      <c r="J207" s="53" t="s">
        <v>55</v>
      </c>
      <c r="K207" s="53" t="s">
        <v>56</v>
      </c>
      <c r="L207" s="53" t="s">
        <v>164</v>
      </c>
      <c r="M207" s="53" t="s">
        <v>58</v>
      </c>
      <c r="N207" s="54" t="s">
        <v>73</v>
      </c>
      <c r="O207" s="56" t="s">
        <v>21</v>
      </c>
      <c r="P207" s="56" t="s">
        <v>2767</v>
      </c>
      <c r="Q207" s="56"/>
      <c r="R207" s="56" t="s">
        <v>2950</v>
      </c>
      <c r="S207" s="57" t="s">
        <v>562</v>
      </c>
      <c r="T207" s="57" t="s">
        <v>563</v>
      </c>
      <c r="U207" s="56"/>
      <c r="V207" s="56"/>
      <c r="W207" s="56"/>
      <c r="X207" s="56" t="s">
        <v>8</v>
      </c>
    </row>
    <row r="208" spans="3:24" ht="76.5" hidden="1">
      <c r="C208" s="35" t="s">
        <v>1049</v>
      </c>
      <c r="D208" s="36" t="s">
        <v>2097</v>
      </c>
      <c r="E208" s="37" t="s">
        <v>53</v>
      </c>
      <c r="F208" s="37">
        <v>60</v>
      </c>
      <c r="G208" s="38">
        <v>690</v>
      </c>
      <c r="H208" s="39" t="s">
        <v>54</v>
      </c>
      <c r="I208" s="40">
        <v>46174</v>
      </c>
      <c r="J208" s="41" t="s">
        <v>55</v>
      </c>
      <c r="K208" s="41" t="s">
        <v>56</v>
      </c>
      <c r="L208" s="41" t="s">
        <v>164</v>
      </c>
      <c r="M208" s="41" t="s">
        <v>58</v>
      </c>
      <c r="N208" s="42" t="s">
        <v>109</v>
      </c>
      <c r="O208" s="44" t="s">
        <v>21</v>
      </c>
      <c r="P208" s="44" t="s">
        <v>2767</v>
      </c>
      <c r="Q208" s="44"/>
      <c r="R208" s="44" t="s">
        <v>2950</v>
      </c>
      <c r="S208" s="45" t="s">
        <v>562</v>
      </c>
      <c r="T208" s="45" t="s">
        <v>563</v>
      </c>
      <c r="U208" s="44"/>
      <c r="V208" s="44"/>
      <c r="W208" s="44"/>
      <c r="X208" s="44" t="s">
        <v>8</v>
      </c>
    </row>
    <row r="209" spans="3:24" ht="63.75" hidden="1">
      <c r="C209" s="47" t="s">
        <v>1049</v>
      </c>
      <c r="D209" s="60" t="s">
        <v>1830</v>
      </c>
      <c r="E209" s="49" t="s">
        <v>53</v>
      </c>
      <c r="F209" s="49">
        <v>1500</v>
      </c>
      <c r="G209" s="50">
        <v>8355</v>
      </c>
      <c r="H209" s="51" t="s">
        <v>54</v>
      </c>
      <c r="I209" s="52">
        <v>46204</v>
      </c>
      <c r="J209" s="53" t="s">
        <v>55</v>
      </c>
      <c r="K209" s="53" t="s">
        <v>56</v>
      </c>
      <c r="L209" s="53" t="s">
        <v>164</v>
      </c>
      <c r="M209" s="53" t="s">
        <v>58</v>
      </c>
      <c r="N209" s="54" t="s">
        <v>148</v>
      </c>
      <c r="O209" s="56" t="s">
        <v>21</v>
      </c>
      <c r="P209" s="56" t="s">
        <v>2767</v>
      </c>
      <c r="Q209" s="56"/>
      <c r="R209" s="56" t="s">
        <v>2950</v>
      </c>
      <c r="S209" s="57" t="s">
        <v>562</v>
      </c>
      <c r="T209" s="57" t="s">
        <v>563</v>
      </c>
      <c r="U209" s="56"/>
      <c r="V209" s="56"/>
      <c r="W209" s="56"/>
      <c r="X209" s="56" t="s">
        <v>8</v>
      </c>
    </row>
    <row r="210" spans="3:24" ht="76.5" hidden="1">
      <c r="C210" s="35" t="s">
        <v>1049</v>
      </c>
      <c r="D210" s="36" t="s">
        <v>2141</v>
      </c>
      <c r="E210" s="37" t="s">
        <v>53</v>
      </c>
      <c r="F210" s="37">
        <v>60</v>
      </c>
      <c r="G210" s="38">
        <v>420</v>
      </c>
      <c r="H210" s="39" t="s">
        <v>54</v>
      </c>
      <c r="I210" s="40">
        <v>46174</v>
      </c>
      <c r="J210" s="41" t="s">
        <v>55</v>
      </c>
      <c r="K210" s="41" t="s">
        <v>56</v>
      </c>
      <c r="L210" s="41" t="s">
        <v>164</v>
      </c>
      <c r="M210" s="41" t="s">
        <v>58</v>
      </c>
      <c r="N210" s="42" t="s">
        <v>109</v>
      </c>
      <c r="O210" s="44" t="s">
        <v>21</v>
      </c>
      <c r="P210" s="44" t="s">
        <v>2767</v>
      </c>
      <c r="Q210" s="44"/>
      <c r="R210" s="44" t="s">
        <v>2950</v>
      </c>
      <c r="S210" s="45" t="s">
        <v>562</v>
      </c>
      <c r="T210" s="45" t="s">
        <v>563</v>
      </c>
      <c r="U210" s="44"/>
      <c r="V210" s="44"/>
      <c r="W210" s="44"/>
      <c r="X210" s="44" t="s">
        <v>8</v>
      </c>
    </row>
    <row r="211" spans="3:24" ht="63.75" hidden="1">
      <c r="C211" s="47" t="s">
        <v>1049</v>
      </c>
      <c r="D211" s="60" t="s">
        <v>1989</v>
      </c>
      <c r="E211" s="49" t="s">
        <v>53</v>
      </c>
      <c r="F211" s="49">
        <v>120</v>
      </c>
      <c r="G211" s="50">
        <v>1800</v>
      </c>
      <c r="H211" s="51" t="s">
        <v>54</v>
      </c>
      <c r="I211" s="52">
        <v>46174</v>
      </c>
      <c r="J211" s="53" t="s">
        <v>55</v>
      </c>
      <c r="K211" s="53" t="s">
        <v>56</v>
      </c>
      <c r="L211" s="53" t="s">
        <v>164</v>
      </c>
      <c r="M211" s="53" t="s">
        <v>58</v>
      </c>
      <c r="N211" s="54" t="s">
        <v>2534</v>
      </c>
      <c r="O211" s="56" t="s">
        <v>21</v>
      </c>
      <c r="P211" s="56" t="s">
        <v>2767</v>
      </c>
      <c r="Q211" s="56"/>
      <c r="R211" s="56" t="s">
        <v>2950</v>
      </c>
      <c r="S211" s="57" t="s">
        <v>562</v>
      </c>
      <c r="T211" s="57" t="s">
        <v>563</v>
      </c>
      <c r="U211" s="56"/>
      <c r="V211" s="56"/>
      <c r="W211" s="56"/>
      <c r="X211" s="57" t="s">
        <v>8</v>
      </c>
    </row>
    <row r="212" spans="3:24" ht="76.5" hidden="1">
      <c r="C212" s="35" t="s">
        <v>1049</v>
      </c>
      <c r="D212" s="36" t="s">
        <v>1905</v>
      </c>
      <c r="E212" s="37" t="s">
        <v>53</v>
      </c>
      <c r="F212" s="37">
        <v>1000</v>
      </c>
      <c r="G212" s="38">
        <v>3900</v>
      </c>
      <c r="H212" s="39" t="s">
        <v>54</v>
      </c>
      <c r="I212" s="40">
        <v>46174</v>
      </c>
      <c r="J212" s="41" t="s">
        <v>55</v>
      </c>
      <c r="K212" s="41" t="s">
        <v>56</v>
      </c>
      <c r="L212" s="41" t="s">
        <v>164</v>
      </c>
      <c r="M212" s="41" t="s">
        <v>58</v>
      </c>
      <c r="N212" s="42" t="s">
        <v>109</v>
      </c>
      <c r="O212" s="44" t="s">
        <v>21</v>
      </c>
      <c r="P212" s="44" t="s">
        <v>2767</v>
      </c>
      <c r="Q212" s="44"/>
      <c r="R212" s="44" t="s">
        <v>2950</v>
      </c>
      <c r="S212" s="45" t="s">
        <v>562</v>
      </c>
      <c r="T212" s="45" t="s">
        <v>563</v>
      </c>
      <c r="U212" s="44"/>
      <c r="V212" s="44"/>
      <c r="W212" s="44"/>
      <c r="X212" s="45" t="s">
        <v>8</v>
      </c>
    </row>
    <row r="213" spans="3:24" ht="76.5" hidden="1">
      <c r="C213" s="47" t="s">
        <v>1049</v>
      </c>
      <c r="D213" s="60" t="s">
        <v>1877</v>
      </c>
      <c r="E213" s="49" t="s">
        <v>1878</v>
      </c>
      <c r="F213" s="49">
        <v>300</v>
      </c>
      <c r="G213" s="50">
        <v>5550</v>
      </c>
      <c r="H213" s="51" t="s">
        <v>54</v>
      </c>
      <c r="I213" s="52">
        <v>46204</v>
      </c>
      <c r="J213" s="53" t="s">
        <v>55</v>
      </c>
      <c r="K213" s="53" t="s">
        <v>56</v>
      </c>
      <c r="L213" s="53" t="s">
        <v>164</v>
      </c>
      <c r="M213" s="53" t="s">
        <v>58</v>
      </c>
      <c r="N213" s="54" t="s">
        <v>109</v>
      </c>
      <c r="O213" s="56" t="s">
        <v>21</v>
      </c>
      <c r="P213" s="56" t="s">
        <v>2767</v>
      </c>
      <c r="Q213" s="56"/>
      <c r="R213" s="56" t="s">
        <v>2950</v>
      </c>
      <c r="S213" s="57" t="s">
        <v>562</v>
      </c>
      <c r="T213" s="57" t="s">
        <v>563</v>
      </c>
      <c r="U213" s="56"/>
      <c r="V213" s="56"/>
      <c r="W213" s="56"/>
      <c r="X213" s="57" t="s">
        <v>8</v>
      </c>
    </row>
    <row r="214" spans="3:24" ht="76.5" hidden="1">
      <c r="C214" s="35" t="s">
        <v>1049</v>
      </c>
      <c r="D214" s="36" t="s">
        <v>1985</v>
      </c>
      <c r="E214" s="37" t="s">
        <v>53</v>
      </c>
      <c r="F214" s="37">
        <v>250</v>
      </c>
      <c r="G214" s="38">
        <v>1847.5</v>
      </c>
      <c r="H214" s="39" t="s">
        <v>54</v>
      </c>
      <c r="I214" s="40">
        <v>46174</v>
      </c>
      <c r="J214" s="41" t="s">
        <v>55</v>
      </c>
      <c r="K214" s="41" t="s">
        <v>56</v>
      </c>
      <c r="L214" s="41" t="s">
        <v>164</v>
      </c>
      <c r="M214" s="41" t="s">
        <v>58</v>
      </c>
      <c r="N214" s="42" t="s">
        <v>109</v>
      </c>
      <c r="O214" s="44" t="s">
        <v>21</v>
      </c>
      <c r="P214" s="44" t="s">
        <v>2767</v>
      </c>
      <c r="Q214" s="44"/>
      <c r="R214" s="44" t="s">
        <v>2950</v>
      </c>
      <c r="S214" s="45" t="s">
        <v>562</v>
      </c>
      <c r="T214" s="45" t="s">
        <v>563</v>
      </c>
      <c r="U214" s="44"/>
      <c r="V214" s="44"/>
      <c r="W214" s="44"/>
      <c r="X214" s="45" t="s">
        <v>8</v>
      </c>
    </row>
    <row r="215" spans="3:24" ht="76.5" hidden="1">
      <c r="C215" s="47" t="s">
        <v>1049</v>
      </c>
      <c r="D215" s="60" t="s">
        <v>1873</v>
      </c>
      <c r="E215" s="49" t="s">
        <v>53</v>
      </c>
      <c r="F215" s="49">
        <v>300</v>
      </c>
      <c r="G215" s="50">
        <v>5640</v>
      </c>
      <c r="H215" s="51" t="s">
        <v>54</v>
      </c>
      <c r="I215" s="52">
        <v>46204</v>
      </c>
      <c r="J215" s="53" t="s">
        <v>55</v>
      </c>
      <c r="K215" s="53" t="s">
        <v>56</v>
      </c>
      <c r="L215" s="53" t="s">
        <v>164</v>
      </c>
      <c r="M215" s="53" t="s">
        <v>58</v>
      </c>
      <c r="N215" s="54" t="s">
        <v>109</v>
      </c>
      <c r="O215" s="56" t="s">
        <v>21</v>
      </c>
      <c r="P215" s="56" t="s">
        <v>2767</v>
      </c>
      <c r="Q215" s="56"/>
      <c r="R215" s="56" t="s">
        <v>2950</v>
      </c>
      <c r="S215" s="57" t="s">
        <v>562</v>
      </c>
      <c r="T215" s="57" t="s">
        <v>563</v>
      </c>
      <c r="U215" s="56"/>
      <c r="V215" s="56"/>
      <c r="W215" s="56"/>
      <c r="X215" s="57" t="s">
        <v>8</v>
      </c>
    </row>
    <row r="216" spans="3:24" ht="89.25" hidden="1">
      <c r="C216" s="35" t="s">
        <v>1049</v>
      </c>
      <c r="D216" s="36" t="s">
        <v>1889</v>
      </c>
      <c r="E216" s="37" t="s">
        <v>53</v>
      </c>
      <c r="F216" s="37">
        <v>560</v>
      </c>
      <c r="G216" s="38">
        <v>4972.8</v>
      </c>
      <c r="H216" s="39" t="s">
        <v>54</v>
      </c>
      <c r="I216" s="40">
        <v>46204</v>
      </c>
      <c r="J216" s="41" t="s">
        <v>55</v>
      </c>
      <c r="K216" s="41" t="s">
        <v>56</v>
      </c>
      <c r="L216" s="41" t="s">
        <v>164</v>
      </c>
      <c r="M216" s="41" t="s">
        <v>58</v>
      </c>
      <c r="N216" s="42" t="s">
        <v>2486</v>
      </c>
      <c r="O216" s="44" t="s">
        <v>21</v>
      </c>
      <c r="P216" s="44" t="s">
        <v>2767</v>
      </c>
      <c r="Q216" s="44"/>
      <c r="R216" s="44" t="s">
        <v>2950</v>
      </c>
      <c r="S216" s="45" t="s">
        <v>562</v>
      </c>
      <c r="T216" s="45" t="s">
        <v>563</v>
      </c>
      <c r="U216" s="44"/>
      <c r="V216" s="44"/>
      <c r="W216" s="44"/>
      <c r="X216" s="45" t="s">
        <v>8</v>
      </c>
    </row>
    <row r="217" spans="3:24" ht="57">
      <c r="C217" s="47" t="s">
        <v>2693</v>
      </c>
      <c r="D217" s="60" t="s">
        <v>322</v>
      </c>
      <c r="E217" s="49"/>
      <c r="F217" s="49"/>
      <c r="G217" s="50"/>
      <c r="H217" s="51"/>
      <c r="I217" s="52"/>
      <c r="J217" s="53"/>
      <c r="K217" s="53"/>
      <c r="L217" s="53"/>
      <c r="M217" s="53"/>
      <c r="N217" s="54"/>
      <c r="O217" s="56"/>
      <c r="P217" s="56"/>
      <c r="Q217" s="56"/>
      <c r="R217" s="56" t="s">
        <v>2952</v>
      </c>
      <c r="S217" s="57" t="s">
        <v>322</v>
      </c>
      <c r="T217" s="57" t="s">
        <v>323</v>
      </c>
      <c r="U217" s="56"/>
      <c r="V217" s="56"/>
      <c r="W217" s="56"/>
      <c r="X217" s="56" t="s">
        <v>652</v>
      </c>
    </row>
    <row r="218" spans="3:24" ht="63.75" hidden="1">
      <c r="C218" s="35" t="s">
        <v>317</v>
      </c>
      <c r="D218" s="36" t="s">
        <v>816</v>
      </c>
      <c r="E218" s="37" t="s">
        <v>53</v>
      </c>
      <c r="F218" s="37">
        <v>4</v>
      </c>
      <c r="G218" s="38">
        <v>96</v>
      </c>
      <c r="H218" s="39" t="s">
        <v>54</v>
      </c>
      <c r="I218" s="40">
        <v>46143</v>
      </c>
      <c r="J218" s="41" t="s">
        <v>55</v>
      </c>
      <c r="K218" s="41" t="s">
        <v>56</v>
      </c>
      <c r="L218" s="41" t="s">
        <v>164</v>
      </c>
      <c r="M218" s="41" t="s">
        <v>58</v>
      </c>
      <c r="N218" s="42" t="s">
        <v>148</v>
      </c>
      <c r="O218" s="44" t="s">
        <v>21</v>
      </c>
      <c r="P218" s="44" t="s">
        <v>2767</v>
      </c>
      <c r="Q218" s="44"/>
      <c r="R218" s="44" t="s">
        <v>2952</v>
      </c>
      <c r="S218" s="45" t="s">
        <v>322</v>
      </c>
      <c r="T218" s="45" t="s">
        <v>323</v>
      </c>
      <c r="U218" s="44"/>
      <c r="V218" s="44"/>
      <c r="W218" s="44"/>
      <c r="X218" s="44" t="s">
        <v>652</v>
      </c>
    </row>
    <row r="219" spans="3:24" ht="63.75" hidden="1">
      <c r="C219" s="47" t="s">
        <v>245</v>
      </c>
      <c r="D219" s="60" t="s">
        <v>816</v>
      </c>
      <c r="E219" s="49" t="s">
        <v>53</v>
      </c>
      <c r="F219" s="49">
        <v>3</v>
      </c>
      <c r="G219" s="50">
        <v>72</v>
      </c>
      <c r="H219" s="51" t="s">
        <v>54</v>
      </c>
      <c r="I219" s="52">
        <v>46143</v>
      </c>
      <c r="J219" s="53" t="s">
        <v>55</v>
      </c>
      <c r="K219" s="53" t="s">
        <v>56</v>
      </c>
      <c r="L219" s="53" t="s">
        <v>164</v>
      </c>
      <c r="M219" s="53" t="s">
        <v>58</v>
      </c>
      <c r="N219" s="54" t="s">
        <v>148</v>
      </c>
      <c r="O219" s="56" t="s">
        <v>21</v>
      </c>
      <c r="P219" s="56" t="s">
        <v>2767</v>
      </c>
      <c r="Q219" s="56"/>
      <c r="R219" s="56" t="s">
        <v>2952</v>
      </c>
      <c r="S219" s="57" t="s">
        <v>322</v>
      </c>
      <c r="T219" s="57" t="s">
        <v>323</v>
      </c>
      <c r="U219" s="56"/>
      <c r="V219" s="56"/>
      <c r="W219" s="56"/>
      <c r="X219" s="56" t="s">
        <v>652</v>
      </c>
    </row>
    <row r="220" spans="3:24" ht="63.75" hidden="1">
      <c r="C220" s="35" t="s">
        <v>51</v>
      </c>
      <c r="D220" s="36" t="s">
        <v>1260</v>
      </c>
      <c r="E220" s="37" t="s">
        <v>53</v>
      </c>
      <c r="F220" s="37">
        <v>8</v>
      </c>
      <c r="G220" s="38">
        <v>2000</v>
      </c>
      <c r="H220" s="39" t="s">
        <v>54</v>
      </c>
      <c r="I220" s="40">
        <v>46174</v>
      </c>
      <c r="J220" s="41" t="s">
        <v>55</v>
      </c>
      <c r="K220" s="41" t="s">
        <v>56</v>
      </c>
      <c r="L220" s="41" t="s">
        <v>164</v>
      </c>
      <c r="M220" s="41" t="s">
        <v>91</v>
      </c>
      <c r="N220" s="42" t="s">
        <v>2498</v>
      </c>
      <c r="O220" s="44" t="s">
        <v>884</v>
      </c>
      <c r="P220" s="44" t="s">
        <v>2767</v>
      </c>
      <c r="Q220" s="44"/>
      <c r="R220" s="44" t="s">
        <v>2952</v>
      </c>
      <c r="S220" s="45" t="s">
        <v>322</v>
      </c>
      <c r="T220" s="45" t="s">
        <v>323</v>
      </c>
      <c r="U220" s="44"/>
      <c r="V220" s="44"/>
      <c r="W220" s="44"/>
      <c r="X220" s="44" t="s">
        <v>652</v>
      </c>
    </row>
    <row r="221" spans="3:24" ht="63.75" hidden="1">
      <c r="C221" s="47" t="s">
        <v>51</v>
      </c>
      <c r="D221" s="60" t="s">
        <v>1334</v>
      </c>
      <c r="E221" s="49" t="s">
        <v>53</v>
      </c>
      <c r="F221" s="49">
        <v>2</v>
      </c>
      <c r="G221" s="50">
        <v>624</v>
      </c>
      <c r="H221" s="51" t="s">
        <v>54</v>
      </c>
      <c r="I221" s="52">
        <v>46174</v>
      </c>
      <c r="J221" s="53" t="s">
        <v>55</v>
      </c>
      <c r="K221" s="53" t="s">
        <v>56</v>
      </c>
      <c r="L221" s="53" t="s">
        <v>164</v>
      </c>
      <c r="M221" s="53" t="s">
        <v>91</v>
      </c>
      <c r="N221" s="54" t="s">
        <v>2534</v>
      </c>
      <c r="O221" s="56" t="s">
        <v>884</v>
      </c>
      <c r="P221" s="56" t="s">
        <v>2767</v>
      </c>
      <c r="Q221" s="56"/>
      <c r="R221" s="56" t="s">
        <v>2952</v>
      </c>
      <c r="S221" s="57" t="s">
        <v>322</v>
      </c>
      <c r="T221" s="57" t="s">
        <v>323</v>
      </c>
      <c r="U221" s="56"/>
      <c r="V221" s="56"/>
      <c r="W221" s="56"/>
      <c r="X221" s="56" t="s">
        <v>652</v>
      </c>
    </row>
    <row r="222" spans="3:24" ht="63.75" hidden="1">
      <c r="C222" s="35" t="s">
        <v>51</v>
      </c>
      <c r="D222" s="36" t="s">
        <v>1336</v>
      </c>
      <c r="E222" s="37" t="s">
        <v>1337</v>
      </c>
      <c r="F222" s="37">
        <v>2</v>
      </c>
      <c r="G222" s="38">
        <v>610</v>
      </c>
      <c r="H222" s="39" t="s">
        <v>54</v>
      </c>
      <c r="I222" s="40">
        <v>46174</v>
      </c>
      <c r="J222" s="41" t="s">
        <v>55</v>
      </c>
      <c r="K222" s="41" t="s">
        <v>56</v>
      </c>
      <c r="L222" s="41" t="s">
        <v>164</v>
      </c>
      <c r="M222" s="41" t="s">
        <v>91</v>
      </c>
      <c r="N222" s="42" t="s">
        <v>2498</v>
      </c>
      <c r="O222" s="44" t="s">
        <v>884</v>
      </c>
      <c r="P222" s="44" t="s">
        <v>2767</v>
      </c>
      <c r="Q222" s="44"/>
      <c r="R222" s="44" t="s">
        <v>2952</v>
      </c>
      <c r="S222" s="45" t="s">
        <v>322</v>
      </c>
      <c r="T222" s="45" t="s">
        <v>323</v>
      </c>
      <c r="U222" s="44"/>
      <c r="V222" s="44"/>
      <c r="W222" s="44"/>
      <c r="X222" s="44" t="s">
        <v>652</v>
      </c>
    </row>
    <row r="223" spans="3:24" ht="63.75" hidden="1">
      <c r="C223" s="47" t="s">
        <v>51</v>
      </c>
      <c r="D223" s="60" t="s">
        <v>1383</v>
      </c>
      <c r="E223" s="49" t="s">
        <v>53</v>
      </c>
      <c r="F223" s="49">
        <v>2</v>
      </c>
      <c r="G223" s="50">
        <v>200</v>
      </c>
      <c r="H223" s="51" t="s">
        <v>54</v>
      </c>
      <c r="I223" s="52">
        <v>46143</v>
      </c>
      <c r="J223" s="53" t="s">
        <v>55</v>
      </c>
      <c r="K223" s="53" t="s">
        <v>56</v>
      </c>
      <c r="L223" s="53" t="s">
        <v>164</v>
      </c>
      <c r="M223" s="53" t="s">
        <v>91</v>
      </c>
      <c r="N223" s="54" t="s">
        <v>148</v>
      </c>
      <c r="O223" s="56" t="s">
        <v>884</v>
      </c>
      <c r="P223" s="56" t="s">
        <v>2767</v>
      </c>
      <c r="Q223" s="56"/>
      <c r="R223" s="56" t="s">
        <v>2952</v>
      </c>
      <c r="S223" s="57" t="s">
        <v>322</v>
      </c>
      <c r="T223" s="57" t="s">
        <v>323</v>
      </c>
      <c r="U223" s="56"/>
      <c r="V223" s="56"/>
      <c r="W223" s="56"/>
      <c r="X223" s="56" t="s">
        <v>652</v>
      </c>
    </row>
    <row r="224" spans="3:24" ht="89.25" hidden="1">
      <c r="C224" s="35" t="s">
        <v>51</v>
      </c>
      <c r="D224" s="36" t="s">
        <v>719</v>
      </c>
      <c r="E224" s="37" t="s">
        <v>53</v>
      </c>
      <c r="F224" s="37">
        <v>2</v>
      </c>
      <c r="G224" s="38">
        <v>240</v>
      </c>
      <c r="H224" s="39" t="s">
        <v>54</v>
      </c>
      <c r="I224" s="40">
        <v>46143</v>
      </c>
      <c r="J224" s="41" t="s">
        <v>55</v>
      </c>
      <c r="K224" s="41" t="s">
        <v>56</v>
      </c>
      <c r="L224" s="41" t="s">
        <v>164</v>
      </c>
      <c r="M224" s="41" t="s">
        <v>91</v>
      </c>
      <c r="N224" s="42" t="s">
        <v>2486</v>
      </c>
      <c r="O224" s="44" t="s">
        <v>21</v>
      </c>
      <c r="P224" s="44" t="s">
        <v>2767</v>
      </c>
      <c r="Q224" s="44"/>
      <c r="R224" s="44" t="s">
        <v>2952</v>
      </c>
      <c r="S224" s="45" t="s">
        <v>322</v>
      </c>
      <c r="T224" s="45" t="s">
        <v>323</v>
      </c>
      <c r="U224" s="44"/>
      <c r="V224" s="44"/>
      <c r="W224" s="44"/>
      <c r="X224" s="44" t="s">
        <v>652</v>
      </c>
    </row>
    <row r="225" spans="3:24" ht="89.25" hidden="1">
      <c r="C225" s="47" t="s">
        <v>51</v>
      </c>
      <c r="D225" s="60" t="s">
        <v>1354</v>
      </c>
      <c r="E225" s="49" t="s">
        <v>53</v>
      </c>
      <c r="F225" s="49">
        <v>2</v>
      </c>
      <c r="G225" s="50">
        <v>360</v>
      </c>
      <c r="H225" s="51" t="s">
        <v>54</v>
      </c>
      <c r="I225" s="52">
        <v>46174</v>
      </c>
      <c r="J225" s="53" t="s">
        <v>55</v>
      </c>
      <c r="K225" s="53" t="s">
        <v>56</v>
      </c>
      <c r="L225" s="53" t="s">
        <v>164</v>
      </c>
      <c r="M225" s="53" t="s">
        <v>91</v>
      </c>
      <c r="N225" s="54" t="s">
        <v>2486</v>
      </c>
      <c r="O225" s="56" t="s">
        <v>884</v>
      </c>
      <c r="P225" s="56" t="s">
        <v>2767</v>
      </c>
      <c r="Q225" s="56"/>
      <c r="R225" s="56" t="s">
        <v>2952</v>
      </c>
      <c r="S225" s="57" t="s">
        <v>322</v>
      </c>
      <c r="T225" s="57" t="s">
        <v>323</v>
      </c>
      <c r="U225" s="56"/>
      <c r="V225" s="56"/>
      <c r="W225" s="56"/>
      <c r="X225" s="56" t="s">
        <v>652</v>
      </c>
    </row>
    <row r="226" spans="3:24" ht="63.75" hidden="1">
      <c r="C226" s="35" t="s">
        <v>295</v>
      </c>
      <c r="D226" s="36" t="s">
        <v>321</v>
      </c>
      <c r="E226" s="37" t="s">
        <v>53</v>
      </c>
      <c r="F226" s="37">
        <v>3</v>
      </c>
      <c r="G226" s="38">
        <v>5400</v>
      </c>
      <c r="H226" s="39" t="s">
        <v>54</v>
      </c>
      <c r="I226" s="40">
        <v>46204</v>
      </c>
      <c r="J226" s="41" t="s">
        <v>55</v>
      </c>
      <c r="K226" s="41" t="s">
        <v>56</v>
      </c>
      <c r="L226" s="41" t="s">
        <v>164</v>
      </c>
      <c r="M226" s="41" t="s">
        <v>91</v>
      </c>
      <c r="N226" s="42" t="s">
        <v>2498</v>
      </c>
      <c r="O226" s="44" t="s">
        <v>951</v>
      </c>
      <c r="P226" s="44" t="s">
        <v>2767</v>
      </c>
      <c r="Q226" s="44"/>
      <c r="R226" s="44" t="s">
        <v>2952</v>
      </c>
      <c r="S226" s="45" t="s">
        <v>322</v>
      </c>
      <c r="T226" s="45" t="s">
        <v>323</v>
      </c>
      <c r="U226" s="44"/>
      <c r="V226" s="44"/>
      <c r="W226" s="44"/>
      <c r="X226" s="44" t="s">
        <v>652</v>
      </c>
    </row>
    <row r="227" spans="3:24" ht="63.75" hidden="1">
      <c r="C227" s="47" t="s">
        <v>51</v>
      </c>
      <c r="D227" s="60" t="s">
        <v>321</v>
      </c>
      <c r="E227" s="49" t="s">
        <v>53</v>
      </c>
      <c r="F227" s="49">
        <v>6</v>
      </c>
      <c r="G227" s="50">
        <v>10800</v>
      </c>
      <c r="H227" s="51" t="s">
        <v>54</v>
      </c>
      <c r="I227" s="52">
        <v>46235</v>
      </c>
      <c r="J227" s="53" t="s">
        <v>55</v>
      </c>
      <c r="K227" s="53" t="s">
        <v>56</v>
      </c>
      <c r="L227" s="53" t="s">
        <v>164</v>
      </c>
      <c r="M227" s="53" t="s">
        <v>91</v>
      </c>
      <c r="N227" s="54" t="s">
        <v>2498</v>
      </c>
      <c r="O227" s="56" t="s">
        <v>951</v>
      </c>
      <c r="P227" s="56" t="s">
        <v>2767</v>
      </c>
      <c r="Q227" s="56"/>
      <c r="R227" s="56" t="s">
        <v>2952</v>
      </c>
      <c r="S227" s="57" t="s">
        <v>322</v>
      </c>
      <c r="T227" s="57" t="s">
        <v>323</v>
      </c>
      <c r="U227" s="56"/>
      <c r="V227" s="56"/>
      <c r="W227" s="56"/>
      <c r="X227" s="56" t="s">
        <v>652</v>
      </c>
    </row>
    <row r="228" spans="3:24" ht="63.75" hidden="1">
      <c r="C228" s="35" t="s">
        <v>1476</v>
      </c>
      <c r="D228" s="36" t="s">
        <v>321</v>
      </c>
      <c r="E228" s="37" t="s">
        <v>53</v>
      </c>
      <c r="F228" s="37">
        <v>2</v>
      </c>
      <c r="G228" s="38">
        <v>3600</v>
      </c>
      <c r="H228" s="39" t="s">
        <v>54</v>
      </c>
      <c r="I228" s="40">
        <v>46174</v>
      </c>
      <c r="J228" s="41" t="s">
        <v>55</v>
      </c>
      <c r="K228" s="41" t="s">
        <v>56</v>
      </c>
      <c r="L228" s="41" t="s">
        <v>164</v>
      </c>
      <c r="M228" s="41" t="s">
        <v>91</v>
      </c>
      <c r="N228" s="42" t="s">
        <v>2498</v>
      </c>
      <c r="O228" s="44" t="s">
        <v>951</v>
      </c>
      <c r="P228" s="44" t="s">
        <v>2767</v>
      </c>
      <c r="Q228" s="44"/>
      <c r="R228" s="44" t="s">
        <v>2952</v>
      </c>
      <c r="S228" s="45" t="s">
        <v>322</v>
      </c>
      <c r="T228" s="45" t="s">
        <v>323</v>
      </c>
      <c r="U228" s="44"/>
      <c r="V228" s="44"/>
      <c r="W228" s="44"/>
      <c r="X228" s="44" t="s">
        <v>652</v>
      </c>
    </row>
    <row r="229" spans="3:24" ht="63.75" hidden="1">
      <c r="C229" s="47" t="s">
        <v>652</v>
      </c>
      <c r="D229" s="60" t="s">
        <v>321</v>
      </c>
      <c r="E229" s="49" t="s">
        <v>53</v>
      </c>
      <c r="F229" s="49">
        <v>1</v>
      </c>
      <c r="G229" s="50">
        <v>1800</v>
      </c>
      <c r="H229" s="51" t="s">
        <v>54</v>
      </c>
      <c r="I229" s="52">
        <v>46174</v>
      </c>
      <c r="J229" s="53" t="s">
        <v>55</v>
      </c>
      <c r="K229" s="53" t="s">
        <v>56</v>
      </c>
      <c r="L229" s="53" t="s">
        <v>164</v>
      </c>
      <c r="M229" s="53" t="s">
        <v>91</v>
      </c>
      <c r="N229" s="54" t="s">
        <v>2498</v>
      </c>
      <c r="O229" s="56" t="s">
        <v>951</v>
      </c>
      <c r="P229" s="56" t="s">
        <v>2767</v>
      </c>
      <c r="Q229" s="56"/>
      <c r="R229" s="56" t="s">
        <v>2952</v>
      </c>
      <c r="S229" s="57" t="s">
        <v>322</v>
      </c>
      <c r="T229" s="57" t="s">
        <v>323</v>
      </c>
      <c r="U229" s="56"/>
      <c r="V229" s="56"/>
      <c r="W229" s="56"/>
      <c r="X229" s="56" t="s">
        <v>652</v>
      </c>
    </row>
    <row r="230" spans="3:24" ht="102" hidden="1">
      <c r="C230" s="35" t="s">
        <v>237</v>
      </c>
      <c r="D230" s="36" t="s">
        <v>321</v>
      </c>
      <c r="E230" s="37" t="s">
        <v>53</v>
      </c>
      <c r="F230" s="37">
        <v>4</v>
      </c>
      <c r="G230" s="38">
        <v>7200</v>
      </c>
      <c r="H230" s="39" t="s">
        <v>54</v>
      </c>
      <c r="I230" s="40">
        <v>46204</v>
      </c>
      <c r="J230" s="41" t="s">
        <v>55</v>
      </c>
      <c r="K230" s="41" t="s">
        <v>56</v>
      </c>
      <c r="L230" s="41" t="s">
        <v>164</v>
      </c>
      <c r="M230" s="41" t="s">
        <v>58</v>
      </c>
      <c r="N230" s="42" t="s">
        <v>2517</v>
      </c>
      <c r="O230" s="44" t="s">
        <v>21</v>
      </c>
      <c r="P230" s="44" t="s">
        <v>2767</v>
      </c>
      <c r="Q230" s="44"/>
      <c r="R230" s="44" t="s">
        <v>2952</v>
      </c>
      <c r="S230" s="45" t="s">
        <v>322</v>
      </c>
      <c r="T230" s="45" t="s">
        <v>323</v>
      </c>
      <c r="U230" s="44"/>
      <c r="V230" s="44"/>
      <c r="W230" s="44"/>
      <c r="X230" s="44" t="s">
        <v>652</v>
      </c>
    </row>
    <row r="231" spans="3:24" ht="102" hidden="1">
      <c r="C231" s="47" t="s">
        <v>245</v>
      </c>
      <c r="D231" s="60" t="s">
        <v>321</v>
      </c>
      <c r="E231" s="49" t="s">
        <v>53</v>
      </c>
      <c r="F231" s="49">
        <v>2</v>
      </c>
      <c r="G231" s="50">
        <v>3600</v>
      </c>
      <c r="H231" s="51" t="s">
        <v>54</v>
      </c>
      <c r="I231" s="52">
        <v>46174</v>
      </c>
      <c r="J231" s="53" t="s">
        <v>55</v>
      </c>
      <c r="K231" s="53" t="s">
        <v>56</v>
      </c>
      <c r="L231" s="53" t="s">
        <v>164</v>
      </c>
      <c r="M231" s="53" t="s">
        <v>58</v>
      </c>
      <c r="N231" s="54" t="s">
        <v>2517</v>
      </c>
      <c r="O231" s="56" t="s">
        <v>21</v>
      </c>
      <c r="P231" s="56" t="s">
        <v>2767</v>
      </c>
      <c r="Q231" s="56"/>
      <c r="R231" s="56" t="s">
        <v>2952</v>
      </c>
      <c r="S231" s="57" t="s">
        <v>322</v>
      </c>
      <c r="T231" s="57" t="s">
        <v>323</v>
      </c>
      <c r="U231" s="56"/>
      <c r="V231" s="56"/>
      <c r="W231" s="56"/>
      <c r="X231" s="56" t="s">
        <v>652</v>
      </c>
    </row>
    <row r="232" spans="3:24" ht="102" hidden="1">
      <c r="C232" s="35" t="s">
        <v>317</v>
      </c>
      <c r="D232" s="36" t="s">
        <v>321</v>
      </c>
      <c r="E232" s="37" t="s">
        <v>53</v>
      </c>
      <c r="F232" s="37">
        <v>2</v>
      </c>
      <c r="G232" s="38">
        <v>3600</v>
      </c>
      <c r="H232" s="39" t="s">
        <v>54</v>
      </c>
      <c r="I232" s="40">
        <v>46174</v>
      </c>
      <c r="J232" s="41" t="s">
        <v>55</v>
      </c>
      <c r="K232" s="41" t="s">
        <v>56</v>
      </c>
      <c r="L232" s="41" t="s">
        <v>164</v>
      </c>
      <c r="M232" s="41" t="s">
        <v>58</v>
      </c>
      <c r="N232" s="42" t="s">
        <v>2517</v>
      </c>
      <c r="O232" s="44" t="s">
        <v>21</v>
      </c>
      <c r="P232" s="44" t="s">
        <v>2767</v>
      </c>
      <c r="Q232" s="44"/>
      <c r="R232" s="44" t="s">
        <v>2952</v>
      </c>
      <c r="S232" s="45" t="s">
        <v>322</v>
      </c>
      <c r="T232" s="45" t="s">
        <v>323</v>
      </c>
      <c r="U232" s="44"/>
      <c r="V232" s="44"/>
      <c r="W232" s="44"/>
      <c r="X232" s="44" t="s">
        <v>652</v>
      </c>
    </row>
    <row r="233" spans="3:24" ht="102" hidden="1">
      <c r="C233" s="47" t="s">
        <v>169</v>
      </c>
      <c r="D233" s="60" t="s">
        <v>321</v>
      </c>
      <c r="E233" s="49" t="s">
        <v>53</v>
      </c>
      <c r="F233" s="49">
        <v>2</v>
      </c>
      <c r="G233" s="50">
        <v>3600</v>
      </c>
      <c r="H233" s="51" t="s">
        <v>54</v>
      </c>
      <c r="I233" s="52">
        <v>46174</v>
      </c>
      <c r="J233" s="53" t="s">
        <v>55</v>
      </c>
      <c r="K233" s="53" t="s">
        <v>56</v>
      </c>
      <c r="L233" s="53" t="s">
        <v>164</v>
      </c>
      <c r="M233" s="53" t="s">
        <v>58</v>
      </c>
      <c r="N233" s="54" t="s">
        <v>2517</v>
      </c>
      <c r="O233" s="56" t="s">
        <v>21</v>
      </c>
      <c r="P233" s="56" t="s">
        <v>2767</v>
      </c>
      <c r="Q233" s="56"/>
      <c r="R233" s="56" t="s">
        <v>2952</v>
      </c>
      <c r="S233" s="57" t="s">
        <v>322</v>
      </c>
      <c r="T233" s="57" t="s">
        <v>323</v>
      </c>
      <c r="U233" s="56"/>
      <c r="V233" s="56"/>
      <c r="W233" s="56"/>
      <c r="X233" s="56" t="s">
        <v>652</v>
      </c>
    </row>
    <row r="234" spans="3:24" ht="102" hidden="1">
      <c r="C234" s="35" t="s">
        <v>242</v>
      </c>
      <c r="D234" s="36" t="s">
        <v>321</v>
      </c>
      <c r="E234" s="37" t="s">
        <v>53</v>
      </c>
      <c r="F234" s="37">
        <v>2</v>
      </c>
      <c r="G234" s="38">
        <v>3600</v>
      </c>
      <c r="H234" s="39" t="s">
        <v>54</v>
      </c>
      <c r="I234" s="40">
        <v>46174</v>
      </c>
      <c r="J234" s="41" t="s">
        <v>55</v>
      </c>
      <c r="K234" s="41" t="s">
        <v>56</v>
      </c>
      <c r="L234" s="41" t="s">
        <v>164</v>
      </c>
      <c r="M234" s="41" t="s">
        <v>58</v>
      </c>
      <c r="N234" s="42" t="s">
        <v>2517</v>
      </c>
      <c r="O234" s="44" t="s">
        <v>21</v>
      </c>
      <c r="P234" s="44" t="s">
        <v>2767</v>
      </c>
      <c r="Q234" s="44"/>
      <c r="R234" s="44" t="s">
        <v>2952</v>
      </c>
      <c r="S234" s="45" t="s">
        <v>322</v>
      </c>
      <c r="T234" s="45" t="s">
        <v>323</v>
      </c>
      <c r="U234" s="44"/>
      <c r="V234" s="44"/>
      <c r="W234" s="44"/>
      <c r="X234" s="44" t="s">
        <v>652</v>
      </c>
    </row>
    <row r="235" spans="3:24" ht="57">
      <c r="C235" s="47" t="s">
        <v>2693</v>
      </c>
      <c r="D235" s="60" t="s">
        <v>1752</v>
      </c>
      <c r="E235" s="49"/>
      <c r="F235" s="49"/>
      <c r="G235" s="50">
        <v>40000</v>
      </c>
      <c r="H235" s="51"/>
      <c r="I235" s="52"/>
      <c r="J235" s="53"/>
      <c r="K235" s="53"/>
      <c r="L235" s="53"/>
      <c r="M235" s="53"/>
      <c r="N235" s="54"/>
      <c r="O235" s="56"/>
      <c r="P235" s="56"/>
      <c r="Q235" s="56"/>
      <c r="R235" s="56" t="s">
        <v>3222</v>
      </c>
      <c r="S235" s="57" t="s">
        <v>1755</v>
      </c>
      <c r="T235" s="57" t="s">
        <v>1752</v>
      </c>
      <c r="U235" s="56"/>
      <c r="V235" s="56"/>
      <c r="W235" s="56"/>
      <c r="X235" s="57" t="s">
        <v>8</v>
      </c>
    </row>
    <row r="236" spans="3:24" ht="89.25" hidden="1">
      <c r="C236" s="35" t="s">
        <v>1049</v>
      </c>
      <c r="D236" s="36" t="s">
        <v>1752</v>
      </c>
      <c r="E236" s="37" t="s">
        <v>1753</v>
      </c>
      <c r="F236" s="37">
        <v>400</v>
      </c>
      <c r="G236" s="38">
        <v>40000</v>
      </c>
      <c r="H236" s="39" t="s">
        <v>66</v>
      </c>
      <c r="I236" s="40">
        <v>46266</v>
      </c>
      <c r="J236" s="41" t="s">
        <v>55</v>
      </c>
      <c r="K236" s="41" t="s">
        <v>56</v>
      </c>
      <c r="L236" s="41" t="s">
        <v>164</v>
      </c>
      <c r="M236" s="41" t="s">
        <v>58</v>
      </c>
      <c r="N236" s="42" t="s">
        <v>2486</v>
      </c>
      <c r="O236" s="44" t="s">
        <v>21</v>
      </c>
      <c r="P236" s="44" t="s">
        <v>2767</v>
      </c>
      <c r="Q236" s="44"/>
      <c r="R236" s="44" t="s">
        <v>3222</v>
      </c>
      <c r="S236" s="45" t="s">
        <v>1755</v>
      </c>
      <c r="T236" s="45" t="str">
        <f t="array" ref="T236">IFERROR(INDEX('BANCO DE DADOS'!$D$3:$D1000,MATCH(D236,'BANCO DE DADOS'!$B$3:$B1000,0),0),"")</f>
        <v>SERVIÇOS DE ABASTECIMENTO - GASES MEDICINAIS</v>
      </c>
      <c r="U236" s="44"/>
      <c r="V236" s="44"/>
      <c r="W236" s="44"/>
      <c r="X236" s="45" t="s">
        <v>8</v>
      </c>
    </row>
  </sheetData>
  <autoFilter ref="A4:Z236" xr:uid="{00000000-0009-0000-0000-000011000000}">
    <filterColumn colId="2">
      <filters>
        <filter val="PROCESSO COMPILADO"/>
      </filters>
    </filterColumn>
    <sortState xmlns:xlrd2="http://schemas.microsoft.com/office/spreadsheetml/2017/richdata2" ref="A4:Z236">
      <sortCondition ref="R4:R236"/>
    </sortState>
  </autoFilter>
  <dataValidations count="3">
    <dataValidation type="list" allowBlank="1" showErrorMessage="1" sqref="P5:P236" xr:uid="{00000000-0002-0000-1100-000000000000}">
      <formula1>"VERSÃO 1 (PUBLICADO 06/11/2025),VERSÃO 2 (AGURADANDO PUBLICAÇÃO),SEM PREVISÃO,RETIRADO DO PCA"</formula1>
    </dataValidation>
    <dataValidation type="list" allowBlank="1" showErrorMessage="1" sqref="Q5:Q236" xr:uid="{00000000-0002-0000-1100-000004000000}">
      <formula1>"BAIXA,MÉDIA,ALTA"</formula1>
    </dataValidation>
    <dataValidation type="list" allowBlank="1" showErrorMessage="1" sqref="S5:S236" xr:uid="{00000000-0002-0000-1100-000006000000}">
      <formula1>"ACESSÓRIOS PARA RADIO,ALIMENTICIOS,ALUGUEL DE CONTAINERS,APICULTOR,BANDEIRAS,CAPTURA DE ANIMAIS,CONTRATOS DE MANUTENÇÃO DE AR CONDICIONADO,CORTE DE ARVORE,CORTINA,DRONE,ELETRODOMESTICO,EPI PARA SALVAMENTO EM ALTURAS,EQUIPAMENTO DE AFERIÇÃO,EQUIPAMENTO DE "&amp;"FISIOTERARPIA,EQUIPAMENTO OPERACIONAL,EQUIPAMENTO PARA COMBATE A INCENDIO ESTRUTURAL,EQUIPAMENTO PARA COMBATE A INCENDIO FLORESTAL,EQUIPAMENTO PARA RESGATE AQUATICO,FERRAMENTAS,FERTILIZANTES,FISIOTERAPIA,MATERIAL DE APH,MATERIAL DE COPA E COZINHA,MATERIAL"&amp;" DE EXPEDIENTE,MATERIAL DE LIMPEZA,MATERIAL PARA MANUTENÇÃO ,MERGULHO,METODO START,OBRA,PRODUTO DE LIMPEZA,SOFTWARES,UNIFORME,UTENSILIOS DE COZINHA,VENTILADORES,ITENS PARA ACADEMIA,MOCHILA,BRINDES,EPI,COLCHAO E ACESSORIOS,MATERIAL PARA LIMPEZA AUTOMOTIVA,"&amp;"DESCARTAVEIS,FILTROS,LAMPADA,LGE,RECARGA DE GAS,EQUIPAMENTO PARA LIMPEZA,FERRAMENTAS ELETRICAS"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1100-000001000000}">
          <x14:formula1>
            <xm:f>Listas!$E$2:$E$33</xm:f>
          </x14:formula1>
          <xm:sqref>K5:K236</xm:sqref>
        </x14:dataValidation>
        <x14:dataValidation type="list" allowBlank="1" showErrorMessage="1" xr:uid="{00000000-0002-0000-1100-000002000000}">
          <x14:formula1>
            <xm:f>Listas!$F$2:$F$88</xm:f>
          </x14:formula1>
          <xm:sqref>L5:L236</xm:sqref>
        </x14:dataValidation>
        <x14:dataValidation type="list" allowBlank="1" showErrorMessage="1" xr:uid="{00000000-0002-0000-1100-000003000000}">
          <x14:formula1>
            <xm:f>Listas!$C$2:$C$8</xm:f>
          </x14:formula1>
          <xm:sqref>M5:M236</xm:sqref>
        </x14:dataValidation>
        <x14:dataValidation type="list" allowBlank="1" showErrorMessage="1" xr:uid="{00000000-0002-0000-1100-000005000000}">
          <x14:formula1>
            <xm:f>Listas!$D$2:$D$9</xm:f>
          </x14:formula1>
          <xm:sqref>J5:J236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2:AA983"/>
  <sheetViews>
    <sheetView workbookViewId="0"/>
  </sheetViews>
  <sheetFormatPr defaultColWidth="12.5703125" defaultRowHeight="15" customHeight="1"/>
  <cols>
    <col min="2" max="2" width="56.42578125" customWidth="1"/>
    <col min="3" max="3" width="55" customWidth="1"/>
    <col min="4" max="4" width="86.42578125" customWidth="1"/>
    <col min="5" max="5" width="16" customWidth="1"/>
  </cols>
  <sheetData>
    <row r="2" spans="1:27">
      <c r="A2" s="1"/>
      <c r="B2" s="1" t="s">
        <v>3223</v>
      </c>
      <c r="C2" s="1" t="s">
        <v>38</v>
      </c>
      <c r="D2" s="1" t="s">
        <v>3224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1"/>
      <c r="B3" s="36" t="s">
        <v>262</v>
      </c>
      <c r="C3" s="253" t="s">
        <v>3225</v>
      </c>
      <c r="D3" s="253" t="s">
        <v>3226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"/>
      <c r="B4" s="36" t="s">
        <v>688</v>
      </c>
      <c r="C4" s="253" t="s">
        <v>3227</v>
      </c>
      <c r="D4" s="253" t="s">
        <v>3228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/>
      <c r="B5" s="36" t="s">
        <v>816</v>
      </c>
      <c r="C5" s="253" t="s">
        <v>894</v>
      </c>
      <c r="D5" s="253" t="s">
        <v>3229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1"/>
      <c r="B6" s="36" t="s">
        <v>369</v>
      </c>
      <c r="C6" s="253" t="s">
        <v>3230</v>
      </c>
      <c r="D6" s="253" t="s">
        <v>3231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1"/>
      <c r="B7" s="36" t="s">
        <v>333</v>
      </c>
      <c r="C7" s="253" t="s">
        <v>3232</v>
      </c>
      <c r="D7" s="253" t="s">
        <v>3233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1"/>
      <c r="B8" s="36" t="s">
        <v>1481</v>
      </c>
      <c r="C8" s="254" t="s">
        <v>3234</v>
      </c>
      <c r="D8" s="253" t="s">
        <v>3235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1"/>
      <c r="B9" s="36" t="s">
        <v>183</v>
      </c>
      <c r="C9" s="253" t="s">
        <v>2958</v>
      </c>
      <c r="D9" s="253" t="s">
        <v>185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/>
      <c r="B10" s="36" t="s">
        <v>1318</v>
      </c>
      <c r="C10" s="253" t="s">
        <v>3227</v>
      </c>
      <c r="D10" s="253" t="s">
        <v>3228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1"/>
      <c r="B11" s="36" t="s">
        <v>1375</v>
      </c>
      <c r="C11" s="253" t="s">
        <v>3227</v>
      </c>
      <c r="D11" s="253" t="s">
        <v>3228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>
      <c r="A12" s="1"/>
      <c r="B12" s="36" t="s">
        <v>773</v>
      </c>
      <c r="C12" s="253" t="s">
        <v>3227</v>
      </c>
      <c r="D12" s="253" t="s">
        <v>3228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>
      <c r="A13" s="1"/>
      <c r="B13" s="36" t="s">
        <v>1128</v>
      </c>
      <c r="C13" s="255" t="s">
        <v>3236</v>
      </c>
      <c r="D13" s="255" t="s">
        <v>1128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"/>
      <c r="B14" s="36" t="s">
        <v>1019</v>
      </c>
      <c r="C14" s="253" t="s">
        <v>861</v>
      </c>
      <c r="D14" s="253" t="s">
        <v>74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1"/>
      <c r="B15" s="36" t="s">
        <v>204</v>
      </c>
      <c r="C15" s="253" t="s">
        <v>2958</v>
      </c>
      <c r="D15" s="253" t="s">
        <v>185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36" t="s">
        <v>653</v>
      </c>
      <c r="C16" s="253" t="s">
        <v>652</v>
      </c>
      <c r="D16" s="253" t="s">
        <v>3237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36" t="s">
        <v>669</v>
      </c>
      <c r="C17" s="253" t="s">
        <v>652</v>
      </c>
      <c r="D17" s="253" t="s">
        <v>3229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/>
      <c r="B18" s="36" t="s">
        <v>1804</v>
      </c>
      <c r="C18" s="253" t="s">
        <v>8</v>
      </c>
      <c r="D18" s="253" t="s">
        <v>3238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"/>
      <c r="B19" s="36" t="s">
        <v>1875</v>
      </c>
      <c r="C19" s="253" t="s">
        <v>8</v>
      </c>
      <c r="D19" s="253" t="s">
        <v>3238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"/>
      <c r="B20" s="36" t="s">
        <v>2285</v>
      </c>
      <c r="C20" s="254" t="s">
        <v>3239</v>
      </c>
      <c r="D20" s="253" t="s">
        <v>3240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1"/>
      <c r="B21" s="36" t="s">
        <v>2532</v>
      </c>
      <c r="C21" s="253" t="s">
        <v>3227</v>
      </c>
      <c r="D21" s="256" t="s">
        <v>3228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1"/>
      <c r="B22" s="36" t="s">
        <v>1260</v>
      </c>
      <c r="C22" s="253" t="s">
        <v>652</v>
      </c>
      <c r="D22" s="253" t="s">
        <v>3229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1"/>
      <c r="B23" s="36" t="s">
        <v>806</v>
      </c>
      <c r="C23" s="253" t="s">
        <v>8</v>
      </c>
      <c r="D23" s="253" t="s">
        <v>3238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1"/>
      <c r="B24" s="36" t="s">
        <v>1880</v>
      </c>
      <c r="C24" s="253" t="s">
        <v>8</v>
      </c>
      <c r="D24" s="253" t="s">
        <v>3238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1"/>
      <c r="B25" s="36" t="s">
        <v>761</v>
      </c>
      <c r="C25" s="253" t="s">
        <v>8</v>
      </c>
      <c r="D25" s="253" t="s">
        <v>281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1"/>
      <c r="B26" s="36" t="s">
        <v>1334</v>
      </c>
      <c r="C26" s="253" t="s">
        <v>652</v>
      </c>
      <c r="D26" s="253" t="s">
        <v>3229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1"/>
      <c r="B27" s="36" t="s">
        <v>1146</v>
      </c>
      <c r="C27" s="253" t="s">
        <v>3241</v>
      </c>
      <c r="D27" s="253" t="s">
        <v>3242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1"/>
      <c r="B28" s="36" t="s">
        <v>2477</v>
      </c>
      <c r="C28" s="253" t="s">
        <v>3243</v>
      </c>
      <c r="D28" s="253" t="s">
        <v>3244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"/>
      <c r="B29" s="36" t="s">
        <v>1511</v>
      </c>
      <c r="C29" s="253" t="s">
        <v>250</v>
      </c>
      <c r="D29" s="253" t="s">
        <v>3245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1"/>
      <c r="B30" s="36" t="s">
        <v>1417</v>
      </c>
      <c r="C30" s="254" t="s">
        <v>3234</v>
      </c>
      <c r="D30" s="253" t="s">
        <v>3235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1"/>
      <c r="B31" s="36" t="s">
        <v>2112</v>
      </c>
      <c r="C31" s="253" t="s">
        <v>8</v>
      </c>
      <c r="D31" s="254" t="s">
        <v>3246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A32" s="1"/>
      <c r="B32" s="107" t="s">
        <v>1514</v>
      </c>
      <c r="C32" s="253" t="s">
        <v>3247</v>
      </c>
      <c r="D32" s="253" t="s">
        <v>3248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"/>
      <c r="B33" s="107" t="s">
        <v>1524</v>
      </c>
      <c r="C33" s="253" t="s">
        <v>3247</v>
      </c>
      <c r="D33" s="253" t="s">
        <v>3248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>
      <c r="A34" s="1"/>
      <c r="B34" s="107" t="s">
        <v>1519</v>
      </c>
      <c r="C34" s="253" t="s">
        <v>3247</v>
      </c>
      <c r="D34" s="253" t="s">
        <v>3248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1"/>
      <c r="B35" s="107" t="s">
        <v>1522</v>
      </c>
      <c r="C35" s="253" t="s">
        <v>3247</v>
      </c>
      <c r="D35" s="253" t="s">
        <v>3248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"/>
      <c r="B36" s="107" t="s">
        <v>1517</v>
      </c>
      <c r="C36" s="253" t="s">
        <v>3247</v>
      </c>
      <c r="D36" s="253" t="s">
        <v>3248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"/>
      <c r="B37" s="107" t="s">
        <v>1529</v>
      </c>
      <c r="C37" s="253" t="s">
        <v>3247</v>
      </c>
      <c r="D37" s="253" t="s">
        <v>3248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"/>
      <c r="B38" s="36" t="s">
        <v>337</v>
      </c>
      <c r="C38" s="253" t="s">
        <v>3241</v>
      </c>
      <c r="D38" s="253" t="s">
        <v>3249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"/>
      <c r="B39" s="36" t="s">
        <v>696</v>
      </c>
      <c r="C39" s="253" t="s">
        <v>3041</v>
      </c>
      <c r="D39" s="253" t="s">
        <v>3250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36" t="s">
        <v>706</v>
      </c>
      <c r="C40" s="253" t="s">
        <v>3041</v>
      </c>
      <c r="D40" s="253" t="s">
        <v>3250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36" t="s">
        <v>1303</v>
      </c>
      <c r="C41" s="253" t="s">
        <v>2981</v>
      </c>
      <c r="D41" s="253" t="s">
        <v>3250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B42" s="36" t="s">
        <v>484</v>
      </c>
      <c r="C42" s="253" t="s">
        <v>3041</v>
      </c>
      <c r="D42" s="253" t="s">
        <v>3250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B43" s="107" t="s">
        <v>2580</v>
      </c>
      <c r="C43" s="254" t="s">
        <v>3251</v>
      </c>
      <c r="D43" s="253" t="s">
        <v>3235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B44" s="36" t="s">
        <v>645</v>
      </c>
      <c r="C44" s="253" t="s">
        <v>894</v>
      </c>
      <c r="D44" s="253" t="s">
        <v>3252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B45" s="36" t="s">
        <v>2287</v>
      </c>
      <c r="C45" s="253" t="s">
        <v>8</v>
      </c>
      <c r="D45" s="253" t="s">
        <v>3246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B46" s="107" t="s">
        <v>2648</v>
      </c>
      <c r="C46" s="253" t="s">
        <v>3251</v>
      </c>
      <c r="D46" s="253" t="s">
        <v>3253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B47" s="36" t="s">
        <v>1646</v>
      </c>
      <c r="C47" s="254" t="s">
        <v>3234</v>
      </c>
      <c r="D47" s="253" t="s">
        <v>3235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B48" s="107" t="s">
        <v>2538</v>
      </c>
      <c r="C48" s="253"/>
      <c r="D48" s="253" t="s">
        <v>74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"/>
      <c r="B49" s="36" t="s">
        <v>1502</v>
      </c>
      <c r="C49" s="253" t="s">
        <v>2933</v>
      </c>
      <c r="D49" s="253" t="s">
        <v>74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1"/>
      <c r="B50" s="36" t="s">
        <v>1553</v>
      </c>
      <c r="C50" s="253" t="s">
        <v>949</v>
      </c>
      <c r="D50" s="253" t="s">
        <v>3254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"/>
      <c r="B51" s="36" t="s">
        <v>1711</v>
      </c>
      <c r="C51" s="253" t="s">
        <v>3255</v>
      </c>
      <c r="D51" s="253" t="s">
        <v>3256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1"/>
      <c r="B52" s="36" t="s">
        <v>1678</v>
      </c>
      <c r="C52" s="253" t="s">
        <v>3255</v>
      </c>
      <c r="D52" s="253" t="s">
        <v>3256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"/>
      <c r="B53" s="36" t="s">
        <v>1634</v>
      </c>
      <c r="C53" s="253" t="s">
        <v>3255</v>
      </c>
      <c r="D53" s="253" t="s">
        <v>3256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"/>
      <c r="B54" s="36" t="s">
        <v>2332</v>
      </c>
      <c r="C54" s="253" t="s">
        <v>652</v>
      </c>
      <c r="D54" s="253" t="s">
        <v>3257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"/>
      <c r="B55" s="107" t="s">
        <v>2627</v>
      </c>
      <c r="C55" s="253"/>
      <c r="D55" s="253" t="s">
        <v>3258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1"/>
      <c r="B56" s="107" t="s">
        <v>926</v>
      </c>
      <c r="C56" s="253"/>
      <c r="D56" s="253" t="s">
        <v>3259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>
      <c r="A57" s="1"/>
      <c r="B57" s="107" t="s">
        <v>2547</v>
      </c>
      <c r="C57" s="253"/>
      <c r="D57" s="253" t="s">
        <v>3258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A58" s="1"/>
      <c r="B58" s="36" t="s">
        <v>2502</v>
      </c>
      <c r="C58" s="253" t="s">
        <v>51</v>
      </c>
      <c r="D58" s="253" t="s">
        <v>74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>
      <c r="A59" s="1"/>
      <c r="B59" s="107" t="s">
        <v>2679</v>
      </c>
      <c r="C59" s="253" t="s">
        <v>3260</v>
      </c>
      <c r="D59" s="253" t="s">
        <v>3261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>
      <c r="A60" s="1"/>
      <c r="B60" s="107" t="s">
        <v>1547</v>
      </c>
      <c r="C60" s="253" t="s">
        <v>3239</v>
      </c>
      <c r="D60" s="253" t="s">
        <v>3262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>
      <c r="A61" s="1"/>
      <c r="B61" s="107" t="s">
        <v>945</v>
      </c>
      <c r="C61" s="253" t="s">
        <v>8</v>
      </c>
      <c r="D61" s="254" t="s">
        <v>3263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>
      <c r="A62" s="1"/>
      <c r="B62" s="107" t="s">
        <v>920</v>
      </c>
      <c r="C62" s="253" t="s">
        <v>3239</v>
      </c>
      <c r="D62" s="253" t="s">
        <v>3262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>
      <c r="A63" s="1"/>
      <c r="B63" s="36" t="s">
        <v>1987</v>
      </c>
      <c r="C63" s="253" t="s">
        <v>8</v>
      </c>
      <c r="D63" s="253" t="s">
        <v>3264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>
      <c r="A64" s="1"/>
      <c r="B64" s="36" t="s">
        <v>1851</v>
      </c>
      <c r="C64" s="253" t="s">
        <v>8</v>
      </c>
      <c r="D64" s="253" t="s">
        <v>281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1"/>
      <c r="B65" s="36" t="s">
        <v>1817</v>
      </c>
      <c r="C65" s="253" t="s">
        <v>8</v>
      </c>
      <c r="D65" s="253" t="s">
        <v>281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1"/>
      <c r="B66" s="36" t="s">
        <v>1812</v>
      </c>
      <c r="C66" s="253" t="s">
        <v>8</v>
      </c>
      <c r="D66" s="253" t="s">
        <v>281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1"/>
      <c r="B67" s="107" t="s">
        <v>2450</v>
      </c>
      <c r="C67" s="253" t="s">
        <v>949</v>
      </c>
      <c r="D67" s="253" t="s">
        <v>3265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1"/>
      <c r="B68" s="36" t="s">
        <v>1684</v>
      </c>
      <c r="C68" s="253" t="s">
        <v>652</v>
      </c>
      <c r="D68" s="253" t="s">
        <v>3266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1"/>
      <c r="B69" s="36" t="s">
        <v>2019</v>
      </c>
      <c r="C69" s="253" t="s">
        <v>3267</v>
      </c>
      <c r="D69" s="253" t="s">
        <v>3268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1"/>
      <c r="B70" s="107" t="s">
        <v>2618</v>
      </c>
      <c r="C70" s="253" t="s">
        <v>145</v>
      </c>
      <c r="D70" s="253" t="s">
        <v>3269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1"/>
      <c r="B71" s="36" t="s">
        <v>1399</v>
      </c>
      <c r="C71" s="253" t="s">
        <v>8</v>
      </c>
      <c r="D71" s="253" t="s">
        <v>3270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1"/>
      <c r="B72" s="36" t="s">
        <v>2033</v>
      </c>
      <c r="C72" s="253" t="s">
        <v>8</v>
      </c>
      <c r="D72" s="253" t="s">
        <v>3270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1"/>
      <c r="B73" s="107" t="s">
        <v>2529</v>
      </c>
      <c r="C73" s="253" t="s">
        <v>3232</v>
      </c>
      <c r="D73" s="253" t="s">
        <v>3271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1"/>
      <c r="B74" s="107" t="s">
        <v>936</v>
      </c>
      <c r="C74" s="253"/>
      <c r="D74" s="253" t="s">
        <v>3272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1"/>
      <c r="B75" s="36" t="s">
        <v>134</v>
      </c>
      <c r="C75" s="253" t="s">
        <v>1504</v>
      </c>
      <c r="D75" s="253" t="s">
        <v>74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1"/>
      <c r="B76" s="36" t="s">
        <v>832</v>
      </c>
      <c r="C76" s="253" t="s">
        <v>8</v>
      </c>
      <c r="D76" s="253" t="s">
        <v>281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A77" s="1"/>
      <c r="B77" s="36" t="s">
        <v>621</v>
      </c>
      <c r="C77" s="253" t="s">
        <v>1628</v>
      </c>
      <c r="D77" s="253" t="s">
        <v>281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A78" s="1"/>
      <c r="B78" s="36" t="s">
        <v>1867</v>
      </c>
      <c r="C78" s="253" t="s">
        <v>8</v>
      </c>
      <c r="D78" s="253" t="s">
        <v>3273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A79" s="1"/>
      <c r="B79" s="36" t="s">
        <v>1819</v>
      </c>
      <c r="C79" s="253" t="s">
        <v>8</v>
      </c>
      <c r="D79" s="253" t="s">
        <v>3273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A80" s="1"/>
      <c r="B80" s="36" t="s">
        <v>2124</v>
      </c>
      <c r="C80" s="253" t="s">
        <v>8</v>
      </c>
      <c r="D80" s="253" t="s">
        <v>3273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>
      <c r="A81" s="1"/>
      <c r="B81" s="36" t="s">
        <v>1823</v>
      </c>
      <c r="C81" s="253" t="s">
        <v>8</v>
      </c>
      <c r="D81" s="253" t="s">
        <v>3273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>
      <c r="A82" s="1"/>
      <c r="B82" s="36" t="s">
        <v>736</v>
      </c>
      <c r="C82" s="253" t="s">
        <v>8</v>
      </c>
      <c r="D82" s="253" t="s">
        <v>3274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>
      <c r="A83" s="1"/>
      <c r="B83" s="36" t="s">
        <v>802</v>
      </c>
      <c r="C83" s="253" t="s">
        <v>8</v>
      </c>
      <c r="D83" s="253" t="s">
        <v>3274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>
      <c r="A84" s="1"/>
      <c r="B84" s="36" t="s">
        <v>2225</v>
      </c>
      <c r="C84" s="253" t="s">
        <v>8</v>
      </c>
      <c r="D84" s="253" t="s">
        <v>3246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>
      <c r="A85" s="1"/>
      <c r="B85" s="36" t="s">
        <v>359</v>
      </c>
      <c r="C85" s="253" t="s">
        <v>3241</v>
      </c>
      <c r="D85" s="253" t="s">
        <v>3275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>
      <c r="A86" s="1"/>
      <c r="B86" s="36" t="s">
        <v>494</v>
      </c>
      <c r="C86" s="253" t="s">
        <v>894</v>
      </c>
      <c r="D86" s="253" t="s">
        <v>3276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>
      <c r="A87" s="1"/>
      <c r="B87" s="36" t="s">
        <v>1938</v>
      </c>
      <c r="C87" s="35" t="s">
        <v>283</v>
      </c>
      <c r="D87" s="253" t="s">
        <v>3264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>
      <c r="A88" s="1"/>
      <c r="B88" s="36" t="s">
        <v>1421</v>
      </c>
      <c r="C88" s="253" t="s">
        <v>3234</v>
      </c>
      <c r="D88" s="253" t="s">
        <v>3277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>
      <c r="A89" s="1"/>
      <c r="B89" s="36" t="s">
        <v>347</v>
      </c>
      <c r="C89" s="253" t="s">
        <v>3278</v>
      </c>
      <c r="D89" s="253" t="s">
        <v>349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>
      <c r="A90" s="1"/>
      <c r="B90" s="107" t="s">
        <v>2631</v>
      </c>
      <c r="C90" s="253"/>
      <c r="D90" s="253" t="s">
        <v>3279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>
      <c r="A91" s="1"/>
      <c r="B91" s="36" t="s">
        <v>1565</v>
      </c>
      <c r="C91" s="253" t="s">
        <v>3243</v>
      </c>
      <c r="D91" s="253" t="s">
        <v>3280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>
      <c r="A92" s="1"/>
      <c r="B92" s="36" t="s">
        <v>1543</v>
      </c>
      <c r="C92" s="253" t="s">
        <v>894</v>
      </c>
      <c r="D92" s="253" t="s">
        <v>3281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>
      <c r="A93" s="1"/>
      <c r="B93" s="36" t="s">
        <v>187</v>
      </c>
      <c r="C93" s="253" t="s">
        <v>2958</v>
      </c>
      <c r="D93" s="253" t="s">
        <v>185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>
      <c r="A94" s="1"/>
      <c r="B94" s="36" t="s">
        <v>190</v>
      </c>
      <c r="C94" s="253" t="s">
        <v>2958</v>
      </c>
      <c r="D94" s="253" t="s">
        <v>185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>
      <c r="A95" s="1"/>
      <c r="B95" s="36" t="s">
        <v>1336</v>
      </c>
      <c r="C95" s="253" t="s">
        <v>652</v>
      </c>
      <c r="D95" s="253" t="s">
        <v>3229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>
      <c r="A96" s="1"/>
      <c r="B96" s="36" t="s">
        <v>1101</v>
      </c>
      <c r="C96" s="253" t="s">
        <v>3230</v>
      </c>
      <c r="D96" s="254" t="s">
        <v>3231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>
      <c r="A97" s="1"/>
      <c r="B97" s="36" t="s">
        <v>378</v>
      </c>
      <c r="C97" s="253" t="s">
        <v>3230</v>
      </c>
      <c r="D97" s="254" t="s">
        <v>3231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>
      <c r="A98" s="1"/>
      <c r="B98" s="36" t="s">
        <v>1062</v>
      </c>
      <c r="C98" s="253" t="s">
        <v>3230</v>
      </c>
      <c r="D98" s="254" t="s">
        <v>3231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>
      <c r="A99" s="1"/>
      <c r="B99" s="36" t="s">
        <v>1103</v>
      </c>
      <c r="C99" s="253" t="s">
        <v>3230</v>
      </c>
      <c r="D99" s="254" t="s">
        <v>3231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>
      <c r="A100" s="1"/>
      <c r="B100" s="36" t="s">
        <v>1162</v>
      </c>
      <c r="C100" s="253" t="s">
        <v>3230</v>
      </c>
      <c r="D100" s="254" t="s">
        <v>3231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>
      <c r="A101" s="1"/>
      <c r="B101" s="36" t="s">
        <v>1094</v>
      </c>
      <c r="C101" s="253" t="s">
        <v>51</v>
      </c>
      <c r="D101" s="253" t="s">
        <v>3282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>
      <c r="A102" s="1"/>
      <c r="B102" s="36" t="s">
        <v>1276</v>
      </c>
      <c r="C102" s="254" t="s">
        <v>3283</v>
      </c>
      <c r="D102" s="253" t="s">
        <v>3271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>
      <c r="A103" s="1"/>
      <c r="B103" s="36" t="s">
        <v>601</v>
      </c>
      <c r="C103" s="254" t="s">
        <v>3284</v>
      </c>
      <c r="D103" s="253" t="s">
        <v>3285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>
      <c r="A104" s="1"/>
      <c r="B104" s="36" t="s">
        <v>764</v>
      </c>
      <c r="C104" s="254" t="s">
        <v>3284</v>
      </c>
      <c r="D104" s="253" t="s">
        <v>3285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>
      <c r="A105" s="1"/>
      <c r="B105" s="36" t="s">
        <v>1778</v>
      </c>
      <c r="C105" s="253" t="s">
        <v>8</v>
      </c>
      <c r="D105" s="253" t="s">
        <v>3286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>
      <c r="A106" s="1"/>
      <c r="B106" s="107" t="s">
        <v>2540</v>
      </c>
      <c r="C106" s="254" t="s">
        <v>3287</v>
      </c>
      <c r="D106" s="253" t="s">
        <v>3288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>
      <c r="A107" s="1"/>
      <c r="B107" s="107" t="s">
        <v>2604</v>
      </c>
      <c r="C107" s="254" t="s">
        <v>3287</v>
      </c>
      <c r="D107" s="253" t="s">
        <v>3288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>
      <c r="A108" s="1"/>
      <c r="B108" s="36" t="s">
        <v>432</v>
      </c>
      <c r="C108" s="253" t="s">
        <v>250</v>
      </c>
      <c r="D108" s="253" t="s">
        <v>3289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>
      <c r="A109" s="1"/>
      <c r="B109" s="36" t="s">
        <v>366</v>
      </c>
      <c r="C109" s="35" t="s">
        <v>254</v>
      </c>
      <c r="D109" s="253" t="s">
        <v>3281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>
      <c r="A110" s="1"/>
      <c r="B110" s="36" t="s">
        <v>2317</v>
      </c>
      <c r="C110" s="253" t="s">
        <v>8</v>
      </c>
      <c r="D110" s="253" t="s">
        <v>3246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>
      <c r="A111" s="1"/>
      <c r="B111" s="36" t="s">
        <v>793</v>
      </c>
      <c r="C111" s="253" t="s">
        <v>3267</v>
      </c>
      <c r="D111" s="253" t="s">
        <v>3268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>
      <c r="A112" s="1"/>
      <c r="B112" s="107" t="s">
        <v>1846</v>
      </c>
      <c r="C112" s="253" t="s">
        <v>3290</v>
      </c>
      <c r="D112" s="253" t="s">
        <v>3291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>
      <c r="A113" s="1"/>
      <c r="B113" s="36" t="s">
        <v>325</v>
      </c>
      <c r="C113" s="253" t="s">
        <v>3292</v>
      </c>
      <c r="D113" s="253" t="s">
        <v>260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>
      <c r="A114" s="1"/>
      <c r="B114" s="36" t="s">
        <v>1896</v>
      </c>
      <c r="C114" s="253" t="s">
        <v>3293</v>
      </c>
      <c r="D114" s="253" t="s">
        <v>3294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>
      <c r="A115" s="1"/>
      <c r="B115" s="36" t="s">
        <v>2031</v>
      </c>
      <c r="C115" s="253" t="s">
        <v>8</v>
      </c>
      <c r="D115" s="253" t="s">
        <v>3295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>
      <c r="A116" s="1"/>
      <c r="B116" s="36" t="s">
        <v>146</v>
      </c>
      <c r="C116" s="253" t="s">
        <v>8</v>
      </c>
      <c r="D116" s="253" t="s">
        <v>2869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>
      <c r="A117" s="1"/>
      <c r="B117" s="36" t="s">
        <v>1383</v>
      </c>
      <c r="C117" s="254" t="s">
        <v>3296</v>
      </c>
      <c r="D117" s="253" t="s">
        <v>3229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>
      <c r="A118" s="1"/>
      <c r="B118" s="36" t="s">
        <v>719</v>
      </c>
      <c r="C118" s="254" t="s">
        <v>3296</v>
      </c>
      <c r="D118" s="253" t="s">
        <v>3229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>
      <c r="A119" s="1"/>
      <c r="B119" s="36" t="s">
        <v>1354</v>
      </c>
      <c r="C119" s="254" t="s">
        <v>3296</v>
      </c>
      <c r="D119" s="253" t="s">
        <v>3229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>
      <c r="A120" s="1"/>
      <c r="B120" s="36" t="s">
        <v>619</v>
      </c>
      <c r="C120" s="253" t="s">
        <v>894</v>
      </c>
      <c r="D120" s="253" t="s">
        <v>3281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>
      <c r="A121" s="1"/>
      <c r="B121" s="36" t="s">
        <v>302</v>
      </c>
      <c r="C121" s="253" t="s">
        <v>1628</v>
      </c>
      <c r="D121" s="253" t="s">
        <v>3297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>
      <c r="A122" s="1"/>
      <c r="B122" s="36" t="s">
        <v>302</v>
      </c>
      <c r="C122" s="253" t="s">
        <v>1628</v>
      </c>
      <c r="D122" s="253" t="s">
        <v>3297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>
      <c r="A123" s="1"/>
      <c r="B123" s="36" t="s">
        <v>2081</v>
      </c>
      <c r="C123" s="253" t="s">
        <v>8</v>
      </c>
      <c r="D123" s="253" t="s">
        <v>3298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>
      <c r="A124" s="1"/>
      <c r="B124" s="36" t="s">
        <v>2270</v>
      </c>
      <c r="C124" s="253" t="s">
        <v>2933</v>
      </c>
      <c r="D124" s="253" t="s">
        <v>3298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>
      <c r="A125" s="1"/>
      <c r="B125" s="36" t="s">
        <v>1341</v>
      </c>
      <c r="C125" s="253" t="s">
        <v>894</v>
      </c>
      <c r="D125" s="253" t="s">
        <v>3298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>
      <c r="A126" s="1"/>
      <c r="B126" s="36" t="s">
        <v>2164</v>
      </c>
      <c r="C126" s="253" t="s">
        <v>2933</v>
      </c>
      <c r="D126" s="253" t="s">
        <v>3298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>
      <c r="A127" s="1"/>
      <c r="B127" s="36" t="s">
        <v>2323</v>
      </c>
      <c r="C127" s="254" t="s">
        <v>3296</v>
      </c>
      <c r="D127" s="253" t="s">
        <v>3299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>
      <c r="A128" s="1"/>
      <c r="B128" s="36" t="s">
        <v>157</v>
      </c>
      <c r="C128" s="253" t="s">
        <v>2981</v>
      </c>
      <c r="D128" s="253" t="s">
        <v>3300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>
      <c r="A129" s="1"/>
      <c r="B129" s="107" t="s">
        <v>2655</v>
      </c>
      <c r="C129" s="253"/>
      <c r="D129" s="253" t="s">
        <v>3301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>
      <c r="A130" s="1"/>
      <c r="B130" s="107" t="s">
        <v>2550</v>
      </c>
      <c r="C130" s="253"/>
      <c r="D130" s="253" t="s">
        <v>3301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>
      <c r="A131" s="1"/>
      <c r="B131" s="107" t="s">
        <v>2584</v>
      </c>
      <c r="C131" s="253"/>
      <c r="D131" s="253" t="s">
        <v>3301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>
      <c r="A132" s="1"/>
      <c r="B132" s="36" t="s">
        <v>175</v>
      </c>
      <c r="C132" s="253" t="s">
        <v>2958</v>
      </c>
      <c r="D132" s="253" t="s">
        <v>185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>
      <c r="A133" s="1"/>
      <c r="B133" s="107" t="s">
        <v>2638</v>
      </c>
      <c r="C133" s="254" t="s">
        <v>3251</v>
      </c>
      <c r="D133" s="253" t="s">
        <v>3302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>
      <c r="A134" s="1"/>
      <c r="B134" s="36" t="s">
        <v>2213</v>
      </c>
      <c r="C134" s="253" t="s">
        <v>8</v>
      </c>
      <c r="D134" s="253" t="s">
        <v>3303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>
      <c r="A135" s="1"/>
      <c r="B135" s="36" t="s">
        <v>1131</v>
      </c>
      <c r="C135" s="253" t="s">
        <v>3304</v>
      </c>
      <c r="D135" s="253" t="s">
        <v>3298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>
      <c r="A136" s="1"/>
      <c r="B136" s="36" t="s">
        <v>321</v>
      </c>
      <c r="C136" s="253" t="s">
        <v>652</v>
      </c>
      <c r="D136" s="253" t="s">
        <v>3305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>
      <c r="A137" s="1"/>
      <c r="B137" s="36" t="s">
        <v>2667</v>
      </c>
      <c r="C137" s="253" t="s">
        <v>8</v>
      </c>
      <c r="D137" s="253" t="s">
        <v>281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>
      <c r="A138" s="1"/>
      <c r="B138" s="36" t="s">
        <v>1549</v>
      </c>
      <c r="C138" s="254" t="s">
        <v>3251</v>
      </c>
      <c r="D138" s="253" t="s">
        <v>3302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>
      <c r="A139" s="1"/>
      <c r="B139" s="36" t="s">
        <v>2630</v>
      </c>
      <c r="C139" s="253" t="s">
        <v>848</v>
      </c>
      <c r="D139" s="253" t="s">
        <v>3276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>
      <c r="A140" s="1"/>
      <c r="B140" s="36" t="s">
        <v>659</v>
      </c>
      <c r="C140" s="35" t="s">
        <v>317</v>
      </c>
      <c r="D140" s="253" t="s">
        <v>3305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>
      <c r="A141" s="1"/>
      <c r="B141" s="36" t="s">
        <v>659</v>
      </c>
      <c r="C141" s="35" t="s">
        <v>317</v>
      </c>
      <c r="D141" s="253" t="s">
        <v>3305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>
      <c r="A142" s="1"/>
      <c r="B142" s="36" t="s">
        <v>2011</v>
      </c>
      <c r="C142" s="35" t="s">
        <v>295</v>
      </c>
      <c r="D142" s="253" t="s">
        <v>3305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>
      <c r="A143" s="1"/>
      <c r="B143" s="36" t="s">
        <v>659</v>
      </c>
      <c r="C143" s="35" t="s">
        <v>317</v>
      </c>
      <c r="D143" s="253" t="s">
        <v>3305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>
      <c r="A144" s="1"/>
      <c r="B144" s="107" t="s">
        <v>2569</v>
      </c>
      <c r="C144" s="254" t="s">
        <v>3251</v>
      </c>
      <c r="D144" s="253" t="s">
        <v>3302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>
      <c r="A145" s="1"/>
      <c r="B145" s="36" t="s">
        <v>498</v>
      </c>
      <c r="C145" s="253" t="s">
        <v>894</v>
      </c>
      <c r="D145" s="253" t="s">
        <v>3276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>
      <c r="A146" s="1"/>
      <c r="B146" s="36" t="s">
        <v>1087</v>
      </c>
      <c r="C146" s="253" t="s">
        <v>3292</v>
      </c>
      <c r="D146" s="253" t="s">
        <v>260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>
      <c r="A147" s="1"/>
      <c r="B147" s="107" t="s">
        <v>533</v>
      </c>
      <c r="C147" s="253" t="s">
        <v>3306</v>
      </c>
      <c r="D147" s="253" t="s">
        <v>3307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>
      <c r="A148" s="1"/>
      <c r="B148" s="36" t="s">
        <v>1786</v>
      </c>
      <c r="C148" s="253" t="s">
        <v>8</v>
      </c>
      <c r="D148" s="253" t="s">
        <v>3286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>
      <c r="A149" s="1"/>
      <c r="B149" s="36" t="s">
        <v>2590</v>
      </c>
      <c r="C149" s="253" t="s">
        <v>51</v>
      </c>
      <c r="D149" s="253" t="s">
        <v>3308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>
      <c r="A150" s="1"/>
      <c r="B150" s="36" t="s">
        <v>152</v>
      </c>
      <c r="C150" s="253" t="s">
        <v>145</v>
      </c>
      <c r="D150" s="253" t="s">
        <v>3246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>
      <c r="A151" s="1"/>
      <c r="B151" s="36" t="s">
        <v>2647</v>
      </c>
      <c r="C151" s="35" t="s">
        <v>161</v>
      </c>
      <c r="D151" s="253" t="s">
        <v>3309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>
      <c r="A152" s="1"/>
      <c r="B152" s="107" t="s">
        <v>2606</v>
      </c>
      <c r="C152" s="253"/>
      <c r="D152" s="253" t="s">
        <v>3310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>
      <c r="A153" s="1"/>
      <c r="B153" s="107" t="s">
        <v>2615</v>
      </c>
      <c r="C153" s="253"/>
      <c r="D153" s="253" t="s">
        <v>3310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>
      <c r="A154" s="1"/>
      <c r="B154" s="36" t="s">
        <v>1539</v>
      </c>
      <c r="C154" s="253" t="s">
        <v>3232</v>
      </c>
      <c r="D154" s="253" t="s">
        <v>3311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>
      <c r="A155" s="1"/>
      <c r="B155" s="107" t="s">
        <v>2496</v>
      </c>
      <c r="C155" s="253" t="s">
        <v>3241</v>
      </c>
      <c r="D155" s="253" t="s">
        <v>3312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>
      <c r="A156" s="1"/>
      <c r="B156" s="107" t="s">
        <v>2491</v>
      </c>
      <c r="C156" s="253" t="s">
        <v>3313</v>
      </c>
      <c r="D156" s="253" t="s">
        <v>3314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>
      <c r="A157" s="1"/>
      <c r="B157" s="107" t="s">
        <v>2537</v>
      </c>
      <c r="C157" s="253" t="s">
        <v>3241</v>
      </c>
      <c r="D157" s="253" t="s">
        <v>3314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>
      <c r="A158" s="1"/>
      <c r="B158" s="36" t="s">
        <v>2071</v>
      </c>
      <c r="C158" s="254" t="s">
        <v>3251</v>
      </c>
      <c r="D158" s="253" t="s">
        <v>3315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>
      <c r="A159" s="1"/>
      <c r="B159" s="36" t="s">
        <v>1084</v>
      </c>
      <c r="C159" s="253" t="s">
        <v>3251</v>
      </c>
      <c r="D159" s="253" t="s">
        <v>3316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>
      <c r="A160" s="1"/>
      <c r="B160" s="36" t="s">
        <v>1043</v>
      </c>
      <c r="C160" s="253" t="s">
        <v>861</v>
      </c>
      <c r="D160" s="253" t="s">
        <v>3286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>
      <c r="A161" s="1"/>
      <c r="B161" s="36" t="s">
        <v>1961</v>
      </c>
      <c r="C161" s="253" t="s">
        <v>254</v>
      </c>
      <c r="D161" s="253" t="s">
        <v>3317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>
      <c r="A162" s="1"/>
      <c r="B162" s="36" t="s">
        <v>726</v>
      </c>
      <c r="C162" s="35" t="s">
        <v>317</v>
      </c>
      <c r="D162" s="253" t="s">
        <v>3229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>
      <c r="A163" s="1"/>
      <c r="B163" s="36" t="s">
        <v>2148</v>
      </c>
      <c r="C163" s="253" t="s">
        <v>8</v>
      </c>
      <c r="D163" s="253" t="s">
        <v>3246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>
      <c r="A164" s="1"/>
      <c r="B164" s="36" t="s">
        <v>2187</v>
      </c>
      <c r="C164" s="253" t="s">
        <v>8</v>
      </c>
      <c r="D164" s="253" t="s">
        <v>3246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>
      <c r="A165" s="1"/>
      <c r="B165" s="36" t="s">
        <v>738</v>
      </c>
      <c r="C165" s="253" t="s">
        <v>8</v>
      </c>
      <c r="D165" s="253" t="s">
        <v>3246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>
      <c r="A166" s="1"/>
      <c r="B166" s="36" t="s">
        <v>1236</v>
      </c>
      <c r="C166" s="253" t="s">
        <v>8</v>
      </c>
      <c r="D166" s="253" t="s">
        <v>3229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>
      <c r="A167" s="1"/>
      <c r="B167" s="36" t="s">
        <v>2192</v>
      </c>
      <c r="C167" s="253" t="s">
        <v>8</v>
      </c>
      <c r="D167" s="253" t="s">
        <v>281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>
      <c r="A168" s="1"/>
      <c r="B168" s="36" t="s">
        <v>1351</v>
      </c>
      <c r="C168" s="253" t="s">
        <v>2933</v>
      </c>
      <c r="D168" s="253" t="s">
        <v>74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>
      <c r="A169" s="1"/>
      <c r="B169" s="36" t="s">
        <v>1410</v>
      </c>
      <c r="C169" s="253" t="s">
        <v>3234</v>
      </c>
      <c r="D169" s="253" t="s">
        <v>3318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>
      <c r="A170" s="1"/>
      <c r="B170" s="36" t="s">
        <v>1921</v>
      </c>
      <c r="C170" s="253" t="s">
        <v>8</v>
      </c>
      <c r="D170" s="253" t="s">
        <v>3319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>
      <c r="A171" s="1"/>
      <c r="B171" s="36" t="s">
        <v>524</v>
      </c>
      <c r="C171" s="35" t="s">
        <v>295</v>
      </c>
      <c r="D171" s="253" t="s">
        <v>3319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>
      <c r="A172" s="1"/>
      <c r="B172" s="107" t="s">
        <v>1917</v>
      </c>
      <c r="C172" s="253" t="s">
        <v>3290</v>
      </c>
      <c r="D172" s="253" t="s">
        <v>3291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>
      <c r="A173" s="1"/>
      <c r="B173" s="36" t="s">
        <v>238</v>
      </c>
      <c r="C173" s="253" t="s">
        <v>3320</v>
      </c>
      <c r="D173" s="253" t="s">
        <v>3321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>
      <c r="A174" s="1"/>
      <c r="B174" s="36" t="s">
        <v>2594</v>
      </c>
      <c r="C174" s="253" t="s">
        <v>3292</v>
      </c>
      <c r="D174" s="253" t="s">
        <v>3322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>
      <c r="A175" s="1"/>
      <c r="B175" s="36" t="s">
        <v>1075</v>
      </c>
      <c r="C175" s="253" t="s">
        <v>3306</v>
      </c>
      <c r="D175" s="253" t="s">
        <v>3323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>
      <c r="A176" s="1"/>
      <c r="B176" s="107" t="s">
        <v>2528</v>
      </c>
      <c r="C176" s="253"/>
      <c r="D176" s="253" t="s">
        <v>3324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>
      <c r="A177" s="1"/>
      <c r="B177" s="107" t="s">
        <v>2507</v>
      </c>
      <c r="C177" s="253"/>
      <c r="D177" s="253" t="s">
        <v>3324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>
      <c r="A178" s="1"/>
      <c r="B178" s="107" t="s">
        <v>2568</v>
      </c>
      <c r="C178" s="253"/>
      <c r="D178" s="253" t="s">
        <v>3324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>
      <c r="A179" s="1"/>
      <c r="B179" s="107" t="s">
        <v>2505</v>
      </c>
      <c r="C179" s="253"/>
      <c r="D179" s="253" t="s">
        <v>3324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>
      <c r="A180" s="1"/>
      <c r="B180" s="107" t="s">
        <v>1477</v>
      </c>
      <c r="C180" s="253" t="s">
        <v>949</v>
      </c>
      <c r="D180" s="253" t="s">
        <v>3325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>
      <c r="A181" s="1"/>
      <c r="B181" s="36" t="s">
        <v>192</v>
      </c>
      <c r="C181" s="253" t="s">
        <v>2958</v>
      </c>
      <c r="D181" s="253" t="s">
        <v>185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>
      <c r="A182" s="1"/>
      <c r="B182" s="36" t="s">
        <v>2662</v>
      </c>
      <c r="C182" s="253" t="s">
        <v>3292</v>
      </c>
      <c r="D182" s="253" t="s">
        <v>260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>
      <c r="A183" s="1"/>
      <c r="B183" s="107" t="s">
        <v>2656</v>
      </c>
      <c r="C183" s="253" t="s">
        <v>949</v>
      </c>
      <c r="D183" s="253" t="s">
        <v>3326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>
      <c r="A184" s="1"/>
      <c r="B184" s="107" t="s">
        <v>914</v>
      </c>
      <c r="C184" s="253" t="s">
        <v>888</v>
      </c>
      <c r="D184" s="253" t="s">
        <v>3327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>
      <c r="A185" s="1"/>
      <c r="B185" s="36" t="s">
        <v>2202</v>
      </c>
      <c r="C185" s="253" t="s">
        <v>652</v>
      </c>
      <c r="D185" s="253" t="s">
        <v>3305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>
      <c r="A186" s="1"/>
      <c r="B186" s="107" t="s">
        <v>2585</v>
      </c>
      <c r="C186" s="253"/>
      <c r="D186" s="253" t="s">
        <v>3328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>
      <c r="A187" s="1"/>
      <c r="B187" s="36" t="s">
        <v>2138</v>
      </c>
      <c r="C187" s="253" t="s">
        <v>888</v>
      </c>
      <c r="D187" s="253" t="s">
        <v>3327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>
      <c r="A188" s="1"/>
      <c r="B188" s="36" t="s">
        <v>2304</v>
      </c>
      <c r="C188" s="35" t="s">
        <v>295</v>
      </c>
      <c r="D188" s="253" t="s">
        <v>3329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>
      <c r="A189" s="1"/>
      <c r="B189" s="36" t="s">
        <v>2253</v>
      </c>
      <c r="C189" s="253" t="s">
        <v>652</v>
      </c>
      <c r="D189" s="253" t="s">
        <v>3330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>
      <c r="A190" s="1"/>
      <c r="B190" s="107" t="s">
        <v>2603</v>
      </c>
      <c r="C190" s="253"/>
      <c r="D190" s="253" t="s">
        <v>3328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>
      <c r="A191" s="1"/>
      <c r="B191" s="36" t="s">
        <v>2561</v>
      </c>
      <c r="C191" s="253" t="s">
        <v>652</v>
      </c>
      <c r="D191" s="253" t="s">
        <v>3229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>
      <c r="A192" s="1"/>
      <c r="B192" s="36" t="s">
        <v>1385</v>
      </c>
      <c r="C192" s="253" t="s">
        <v>652</v>
      </c>
      <c r="D192" s="253" t="s">
        <v>3229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>
      <c r="A193" s="1"/>
      <c r="B193" s="36" t="s">
        <v>1287</v>
      </c>
      <c r="C193" s="253" t="s">
        <v>3331</v>
      </c>
      <c r="D193" s="253" t="s">
        <v>1288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>
      <c r="A194" s="1"/>
      <c r="B194" s="36" t="s">
        <v>1934</v>
      </c>
      <c r="C194" s="253" t="s">
        <v>8</v>
      </c>
      <c r="D194" s="253" t="s">
        <v>3332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>
      <c r="A195" s="1"/>
      <c r="B195" s="36" t="s">
        <v>1034</v>
      </c>
      <c r="C195" s="253" t="s">
        <v>861</v>
      </c>
      <c r="D195" s="253" t="s">
        <v>3333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>
      <c r="A196" s="1"/>
      <c r="B196" s="36" t="s">
        <v>2310</v>
      </c>
      <c r="C196" s="253" t="s">
        <v>8</v>
      </c>
      <c r="D196" s="253" t="s">
        <v>3329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>
      <c r="A197" s="1"/>
      <c r="B197" s="36" t="s">
        <v>2134</v>
      </c>
      <c r="C197" s="253" t="s">
        <v>51</v>
      </c>
      <c r="D197" s="253" t="s">
        <v>3334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>
      <c r="A198" s="1"/>
      <c r="B198" s="36" t="s">
        <v>1760</v>
      </c>
      <c r="C198" s="253" t="s">
        <v>51</v>
      </c>
      <c r="D198" s="253" t="s">
        <v>3334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>
      <c r="A199" s="1"/>
      <c r="B199" s="36" t="s">
        <v>528</v>
      </c>
      <c r="C199" s="253" t="s">
        <v>3335</v>
      </c>
      <c r="D199" s="253" t="s">
        <v>3336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>
      <c r="A200" s="1"/>
      <c r="B200" s="36" t="s">
        <v>571</v>
      </c>
      <c r="C200" s="253" t="s">
        <v>3335</v>
      </c>
      <c r="D200" s="253" t="s">
        <v>3336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>
      <c r="A201" s="1"/>
      <c r="B201" s="36" t="s">
        <v>2563</v>
      </c>
      <c r="C201" s="253" t="s">
        <v>888</v>
      </c>
      <c r="D201" s="253" t="s">
        <v>3337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>
      <c r="A202" s="1"/>
      <c r="B202" s="36" t="s">
        <v>754</v>
      </c>
      <c r="C202" s="253" t="s">
        <v>3227</v>
      </c>
      <c r="D202" s="254" t="s">
        <v>3228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>
      <c r="A203" s="1"/>
      <c r="B203" s="36" t="s">
        <v>1387</v>
      </c>
      <c r="C203" s="253" t="s">
        <v>3227</v>
      </c>
      <c r="D203" s="254" t="s">
        <v>3228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>
      <c r="A204" s="1"/>
      <c r="B204" s="36" t="s">
        <v>648</v>
      </c>
      <c r="C204" s="253" t="s">
        <v>652</v>
      </c>
      <c r="D204" s="253" t="s">
        <v>3229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>
      <c r="A205" s="1"/>
      <c r="B205" s="36" t="s">
        <v>1966</v>
      </c>
      <c r="C205" s="253" t="s">
        <v>8</v>
      </c>
      <c r="D205" s="253" t="s">
        <v>3264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>
      <c r="A206" s="1"/>
      <c r="B206" s="36" t="s">
        <v>2152</v>
      </c>
      <c r="C206" s="253" t="s">
        <v>8</v>
      </c>
      <c r="D206" s="253" t="s">
        <v>3264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>
      <c r="A207" s="1"/>
      <c r="B207" s="36" t="s">
        <v>445</v>
      </c>
      <c r="C207" s="253" t="s">
        <v>3338</v>
      </c>
      <c r="D207" s="253" t="s">
        <v>3339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>
      <c r="A208" s="1"/>
      <c r="B208" s="36" t="s">
        <v>448</v>
      </c>
      <c r="C208" s="253" t="s">
        <v>3338</v>
      </c>
      <c r="D208" s="253" t="s">
        <v>3339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>
      <c r="A209" s="1"/>
      <c r="B209" s="107" t="s">
        <v>2490</v>
      </c>
      <c r="C209" s="253" t="s">
        <v>3306</v>
      </c>
      <c r="D209" s="253" t="s">
        <v>3340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>
      <c r="A210" s="1"/>
      <c r="B210" s="36" t="s">
        <v>1164</v>
      </c>
      <c r="C210" s="253" t="s">
        <v>3338</v>
      </c>
      <c r="D210" s="253" t="s">
        <v>3339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>
      <c r="A211" s="1"/>
      <c r="B211" s="107" t="s">
        <v>2539</v>
      </c>
      <c r="C211" s="253" t="s">
        <v>3338</v>
      </c>
      <c r="D211" s="253" t="s">
        <v>3339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>
      <c r="A212" s="1"/>
      <c r="B212" s="36" t="s">
        <v>2335</v>
      </c>
      <c r="C212" s="253" t="s">
        <v>652</v>
      </c>
      <c r="D212" s="253" t="s">
        <v>3334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>
      <c r="A213" s="1"/>
      <c r="B213" s="36" t="s">
        <v>2158</v>
      </c>
      <c r="C213" s="253" t="s">
        <v>1628</v>
      </c>
      <c r="D213" s="253" t="s">
        <v>3341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>
      <c r="A214" s="1"/>
      <c r="B214" s="36" t="s">
        <v>285</v>
      </c>
      <c r="C214" s="253" t="s">
        <v>3230</v>
      </c>
      <c r="D214" s="254" t="s">
        <v>3231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>
      <c r="A215" s="1"/>
      <c r="B215" s="36" t="s">
        <v>2524</v>
      </c>
      <c r="C215" s="253" t="s">
        <v>3230</v>
      </c>
      <c r="D215" s="254" t="s">
        <v>3231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>
      <c r="A216" s="1"/>
      <c r="B216" s="36" t="s">
        <v>1332</v>
      </c>
      <c r="C216" s="253" t="s">
        <v>3230</v>
      </c>
      <c r="D216" s="254" t="s">
        <v>3231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>
      <c r="A217" s="1"/>
      <c r="B217" s="36" t="s">
        <v>1438</v>
      </c>
      <c r="C217" s="253" t="s">
        <v>3230</v>
      </c>
      <c r="D217" s="254" t="s">
        <v>3231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>
      <c r="A218" s="1"/>
      <c r="B218" s="107" t="s">
        <v>2559</v>
      </c>
      <c r="C218" s="253" t="s">
        <v>3247</v>
      </c>
      <c r="D218" s="253" t="s">
        <v>3248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>
      <c r="A219" s="1"/>
      <c r="B219" s="36" t="s">
        <v>2295</v>
      </c>
      <c r="C219" s="253" t="s">
        <v>8</v>
      </c>
      <c r="D219" s="253" t="s">
        <v>3246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>
      <c r="A220" s="1"/>
      <c r="B220" s="36" t="s">
        <v>2297</v>
      </c>
      <c r="C220" s="253" t="s">
        <v>8</v>
      </c>
      <c r="D220" s="253" t="s">
        <v>3342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>
      <c r="A221" s="1"/>
      <c r="B221" s="36" t="s">
        <v>1970</v>
      </c>
      <c r="C221" s="253" t="s">
        <v>8</v>
      </c>
      <c r="D221" s="253" t="s">
        <v>3238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>
      <c r="A222" s="1"/>
      <c r="B222" s="36" t="s">
        <v>1040</v>
      </c>
      <c r="C222" s="253" t="s">
        <v>861</v>
      </c>
      <c r="D222" s="253" t="s">
        <v>3333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>
      <c r="A223" s="1"/>
      <c r="B223" s="36" t="s">
        <v>231</v>
      </c>
      <c r="C223" s="253" t="s">
        <v>3343</v>
      </c>
      <c r="D223" s="253" t="s">
        <v>3344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>
      <c r="A224" s="1"/>
      <c r="B224" s="107" t="s">
        <v>2626</v>
      </c>
      <c r="C224" s="254" t="s">
        <v>3345</v>
      </c>
      <c r="D224" s="253" t="s">
        <v>3346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>
      <c r="A225" s="1"/>
      <c r="B225" s="36" t="s">
        <v>2227</v>
      </c>
      <c r="C225" s="253" t="s">
        <v>8</v>
      </c>
      <c r="D225" s="253" t="s">
        <v>3246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>
      <c r="A226" s="1"/>
      <c r="B226" s="36" t="s">
        <v>2354</v>
      </c>
      <c r="C226" s="253" t="s">
        <v>8</v>
      </c>
      <c r="D226" s="253" t="s">
        <v>3246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>
      <c r="A227" s="1"/>
      <c r="B227" s="36" t="s">
        <v>1907</v>
      </c>
      <c r="C227" s="253" t="s">
        <v>8</v>
      </c>
      <c r="D227" s="253" t="s">
        <v>281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>
      <c r="A228" s="1"/>
      <c r="B228" s="36" t="s">
        <v>1909</v>
      </c>
      <c r="C228" s="253" t="s">
        <v>8</v>
      </c>
      <c r="D228" s="253" t="s">
        <v>281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>
      <c r="A229" s="1"/>
      <c r="B229" s="36" t="s">
        <v>1884</v>
      </c>
      <c r="C229" s="253" t="s">
        <v>8</v>
      </c>
      <c r="D229" s="253" t="s">
        <v>281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>
      <c r="A230" s="1"/>
      <c r="B230" s="36" t="s">
        <v>1837</v>
      </c>
      <c r="C230" s="253" t="s">
        <v>8</v>
      </c>
      <c r="D230" s="253" t="s">
        <v>281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>
      <c r="A231" s="1"/>
      <c r="B231" s="36" t="s">
        <v>1767</v>
      </c>
      <c r="C231" s="253" t="s">
        <v>8</v>
      </c>
      <c r="D231" s="253" t="s">
        <v>3310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>
      <c r="A232" s="1"/>
      <c r="B232" s="36" t="s">
        <v>1028</v>
      </c>
      <c r="C232" s="253" t="s">
        <v>861</v>
      </c>
      <c r="D232" s="253" t="s">
        <v>3333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>
      <c r="A233" s="1"/>
      <c r="B233" s="36" t="s">
        <v>2194</v>
      </c>
      <c r="C233" s="253" t="s">
        <v>8</v>
      </c>
      <c r="D233" s="253" t="s">
        <v>3246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>
      <c r="A234" s="1"/>
      <c r="B234" s="36" t="s">
        <v>2246</v>
      </c>
      <c r="C234" s="253" t="s">
        <v>8</v>
      </c>
      <c r="D234" s="253" t="s">
        <v>3246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>
      <c r="A235" s="1"/>
      <c r="B235" s="36" t="s">
        <v>401</v>
      </c>
      <c r="C235" s="254" t="s">
        <v>3292</v>
      </c>
      <c r="D235" s="253" t="s">
        <v>3271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>
      <c r="A236" s="1"/>
      <c r="B236" s="36" t="s">
        <v>1140</v>
      </c>
      <c r="C236" s="254" t="s">
        <v>3292</v>
      </c>
      <c r="D236" s="253" t="s">
        <v>3271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>
      <c r="A237" s="1"/>
      <c r="B237" s="36" t="s">
        <v>1166</v>
      </c>
      <c r="C237" s="254" t="s">
        <v>3287</v>
      </c>
      <c r="D237" s="253" t="s">
        <v>3288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>
      <c r="A238" s="1"/>
      <c r="B238" s="36" t="s">
        <v>255</v>
      </c>
      <c r="C238" s="253" t="s">
        <v>250</v>
      </c>
      <c r="D238" s="253" t="s">
        <v>3347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>
      <c r="A239" s="1"/>
      <c r="B239" s="36" t="s">
        <v>345</v>
      </c>
      <c r="C239" s="254" t="s">
        <v>3292</v>
      </c>
      <c r="D239" s="253" t="s">
        <v>3271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>
      <c r="A240" s="1"/>
      <c r="B240" s="36" t="s">
        <v>1968</v>
      </c>
      <c r="C240" s="254" t="s">
        <v>3348</v>
      </c>
      <c r="D240" s="253" t="s">
        <v>3349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>
      <c r="A241" s="1"/>
      <c r="B241" s="36" t="s">
        <v>821</v>
      </c>
      <c r="C241" s="253" t="s">
        <v>8</v>
      </c>
      <c r="D241" s="253" t="s">
        <v>3274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>
      <c r="A242" s="1"/>
      <c r="B242" s="36" t="s">
        <v>65</v>
      </c>
      <c r="C242" s="253" t="s">
        <v>64</v>
      </c>
      <c r="D242" s="253" t="s">
        <v>3350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>
      <c r="A243" s="1"/>
      <c r="B243" s="36" t="s">
        <v>307</v>
      </c>
      <c r="C243" s="253" t="s">
        <v>894</v>
      </c>
      <c r="D243" s="253" t="s">
        <v>3351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>
      <c r="A244" s="1"/>
      <c r="B244" s="36" t="s">
        <v>1316</v>
      </c>
      <c r="C244" s="253" t="s">
        <v>8</v>
      </c>
      <c r="D244" s="253" t="s">
        <v>281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>
      <c r="A245" s="1"/>
      <c r="B245" s="36" t="s">
        <v>1393</v>
      </c>
      <c r="C245" s="253" t="s">
        <v>8</v>
      </c>
      <c r="D245" s="253" t="s">
        <v>281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>
      <c r="A246" s="1"/>
      <c r="B246" s="36" t="s">
        <v>1545</v>
      </c>
      <c r="C246" s="35" t="s">
        <v>233</v>
      </c>
      <c r="D246" s="253" t="s">
        <v>3229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>
      <c r="A247" s="1"/>
      <c r="B247" s="107" t="s">
        <v>2536</v>
      </c>
      <c r="C247" s="254" t="s">
        <v>3232</v>
      </c>
      <c r="D247" s="253" t="s">
        <v>3352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>
      <c r="A248" s="1"/>
      <c r="B248" s="36" t="s">
        <v>836</v>
      </c>
      <c r="C248" s="253" t="s">
        <v>8</v>
      </c>
      <c r="D248" s="253" t="s">
        <v>3274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>
      <c r="A249" s="1"/>
      <c r="B249" s="36" t="s">
        <v>463</v>
      </c>
      <c r="C249" s="254" t="s">
        <v>3353</v>
      </c>
      <c r="D249" s="253" t="s">
        <v>3354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>
      <c r="A250" s="1"/>
      <c r="B250" s="36" t="s">
        <v>466</v>
      </c>
      <c r="C250" s="253" t="s">
        <v>3227</v>
      </c>
      <c r="D250" s="253" t="s">
        <v>3228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>
      <c r="A251" s="1"/>
      <c r="B251" s="36" t="s">
        <v>632</v>
      </c>
      <c r="C251" s="253" t="s">
        <v>3227</v>
      </c>
      <c r="D251" s="253" t="s">
        <v>3228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>
      <c r="A252" s="1"/>
      <c r="B252" s="36" t="s">
        <v>693</v>
      </c>
      <c r="C252" s="253" t="s">
        <v>652</v>
      </c>
      <c r="D252" s="253" t="s">
        <v>3229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>
      <c r="A253" s="1"/>
      <c r="B253" s="36" t="s">
        <v>2319</v>
      </c>
      <c r="C253" s="253" t="s">
        <v>652</v>
      </c>
      <c r="D253" s="253" t="s">
        <v>3229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>
      <c r="A254" s="1"/>
      <c r="B254" s="36" t="s">
        <v>2328</v>
      </c>
      <c r="C254" s="253" t="s">
        <v>652</v>
      </c>
      <c r="D254" s="253" t="s">
        <v>3229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>
      <c r="A255" s="1"/>
      <c r="B255" s="36" t="s">
        <v>2511</v>
      </c>
      <c r="C255" s="253" t="s">
        <v>51</v>
      </c>
      <c r="D255" s="253" t="s">
        <v>3246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>
      <c r="A256" s="1"/>
      <c r="B256" s="36" t="s">
        <v>1069</v>
      </c>
      <c r="C256" s="253" t="s">
        <v>51</v>
      </c>
      <c r="D256" s="253" t="s">
        <v>3308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>
      <c r="A257" s="1"/>
      <c r="B257" s="36" t="s">
        <v>1591</v>
      </c>
      <c r="C257" s="253" t="s">
        <v>3243</v>
      </c>
      <c r="D257" s="253" t="s">
        <v>3355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>
      <c r="A258" s="1"/>
      <c r="B258" s="36" t="s">
        <v>1594</v>
      </c>
      <c r="C258" s="253" t="s">
        <v>3243</v>
      </c>
      <c r="D258" s="253" t="s">
        <v>3355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>
      <c r="A259" s="1"/>
      <c r="B259" s="107" t="s">
        <v>2481</v>
      </c>
      <c r="C259" s="253" t="s">
        <v>3243</v>
      </c>
      <c r="D259" s="253" t="s">
        <v>3355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>
      <c r="A260" s="1"/>
      <c r="B260" s="36" t="s">
        <v>1588</v>
      </c>
      <c r="C260" s="253" t="s">
        <v>3243</v>
      </c>
      <c r="D260" s="253" t="s">
        <v>3355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>
      <c r="A261" s="1"/>
      <c r="B261" s="82" t="s">
        <v>863</v>
      </c>
      <c r="C261" s="253" t="s">
        <v>3243</v>
      </c>
      <c r="D261" s="253" t="s">
        <v>3355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>
      <c r="A262" s="1"/>
      <c r="B262" s="149" t="s">
        <v>2971</v>
      </c>
      <c r="C262" s="253" t="s">
        <v>3243</v>
      </c>
      <c r="D262" s="253" t="s">
        <v>3355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>
      <c r="A263" s="1"/>
      <c r="B263" s="36" t="s">
        <v>1023</v>
      </c>
      <c r="C263" s="253" t="s">
        <v>861</v>
      </c>
      <c r="D263" s="253" t="s">
        <v>3356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>
      <c r="A264" s="1"/>
      <c r="B264" s="36" t="s">
        <v>1582</v>
      </c>
      <c r="C264" s="253" t="s">
        <v>3243</v>
      </c>
      <c r="D264" s="253" t="s">
        <v>3280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>
      <c r="A265" s="1"/>
      <c r="B265" s="36" t="s">
        <v>1585</v>
      </c>
      <c r="C265" s="253" t="s">
        <v>3243</v>
      </c>
      <c r="D265" s="253" t="s">
        <v>3355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>
      <c r="A266" s="1"/>
      <c r="B266" s="107" t="s">
        <v>2473</v>
      </c>
      <c r="C266" s="253" t="s">
        <v>3243</v>
      </c>
      <c r="D266" s="253" t="s">
        <v>3357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>
      <c r="A267" s="1"/>
      <c r="B267" s="82" t="s">
        <v>867</v>
      </c>
      <c r="C267" s="253" t="s">
        <v>3243</v>
      </c>
      <c r="D267" s="253" t="s">
        <v>3355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>
      <c r="A268" s="1"/>
      <c r="B268" s="36" t="s">
        <v>2445</v>
      </c>
      <c r="C268" s="253" t="s">
        <v>3243</v>
      </c>
      <c r="D268" s="253" t="s">
        <v>3358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>
      <c r="A269" s="1"/>
      <c r="B269" s="36" t="s">
        <v>1619</v>
      </c>
      <c r="C269" s="35" t="s">
        <v>295</v>
      </c>
      <c r="D269" s="253" t="s">
        <v>3359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>
      <c r="A270" s="1"/>
      <c r="B270" s="36" t="s">
        <v>1652</v>
      </c>
      <c r="C270" s="253" t="s">
        <v>3360</v>
      </c>
      <c r="D270" s="253" t="s">
        <v>3361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>
      <c r="A271" s="1"/>
      <c r="B271" s="36" t="s">
        <v>2694</v>
      </c>
      <c r="C271" s="253" t="s">
        <v>3362</v>
      </c>
      <c r="D271" s="253" t="s">
        <v>3363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>
      <c r="A272" s="1"/>
      <c r="B272" s="107" t="s">
        <v>1604</v>
      </c>
      <c r="C272" s="253" t="s">
        <v>3364</v>
      </c>
      <c r="D272" s="253" t="s">
        <v>3365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>
      <c r="A273" s="1"/>
      <c r="B273" s="36" t="s">
        <v>968</v>
      </c>
      <c r="C273" s="253" t="s">
        <v>3364</v>
      </c>
      <c r="D273" s="253" t="s">
        <v>3366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>
      <c r="A274" s="1"/>
      <c r="B274" s="107" t="s">
        <v>1696</v>
      </c>
      <c r="C274" s="253" t="s">
        <v>3367</v>
      </c>
      <c r="D274" s="253" t="s">
        <v>3368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>
      <c r="A275" s="1"/>
      <c r="B275" s="36" t="s">
        <v>107</v>
      </c>
      <c r="C275" s="253" t="s">
        <v>3343</v>
      </c>
      <c r="D275" s="253" t="s">
        <v>3344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>
      <c r="A276" s="1"/>
      <c r="B276" s="36" t="s">
        <v>2352</v>
      </c>
      <c r="C276" s="253" t="s">
        <v>3369</v>
      </c>
      <c r="D276" s="253" t="s">
        <v>3370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>
      <c r="A277" s="1"/>
      <c r="B277" s="36" t="s">
        <v>1718</v>
      </c>
      <c r="C277" s="253" t="s">
        <v>3369</v>
      </c>
      <c r="D277" s="253" t="s">
        <v>3370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>
      <c r="A278" s="1"/>
      <c r="B278" s="36" t="s">
        <v>1871</v>
      </c>
      <c r="C278" s="253" t="s">
        <v>8</v>
      </c>
      <c r="D278" s="253" t="s">
        <v>3274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>
      <c r="A279" s="1"/>
      <c r="B279" s="36" t="s">
        <v>2089</v>
      </c>
      <c r="C279" s="253" t="s">
        <v>8</v>
      </c>
      <c r="D279" s="253" t="s">
        <v>3274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>
      <c r="A280" s="1"/>
      <c r="B280" s="36" t="s">
        <v>785</v>
      </c>
      <c r="C280" s="253" t="s">
        <v>8</v>
      </c>
      <c r="D280" s="253" t="s">
        <v>3274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>
      <c r="A281" s="1"/>
      <c r="B281" s="36" t="s">
        <v>2150</v>
      </c>
      <c r="C281" s="253" t="s">
        <v>894</v>
      </c>
      <c r="D281" s="253" t="s">
        <v>3297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>
      <c r="A282" s="1"/>
      <c r="B282" s="36" t="s">
        <v>1149</v>
      </c>
      <c r="C282" s="254" t="s">
        <v>3335</v>
      </c>
      <c r="D282" s="253" t="s">
        <v>3271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>
      <c r="A283" s="1"/>
      <c r="B283" s="36" t="s">
        <v>409</v>
      </c>
      <c r="C283" s="253" t="s">
        <v>3335</v>
      </c>
      <c r="D283" s="253" t="s">
        <v>410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>
      <c r="A284" s="1"/>
      <c r="B284" s="36" t="s">
        <v>2009</v>
      </c>
      <c r="C284" s="254" t="s">
        <v>3335</v>
      </c>
      <c r="D284" s="253" t="s">
        <v>3271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>
      <c r="A285" s="1"/>
      <c r="B285" s="36" t="s">
        <v>472</v>
      </c>
      <c r="C285" s="253" t="s">
        <v>894</v>
      </c>
      <c r="D285" s="253" t="s">
        <v>3297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>
      <c r="A286" s="1"/>
      <c r="B286" s="36" t="s">
        <v>1668</v>
      </c>
      <c r="C286" s="253" t="s">
        <v>3371</v>
      </c>
      <c r="D286" s="253" t="s">
        <v>3372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>
      <c r="A287" s="1"/>
      <c r="B287" s="36" t="s">
        <v>2293</v>
      </c>
      <c r="C287" s="253" t="s">
        <v>8</v>
      </c>
      <c r="D287" s="253" t="s">
        <v>3246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>
      <c r="A288" s="1"/>
      <c r="B288" s="36" t="s">
        <v>2645</v>
      </c>
      <c r="C288" s="35" t="s">
        <v>247</v>
      </c>
      <c r="D288" s="253" t="s">
        <v>3373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>
      <c r="A289" s="1"/>
      <c r="B289" s="36" t="s">
        <v>2074</v>
      </c>
      <c r="C289" s="35" t="s">
        <v>283</v>
      </c>
      <c r="D289" s="253" t="s">
        <v>3374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>
      <c r="A290" s="1"/>
      <c r="B290" s="36" t="s">
        <v>2551</v>
      </c>
      <c r="C290" s="35" t="s">
        <v>283</v>
      </c>
      <c r="D290" s="253" t="s">
        <v>3374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>
      <c r="A291" s="1"/>
      <c r="B291" s="36" t="s">
        <v>1013</v>
      </c>
      <c r="C291" s="253" t="s">
        <v>51</v>
      </c>
      <c r="D291" s="253" t="s">
        <v>3375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>
      <c r="A292" s="1"/>
      <c r="B292" s="36" t="s">
        <v>354</v>
      </c>
      <c r="C292" s="253" t="s">
        <v>3306</v>
      </c>
      <c r="D292" s="253" t="s">
        <v>3376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>
      <c r="A293" s="1"/>
      <c r="B293" s="36" t="s">
        <v>1721</v>
      </c>
      <c r="C293" s="253" t="s">
        <v>8</v>
      </c>
      <c r="D293" s="253" t="s">
        <v>3286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>
      <c r="A294" s="1"/>
      <c r="B294" s="36" t="s">
        <v>507</v>
      </c>
      <c r="C294" s="253" t="s">
        <v>8</v>
      </c>
      <c r="D294" s="253" t="s">
        <v>3286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>
      <c r="A295" s="1"/>
      <c r="B295" s="36" t="s">
        <v>2233</v>
      </c>
      <c r="C295" s="253" t="s">
        <v>652</v>
      </c>
      <c r="D295" s="253" t="s">
        <v>3274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>
      <c r="A296" s="1"/>
      <c r="B296" s="36" t="s">
        <v>834</v>
      </c>
      <c r="C296" s="253" t="s">
        <v>8</v>
      </c>
      <c r="D296" s="253" t="s">
        <v>281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>
      <c r="A297" s="1"/>
      <c r="B297" s="107" t="s">
        <v>2553</v>
      </c>
      <c r="C297" s="253"/>
      <c r="D297" s="253" t="s">
        <v>3324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>
      <c r="A298" s="1"/>
      <c r="B298" s="36" t="s">
        <v>3090</v>
      </c>
      <c r="C298" s="253" t="s">
        <v>3377</v>
      </c>
      <c r="D298" s="253" t="s">
        <v>3324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>
      <c r="A299" s="1"/>
      <c r="B299" s="36" t="s">
        <v>840</v>
      </c>
      <c r="C299" s="253" t="s">
        <v>3377</v>
      </c>
      <c r="D299" s="253" t="s">
        <v>3324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>
      <c r="A300" s="1"/>
      <c r="B300" s="36" t="s">
        <v>1016</v>
      </c>
      <c r="C300" s="253" t="s">
        <v>3378</v>
      </c>
      <c r="D300" s="253" t="s">
        <v>3379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>
      <c r="A301" s="1"/>
      <c r="B301" s="36" t="s">
        <v>2526</v>
      </c>
      <c r="C301" s="253" t="s">
        <v>3380</v>
      </c>
      <c r="D301" s="253" t="s">
        <v>3381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>
      <c r="A302" s="1"/>
      <c r="B302" s="36" t="s">
        <v>1089</v>
      </c>
      <c r="C302" s="253" t="s">
        <v>3230</v>
      </c>
      <c r="D302" s="254" t="s">
        <v>3231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>
      <c r="A303" s="1"/>
      <c r="B303" s="36" t="s">
        <v>2504</v>
      </c>
      <c r="C303" s="253" t="s">
        <v>3230</v>
      </c>
      <c r="D303" s="254" t="s">
        <v>3231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>
      <c r="A304" s="1"/>
      <c r="B304" s="36" t="s">
        <v>371</v>
      </c>
      <c r="C304" s="253" t="s">
        <v>8</v>
      </c>
      <c r="D304" s="253" t="s">
        <v>3382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>
      <c r="A305" s="1"/>
      <c r="B305" s="36" t="s">
        <v>2128</v>
      </c>
      <c r="C305" s="254" t="s">
        <v>3348</v>
      </c>
      <c r="D305" s="253" t="s">
        <v>3349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>
      <c r="A306" s="1"/>
      <c r="B306" s="36" t="s">
        <v>2136</v>
      </c>
      <c r="C306" s="254" t="s">
        <v>3348</v>
      </c>
      <c r="D306" s="254" t="s">
        <v>3349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>
      <c r="A307" s="1"/>
      <c r="B307" s="107" t="s">
        <v>2506</v>
      </c>
      <c r="C307" s="253" t="s">
        <v>8</v>
      </c>
      <c r="D307" s="253" t="s">
        <v>3383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>
      <c r="A308" s="1"/>
      <c r="B308" s="36" t="s">
        <v>1842</v>
      </c>
      <c r="C308" s="253" t="s">
        <v>8</v>
      </c>
      <c r="D308" s="253" t="s">
        <v>3238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>
      <c r="A309" s="1"/>
      <c r="B309" s="36" t="s">
        <v>560</v>
      </c>
      <c r="C309" s="253" t="s">
        <v>8</v>
      </c>
      <c r="D309" s="253" t="s">
        <v>3238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>
      <c r="A310" s="1"/>
      <c r="B310" s="107" t="s">
        <v>922</v>
      </c>
      <c r="C310" s="253" t="s">
        <v>3335</v>
      </c>
      <c r="D310" s="254" t="s">
        <v>410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>
      <c r="A311" s="1"/>
      <c r="B311" s="36" t="s">
        <v>1535</v>
      </c>
      <c r="C311" s="35" t="s">
        <v>295</v>
      </c>
      <c r="D311" s="253" t="s">
        <v>3229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>
      <c r="A312" s="1"/>
      <c r="B312" s="36" t="s">
        <v>2578</v>
      </c>
      <c r="C312" s="253" t="s">
        <v>3241</v>
      </c>
      <c r="D312" s="253" t="s">
        <v>3384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>
      <c r="A313" s="1"/>
      <c r="B313" s="107" t="s">
        <v>2519</v>
      </c>
      <c r="C313" s="253" t="s">
        <v>3241</v>
      </c>
      <c r="D313" s="253" t="s">
        <v>3385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>
      <c r="A314" s="1"/>
      <c r="B314" s="107" t="s">
        <v>1509</v>
      </c>
      <c r="C314" s="253" t="s">
        <v>3241</v>
      </c>
      <c r="D314" s="253" t="s">
        <v>3384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>
      <c r="A315" s="1"/>
      <c r="B315" s="107" t="s">
        <v>908</v>
      </c>
      <c r="C315" s="253" t="s">
        <v>3241</v>
      </c>
      <c r="D315" s="253" t="s">
        <v>3386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>
      <c r="A316" s="1"/>
      <c r="B316" s="36" t="s">
        <v>1840</v>
      </c>
      <c r="C316" s="253" t="s">
        <v>8</v>
      </c>
      <c r="D316" s="253" t="s">
        <v>3238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>
      <c r="A317" s="1"/>
      <c r="B317" s="82" t="s">
        <v>881</v>
      </c>
      <c r="C317" s="253" t="s">
        <v>3377</v>
      </c>
      <c r="D317" s="253" t="s">
        <v>3324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>
      <c r="A318" s="1"/>
      <c r="B318" s="82" t="s">
        <v>879</v>
      </c>
      <c r="C318" s="253" t="s">
        <v>3377</v>
      </c>
      <c r="D318" s="253" t="s">
        <v>3387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>
      <c r="A319" s="1"/>
      <c r="B319" s="36" t="s">
        <v>611</v>
      </c>
      <c r="C319" s="253" t="s">
        <v>652</v>
      </c>
      <c r="D319" s="253" t="s">
        <v>3229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>
      <c r="A320" s="1"/>
      <c r="B320" s="36" t="s">
        <v>1446</v>
      </c>
      <c r="C320" s="253" t="s">
        <v>652</v>
      </c>
      <c r="D320" s="253" t="s">
        <v>3229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>
      <c r="A321" s="1"/>
      <c r="B321" s="36" t="s">
        <v>1462</v>
      </c>
      <c r="C321" s="253" t="s">
        <v>652</v>
      </c>
      <c r="D321" s="253" t="s">
        <v>3229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>
      <c r="A322" s="1"/>
      <c r="B322" s="36" t="s">
        <v>1389</v>
      </c>
      <c r="C322" s="253" t="s">
        <v>652</v>
      </c>
      <c r="D322" s="253" t="s">
        <v>3229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>
      <c r="A323" s="1"/>
      <c r="B323" s="36" t="s">
        <v>1391</v>
      </c>
      <c r="C323" s="253" t="s">
        <v>652</v>
      </c>
      <c r="D323" s="253" t="s">
        <v>3229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>
      <c r="A324" s="1"/>
      <c r="B324" s="36" t="s">
        <v>1297</v>
      </c>
      <c r="C324" s="253" t="s">
        <v>652</v>
      </c>
      <c r="D324" s="253" t="s">
        <v>3229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>
      <c r="A325" s="1"/>
      <c r="B325" s="36" t="s">
        <v>1174</v>
      </c>
      <c r="C325" s="253" t="s">
        <v>3251</v>
      </c>
      <c r="D325" s="253" t="s">
        <v>3316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>
      <c r="A326" s="1"/>
      <c r="B326" s="36" t="s">
        <v>2055</v>
      </c>
      <c r="C326" s="253" t="s">
        <v>8</v>
      </c>
      <c r="D326" s="253" t="s">
        <v>3264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>
      <c r="A327" s="1"/>
      <c r="B327" s="36" t="s">
        <v>2043</v>
      </c>
      <c r="C327" s="253" t="s">
        <v>8</v>
      </c>
      <c r="D327" s="253" t="s">
        <v>3264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>
      <c r="A328" s="1"/>
      <c r="B328" s="36" t="s">
        <v>2154</v>
      </c>
      <c r="C328" s="253" t="s">
        <v>8</v>
      </c>
      <c r="D328" s="253" t="s">
        <v>3264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>
      <c r="A329" s="1"/>
      <c r="B329" s="36" t="s">
        <v>491</v>
      </c>
      <c r="C329" s="35" t="s">
        <v>172</v>
      </c>
      <c r="D329" s="253" t="s">
        <v>3334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>
      <c r="A330" s="1"/>
      <c r="B330" s="107" t="s">
        <v>348</v>
      </c>
      <c r="C330" s="253"/>
      <c r="D330" s="253" t="s">
        <v>3388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>
      <c r="A331" s="1"/>
      <c r="B331" s="36" t="s">
        <v>2049</v>
      </c>
      <c r="C331" s="253" t="s">
        <v>8</v>
      </c>
      <c r="D331" s="253" t="s">
        <v>3264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>
      <c r="A332" s="1"/>
      <c r="B332" s="36" t="s">
        <v>2027</v>
      </c>
      <c r="C332" s="253" t="s">
        <v>3389</v>
      </c>
      <c r="D332" s="253" t="s">
        <v>623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>
      <c r="A333" s="1"/>
      <c r="B333" s="36" t="s">
        <v>120</v>
      </c>
      <c r="C333" s="254" t="s">
        <v>3390</v>
      </c>
      <c r="D333" s="253" t="s">
        <v>3391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>
      <c r="A334" s="1"/>
      <c r="B334" s="36" t="s">
        <v>2308</v>
      </c>
      <c r="C334" s="253" t="s">
        <v>8</v>
      </c>
      <c r="D334" s="253" t="s">
        <v>3297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>
      <c r="A335" s="1"/>
      <c r="B335" s="36" t="s">
        <v>650</v>
      </c>
      <c r="C335" s="253" t="s">
        <v>3041</v>
      </c>
      <c r="D335" s="253" t="s">
        <v>3341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>
      <c r="A336" s="1"/>
      <c r="B336" s="36" t="s">
        <v>1735</v>
      </c>
      <c r="C336" s="253" t="s">
        <v>8</v>
      </c>
      <c r="D336" s="253" t="s">
        <v>281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>
      <c r="A337" s="1"/>
      <c r="B337" s="36" t="s">
        <v>1748</v>
      </c>
      <c r="C337" s="253" t="s">
        <v>8</v>
      </c>
      <c r="D337" s="253" t="s">
        <v>281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>
      <c r="A338" s="1"/>
      <c r="B338" s="107" t="s">
        <v>1408</v>
      </c>
      <c r="C338" s="254" t="s">
        <v>3232</v>
      </c>
      <c r="D338" s="253" t="s">
        <v>3271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>
      <c r="A339" s="1"/>
      <c r="B339" s="36" t="s">
        <v>115</v>
      </c>
      <c r="C339" s="254" t="s">
        <v>3390</v>
      </c>
      <c r="D339" s="253" t="s">
        <v>3392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>
      <c r="A340" s="1"/>
      <c r="B340" s="36" t="s">
        <v>549</v>
      </c>
      <c r="C340" s="254" t="s">
        <v>894</v>
      </c>
      <c r="D340" s="254" t="s">
        <v>3276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>
      <c r="A341" s="1"/>
      <c r="B341" s="36" t="s">
        <v>2242</v>
      </c>
      <c r="C341" s="253" t="s">
        <v>8</v>
      </c>
      <c r="D341" s="253" t="s">
        <v>3246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>
      <c r="A342" s="1"/>
      <c r="B342" s="36" t="s">
        <v>1243</v>
      </c>
      <c r="C342" s="253" t="s">
        <v>652</v>
      </c>
      <c r="D342" s="253" t="s">
        <v>3229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>
      <c r="A343" s="1"/>
      <c r="B343" s="36" t="s">
        <v>1403</v>
      </c>
      <c r="C343" s="253" t="s">
        <v>652</v>
      </c>
      <c r="D343" s="253" t="s">
        <v>3229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>
      <c r="A344" s="1"/>
      <c r="B344" s="36" t="s">
        <v>456</v>
      </c>
      <c r="C344" s="253" t="s">
        <v>3306</v>
      </c>
      <c r="D344" s="253" t="s">
        <v>3376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>
      <c r="A345" s="1"/>
      <c r="B345" s="36" t="s">
        <v>327</v>
      </c>
      <c r="C345" s="253" t="s">
        <v>3306</v>
      </c>
      <c r="D345" s="253" t="s">
        <v>3376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>
      <c r="A346" s="1"/>
      <c r="B346" s="36" t="s">
        <v>521</v>
      </c>
      <c r="C346" s="253" t="s">
        <v>894</v>
      </c>
      <c r="D346" s="253" t="s">
        <v>3276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>
      <c r="A347" s="1"/>
      <c r="B347" s="36" t="s">
        <v>592</v>
      </c>
      <c r="C347" s="253" t="s">
        <v>894</v>
      </c>
      <c r="D347" s="253" t="s">
        <v>3276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>
      <c r="A348" s="1"/>
      <c r="B348" s="36" t="s">
        <v>594</v>
      </c>
      <c r="C348" s="253" t="s">
        <v>894</v>
      </c>
      <c r="D348" s="253" t="s">
        <v>3276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>
      <c r="A349" s="1"/>
      <c r="B349" s="36" t="s">
        <v>406</v>
      </c>
      <c r="C349" s="254" t="s">
        <v>3292</v>
      </c>
      <c r="D349" s="253" t="s">
        <v>3393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>
      <c r="A350" s="1"/>
      <c r="B350" s="36" t="s">
        <v>341</v>
      </c>
      <c r="C350" s="254" t="s">
        <v>3232</v>
      </c>
      <c r="D350" s="253" t="s">
        <v>3393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>
      <c r="A351" s="1"/>
      <c r="B351" s="107" t="s">
        <v>2461</v>
      </c>
      <c r="C351" s="253" t="s">
        <v>3306</v>
      </c>
      <c r="D351" s="253" t="s">
        <v>3340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>
      <c r="A352" s="1"/>
      <c r="B352" s="36" t="s">
        <v>1555</v>
      </c>
      <c r="C352" s="254" t="s">
        <v>3234</v>
      </c>
      <c r="D352" s="253" t="s">
        <v>3235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>
      <c r="A353" s="1"/>
      <c r="B353" s="36" t="s">
        <v>2470</v>
      </c>
      <c r="C353" s="253" t="s">
        <v>894</v>
      </c>
      <c r="D353" s="253" t="s">
        <v>3394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>
      <c r="A354" s="1"/>
      <c r="B354" s="36" t="s">
        <v>1233</v>
      </c>
      <c r="C354" s="35" t="s">
        <v>51</v>
      </c>
      <c r="D354" s="253" t="s">
        <v>3229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>
      <c r="A355" s="1"/>
      <c r="B355" s="36" t="s">
        <v>2235</v>
      </c>
      <c r="C355" s="35" t="s">
        <v>51</v>
      </c>
      <c r="D355" s="253" t="s">
        <v>3229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>
      <c r="A356" s="1"/>
      <c r="B356" s="36" t="s">
        <v>2237</v>
      </c>
      <c r="C356" s="35" t="s">
        <v>51</v>
      </c>
      <c r="D356" s="253" t="s">
        <v>3229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>
      <c r="A357" s="1"/>
      <c r="B357" s="36" t="s">
        <v>311</v>
      </c>
      <c r="C357" s="35" t="s">
        <v>51</v>
      </c>
      <c r="D357" s="253" t="s">
        <v>311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>
      <c r="A358" s="1"/>
      <c r="B358" s="36" t="s">
        <v>748</v>
      </c>
      <c r="C358" s="35" t="s">
        <v>894</v>
      </c>
      <c r="D358" s="253" t="s">
        <v>3229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>
      <c r="A359" s="1"/>
      <c r="B359" s="36" t="s">
        <v>2116</v>
      </c>
      <c r="C359" s="253" t="s">
        <v>8</v>
      </c>
      <c r="D359" s="253" t="s">
        <v>3264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>
      <c r="A360" s="1"/>
      <c r="B360" s="36" t="s">
        <v>1700</v>
      </c>
      <c r="C360" s="253" t="s">
        <v>1699</v>
      </c>
      <c r="D360" s="253" t="s">
        <v>3395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>
      <c r="A361" s="1"/>
      <c r="B361" s="36" t="s">
        <v>672</v>
      </c>
      <c r="C361" s="253" t="s">
        <v>8</v>
      </c>
      <c r="D361" s="253" t="s">
        <v>3295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>
      <c r="A362" s="1"/>
      <c r="B362" s="36" t="s">
        <v>675</v>
      </c>
      <c r="C362" s="253" t="s">
        <v>8</v>
      </c>
      <c r="D362" s="253" t="s">
        <v>3295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>
      <c r="A363" s="1"/>
      <c r="B363" s="36" t="s">
        <v>1959</v>
      </c>
      <c r="C363" s="253" t="s">
        <v>3227</v>
      </c>
      <c r="D363" s="253" t="s">
        <v>3228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>
      <c r="A364" s="1"/>
      <c r="B364" s="36" t="s">
        <v>1273</v>
      </c>
      <c r="C364" s="253" t="s">
        <v>3227</v>
      </c>
      <c r="D364" s="253" t="s">
        <v>3228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>
      <c r="A365" s="1"/>
      <c r="B365" s="36" t="s">
        <v>2105</v>
      </c>
      <c r="C365" s="253" t="s">
        <v>8</v>
      </c>
      <c r="D365" s="253" t="s">
        <v>3396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>
      <c r="A366" s="1"/>
      <c r="B366" s="36" t="s">
        <v>2003</v>
      </c>
      <c r="C366" s="253" t="s">
        <v>8</v>
      </c>
      <c r="D366" s="253" t="s">
        <v>281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>
      <c r="A367" s="1"/>
      <c r="B367" s="36" t="s">
        <v>711</v>
      </c>
      <c r="C367" s="35" t="s">
        <v>172</v>
      </c>
      <c r="D367" s="253" t="s">
        <v>3374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>
      <c r="A368" s="1"/>
      <c r="B368" s="36" t="s">
        <v>2060</v>
      </c>
      <c r="C368" s="35" t="s">
        <v>172</v>
      </c>
      <c r="D368" s="253" t="s">
        <v>3374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>
      <c r="A369" s="1"/>
      <c r="B369" s="36" t="s">
        <v>2083</v>
      </c>
      <c r="C369" s="35" t="s">
        <v>172</v>
      </c>
      <c r="D369" s="253" t="s">
        <v>3374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>
      <c r="A370" s="1"/>
      <c r="B370" s="36" t="s">
        <v>2345</v>
      </c>
      <c r="C370" s="253" t="s">
        <v>1699</v>
      </c>
      <c r="D370" s="253" t="s">
        <v>3303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>
      <c r="A371" s="1"/>
      <c r="B371" s="36" t="s">
        <v>2035</v>
      </c>
      <c r="C371" s="253" t="s">
        <v>8</v>
      </c>
      <c r="D371" s="253" t="s">
        <v>3332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>
      <c r="A372" s="1"/>
      <c r="B372" s="36" t="s">
        <v>2215</v>
      </c>
      <c r="C372" s="253" t="s">
        <v>8</v>
      </c>
      <c r="D372" s="253" t="s">
        <v>3396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>
      <c r="A373" s="1"/>
      <c r="B373" s="36" t="s">
        <v>1869</v>
      </c>
      <c r="C373" s="253" t="s">
        <v>8</v>
      </c>
      <c r="D373" s="253" t="s">
        <v>3396</v>
      </c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>
      <c r="A374" s="1"/>
      <c r="B374" s="36" t="s">
        <v>387</v>
      </c>
      <c r="C374" s="253" t="s">
        <v>3306</v>
      </c>
      <c r="D374" s="253" t="s">
        <v>3307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>
      <c r="A375" s="1"/>
      <c r="B375" s="36" t="s">
        <v>2179</v>
      </c>
      <c r="C375" s="253" t="s">
        <v>1504</v>
      </c>
      <c r="D375" s="253" t="s">
        <v>3329</v>
      </c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>
      <c r="A376" s="1"/>
      <c r="B376" s="36" t="s">
        <v>1397</v>
      </c>
      <c r="C376" s="253" t="s">
        <v>8</v>
      </c>
      <c r="D376" s="253" t="s">
        <v>3246</v>
      </c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>
      <c r="A377" s="1"/>
      <c r="B377" s="107" t="s">
        <v>2500</v>
      </c>
      <c r="C377" s="253" t="s">
        <v>3338</v>
      </c>
      <c r="D377" s="253" t="s">
        <v>3339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>
      <c r="A378" s="1"/>
      <c r="B378" s="36" t="s">
        <v>2281</v>
      </c>
      <c r="C378" s="253" t="s">
        <v>1504</v>
      </c>
      <c r="D378" s="253" t="s">
        <v>3397</v>
      </c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>
      <c r="A379" s="1"/>
      <c r="B379" s="36" t="s">
        <v>517</v>
      </c>
      <c r="C379" s="253" t="s">
        <v>8</v>
      </c>
      <c r="D379" s="253" t="s">
        <v>3398</v>
      </c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>
      <c r="A380" s="1"/>
      <c r="B380" s="36" t="s">
        <v>2053</v>
      </c>
      <c r="C380" s="253" t="s">
        <v>8</v>
      </c>
      <c r="D380" s="253" t="s">
        <v>3246</v>
      </c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>
      <c r="A381" s="1"/>
      <c r="B381" s="36" t="s">
        <v>1955</v>
      </c>
      <c r="C381" s="253" t="s">
        <v>8</v>
      </c>
      <c r="D381" s="253" t="s">
        <v>3396</v>
      </c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>
      <c r="A382" s="1"/>
      <c r="B382" s="36" t="s">
        <v>1194</v>
      </c>
      <c r="C382" s="253" t="s">
        <v>894</v>
      </c>
      <c r="D382" s="253" t="s">
        <v>3297</v>
      </c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>
      <c r="A383" s="1"/>
      <c r="B383" s="36" t="s">
        <v>52</v>
      </c>
      <c r="C383" s="253" t="s">
        <v>3399</v>
      </c>
      <c r="D383" s="253" t="s">
        <v>3400</v>
      </c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>
      <c r="A384" s="1"/>
      <c r="B384" s="36" t="s">
        <v>62</v>
      </c>
      <c r="C384" s="253" t="s">
        <v>3399</v>
      </c>
      <c r="D384" s="253" t="s">
        <v>3400</v>
      </c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>
      <c r="A385" s="1"/>
      <c r="B385" s="36" t="s">
        <v>112</v>
      </c>
      <c r="C385" s="253" t="s">
        <v>3399</v>
      </c>
      <c r="D385" s="253" t="s">
        <v>3400</v>
      </c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>
      <c r="A386" s="1"/>
      <c r="B386" s="107" t="s">
        <v>916</v>
      </c>
      <c r="C386" s="253"/>
      <c r="D386" s="253" t="s">
        <v>3401</v>
      </c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>
      <c r="A387" s="1"/>
      <c r="B387" s="36" t="s">
        <v>664</v>
      </c>
      <c r="C387" s="253" t="s">
        <v>3389</v>
      </c>
      <c r="D387" s="253" t="s">
        <v>623</v>
      </c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>
      <c r="A388" s="1"/>
      <c r="B388" s="36" t="s">
        <v>800</v>
      </c>
      <c r="C388" s="253" t="s">
        <v>3389</v>
      </c>
      <c r="D388" s="253" t="s">
        <v>623</v>
      </c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>
      <c r="A389" s="1"/>
      <c r="B389" s="36" t="s">
        <v>681</v>
      </c>
      <c r="C389" s="253" t="s">
        <v>3389</v>
      </c>
      <c r="D389" s="253" t="s">
        <v>623</v>
      </c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>
      <c r="A390" s="1"/>
      <c r="B390" s="36" t="s">
        <v>757</v>
      </c>
      <c r="C390" s="253" t="s">
        <v>3389</v>
      </c>
      <c r="D390" s="253" t="s">
        <v>623</v>
      </c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>
      <c r="A391" s="1"/>
      <c r="B391" s="36" t="s">
        <v>684</v>
      </c>
      <c r="C391" s="253" t="s">
        <v>3389</v>
      </c>
      <c r="D391" s="253" t="s">
        <v>623</v>
      </c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>
      <c r="A392" s="1"/>
      <c r="B392" s="36" t="s">
        <v>1229</v>
      </c>
      <c r="C392" s="253" t="s">
        <v>652</v>
      </c>
      <c r="D392" s="253" t="s">
        <v>3298</v>
      </c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>
      <c r="A393" s="1"/>
      <c r="B393" s="36" t="s">
        <v>830</v>
      </c>
      <c r="C393" s="253" t="s">
        <v>652</v>
      </c>
      <c r="D393" s="253" t="s">
        <v>3298</v>
      </c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>
      <c r="A394" s="1"/>
      <c r="B394" s="36" t="s">
        <v>2291</v>
      </c>
      <c r="C394" s="253" t="s">
        <v>8</v>
      </c>
      <c r="D394" s="254" t="s">
        <v>3246</v>
      </c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>
      <c r="A395" s="1"/>
      <c r="B395" s="107" t="s">
        <v>2475</v>
      </c>
      <c r="C395" s="253" t="s">
        <v>2933</v>
      </c>
      <c r="D395" s="253" t="s">
        <v>74</v>
      </c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>
      <c r="A396" s="1"/>
      <c r="B396" s="36" t="s">
        <v>804</v>
      </c>
      <c r="C396" s="253" t="s">
        <v>8</v>
      </c>
      <c r="D396" s="253" t="s">
        <v>3274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>
      <c r="A397" s="1"/>
      <c r="B397" s="36" t="s">
        <v>1313</v>
      </c>
      <c r="C397" s="253" t="s">
        <v>8</v>
      </c>
      <c r="D397" s="253" t="s">
        <v>3229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>
      <c r="A398" s="1"/>
      <c r="B398" s="107" t="s">
        <v>1198</v>
      </c>
      <c r="C398" s="254" t="s">
        <v>3402</v>
      </c>
      <c r="D398" s="253" t="s">
        <v>3299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>
      <c r="A399" s="1"/>
      <c r="B399" s="36" t="s">
        <v>1993</v>
      </c>
      <c r="C399" s="254" t="s">
        <v>3402</v>
      </c>
      <c r="D399" s="253" t="s">
        <v>3299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>
      <c r="A400" s="1"/>
      <c r="B400" s="36" t="s">
        <v>1978</v>
      </c>
      <c r="C400" s="253" t="s">
        <v>3403</v>
      </c>
      <c r="D400" s="253" t="s">
        <v>3404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>
      <c r="A401" s="1"/>
      <c r="B401" s="36" t="s">
        <v>1982</v>
      </c>
      <c r="C401" s="253" t="s">
        <v>3403</v>
      </c>
      <c r="D401" s="253" t="s">
        <v>3404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>
      <c r="A402" s="1"/>
      <c r="B402" s="36" t="s">
        <v>1367</v>
      </c>
      <c r="C402" s="253" t="s">
        <v>8</v>
      </c>
      <c r="D402" s="253" t="s">
        <v>3298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>
      <c r="A403" s="1"/>
      <c r="B403" s="36" t="s">
        <v>1441</v>
      </c>
      <c r="C403" s="253" t="s">
        <v>8</v>
      </c>
      <c r="D403" s="253" t="s">
        <v>3298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>
      <c r="A404" s="1"/>
      <c r="B404" s="36" t="s">
        <v>2062</v>
      </c>
      <c r="C404" s="253" t="s">
        <v>8</v>
      </c>
      <c r="D404" s="253" t="s">
        <v>3298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>
      <c r="A405" s="1"/>
      <c r="B405" s="36" t="s">
        <v>1607</v>
      </c>
      <c r="C405" s="253" t="s">
        <v>2933</v>
      </c>
      <c r="D405" s="253" t="s">
        <v>74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>
      <c r="A406" s="1"/>
      <c r="B406" s="36" t="s">
        <v>2251</v>
      </c>
      <c r="C406" s="253" t="s">
        <v>8</v>
      </c>
      <c r="D406" s="253" t="s">
        <v>3246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>
      <c r="A407" s="1"/>
      <c r="B407" s="36" t="s">
        <v>1948</v>
      </c>
      <c r="C407" s="253" t="s">
        <v>8</v>
      </c>
      <c r="D407" s="253" t="s">
        <v>3246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>
      <c r="A408" s="1"/>
      <c r="B408" s="36" t="s">
        <v>2069</v>
      </c>
      <c r="C408" s="253" t="s">
        <v>8</v>
      </c>
      <c r="D408" s="253" t="s">
        <v>3246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>
      <c r="A409" s="1"/>
      <c r="B409" s="36" t="s">
        <v>2174</v>
      </c>
      <c r="C409" s="253" t="s">
        <v>8</v>
      </c>
      <c r="D409" s="253" t="s">
        <v>3246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>
      <c r="A410" s="1"/>
      <c r="B410" s="36" t="s">
        <v>2005</v>
      </c>
      <c r="C410" s="253" t="s">
        <v>8</v>
      </c>
      <c r="D410" s="253" t="s">
        <v>3246</v>
      </c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>
      <c r="A411" s="1"/>
      <c r="B411" s="36" t="s">
        <v>679</v>
      </c>
      <c r="C411" s="254" t="s">
        <v>3335</v>
      </c>
      <c r="D411" s="253" t="s">
        <v>3271</v>
      </c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>
      <c r="A412" s="1"/>
      <c r="B412" s="36" t="s">
        <v>614</v>
      </c>
      <c r="C412" s="254" t="s">
        <v>3335</v>
      </c>
      <c r="D412" s="253" t="s">
        <v>3271</v>
      </c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>
      <c r="A413" s="1"/>
      <c r="B413" s="36" t="s">
        <v>1267</v>
      </c>
      <c r="C413" s="254" t="s">
        <v>3335</v>
      </c>
      <c r="D413" s="253" t="s">
        <v>3271</v>
      </c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>
      <c r="A414" s="1"/>
      <c r="B414" s="36" t="s">
        <v>1190</v>
      </c>
      <c r="C414" s="254" t="s">
        <v>3335</v>
      </c>
      <c r="D414" s="253" t="s">
        <v>3271</v>
      </c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>
      <c r="A415" s="1"/>
      <c r="B415" s="36" t="s">
        <v>1176</v>
      </c>
      <c r="C415" s="254" t="s">
        <v>3335</v>
      </c>
      <c r="D415" s="253" t="s">
        <v>3271</v>
      </c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>
      <c r="A416" s="1"/>
      <c r="B416" s="36" t="s">
        <v>1158</v>
      </c>
      <c r="C416" s="254" t="s">
        <v>3335</v>
      </c>
      <c r="D416" s="253" t="s">
        <v>3271</v>
      </c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>
      <c r="A417" s="1"/>
      <c r="B417" s="36" t="s">
        <v>1231</v>
      </c>
      <c r="C417" s="254" t="s">
        <v>3335</v>
      </c>
      <c r="D417" s="253" t="s">
        <v>3271</v>
      </c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>
      <c r="A418" s="1"/>
      <c r="B418" s="36" t="s">
        <v>1424</v>
      </c>
      <c r="C418" s="257" t="s">
        <v>8</v>
      </c>
      <c r="D418" s="257" t="s">
        <v>3246</v>
      </c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>
      <c r="A419" s="1"/>
      <c r="B419" s="36" t="s">
        <v>1930</v>
      </c>
      <c r="C419" s="253" t="s">
        <v>8</v>
      </c>
      <c r="D419" s="253" t="s">
        <v>3396</v>
      </c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>
      <c r="A420" s="1"/>
      <c r="B420" s="36" t="s">
        <v>728</v>
      </c>
      <c r="C420" s="253" t="s">
        <v>3284</v>
      </c>
      <c r="D420" s="253" t="s">
        <v>3405</v>
      </c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>
      <c r="A421" s="1"/>
      <c r="B421" s="36" t="s">
        <v>1365</v>
      </c>
      <c r="C421" s="253" t="s">
        <v>3284</v>
      </c>
      <c r="D421" s="253" t="s">
        <v>3405</v>
      </c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>
      <c r="A422" s="1"/>
      <c r="B422" s="36" t="s">
        <v>287</v>
      </c>
      <c r="C422" s="254" t="s">
        <v>3232</v>
      </c>
      <c r="D422" s="253" t="s">
        <v>3271</v>
      </c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>
      <c r="A423" s="1"/>
      <c r="B423" s="36" t="s">
        <v>2525</v>
      </c>
      <c r="C423" s="254" t="s">
        <v>3232</v>
      </c>
      <c r="D423" s="253" t="s">
        <v>3271</v>
      </c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>
      <c r="A424" s="1"/>
      <c r="B424" s="107" t="s">
        <v>2576</v>
      </c>
      <c r="C424" s="253"/>
      <c r="D424" s="253" t="s">
        <v>3329</v>
      </c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>
      <c r="A425" s="1"/>
      <c r="B425" s="107" t="s">
        <v>2649</v>
      </c>
      <c r="C425" s="253"/>
      <c r="D425" s="253" t="s">
        <v>3329</v>
      </c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>
      <c r="A426" s="1"/>
      <c r="B426" s="107" t="s">
        <v>2641</v>
      </c>
      <c r="C426" s="253"/>
      <c r="D426" s="253" t="s">
        <v>3329</v>
      </c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>
      <c r="A427" s="1"/>
      <c r="B427" s="107" t="s">
        <v>2633</v>
      </c>
      <c r="C427" s="253"/>
      <c r="D427" s="253" t="s">
        <v>3329</v>
      </c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>
      <c r="A428" s="1"/>
      <c r="B428" s="107" t="s">
        <v>1092</v>
      </c>
      <c r="C428" s="253" t="s">
        <v>3251</v>
      </c>
      <c r="D428" s="253" t="s">
        <v>3406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>
      <c r="A429" s="1"/>
      <c r="B429" s="36" t="s">
        <v>616</v>
      </c>
      <c r="C429" s="253" t="s">
        <v>3051</v>
      </c>
      <c r="D429" s="253" t="s">
        <v>3407</v>
      </c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>
      <c r="A430" s="1"/>
      <c r="B430" s="36" t="s">
        <v>118</v>
      </c>
      <c r="C430" s="256" t="s">
        <v>3390</v>
      </c>
      <c r="D430" s="257" t="s">
        <v>3408</v>
      </c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>
      <c r="A431" s="1"/>
      <c r="B431" s="36" t="s">
        <v>127</v>
      </c>
      <c r="C431" s="256" t="s">
        <v>3390</v>
      </c>
      <c r="D431" s="257" t="s">
        <v>3408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>
      <c r="A432" s="1"/>
      <c r="B432" s="36" t="s">
        <v>124</v>
      </c>
      <c r="C432" s="254" t="s">
        <v>3390</v>
      </c>
      <c r="D432" s="253" t="s">
        <v>3408</v>
      </c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>
      <c r="A433" s="1"/>
      <c r="B433" s="107" t="s">
        <v>2663</v>
      </c>
      <c r="C433" s="253"/>
      <c r="D433" s="253" t="s">
        <v>3329</v>
      </c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>
      <c r="A434" s="1"/>
      <c r="B434" s="107" t="s">
        <v>2644</v>
      </c>
      <c r="C434" s="253"/>
      <c r="D434" s="253" t="s">
        <v>3329</v>
      </c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>
      <c r="A435" s="1"/>
      <c r="B435" s="107" t="s">
        <v>2639</v>
      </c>
      <c r="C435" s="253"/>
      <c r="D435" s="253" t="s">
        <v>3319</v>
      </c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>
      <c r="A436" s="1"/>
      <c r="B436" s="36" t="s">
        <v>1098</v>
      </c>
      <c r="C436" s="254" t="s">
        <v>3335</v>
      </c>
      <c r="D436" s="253" t="s">
        <v>3271</v>
      </c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>
      <c r="A437" s="1"/>
      <c r="B437" s="36" t="s">
        <v>422</v>
      </c>
      <c r="C437" s="254" t="s">
        <v>3335</v>
      </c>
      <c r="D437" s="253" t="s">
        <v>3271</v>
      </c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>
      <c r="A438" s="1"/>
      <c r="B438" s="36" t="s">
        <v>3175</v>
      </c>
      <c r="C438" s="253" t="s">
        <v>2981</v>
      </c>
      <c r="D438" s="253" t="s">
        <v>3409</v>
      </c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>
      <c r="A439" s="1"/>
      <c r="B439" s="107" t="s">
        <v>2628</v>
      </c>
      <c r="C439" s="253"/>
      <c r="D439" s="253" t="s">
        <v>3329</v>
      </c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>
      <c r="A440" s="1"/>
      <c r="B440" s="36" t="s">
        <v>1206</v>
      </c>
      <c r="C440" s="253" t="s">
        <v>3230</v>
      </c>
      <c r="D440" s="254" t="s">
        <v>3231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>
      <c r="A441" s="1"/>
      <c r="B441" s="107" t="s">
        <v>2607</v>
      </c>
      <c r="C441" s="253"/>
      <c r="D441" s="253" t="s">
        <v>3329</v>
      </c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>
      <c r="A442" s="1"/>
      <c r="B442" s="107" t="s">
        <v>2616</v>
      </c>
      <c r="C442" s="253"/>
      <c r="D442" s="253" t="s">
        <v>3329</v>
      </c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>
      <c r="A443" s="1"/>
      <c r="B443" s="36" t="s">
        <v>897</v>
      </c>
      <c r="C443" s="253" t="s">
        <v>3410</v>
      </c>
      <c r="D443" s="253" t="s">
        <v>3370</v>
      </c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>
      <c r="A444" s="1"/>
      <c r="B444" s="107" t="s">
        <v>2671</v>
      </c>
      <c r="C444" s="253"/>
      <c r="D444" s="253" t="s">
        <v>3229</v>
      </c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>
      <c r="A445" s="1"/>
      <c r="B445" s="107" t="s">
        <v>2596</v>
      </c>
      <c r="C445" s="253"/>
      <c r="D445" s="253" t="s">
        <v>3229</v>
      </c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>
      <c r="A446" s="1"/>
      <c r="B446" s="107" t="s">
        <v>2608</v>
      </c>
      <c r="C446" s="253"/>
      <c r="D446" s="253" t="s">
        <v>3229</v>
      </c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>
      <c r="A447" s="1"/>
      <c r="B447" s="107" t="s">
        <v>2608</v>
      </c>
      <c r="C447" s="253"/>
      <c r="D447" s="253" t="s">
        <v>3229</v>
      </c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>
      <c r="A448" s="1"/>
      <c r="B448" s="36" t="s">
        <v>1280</v>
      </c>
      <c r="C448" s="253" t="s">
        <v>894</v>
      </c>
      <c r="D448" s="253" t="s">
        <v>3276</v>
      </c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>
      <c r="A449" s="1"/>
      <c r="B449" s="36" t="s">
        <v>1330</v>
      </c>
      <c r="C449" s="253" t="s">
        <v>894</v>
      </c>
      <c r="D449" s="253" t="s">
        <v>3276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>
      <c r="A450" s="1"/>
      <c r="B450" s="36" t="s">
        <v>1788</v>
      </c>
      <c r="C450" s="253" t="s">
        <v>8</v>
      </c>
      <c r="D450" s="253" t="s">
        <v>3286</v>
      </c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>
      <c r="A451" s="1"/>
      <c r="B451" s="36" t="s">
        <v>1324</v>
      </c>
      <c r="C451" s="253" t="s">
        <v>8</v>
      </c>
      <c r="D451" s="253" t="s">
        <v>3411</v>
      </c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>
      <c r="A452" s="1"/>
      <c r="B452" s="36" t="s">
        <v>569</v>
      </c>
      <c r="C452" s="253" t="s">
        <v>8</v>
      </c>
      <c r="D452" s="253" t="s">
        <v>3411</v>
      </c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>
      <c r="A453" s="1"/>
      <c r="B453" s="36" t="s">
        <v>569</v>
      </c>
      <c r="C453" s="253" t="s">
        <v>8</v>
      </c>
      <c r="D453" s="253" t="s">
        <v>3411</v>
      </c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>
      <c r="A454" s="1"/>
      <c r="B454" s="36" t="s">
        <v>569</v>
      </c>
      <c r="C454" s="253" t="s">
        <v>8</v>
      </c>
      <c r="D454" s="253" t="s">
        <v>3411</v>
      </c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>
      <c r="A455" s="1"/>
      <c r="B455" s="36" t="s">
        <v>607</v>
      </c>
      <c r="C455" s="253" t="s">
        <v>8</v>
      </c>
      <c r="D455" s="253" t="s">
        <v>3411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>
      <c r="A456" s="1"/>
      <c r="B456" s="36" t="s">
        <v>1915</v>
      </c>
      <c r="C456" s="253" t="s">
        <v>8</v>
      </c>
      <c r="D456" s="253" t="s">
        <v>3411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>
      <c r="A457" s="1"/>
      <c r="B457" s="36" t="s">
        <v>207</v>
      </c>
      <c r="C457" s="253" t="s">
        <v>8</v>
      </c>
      <c r="D457" s="253" t="s">
        <v>3411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>
      <c r="A458" s="1"/>
      <c r="B458" s="36" t="s">
        <v>201</v>
      </c>
      <c r="C458" s="253" t="s">
        <v>8</v>
      </c>
      <c r="D458" s="253" t="s">
        <v>281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>
      <c r="A459" s="1"/>
      <c r="B459" s="36" t="s">
        <v>280</v>
      </c>
      <c r="C459" s="253" t="s">
        <v>8</v>
      </c>
      <c r="D459" s="253" t="s">
        <v>3332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>
      <c r="A460" s="1"/>
      <c r="B460" s="36" t="s">
        <v>2017</v>
      </c>
      <c r="C460" s="253" t="s">
        <v>8</v>
      </c>
      <c r="D460" s="253" t="s">
        <v>3329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>
      <c r="A461" s="1"/>
      <c r="B461" s="107" t="s">
        <v>2570</v>
      </c>
      <c r="C461" s="253"/>
      <c r="D461" s="253" t="s">
        <v>3329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>
      <c r="A462" s="1"/>
      <c r="B462" s="107" t="s">
        <v>2619</v>
      </c>
      <c r="C462" s="253" t="s">
        <v>3239</v>
      </c>
      <c r="D462" s="253" t="s">
        <v>3262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>
      <c r="A463" s="1"/>
      <c r="B463" s="107" t="s">
        <v>2541</v>
      </c>
      <c r="C463" s="253" t="s">
        <v>3241</v>
      </c>
      <c r="D463" s="253" t="s">
        <v>3412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>
      <c r="A464" s="1"/>
      <c r="B464" s="107" t="s">
        <v>910</v>
      </c>
      <c r="C464" s="253" t="s">
        <v>3241</v>
      </c>
      <c r="D464" s="253" t="s">
        <v>3412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>
      <c r="A465" s="1"/>
      <c r="B465" s="107" t="s">
        <v>906</v>
      </c>
      <c r="C465" s="253" t="s">
        <v>894</v>
      </c>
      <c r="D465" s="253" t="s">
        <v>3413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>
      <c r="A466" s="1"/>
      <c r="B466" s="107" t="s">
        <v>2588</v>
      </c>
      <c r="C466" s="253" t="s">
        <v>3414</v>
      </c>
      <c r="D466" s="254" t="s">
        <v>3311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>
      <c r="A467" s="1"/>
      <c r="B467" s="36" t="s">
        <v>234</v>
      </c>
      <c r="C467" s="253" t="s">
        <v>894</v>
      </c>
      <c r="D467" s="253" t="s">
        <v>3415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>
      <c r="A468" s="1"/>
      <c r="B468" s="107" t="s">
        <v>904</v>
      </c>
      <c r="C468" s="253" t="s">
        <v>894</v>
      </c>
      <c r="D468" s="253" t="s">
        <v>3246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>
      <c r="A469" s="1"/>
      <c r="B469" s="36" t="s">
        <v>2313</v>
      </c>
      <c r="C469" s="253" t="s">
        <v>8</v>
      </c>
      <c r="D469" s="253" t="s">
        <v>3246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>
      <c r="A470" s="1"/>
      <c r="B470" s="36" t="s">
        <v>2289</v>
      </c>
      <c r="C470" s="253" t="s">
        <v>8</v>
      </c>
      <c r="D470" s="253" t="s">
        <v>3246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>
      <c r="A471" s="1"/>
      <c r="B471" s="36" t="s">
        <v>2166</v>
      </c>
      <c r="C471" s="253" t="s">
        <v>652</v>
      </c>
      <c r="D471" s="253" t="s">
        <v>3416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>
      <c r="A472" s="1"/>
      <c r="B472" s="36" t="s">
        <v>2132</v>
      </c>
      <c r="C472" s="253" t="s">
        <v>8</v>
      </c>
      <c r="D472" s="253" t="s">
        <v>3246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>
      <c r="A473" s="1"/>
      <c r="B473" s="36" t="s">
        <v>2126</v>
      </c>
      <c r="C473" s="253" t="s">
        <v>8</v>
      </c>
      <c r="D473" s="253" t="s">
        <v>3246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>
      <c r="A474" s="1"/>
      <c r="B474" s="36" t="s">
        <v>641</v>
      </c>
      <c r="C474" s="253" t="s">
        <v>1628</v>
      </c>
      <c r="D474" s="253" t="s">
        <v>3332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>
      <c r="A475" s="1"/>
      <c r="B475" s="36" t="s">
        <v>2091</v>
      </c>
      <c r="C475" s="253" t="s">
        <v>8</v>
      </c>
      <c r="D475" s="253" t="s">
        <v>3274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>
      <c r="A476" s="1"/>
      <c r="B476" s="36" t="s">
        <v>428</v>
      </c>
      <c r="C476" s="35" t="s">
        <v>242</v>
      </c>
      <c r="D476" s="253" t="s">
        <v>3417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>
      <c r="A477" s="1"/>
      <c r="B477" s="36" t="s">
        <v>3418</v>
      </c>
      <c r="C477" s="253" t="s">
        <v>652</v>
      </c>
      <c r="D477" s="253" t="s">
        <v>3297</v>
      </c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>
      <c r="A478" s="1"/>
      <c r="B478" s="36" t="s">
        <v>1757</v>
      </c>
      <c r="C478" s="253" t="s">
        <v>8</v>
      </c>
      <c r="D478" s="253" t="s">
        <v>3238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>
      <c r="A479" s="1"/>
      <c r="B479" s="107" t="s">
        <v>2620</v>
      </c>
      <c r="C479" s="253" t="s">
        <v>894</v>
      </c>
      <c r="D479" s="253" t="s">
        <v>3419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>
      <c r="A480" s="1"/>
      <c r="B480" s="36" t="s">
        <v>1746</v>
      </c>
      <c r="C480" s="253" t="s">
        <v>8</v>
      </c>
      <c r="D480" s="253" t="s">
        <v>281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>
      <c r="A481" s="1"/>
      <c r="B481" s="36" t="s">
        <v>224</v>
      </c>
      <c r="C481" s="253" t="s">
        <v>3414</v>
      </c>
      <c r="D481" s="253" t="s">
        <v>3420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>
      <c r="A482" s="1"/>
      <c r="B482" s="36" t="s">
        <v>76</v>
      </c>
      <c r="C482" s="254" t="s">
        <v>3390</v>
      </c>
      <c r="D482" s="253" t="s">
        <v>3421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>
      <c r="A483" s="1"/>
      <c r="B483" s="36" t="s">
        <v>1690</v>
      </c>
      <c r="C483" s="35" t="s">
        <v>172</v>
      </c>
      <c r="D483" s="253" t="s">
        <v>3317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>
      <c r="A484" s="1"/>
      <c r="B484" s="36" t="s">
        <v>1709</v>
      </c>
      <c r="C484" s="253" t="s">
        <v>3390</v>
      </c>
      <c r="D484" s="253" t="s">
        <v>3422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>
      <c r="A485" s="1"/>
      <c r="B485" s="107" t="s">
        <v>90</v>
      </c>
      <c r="C485" s="253" t="s">
        <v>3390</v>
      </c>
      <c r="D485" s="253" t="s">
        <v>3423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>
      <c r="A486" s="1"/>
      <c r="B486" s="107" t="s">
        <v>2653</v>
      </c>
      <c r="C486" s="253"/>
      <c r="D486" s="253" t="s">
        <v>3424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>
      <c r="A487" s="1"/>
      <c r="B487" s="36" t="s">
        <v>2218</v>
      </c>
      <c r="C487" s="35" t="s">
        <v>283</v>
      </c>
      <c r="D487" s="253" t="s">
        <v>3425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>
      <c r="A488" s="1"/>
      <c r="B488" s="107" t="s">
        <v>2255</v>
      </c>
      <c r="C488" s="35" t="s">
        <v>283</v>
      </c>
      <c r="D488" s="253" t="s">
        <v>3425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>
      <c r="A489" s="1"/>
      <c r="B489" s="36" t="s">
        <v>2265</v>
      </c>
      <c r="C489" s="35" t="s">
        <v>161</v>
      </c>
      <c r="D489" s="253" t="s">
        <v>3337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>
      <c r="A490" s="1"/>
      <c r="B490" s="36" t="s">
        <v>686</v>
      </c>
      <c r="C490" s="253" t="s">
        <v>8</v>
      </c>
      <c r="D490" s="253" t="s">
        <v>3274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>
      <c r="A491" s="1"/>
      <c r="B491" s="36" t="s">
        <v>766</v>
      </c>
      <c r="C491" s="253" t="s">
        <v>8</v>
      </c>
      <c r="D491" s="253" t="s">
        <v>3274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>
      <c r="A492" s="1"/>
      <c r="B492" s="36" t="s">
        <v>2087</v>
      </c>
      <c r="C492" s="253" t="s">
        <v>8</v>
      </c>
      <c r="D492" s="253" t="s">
        <v>3274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>
      <c r="A493" s="1"/>
      <c r="B493" s="36" t="s">
        <v>2143</v>
      </c>
      <c r="C493" s="253" t="s">
        <v>8</v>
      </c>
      <c r="D493" s="253" t="s">
        <v>3274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>
      <c r="A494" s="1"/>
      <c r="B494" s="36" t="s">
        <v>2300</v>
      </c>
      <c r="C494" s="253" t="s">
        <v>652</v>
      </c>
      <c r="D494" s="253" t="s">
        <v>3229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>
      <c r="A495" s="1"/>
      <c r="B495" s="36" t="s">
        <v>2347</v>
      </c>
      <c r="C495" s="253" t="s">
        <v>652</v>
      </c>
      <c r="D495" s="253" t="s">
        <v>3229</v>
      </c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>
      <c r="A496" s="1"/>
      <c r="B496" s="36" t="s">
        <v>776</v>
      </c>
      <c r="C496" s="253" t="s">
        <v>8</v>
      </c>
      <c r="D496" s="253" t="s">
        <v>3274</v>
      </c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>
      <c r="A497" s="1"/>
      <c r="B497" s="36" t="s">
        <v>2341</v>
      </c>
      <c r="C497" s="253" t="s">
        <v>949</v>
      </c>
      <c r="D497" s="253" t="s">
        <v>3325</v>
      </c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>
      <c r="A498" s="1"/>
      <c r="B498" s="36" t="s">
        <v>209</v>
      </c>
      <c r="C498" s="253" t="s">
        <v>8</v>
      </c>
      <c r="D498" s="253" t="s">
        <v>3426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>
      <c r="A499" s="1"/>
      <c r="B499" s="36" t="s">
        <v>1169</v>
      </c>
      <c r="C499" s="253" t="s">
        <v>3389</v>
      </c>
      <c r="D499" s="253" t="s">
        <v>623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>
      <c r="A500" s="1"/>
      <c r="B500" s="36" t="s">
        <v>510</v>
      </c>
      <c r="C500" s="253" t="s">
        <v>8</v>
      </c>
      <c r="D500" s="253" t="s">
        <v>3427</v>
      </c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>
      <c r="A501" s="1"/>
      <c r="B501" s="36" t="s">
        <v>2556</v>
      </c>
      <c r="C501" s="253" t="s">
        <v>51</v>
      </c>
      <c r="D501" s="253" t="s">
        <v>281</v>
      </c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>
      <c r="A502" s="1"/>
      <c r="B502" s="36" t="s">
        <v>1306</v>
      </c>
      <c r="C502" s="253" t="s">
        <v>51</v>
      </c>
      <c r="D502" s="253" t="s">
        <v>3428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>
      <c r="A503" s="1"/>
      <c r="B503" s="36" t="s">
        <v>1216</v>
      </c>
      <c r="C503" s="253" t="s">
        <v>51</v>
      </c>
      <c r="D503" s="253" t="s">
        <v>281</v>
      </c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>
      <c r="A504" s="1"/>
      <c r="B504" s="107" t="s">
        <v>2489</v>
      </c>
      <c r="C504" s="253" t="s">
        <v>51</v>
      </c>
      <c r="D504" s="253" t="s">
        <v>3428</v>
      </c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>
      <c r="A505" s="1"/>
      <c r="B505" s="36" t="s">
        <v>1828</v>
      </c>
      <c r="C505" s="254" t="s">
        <v>3283</v>
      </c>
      <c r="D505" s="253" t="s">
        <v>3271</v>
      </c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>
      <c r="A506" s="1"/>
      <c r="B506" s="36" t="s">
        <v>2659</v>
      </c>
      <c r="C506" s="253" t="s">
        <v>51</v>
      </c>
      <c r="D506" s="253" t="s">
        <v>281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>
      <c r="A507" s="1"/>
      <c r="B507" s="107" t="s">
        <v>895</v>
      </c>
      <c r="C507" s="253" t="s">
        <v>3429</v>
      </c>
      <c r="D507" s="253" t="s">
        <v>895</v>
      </c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>
      <c r="A508" s="1"/>
      <c r="B508" s="36" t="s">
        <v>1371</v>
      </c>
      <c r="C508" s="253" t="s">
        <v>8</v>
      </c>
      <c r="D508" s="253" t="s">
        <v>281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>
      <c r="A509" s="1"/>
      <c r="B509" s="36" t="s">
        <v>374</v>
      </c>
      <c r="C509" s="254" t="s">
        <v>3283</v>
      </c>
      <c r="D509" s="253" t="s">
        <v>3271</v>
      </c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>
      <c r="A510" s="1"/>
      <c r="B510" s="107" t="s">
        <v>2508</v>
      </c>
      <c r="C510" s="254" t="s">
        <v>3430</v>
      </c>
      <c r="D510" s="253" t="s">
        <v>3431</v>
      </c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>
      <c r="A511" s="1"/>
      <c r="B511" s="36" t="s">
        <v>1030</v>
      </c>
      <c r="C511" s="253" t="s">
        <v>861</v>
      </c>
      <c r="D511" s="253" t="s">
        <v>3333</v>
      </c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>
      <c r="A512" s="1"/>
      <c r="B512" s="36" t="s">
        <v>1038</v>
      </c>
      <c r="C512" s="253" t="s">
        <v>861</v>
      </c>
      <c r="D512" s="253" t="s">
        <v>3333</v>
      </c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>
      <c r="A513" s="1"/>
      <c r="B513" s="36" t="s">
        <v>1032</v>
      </c>
      <c r="C513" s="253" t="s">
        <v>861</v>
      </c>
      <c r="D513" s="253" t="s">
        <v>3333</v>
      </c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>
      <c r="A514" s="1"/>
      <c r="B514" s="36" t="s">
        <v>1208</v>
      </c>
      <c r="C514" s="253" t="s">
        <v>51</v>
      </c>
      <c r="D514" s="253" t="s">
        <v>3432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>
      <c r="A515" s="1"/>
      <c r="B515" s="36" t="s">
        <v>1794</v>
      </c>
      <c r="C515" s="254" t="s">
        <v>3348</v>
      </c>
      <c r="D515" s="253" t="s">
        <v>3349</v>
      </c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>
      <c r="A516" s="1"/>
      <c r="B516" s="107" t="s">
        <v>2575</v>
      </c>
      <c r="C516" s="253" t="s">
        <v>8</v>
      </c>
      <c r="D516" s="253" t="s">
        <v>3433</v>
      </c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>
      <c r="A517" s="1"/>
      <c r="B517" s="107" t="s">
        <v>2509</v>
      </c>
      <c r="C517" s="253" t="s">
        <v>3058</v>
      </c>
      <c r="D517" s="253" t="s">
        <v>3434</v>
      </c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>
      <c r="A518" s="1"/>
      <c r="B518" s="36" t="s">
        <v>1865</v>
      </c>
      <c r="C518" s="253" t="s">
        <v>8</v>
      </c>
      <c r="D518" s="253" t="s">
        <v>281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>
      <c r="A519" s="1"/>
      <c r="B519" s="107" t="s">
        <v>2634</v>
      </c>
      <c r="C519" s="253"/>
      <c r="D519" s="253" t="s">
        <v>281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>
      <c r="A520" s="1"/>
      <c r="B520" s="36" t="s">
        <v>582</v>
      </c>
      <c r="C520" s="253" t="s">
        <v>8</v>
      </c>
      <c r="D520" s="253" t="s">
        <v>3435</v>
      </c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>
      <c r="A521" s="1"/>
      <c r="B521" s="36" t="s">
        <v>3436</v>
      </c>
      <c r="C521" s="253" t="s">
        <v>949</v>
      </c>
      <c r="D521" s="253" t="s">
        <v>3274</v>
      </c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>
      <c r="A522" s="1"/>
      <c r="B522" s="36" t="s">
        <v>677</v>
      </c>
      <c r="C522" s="253" t="s">
        <v>8</v>
      </c>
      <c r="D522" s="253" t="s">
        <v>3437</v>
      </c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>
      <c r="A523" s="1"/>
      <c r="B523" s="36" t="s">
        <v>585</v>
      </c>
      <c r="C523" s="253" t="s">
        <v>8</v>
      </c>
      <c r="D523" s="253" t="s">
        <v>3438</v>
      </c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>
      <c r="A524" s="1"/>
      <c r="B524" s="36" t="s">
        <v>605</v>
      </c>
      <c r="C524" s="253" t="s">
        <v>8</v>
      </c>
      <c r="D524" s="253" t="s">
        <v>3438</v>
      </c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>
      <c r="A525" s="1"/>
      <c r="B525" s="36" t="s">
        <v>1957</v>
      </c>
      <c r="C525" s="253" t="s">
        <v>8</v>
      </c>
      <c r="D525" s="253" t="s">
        <v>3438</v>
      </c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>
      <c r="A526" s="1"/>
      <c r="B526" s="36" t="s">
        <v>475</v>
      </c>
      <c r="C526" s="253" t="s">
        <v>8</v>
      </c>
      <c r="D526" s="253" t="s">
        <v>3438</v>
      </c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>
      <c r="A527" s="1"/>
      <c r="B527" s="36" t="s">
        <v>1891</v>
      </c>
      <c r="C527" s="253" t="s">
        <v>8</v>
      </c>
      <c r="D527" s="253" t="s">
        <v>3438</v>
      </c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>
      <c r="A528" s="1"/>
      <c r="B528" s="36" t="s">
        <v>1835</v>
      </c>
      <c r="C528" s="253" t="s">
        <v>8</v>
      </c>
      <c r="D528" s="253" t="s">
        <v>3438</v>
      </c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>
      <c r="A529" s="1"/>
      <c r="B529" s="36" t="s">
        <v>724</v>
      </c>
      <c r="C529" s="253" t="s">
        <v>894</v>
      </c>
      <c r="D529" s="253" t="s">
        <v>281</v>
      </c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>
      <c r="A530" s="1"/>
      <c r="B530" s="36" t="s">
        <v>2273</v>
      </c>
      <c r="C530" s="253" t="s">
        <v>2981</v>
      </c>
      <c r="D530" s="253" t="s">
        <v>185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>
      <c r="A531" s="1"/>
      <c r="B531" s="36" t="s">
        <v>267</v>
      </c>
      <c r="C531" s="253" t="s">
        <v>2981</v>
      </c>
      <c r="D531" s="253" t="s">
        <v>268</v>
      </c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>
      <c r="A532" s="1"/>
      <c r="B532" s="36" t="s">
        <v>1356</v>
      </c>
      <c r="C532" s="253" t="s">
        <v>3241</v>
      </c>
      <c r="D532" s="253" t="s">
        <v>3439</v>
      </c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>
      <c r="A533" s="1"/>
      <c r="B533" s="36" t="s">
        <v>318</v>
      </c>
      <c r="C533" s="253" t="s">
        <v>8</v>
      </c>
      <c r="D533" s="253" t="s">
        <v>3398</v>
      </c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>
      <c r="A534" s="1"/>
      <c r="B534" s="36" t="s">
        <v>740</v>
      </c>
      <c r="C534" s="253" t="s">
        <v>8</v>
      </c>
      <c r="D534" s="253" t="s">
        <v>3263</v>
      </c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>
      <c r="A535" s="1"/>
      <c r="B535" s="36" t="s">
        <v>1124</v>
      </c>
      <c r="C535" s="253" t="s">
        <v>51</v>
      </c>
      <c r="D535" s="253" t="s">
        <v>3246</v>
      </c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>
      <c r="A536" s="1"/>
      <c r="B536" s="36" t="s">
        <v>1426</v>
      </c>
      <c r="C536" s="253" t="s">
        <v>8</v>
      </c>
      <c r="D536" s="253" t="s">
        <v>3246</v>
      </c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>
      <c r="A537" s="1"/>
      <c r="B537" s="36" t="s">
        <v>798</v>
      </c>
      <c r="C537" s="253" t="s">
        <v>8</v>
      </c>
      <c r="D537" s="253" t="s">
        <v>3246</v>
      </c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>
      <c r="A538" s="1"/>
      <c r="B538" s="36" t="s">
        <v>2279</v>
      </c>
      <c r="C538" s="253" t="s">
        <v>8</v>
      </c>
      <c r="D538" s="253" t="s">
        <v>3246</v>
      </c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>
      <c r="A539" s="1"/>
      <c r="B539" s="36" t="s">
        <v>2306</v>
      </c>
      <c r="C539" s="253" t="s">
        <v>8</v>
      </c>
      <c r="D539" s="253" t="s">
        <v>3246</v>
      </c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>
      <c r="A540" s="1"/>
      <c r="B540" s="36" t="s">
        <v>2206</v>
      </c>
      <c r="C540" s="253" t="s">
        <v>8</v>
      </c>
      <c r="D540" s="253" t="s">
        <v>3440</v>
      </c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>
      <c r="A541" s="1"/>
      <c r="B541" s="107" t="s">
        <v>2599</v>
      </c>
      <c r="C541" s="253"/>
      <c r="D541" s="25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>
      <c r="A542" s="1"/>
      <c r="B542" s="36" t="s">
        <v>195</v>
      </c>
      <c r="C542" s="253" t="s">
        <v>2958</v>
      </c>
      <c r="D542" s="253" t="s">
        <v>3319</v>
      </c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>
      <c r="A543" s="1"/>
      <c r="B543" s="36" t="s">
        <v>745</v>
      </c>
      <c r="C543" s="253" t="s">
        <v>8</v>
      </c>
      <c r="D543" s="253" t="s">
        <v>74</v>
      </c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>
      <c r="A544" s="1"/>
      <c r="B544" s="36" t="s">
        <v>216</v>
      </c>
      <c r="C544" s="253" t="s">
        <v>2933</v>
      </c>
      <c r="D544" s="253" t="s">
        <v>74</v>
      </c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>
      <c r="A545" s="1"/>
      <c r="B545" s="36" t="s">
        <v>1610</v>
      </c>
      <c r="C545" s="253" t="s">
        <v>2933</v>
      </c>
      <c r="D545" s="253" t="s">
        <v>1611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>
      <c r="A546" s="1"/>
      <c r="B546" s="36" t="s">
        <v>2674</v>
      </c>
      <c r="C546" s="253" t="s">
        <v>652</v>
      </c>
      <c r="D546" s="253" t="s">
        <v>3229</v>
      </c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>
      <c r="A547" s="1"/>
      <c r="B547" s="36" t="s">
        <v>1433</v>
      </c>
      <c r="C547" s="253" t="s">
        <v>652</v>
      </c>
      <c r="D547" s="253" t="s">
        <v>3229</v>
      </c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>
      <c r="A548" s="1"/>
      <c r="B548" s="36" t="s">
        <v>2097</v>
      </c>
      <c r="C548" s="253" t="s">
        <v>8</v>
      </c>
      <c r="D548" s="253" t="s">
        <v>3396</v>
      </c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>
      <c r="A549" s="1"/>
      <c r="B549" s="36" t="s">
        <v>1361</v>
      </c>
      <c r="C549" s="253" t="s">
        <v>3335</v>
      </c>
      <c r="D549" s="254" t="s">
        <v>410</v>
      </c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>
      <c r="A550" s="1"/>
      <c r="B550" s="36" t="s">
        <v>1830</v>
      </c>
      <c r="C550" s="253" t="s">
        <v>8</v>
      </c>
      <c r="D550" s="253" t="s">
        <v>3396</v>
      </c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>
      <c r="A551" s="1"/>
      <c r="B551" s="36" t="s">
        <v>2497</v>
      </c>
      <c r="C551" s="253" t="s">
        <v>51</v>
      </c>
      <c r="D551" s="253" t="s">
        <v>3359</v>
      </c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>
      <c r="A552" s="1"/>
      <c r="B552" s="36" t="s">
        <v>871</v>
      </c>
      <c r="C552" s="253" t="s">
        <v>861</v>
      </c>
      <c r="D552" s="253" t="s">
        <v>3359</v>
      </c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>
      <c r="A553" s="1"/>
      <c r="B553" s="36" t="s">
        <v>779</v>
      </c>
      <c r="C553" s="253" t="s">
        <v>1504</v>
      </c>
      <c r="D553" s="253" t="s">
        <v>3329</v>
      </c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>
      <c r="A554" s="1"/>
      <c r="B554" s="107" t="s">
        <v>2673</v>
      </c>
      <c r="C554" s="253" t="s">
        <v>1504</v>
      </c>
      <c r="D554" s="253" t="s">
        <v>3329</v>
      </c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>
      <c r="A555" s="1"/>
      <c r="B555" s="36" t="s">
        <v>1740</v>
      </c>
      <c r="C555" s="253" t="s">
        <v>8</v>
      </c>
      <c r="D555" s="253" t="s">
        <v>3441</v>
      </c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>
      <c r="A556" s="1"/>
      <c r="B556" s="36" t="s">
        <v>732</v>
      </c>
      <c r="C556" s="253" t="s">
        <v>51</v>
      </c>
      <c r="D556" s="253" t="s">
        <v>3442</v>
      </c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>
      <c r="A557" s="1"/>
      <c r="B557" s="36" t="s">
        <v>2229</v>
      </c>
      <c r="C557" s="253" t="s">
        <v>8</v>
      </c>
      <c r="D557" s="253" t="s">
        <v>3303</v>
      </c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>
      <c r="A558" s="1"/>
      <c r="B558" s="36" t="s">
        <v>2221</v>
      </c>
      <c r="C558" s="253" t="s">
        <v>8</v>
      </c>
      <c r="D558" s="253" t="s">
        <v>3303</v>
      </c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>
      <c r="A559" s="1"/>
      <c r="B559" s="36" t="s">
        <v>2025</v>
      </c>
      <c r="C559" s="254" t="s">
        <v>3348</v>
      </c>
      <c r="D559" s="253" t="s">
        <v>3349</v>
      </c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>
      <c r="A560" s="1"/>
      <c r="B560" s="107" t="s">
        <v>2642</v>
      </c>
      <c r="C560" s="254" t="s">
        <v>3348</v>
      </c>
      <c r="D560" s="253" t="s">
        <v>3349</v>
      </c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>
      <c r="A561" s="1"/>
      <c r="B561" s="36" t="s">
        <v>296</v>
      </c>
      <c r="C561" s="35" t="s">
        <v>295</v>
      </c>
      <c r="D561" s="253" t="s">
        <v>3297</v>
      </c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>
      <c r="A562" s="1"/>
      <c r="B562" s="36" t="s">
        <v>535</v>
      </c>
      <c r="C562" s="35" t="s">
        <v>295</v>
      </c>
      <c r="D562" s="253" t="s">
        <v>3297</v>
      </c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>
      <c r="A563" s="1"/>
      <c r="B563" s="36" t="s">
        <v>2675</v>
      </c>
      <c r="C563" s="35" t="s">
        <v>295</v>
      </c>
      <c r="D563" s="253" t="s">
        <v>3297</v>
      </c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>
      <c r="A564" s="1"/>
      <c r="B564" s="36" t="s">
        <v>556</v>
      </c>
      <c r="C564" s="35" t="s">
        <v>295</v>
      </c>
      <c r="D564" s="253" t="s">
        <v>3297</v>
      </c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>
      <c r="A565" s="1"/>
      <c r="B565" s="36" t="s">
        <v>819</v>
      </c>
      <c r="C565" s="253"/>
      <c r="D565" s="253" t="s">
        <v>3374</v>
      </c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>
      <c r="A566" s="1"/>
      <c r="B566" s="36" t="s">
        <v>558</v>
      </c>
      <c r="C566" s="253" t="s">
        <v>8</v>
      </c>
      <c r="D566" s="253" t="s">
        <v>3438</v>
      </c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>
      <c r="A567" s="1"/>
      <c r="B567" s="36" t="s">
        <v>2141</v>
      </c>
      <c r="C567" s="253" t="s">
        <v>8</v>
      </c>
      <c r="D567" s="253" t="s">
        <v>3396</v>
      </c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>
      <c r="A568" s="1"/>
      <c r="B568" s="36" t="s">
        <v>2661</v>
      </c>
      <c r="C568" s="253" t="s">
        <v>3306</v>
      </c>
      <c r="D568" s="253" t="s">
        <v>3376</v>
      </c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>
      <c r="A569" s="1"/>
      <c r="B569" s="107" t="s">
        <v>1114</v>
      </c>
      <c r="C569" s="253" t="s">
        <v>3290</v>
      </c>
      <c r="D569" s="253" t="s">
        <v>3376</v>
      </c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>
      <c r="A570" s="1"/>
      <c r="B570" s="36" t="s">
        <v>1774</v>
      </c>
      <c r="C570" s="253" t="s">
        <v>8</v>
      </c>
      <c r="D570" s="253" t="s">
        <v>281</v>
      </c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>
      <c r="A571" s="1"/>
      <c r="B571" s="36" t="s">
        <v>1863</v>
      </c>
      <c r="C571" s="253" t="s">
        <v>8</v>
      </c>
      <c r="D571" s="253" t="s">
        <v>281</v>
      </c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>
      <c r="A572" s="1"/>
      <c r="B572" s="36" t="s">
        <v>1716</v>
      </c>
      <c r="C572" s="253" t="s">
        <v>3306</v>
      </c>
      <c r="D572" s="253" t="s">
        <v>3376</v>
      </c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>
      <c r="A573" s="1"/>
      <c r="B573" s="36" t="s">
        <v>588</v>
      </c>
      <c r="C573" s="253" t="s">
        <v>3306</v>
      </c>
      <c r="D573" s="253" t="s">
        <v>3376</v>
      </c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>
      <c r="A574" s="1"/>
      <c r="B574" s="36" t="s">
        <v>173</v>
      </c>
      <c r="C574" s="253" t="s">
        <v>3306</v>
      </c>
      <c r="D574" s="253" t="s">
        <v>3376</v>
      </c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>
      <c r="A575" s="1"/>
      <c r="B575" s="36" t="s">
        <v>838</v>
      </c>
      <c r="C575" s="253" t="s">
        <v>8</v>
      </c>
      <c r="D575" s="253" t="s">
        <v>281</v>
      </c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>
      <c r="A576" s="1"/>
      <c r="B576" s="36" t="s">
        <v>1136</v>
      </c>
      <c r="C576" s="253" t="s">
        <v>3292</v>
      </c>
      <c r="D576" s="253" t="s">
        <v>3376</v>
      </c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>
      <c r="A577" s="1"/>
      <c r="B577" s="36" t="s">
        <v>1911</v>
      </c>
      <c r="C577" s="253" t="s">
        <v>3293</v>
      </c>
      <c r="D577" s="253" t="s">
        <v>3376</v>
      </c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>
      <c r="A578" s="1"/>
      <c r="B578" s="36" t="s">
        <v>162</v>
      </c>
      <c r="C578" s="253" t="s">
        <v>3306</v>
      </c>
      <c r="D578" s="253" t="s">
        <v>3376</v>
      </c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>
      <c r="A579" s="1"/>
      <c r="B579" s="107" t="s">
        <v>2357</v>
      </c>
      <c r="C579" s="253" t="s">
        <v>3290</v>
      </c>
      <c r="D579" s="253" t="s">
        <v>3376</v>
      </c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>
      <c r="A580" s="1"/>
      <c r="B580" s="36" t="s">
        <v>751</v>
      </c>
      <c r="C580" s="253" t="s">
        <v>3267</v>
      </c>
      <c r="D580" s="253" t="s">
        <v>3439</v>
      </c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>
      <c r="A581" s="1"/>
      <c r="B581" s="36" t="s">
        <v>2546</v>
      </c>
      <c r="C581" s="253" t="s">
        <v>3241</v>
      </c>
      <c r="D581" s="253" t="s">
        <v>3271</v>
      </c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>
      <c r="A582" s="1"/>
      <c r="B582" s="36" t="s">
        <v>1106</v>
      </c>
      <c r="C582" s="253" t="s">
        <v>3241</v>
      </c>
      <c r="D582" s="253" t="s">
        <v>3271</v>
      </c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>
      <c r="A583" s="1"/>
      <c r="B583" s="36" t="s">
        <v>425</v>
      </c>
      <c r="C583" s="254" t="s">
        <v>3283</v>
      </c>
      <c r="D583" s="253" t="s">
        <v>3271</v>
      </c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>
      <c r="A584" s="1"/>
      <c r="B584" s="36" t="s">
        <v>1079</v>
      </c>
      <c r="C584" s="253" t="s">
        <v>3241</v>
      </c>
      <c r="D584" s="253" t="s">
        <v>3271</v>
      </c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>
      <c r="A585" s="1"/>
      <c r="B585" s="36" t="s">
        <v>1082</v>
      </c>
      <c r="C585" s="253" t="s">
        <v>3241</v>
      </c>
      <c r="D585" s="253" t="s">
        <v>3271</v>
      </c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>
      <c r="A586" s="1"/>
      <c r="B586" s="36" t="s">
        <v>2531</v>
      </c>
      <c r="C586" s="253" t="s">
        <v>3241</v>
      </c>
      <c r="D586" s="253" t="s">
        <v>3271</v>
      </c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>
      <c r="A587" s="1"/>
      <c r="B587" s="36" t="s">
        <v>1138</v>
      </c>
      <c r="C587" s="253" t="s">
        <v>3241</v>
      </c>
      <c r="D587" s="253" t="s">
        <v>3271</v>
      </c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>
      <c r="A588" s="1"/>
      <c r="B588" s="36" t="s">
        <v>2145</v>
      </c>
      <c r="C588" s="253" t="s">
        <v>894</v>
      </c>
      <c r="D588" s="253" t="s">
        <v>3286</v>
      </c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>
      <c r="A589" s="1"/>
      <c r="B589" s="36" t="s">
        <v>469</v>
      </c>
      <c r="C589" s="253" t="s">
        <v>894</v>
      </c>
      <c r="D589" s="253" t="s">
        <v>3286</v>
      </c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>
      <c r="A590" s="1"/>
      <c r="B590" s="36" t="s">
        <v>1291</v>
      </c>
      <c r="C590" s="253" t="s">
        <v>894</v>
      </c>
      <c r="D590" s="253" t="s">
        <v>3286</v>
      </c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>
      <c r="A591" s="1"/>
      <c r="B591" s="36" t="s">
        <v>1832</v>
      </c>
      <c r="C591" s="253" t="s">
        <v>8</v>
      </c>
      <c r="D591" s="253" t="s">
        <v>3286</v>
      </c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>
      <c r="A592" s="1"/>
      <c r="B592" s="36" t="s">
        <v>2360</v>
      </c>
      <c r="C592" s="35" t="s">
        <v>233</v>
      </c>
      <c r="D592" s="253" t="s">
        <v>3417</v>
      </c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>
      <c r="A593" s="1"/>
      <c r="B593" s="36" t="s">
        <v>700</v>
      </c>
      <c r="C593" s="253" t="s">
        <v>894</v>
      </c>
      <c r="D593" s="253" t="s">
        <v>3229</v>
      </c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>
      <c r="A594" s="1"/>
      <c r="B594" s="36" t="s">
        <v>2520</v>
      </c>
      <c r="C594" s="253" t="s">
        <v>3230</v>
      </c>
      <c r="D594" s="253" t="s">
        <v>3376</v>
      </c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>
      <c r="A595" s="1"/>
      <c r="B595" s="36" t="s">
        <v>2365</v>
      </c>
      <c r="C595" s="253" t="s">
        <v>652</v>
      </c>
      <c r="D595" s="253" t="s">
        <v>3328</v>
      </c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>
      <c r="A596" s="1"/>
      <c r="B596" s="36" t="s">
        <v>1271</v>
      </c>
      <c r="C596" s="254" t="s">
        <v>3335</v>
      </c>
      <c r="D596" s="253" t="s">
        <v>3271</v>
      </c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>
      <c r="A597" s="1"/>
      <c r="B597" s="36" t="s">
        <v>1254</v>
      </c>
      <c r="C597" s="254" t="s">
        <v>3335</v>
      </c>
      <c r="D597" s="253" t="s">
        <v>3271</v>
      </c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>
      <c r="A598" s="1"/>
      <c r="B598" s="36" t="s">
        <v>1211</v>
      </c>
      <c r="C598" s="254" t="s">
        <v>3335</v>
      </c>
      <c r="D598" s="253" t="s">
        <v>3271</v>
      </c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>
      <c r="A599" s="1"/>
      <c r="B599" s="107" t="s">
        <v>2586</v>
      </c>
      <c r="C599" s="254" t="s">
        <v>3287</v>
      </c>
      <c r="D599" s="253" t="s">
        <v>3288</v>
      </c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>
      <c r="A600" s="1"/>
      <c r="B600" s="107" t="s">
        <v>2589</v>
      </c>
      <c r="C600" s="254" t="s">
        <v>3287</v>
      </c>
      <c r="D600" s="253" t="s">
        <v>3288</v>
      </c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>
      <c r="A601" s="1"/>
      <c r="B601" s="36" t="s">
        <v>1184</v>
      </c>
      <c r="C601" s="253" t="s">
        <v>3227</v>
      </c>
      <c r="D601" s="253" t="s">
        <v>3228</v>
      </c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>
      <c r="A602" s="1"/>
      <c r="B602" s="107" t="s">
        <v>2640</v>
      </c>
      <c r="C602" s="253"/>
      <c r="D602" s="253" t="s">
        <v>3443</v>
      </c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>
      <c r="A603" s="1"/>
      <c r="B603" s="36" t="s">
        <v>2162</v>
      </c>
      <c r="C603" s="253" t="s">
        <v>3227</v>
      </c>
      <c r="D603" s="253" t="s">
        <v>3228</v>
      </c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>
      <c r="A604" s="1"/>
      <c r="B604" s="36" t="s">
        <v>1744</v>
      </c>
      <c r="C604" s="253" t="s">
        <v>3227</v>
      </c>
      <c r="D604" s="253" t="s">
        <v>3228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>
      <c r="A605" s="1"/>
      <c r="B605" s="36" t="s">
        <v>1750</v>
      </c>
      <c r="C605" s="253" t="s">
        <v>3227</v>
      </c>
      <c r="D605" s="253" t="s">
        <v>3228</v>
      </c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>
      <c r="A606" s="1"/>
      <c r="B606" s="107" t="s">
        <v>2593</v>
      </c>
      <c r="C606" s="254"/>
      <c r="D606" s="254" t="s">
        <v>3352</v>
      </c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>
      <c r="A607" s="1"/>
      <c r="B607" s="36" t="s">
        <v>722</v>
      </c>
      <c r="C607" s="253" t="s">
        <v>8</v>
      </c>
      <c r="D607" s="253" t="s">
        <v>3319</v>
      </c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>
      <c r="A608" s="1"/>
      <c r="B608" s="36" t="s">
        <v>1225</v>
      </c>
      <c r="C608" s="253" t="s">
        <v>51</v>
      </c>
      <c r="D608" s="253" t="s">
        <v>3442</v>
      </c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>
      <c r="A609" s="1"/>
      <c r="B609" s="36" t="s">
        <v>1844</v>
      </c>
      <c r="C609" s="253" t="s">
        <v>291</v>
      </c>
      <c r="D609" s="253" t="s">
        <v>3444</v>
      </c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>
      <c r="A610" s="1"/>
      <c r="B610" s="36" t="s">
        <v>2465</v>
      </c>
      <c r="C610" s="253" t="s">
        <v>3362</v>
      </c>
      <c r="D610" s="253" t="s">
        <v>3363</v>
      </c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>
      <c r="A611" s="1"/>
      <c r="B611" s="107" t="s">
        <v>2488</v>
      </c>
      <c r="C611" s="253" t="s">
        <v>3243</v>
      </c>
      <c r="D611" s="253" t="s">
        <v>3280</v>
      </c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>
      <c r="A612" s="1"/>
      <c r="B612" s="107" t="s">
        <v>1630</v>
      </c>
      <c r="C612" s="253" t="s">
        <v>3243</v>
      </c>
      <c r="D612" s="253" t="s">
        <v>3280</v>
      </c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>
      <c r="A613" s="1"/>
      <c r="B613" s="107" t="s">
        <v>2494</v>
      </c>
      <c r="C613" s="253" t="s">
        <v>3243</v>
      </c>
      <c r="D613" s="253" t="s">
        <v>3280</v>
      </c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>
      <c r="A614" s="1"/>
      <c r="B614" s="107" t="s">
        <v>2789</v>
      </c>
      <c r="C614" s="253" t="s">
        <v>3243</v>
      </c>
      <c r="D614" s="253" t="s">
        <v>3280</v>
      </c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>
      <c r="A615" s="1"/>
      <c r="B615" s="107" t="s">
        <v>2811</v>
      </c>
      <c r="C615" s="253" t="s">
        <v>3243</v>
      </c>
      <c r="D615" s="253" t="s">
        <v>3280</v>
      </c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>
      <c r="A616" s="1"/>
      <c r="B616" s="36" t="s">
        <v>1007</v>
      </c>
      <c r="C616" s="253"/>
      <c r="D616" s="253" t="s">
        <v>3445</v>
      </c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>
      <c r="A617" s="1"/>
      <c r="B617" s="36" t="s">
        <v>1707</v>
      </c>
      <c r="C617" s="253" t="s">
        <v>3360</v>
      </c>
      <c r="D617" s="253" t="s">
        <v>3422</v>
      </c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>
      <c r="A618" s="1"/>
      <c r="B618" s="36" t="s">
        <v>1687</v>
      </c>
      <c r="C618" s="253"/>
      <c r="D618" s="253" t="s">
        <v>3446</v>
      </c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>
      <c r="A619" s="1"/>
      <c r="B619" s="36" t="s">
        <v>82</v>
      </c>
      <c r="C619" s="253"/>
      <c r="D619" s="253" t="s">
        <v>3447</v>
      </c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>
      <c r="A620" s="1"/>
      <c r="B620" s="107" t="s">
        <v>2701</v>
      </c>
      <c r="C620" s="253" t="s">
        <v>3243</v>
      </c>
      <c r="D620" s="253" t="s">
        <v>3280</v>
      </c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>
      <c r="A621" s="1"/>
      <c r="B621" s="36" t="s">
        <v>1681</v>
      </c>
      <c r="C621" s="253" t="s">
        <v>3448</v>
      </c>
      <c r="D621" s="253" t="s">
        <v>3446</v>
      </c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>
      <c r="A622" s="1"/>
      <c r="B622" s="36" t="s">
        <v>993</v>
      </c>
      <c r="C622" s="253" t="s">
        <v>3449</v>
      </c>
      <c r="D622" s="253" t="s">
        <v>3450</v>
      </c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>
      <c r="A623" s="1"/>
      <c r="B623" s="36" t="s">
        <v>1003</v>
      </c>
      <c r="C623" s="253"/>
      <c r="D623" s="253" t="s">
        <v>3256</v>
      </c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>
      <c r="A624" s="1"/>
      <c r="B624" s="36" t="s">
        <v>1009</v>
      </c>
      <c r="C624" s="253"/>
      <c r="D624" s="253" t="s">
        <v>3444</v>
      </c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>
      <c r="A625" s="1"/>
      <c r="B625" s="36" t="s">
        <v>1005</v>
      </c>
      <c r="C625" s="253"/>
      <c r="D625" s="253" t="s">
        <v>3451</v>
      </c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>
      <c r="A626" s="1"/>
      <c r="B626" s="36" t="s">
        <v>990</v>
      </c>
      <c r="C626" s="253" t="s">
        <v>3243</v>
      </c>
      <c r="D626" s="253" t="s">
        <v>3280</v>
      </c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>
      <c r="A627" s="1"/>
      <c r="B627" s="36" t="s">
        <v>1011</v>
      </c>
      <c r="C627" s="253"/>
      <c r="D627" s="253" t="s">
        <v>3452</v>
      </c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>
      <c r="A628" s="1"/>
      <c r="B628" s="36" t="s">
        <v>995</v>
      </c>
      <c r="C628" s="253"/>
      <c r="D628" s="253" t="s">
        <v>3453</v>
      </c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>
      <c r="A629" s="1"/>
      <c r="B629" s="36" t="s">
        <v>1001</v>
      </c>
      <c r="C629" s="253"/>
      <c r="D629" s="253" t="s">
        <v>3454</v>
      </c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>
      <c r="A630" s="1"/>
      <c r="B630" s="107" t="s">
        <v>2600</v>
      </c>
      <c r="C630" s="253"/>
      <c r="D630" s="253" t="s">
        <v>3329</v>
      </c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>
      <c r="A631" s="1"/>
      <c r="B631" s="107" t="s">
        <v>912</v>
      </c>
      <c r="C631" s="253"/>
      <c r="D631" s="253" t="s">
        <v>3455</v>
      </c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>
      <c r="A632" s="1"/>
      <c r="B632" s="36" t="s">
        <v>1532</v>
      </c>
      <c r="C632" s="253"/>
      <c r="D632" s="253" t="s">
        <v>3455</v>
      </c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>
      <c r="A633" s="1"/>
      <c r="B633" s="107" t="s">
        <v>938</v>
      </c>
      <c r="C633" s="253" t="s">
        <v>3287</v>
      </c>
      <c r="D633" s="253" t="s">
        <v>3456</v>
      </c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>
      <c r="A634" s="1"/>
      <c r="B634" s="107" t="s">
        <v>2629</v>
      </c>
      <c r="C634" s="253"/>
      <c r="D634" s="253" t="s">
        <v>3455</v>
      </c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>
      <c r="A635" s="1"/>
      <c r="B635" s="107" t="s">
        <v>2650</v>
      </c>
      <c r="C635" s="253"/>
      <c r="D635" s="253" t="s">
        <v>3455</v>
      </c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>
      <c r="A636" s="1"/>
      <c r="B636" s="107" t="s">
        <v>2601</v>
      </c>
      <c r="C636" s="253"/>
      <c r="D636" s="253" t="s">
        <v>3455</v>
      </c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>
      <c r="A637" s="1"/>
      <c r="B637" s="107" t="s">
        <v>2677</v>
      </c>
      <c r="C637" s="253"/>
      <c r="D637" s="253" t="s">
        <v>3455</v>
      </c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>
      <c r="A638" s="1"/>
      <c r="B638" s="107" t="s">
        <v>2610</v>
      </c>
      <c r="C638" s="253"/>
      <c r="D638" s="253" t="s">
        <v>3457</v>
      </c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>
      <c r="A639" s="1"/>
      <c r="B639" s="36" t="s">
        <v>901</v>
      </c>
      <c r="C639" s="254" t="s">
        <v>3348</v>
      </c>
      <c r="D639" s="253" t="s">
        <v>3458</v>
      </c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>
      <c r="A640" s="1"/>
      <c r="B640" s="36" t="s">
        <v>1802</v>
      </c>
      <c r="C640" s="253"/>
      <c r="D640" s="253" t="s">
        <v>3246</v>
      </c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>
      <c r="A641" s="1"/>
      <c r="B641" s="36" t="s">
        <v>1363</v>
      </c>
      <c r="C641" s="253"/>
      <c r="D641" s="253" t="s">
        <v>3229</v>
      </c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>
      <c r="A642" s="1"/>
      <c r="B642" s="36" t="s">
        <v>2160</v>
      </c>
      <c r="C642" s="253"/>
      <c r="D642" s="253" t="s">
        <v>3229</v>
      </c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>
      <c r="A643" s="1"/>
      <c r="B643" s="36" t="s">
        <v>2523</v>
      </c>
      <c r="C643" s="253"/>
      <c r="D643" s="253" t="s">
        <v>3229</v>
      </c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>
      <c r="A644" s="1"/>
      <c r="B644" s="36" t="s">
        <v>1219</v>
      </c>
      <c r="C644" s="253"/>
      <c r="D644" s="253" t="s">
        <v>3229</v>
      </c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>
      <c r="A645" s="1"/>
      <c r="B645" s="36" t="s">
        <v>1142</v>
      </c>
      <c r="C645" s="253"/>
      <c r="D645" s="253" t="s">
        <v>3229</v>
      </c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>
      <c r="A646" s="1"/>
      <c r="B646" s="36" t="s">
        <v>1144</v>
      </c>
      <c r="C646" s="253"/>
      <c r="D646" s="253" t="s">
        <v>3229</v>
      </c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>
      <c r="A647" s="1"/>
      <c r="B647" s="36" t="s">
        <v>1154</v>
      </c>
      <c r="C647" s="253"/>
      <c r="D647" s="253" t="s">
        <v>3229</v>
      </c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>
      <c r="A648" s="1"/>
      <c r="B648" s="36" t="s">
        <v>1121</v>
      </c>
      <c r="C648" s="253"/>
      <c r="D648" s="253" t="s">
        <v>3229</v>
      </c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>
      <c r="A649" s="1"/>
      <c r="B649" s="36" t="s">
        <v>1377</v>
      </c>
      <c r="C649" s="253"/>
      <c r="D649" s="253" t="s">
        <v>3229</v>
      </c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>
      <c r="A650" s="1"/>
      <c r="B650" s="36" t="s">
        <v>1825</v>
      </c>
      <c r="C650" s="253" t="s">
        <v>8</v>
      </c>
      <c r="D650" s="253" t="s">
        <v>281</v>
      </c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>
      <c r="A651" s="1"/>
      <c r="B651" s="36" t="s">
        <v>2669</v>
      </c>
      <c r="C651" s="253"/>
      <c r="D651" s="253" t="s">
        <v>3352</v>
      </c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>
      <c r="A652" s="1"/>
      <c r="B652" s="107" t="s">
        <v>2542</v>
      </c>
      <c r="C652" s="253"/>
      <c r="D652" s="253" t="s">
        <v>3352</v>
      </c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>
      <c r="A653" s="1"/>
      <c r="B653" s="36" t="s">
        <v>537</v>
      </c>
      <c r="C653" s="253" t="s">
        <v>3306</v>
      </c>
      <c r="D653" s="253" t="s">
        <v>3376</v>
      </c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>
      <c r="A654" s="1"/>
      <c r="B654" s="36" t="s">
        <v>1309</v>
      </c>
      <c r="C654" s="253" t="s">
        <v>8</v>
      </c>
      <c r="D654" s="253" t="s">
        <v>3433</v>
      </c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>
      <c r="A655" s="1"/>
      <c r="B655" s="36" t="s">
        <v>1311</v>
      </c>
      <c r="C655" s="253" t="s">
        <v>8</v>
      </c>
      <c r="D655" s="253" t="s">
        <v>3433</v>
      </c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>
      <c r="A656" s="1"/>
      <c r="B656" s="36" t="s">
        <v>1152</v>
      </c>
      <c r="C656" s="253" t="s">
        <v>3306</v>
      </c>
      <c r="D656" s="253" t="s">
        <v>3340</v>
      </c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>
      <c r="A657" s="1"/>
      <c r="B657" s="82" t="s">
        <v>877</v>
      </c>
      <c r="C657" s="253"/>
      <c r="D657" s="253" t="s">
        <v>3459</v>
      </c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>
      <c r="A658" s="1"/>
      <c r="B658" s="36" t="s">
        <v>768</v>
      </c>
      <c r="C658" s="253"/>
      <c r="D658" s="253" t="s">
        <v>3246</v>
      </c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>
      <c r="A659" s="1"/>
      <c r="B659" s="36" t="s">
        <v>1435</v>
      </c>
      <c r="C659" s="253" t="s">
        <v>3241</v>
      </c>
      <c r="D659" s="253" t="s">
        <v>3406</v>
      </c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>
      <c r="A660" s="1"/>
      <c r="B660" s="107" t="s">
        <v>943</v>
      </c>
      <c r="C660" s="253" t="s">
        <v>3241</v>
      </c>
      <c r="D660" s="253" t="s">
        <v>3271</v>
      </c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>
      <c r="A661" s="1"/>
      <c r="B661" s="107" t="s">
        <v>2611</v>
      </c>
      <c r="C661" s="253"/>
      <c r="D661" s="253" t="s">
        <v>3460</v>
      </c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>
      <c r="A662" s="1"/>
      <c r="B662" s="107" t="s">
        <v>2464</v>
      </c>
      <c r="C662" s="253" t="s">
        <v>949</v>
      </c>
      <c r="D662" s="253" t="s">
        <v>3461</v>
      </c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>
      <c r="A663" s="1"/>
      <c r="B663" s="107" t="s">
        <v>2672</v>
      </c>
      <c r="C663" s="253" t="s">
        <v>3251</v>
      </c>
      <c r="D663" s="253" t="s">
        <v>3406</v>
      </c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>
      <c r="A664" s="1"/>
      <c r="B664" s="107" t="s">
        <v>2678</v>
      </c>
      <c r="C664" s="253" t="s">
        <v>3251</v>
      </c>
      <c r="D664" s="253" t="s">
        <v>3406</v>
      </c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>
      <c r="A665" s="1"/>
      <c r="B665" s="107" t="s">
        <v>2612</v>
      </c>
      <c r="C665" s="253" t="s">
        <v>3251</v>
      </c>
      <c r="D665" s="253" t="s">
        <v>3406</v>
      </c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>
      <c r="A666" s="1"/>
      <c r="B666" s="36" t="s">
        <v>1192</v>
      </c>
      <c r="C666" s="253"/>
      <c r="D666" s="253" t="s">
        <v>3329</v>
      </c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>
      <c r="A667" s="1"/>
      <c r="B667" s="107" t="s">
        <v>918</v>
      </c>
      <c r="C667" s="253"/>
      <c r="D667" s="253" t="s">
        <v>3329</v>
      </c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>
      <c r="A668" s="1"/>
      <c r="B668" s="107" t="s">
        <v>2657</v>
      </c>
      <c r="C668" s="253"/>
      <c r="D668" s="253" t="s">
        <v>3329</v>
      </c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>
      <c r="A669" s="1"/>
      <c r="B669" s="36" t="s">
        <v>3462</v>
      </c>
      <c r="C669" s="253"/>
      <c r="D669" s="253" t="s">
        <v>3463</v>
      </c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>
      <c r="A670" s="1"/>
      <c r="B670" s="107" t="s">
        <v>2460</v>
      </c>
      <c r="C670" s="253" t="s">
        <v>51</v>
      </c>
      <c r="D670" s="253" t="s">
        <v>3397</v>
      </c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>
      <c r="A671" s="1"/>
      <c r="B671" s="36" t="s">
        <v>1204</v>
      </c>
      <c r="C671" s="253" t="s">
        <v>894</v>
      </c>
      <c r="D671" s="253" t="s">
        <v>3464</v>
      </c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>
      <c r="A672" s="1"/>
      <c r="B672" s="36" t="s">
        <v>1108</v>
      </c>
      <c r="C672" s="253" t="s">
        <v>894</v>
      </c>
      <c r="D672" s="253" t="s">
        <v>3464</v>
      </c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>
      <c r="A673" s="1"/>
      <c r="B673" s="36" t="s">
        <v>330</v>
      </c>
      <c r="C673" s="253" t="s">
        <v>894</v>
      </c>
      <c r="D673" s="253" t="s">
        <v>3464</v>
      </c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>
      <c r="A674" s="1"/>
      <c r="B674" s="36" t="s">
        <v>220</v>
      </c>
      <c r="C674" s="253" t="s">
        <v>894</v>
      </c>
      <c r="D674" s="253" t="s">
        <v>3464</v>
      </c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>
      <c r="A675" s="1"/>
      <c r="B675" s="36" t="s">
        <v>2614</v>
      </c>
      <c r="C675" s="253"/>
      <c r="D675" s="253" t="s">
        <v>3464</v>
      </c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>
      <c r="A676" s="1"/>
      <c r="B676" s="36" t="s">
        <v>567</v>
      </c>
      <c r="C676" s="253" t="s">
        <v>8</v>
      </c>
      <c r="D676" s="253" t="s">
        <v>3464</v>
      </c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>
      <c r="A677" s="1"/>
      <c r="B677" s="36" t="s">
        <v>2533</v>
      </c>
      <c r="C677" s="253"/>
      <c r="D677" s="253" t="s">
        <v>3464</v>
      </c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>
      <c r="A678" s="1"/>
      <c r="B678" s="36" t="s">
        <v>351</v>
      </c>
      <c r="C678" s="253"/>
      <c r="D678" s="253" t="s">
        <v>3464</v>
      </c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>
      <c r="A679" s="1"/>
      <c r="B679" s="36" t="s">
        <v>628</v>
      </c>
      <c r="C679" s="254" t="s">
        <v>3283</v>
      </c>
      <c r="D679" s="253" t="s">
        <v>3271</v>
      </c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>
      <c r="A680" s="1"/>
      <c r="B680" s="36" t="s">
        <v>703</v>
      </c>
      <c r="C680" s="253" t="s">
        <v>3230</v>
      </c>
      <c r="D680" s="253" t="s">
        <v>3231</v>
      </c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>
      <c r="A681" s="1"/>
      <c r="B681" s="36" t="s">
        <v>2093</v>
      </c>
      <c r="C681" s="253" t="s">
        <v>145</v>
      </c>
      <c r="D681" s="253" t="s">
        <v>3276</v>
      </c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>
      <c r="A682" s="1"/>
      <c r="B682" s="36" t="s">
        <v>1395</v>
      </c>
      <c r="C682" s="253" t="s">
        <v>3465</v>
      </c>
      <c r="D682" s="253" t="s">
        <v>3271</v>
      </c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>
      <c r="A683" s="1"/>
      <c r="B683" s="36" t="s">
        <v>1294</v>
      </c>
      <c r="C683" s="254" t="s">
        <v>3335</v>
      </c>
      <c r="D683" s="253" t="s">
        <v>3271</v>
      </c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>
      <c r="A684" s="1"/>
      <c r="B684" s="36" t="s">
        <v>1466</v>
      </c>
      <c r="C684" s="254" t="s">
        <v>3335</v>
      </c>
      <c r="D684" s="253" t="s">
        <v>3271</v>
      </c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>
      <c r="A685" s="1"/>
      <c r="B685" s="36" t="s">
        <v>1160</v>
      </c>
      <c r="C685" s="254" t="s">
        <v>3335</v>
      </c>
      <c r="D685" s="253" t="s">
        <v>3271</v>
      </c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>
      <c r="A686" s="1"/>
      <c r="B686" s="36" t="s">
        <v>436</v>
      </c>
      <c r="C686" s="254" t="s">
        <v>3335</v>
      </c>
      <c r="D686" s="253" t="s">
        <v>3271</v>
      </c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>
      <c r="A687" s="1"/>
      <c r="B687" s="36" t="s">
        <v>2543</v>
      </c>
      <c r="C687" s="254" t="s">
        <v>3335</v>
      </c>
      <c r="D687" s="253" t="s">
        <v>3271</v>
      </c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>
      <c r="A688" s="1"/>
      <c r="B688" s="36" t="s">
        <v>1278</v>
      </c>
      <c r="C688" s="254" t="s">
        <v>3335</v>
      </c>
      <c r="D688" s="253" t="s">
        <v>3271</v>
      </c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>
      <c r="A689" s="1"/>
      <c r="B689" s="36" t="s">
        <v>1186</v>
      </c>
      <c r="C689" s="253" t="s">
        <v>3241</v>
      </c>
      <c r="D689" s="253" t="s">
        <v>3466</v>
      </c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>
      <c r="A690" s="1"/>
      <c r="B690" s="107" t="s">
        <v>2558</v>
      </c>
      <c r="C690" s="253"/>
      <c r="D690" s="253" t="s">
        <v>3467</v>
      </c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>
      <c r="A691" s="1"/>
      <c r="B691" s="107" t="s">
        <v>2632</v>
      </c>
      <c r="C691" s="253"/>
      <c r="D691" s="253" t="s">
        <v>3468</v>
      </c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>
      <c r="A692" s="1"/>
      <c r="B692" s="107" t="s">
        <v>2602</v>
      </c>
      <c r="C692" s="253"/>
      <c r="D692" s="253" t="s">
        <v>3468</v>
      </c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>
      <c r="A693" s="1"/>
      <c r="B693" s="36" t="s">
        <v>1134</v>
      </c>
      <c r="C693" s="253" t="s">
        <v>3251</v>
      </c>
      <c r="D693" s="253" t="s">
        <v>3316</v>
      </c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>
      <c r="A694" s="1"/>
      <c r="B694" s="36" t="s">
        <v>810</v>
      </c>
      <c r="C694" s="253"/>
      <c r="D694" s="253" t="s">
        <v>3229</v>
      </c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>
      <c r="A695" s="1"/>
      <c r="B695" s="36" t="s">
        <v>576</v>
      </c>
      <c r="C695" s="253"/>
      <c r="D695" s="253" t="s">
        <v>3229</v>
      </c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>
      <c r="A696" s="1"/>
      <c r="B696" s="36" t="s">
        <v>1848</v>
      </c>
      <c r="C696" s="253" t="s">
        <v>250</v>
      </c>
      <c r="D696" s="253" t="s">
        <v>1849</v>
      </c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>
      <c r="A697" s="1"/>
      <c r="B697" s="36" t="s">
        <v>1859</v>
      </c>
      <c r="C697" s="253" t="s">
        <v>250</v>
      </c>
      <c r="D697" s="253" t="s">
        <v>1849</v>
      </c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>
      <c r="A698" s="1"/>
      <c r="B698" s="36" t="s">
        <v>356</v>
      </c>
      <c r="C698" s="254" t="s">
        <v>3292</v>
      </c>
      <c r="D698" s="253" t="s">
        <v>3393</v>
      </c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>
      <c r="A699" s="1"/>
      <c r="B699" s="36" t="s">
        <v>1460</v>
      </c>
      <c r="C699" s="253"/>
      <c r="D699" s="253" t="s">
        <v>3229</v>
      </c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>
      <c r="A700" s="1"/>
      <c r="B700" s="36" t="s">
        <v>292</v>
      </c>
      <c r="C700" s="253" t="s">
        <v>291</v>
      </c>
      <c r="D700" s="253" t="s">
        <v>3469</v>
      </c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>
      <c r="A701" s="1"/>
      <c r="B701" s="36" t="s">
        <v>2485</v>
      </c>
      <c r="C701" s="253" t="s">
        <v>2933</v>
      </c>
      <c r="D701" s="253" t="s">
        <v>74</v>
      </c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>
      <c r="A702" s="1"/>
      <c r="B702" s="36" t="s">
        <v>2666</v>
      </c>
      <c r="C702" s="253" t="s">
        <v>3306</v>
      </c>
      <c r="D702" s="253" t="s">
        <v>3376</v>
      </c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>
      <c r="A703" s="1"/>
      <c r="B703" s="36" t="s">
        <v>2015</v>
      </c>
      <c r="C703" s="253" t="s">
        <v>3251</v>
      </c>
      <c r="D703" s="253" t="s">
        <v>3470</v>
      </c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>
      <c r="A704" s="1"/>
      <c r="B704" s="36" t="s">
        <v>1964</v>
      </c>
      <c r="C704" s="253" t="s">
        <v>3251</v>
      </c>
      <c r="D704" s="253" t="s">
        <v>3470</v>
      </c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>
      <c r="A705" s="1"/>
      <c r="B705" s="36" t="s">
        <v>1989</v>
      </c>
      <c r="C705" s="253" t="s">
        <v>8</v>
      </c>
      <c r="D705" s="253" t="s">
        <v>3238</v>
      </c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>
      <c r="A706" s="1"/>
      <c r="B706" s="36" t="s">
        <v>383</v>
      </c>
      <c r="C706" s="253" t="s">
        <v>3041</v>
      </c>
      <c r="D706" s="253" t="s">
        <v>3471</v>
      </c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>
      <c r="A707" s="1"/>
      <c r="B707" s="36" t="s">
        <v>1675</v>
      </c>
      <c r="C707" s="253" t="s">
        <v>3343</v>
      </c>
      <c r="D707" s="253" t="s">
        <v>3472</v>
      </c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>
      <c r="A708" s="1"/>
      <c r="B708" s="36" t="s">
        <v>1282</v>
      </c>
      <c r="C708" s="253" t="s">
        <v>8</v>
      </c>
      <c r="D708" s="253" t="s">
        <v>3398</v>
      </c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>
      <c r="A709" s="1"/>
      <c r="B709" s="36" t="s">
        <v>1810</v>
      </c>
      <c r="C709" s="253" t="s">
        <v>8</v>
      </c>
      <c r="D709" s="253" t="s">
        <v>3398</v>
      </c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>
      <c r="A710" s="1"/>
      <c r="B710" s="36" t="s">
        <v>1405</v>
      </c>
      <c r="C710" s="253"/>
      <c r="D710" s="253" t="s">
        <v>3229</v>
      </c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>
      <c r="A711" s="1"/>
      <c r="B711" s="36" t="s">
        <v>2037</v>
      </c>
      <c r="C711" s="254" t="s">
        <v>3348</v>
      </c>
      <c r="D711" s="253" t="s">
        <v>3349</v>
      </c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>
      <c r="A712" s="1"/>
      <c r="B712" s="107" t="s">
        <v>2535</v>
      </c>
      <c r="C712" s="253"/>
      <c r="D712" s="253" t="s">
        <v>3473</v>
      </c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>
      <c r="A713" s="1"/>
      <c r="B713" s="107" t="s">
        <v>2651</v>
      </c>
      <c r="C713" s="253"/>
      <c r="D713" s="253" t="s">
        <v>3328</v>
      </c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>
      <c r="A714" s="1"/>
      <c r="B714" s="107" t="s">
        <v>2587</v>
      </c>
      <c r="C714" s="253"/>
      <c r="D714" s="253" t="s">
        <v>3328</v>
      </c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>
      <c r="A715" s="1"/>
      <c r="B715" s="36" t="s">
        <v>1239</v>
      </c>
      <c r="C715" s="253" t="s">
        <v>3345</v>
      </c>
      <c r="D715" s="253" t="s">
        <v>3474</v>
      </c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>
      <c r="A716" s="1"/>
      <c r="B716" s="36" t="s">
        <v>666</v>
      </c>
      <c r="C716" s="253"/>
      <c r="D716" s="253" t="s">
        <v>3274</v>
      </c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>
      <c r="A717" s="1"/>
      <c r="B717" s="36" t="s">
        <v>609</v>
      </c>
      <c r="C717" s="253"/>
      <c r="D717" s="253" t="s">
        <v>3274</v>
      </c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>
      <c r="A718" s="1"/>
      <c r="B718" s="36" t="s">
        <v>637</v>
      </c>
      <c r="C718" s="253"/>
      <c r="D718" s="253" t="s">
        <v>3274</v>
      </c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>
      <c r="A719" s="1"/>
      <c r="B719" s="36" t="s">
        <v>1861</v>
      </c>
      <c r="C719" s="253" t="s">
        <v>8</v>
      </c>
      <c r="D719" s="253" t="s">
        <v>3396</v>
      </c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>
      <c r="A720" s="1"/>
      <c r="B720" s="36" t="s">
        <v>2185</v>
      </c>
      <c r="C720" s="253" t="s">
        <v>8</v>
      </c>
      <c r="D720" s="253" t="s">
        <v>3396</v>
      </c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>
      <c r="A721" s="1"/>
      <c r="B721" s="36" t="s">
        <v>198</v>
      </c>
      <c r="C721" s="253" t="s">
        <v>2958</v>
      </c>
      <c r="D721" s="253" t="s">
        <v>185</v>
      </c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>
      <c r="A722" s="1"/>
      <c r="B722" s="36" t="s">
        <v>1927</v>
      </c>
      <c r="C722" s="253"/>
      <c r="D722" s="253" t="s">
        <v>3246</v>
      </c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>
      <c r="A723" s="1"/>
      <c r="B723" s="36" t="s">
        <v>1894</v>
      </c>
      <c r="C723" s="253"/>
      <c r="D723" s="253" t="s">
        <v>3246</v>
      </c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>
      <c r="A724" s="1"/>
      <c r="B724" s="36" t="s">
        <v>1771</v>
      </c>
      <c r="C724" s="253"/>
      <c r="D724" s="253" t="s">
        <v>3246</v>
      </c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>
      <c r="A725" s="1"/>
      <c r="B725" s="36" t="s">
        <v>412</v>
      </c>
      <c r="C725" s="253"/>
      <c r="D725" s="253" t="s">
        <v>3246</v>
      </c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>
      <c r="A726" s="1"/>
      <c r="B726" s="36" t="s">
        <v>2029</v>
      </c>
      <c r="C726" s="253"/>
      <c r="D726" s="253" t="s">
        <v>3246</v>
      </c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>
      <c r="A727" s="1"/>
      <c r="B727" s="36" t="s">
        <v>1856</v>
      </c>
      <c r="C727" s="253"/>
      <c r="D727" s="253" t="s">
        <v>3246</v>
      </c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>
      <c r="A728" s="1"/>
      <c r="B728" s="107" t="s">
        <v>2565</v>
      </c>
      <c r="C728" s="253" t="s">
        <v>949</v>
      </c>
      <c r="D728" s="253" t="s">
        <v>3325</v>
      </c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>
      <c r="A729" s="1"/>
      <c r="B729" s="36" t="s">
        <v>1202</v>
      </c>
      <c r="C729" s="253"/>
      <c r="D729" s="253" t="s">
        <v>3229</v>
      </c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>
      <c r="A730" s="1"/>
      <c r="B730" s="36" t="s">
        <v>140</v>
      </c>
      <c r="C730" s="254" t="s">
        <v>3390</v>
      </c>
      <c r="D730" s="253" t="s">
        <v>3475</v>
      </c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>
      <c r="A731" s="1"/>
      <c r="B731" s="36" t="s">
        <v>2231</v>
      </c>
      <c r="C731" s="253" t="s">
        <v>8</v>
      </c>
      <c r="D731" s="253" t="s">
        <v>3303</v>
      </c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>
      <c r="A732" s="1"/>
      <c r="B732" s="36" t="s">
        <v>2101</v>
      </c>
      <c r="C732" s="253" t="s">
        <v>8</v>
      </c>
      <c r="D732" s="253" t="s">
        <v>3303</v>
      </c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>
      <c r="A733" s="1"/>
      <c r="B733" s="36" t="s">
        <v>2085</v>
      </c>
      <c r="C733" s="253" t="s">
        <v>8</v>
      </c>
      <c r="D733" s="253" t="s">
        <v>3303</v>
      </c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>
      <c r="A734" s="1"/>
      <c r="B734" s="36" t="s">
        <v>2114</v>
      </c>
      <c r="C734" s="253" t="s">
        <v>8</v>
      </c>
      <c r="D734" s="253" t="s">
        <v>3303</v>
      </c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>
      <c r="A735" s="1"/>
      <c r="B735" s="36" t="s">
        <v>1428</v>
      </c>
      <c r="C735" s="253"/>
      <c r="D735" s="253" t="s">
        <v>3229</v>
      </c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>
      <c r="A736" s="1"/>
      <c r="B736" s="36" t="s">
        <v>2200</v>
      </c>
      <c r="C736" s="253"/>
      <c r="D736" s="253" t="s">
        <v>3229</v>
      </c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>
      <c r="A737" s="1"/>
      <c r="B737" s="36" t="s">
        <v>2660</v>
      </c>
      <c r="C737" s="253"/>
      <c r="D737" s="253" t="s">
        <v>3476</v>
      </c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>
      <c r="A738" s="1"/>
      <c r="B738" s="36" t="s">
        <v>1905</v>
      </c>
      <c r="C738" s="253" t="s">
        <v>8</v>
      </c>
      <c r="D738" s="253" t="s">
        <v>3238</v>
      </c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>
      <c r="A739" s="1"/>
      <c r="B739" s="36" t="s">
        <v>2103</v>
      </c>
      <c r="C739" s="253"/>
      <c r="D739" s="253" t="s">
        <v>3246</v>
      </c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>
      <c r="A740" s="1"/>
      <c r="B740" s="36" t="s">
        <v>504</v>
      </c>
      <c r="C740" s="253" t="s">
        <v>3306</v>
      </c>
      <c r="D740" s="253" t="s">
        <v>3376</v>
      </c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>
      <c r="A741" s="1"/>
      <c r="B741" s="36" t="s">
        <v>2045</v>
      </c>
      <c r="C741" s="253"/>
      <c r="D741" s="253" t="s">
        <v>3374</v>
      </c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>
      <c r="A742" s="1"/>
      <c r="B742" s="36" t="s">
        <v>1347</v>
      </c>
      <c r="C742" s="253"/>
      <c r="D742" s="253" t="s">
        <v>3246</v>
      </c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>
      <c r="A743" s="1"/>
      <c r="B743" s="36" t="s">
        <v>1898</v>
      </c>
      <c r="C743" s="253" t="s">
        <v>8</v>
      </c>
      <c r="D743" s="253" t="s">
        <v>3246</v>
      </c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>
      <c r="A744" s="1"/>
      <c r="B744" s="36" t="s">
        <v>1901</v>
      </c>
      <c r="C744" s="253" t="s">
        <v>8</v>
      </c>
      <c r="D744" s="253" t="s">
        <v>3246</v>
      </c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>
      <c r="A745" s="1"/>
      <c r="B745" s="36" t="s">
        <v>1814</v>
      </c>
      <c r="C745" s="253" t="s">
        <v>8</v>
      </c>
      <c r="D745" s="253" t="s">
        <v>281</v>
      </c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>
      <c r="A746" s="1"/>
      <c r="B746" s="36" t="s">
        <v>487</v>
      </c>
      <c r="C746" s="253" t="s">
        <v>894</v>
      </c>
      <c r="D746" s="253" t="s">
        <v>3276</v>
      </c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>
      <c r="A747" s="1"/>
      <c r="B747" s="36" t="s">
        <v>1997</v>
      </c>
      <c r="C747" s="253" t="s">
        <v>8</v>
      </c>
      <c r="D747" s="253" t="s">
        <v>3246</v>
      </c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>
      <c r="A748" s="1"/>
      <c r="B748" s="36" t="s">
        <v>1196</v>
      </c>
      <c r="C748" s="253" t="s">
        <v>894</v>
      </c>
      <c r="D748" s="253" t="s">
        <v>3238</v>
      </c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>
      <c r="A749" s="1"/>
      <c r="B749" s="36" t="s">
        <v>2597</v>
      </c>
      <c r="C749" s="253"/>
      <c r="D749" s="253" t="s">
        <v>3477</v>
      </c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>
      <c r="A750" s="1"/>
      <c r="B750" s="36" t="s">
        <v>2582</v>
      </c>
      <c r="C750" s="253" t="s">
        <v>894</v>
      </c>
      <c r="D750" s="253" t="s">
        <v>3265</v>
      </c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>
      <c r="A751" s="1"/>
      <c r="B751" s="36" t="s">
        <v>2571</v>
      </c>
      <c r="C751" s="253"/>
      <c r="D751" s="253" t="s">
        <v>3426</v>
      </c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>
      <c r="A752" s="1"/>
      <c r="B752" s="36" t="s">
        <v>1111</v>
      </c>
      <c r="C752" s="253" t="s">
        <v>3230</v>
      </c>
      <c r="D752" s="253" t="s">
        <v>3376</v>
      </c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>
      <c r="A753" s="1"/>
      <c r="B753" s="36" t="s">
        <v>1181</v>
      </c>
      <c r="C753" s="253"/>
      <c r="D753" s="253" t="s">
        <v>3334</v>
      </c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>
      <c r="A754" s="1"/>
      <c r="B754" s="36" t="s">
        <v>1064</v>
      </c>
      <c r="C754" s="253"/>
      <c r="D754" s="253" t="s">
        <v>3334</v>
      </c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>
      <c r="A755" s="1"/>
      <c r="B755" s="36" t="s">
        <v>2267</v>
      </c>
      <c r="C755" s="253"/>
      <c r="D755" s="253" t="s">
        <v>3334</v>
      </c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>
      <c r="A756" s="1"/>
      <c r="B756" s="36" t="s">
        <v>2337</v>
      </c>
      <c r="C756" s="253" t="s">
        <v>949</v>
      </c>
      <c r="D756" s="253" t="s">
        <v>2338</v>
      </c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>
      <c r="A757" s="1"/>
      <c r="B757" s="36" t="s">
        <v>1269</v>
      </c>
      <c r="C757" s="253" t="s">
        <v>8</v>
      </c>
      <c r="D757" s="253" t="s">
        <v>3325</v>
      </c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>
      <c r="A758" s="1"/>
      <c r="B758" s="36" t="s">
        <v>1055</v>
      </c>
      <c r="C758" s="253" t="s">
        <v>1564</v>
      </c>
      <c r="D758" s="253" t="s">
        <v>3433</v>
      </c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>
      <c r="A759" s="1"/>
      <c r="B759" s="36" t="s">
        <v>1172</v>
      </c>
      <c r="C759" s="253"/>
      <c r="D759" s="253" t="s">
        <v>3478</v>
      </c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>
      <c r="A760" s="1"/>
      <c r="B760" s="36" t="s">
        <v>1119</v>
      </c>
      <c r="C760" s="254" t="s">
        <v>3335</v>
      </c>
      <c r="D760" s="253" t="s">
        <v>3271</v>
      </c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>
      <c r="A761" s="1"/>
      <c r="B761" s="36" t="s">
        <v>1179</v>
      </c>
      <c r="C761" s="254" t="s">
        <v>3335</v>
      </c>
      <c r="D761" s="253" t="s">
        <v>3271</v>
      </c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>
      <c r="A762" s="1"/>
      <c r="B762" s="36" t="s">
        <v>1345</v>
      </c>
      <c r="C762" s="253" t="s">
        <v>51</v>
      </c>
      <c r="D762" s="253" t="s">
        <v>3334</v>
      </c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>
      <c r="A763" s="1"/>
      <c r="B763" s="36" t="s">
        <v>1326</v>
      </c>
      <c r="C763" s="253" t="s">
        <v>51</v>
      </c>
      <c r="D763" s="253" t="s">
        <v>3334</v>
      </c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>
      <c r="A764" s="1"/>
      <c r="B764" s="36" t="s">
        <v>1413</v>
      </c>
      <c r="C764" s="253"/>
      <c r="D764" s="253" t="s">
        <v>3229</v>
      </c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>
      <c r="A765" s="1"/>
      <c r="B765" s="36" t="s">
        <v>1379</v>
      </c>
      <c r="C765" s="253"/>
      <c r="D765" s="253" t="s">
        <v>3229</v>
      </c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>
      <c r="A766" s="1"/>
      <c r="B766" s="36" t="s">
        <v>2176</v>
      </c>
      <c r="C766" s="253"/>
      <c r="D766" s="253" t="s">
        <v>3479</v>
      </c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>
      <c r="A767" s="1"/>
      <c r="B767" s="36" t="s">
        <v>2654</v>
      </c>
      <c r="C767" s="254" t="s">
        <v>3283</v>
      </c>
      <c r="D767" s="253" t="s">
        <v>3271</v>
      </c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>
      <c r="A768" s="1"/>
      <c r="B768" s="36" t="s">
        <v>1117</v>
      </c>
      <c r="C768" s="254" t="s">
        <v>3283</v>
      </c>
      <c r="D768" s="253" t="s">
        <v>3271</v>
      </c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>
      <c r="A769" s="1"/>
      <c r="B769" s="36" t="s">
        <v>1738</v>
      </c>
      <c r="C769" s="254" t="s">
        <v>3283</v>
      </c>
      <c r="D769" s="253" t="s">
        <v>3271</v>
      </c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>
      <c r="A770" s="1"/>
      <c r="B770" s="36" t="s">
        <v>1156</v>
      </c>
      <c r="C770" s="253" t="s">
        <v>3241</v>
      </c>
      <c r="D770" s="253" t="s">
        <v>3271</v>
      </c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>
      <c r="A771" s="1"/>
      <c r="B771" s="36" t="s">
        <v>2518</v>
      </c>
      <c r="C771" s="254" t="s">
        <v>3232</v>
      </c>
      <c r="D771" s="253" t="s">
        <v>3271</v>
      </c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>
      <c r="A772" s="1"/>
      <c r="B772" s="36" t="s">
        <v>2130</v>
      </c>
      <c r="C772" s="253" t="s">
        <v>8</v>
      </c>
      <c r="D772" s="253" t="s">
        <v>3246</v>
      </c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>
      <c r="A773" s="1"/>
      <c r="B773" s="36" t="s">
        <v>2521</v>
      </c>
      <c r="C773" s="253" t="s">
        <v>3241</v>
      </c>
      <c r="D773" s="253" t="s">
        <v>3271</v>
      </c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>
      <c r="A774" s="1"/>
      <c r="B774" s="36" t="s">
        <v>717</v>
      </c>
      <c r="C774" s="253"/>
      <c r="D774" s="253" t="s">
        <v>3274</v>
      </c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>
      <c r="A775" s="1"/>
      <c r="B775" s="36" t="s">
        <v>1359</v>
      </c>
      <c r="C775" s="253"/>
      <c r="D775" s="253" t="s">
        <v>3334</v>
      </c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>
      <c r="A776" s="1"/>
      <c r="B776" s="36" t="s">
        <v>1257</v>
      </c>
      <c r="C776" s="253"/>
      <c r="D776" s="253" t="s">
        <v>3334</v>
      </c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>
      <c r="A777" s="1"/>
      <c r="B777" s="36" t="s">
        <v>1448</v>
      </c>
      <c r="C777" s="253"/>
      <c r="D777" s="253" t="s">
        <v>3334</v>
      </c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>
      <c r="A778" s="1"/>
      <c r="B778" s="36" t="s">
        <v>1453</v>
      </c>
      <c r="C778" s="253"/>
      <c r="D778" s="253" t="s">
        <v>3334</v>
      </c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>
      <c r="A779" s="1"/>
      <c r="B779" s="36" t="s">
        <v>1458</v>
      </c>
      <c r="C779" s="253"/>
      <c r="D779" s="253" t="s">
        <v>3334</v>
      </c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>
      <c r="A780" s="1"/>
      <c r="B780" s="36" t="s">
        <v>2211</v>
      </c>
      <c r="C780" s="253" t="s">
        <v>8</v>
      </c>
      <c r="D780" s="253" t="s">
        <v>3246</v>
      </c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>
      <c r="A781" s="1"/>
      <c r="B781" s="36" t="s">
        <v>2181</v>
      </c>
      <c r="C781" s="253" t="s">
        <v>8</v>
      </c>
      <c r="D781" s="253" t="s">
        <v>3246</v>
      </c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>
      <c r="A782" s="1"/>
      <c r="B782" s="36" t="s">
        <v>1714</v>
      </c>
      <c r="C782" s="253" t="s">
        <v>3480</v>
      </c>
      <c r="D782" s="253" t="s">
        <v>3481</v>
      </c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>
      <c r="A783" s="1"/>
      <c r="B783" s="36" t="s">
        <v>130</v>
      </c>
      <c r="C783" s="253"/>
      <c r="D783" s="253" t="s">
        <v>3482</v>
      </c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>
      <c r="A784" s="1"/>
      <c r="B784" s="107" t="s">
        <v>2456</v>
      </c>
      <c r="C784" s="253" t="s">
        <v>3243</v>
      </c>
      <c r="D784" s="253" t="s">
        <v>3357</v>
      </c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>
      <c r="A785" s="1"/>
      <c r="B785" s="107" t="s">
        <v>2623</v>
      </c>
      <c r="C785" s="253" t="s">
        <v>3251</v>
      </c>
      <c r="D785" s="253" t="s">
        <v>3253</v>
      </c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>
      <c r="A786" s="1"/>
      <c r="B786" s="36" t="s">
        <v>2183</v>
      </c>
      <c r="C786" s="253" t="s">
        <v>3306</v>
      </c>
      <c r="D786" s="253" t="s">
        <v>3376</v>
      </c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>
      <c r="A787" s="1"/>
      <c r="B787" s="36" t="s">
        <v>1284</v>
      </c>
      <c r="C787" s="253" t="s">
        <v>3306</v>
      </c>
      <c r="D787" s="253" t="s">
        <v>3376</v>
      </c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>
      <c r="A788" s="1"/>
      <c r="B788" s="36" t="s">
        <v>714</v>
      </c>
      <c r="C788" s="253" t="s">
        <v>3306</v>
      </c>
      <c r="D788" s="253" t="s">
        <v>3376</v>
      </c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>
      <c r="A789" s="1"/>
      <c r="B789" s="36" t="s">
        <v>1214</v>
      </c>
      <c r="C789" s="253" t="s">
        <v>894</v>
      </c>
      <c r="D789" s="253" t="s">
        <v>3297</v>
      </c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>
      <c r="A790" s="1"/>
      <c r="B790" s="36" t="s">
        <v>1807</v>
      </c>
      <c r="C790" s="253" t="s">
        <v>8</v>
      </c>
      <c r="D790" s="253" t="s">
        <v>3483</v>
      </c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>
      <c r="A791" s="1"/>
      <c r="B791" s="36" t="s">
        <v>1624</v>
      </c>
      <c r="C791" s="253" t="s">
        <v>3484</v>
      </c>
      <c r="D791" s="253" t="s">
        <v>3472</v>
      </c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>
      <c r="A792" s="1"/>
      <c r="B792" s="36" t="s">
        <v>1643</v>
      </c>
      <c r="C792" s="254" t="s">
        <v>3390</v>
      </c>
      <c r="D792" s="253" t="s">
        <v>3391</v>
      </c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>
      <c r="A793" s="1"/>
      <c r="B793" s="36" t="s">
        <v>551</v>
      </c>
      <c r="C793" s="253" t="s">
        <v>894</v>
      </c>
      <c r="D793" s="253" t="s">
        <v>3276</v>
      </c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>
      <c r="A794" s="1"/>
      <c r="B794" s="36" t="s">
        <v>2680</v>
      </c>
      <c r="C794" s="253"/>
      <c r="D794" s="253" t="s">
        <v>3440</v>
      </c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>
      <c r="A795" s="1"/>
      <c r="B795" s="107" t="s">
        <v>2658</v>
      </c>
      <c r="C795" s="253" t="s">
        <v>3403</v>
      </c>
      <c r="D795" s="253" t="s">
        <v>3404</v>
      </c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>
      <c r="A796" s="1"/>
      <c r="B796" s="107" t="s">
        <v>2646</v>
      </c>
      <c r="C796" s="253"/>
      <c r="D796" s="253" t="s">
        <v>3374</v>
      </c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>
      <c r="A797" s="1"/>
      <c r="B797" s="36" t="s">
        <v>1925</v>
      </c>
      <c r="C797" s="253" t="s">
        <v>51</v>
      </c>
      <c r="D797" s="253" t="s">
        <v>3374</v>
      </c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>
      <c r="A798" s="1"/>
      <c r="B798" s="107" t="s">
        <v>2637</v>
      </c>
      <c r="C798" s="253" t="s">
        <v>51</v>
      </c>
      <c r="D798" s="253" t="s">
        <v>3374</v>
      </c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>
      <c r="A799" s="1"/>
      <c r="B799" s="36" t="s">
        <v>1950</v>
      </c>
      <c r="C799" s="253" t="s">
        <v>51</v>
      </c>
      <c r="D799" s="253" t="s">
        <v>3374</v>
      </c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>
      <c r="A800" s="1"/>
      <c r="B800" s="36" t="s">
        <v>709</v>
      </c>
      <c r="C800" s="253" t="s">
        <v>3306</v>
      </c>
      <c r="D800" s="253" t="s">
        <v>3376</v>
      </c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>
      <c r="A801" s="1"/>
      <c r="B801" s="36" t="s">
        <v>1765</v>
      </c>
      <c r="C801" s="253" t="s">
        <v>848</v>
      </c>
      <c r="D801" s="253" t="s">
        <v>3485</v>
      </c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>
      <c r="A802" s="1"/>
      <c r="B802" s="36" t="s">
        <v>1762</v>
      </c>
      <c r="C802" s="253" t="s">
        <v>848</v>
      </c>
      <c r="D802" s="253" t="s">
        <v>3485</v>
      </c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>
      <c r="A803" s="1"/>
      <c r="B803" s="107" t="s">
        <v>2652</v>
      </c>
      <c r="C803" s="253" t="s">
        <v>3251</v>
      </c>
      <c r="D803" s="253" t="s">
        <v>3406</v>
      </c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>
      <c r="A804" s="1"/>
      <c r="B804" s="107" t="s">
        <v>2501</v>
      </c>
      <c r="C804" s="253" t="s">
        <v>949</v>
      </c>
      <c r="D804" s="253" t="s">
        <v>3486</v>
      </c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>
      <c r="A805" s="1"/>
      <c r="B805" s="107" t="s">
        <v>2462</v>
      </c>
      <c r="C805" s="253" t="s">
        <v>949</v>
      </c>
      <c r="D805" s="253" t="s">
        <v>3487</v>
      </c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>
      <c r="A806" s="1"/>
      <c r="B806" s="36" t="s">
        <v>1782</v>
      </c>
      <c r="C806" s="253" t="s">
        <v>3488</v>
      </c>
      <c r="D806" s="253" t="s">
        <v>3489</v>
      </c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>
      <c r="A807" s="1"/>
      <c r="B807" s="107" t="s">
        <v>2458</v>
      </c>
      <c r="C807" s="253"/>
      <c r="D807" s="253" t="s">
        <v>3256</v>
      </c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>
      <c r="A808" s="1"/>
      <c r="B808" s="36" t="s">
        <v>1221</v>
      </c>
      <c r="C808" s="253" t="s">
        <v>8</v>
      </c>
      <c r="D808" s="253" t="s">
        <v>3433</v>
      </c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>
      <c r="A809" s="1"/>
      <c r="B809" s="36" t="s">
        <v>2613</v>
      </c>
      <c r="C809" s="253" t="s">
        <v>8</v>
      </c>
      <c r="D809" s="253" t="s">
        <v>3433</v>
      </c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>
      <c r="A810" s="1"/>
      <c r="B810" s="36" t="s">
        <v>2624</v>
      </c>
      <c r="C810" s="253" t="s">
        <v>8</v>
      </c>
      <c r="D810" s="253" t="s">
        <v>3433</v>
      </c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>
      <c r="A811" s="1"/>
      <c r="B811" s="36" t="s">
        <v>1991</v>
      </c>
      <c r="C811" s="253" t="s">
        <v>8</v>
      </c>
      <c r="D811" s="253" t="s">
        <v>3433</v>
      </c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>
      <c r="A812" s="1"/>
      <c r="B812" s="36" t="s">
        <v>1903</v>
      </c>
      <c r="C812" s="253" t="s">
        <v>8</v>
      </c>
      <c r="D812" s="253" t="s">
        <v>3433</v>
      </c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>
      <c r="A813" s="1"/>
      <c r="B813" s="107" t="s">
        <v>2544</v>
      </c>
      <c r="C813" s="253"/>
      <c r="D813" s="253" t="s">
        <v>3467</v>
      </c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>
      <c r="A814" s="1"/>
      <c r="B814" s="107" t="s">
        <v>2555</v>
      </c>
      <c r="C814" s="253"/>
      <c r="D814" s="253" t="s">
        <v>3467</v>
      </c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>
      <c r="A815" s="1"/>
      <c r="B815" s="36" t="s">
        <v>2258</v>
      </c>
      <c r="C815" s="253" t="s">
        <v>8</v>
      </c>
      <c r="D815" s="253" t="s">
        <v>3246</v>
      </c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>
      <c r="A816" s="1"/>
      <c r="B816" s="107" t="s">
        <v>2275</v>
      </c>
      <c r="C816" s="253" t="s">
        <v>3448</v>
      </c>
      <c r="D816" s="253" t="s">
        <v>3446</v>
      </c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>
      <c r="A817" s="1"/>
      <c r="B817" s="107" t="s">
        <v>2330</v>
      </c>
      <c r="C817" s="253" t="s">
        <v>3448</v>
      </c>
      <c r="D817" s="253" t="s">
        <v>3446</v>
      </c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>
      <c r="A818" s="1"/>
      <c r="B818" s="107" t="s">
        <v>2350</v>
      </c>
      <c r="C818" s="253" t="s">
        <v>3448</v>
      </c>
      <c r="D818" s="253" t="s">
        <v>3446</v>
      </c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>
      <c r="A819" s="1"/>
      <c r="B819" s="107" t="s">
        <v>2209</v>
      </c>
      <c r="C819" s="253" t="s">
        <v>3448</v>
      </c>
      <c r="D819" s="253" t="s">
        <v>3446</v>
      </c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>
      <c r="A820" s="1"/>
      <c r="B820" s="36" t="s">
        <v>1995</v>
      </c>
      <c r="C820" s="253" t="s">
        <v>3448</v>
      </c>
      <c r="D820" s="253" t="s">
        <v>3446</v>
      </c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>
      <c r="A821" s="1"/>
      <c r="B821" s="36" t="s">
        <v>1752</v>
      </c>
      <c r="C821" s="253" t="s">
        <v>3490</v>
      </c>
      <c r="D821" s="253" t="s">
        <v>3491</v>
      </c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>
      <c r="A822" s="1"/>
      <c r="B822" s="36" t="s">
        <v>580</v>
      </c>
      <c r="C822" s="253" t="s">
        <v>3227</v>
      </c>
      <c r="D822" s="253" t="s">
        <v>3228</v>
      </c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>
      <c r="A823" s="1"/>
      <c r="B823" s="36" t="s">
        <v>1252</v>
      </c>
      <c r="C823" s="253" t="s">
        <v>3227</v>
      </c>
      <c r="D823" s="253" t="s">
        <v>3228</v>
      </c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>
      <c r="A824" s="1"/>
      <c r="B824" s="36" t="s">
        <v>2110</v>
      </c>
      <c r="C824" s="253" t="s">
        <v>8</v>
      </c>
      <c r="D824" s="253" t="s">
        <v>3396</v>
      </c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>
      <c r="A825" s="1"/>
      <c r="B825" s="36" t="s">
        <v>2013</v>
      </c>
      <c r="C825" s="253" t="s">
        <v>3403</v>
      </c>
      <c r="D825" s="253" t="s">
        <v>3404</v>
      </c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>
      <c r="A826" s="1"/>
      <c r="B826" s="36" t="s">
        <v>2079</v>
      </c>
      <c r="C826" s="253" t="s">
        <v>3403</v>
      </c>
      <c r="D826" s="253" t="s">
        <v>3404</v>
      </c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>
      <c r="A827" s="1"/>
      <c r="B827" s="36" t="s">
        <v>1800</v>
      </c>
      <c r="C827" s="253" t="s">
        <v>3241</v>
      </c>
      <c r="D827" s="253" t="s">
        <v>3439</v>
      </c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>
      <c r="A828" s="1"/>
      <c r="B828" s="36" t="s">
        <v>1672</v>
      </c>
      <c r="C828" s="253" t="s">
        <v>3492</v>
      </c>
      <c r="D828" s="253" t="s">
        <v>3493</v>
      </c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>
      <c r="A829" s="1"/>
      <c r="B829" s="36" t="s">
        <v>2554</v>
      </c>
      <c r="C829" s="253" t="s">
        <v>3243</v>
      </c>
      <c r="D829" s="253" t="s">
        <v>3355</v>
      </c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>
      <c r="A830" s="1"/>
      <c r="B830" s="107" t="s">
        <v>2617</v>
      </c>
      <c r="C830" s="253"/>
      <c r="D830" s="253" t="s">
        <v>3329</v>
      </c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>
      <c r="A831" s="1"/>
      <c r="B831" s="107" t="s">
        <v>2605</v>
      </c>
      <c r="C831" s="253"/>
      <c r="D831" s="253" t="s">
        <v>3329</v>
      </c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>
      <c r="A832" s="1"/>
      <c r="B832" s="36" t="s">
        <v>1704</v>
      </c>
      <c r="C832" s="253"/>
      <c r="D832" s="253" t="s">
        <v>3395</v>
      </c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>
      <c r="A833" s="1"/>
      <c r="B833" s="107" t="s">
        <v>1704</v>
      </c>
      <c r="C833" s="253"/>
      <c r="D833" s="253" t="s">
        <v>3395</v>
      </c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>
      <c r="A834" s="1"/>
      <c r="B834" s="36" t="s">
        <v>2315</v>
      </c>
      <c r="C834" s="253" t="s">
        <v>8</v>
      </c>
      <c r="D834" s="253" t="s">
        <v>3246</v>
      </c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>
      <c r="A835" s="1"/>
      <c r="B835" s="36" t="s">
        <v>634</v>
      </c>
      <c r="C835" s="254" t="s">
        <v>3232</v>
      </c>
      <c r="D835" s="253" t="s">
        <v>3393</v>
      </c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>
      <c r="A836" s="1"/>
      <c r="B836" s="36" t="s">
        <v>1249</v>
      </c>
      <c r="C836" s="254" t="s">
        <v>3232</v>
      </c>
      <c r="D836" s="253" t="s">
        <v>3393</v>
      </c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>
      <c r="A837" s="1"/>
      <c r="B837" s="36" t="s">
        <v>1854</v>
      </c>
      <c r="C837" s="253" t="s">
        <v>8</v>
      </c>
      <c r="D837" s="253" t="s">
        <v>3325</v>
      </c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>
      <c r="A838" s="1"/>
      <c r="B838" s="36" t="s">
        <v>961</v>
      </c>
      <c r="C838" s="253" t="s">
        <v>3494</v>
      </c>
      <c r="D838" s="253" t="s">
        <v>3495</v>
      </c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>
      <c r="A839" s="1"/>
      <c r="B839" s="36" t="s">
        <v>966</v>
      </c>
      <c r="C839" s="253" t="s">
        <v>3494</v>
      </c>
      <c r="D839" s="253" t="s">
        <v>3495</v>
      </c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>
      <c r="A840" s="1"/>
      <c r="B840" s="36" t="s">
        <v>1932</v>
      </c>
      <c r="C840" s="253" t="s">
        <v>8</v>
      </c>
      <c r="D840" s="253" t="s">
        <v>3496</v>
      </c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>
      <c r="A841" s="1"/>
      <c r="B841" s="36" t="s">
        <v>1919</v>
      </c>
      <c r="C841" s="253"/>
      <c r="D841" s="253" t="s">
        <v>281</v>
      </c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>
      <c r="A842" s="1"/>
      <c r="B842" s="36" t="s">
        <v>2122</v>
      </c>
      <c r="C842" s="253"/>
      <c r="D842" s="253" t="s">
        <v>3467</v>
      </c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>
      <c r="A843" s="1"/>
      <c r="B843" s="36" t="s">
        <v>2099</v>
      </c>
      <c r="C843" s="254" t="s">
        <v>3348</v>
      </c>
      <c r="D843" s="253" t="s">
        <v>3349</v>
      </c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>
      <c r="A844" s="1"/>
      <c r="B844" s="36" t="s">
        <v>2108</v>
      </c>
      <c r="C844" s="254" t="s">
        <v>3348</v>
      </c>
      <c r="D844" s="253" t="s">
        <v>3349</v>
      </c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>
      <c r="A845" s="1"/>
      <c r="B845" s="36" t="s">
        <v>2064</v>
      </c>
      <c r="C845" s="254" t="s">
        <v>3348</v>
      </c>
      <c r="D845" s="253" t="s">
        <v>3349</v>
      </c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>
      <c r="A846" s="1"/>
      <c r="B846" s="36" t="s">
        <v>2077</v>
      </c>
      <c r="C846" s="254" t="s">
        <v>3348</v>
      </c>
      <c r="D846" s="253" t="s">
        <v>3349</v>
      </c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>
      <c r="A847" s="1"/>
      <c r="B847" s="36" t="s">
        <v>2204</v>
      </c>
      <c r="C847" s="253" t="s">
        <v>8</v>
      </c>
      <c r="D847" s="253" t="s">
        <v>3497</v>
      </c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>
      <c r="A848" s="1"/>
      <c r="B848" s="36" t="s">
        <v>2262</v>
      </c>
      <c r="C848" s="253" t="s">
        <v>8</v>
      </c>
      <c r="D848" s="253" t="s">
        <v>3497</v>
      </c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>
      <c r="A849" s="1"/>
      <c r="B849" s="36" t="s">
        <v>2260</v>
      </c>
      <c r="C849" s="253" t="s">
        <v>8</v>
      </c>
      <c r="D849" s="253" t="s">
        <v>3246</v>
      </c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>
      <c r="A850" s="1"/>
      <c r="B850" s="36" t="s">
        <v>2156</v>
      </c>
      <c r="C850" s="253" t="s">
        <v>8</v>
      </c>
      <c r="D850" s="253" t="s">
        <v>3497</v>
      </c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>
      <c r="A851" s="1"/>
      <c r="B851" s="36" t="s">
        <v>415</v>
      </c>
      <c r="C851" s="253"/>
      <c r="D851" s="253" t="s">
        <v>3229</v>
      </c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>
      <c r="A852" s="1"/>
      <c r="B852" s="107" t="s">
        <v>932</v>
      </c>
      <c r="C852" s="253" t="s">
        <v>3335</v>
      </c>
      <c r="D852" s="253" t="s">
        <v>3376</v>
      </c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>
      <c r="A853" s="1"/>
      <c r="B853" s="36" t="s">
        <v>418</v>
      </c>
      <c r="C853" s="253" t="s">
        <v>894</v>
      </c>
      <c r="D853" s="253" t="s">
        <v>3286</v>
      </c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>
      <c r="A854" s="1"/>
      <c r="B854" s="107" t="s">
        <v>1126</v>
      </c>
      <c r="C854" s="253"/>
      <c r="D854" s="253" t="s">
        <v>3352</v>
      </c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>
      <c r="A855" s="1"/>
      <c r="B855" s="107" t="s">
        <v>2457</v>
      </c>
      <c r="C855" s="253" t="s">
        <v>894</v>
      </c>
      <c r="D855" s="253" t="s">
        <v>3286</v>
      </c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>
      <c r="A856" s="1"/>
      <c r="B856" s="36" t="s">
        <v>259</v>
      </c>
      <c r="C856" s="253"/>
      <c r="D856" s="253" t="s">
        <v>3352</v>
      </c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>
      <c r="A857" s="1"/>
      <c r="B857" s="36" t="s">
        <v>397</v>
      </c>
      <c r="C857" s="253" t="s">
        <v>894</v>
      </c>
      <c r="D857" s="253" t="s">
        <v>3286</v>
      </c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>
      <c r="A858" s="1"/>
      <c r="B858" s="36" t="s">
        <v>2516</v>
      </c>
      <c r="C858" s="253" t="s">
        <v>894</v>
      </c>
      <c r="D858" s="253" t="s">
        <v>3286</v>
      </c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>
      <c r="A859" s="1"/>
      <c r="B859" s="36" t="s">
        <v>1877</v>
      </c>
      <c r="C859" s="253" t="s">
        <v>8</v>
      </c>
      <c r="D859" s="253" t="s">
        <v>3396</v>
      </c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>
      <c r="A860" s="1"/>
      <c r="B860" s="36" t="s">
        <v>1985</v>
      </c>
      <c r="C860" s="253" t="s">
        <v>8</v>
      </c>
      <c r="D860" s="253" t="s">
        <v>3396</v>
      </c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>
      <c r="A861" s="1"/>
      <c r="B861" s="36" t="s">
        <v>1873</v>
      </c>
      <c r="C861" s="253" t="s">
        <v>8</v>
      </c>
      <c r="D861" s="253" t="s">
        <v>3238</v>
      </c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>
      <c r="A862" s="1"/>
      <c r="B862" s="36" t="s">
        <v>461</v>
      </c>
      <c r="C862" s="254" t="s">
        <v>3232</v>
      </c>
      <c r="D862" s="253" t="s">
        <v>3271</v>
      </c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>
      <c r="A863" s="1"/>
      <c r="B863" s="36" t="s">
        <v>1073</v>
      </c>
      <c r="C863" s="254" t="s">
        <v>3232</v>
      </c>
      <c r="D863" s="253" t="s">
        <v>3271</v>
      </c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>
      <c r="A864" s="1"/>
      <c r="B864" s="36" t="s">
        <v>1790</v>
      </c>
      <c r="C864" s="253" t="s">
        <v>8</v>
      </c>
      <c r="D864" s="253" t="s">
        <v>3396</v>
      </c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>
      <c r="A865" s="1"/>
      <c r="B865" s="36" t="s">
        <v>1882</v>
      </c>
      <c r="C865" s="253" t="s">
        <v>8</v>
      </c>
      <c r="D865" s="253" t="s">
        <v>3396</v>
      </c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>
      <c r="A866" s="1"/>
      <c r="B866" s="36" t="s">
        <v>1913</v>
      </c>
      <c r="C866" s="253" t="s">
        <v>8</v>
      </c>
      <c r="D866" s="253" t="s">
        <v>3396</v>
      </c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>
      <c r="A867" s="1"/>
      <c r="B867" s="36" t="s">
        <v>2007</v>
      </c>
      <c r="C867" s="253" t="s">
        <v>8</v>
      </c>
      <c r="D867" s="253" t="s">
        <v>3396</v>
      </c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>
      <c r="A868" s="1"/>
      <c r="B868" s="36" t="s">
        <v>1943</v>
      </c>
      <c r="C868" s="253" t="s">
        <v>8</v>
      </c>
      <c r="D868" s="253" t="s">
        <v>3396</v>
      </c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>
      <c r="A869" s="1"/>
      <c r="B869" s="36" t="s">
        <v>1953</v>
      </c>
      <c r="C869" s="253" t="s">
        <v>8</v>
      </c>
      <c r="D869" s="253" t="s">
        <v>3396</v>
      </c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>
      <c r="A870" s="1"/>
      <c r="B870" s="36" t="s">
        <v>783</v>
      </c>
      <c r="C870" s="253"/>
      <c r="D870" s="253" t="s">
        <v>3329</v>
      </c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>
      <c r="A871" s="1"/>
      <c r="B871" s="36" t="s">
        <v>1889</v>
      </c>
      <c r="C871" s="253" t="s">
        <v>8</v>
      </c>
      <c r="D871" s="253" t="s">
        <v>3238</v>
      </c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>
      <c r="A872" s="1"/>
      <c r="B872" s="82" t="s">
        <v>869</v>
      </c>
      <c r="C872" s="253"/>
      <c r="D872" s="253" t="s">
        <v>3398</v>
      </c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>
      <c r="A873" s="1"/>
      <c r="B873" s="36" t="s">
        <v>1613</v>
      </c>
      <c r="C873" s="254" t="s">
        <v>3498</v>
      </c>
      <c r="D873" s="253" t="s">
        <v>3499</v>
      </c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>
      <c r="A874" s="1"/>
      <c r="B874" s="36" t="s">
        <v>2548</v>
      </c>
      <c r="C874" s="253" t="s">
        <v>8</v>
      </c>
      <c r="D874" s="253" t="s">
        <v>3334</v>
      </c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>
      <c r="A875" s="1"/>
      <c r="B875" s="36" t="s">
        <v>270</v>
      </c>
      <c r="C875" s="253"/>
      <c r="D875" s="253" t="s">
        <v>281</v>
      </c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>
      <c r="A876" s="1"/>
      <c r="B876" s="36" t="s">
        <v>1664</v>
      </c>
      <c r="C876" s="253"/>
      <c r="D876" s="253" t="s">
        <v>3324</v>
      </c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>
      <c r="A877" s="1"/>
      <c r="B877" s="107" t="s">
        <v>947</v>
      </c>
      <c r="C877" s="253"/>
      <c r="D877" s="253" t="s">
        <v>3229</v>
      </c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>
      <c r="A878" s="1"/>
      <c r="B878" s="36" t="s">
        <v>2321</v>
      </c>
      <c r="C878" s="253"/>
      <c r="D878" s="253" t="s">
        <v>3229</v>
      </c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>
      <c r="A879" s="1"/>
      <c r="B879" s="107" t="s">
        <v>2635</v>
      </c>
      <c r="C879" s="253"/>
      <c r="D879" s="253" t="s">
        <v>3229</v>
      </c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>
      <c r="A880" s="1"/>
      <c r="B880" s="36" t="s">
        <v>1456</v>
      </c>
      <c r="C880" s="253"/>
      <c r="D880" s="253" t="s">
        <v>3229</v>
      </c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>
      <c r="A881" s="1"/>
      <c r="B881" s="107" t="s">
        <v>2665</v>
      </c>
      <c r="C881" s="253"/>
      <c r="D881" s="253" t="s">
        <v>3229</v>
      </c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>
      <c r="A882" s="1"/>
      <c r="B882" s="36" t="s">
        <v>1451</v>
      </c>
      <c r="C882" s="253"/>
      <c r="D882" s="253" t="s">
        <v>3229</v>
      </c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>
      <c r="A883" s="1"/>
      <c r="B883" s="36" t="s">
        <v>1321</v>
      </c>
      <c r="C883" s="253"/>
      <c r="D883" s="253" t="s">
        <v>3229</v>
      </c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>
      <c r="A884" s="1"/>
      <c r="B884" s="107" t="s">
        <v>924</v>
      </c>
      <c r="C884" s="253"/>
      <c r="D884" s="253" t="s">
        <v>3229</v>
      </c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>
      <c r="A885" s="1"/>
      <c r="B885" s="107" t="s">
        <v>934</v>
      </c>
      <c r="C885" s="253"/>
      <c r="D885" s="253" t="s">
        <v>3229</v>
      </c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>
      <c r="A886" s="1"/>
      <c r="B886" s="36" t="s">
        <v>1343</v>
      </c>
      <c r="C886" s="253"/>
      <c r="D886" s="253" t="s">
        <v>3229</v>
      </c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>
      <c r="A887" s="1"/>
      <c r="B887" s="36" t="s">
        <v>2676</v>
      </c>
      <c r="C887" s="253"/>
      <c r="D887" s="253" t="s">
        <v>3229</v>
      </c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>
      <c r="A888" s="1"/>
      <c r="B888" s="36" t="s">
        <v>1616</v>
      </c>
      <c r="C888" s="253" t="s">
        <v>3500</v>
      </c>
      <c r="D888" s="253" t="s">
        <v>3501</v>
      </c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>
      <c r="A889" s="1"/>
      <c r="B889" s="36" t="s">
        <v>2552</v>
      </c>
      <c r="C889" s="253"/>
      <c r="D889" s="253" t="s">
        <v>3452</v>
      </c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>
      <c r="A890" s="1"/>
      <c r="B890" s="36" t="s">
        <v>2248</v>
      </c>
      <c r="C890" s="253"/>
      <c r="D890" s="253" t="s">
        <v>3502</v>
      </c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>
      <c r="A891" s="1"/>
      <c r="B891" s="36" t="s">
        <v>1060</v>
      </c>
      <c r="C891" s="253"/>
      <c r="D891" s="253" t="s">
        <v>3359</v>
      </c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>
      <c r="A892" s="1"/>
      <c r="B892" s="36" t="s">
        <v>1622</v>
      </c>
      <c r="C892" s="253" t="s">
        <v>3500</v>
      </c>
      <c r="D892" s="253" t="s">
        <v>3501</v>
      </c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>
      <c r="A893" s="1"/>
      <c r="B893" s="36" t="s">
        <v>997</v>
      </c>
      <c r="C893" s="253" t="s">
        <v>3503</v>
      </c>
      <c r="D893" s="253" t="s">
        <v>3504</v>
      </c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>
      <c r="A894" s="1"/>
      <c r="B894" s="36" t="s">
        <v>3147</v>
      </c>
      <c r="C894" s="253"/>
      <c r="D894" s="253" t="s">
        <v>3505</v>
      </c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>
      <c r="A895" s="1"/>
      <c r="B895" s="107" t="s">
        <v>2492</v>
      </c>
      <c r="C895" s="253"/>
      <c r="D895" s="253" t="s">
        <v>3506</v>
      </c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>
      <c r="A896" s="1"/>
      <c r="B896" s="36" t="s">
        <v>1976</v>
      </c>
      <c r="C896" s="253" t="s">
        <v>8</v>
      </c>
      <c r="D896" s="253" t="s">
        <v>3332</v>
      </c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>
      <c r="A897" s="1"/>
      <c r="B897" s="36" t="s">
        <v>2051</v>
      </c>
      <c r="C897" s="253" t="s">
        <v>8</v>
      </c>
      <c r="D897" s="253" t="s">
        <v>3507</v>
      </c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>
      <c r="A898" s="1"/>
      <c r="B898" s="36" t="s">
        <v>2189</v>
      </c>
      <c r="C898" s="253" t="s">
        <v>8</v>
      </c>
      <c r="D898" s="253" t="s">
        <v>3382</v>
      </c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>
      <c r="A899" s="1"/>
      <c r="B899" s="36" t="s">
        <v>480</v>
      </c>
      <c r="C899" s="253" t="s">
        <v>8</v>
      </c>
      <c r="D899" s="253" t="s">
        <v>3382</v>
      </c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>
      <c r="A900" s="1"/>
      <c r="B900" s="36" t="s">
        <v>2302</v>
      </c>
      <c r="C900" s="253" t="s">
        <v>8</v>
      </c>
      <c r="D900" s="253" t="s">
        <v>3382</v>
      </c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>
      <c r="A901" s="1"/>
      <c r="B901" s="107" t="s">
        <v>940</v>
      </c>
      <c r="C901" s="254" t="s">
        <v>3287</v>
      </c>
      <c r="D901" s="253" t="s">
        <v>3288</v>
      </c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>
      <c r="A902" s="1"/>
      <c r="B902" s="36" t="s">
        <v>2592</v>
      </c>
      <c r="C902" s="254" t="s">
        <v>3232</v>
      </c>
      <c r="D902" s="253" t="s">
        <v>3271</v>
      </c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>
      <c r="A903" s="1"/>
      <c r="B903" s="107" t="s">
        <v>2581</v>
      </c>
      <c r="C903" s="253"/>
      <c r="D903" s="253" t="s">
        <v>3508</v>
      </c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>
      <c r="A904" s="1"/>
      <c r="B904" s="36" t="s">
        <v>2482</v>
      </c>
      <c r="C904" s="253" t="s">
        <v>2933</v>
      </c>
      <c r="D904" s="253" t="s">
        <v>74</v>
      </c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>
      <c r="A905" s="1"/>
      <c r="B905" s="107" t="s">
        <v>2467</v>
      </c>
      <c r="C905" s="253" t="s">
        <v>2933</v>
      </c>
      <c r="D905" s="253" t="s">
        <v>74</v>
      </c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>
      <c r="A906" s="1"/>
      <c r="B906" s="36" t="s">
        <v>1464</v>
      </c>
      <c r="C906" s="253" t="s">
        <v>8</v>
      </c>
      <c r="D906" s="253" t="s">
        <v>281</v>
      </c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>
      <c r="A907" s="1"/>
      <c r="B907" s="36" t="s">
        <v>2277</v>
      </c>
      <c r="C907" s="253" t="s">
        <v>8</v>
      </c>
      <c r="D907" s="253" t="s">
        <v>281</v>
      </c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>
      <c r="A908" s="1"/>
      <c r="B908" s="36" t="s">
        <v>1923</v>
      </c>
      <c r="C908" s="253" t="s">
        <v>8</v>
      </c>
      <c r="D908" s="253" t="s">
        <v>281</v>
      </c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>
      <c r="A909" s="1"/>
      <c r="B909" s="107" t="s">
        <v>928</v>
      </c>
      <c r="C909" s="253" t="s">
        <v>3345</v>
      </c>
      <c r="D909" s="253" t="s">
        <v>3474</v>
      </c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>
      <c r="A910" s="1"/>
      <c r="B910" s="36" t="s">
        <v>212</v>
      </c>
      <c r="C910" s="253" t="s">
        <v>2958</v>
      </c>
      <c r="D910" s="253" t="s">
        <v>185</v>
      </c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>
      <c r="A911" s="1"/>
      <c r="B911" s="36" t="s">
        <v>214</v>
      </c>
      <c r="C911" s="253" t="s">
        <v>2958</v>
      </c>
      <c r="D911" s="253" t="s">
        <v>185</v>
      </c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>
      <c r="A912" s="1"/>
      <c r="B912" s="82" t="s">
        <v>873</v>
      </c>
      <c r="C912" s="253" t="s">
        <v>3509</v>
      </c>
      <c r="D912" s="253" t="s">
        <v>3510</v>
      </c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>
      <c r="A913" s="1"/>
      <c r="B913" s="36" t="s">
        <v>2239</v>
      </c>
      <c r="C913" s="253" t="s">
        <v>3251</v>
      </c>
      <c r="D913" s="253" t="s">
        <v>3406</v>
      </c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>
      <c r="A914" s="1"/>
      <c r="B914" s="36" t="s">
        <v>2169</v>
      </c>
      <c r="C914" s="254" t="s">
        <v>3348</v>
      </c>
      <c r="D914" s="253" t="s">
        <v>3349</v>
      </c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>
      <c r="A915" s="1"/>
      <c r="B915" s="107" t="s">
        <v>2609</v>
      </c>
      <c r="C915" s="253"/>
      <c r="D915" s="253" t="s">
        <v>3508</v>
      </c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>
      <c r="A916" s="1"/>
      <c r="B916" s="36" t="s">
        <v>1972</v>
      </c>
      <c r="C916" s="253" t="s">
        <v>8</v>
      </c>
      <c r="D916" s="253" t="s">
        <v>281</v>
      </c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>
      <c r="A917" s="1"/>
      <c r="B917" s="36" t="s">
        <v>1974</v>
      </c>
      <c r="C917" s="253" t="s">
        <v>8</v>
      </c>
      <c r="D917" s="253" t="s">
        <v>281</v>
      </c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>
      <c r="A918" s="1"/>
      <c r="B918" s="36" t="s">
        <v>2021</v>
      </c>
      <c r="C918" s="253" t="s">
        <v>8</v>
      </c>
      <c r="D918" s="253" t="s">
        <v>281</v>
      </c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>
      <c r="A919" s="1"/>
      <c r="B919" s="36" t="s">
        <v>2023</v>
      </c>
      <c r="C919" s="253" t="s">
        <v>8</v>
      </c>
      <c r="D919" s="253" t="s">
        <v>281</v>
      </c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>
      <c r="A920" s="1"/>
      <c r="B920" s="36" t="s">
        <v>265</v>
      </c>
      <c r="C920" s="253" t="s">
        <v>3335</v>
      </c>
      <c r="D920" s="253" t="s">
        <v>3376</v>
      </c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>
      <c r="A921" s="1"/>
      <c r="B921" s="36" t="s">
        <v>227</v>
      </c>
      <c r="C921" s="253" t="s">
        <v>3335</v>
      </c>
      <c r="D921" s="253" t="s">
        <v>3376</v>
      </c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>
      <c r="A922" s="1"/>
      <c r="B922" s="36" t="s">
        <v>380</v>
      </c>
      <c r="C922" s="253" t="s">
        <v>3241</v>
      </c>
      <c r="D922" s="253" t="s">
        <v>3466</v>
      </c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>
      <c r="A923" s="1"/>
      <c r="B923" s="36" t="s">
        <v>2120</v>
      </c>
      <c r="C923" s="253" t="s">
        <v>3241</v>
      </c>
      <c r="D923" s="253" t="s">
        <v>3466</v>
      </c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>
      <c r="A924" s="1"/>
      <c r="B924" s="36" t="s">
        <v>1415</v>
      </c>
      <c r="C924" s="253"/>
      <c r="D924" s="253" t="s">
        <v>3229</v>
      </c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>
      <c r="A925" s="1"/>
      <c r="B925" s="36" t="s">
        <v>1381</v>
      </c>
      <c r="C925" s="253"/>
      <c r="D925" s="253" t="s">
        <v>3229</v>
      </c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>
      <c r="A926" s="1"/>
      <c r="B926" s="36" t="s">
        <v>1602</v>
      </c>
      <c r="C926" s="253" t="s">
        <v>3399</v>
      </c>
      <c r="D926" s="253" t="s">
        <v>3511</v>
      </c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>
      <c r="A927" s="1"/>
      <c r="B927" s="36" t="s">
        <v>1599</v>
      </c>
      <c r="C927" s="253" t="s">
        <v>3399</v>
      </c>
      <c r="D927" s="253" t="s">
        <v>3511</v>
      </c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>
      <c r="A928" s="1"/>
      <c r="B928" s="36" t="s">
        <v>823</v>
      </c>
      <c r="C928" s="253" t="s">
        <v>894</v>
      </c>
      <c r="D928" s="253" t="s">
        <v>3512</v>
      </c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>
      <c r="A929" s="1"/>
      <c r="B929" s="36" t="s">
        <v>1246</v>
      </c>
      <c r="C929" s="253" t="s">
        <v>3251</v>
      </c>
      <c r="D929" s="253" t="s">
        <v>3316</v>
      </c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>
      <c r="A930" s="1"/>
      <c r="B930" s="107" t="s">
        <v>2621</v>
      </c>
      <c r="C930" s="253" t="s">
        <v>3251</v>
      </c>
      <c r="D930" s="253" t="s">
        <v>3253</v>
      </c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>
      <c r="A931" s="1"/>
      <c r="B931" s="36" t="s">
        <v>1886</v>
      </c>
      <c r="C931" s="254" t="s">
        <v>3284</v>
      </c>
      <c r="D931" s="253" t="s">
        <v>3513</v>
      </c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>
      <c r="A932" s="1"/>
      <c r="B932" s="36" t="s">
        <v>2567</v>
      </c>
      <c r="C932" s="254" t="s">
        <v>3284</v>
      </c>
      <c r="D932" s="253" t="s">
        <v>3513</v>
      </c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>
      <c r="A933" s="1"/>
      <c r="B933" s="36" t="s">
        <v>79</v>
      </c>
      <c r="C933" s="254" t="s">
        <v>3390</v>
      </c>
      <c r="D933" s="253" t="s">
        <v>3421</v>
      </c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>
      <c r="A934" s="1"/>
      <c r="B934" s="36" t="s">
        <v>844</v>
      </c>
      <c r="C934" s="254" t="s">
        <v>3390</v>
      </c>
      <c r="D934" s="253" t="s">
        <v>3421</v>
      </c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>
      <c r="A935" s="1"/>
      <c r="B935" s="107" t="s">
        <v>2574</v>
      </c>
      <c r="C935" s="253" t="s">
        <v>3239</v>
      </c>
      <c r="D935" s="253" t="s">
        <v>1540</v>
      </c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>
      <c r="A936" s="1"/>
      <c r="B936" s="96" t="s">
        <v>1036</v>
      </c>
      <c r="C936" s="253" t="s">
        <v>861</v>
      </c>
      <c r="D936" s="253" t="s">
        <v>3333</v>
      </c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>
      <c r="A937" s="1"/>
      <c r="B937" s="36" t="s">
        <v>2514</v>
      </c>
      <c r="C937" s="253" t="s">
        <v>894</v>
      </c>
      <c r="D937" s="253" t="s">
        <v>3394</v>
      </c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>
      <c r="A938" s="1"/>
      <c r="B938" s="36" t="s">
        <v>2066</v>
      </c>
      <c r="C938" s="253" t="s">
        <v>8</v>
      </c>
      <c r="D938" s="253" t="s">
        <v>3398</v>
      </c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>
      <c r="A939" s="1"/>
      <c r="B939" s="36" t="s">
        <v>771</v>
      </c>
      <c r="C939" s="253" t="s">
        <v>8</v>
      </c>
      <c r="D939" s="253" t="s">
        <v>3398</v>
      </c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>
      <c r="A940" s="1"/>
      <c r="B940" s="107" t="s">
        <v>930</v>
      </c>
      <c r="C940" s="253"/>
      <c r="D940" s="253" t="s">
        <v>3398</v>
      </c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>
      <c r="A941" s="1"/>
      <c r="B941" s="36" t="s">
        <v>1430</v>
      </c>
      <c r="C941" s="253" t="s">
        <v>8</v>
      </c>
      <c r="D941" s="254" t="s">
        <v>3246</v>
      </c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>
      <c r="A942" s="1"/>
      <c r="B942" s="36" t="s">
        <v>514</v>
      </c>
      <c r="C942" s="253" t="s">
        <v>8</v>
      </c>
      <c r="D942" s="254" t="s">
        <v>3263</v>
      </c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>
      <c r="A943" s="1"/>
      <c r="B943" s="36" t="s">
        <v>1693</v>
      </c>
      <c r="C943" s="253" t="s">
        <v>3514</v>
      </c>
      <c r="D943" s="253" t="s">
        <v>3515</v>
      </c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>
      <c r="A944" s="1"/>
      <c r="B944" s="36" t="s">
        <v>1299</v>
      </c>
      <c r="C944" s="253"/>
      <c r="D944" s="253" t="s">
        <v>3516</v>
      </c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>
      <c r="A945" s="1"/>
      <c r="B945" s="36" t="s">
        <v>1339</v>
      </c>
      <c r="C945" s="253"/>
      <c r="D945" s="253" t="s">
        <v>3497</v>
      </c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>
      <c r="A946" s="1"/>
      <c r="B946" s="36" t="s">
        <v>1444</v>
      </c>
      <c r="C946" s="253"/>
      <c r="D946" s="253" t="s">
        <v>3497</v>
      </c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>
      <c r="A947" s="1"/>
      <c r="B947" s="36" t="s">
        <v>274</v>
      </c>
      <c r="C947" s="253" t="s">
        <v>2981</v>
      </c>
      <c r="D947" s="253" t="s">
        <v>281</v>
      </c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>
      <c r="A948" s="1"/>
      <c r="B948" s="36" t="s">
        <v>458</v>
      </c>
      <c r="C948" s="253" t="s">
        <v>2981</v>
      </c>
      <c r="D948" s="253" t="s">
        <v>281</v>
      </c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>
      <c r="A949" s="1"/>
      <c r="B949" s="36" t="s">
        <v>277</v>
      </c>
      <c r="C949" s="253" t="s">
        <v>2981</v>
      </c>
      <c r="D949" s="253" t="s">
        <v>281</v>
      </c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>
      <c r="A950" s="1"/>
      <c r="B950" s="36" t="s">
        <v>180</v>
      </c>
      <c r="C950" s="253"/>
      <c r="D950" s="253" t="s">
        <v>3374</v>
      </c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>
      <c r="A951" s="1"/>
      <c r="B951" s="36" t="s">
        <v>690</v>
      </c>
      <c r="C951" s="253"/>
      <c r="D951" s="253" t="s">
        <v>3337</v>
      </c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>
      <c r="A952" s="1"/>
      <c r="B952" s="36" t="s">
        <v>1946</v>
      </c>
      <c r="C952" s="253" t="s">
        <v>8</v>
      </c>
      <c r="D952" s="253" t="s">
        <v>3507</v>
      </c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>
      <c r="A953" s="1"/>
      <c r="B953" s="36" t="s">
        <v>565</v>
      </c>
      <c r="C953" s="253" t="s">
        <v>8</v>
      </c>
      <c r="D953" s="253" t="s">
        <v>3507</v>
      </c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>
      <c r="A954" s="1"/>
      <c r="B954" s="36" t="s">
        <v>539</v>
      </c>
      <c r="C954" s="253" t="s">
        <v>8</v>
      </c>
      <c r="D954" s="253" t="s">
        <v>281</v>
      </c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>
      <c r="A955" s="1"/>
      <c r="B955" s="36" t="s">
        <v>251</v>
      </c>
      <c r="C955" s="253" t="s">
        <v>8</v>
      </c>
      <c r="D955" s="253" t="s">
        <v>281</v>
      </c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>
      <c r="A956" s="1"/>
      <c r="B956" s="107" t="s">
        <v>2530</v>
      </c>
      <c r="C956" s="254" t="s">
        <v>3287</v>
      </c>
      <c r="D956" s="253" t="s">
        <v>3288</v>
      </c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>
      <c r="A957" s="1"/>
      <c r="B957" s="107" t="s">
        <v>2560</v>
      </c>
      <c r="C957" s="254" t="s">
        <v>3287</v>
      </c>
      <c r="D957" s="253" t="s">
        <v>3288</v>
      </c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>
      <c r="A958" s="1"/>
      <c r="B958" s="36" t="s">
        <v>1058</v>
      </c>
      <c r="C958" s="253" t="s">
        <v>861</v>
      </c>
      <c r="D958" s="253" t="s">
        <v>3333</v>
      </c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>
      <c r="A959" s="1"/>
      <c r="B959" s="107" t="s">
        <v>2636</v>
      </c>
      <c r="C959" s="253"/>
      <c r="D959" s="253" t="s">
        <v>3229</v>
      </c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>
      <c r="A960" s="1"/>
      <c r="B960" s="36" t="s">
        <v>1349</v>
      </c>
      <c r="C960" s="253"/>
      <c r="D960" s="253" t="s">
        <v>3229</v>
      </c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>
      <c r="A961" s="1"/>
      <c r="B961" s="36" t="s">
        <v>2223</v>
      </c>
      <c r="C961" s="253" t="s">
        <v>8</v>
      </c>
      <c r="D961" s="253" t="s">
        <v>3497</v>
      </c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>
      <c r="A962" s="1"/>
      <c r="B962" s="36" t="s">
        <v>2196</v>
      </c>
      <c r="C962" s="253" t="s">
        <v>8</v>
      </c>
      <c r="D962" s="253" t="s">
        <v>3497</v>
      </c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>
      <c r="A963" s="1"/>
      <c r="B963" s="107" t="s">
        <v>2643</v>
      </c>
      <c r="C963" s="253" t="s">
        <v>3414</v>
      </c>
      <c r="D963" s="253" t="s">
        <v>3311</v>
      </c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>
      <c r="A964" s="1"/>
      <c r="B964" s="107" t="s">
        <v>2670</v>
      </c>
      <c r="C964" s="254" t="s">
        <v>3390</v>
      </c>
      <c r="D964" s="253" t="s">
        <v>3517</v>
      </c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>
      <c r="A965" s="1"/>
      <c r="B965" s="107" t="s">
        <v>2622</v>
      </c>
      <c r="C965" s="253" t="s">
        <v>3239</v>
      </c>
      <c r="D965" s="253" t="s">
        <v>1540</v>
      </c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>
      <c r="A966" s="1"/>
      <c r="B966" s="36" t="s">
        <v>787</v>
      </c>
      <c r="C966" s="253"/>
      <c r="D966" s="253" t="s">
        <v>3274</v>
      </c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>
      <c r="A967" s="1"/>
      <c r="B967" s="36" t="s">
        <v>789</v>
      </c>
      <c r="C967" s="253"/>
      <c r="D967" s="253" t="s">
        <v>3274</v>
      </c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>
      <c r="A968" s="1"/>
      <c r="B968" s="36" t="s">
        <v>791</v>
      </c>
      <c r="C968" s="253"/>
      <c r="D968" s="253" t="s">
        <v>3274</v>
      </c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>
      <c r="A969" s="1"/>
      <c r="B969" s="36" t="s">
        <v>453</v>
      </c>
      <c r="C969" s="253" t="s">
        <v>3241</v>
      </c>
      <c r="D969" s="253" t="s">
        <v>3271</v>
      </c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>
      <c r="A970" s="1"/>
      <c r="B970" s="36" t="s">
        <v>626</v>
      </c>
      <c r="C970" s="253"/>
      <c r="D970" s="253" t="s">
        <v>3443</v>
      </c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>
      <c r="A971" s="1"/>
      <c r="B971" s="36" t="s">
        <v>657</v>
      </c>
      <c r="C971" s="253"/>
      <c r="D971" s="253" t="s">
        <v>3274</v>
      </c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>
      <c r="A972" s="1"/>
      <c r="B972" s="36" t="s">
        <v>2001</v>
      </c>
      <c r="C972" s="254" t="s">
        <v>3348</v>
      </c>
      <c r="D972" s="253" t="s">
        <v>3349</v>
      </c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>
      <c r="A973" s="1"/>
      <c r="B973" s="36" t="s">
        <v>2039</v>
      </c>
      <c r="C973" s="254" t="s">
        <v>3348</v>
      </c>
      <c r="D973" s="253" t="s">
        <v>3349</v>
      </c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>
      <c r="A974" s="1"/>
      <c r="B974" s="36" t="s">
        <v>2095</v>
      </c>
      <c r="C974" s="253" t="s">
        <v>8</v>
      </c>
      <c r="D974" s="253" t="s">
        <v>3507</v>
      </c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>
      <c r="A975" s="1"/>
      <c r="B975" s="82" t="s">
        <v>857</v>
      </c>
      <c r="C975" s="253" t="s">
        <v>949</v>
      </c>
      <c r="D975" s="253" t="s">
        <v>3518</v>
      </c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>
      <c r="A976" s="1"/>
      <c r="B976" s="107" t="s">
        <v>2625</v>
      </c>
      <c r="C976" s="254" t="s">
        <v>3239</v>
      </c>
      <c r="D976" s="253" t="s">
        <v>3519</v>
      </c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>
      <c r="A977" s="1"/>
      <c r="B977" s="36" t="s">
        <v>545</v>
      </c>
      <c r="C977" s="254" t="s">
        <v>3239</v>
      </c>
      <c r="D977" s="253" t="s">
        <v>3519</v>
      </c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>
      <c r="A978" s="1"/>
      <c r="B978" s="107" t="s">
        <v>2480</v>
      </c>
      <c r="C978" s="253" t="s">
        <v>949</v>
      </c>
      <c r="D978" s="253" t="s">
        <v>3518</v>
      </c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>
      <c r="A979" s="1"/>
      <c r="B979" s="107" t="s">
        <v>2455</v>
      </c>
      <c r="C979" s="253" t="s">
        <v>949</v>
      </c>
      <c r="D979" s="253" t="s">
        <v>3520</v>
      </c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>
      <c r="A980" s="1"/>
      <c r="B980" s="107" t="s">
        <v>2484</v>
      </c>
      <c r="C980" s="253" t="s">
        <v>949</v>
      </c>
      <c r="D980" s="253" t="s">
        <v>3521</v>
      </c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>
      <c r="A981" s="1"/>
      <c r="B981" s="107" t="s">
        <v>2472</v>
      </c>
      <c r="C981" s="253" t="s">
        <v>848</v>
      </c>
      <c r="D981" s="253" t="s">
        <v>3520</v>
      </c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>
      <c r="A982" s="1"/>
      <c r="B982" s="36" t="s">
        <v>71</v>
      </c>
      <c r="C982" s="253" t="s">
        <v>2933</v>
      </c>
      <c r="D982" s="253" t="s">
        <v>74</v>
      </c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>
      <c r="A983" s="1"/>
      <c r="B983" s="107" t="s">
        <v>3148</v>
      </c>
      <c r="C983" s="253" t="s">
        <v>3522</v>
      </c>
      <c r="D983" s="253" t="s">
        <v>3523</v>
      </c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</sheetData>
  <autoFilter ref="A2:AA983" xr:uid="{00000000-0009-0000-0000-000012000000}">
    <sortState xmlns:xlrd2="http://schemas.microsoft.com/office/spreadsheetml/2017/richdata2" ref="A2:AA983">
      <sortCondition ref="B2:B983"/>
      <sortCondition ref="D2:D983"/>
    </sortState>
  </autoFilter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  <pageSetUpPr fitToPage="1"/>
  </sheetPr>
  <dimension ref="A1:N208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</cols>
  <sheetData>
    <row r="1" spans="1:14" ht="15.7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1" customHeight="1">
      <c r="A2" s="13"/>
      <c r="B2" s="276" t="s">
        <v>19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8"/>
    </row>
    <row r="3" spans="1:14" ht="15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38.25" customHeight="1">
      <c r="A4" s="13"/>
      <c r="B4" s="279" t="s">
        <v>20</v>
      </c>
      <c r="C4" s="278"/>
      <c r="D4" s="27"/>
      <c r="E4" s="273" t="s">
        <v>21</v>
      </c>
      <c r="F4" s="274"/>
      <c r="G4" s="274"/>
      <c r="H4" s="275"/>
      <c r="I4" s="27"/>
      <c r="J4" s="27"/>
      <c r="K4" s="27"/>
      <c r="L4" s="27"/>
      <c r="M4" s="13"/>
      <c r="N4" s="13"/>
    </row>
    <row r="5" spans="1:14" ht="30" customHeight="1">
      <c r="A5" s="13"/>
      <c r="B5" s="279" t="s">
        <v>22</v>
      </c>
      <c r="C5" s="278"/>
      <c r="D5" s="27"/>
      <c r="E5" s="273" t="s">
        <v>23</v>
      </c>
      <c r="F5" s="274"/>
      <c r="G5" s="274"/>
      <c r="H5" s="275"/>
      <c r="I5" s="27"/>
      <c r="J5" s="27"/>
      <c r="K5" s="27"/>
      <c r="L5" s="27"/>
      <c r="M5" s="13"/>
      <c r="N5" s="13"/>
    </row>
    <row r="6" spans="1:14" ht="15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.75" customHeight="1">
      <c r="A7" s="13"/>
      <c r="B7" s="13"/>
      <c r="C7" s="13"/>
      <c r="D7" s="13"/>
      <c r="E7" s="13"/>
      <c r="F7" s="29">
        <f>SUBTOTAL(9,F9:F208)</f>
        <v>22030743.800000001</v>
      </c>
      <c r="G7" s="13"/>
      <c r="H7" s="13"/>
      <c r="I7" s="13"/>
      <c r="J7" s="13"/>
      <c r="K7" s="13"/>
      <c r="L7" s="13"/>
      <c r="M7" s="13"/>
      <c r="N7" s="13"/>
    </row>
    <row r="8" spans="1:14" ht="21.75" customHeight="1">
      <c r="A8" s="13"/>
      <c r="B8" s="228" t="s">
        <v>25</v>
      </c>
      <c r="C8" s="228" t="s">
        <v>26</v>
      </c>
      <c r="D8" s="228" t="s">
        <v>27</v>
      </c>
      <c r="E8" s="228" t="s">
        <v>28</v>
      </c>
      <c r="F8" s="228" t="s">
        <v>29</v>
      </c>
      <c r="G8" s="228" t="s">
        <v>30</v>
      </c>
      <c r="H8" s="228" t="s">
        <v>2685</v>
      </c>
      <c r="I8" s="229" t="s">
        <v>32</v>
      </c>
      <c r="J8" s="230"/>
      <c r="K8" s="231"/>
      <c r="L8" s="228" t="s">
        <v>33</v>
      </c>
      <c r="M8" s="228" t="s">
        <v>34</v>
      </c>
      <c r="N8" s="233" t="s">
        <v>35</v>
      </c>
    </row>
    <row r="9" spans="1:14" ht="15.75" customHeight="1">
      <c r="A9" s="15" t="s">
        <v>951</v>
      </c>
      <c r="B9" s="35" t="s">
        <v>1521</v>
      </c>
      <c r="C9" s="36" t="s">
        <v>2285</v>
      </c>
      <c r="D9" s="96" t="s">
        <v>53</v>
      </c>
      <c r="E9" s="96">
        <v>1</v>
      </c>
      <c r="F9" s="159">
        <v>350</v>
      </c>
      <c r="G9" s="98" t="s">
        <v>54</v>
      </c>
      <c r="H9" s="160">
        <v>46174</v>
      </c>
      <c r="I9" s="100" t="s">
        <v>55</v>
      </c>
      <c r="J9" s="100" t="s">
        <v>56</v>
      </c>
      <c r="K9" s="100" t="s">
        <v>164</v>
      </c>
      <c r="L9" s="100" t="s">
        <v>91</v>
      </c>
      <c r="M9" s="102" t="s">
        <v>73</v>
      </c>
      <c r="N9" s="162" t="s">
        <v>951</v>
      </c>
    </row>
    <row r="10" spans="1:14" ht="77.25" customHeight="1">
      <c r="A10" s="15" t="s">
        <v>951</v>
      </c>
      <c r="B10" s="35" t="s">
        <v>250</v>
      </c>
      <c r="C10" s="36" t="s">
        <v>1511</v>
      </c>
      <c r="D10" s="96" t="s">
        <v>53</v>
      </c>
      <c r="E10" s="96">
        <v>5000</v>
      </c>
      <c r="F10" s="159">
        <v>20000</v>
      </c>
      <c r="G10" s="98" t="s">
        <v>54</v>
      </c>
      <c r="H10" s="160">
        <v>46235</v>
      </c>
      <c r="I10" s="100" t="s">
        <v>55</v>
      </c>
      <c r="J10" s="100" t="s">
        <v>56</v>
      </c>
      <c r="K10" s="100" t="s">
        <v>858</v>
      </c>
      <c r="L10" s="100" t="s">
        <v>91</v>
      </c>
      <c r="M10" s="102" t="s">
        <v>2498</v>
      </c>
      <c r="N10" s="162" t="s">
        <v>951</v>
      </c>
    </row>
    <row r="11" spans="1:14" ht="77.25" customHeight="1">
      <c r="A11" s="15" t="s">
        <v>951</v>
      </c>
      <c r="B11" s="35" t="s">
        <v>1560</v>
      </c>
      <c r="C11" s="36" t="s">
        <v>1582</v>
      </c>
      <c r="D11" s="96" t="s">
        <v>53</v>
      </c>
      <c r="E11" s="96">
        <v>1</v>
      </c>
      <c r="F11" s="159">
        <v>3000000</v>
      </c>
      <c r="G11" s="98" t="s">
        <v>66</v>
      </c>
      <c r="H11" s="160">
        <v>46266</v>
      </c>
      <c r="I11" s="100" t="s">
        <v>101</v>
      </c>
      <c r="J11" s="100" t="s">
        <v>56</v>
      </c>
      <c r="K11" s="100" t="s">
        <v>864</v>
      </c>
      <c r="L11" s="100" t="s">
        <v>84</v>
      </c>
      <c r="M11" s="102" t="s">
        <v>148</v>
      </c>
      <c r="N11" s="162" t="s">
        <v>951</v>
      </c>
    </row>
    <row r="12" spans="1:14" ht="77.25" customHeight="1">
      <c r="A12" s="15" t="s">
        <v>951</v>
      </c>
      <c r="B12" s="35" t="s">
        <v>1560</v>
      </c>
      <c r="C12" s="36" t="s">
        <v>1565</v>
      </c>
      <c r="D12" s="96" t="s">
        <v>53</v>
      </c>
      <c r="E12" s="96">
        <v>1</v>
      </c>
      <c r="F12" s="159">
        <v>2500000</v>
      </c>
      <c r="G12" s="98" t="s">
        <v>54</v>
      </c>
      <c r="H12" s="160">
        <v>46266</v>
      </c>
      <c r="I12" s="100" t="s">
        <v>101</v>
      </c>
      <c r="J12" s="100" t="s">
        <v>56</v>
      </c>
      <c r="K12" s="100" t="s">
        <v>864</v>
      </c>
      <c r="L12" s="100" t="s">
        <v>84</v>
      </c>
      <c r="M12" s="102" t="s">
        <v>109</v>
      </c>
      <c r="N12" s="162" t="s">
        <v>951</v>
      </c>
    </row>
    <row r="13" spans="1:14" ht="77.25" customHeight="1">
      <c r="A13" s="82" t="s">
        <v>951</v>
      </c>
      <c r="B13" s="35" t="s">
        <v>1407</v>
      </c>
      <c r="C13" s="36" t="s">
        <v>1553</v>
      </c>
      <c r="D13" s="37" t="s">
        <v>53</v>
      </c>
      <c r="E13" s="37">
        <v>1</v>
      </c>
      <c r="F13" s="258">
        <v>2000000</v>
      </c>
      <c r="G13" s="98" t="s">
        <v>54</v>
      </c>
      <c r="H13" s="259">
        <v>46266</v>
      </c>
      <c r="I13" s="41" t="s">
        <v>101</v>
      </c>
      <c r="J13" s="41" t="s">
        <v>56</v>
      </c>
      <c r="K13" s="41" t="s">
        <v>858</v>
      </c>
      <c r="L13" s="41" t="s">
        <v>84</v>
      </c>
      <c r="M13" s="102" t="s">
        <v>2498</v>
      </c>
      <c r="N13" s="162" t="s">
        <v>951</v>
      </c>
    </row>
    <row r="14" spans="1:14" ht="141" customHeight="1">
      <c r="A14" s="15" t="s">
        <v>951</v>
      </c>
      <c r="B14" s="35" t="s">
        <v>64</v>
      </c>
      <c r="C14" s="36" t="s">
        <v>1711</v>
      </c>
      <c r="D14" s="96" t="s">
        <v>53</v>
      </c>
      <c r="E14" s="96">
        <v>1</v>
      </c>
      <c r="F14" s="159">
        <v>40000</v>
      </c>
      <c r="G14" s="98" t="s">
        <v>66</v>
      </c>
      <c r="H14" s="160">
        <v>46266</v>
      </c>
      <c r="I14" s="100" t="s">
        <v>55</v>
      </c>
      <c r="J14" s="100" t="s">
        <v>56</v>
      </c>
      <c r="K14" s="100" t="s">
        <v>83</v>
      </c>
      <c r="L14" s="100" t="s">
        <v>91</v>
      </c>
      <c r="M14" s="102" t="s">
        <v>148</v>
      </c>
      <c r="N14" s="162" t="s">
        <v>951</v>
      </c>
    </row>
    <row r="15" spans="1:14" ht="77.25" customHeight="1">
      <c r="A15" s="15" t="s">
        <v>951</v>
      </c>
      <c r="B15" s="35" t="s">
        <v>64</v>
      </c>
      <c r="C15" s="36" t="s">
        <v>1678</v>
      </c>
      <c r="D15" s="96" t="s">
        <v>53</v>
      </c>
      <c r="E15" s="96">
        <v>1</v>
      </c>
      <c r="F15" s="159">
        <v>40000</v>
      </c>
      <c r="G15" s="98" t="s">
        <v>66</v>
      </c>
      <c r="H15" s="160">
        <v>46266</v>
      </c>
      <c r="I15" s="100" t="s">
        <v>55</v>
      </c>
      <c r="J15" s="100" t="s">
        <v>56</v>
      </c>
      <c r="K15" s="100" t="s">
        <v>83</v>
      </c>
      <c r="L15" s="100" t="s">
        <v>91</v>
      </c>
      <c r="M15" s="102" t="s">
        <v>109</v>
      </c>
      <c r="N15" s="162" t="s">
        <v>951</v>
      </c>
    </row>
    <row r="16" spans="1:14" ht="165.75" customHeight="1">
      <c r="A16" s="15" t="s">
        <v>951</v>
      </c>
      <c r="B16" s="35" t="s">
        <v>64</v>
      </c>
      <c r="C16" s="36" t="s">
        <v>1634</v>
      </c>
      <c r="D16" s="96" t="s">
        <v>53</v>
      </c>
      <c r="E16" s="96">
        <v>1</v>
      </c>
      <c r="F16" s="159">
        <v>40000</v>
      </c>
      <c r="G16" s="98" t="s">
        <v>66</v>
      </c>
      <c r="H16" s="160">
        <v>46266</v>
      </c>
      <c r="I16" s="100" t="s">
        <v>55</v>
      </c>
      <c r="J16" s="100" t="s">
        <v>56</v>
      </c>
      <c r="K16" s="100" t="s">
        <v>83</v>
      </c>
      <c r="L16" s="100" t="s">
        <v>91</v>
      </c>
      <c r="M16" s="102" t="s">
        <v>2517</v>
      </c>
      <c r="N16" s="162" t="s">
        <v>951</v>
      </c>
    </row>
    <row r="17" spans="1:14" ht="165.75" customHeight="1">
      <c r="A17" s="15" t="s">
        <v>951</v>
      </c>
      <c r="B17" s="35" t="s">
        <v>652</v>
      </c>
      <c r="C17" s="36" t="s">
        <v>2332</v>
      </c>
      <c r="D17" s="96" t="s">
        <v>2333</v>
      </c>
      <c r="E17" s="96">
        <v>1</v>
      </c>
      <c r="F17" s="159">
        <v>180</v>
      </c>
      <c r="G17" s="98" t="s">
        <v>54</v>
      </c>
      <c r="H17" s="160">
        <v>46143</v>
      </c>
      <c r="I17" s="100" t="s">
        <v>55</v>
      </c>
      <c r="J17" s="100" t="s">
        <v>56</v>
      </c>
      <c r="K17" s="100" t="s">
        <v>164</v>
      </c>
      <c r="L17" s="100" t="s">
        <v>91</v>
      </c>
      <c r="M17" s="102" t="s">
        <v>2498</v>
      </c>
      <c r="N17" s="162" t="s">
        <v>951</v>
      </c>
    </row>
    <row r="18" spans="1:14" ht="77.25" customHeight="1">
      <c r="A18" s="15" t="s">
        <v>951</v>
      </c>
      <c r="B18" s="35" t="s">
        <v>1560</v>
      </c>
      <c r="C18" s="36" t="s">
        <v>1588</v>
      </c>
      <c r="D18" s="96" t="s">
        <v>53</v>
      </c>
      <c r="E18" s="96">
        <v>1</v>
      </c>
      <c r="F18" s="159">
        <v>1000000</v>
      </c>
      <c r="G18" s="98" t="s">
        <v>54</v>
      </c>
      <c r="H18" s="160">
        <v>46266</v>
      </c>
      <c r="I18" s="100" t="s">
        <v>101</v>
      </c>
      <c r="J18" s="100" t="s">
        <v>56</v>
      </c>
      <c r="K18" s="100" t="s">
        <v>864</v>
      </c>
      <c r="L18" s="100" t="s">
        <v>84</v>
      </c>
      <c r="M18" s="102" t="s">
        <v>2534</v>
      </c>
      <c r="N18" s="162" t="s">
        <v>951</v>
      </c>
    </row>
    <row r="19" spans="1:14" ht="15.75" customHeight="1">
      <c r="A19" s="15" t="s">
        <v>951</v>
      </c>
      <c r="B19" s="35" t="s">
        <v>172</v>
      </c>
      <c r="C19" s="36" t="s">
        <v>1684</v>
      </c>
      <c r="D19" s="96" t="s">
        <v>53</v>
      </c>
      <c r="E19" s="96">
        <v>1</v>
      </c>
      <c r="F19" s="159">
        <v>3000</v>
      </c>
      <c r="G19" s="98" t="s">
        <v>54</v>
      </c>
      <c r="H19" s="160">
        <v>46174</v>
      </c>
      <c r="I19" s="100" t="s">
        <v>55</v>
      </c>
      <c r="J19" s="100" t="s">
        <v>56</v>
      </c>
      <c r="K19" s="100" t="s">
        <v>83</v>
      </c>
      <c r="L19" s="100" t="s">
        <v>91</v>
      </c>
      <c r="M19" s="102" t="s">
        <v>2498</v>
      </c>
      <c r="N19" s="162" t="s">
        <v>951</v>
      </c>
    </row>
    <row r="20" spans="1:14" ht="15.75" customHeight="1">
      <c r="A20" s="15" t="s">
        <v>951</v>
      </c>
      <c r="B20" s="35" t="s">
        <v>775</v>
      </c>
      <c r="C20" s="36" t="s">
        <v>3524</v>
      </c>
      <c r="D20" s="96" t="s">
        <v>53</v>
      </c>
      <c r="E20" s="96">
        <v>1</v>
      </c>
      <c r="F20" s="159">
        <v>1500</v>
      </c>
      <c r="G20" s="98" t="s">
        <v>54</v>
      </c>
      <c r="H20" s="160">
        <v>46174</v>
      </c>
      <c r="I20" s="100" t="s">
        <v>55</v>
      </c>
      <c r="J20" s="100" t="s">
        <v>56</v>
      </c>
      <c r="K20" s="100" t="s">
        <v>83</v>
      </c>
      <c r="L20" s="100" t="s">
        <v>91</v>
      </c>
      <c r="M20" s="102" t="s">
        <v>109</v>
      </c>
      <c r="N20" s="162" t="s">
        <v>951</v>
      </c>
    </row>
    <row r="21" spans="1:14" ht="15.75" customHeight="1">
      <c r="A21" s="15" t="s">
        <v>951</v>
      </c>
      <c r="B21" s="35" t="s">
        <v>283</v>
      </c>
      <c r="C21" s="36" t="s">
        <v>1938</v>
      </c>
      <c r="D21" s="96" t="s">
        <v>53</v>
      </c>
      <c r="E21" s="96">
        <v>2</v>
      </c>
      <c r="F21" s="159">
        <v>5900</v>
      </c>
      <c r="G21" s="98" t="s">
        <v>54</v>
      </c>
      <c r="H21" s="160">
        <v>46204</v>
      </c>
      <c r="I21" s="100" t="s">
        <v>55</v>
      </c>
      <c r="J21" s="100" t="s">
        <v>56</v>
      </c>
      <c r="K21" s="100" t="s">
        <v>164</v>
      </c>
      <c r="L21" s="100" t="s">
        <v>91</v>
      </c>
      <c r="M21" s="102" t="s">
        <v>2486</v>
      </c>
      <c r="N21" s="162" t="s">
        <v>951</v>
      </c>
    </row>
    <row r="22" spans="1:14" ht="15.75" customHeight="1">
      <c r="A22" s="15" t="s">
        <v>951</v>
      </c>
      <c r="B22" s="35" t="s">
        <v>1560</v>
      </c>
      <c r="C22" s="36" t="s">
        <v>1585</v>
      </c>
      <c r="D22" s="96" t="s">
        <v>53</v>
      </c>
      <c r="E22" s="96">
        <v>1</v>
      </c>
      <c r="F22" s="159">
        <v>1000000</v>
      </c>
      <c r="G22" s="98" t="s">
        <v>66</v>
      </c>
      <c r="H22" s="160">
        <v>46266</v>
      </c>
      <c r="I22" s="100" t="s">
        <v>101</v>
      </c>
      <c r="J22" s="100" t="s">
        <v>56</v>
      </c>
      <c r="K22" s="100" t="s">
        <v>864</v>
      </c>
      <c r="L22" s="100" t="s">
        <v>91</v>
      </c>
      <c r="M22" s="102" t="s">
        <v>2517</v>
      </c>
      <c r="N22" s="162" t="s">
        <v>951</v>
      </c>
    </row>
    <row r="23" spans="1:14" ht="15.75" customHeight="1">
      <c r="A23" s="15"/>
      <c r="B23" s="35" t="s">
        <v>1504</v>
      </c>
      <c r="C23" s="36" t="s">
        <v>3462</v>
      </c>
      <c r="D23" s="96" t="s">
        <v>53</v>
      </c>
      <c r="E23" s="96">
        <v>1</v>
      </c>
      <c r="F23" s="159">
        <v>298000</v>
      </c>
      <c r="G23" s="98" t="s">
        <v>54</v>
      </c>
      <c r="H23" s="160">
        <v>46174</v>
      </c>
      <c r="I23" s="100" t="s">
        <v>101</v>
      </c>
      <c r="J23" s="100" t="s">
        <v>56</v>
      </c>
      <c r="K23" s="100" t="s">
        <v>858</v>
      </c>
      <c r="L23" s="100" t="s">
        <v>58</v>
      </c>
      <c r="M23" s="102" t="s">
        <v>2498</v>
      </c>
      <c r="N23" s="162" t="s">
        <v>951</v>
      </c>
    </row>
    <row r="24" spans="1:14" ht="15.75" customHeight="1">
      <c r="A24" s="15" t="s">
        <v>951</v>
      </c>
      <c r="B24" s="35" t="s">
        <v>51</v>
      </c>
      <c r="C24" s="36" t="s">
        <v>302</v>
      </c>
      <c r="D24" s="96" t="s">
        <v>53</v>
      </c>
      <c r="E24" s="96">
        <v>20</v>
      </c>
      <c r="F24" s="159">
        <v>11280</v>
      </c>
      <c r="G24" s="98" t="s">
        <v>54</v>
      </c>
      <c r="H24" s="160">
        <v>46235</v>
      </c>
      <c r="I24" s="100" t="s">
        <v>55</v>
      </c>
      <c r="J24" s="100" t="s">
        <v>56</v>
      </c>
      <c r="K24" s="100" t="s">
        <v>164</v>
      </c>
      <c r="L24" s="100" t="s">
        <v>91</v>
      </c>
      <c r="M24" s="102" t="s">
        <v>2534</v>
      </c>
      <c r="N24" s="162" t="s">
        <v>951</v>
      </c>
    </row>
    <row r="25" spans="1:14" ht="15.75" customHeight="1">
      <c r="A25" s="15" t="s">
        <v>951</v>
      </c>
      <c r="B25" s="35" t="s">
        <v>291</v>
      </c>
      <c r="C25" s="36" t="s">
        <v>2270</v>
      </c>
      <c r="D25" s="96" t="s">
        <v>53</v>
      </c>
      <c r="E25" s="96">
        <v>2</v>
      </c>
      <c r="F25" s="159">
        <v>400</v>
      </c>
      <c r="G25" s="98" t="s">
        <v>54</v>
      </c>
      <c r="H25" s="160">
        <v>46174</v>
      </c>
      <c r="I25" s="100" t="s">
        <v>55</v>
      </c>
      <c r="J25" s="100" t="s">
        <v>56</v>
      </c>
      <c r="K25" s="100" t="s">
        <v>164</v>
      </c>
      <c r="L25" s="100" t="s">
        <v>91</v>
      </c>
      <c r="M25" s="102" t="s">
        <v>2498</v>
      </c>
      <c r="N25" s="162" t="s">
        <v>951</v>
      </c>
    </row>
    <row r="26" spans="1:14" ht="15.75" customHeight="1">
      <c r="A26" s="15" t="s">
        <v>951</v>
      </c>
      <c r="B26" s="35" t="s">
        <v>291</v>
      </c>
      <c r="C26" s="36" t="s">
        <v>2164</v>
      </c>
      <c r="D26" s="96" t="s">
        <v>53</v>
      </c>
      <c r="E26" s="96">
        <v>2</v>
      </c>
      <c r="F26" s="159">
        <v>800</v>
      </c>
      <c r="G26" s="98" t="s">
        <v>54</v>
      </c>
      <c r="H26" s="160">
        <v>46174</v>
      </c>
      <c r="I26" s="100" t="s">
        <v>55</v>
      </c>
      <c r="J26" s="100" t="s">
        <v>56</v>
      </c>
      <c r="K26" s="100" t="s">
        <v>164</v>
      </c>
      <c r="L26" s="100" t="s">
        <v>91</v>
      </c>
      <c r="M26" s="102" t="s">
        <v>2486</v>
      </c>
      <c r="N26" s="162" t="s">
        <v>951</v>
      </c>
    </row>
    <row r="27" spans="1:14" ht="15.75" customHeight="1">
      <c r="A27" s="15" t="s">
        <v>951</v>
      </c>
      <c r="B27" s="35" t="s">
        <v>51</v>
      </c>
      <c r="C27" s="36" t="s">
        <v>2323</v>
      </c>
      <c r="D27" s="96" t="s">
        <v>53</v>
      </c>
      <c r="E27" s="96">
        <v>20</v>
      </c>
      <c r="F27" s="159">
        <v>960</v>
      </c>
      <c r="G27" s="98" t="s">
        <v>54</v>
      </c>
      <c r="H27" s="160">
        <v>46174</v>
      </c>
      <c r="I27" s="100" t="s">
        <v>55</v>
      </c>
      <c r="J27" s="100" t="s">
        <v>56</v>
      </c>
      <c r="K27" s="100" t="s">
        <v>164</v>
      </c>
      <c r="L27" s="100" t="s">
        <v>91</v>
      </c>
      <c r="M27" s="102" t="s">
        <v>2534</v>
      </c>
      <c r="N27" s="162" t="s">
        <v>951</v>
      </c>
    </row>
    <row r="28" spans="1:14" ht="15.75" customHeight="1">
      <c r="A28" s="15" t="s">
        <v>951</v>
      </c>
      <c r="B28" s="35" t="s">
        <v>245</v>
      </c>
      <c r="C28" s="36" t="s">
        <v>2323</v>
      </c>
      <c r="D28" s="96" t="s">
        <v>53</v>
      </c>
      <c r="E28" s="96">
        <v>5</v>
      </c>
      <c r="F28" s="159">
        <v>240</v>
      </c>
      <c r="G28" s="98" t="s">
        <v>54</v>
      </c>
      <c r="H28" s="160">
        <v>46143</v>
      </c>
      <c r="I28" s="100" t="s">
        <v>55</v>
      </c>
      <c r="J28" s="100" t="s">
        <v>56</v>
      </c>
      <c r="K28" s="100" t="s">
        <v>164</v>
      </c>
      <c r="L28" s="100" t="s">
        <v>91</v>
      </c>
      <c r="M28" s="102" t="s">
        <v>2534</v>
      </c>
      <c r="N28" s="162" t="s">
        <v>951</v>
      </c>
    </row>
    <row r="29" spans="1:14" ht="15.75" customHeight="1">
      <c r="A29" s="15" t="s">
        <v>951</v>
      </c>
      <c r="B29" s="35" t="s">
        <v>258</v>
      </c>
      <c r="C29" s="36" t="s">
        <v>2323</v>
      </c>
      <c r="D29" s="96" t="s">
        <v>53</v>
      </c>
      <c r="E29" s="96">
        <v>5</v>
      </c>
      <c r="F29" s="159">
        <v>240</v>
      </c>
      <c r="G29" s="98" t="s">
        <v>54</v>
      </c>
      <c r="H29" s="160">
        <v>46143</v>
      </c>
      <c r="I29" s="100" t="s">
        <v>55</v>
      </c>
      <c r="J29" s="100" t="s">
        <v>56</v>
      </c>
      <c r="K29" s="100" t="s">
        <v>164</v>
      </c>
      <c r="L29" s="100" t="s">
        <v>91</v>
      </c>
      <c r="M29" s="102" t="s">
        <v>2534</v>
      </c>
      <c r="N29" s="162" t="s">
        <v>951</v>
      </c>
    </row>
    <row r="30" spans="1:14" ht="15.75" customHeight="1">
      <c r="A30" s="15" t="s">
        <v>951</v>
      </c>
      <c r="B30" s="35" t="s">
        <v>317</v>
      </c>
      <c r="C30" s="36" t="s">
        <v>2323</v>
      </c>
      <c r="D30" s="96" t="s">
        <v>53</v>
      </c>
      <c r="E30" s="96">
        <v>5</v>
      </c>
      <c r="F30" s="159">
        <v>240</v>
      </c>
      <c r="G30" s="98" t="s">
        <v>54</v>
      </c>
      <c r="H30" s="160">
        <v>46143</v>
      </c>
      <c r="I30" s="100" t="s">
        <v>55</v>
      </c>
      <c r="J30" s="100" t="s">
        <v>56</v>
      </c>
      <c r="K30" s="100" t="s">
        <v>164</v>
      </c>
      <c r="L30" s="100" t="s">
        <v>91</v>
      </c>
      <c r="M30" s="102" t="s">
        <v>2534</v>
      </c>
      <c r="N30" s="162" t="s">
        <v>951</v>
      </c>
    </row>
    <row r="31" spans="1:14" ht="15.75" customHeight="1">
      <c r="A31" s="15" t="s">
        <v>951</v>
      </c>
      <c r="B31" s="35" t="s">
        <v>51</v>
      </c>
      <c r="C31" s="36" t="s">
        <v>321</v>
      </c>
      <c r="D31" s="96" t="s">
        <v>53</v>
      </c>
      <c r="E31" s="96">
        <v>6</v>
      </c>
      <c r="F31" s="159">
        <v>10800</v>
      </c>
      <c r="G31" s="98" t="s">
        <v>54</v>
      </c>
      <c r="H31" s="160">
        <v>46235</v>
      </c>
      <c r="I31" s="100" t="s">
        <v>55</v>
      </c>
      <c r="J31" s="100" t="s">
        <v>56</v>
      </c>
      <c r="K31" s="100" t="s">
        <v>164</v>
      </c>
      <c r="L31" s="100" t="s">
        <v>91</v>
      </c>
      <c r="M31" s="102" t="s">
        <v>2498</v>
      </c>
      <c r="N31" s="162" t="s">
        <v>951</v>
      </c>
    </row>
    <row r="32" spans="1:14" ht="15.75" customHeight="1">
      <c r="A32" s="15" t="s">
        <v>951</v>
      </c>
      <c r="B32" s="35" t="s">
        <v>295</v>
      </c>
      <c r="C32" s="36" t="s">
        <v>321</v>
      </c>
      <c r="D32" s="96" t="s">
        <v>53</v>
      </c>
      <c r="E32" s="96">
        <v>3</v>
      </c>
      <c r="F32" s="159">
        <v>5400</v>
      </c>
      <c r="G32" s="98" t="s">
        <v>54</v>
      </c>
      <c r="H32" s="160">
        <v>46204</v>
      </c>
      <c r="I32" s="100" t="s">
        <v>55</v>
      </c>
      <c r="J32" s="100" t="s">
        <v>56</v>
      </c>
      <c r="K32" s="100" t="s">
        <v>164</v>
      </c>
      <c r="L32" s="100" t="s">
        <v>91</v>
      </c>
      <c r="M32" s="102" t="s">
        <v>2498</v>
      </c>
      <c r="N32" s="162" t="s">
        <v>951</v>
      </c>
    </row>
    <row r="33" spans="1:14" ht="15.75" customHeight="1">
      <c r="A33" s="15" t="s">
        <v>951</v>
      </c>
      <c r="B33" s="35" t="s">
        <v>1476</v>
      </c>
      <c r="C33" s="36" t="s">
        <v>321</v>
      </c>
      <c r="D33" s="96" t="s">
        <v>53</v>
      </c>
      <c r="E33" s="96">
        <v>2</v>
      </c>
      <c r="F33" s="159">
        <v>3600</v>
      </c>
      <c r="G33" s="98" t="s">
        <v>54</v>
      </c>
      <c r="H33" s="160">
        <v>46174</v>
      </c>
      <c r="I33" s="100" t="s">
        <v>55</v>
      </c>
      <c r="J33" s="100" t="s">
        <v>56</v>
      </c>
      <c r="K33" s="100" t="s">
        <v>164</v>
      </c>
      <c r="L33" s="100" t="s">
        <v>91</v>
      </c>
      <c r="M33" s="102" t="s">
        <v>2498</v>
      </c>
      <c r="N33" s="162" t="s">
        <v>951</v>
      </c>
    </row>
    <row r="34" spans="1:14" ht="15.75" customHeight="1">
      <c r="A34" s="15" t="s">
        <v>951</v>
      </c>
      <c r="B34" s="35" t="s">
        <v>652</v>
      </c>
      <c r="C34" s="36" t="s">
        <v>321</v>
      </c>
      <c r="D34" s="96" t="s">
        <v>53</v>
      </c>
      <c r="E34" s="96">
        <v>1</v>
      </c>
      <c r="F34" s="159">
        <v>1800</v>
      </c>
      <c r="G34" s="98" t="s">
        <v>54</v>
      </c>
      <c r="H34" s="160">
        <v>46174</v>
      </c>
      <c r="I34" s="100" t="s">
        <v>55</v>
      </c>
      <c r="J34" s="100" t="s">
        <v>56</v>
      </c>
      <c r="K34" s="100" t="s">
        <v>164</v>
      </c>
      <c r="L34" s="100" t="s">
        <v>91</v>
      </c>
      <c r="M34" s="102" t="s">
        <v>2498</v>
      </c>
      <c r="N34" s="162" t="s">
        <v>951</v>
      </c>
    </row>
    <row r="35" spans="1:14" ht="15.75" customHeight="1">
      <c r="A35" s="15" t="s">
        <v>951</v>
      </c>
      <c r="B35" s="35" t="s">
        <v>652</v>
      </c>
      <c r="C35" s="36" t="s">
        <v>321</v>
      </c>
      <c r="D35" s="96" t="s">
        <v>53</v>
      </c>
      <c r="E35" s="96">
        <v>1</v>
      </c>
      <c r="F35" s="159">
        <v>1800</v>
      </c>
      <c r="G35" s="98" t="s">
        <v>54</v>
      </c>
      <c r="H35" s="160">
        <v>46174</v>
      </c>
      <c r="I35" s="100" t="s">
        <v>55</v>
      </c>
      <c r="J35" s="100" t="s">
        <v>56</v>
      </c>
      <c r="K35" s="100" t="s">
        <v>164</v>
      </c>
      <c r="L35" s="100" t="s">
        <v>91</v>
      </c>
      <c r="M35" s="102" t="s">
        <v>2498</v>
      </c>
      <c r="N35" s="162" t="s">
        <v>951</v>
      </c>
    </row>
    <row r="36" spans="1:14" ht="15.75" customHeight="1">
      <c r="A36" s="15" t="s">
        <v>951</v>
      </c>
      <c r="B36" s="35" t="s">
        <v>51</v>
      </c>
      <c r="C36" s="36" t="s">
        <v>2667</v>
      </c>
      <c r="D36" s="96" t="s">
        <v>2668</v>
      </c>
      <c r="E36" s="96">
        <v>20</v>
      </c>
      <c r="F36" s="159">
        <v>480</v>
      </c>
      <c r="G36" s="98" t="s">
        <v>54</v>
      </c>
      <c r="H36" s="160">
        <v>46174</v>
      </c>
      <c r="I36" s="100" t="s">
        <v>55</v>
      </c>
      <c r="J36" s="100" t="s">
        <v>56</v>
      </c>
      <c r="K36" s="100" t="s">
        <v>164</v>
      </c>
      <c r="L36" s="100" t="s">
        <v>91</v>
      </c>
      <c r="M36" s="102" t="s">
        <v>2486</v>
      </c>
      <c r="N36" s="162" t="s">
        <v>951</v>
      </c>
    </row>
    <row r="37" spans="1:14" ht="15.75" customHeight="1">
      <c r="A37" s="15"/>
      <c r="B37" s="35" t="s">
        <v>70</v>
      </c>
      <c r="C37" s="36" t="s">
        <v>1502</v>
      </c>
      <c r="D37" s="96" t="s">
        <v>53</v>
      </c>
      <c r="E37" s="96">
        <v>1</v>
      </c>
      <c r="F37" s="159">
        <v>180300</v>
      </c>
      <c r="G37" s="98" t="s">
        <v>54</v>
      </c>
      <c r="H37" s="160">
        <v>46266</v>
      </c>
      <c r="I37" s="100" t="s">
        <v>101</v>
      </c>
      <c r="J37" s="100" t="s">
        <v>56</v>
      </c>
      <c r="K37" s="100" t="s">
        <v>858</v>
      </c>
      <c r="L37" s="100" t="s">
        <v>91</v>
      </c>
      <c r="M37" s="102" t="s">
        <v>2517</v>
      </c>
      <c r="N37" s="162" t="s">
        <v>951</v>
      </c>
    </row>
    <row r="38" spans="1:14" ht="15.75" customHeight="1">
      <c r="A38" s="15" t="s">
        <v>951</v>
      </c>
      <c r="B38" s="35" t="s">
        <v>51</v>
      </c>
      <c r="C38" s="36" t="s">
        <v>2630</v>
      </c>
      <c r="D38" s="96" t="s">
        <v>53</v>
      </c>
      <c r="E38" s="96">
        <v>2</v>
      </c>
      <c r="F38" s="159">
        <v>2400</v>
      </c>
      <c r="G38" s="98" t="s">
        <v>54</v>
      </c>
      <c r="H38" s="160">
        <v>46174</v>
      </c>
      <c r="I38" s="100" t="s">
        <v>55</v>
      </c>
      <c r="J38" s="100" t="s">
        <v>56</v>
      </c>
      <c r="K38" s="100" t="s">
        <v>164</v>
      </c>
      <c r="L38" s="100" t="s">
        <v>91</v>
      </c>
      <c r="M38" s="102" t="s">
        <v>2534</v>
      </c>
      <c r="N38" s="162" t="s">
        <v>951</v>
      </c>
    </row>
    <row r="39" spans="1:14" ht="15.75" customHeight="1">
      <c r="A39" s="15" t="s">
        <v>951</v>
      </c>
      <c r="B39" s="35" t="s">
        <v>1476</v>
      </c>
      <c r="C39" s="36" t="s">
        <v>3525</v>
      </c>
      <c r="D39" s="96" t="s">
        <v>53</v>
      </c>
      <c r="E39" s="96">
        <v>4</v>
      </c>
      <c r="F39" s="159">
        <v>400</v>
      </c>
      <c r="G39" s="98" t="s">
        <v>54</v>
      </c>
      <c r="H39" s="160">
        <v>46174</v>
      </c>
      <c r="I39" s="100" t="s">
        <v>55</v>
      </c>
      <c r="J39" s="100" t="s">
        <v>56</v>
      </c>
      <c r="K39" s="100" t="s">
        <v>164</v>
      </c>
      <c r="L39" s="100" t="s">
        <v>91</v>
      </c>
      <c r="M39" s="102" t="s">
        <v>2486</v>
      </c>
      <c r="N39" s="162" t="s">
        <v>951</v>
      </c>
    </row>
    <row r="40" spans="1:14" ht="15.75" customHeight="1">
      <c r="A40" s="15" t="s">
        <v>951</v>
      </c>
      <c r="B40" s="35" t="s">
        <v>295</v>
      </c>
      <c r="C40" s="36" t="s">
        <v>3526</v>
      </c>
      <c r="D40" s="96" t="s">
        <v>53</v>
      </c>
      <c r="E40" s="96">
        <v>30</v>
      </c>
      <c r="F40" s="159">
        <v>9000</v>
      </c>
      <c r="G40" s="98" t="s">
        <v>54</v>
      </c>
      <c r="H40" s="160">
        <v>46204</v>
      </c>
      <c r="I40" s="100" t="s">
        <v>55</v>
      </c>
      <c r="J40" s="100" t="s">
        <v>56</v>
      </c>
      <c r="K40" s="100" t="s">
        <v>164</v>
      </c>
      <c r="L40" s="100" t="s">
        <v>91</v>
      </c>
      <c r="M40" s="102" t="s">
        <v>2517</v>
      </c>
      <c r="N40" s="162" t="s">
        <v>951</v>
      </c>
    </row>
    <row r="41" spans="1:14" ht="15.75" customHeight="1">
      <c r="A41" s="15" t="s">
        <v>951</v>
      </c>
      <c r="B41" s="35" t="s">
        <v>317</v>
      </c>
      <c r="C41" s="36" t="s">
        <v>3527</v>
      </c>
      <c r="D41" s="96" t="s">
        <v>53</v>
      </c>
      <c r="E41" s="96">
        <v>11</v>
      </c>
      <c r="F41" s="159">
        <v>550</v>
      </c>
      <c r="G41" s="98" t="s">
        <v>54</v>
      </c>
      <c r="H41" s="160">
        <v>46174</v>
      </c>
      <c r="I41" s="100" t="s">
        <v>55</v>
      </c>
      <c r="J41" s="100" t="s">
        <v>56</v>
      </c>
      <c r="K41" s="100" t="s">
        <v>164</v>
      </c>
      <c r="L41" s="100" t="s">
        <v>91</v>
      </c>
      <c r="M41" s="102" t="s">
        <v>2517</v>
      </c>
      <c r="N41" s="162" t="s">
        <v>951</v>
      </c>
    </row>
    <row r="42" spans="1:14" ht="15.75" customHeight="1">
      <c r="A42" s="15" t="s">
        <v>951</v>
      </c>
      <c r="B42" s="35" t="s">
        <v>51</v>
      </c>
      <c r="C42" s="36" t="s">
        <v>2590</v>
      </c>
      <c r="D42" s="96" t="s">
        <v>53</v>
      </c>
      <c r="E42" s="96">
        <v>16</v>
      </c>
      <c r="F42" s="159">
        <v>5760</v>
      </c>
      <c r="G42" s="98" t="s">
        <v>54</v>
      </c>
      <c r="H42" s="160">
        <v>46204</v>
      </c>
      <c r="I42" s="100" t="s">
        <v>55</v>
      </c>
      <c r="J42" s="100" t="s">
        <v>56</v>
      </c>
      <c r="K42" s="100" t="s">
        <v>164</v>
      </c>
      <c r="L42" s="100" t="s">
        <v>91</v>
      </c>
      <c r="M42" s="102" t="s">
        <v>73</v>
      </c>
      <c r="N42" s="162" t="s">
        <v>951</v>
      </c>
    </row>
    <row r="43" spans="1:14" ht="15.75" customHeight="1">
      <c r="A43" s="15"/>
      <c r="B43" s="35" t="s">
        <v>1407</v>
      </c>
      <c r="C43" s="36" t="s">
        <v>1646</v>
      </c>
      <c r="D43" s="96" t="s">
        <v>53</v>
      </c>
      <c r="E43" s="96">
        <v>1</v>
      </c>
      <c r="F43" s="159">
        <v>100000</v>
      </c>
      <c r="G43" s="98" t="s">
        <v>54</v>
      </c>
      <c r="H43" s="160">
        <v>46266</v>
      </c>
      <c r="I43" s="100" t="s">
        <v>101</v>
      </c>
      <c r="J43" s="100" t="s">
        <v>56</v>
      </c>
      <c r="K43" s="100" t="s">
        <v>858</v>
      </c>
      <c r="L43" s="100" t="s">
        <v>91</v>
      </c>
      <c r="M43" s="102" t="s">
        <v>2534</v>
      </c>
      <c r="N43" s="162" t="s">
        <v>951</v>
      </c>
    </row>
    <row r="44" spans="1:14" ht="15.75" customHeight="1">
      <c r="A44" s="15"/>
      <c r="B44" s="35" t="s">
        <v>254</v>
      </c>
      <c r="C44" s="36" t="s">
        <v>1532</v>
      </c>
      <c r="D44" s="96" t="s">
        <v>53</v>
      </c>
      <c r="E44" s="96">
        <v>1</v>
      </c>
      <c r="F44" s="159">
        <v>4500</v>
      </c>
      <c r="G44" s="98" t="s">
        <v>54</v>
      </c>
      <c r="H44" s="160">
        <v>46204</v>
      </c>
      <c r="I44" s="100" t="s">
        <v>101</v>
      </c>
      <c r="J44" s="100" t="s">
        <v>56</v>
      </c>
      <c r="K44" s="100" t="s">
        <v>858</v>
      </c>
      <c r="L44" s="100" t="s">
        <v>58</v>
      </c>
      <c r="M44" s="102" t="s">
        <v>148</v>
      </c>
      <c r="N44" s="260" t="s">
        <v>951</v>
      </c>
    </row>
    <row r="45" spans="1:14" ht="15.75" customHeight="1">
      <c r="A45" s="15" t="s">
        <v>951</v>
      </c>
      <c r="B45" s="35" t="s">
        <v>219</v>
      </c>
      <c r="C45" s="36" t="s">
        <v>2071</v>
      </c>
      <c r="D45" s="96" t="s">
        <v>53</v>
      </c>
      <c r="E45" s="96">
        <v>12</v>
      </c>
      <c r="F45" s="159">
        <v>1800</v>
      </c>
      <c r="G45" s="98" t="s">
        <v>54</v>
      </c>
      <c r="H45" s="160">
        <v>46174</v>
      </c>
      <c r="I45" s="100" t="s">
        <v>55</v>
      </c>
      <c r="J45" s="100" t="s">
        <v>56</v>
      </c>
      <c r="K45" s="100" t="s">
        <v>164</v>
      </c>
      <c r="L45" s="100" t="s">
        <v>91</v>
      </c>
      <c r="M45" s="102" t="s">
        <v>2486</v>
      </c>
      <c r="N45" s="162" t="s">
        <v>951</v>
      </c>
    </row>
    <row r="46" spans="1:14" ht="15.75" customHeight="1">
      <c r="A46" s="15" t="s">
        <v>951</v>
      </c>
      <c r="B46" s="35" t="s">
        <v>254</v>
      </c>
      <c r="C46" s="36" t="s">
        <v>1961</v>
      </c>
      <c r="D46" s="96" t="s">
        <v>53</v>
      </c>
      <c r="E46" s="96">
        <v>1</v>
      </c>
      <c r="F46" s="159">
        <v>5000</v>
      </c>
      <c r="G46" s="98" t="s">
        <v>54</v>
      </c>
      <c r="H46" s="160">
        <v>46204</v>
      </c>
      <c r="I46" s="100" t="s">
        <v>55</v>
      </c>
      <c r="J46" s="100" t="s">
        <v>56</v>
      </c>
      <c r="K46" s="100" t="s">
        <v>164</v>
      </c>
      <c r="L46" s="100" t="s">
        <v>91</v>
      </c>
      <c r="M46" s="102" t="s">
        <v>2486</v>
      </c>
      <c r="N46" s="162" t="s">
        <v>951</v>
      </c>
    </row>
    <row r="47" spans="1:14" ht="15.75" customHeight="1">
      <c r="A47" s="15" t="s">
        <v>951</v>
      </c>
      <c r="B47" s="35" t="s">
        <v>51</v>
      </c>
      <c r="C47" s="36" t="s">
        <v>1410</v>
      </c>
      <c r="D47" s="96" t="s">
        <v>53</v>
      </c>
      <c r="E47" s="96">
        <v>20</v>
      </c>
      <c r="F47" s="159">
        <v>2880</v>
      </c>
      <c r="G47" s="98" t="s">
        <v>54</v>
      </c>
      <c r="H47" s="160">
        <v>46174</v>
      </c>
      <c r="I47" s="100" t="s">
        <v>55</v>
      </c>
      <c r="J47" s="100" t="s">
        <v>56</v>
      </c>
      <c r="K47" s="100" t="s">
        <v>164</v>
      </c>
      <c r="L47" s="100" t="s">
        <v>91</v>
      </c>
      <c r="M47" s="102" t="s">
        <v>148</v>
      </c>
      <c r="N47" s="162" t="s">
        <v>951</v>
      </c>
    </row>
    <row r="48" spans="1:14" ht="15.75" customHeight="1">
      <c r="A48" s="15" t="s">
        <v>951</v>
      </c>
      <c r="B48" s="35" t="s">
        <v>51</v>
      </c>
      <c r="C48" s="36" t="s">
        <v>2594</v>
      </c>
      <c r="D48" s="96" t="s">
        <v>53</v>
      </c>
      <c r="E48" s="96">
        <v>30</v>
      </c>
      <c r="F48" s="159">
        <v>5400</v>
      </c>
      <c r="G48" s="98" t="s">
        <v>54</v>
      </c>
      <c r="H48" s="160">
        <v>46204</v>
      </c>
      <c r="I48" s="100" t="s">
        <v>55</v>
      </c>
      <c r="J48" s="100" t="s">
        <v>56</v>
      </c>
      <c r="K48" s="100" t="s">
        <v>164</v>
      </c>
      <c r="L48" s="100" t="s">
        <v>91</v>
      </c>
      <c r="M48" s="102" t="s">
        <v>2517</v>
      </c>
      <c r="N48" s="162" t="s">
        <v>951</v>
      </c>
    </row>
    <row r="49" spans="1:14" ht="15.75" customHeight="1">
      <c r="A49" s="15" t="s">
        <v>951</v>
      </c>
      <c r="B49" s="35" t="s">
        <v>888</v>
      </c>
      <c r="C49" s="36" t="s">
        <v>2662</v>
      </c>
      <c r="D49" s="96" t="s">
        <v>53</v>
      </c>
      <c r="E49" s="96">
        <v>5</v>
      </c>
      <c r="F49" s="159">
        <v>555</v>
      </c>
      <c r="G49" s="98" t="s">
        <v>54</v>
      </c>
      <c r="H49" s="160">
        <v>46174</v>
      </c>
      <c r="I49" s="100" t="s">
        <v>55</v>
      </c>
      <c r="J49" s="100" t="s">
        <v>56</v>
      </c>
      <c r="K49" s="100" t="s">
        <v>164</v>
      </c>
      <c r="L49" s="100" t="s">
        <v>91</v>
      </c>
      <c r="M49" s="102" t="s">
        <v>73</v>
      </c>
      <c r="N49" s="162" t="s">
        <v>951</v>
      </c>
    </row>
    <row r="50" spans="1:14" ht="15.75" customHeight="1">
      <c r="A50" s="15" t="s">
        <v>951</v>
      </c>
      <c r="B50" s="35" t="s">
        <v>652</v>
      </c>
      <c r="C50" s="36" t="s">
        <v>2202</v>
      </c>
      <c r="D50" s="96" t="s">
        <v>53</v>
      </c>
      <c r="E50" s="96">
        <v>2</v>
      </c>
      <c r="F50" s="159">
        <v>600</v>
      </c>
      <c r="G50" s="98" t="s">
        <v>54</v>
      </c>
      <c r="H50" s="160">
        <v>46174</v>
      </c>
      <c r="I50" s="100" t="s">
        <v>55</v>
      </c>
      <c r="J50" s="100" t="s">
        <v>56</v>
      </c>
      <c r="K50" s="100" t="s">
        <v>164</v>
      </c>
      <c r="L50" s="100" t="s">
        <v>91</v>
      </c>
      <c r="M50" s="102" t="s">
        <v>2486</v>
      </c>
      <c r="N50" s="162" t="s">
        <v>951</v>
      </c>
    </row>
    <row r="51" spans="1:14" ht="15.75" customHeight="1">
      <c r="A51" s="15" t="s">
        <v>951</v>
      </c>
      <c r="B51" s="35" t="s">
        <v>233</v>
      </c>
      <c r="C51" s="36" t="s">
        <v>2138</v>
      </c>
      <c r="D51" s="96" t="s">
        <v>53</v>
      </c>
      <c r="E51" s="96">
        <v>3</v>
      </c>
      <c r="F51" s="159">
        <v>1050</v>
      </c>
      <c r="G51" s="98" t="s">
        <v>54</v>
      </c>
      <c r="H51" s="160">
        <v>46174</v>
      </c>
      <c r="I51" s="100" t="s">
        <v>55</v>
      </c>
      <c r="J51" s="100" t="s">
        <v>56</v>
      </c>
      <c r="K51" s="100" t="s">
        <v>164</v>
      </c>
      <c r="L51" s="100" t="s">
        <v>91</v>
      </c>
      <c r="M51" s="102" t="s">
        <v>2486</v>
      </c>
      <c r="N51" s="162" t="s">
        <v>951</v>
      </c>
    </row>
    <row r="52" spans="1:14" ht="77.25" customHeight="1">
      <c r="A52" s="15" t="s">
        <v>951</v>
      </c>
      <c r="B52" s="35" t="s">
        <v>169</v>
      </c>
      <c r="C52" s="36" t="s">
        <v>2138</v>
      </c>
      <c r="D52" s="96" t="s">
        <v>53</v>
      </c>
      <c r="E52" s="96">
        <v>1</v>
      </c>
      <c r="F52" s="159">
        <v>350</v>
      </c>
      <c r="G52" s="98" t="s">
        <v>54</v>
      </c>
      <c r="H52" s="160">
        <v>46174</v>
      </c>
      <c r="I52" s="100" t="s">
        <v>55</v>
      </c>
      <c r="J52" s="100" t="s">
        <v>56</v>
      </c>
      <c r="K52" s="100" t="s">
        <v>164</v>
      </c>
      <c r="L52" s="100" t="s">
        <v>91</v>
      </c>
      <c r="M52" s="102" t="s">
        <v>2486</v>
      </c>
      <c r="N52" s="162" t="s">
        <v>951</v>
      </c>
    </row>
    <row r="53" spans="1:14" ht="15.75" customHeight="1">
      <c r="A53" s="15" t="s">
        <v>951</v>
      </c>
      <c r="B53" s="35" t="s">
        <v>242</v>
      </c>
      <c r="C53" s="36" t="s">
        <v>2138</v>
      </c>
      <c r="D53" s="96" t="s">
        <v>53</v>
      </c>
      <c r="E53" s="96">
        <v>1</v>
      </c>
      <c r="F53" s="159">
        <v>350</v>
      </c>
      <c r="G53" s="98" t="s">
        <v>54</v>
      </c>
      <c r="H53" s="160">
        <v>46174</v>
      </c>
      <c r="I53" s="100" t="s">
        <v>55</v>
      </c>
      <c r="J53" s="100" t="s">
        <v>56</v>
      </c>
      <c r="K53" s="100" t="s">
        <v>164</v>
      </c>
      <c r="L53" s="100" t="s">
        <v>91</v>
      </c>
      <c r="M53" s="102" t="s">
        <v>2486</v>
      </c>
      <c r="N53" s="162" t="s">
        <v>951</v>
      </c>
    </row>
    <row r="54" spans="1:14" ht="15.75" customHeight="1">
      <c r="A54" s="15" t="s">
        <v>951</v>
      </c>
      <c r="B54" s="35" t="s">
        <v>51</v>
      </c>
      <c r="C54" s="36" t="s">
        <v>2304</v>
      </c>
      <c r="D54" s="96" t="s">
        <v>53</v>
      </c>
      <c r="E54" s="96">
        <v>4</v>
      </c>
      <c r="F54" s="159">
        <v>600</v>
      </c>
      <c r="G54" s="98" t="s">
        <v>54</v>
      </c>
      <c r="H54" s="160">
        <v>46174</v>
      </c>
      <c r="I54" s="100" t="s">
        <v>55</v>
      </c>
      <c r="J54" s="100" t="s">
        <v>56</v>
      </c>
      <c r="K54" s="100" t="s">
        <v>164</v>
      </c>
      <c r="L54" s="100" t="s">
        <v>91</v>
      </c>
      <c r="M54" s="102" t="s">
        <v>73</v>
      </c>
      <c r="N54" s="162" t="s">
        <v>951</v>
      </c>
    </row>
    <row r="55" spans="1:14" ht="15.75" customHeight="1">
      <c r="A55" s="15" t="s">
        <v>951</v>
      </c>
      <c r="B55" s="35" t="s">
        <v>295</v>
      </c>
      <c r="C55" s="36" t="s">
        <v>2304</v>
      </c>
      <c r="D55" s="96" t="s">
        <v>53</v>
      </c>
      <c r="E55" s="96">
        <v>2</v>
      </c>
      <c r="F55" s="159">
        <v>300</v>
      </c>
      <c r="G55" s="98" t="s">
        <v>54</v>
      </c>
      <c r="H55" s="160">
        <v>46174</v>
      </c>
      <c r="I55" s="100" t="s">
        <v>55</v>
      </c>
      <c r="J55" s="100" t="s">
        <v>56</v>
      </c>
      <c r="K55" s="100" t="s">
        <v>164</v>
      </c>
      <c r="L55" s="100" t="s">
        <v>91</v>
      </c>
      <c r="M55" s="102" t="s">
        <v>2739</v>
      </c>
      <c r="N55" s="162" t="s">
        <v>951</v>
      </c>
    </row>
    <row r="56" spans="1:14" ht="15.75" customHeight="1">
      <c r="A56" s="15" t="s">
        <v>951</v>
      </c>
      <c r="B56" s="35" t="s">
        <v>254</v>
      </c>
      <c r="C56" s="36" t="s">
        <v>2253</v>
      </c>
      <c r="D56" s="96" t="s">
        <v>53</v>
      </c>
      <c r="E56" s="96">
        <v>1</v>
      </c>
      <c r="F56" s="159">
        <v>450</v>
      </c>
      <c r="G56" s="98" t="s">
        <v>54</v>
      </c>
      <c r="H56" s="160">
        <v>46174</v>
      </c>
      <c r="I56" s="100" t="s">
        <v>55</v>
      </c>
      <c r="J56" s="100" t="s">
        <v>56</v>
      </c>
      <c r="K56" s="100" t="s">
        <v>164</v>
      </c>
      <c r="L56" s="100" t="s">
        <v>91</v>
      </c>
      <c r="M56" s="102" t="s">
        <v>2517</v>
      </c>
      <c r="N56" s="162" t="s">
        <v>951</v>
      </c>
    </row>
    <row r="57" spans="1:14" ht="15.75" customHeight="1">
      <c r="A57" s="15" t="s">
        <v>951</v>
      </c>
      <c r="B57" s="35" t="s">
        <v>51</v>
      </c>
      <c r="C57" s="36" t="s">
        <v>2561</v>
      </c>
      <c r="D57" s="96" t="s">
        <v>53</v>
      </c>
      <c r="E57" s="96">
        <v>25</v>
      </c>
      <c r="F57" s="159">
        <v>15000</v>
      </c>
      <c r="G57" s="98" t="s">
        <v>54</v>
      </c>
      <c r="H57" s="160">
        <v>46235</v>
      </c>
      <c r="I57" s="100" t="s">
        <v>55</v>
      </c>
      <c r="J57" s="100" t="s">
        <v>56</v>
      </c>
      <c r="K57" s="100" t="s">
        <v>164</v>
      </c>
      <c r="L57" s="100" t="s">
        <v>91</v>
      </c>
      <c r="M57" s="102" t="s">
        <v>2498</v>
      </c>
      <c r="N57" s="162" t="s">
        <v>951</v>
      </c>
    </row>
    <row r="58" spans="1:14" ht="15.75" customHeight="1">
      <c r="A58" s="15" t="s">
        <v>951</v>
      </c>
      <c r="B58" s="35" t="s">
        <v>219</v>
      </c>
      <c r="C58" s="36" t="s">
        <v>1385</v>
      </c>
      <c r="D58" s="96" t="s">
        <v>53</v>
      </c>
      <c r="E58" s="96">
        <v>4</v>
      </c>
      <c r="F58" s="159">
        <v>400</v>
      </c>
      <c r="G58" s="98" t="s">
        <v>54</v>
      </c>
      <c r="H58" s="160">
        <v>46174</v>
      </c>
      <c r="I58" s="100" t="s">
        <v>55</v>
      </c>
      <c r="J58" s="100" t="s">
        <v>56</v>
      </c>
      <c r="K58" s="100" t="s">
        <v>164</v>
      </c>
      <c r="L58" s="100" t="s">
        <v>91</v>
      </c>
      <c r="M58" s="102" t="s">
        <v>73</v>
      </c>
      <c r="N58" s="162" t="s">
        <v>951</v>
      </c>
    </row>
    <row r="59" spans="1:14" ht="15.75" customHeight="1">
      <c r="A59" s="15" t="s">
        <v>951</v>
      </c>
      <c r="B59" s="35" t="s">
        <v>247</v>
      </c>
      <c r="C59" s="36" t="s">
        <v>2310</v>
      </c>
      <c r="D59" s="96" t="s">
        <v>53</v>
      </c>
      <c r="E59" s="96">
        <v>2</v>
      </c>
      <c r="F59" s="159">
        <v>300</v>
      </c>
      <c r="G59" s="98" t="s">
        <v>54</v>
      </c>
      <c r="H59" s="160">
        <v>46174</v>
      </c>
      <c r="I59" s="100" t="s">
        <v>55</v>
      </c>
      <c r="J59" s="100" t="s">
        <v>56</v>
      </c>
      <c r="K59" s="100" t="s">
        <v>164</v>
      </c>
      <c r="L59" s="100" t="s">
        <v>91</v>
      </c>
      <c r="M59" s="102" t="s">
        <v>2534</v>
      </c>
      <c r="N59" s="162" t="s">
        <v>951</v>
      </c>
    </row>
    <row r="60" spans="1:14" ht="15.75" customHeight="1">
      <c r="A60" s="15" t="s">
        <v>951</v>
      </c>
      <c r="B60" s="35" t="s">
        <v>51</v>
      </c>
      <c r="C60" s="36" t="s">
        <v>2134</v>
      </c>
      <c r="D60" s="96" t="s">
        <v>53</v>
      </c>
      <c r="E60" s="96">
        <v>6</v>
      </c>
      <c r="F60" s="159">
        <v>1080</v>
      </c>
      <c r="G60" s="98" t="s">
        <v>54</v>
      </c>
      <c r="H60" s="160">
        <v>46174</v>
      </c>
      <c r="I60" s="100" t="s">
        <v>55</v>
      </c>
      <c r="J60" s="100" t="s">
        <v>56</v>
      </c>
      <c r="K60" s="100" t="s">
        <v>164</v>
      </c>
      <c r="L60" s="100" t="s">
        <v>91</v>
      </c>
      <c r="M60" s="102" t="s">
        <v>2498</v>
      </c>
      <c r="N60" s="162" t="s">
        <v>951</v>
      </c>
    </row>
    <row r="61" spans="1:14" ht="15.75" customHeight="1">
      <c r="A61" s="15" t="s">
        <v>951</v>
      </c>
      <c r="B61" s="35" t="s">
        <v>51</v>
      </c>
      <c r="C61" s="36" t="s">
        <v>1760</v>
      </c>
      <c r="D61" s="96" t="s">
        <v>53</v>
      </c>
      <c r="E61" s="96">
        <v>1200</v>
      </c>
      <c r="F61" s="159">
        <v>60000</v>
      </c>
      <c r="G61" s="98" t="s">
        <v>54</v>
      </c>
      <c r="H61" s="160">
        <v>46266</v>
      </c>
      <c r="I61" s="100" t="s">
        <v>55</v>
      </c>
      <c r="J61" s="100" t="s">
        <v>56</v>
      </c>
      <c r="K61" s="100" t="s">
        <v>164</v>
      </c>
      <c r="L61" s="100" t="s">
        <v>91</v>
      </c>
      <c r="M61" s="102" t="s">
        <v>109</v>
      </c>
      <c r="N61" s="162" t="s">
        <v>951</v>
      </c>
    </row>
    <row r="62" spans="1:14" ht="15.75" customHeight="1">
      <c r="A62" s="15" t="s">
        <v>951</v>
      </c>
      <c r="B62" s="35" t="s">
        <v>888</v>
      </c>
      <c r="C62" s="36" t="s">
        <v>2563</v>
      </c>
      <c r="D62" s="96" t="s">
        <v>53</v>
      </c>
      <c r="E62" s="96">
        <v>5</v>
      </c>
      <c r="F62" s="159">
        <v>14400</v>
      </c>
      <c r="G62" s="98" t="s">
        <v>54</v>
      </c>
      <c r="H62" s="160">
        <v>46235</v>
      </c>
      <c r="I62" s="100" t="s">
        <v>55</v>
      </c>
      <c r="J62" s="100" t="s">
        <v>56</v>
      </c>
      <c r="K62" s="100" t="s">
        <v>164</v>
      </c>
      <c r="L62" s="100" t="s">
        <v>91</v>
      </c>
      <c r="M62" s="102" t="s">
        <v>73</v>
      </c>
      <c r="N62" s="162" t="s">
        <v>951</v>
      </c>
    </row>
    <row r="63" spans="1:14" ht="15.75" customHeight="1">
      <c r="A63" s="15" t="s">
        <v>951</v>
      </c>
      <c r="B63" s="35" t="s">
        <v>254</v>
      </c>
      <c r="C63" s="36" t="s">
        <v>2152</v>
      </c>
      <c r="D63" s="96" t="s">
        <v>53</v>
      </c>
      <c r="E63" s="96">
        <v>8</v>
      </c>
      <c r="F63" s="159">
        <v>960</v>
      </c>
      <c r="G63" s="98" t="s">
        <v>54</v>
      </c>
      <c r="H63" s="160">
        <v>46174</v>
      </c>
      <c r="I63" s="100" t="s">
        <v>55</v>
      </c>
      <c r="J63" s="100" t="s">
        <v>56</v>
      </c>
      <c r="K63" s="100" t="s">
        <v>164</v>
      </c>
      <c r="L63" s="100" t="s">
        <v>91</v>
      </c>
      <c r="M63" s="102" t="s">
        <v>2498</v>
      </c>
      <c r="N63" s="162" t="s">
        <v>951</v>
      </c>
    </row>
    <row r="64" spans="1:14" ht="15.75" customHeight="1">
      <c r="A64" s="15" t="s">
        <v>951</v>
      </c>
      <c r="B64" s="35" t="s">
        <v>652</v>
      </c>
      <c r="C64" s="36" t="s">
        <v>2335</v>
      </c>
      <c r="D64" s="96" t="s">
        <v>53</v>
      </c>
      <c r="E64" s="96">
        <v>5</v>
      </c>
      <c r="F64" s="159">
        <v>180</v>
      </c>
      <c r="G64" s="98" t="s">
        <v>54</v>
      </c>
      <c r="H64" s="160">
        <v>46143</v>
      </c>
      <c r="I64" s="100" t="s">
        <v>55</v>
      </c>
      <c r="J64" s="100" t="s">
        <v>56</v>
      </c>
      <c r="K64" s="100" t="s">
        <v>164</v>
      </c>
      <c r="L64" s="100" t="s">
        <v>91</v>
      </c>
      <c r="M64" s="102" t="s">
        <v>2486</v>
      </c>
      <c r="N64" s="162" t="s">
        <v>951</v>
      </c>
    </row>
    <row r="65" spans="1:14" ht="15.75" customHeight="1">
      <c r="A65" s="15" t="s">
        <v>951</v>
      </c>
      <c r="B65" s="35" t="s">
        <v>247</v>
      </c>
      <c r="C65" s="36" t="s">
        <v>2354</v>
      </c>
      <c r="D65" s="96" t="s">
        <v>53</v>
      </c>
      <c r="E65" s="96">
        <v>5</v>
      </c>
      <c r="F65" s="159">
        <v>40</v>
      </c>
      <c r="G65" s="98" t="s">
        <v>54</v>
      </c>
      <c r="H65" s="160">
        <v>46143</v>
      </c>
      <c r="I65" s="100" t="s">
        <v>55</v>
      </c>
      <c r="J65" s="100" t="s">
        <v>56</v>
      </c>
      <c r="K65" s="100" t="s">
        <v>164</v>
      </c>
      <c r="L65" s="100" t="s">
        <v>91</v>
      </c>
      <c r="M65" s="102" t="s">
        <v>2534</v>
      </c>
      <c r="N65" s="162" t="s">
        <v>951</v>
      </c>
    </row>
    <row r="66" spans="1:14" ht="15.75" customHeight="1">
      <c r="A66" s="15" t="s">
        <v>951</v>
      </c>
      <c r="B66" s="35" t="s">
        <v>1049</v>
      </c>
      <c r="C66" s="36" t="s">
        <v>1767</v>
      </c>
      <c r="D66" s="96" t="s">
        <v>53</v>
      </c>
      <c r="E66" s="96">
        <v>80</v>
      </c>
      <c r="F66" s="159">
        <v>36000</v>
      </c>
      <c r="G66" s="98" t="s">
        <v>54</v>
      </c>
      <c r="H66" s="160">
        <v>46235</v>
      </c>
      <c r="I66" s="100" t="s">
        <v>55</v>
      </c>
      <c r="J66" s="100" t="s">
        <v>56</v>
      </c>
      <c r="K66" s="100" t="s">
        <v>164</v>
      </c>
      <c r="L66" s="100" t="s">
        <v>91</v>
      </c>
      <c r="M66" s="102" t="s">
        <v>2498</v>
      </c>
      <c r="N66" s="162" t="s">
        <v>951</v>
      </c>
    </row>
    <row r="67" spans="1:14" ht="51.75" customHeight="1">
      <c r="A67" s="15" t="s">
        <v>951</v>
      </c>
      <c r="B67" s="35" t="s">
        <v>652</v>
      </c>
      <c r="C67" s="36" t="s">
        <v>1968</v>
      </c>
      <c r="D67" s="96" t="s">
        <v>53</v>
      </c>
      <c r="E67" s="96">
        <v>6</v>
      </c>
      <c r="F67" s="159">
        <v>4800</v>
      </c>
      <c r="G67" s="98" t="s">
        <v>54</v>
      </c>
      <c r="H67" s="160">
        <v>46204</v>
      </c>
      <c r="I67" s="100" t="s">
        <v>55</v>
      </c>
      <c r="J67" s="100" t="s">
        <v>56</v>
      </c>
      <c r="K67" s="100" t="s">
        <v>164</v>
      </c>
      <c r="L67" s="100" t="s">
        <v>91</v>
      </c>
      <c r="M67" s="102" t="s">
        <v>2534</v>
      </c>
      <c r="N67" s="162" t="s">
        <v>951</v>
      </c>
    </row>
    <row r="68" spans="1:14" ht="51.75" customHeight="1">
      <c r="A68" s="15"/>
      <c r="B68" s="35" t="s">
        <v>295</v>
      </c>
      <c r="C68" s="36" t="s">
        <v>1535</v>
      </c>
      <c r="D68" s="96" t="s">
        <v>53</v>
      </c>
      <c r="E68" s="96">
        <v>2</v>
      </c>
      <c r="F68" s="159">
        <v>3600</v>
      </c>
      <c r="G68" s="98" t="s">
        <v>54</v>
      </c>
      <c r="H68" s="160">
        <v>46174</v>
      </c>
      <c r="I68" s="100" t="s">
        <v>101</v>
      </c>
      <c r="J68" s="100" t="s">
        <v>56</v>
      </c>
      <c r="K68" s="100" t="s">
        <v>858</v>
      </c>
      <c r="L68" s="100" t="s">
        <v>58</v>
      </c>
      <c r="M68" s="102" t="s">
        <v>2534</v>
      </c>
      <c r="N68" s="260" t="s">
        <v>951</v>
      </c>
    </row>
    <row r="69" spans="1:14" ht="15.75" customHeight="1">
      <c r="A69" s="15" t="s">
        <v>951</v>
      </c>
      <c r="B69" s="35" t="s">
        <v>652</v>
      </c>
      <c r="C69" s="36" t="s">
        <v>2319</v>
      </c>
      <c r="D69" s="96" t="s">
        <v>53</v>
      </c>
      <c r="E69" s="96">
        <v>1</v>
      </c>
      <c r="F69" s="159">
        <v>250</v>
      </c>
      <c r="G69" s="98" t="s">
        <v>54</v>
      </c>
      <c r="H69" s="160">
        <v>46143</v>
      </c>
      <c r="I69" s="100" t="s">
        <v>55</v>
      </c>
      <c r="J69" s="100" t="s">
        <v>56</v>
      </c>
      <c r="K69" s="100" t="s">
        <v>164</v>
      </c>
      <c r="L69" s="100" t="s">
        <v>91</v>
      </c>
      <c r="M69" s="102" t="s">
        <v>73</v>
      </c>
      <c r="N69" s="162" t="s">
        <v>951</v>
      </c>
    </row>
    <row r="70" spans="1:14" ht="15.75" customHeight="1">
      <c r="A70" s="15" t="s">
        <v>951</v>
      </c>
      <c r="B70" s="35" t="s">
        <v>652</v>
      </c>
      <c r="C70" s="36" t="s">
        <v>2319</v>
      </c>
      <c r="D70" s="96" t="s">
        <v>53</v>
      </c>
      <c r="E70" s="96">
        <v>1</v>
      </c>
      <c r="F70" s="159">
        <v>250</v>
      </c>
      <c r="G70" s="98" t="s">
        <v>54</v>
      </c>
      <c r="H70" s="160">
        <v>46143</v>
      </c>
      <c r="I70" s="100" t="s">
        <v>55</v>
      </c>
      <c r="J70" s="100" t="s">
        <v>56</v>
      </c>
      <c r="K70" s="100" t="s">
        <v>164</v>
      </c>
      <c r="L70" s="100" t="s">
        <v>91</v>
      </c>
      <c r="M70" s="102" t="s">
        <v>2739</v>
      </c>
      <c r="N70" s="162" t="s">
        <v>951</v>
      </c>
    </row>
    <row r="71" spans="1:14" ht="15.75" customHeight="1">
      <c r="A71" s="15" t="s">
        <v>951</v>
      </c>
      <c r="B71" s="35" t="s">
        <v>652</v>
      </c>
      <c r="C71" s="36" t="s">
        <v>2319</v>
      </c>
      <c r="D71" s="96" t="s">
        <v>53</v>
      </c>
      <c r="E71" s="96">
        <v>1</v>
      </c>
      <c r="F71" s="159">
        <v>250</v>
      </c>
      <c r="G71" s="98" t="s">
        <v>54</v>
      </c>
      <c r="H71" s="160">
        <v>46143</v>
      </c>
      <c r="I71" s="100" t="s">
        <v>55</v>
      </c>
      <c r="J71" s="100" t="s">
        <v>56</v>
      </c>
      <c r="K71" s="100" t="s">
        <v>164</v>
      </c>
      <c r="L71" s="100" t="s">
        <v>91</v>
      </c>
      <c r="M71" s="102" t="s">
        <v>2766</v>
      </c>
      <c r="N71" s="162" t="s">
        <v>951</v>
      </c>
    </row>
    <row r="72" spans="1:14" ht="15.75" customHeight="1">
      <c r="A72" s="15" t="s">
        <v>951</v>
      </c>
      <c r="B72" s="35" t="s">
        <v>233</v>
      </c>
      <c r="C72" s="36" t="s">
        <v>2328</v>
      </c>
      <c r="D72" s="96" t="s">
        <v>53</v>
      </c>
      <c r="E72" s="96">
        <v>1</v>
      </c>
      <c r="F72" s="159">
        <v>200</v>
      </c>
      <c r="G72" s="98" t="s">
        <v>54</v>
      </c>
      <c r="H72" s="160">
        <v>46143</v>
      </c>
      <c r="I72" s="100" t="s">
        <v>55</v>
      </c>
      <c r="J72" s="100" t="s">
        <v>56</v>
      </c>
      <c r="K72" s="100" t="s">
        <v>164</v>
      </c>
      <c r="L72" s="100" t="s">
        <v>91</v>
      </c>
      <c r="M72" s="102" t="s">
        <v>148</v>
      </c>
      <c r="N72" s="162" t="s">
        <v>951</v>
      </c>
    </row>
    <row r="73" spans="1:14" ht="15.75" customHeight="1">
      <c r="A73" s="15"/>
      <c r="B73" s="35" t="s">
        <v>233</v>
      </c>
      <c r="C73" s="36" t="s">
        <v>1539</v>
      </c>
      <c r="D73" s="96" t="s">
        <v>53</v>
      </c>
      <c r="E73" s="96">
        <v>1</v>
      </c>
      <c r="F73" s="159">
        <v>2800</v>
      </c>
      <c r="G73" s="98" t="s">
        <v>54</v>
      </c>
      <c r="H73" s="160">
        <v>46174</v>
      </c>
      <c r="I73" s="100" t="s">
        <v>101</v>
      </c>
      <c r="J73" s="100" t="s">
        <v>56</v>
      </c>
      <c r="K73" s="100" t="s">
        <v>858</v>
      </c>
      <c r="L73" s="100" t="s">
        <v>58</v>
      </c>
      <c r="M73" s="102" t="s">
        <v>148</v>
      </c>
      <c r="N73" s="162" t="s">
        <v>951</v>
      </c>
    </row>
    <row r="74" spans="1:14" ht="15.75" customHeight="1">
      <c r="A74" s="15"/>
      <c r="B74" s="35" t="s">
        <v>245</v>
      </c>
      <c r="C74" s="36" t="s">
        <v>1535</v>
      </c>
      <c r="D74" s="96" t="s">
        <v>53</v>
      </c>
      <c r="E74" s="96">
        <v>1</v>
      </c>
      <c r="F74" s="159">
        <v>1800</v>
      </c>
      <c r="G74" s="98" t="s">
        <v>54</v>
      </c>
      <c r="H74" s="160">
        <v>46174</v>
      </c>
      <c r="I74" s="100" t="s">
        <v>101</v>
      </c>
      <c r="J74" s="100" t="s">
        <v>56</v>
      </c>
      <c r="K74" s="100" t="s">
        <v>858</v>
      </c>
      <c r="L74" s="100" t="s">
        <v>58</v>
      </c>
      <c r="M74" s="102" t="s">
        <v>73</v>
      </c>
      <c r="N74" s="162" t="s">
        <v>951</v>
      </c>
    </row>
    <row r="75" spans="1:14" ht="15.75" customHeight="1">
      <c r="A75" s="15"/>
      <c r="B75" s="35" t="s">
        <v>233</v>
      </c>
      <c r="C75" s="36" t="s">
        <v>1543</v>
      </c>
      <c r="D75" s="96" t="s">
        <v>53</v>
      </c>
      <c r="E75" s="96">
        <v>2</v>
      </c>
      <c r="F75" s="159">
        <v>1700</v>
      </c>
      <c r="G75" s="98" t="s">
        <v>54</v>
      </c>
      <c r="H75" s="160">
        <v>46174</v>
      </c>
      <c r="I75" s="100" t="s">
        <v>101</v>
      </c>
      <c r="J75" s="100" t="s">
        <v>56</v>
      </c>
      <c r="K75" s="100" t="s">
        <v>858</v>
      </c>
      <c r="L75" s="100" t="s">
        <v>58</v>
      </c>
      <c r="M75" s="102" t="s">
        <v>2498</v>
      </c>
      <c r="N75" s="162" t="s">
        <v>951</v>
      </c>
    </row>
    <row r="76" spans="1:14" ht="15.75" customHeight="1">
      <c r="A76" s="15"/>
      <c r="B76" s="35" t="s">
        <v>233</v>
      </c>
      <c r="C76" s="36" t="s">
        <v>1545</v>
      </c>
      <c r="D76" s="96" t="s">
        <v>53</v>
      </c>
      <c r="E76" s="96">
        <v>1</v>
      </c>
      <c r="F76" s="159">
        <v>1500</v>
      </c>
      <c r="G76" s="98" t="s">
        <v>54</v>
      </c>
      <c r="H76" s="160">
        <v>46174</v>
      </c>
      <c r="I76" s="100" t="s">
        <v>101</v>
      </c>
      <c r="J76" s="100" t="s">
        <v>56</v>
      </c>
      <c r="K76" s="100" t="s">
        <v>858</v>
      </c>
      <c r="L76" s="100" t="s">
        <v>58</v>
      </c>
      <c r="M76" s="102" t="s">
        <v>2486</v>
      </c>
      <c r="N76" s="162" t="s">
        <v>951</v>
      </c>
    </row>
    <row r="77" spans="1:14" ht="15.75" customHeight="1">
      <c r="A77" s="15"/>
      <c r="B77" s="35" t="s">
        <v>247</v>
      </c>
      <c r="C77" s="36" t="s">
        <v>2645</v>
      </c>
      <c r="D77" s="96" t="s">
        <v>53</v>
      </c>
      <c r="E77" s="96">
        <v>1</v>
      </c>
      <c r="F77" s="159">
        <v>1200</v>
      </c>
      <c r="G77" s="98" t="s">
        <v>54</v>
      </c>
      <c r="H77" s="160">
        <v>46174</v>
      </c>
      <c r="I77" s="100" t="s">
        <v>101</v>
      </c>
      <c r="J77" s="100" t="s">
        <v>56</v>
      </c>
      <c r="K77" s="100" t="s">
        <v>858</v>
      </c>
      <c r="L77" s="100" t="s">
        <v>58</v>
      </c>
      <c r="M77" s="102" t="s">
        <v>73</v>
      </c>
      <c r="N77" s="162" t="s">
        <v>951</v>
      </c>
    </row>
    <row r="78" spans="1:14" ht="15.75" customHeight="1">
      <c r="A78" s="15" t="s">
        <v>951</v>
      </c>
      <c r="B78" s="35" t="s">
        <v>295</v>
      </c>
      <c r="C78" s="36" t="s">
        <v>1619</v>
      </c>
      <c r="D78" s="96" t="s">
        <v>53</v>
      </c>
      <c r="E78" s="96">
        <v>1</v>
      </c>
      <c r="F78" s="159">
        <v>5000</v>
      </c>
      <c r="G78" s="98" t="s">
        <v>54</v>
      </c>
      <c r="H78" s="160">
        <v>46204</v>
      </c>
      <c r="I78" s="100" t="s">
        <v>55</v>
      </c>
      <c r="J78" s="100" t="s">
        <v>56</v>
      </c>
      <c r="K78" s="100" t="s">
        <v>72</v>
      </c>
      <c r="L78" s="100" t="s">
        <v>91</v>
      </c>
      <c r="M78" s="102" t="s">
        <v>73</v>
      </c>
      <c r="N78" s="162" t="s">
        <v>951</v>
      </c>
    </row>
    <row r="79" spans="1:14" ht="15.75" customHeight="1">
      <c r="A79" s="15" t="s">
        <v>951</v>
      </c>
      <c r="B79" s="35" t="s">
        <v>1407</v>
      </c>
      <c r="C79" s="36" t="s">
        <v>1652</v>
      </c>
      <c r="D79" s="96" t="s">
        <v>53</v>
      </c>
      <c r="E79" s="96">
        <v>1</v>
      </c>
      <c r="F79" s="159">
        <v>250000</v>
      </c>
      <c r="G79" s="98" t="s">
        <v>54</v>
      </c>
      <c r="H79" s="160">
        <v>46266</v>
      </c>
      <c r="I79" s="100" t="s">
        <v>55</v>
      </c>
      <c r="J79" s="100" t="s">
        <v>56</v>
      </c>
      <c r="K79" s="100" t="s">
        <v>83</v>
      </c>
      <c r="L79" s="100" t="s">
        <v>91</v>
      </c>
      <c r="M79" s="102" t="s">
        <v>2517</v>
      </c>
      <c r="N79" s="162" t="s">
        <v>951</v>
      </c>
    </row>
    <row r="80" spans="1:14" ht="15.75" customHeight="1">
      <c r="A80" s="15" t="s">
        <v>951</v>
      </c>
      <c r="B80" s="35" t="s">
        <v>64</v>
      </c>
      <c r="C80" s="36" t="s">
        <v>1718</v>
      </c>
      <c r="D80" s="96" t="s">
        <v>53</v>
      </c>
      <c r="E80" s="96">
        <v>1</v>
      </c>
      <c r="F80" s="159">
        <v>4186000</v>
      </c>
      <c r="G80" s="98" t="s">
        <v>66</v>
      </c>
      <c r="H80" s="160">
        <v>46266</v>
      </c>
      <c r="I80" s="100" t="s">
        <v>55</v>
      </c>
      <c r="J80" s="100" t="s">
        <v>56</v>
      </c>
      <c r="K80" s="100" t="s">
        <v>164</v>
      </c>
      <c r="L80" s="100" t="s">
        <v>91</v>
      </c>
      <c r="M80" s="102" t="s">
        <v>73</v>
      </c>
      <c r="N80" s="162" t="s">
        <v>951</v>
      </c>
    </row>
    <row r="81" spans="1:14" ht="15.75" customHeight="1">
      <c r="A81" s="15" t="s">
        <v>951</v>
      </c>
      <c r="B81" s="35" t="s">
        <v>652</v>
      </c>
      <c r="C81" s="36" t="s">
        <v>2150</v>
      </c>
      <c r="D81" s="96" t="s">
        <v>53</v>
      </c>
      <c r="E81" s="96">
        <v>10</v>
      </c>
      <c r="F81" s="159">
        <v>1000</v>
      </c>
      <c r="G81" s="98" t="s">
        <v>54</v>
      </c>
      <c r="H81" s="160">
        <v>46174</v>
      </c>
      <c r="I81" s="100" t="s">
        <v>55</v>
      </c>
      <c r="J81" s="100" t="s">
        <v>56</v>
      </c>
      <c r="K81" s="100" t="s">
        <v>164</v>
      </c>
      <c r="L81" s="100" t="s">
        <v>91</v>
      </c>
      <c r="M81" s="102" t="s">
        <v>73</v>
      </c>
      <c r="N81" s="162" t="s">
        <v>951</v>
      </c>
    </row>
    <row r="82" spans="1:14" ht="15.75" customHeight="1">
      <c r="A82" s="15" t="s">
        <v>951</v>
      </c>
      <c r="B82" s="35" t="s">
        <v>106</v>
      </c>
      <c r="C82" s="36" t="s">
        <v>1668</v>
      </c>
      <c r="D82" s="96" t="s">
        <v>141</v>
      </c>
      <c r="E82" s="96">
        <v>1</v>
      </c>
      <c r="F82" s="159">
        <v>8500</v>
      </c>
      <c r="G82" s="98" t="s">
        <v>66</v>
      </c>
      <c r="H82" s="160">
        <v>46204</v>
      </c>
      <c r="I82" s="100" t="s">
        <v>55</v>
      </c>
      <c r="J82" s="100" t="s">
        <v>56</v>
      </c>
      <c r="K82" s="100" t="s">
        <v>83</v>
      </c>
      <c r="L82" s="100" t="s">
        <v>91</v>
      </c>
      <c r="M82" s="102" t="s">
        <v>2498</v>
      </c>
      <c r="N82" s="162" t="s">
        <v>951</v>
      </c>
    </row>
    <row r="83" spans="1:14" ht="15.75" customHeight="1">
      <c r="A83" s="15"/>
      <c r="B83" s="35" t="s">
        <v>440</v>
      </c>
      <c r="C83" s="36" t="s">
        <v>1547</v>
      </c>
      <c r="D83" s="96" t="s">
        <v>53</v>
      </c>
      <c r="E83" s="96">
        <v>2</v>
      </c>
      <c r="F83" s="159">
        <v>1000</v>
      </c>
      <c r="G83" s="98" t="s">
        <v>54</v>
      </c>
      <c r="H83" s="160">
        <v>46174</v>
      </c>
      <c r="I83" s="100" t="s">
        <v>101</v>
      </c>
      <c r="J83" s="100" t="s">
        <v>56</v>
      </c>
      <c r="K83" s="100" t="s">
        <v>858</v>
      </c>
      <c r="L83" s="100" t="s">
        <v>91</v>
      </c>
      <c r="M83" s="102" t="s">
        <v>109</v>
      </c>
      <c r="N83" s="162" t="s">
        <v>951</v>
      </c>
    </row>
    <row r="84" spans="1:14" ht="15.75" customHeight="1">
      <c r="A84" s="15" t="s">
        <v>951</v>
      </c>
      <c r="B84" s="35" t="s">
        <v>254</v>
      </c>
      <c r="C84" s="36" t="s">
        <v>2074</v>
      </c>
      <c r="D84" s="96" t="s">
        <v>53</v>
      </c>
      <c r="E84" s="96">
        <v>6</v>
      </c>
      <c r="F84" s="159">
        <v>1800</v>
      </c>
      <c r="G84" s="98" t="s">
        <v>54</v>
      </c>
      <c r="H84" s="160">
        <v>46174</v>
      </c>
      <c r="I84" s="100" t="s">
        <v>55</v>
      </c>
      <c r="J84" s="100" t="s">
        <v>56</v>
      </c>
      <c r="K84" s="100" t="s">
        <v>164</v>
      </c>
      <c r="L84" s="100" t="s">
        <v>91</v>
      </c>
      <c r="M84" s="102" t="s">
        <v>73</v>
      </c>
      <c r="N84" s="162" t="s">
        <v>951</v>
      </c>
    </row>
    <row r="85" spans="1:14" ht="15.75" customHeight="1">
      <c r="A85" s="15" t="s">
        <v>951</v>
      </c>
      <c r="B85" s="35" t="s">
        <v>283</v>
      </c>
      <c r="C85" s="36" t="s">
        <v>2551</v>
      </c>
      <c r="D85" s="96" t="s">
        <v>53</v>
      </c>
      <c r="E85" s="96">
        <v>25</v>
      </c>
      <c r="F85" s="159">
        <v>20000</v>
      </c>
      <c r="G85" s="98" t="s">
        <v>54</v>
      </c>
      <c r="H85" s="160">
        <v>46235</v>
      </c>
      <c r="I85" s="100" t="s">
        <v>55</v>
      </c>
      <c r="J85" s="100" t="s">
        <v>56</v>
      </c>
      <c r="K85" s="100" t="s">
        <v>164</v>
      </c>
      <c r="L85" s="100" t="s">
        <v>91</v>
      </c>
      <c r="M85" s="102" t="s">
        <v>2486</v>
      </c>
      <c r="N85" s="162" t="s">
        <v>951</v>
      </c>
    </row>
    <row r="86" spans="1:14" ht="15.75" customHeight="1">
      <c r="A86" s="15" t="s">
        <v>951</v>
      </c>
      <c r="B86" s="35" t="s">
        <v>254</v>
      </c>
      <c r="C86" s="36" t="s">
        <v>2233</v>
      </c>
      <c r="D86" s="96" t="s">
        <v>53</v>
      </c>
      <c r="E86" s="96">
        <v>2</v>
      </c>
      <c r="F86" s="159">
        <v>500</v>
      </c>
      <c r="G86" s="98" t="s">
        <v>54</v>
      </c>
      <c r="H86" s="160">
        <v>46174</v>
      </c>
      <c r="I86" s="100" t="s">
        <v>55</v>
      </c>
      <c r="J86" s="100" t="s">
        <v>56</v>
      </c>
      <c r="K86" s="100" t="s">
        <v>164</v>
      </c>
      <c r="L86" s="100" t="s">
        <v>91</v>
      </c>
      <c r="M86" s="102" t="s">
        <v>109</v>
      </c>
      <c r="N86" s="162" t="s">
        <v>951</v>
      </c>
    </row>
    <row r="87" spans="1:14" ht="15.75" customHeight="1">
      <c r="A87" s="15" t="s">
        <v>21</v>
      </c>
      <c r="B87" s="35" t="s">
        <v>51</v>
      </c>
      <c r="C87" s="36" t="s">
        <v>840</v>
      </c>
      <c r="D87" s="96" t="s">
        <v>53</v>
      </c>
      <c r="E87" s="96">
        <v>5</v>
      </c>
      <c r="F87" s="159">
        <v>610000</v>
      </c>
      <c r="G87" s="98" t="s">
        <v>54</v>
      </c>
      <c r="H87" s="160">
        <v>46266</v>
      </c>
      <c r="I87" s="100" t="s">
        <v>55</v>
      </c>
      <c r="J87" s="100" t="s">
        <v>56</v>
      </c>
      <c r="K87" s="100" t="s">
        <v>841</v>
      </c>
      <c r="L87" s="100" t="s">
        <v>58</v>
      </c>
      <c r="M87" s="102" t="s">
        <v>148</v>
      </c>
      <c r="N87" s="162" t="s">
        <v>951</v>
      </c>
    </row>
    <row r="88" spans="1:14" ht="15.75" customHeight="1">
      <c r="A88" s="15" t="s">
        <v>951</v>
      </c>
      <c r="B88" s="35" t="s">
        <v>156</v>
      </c>
      <c r="C88" s="36" t="s">
        <v>2526</v>
      </c>
      <c r="D88" s="96" t="s">
        <v>53</v>
      </c>
      <c r="E88" s="96">
        <v>1</v>
      </c>
      <c r="F88" s="159">
        <v>50000</v>
      </c>
      <c r="G88" s="98" t="s">
        <v>54</v>
      </c>
      <c r="H88" s="160">
        <v>46266</v>
      </c>
      <c r="I88" s="100" t="s">
        <v>55</v>
      </c>
      <c r="J88" s="100" t="s">
        <v>56</v>
      </c>
      <c r="K88" s="100" t="s">
        <v>83</v>
      </c>
      <c r="L88" s="100" t="s">
        <v>91</v>
      </c>
      <c r="M88" s="102" t="s">
        <v>109</v>
      </c>
      <c r="N88" s="162" t="s">
        <v>951</v>
      </c>
    </row>
    <row r="89" spans="1:14" ht="15.75" customHeight="1">
      <c r="A89" s="15" t="s">
        <v>884</v>
      </c>
      <c r="B89" s="35" t="s">
        <v>51</v>
      </c>
      <c r="C89" s="36" t="s">
        <v>2504</v>
      </c>
      <c r="D89" s="96" t="s">
        <v>53</v>
      </c>
      <c r="E89" s="96">
        <v>4</v>
      </c>
      <c r="F89" s="159">
        <v>12000</v>
      </c>
      <c r="G89" s="98" t="s">
        <v>54</v>
      </c>
      <c r="H89" s="160">
        <v>46235</v>
      </c>
      <c r="I89" s="100" t="s">
        <v>55</v>
      </c>
      <c r="J89" s="100" t="s">
        <v>56</v>
      </c>
      <c r="K89" s="100" t="s">
        <v>164</v>
      </c>
      <c r="L89" s="100" t="s">
        <v>91</v>
      </c>
      <c r="M89" s="102" t="s">
        <v>148</v>
      </c>
      <c r="N89" s="162" t="s">
        <v>951</v>
      </c>
    </row>
    <row r="90" spans="1:14" ht="15.75" customHeight="1">
      <c r="A90" s="15"/>
      <c r="B90" s="35" t="s">
        <v>161</v>
      </c>
      <c r="C90" s="36" t="s">
        <v>2647</v>
      </c>
      <c r="D90" s="96" t="s">
        <v>53</v>
      </c>
      <c r="E90" s="96">
        <v>1</v>
      </c>
      <c r="F90" s="159">
        <v>1000</v>
      </c>
      <c r="G90" s="98" t="s">
        <v>54</v>
      </c>
      <c r="H90" s="160">
        <v>46174</v>
      </c>
      <c r="I90" s="100" t="s">
        <v>101</v>
      </c>
      <c r="J90" s="100" t="s">
        <v>56</v>
      </c>
      <c r="K90" s="100" t="s">
        <v>858</v>
      </c>
      <c r="L90" s="100" t="s">
        <v>91</v>
      </c>
      <c r="M90" s="102" t="s">
        <v>2517</v>
      </c>
      <c r="N90" s="162" t="s">
        <v>951</v>
      </c>
    </row>
    <row r="91" spans="1:14" ht="15.75" customHeight="1">
      <c r="A91" s="15" t="s">
        <v>951</v>
      </c>
      <c r="B91" s="35" t="s">
        <v>1560</v>
      </c>
      <c r="C91" s="36" t="s">
        <v>1591</v>
      </c>
      <c r="D91" s="96" t="s">
        <v>53</v>
      </c>
      <c r="E91" s="96">
        <v>1</v>
      </c>
      <c r="F91" s="159">
        <v>1000</v>
      </c>
      <c r="G91" s="98" t="s">
        <v>54</v>
      </c>
      <c r="H91" s="160">
        <v>46266</v>
      </c>
      <c r="I91" s="100" t="s">
        <v>101</v>
      </c>
      <c r="J91" s="100" t="s">
        <v>56</v>
      </c>
      <c r="K91" s="100" t="s">
        <v>864</v>
      </c>
      <c r="L91" s="100" t="s">
        <v>84</v>
      </c>
      <c r="M91" s="161" t="s">
        <v>2451</v>
      </c>
      <c r="N91" s="162" t="s">
        <v>951</v>
      </c>
    </row>
    <row r="92" spans="1:14" ht="15.75" customHeight="1">
      <c r="A92" s="15" t="s">
        <v>951</v>
      </c>
      <c r="B92" s="35" t="s">
        <v>237</v>
      </c>
      <c r="C92" s="36" t="s">
        <v>2027</v>
      </c>
      <c r="D92" s="96" t="s">
        <v>53</v>
      </c>
      <c r="E92" s="96">
        <v>5</v>
      </c>
      <c r="F92" s="159">
        <v>2500</v>
      </c>
      <c r="G92" s="98" t="s">
        <v>54</v>
      </c>
      <c r="H92" s="160">
        <v>46174</v>
      </c>
      <c r="I92" s="100" t="s">
        <v>55</v>
      </c>
      <c r="J92" s="100" t="s">
        <v>56</v>
      </c>
      <c r="K92" s="100" t="s">
        <v>164</v>
      </c>
      <c r="L92" s="100" t="s">
        <v>58</v>
      </c>
      <c r="M92" s="102" t="s">
        <v>2517</v>
      </c>
      <c r="N92" s="162" t="s">
        <v>951</v>
      </c>
    </row>
    <row r="93" spans="1:14" ht="15.75" customHeight="1">
      <c r="A93" s="15" t="s">
        <v>951</v>
      </c>
      <c r="B93" s="35" t="s">
        <v>169</v>
      </c>
      <c r="C93" s="36" t="s">
        <v>2027</v>
      </c>
      <c r="D93" s="96" t="s">
        <v>53</v>
      </c>
      <c r="E93" s="96">
        <v>4</v>
      </c>
      <c r="F93" s="159">
        <v>2000</v>
      </c>
      <c r="G93" s="98" t="s">
        <v>54</v>
      </c>
      <c r="H93" s="160">
        <v>46174</v>
      </c>
      <c r="I93" s="100" t="s">
        <v>55</v>
      </c>
      <c r="J93" s="100" t="s">
        <v>56</v>
      </c>
      <c r="K93" s="100" t="s">
        <v>164</v>
      </c>
      <c r="L93" s="100" t="s">
        <v>58</v>
      </c>
      <c r="M93" s="102" t="s">
        <v>2486</v>
      </c>
      <c r="N93" s="162" t="s">
        <v>951</v>
      </c>
    </row>
    <row r="94" spans="1:14" ht="15.75" customHeight="1">
      <c r="A94" s="15" t="s">
        <v>951</v>
      </c>
      <c r="B94" s="35" t="s">
        <v>233</v>
      </c>
      <c r="C94" s="36" t="s">
        <v>1233</v>
      </c>
      <c r="D94" s="96" t="s">
        <v>53</v>
      </c>
      <c r="E94" s="96">
        <v>1</v>
      </c>
      <c r="F94" s="159">
        <v>792</v>
      </c>
      <c r="G94" s="98" t="s">
        <v>54</v>
      </c>
      <c r="H94" s="160">
        <v>46174</v>
      </c>
      <c r="I94" s="100" t="s">
        <v>55</v>
      </c>
      <c r="J94" s="100" t="s">
        <v>56</v>
      </c>
      <c r="K94" s="100" t="s">
        <v>164</v>
      </c>
      <c r="L94" s="100" t="s">
        <v>91</v>
      </c>
      <c r="M94" s="102" t="s">
        <v>2498</v>
      </c>
      <c r="N94" s="162" t="s">
        <v>951</v>
      </c>
    </row>
    <row r="95" spans="1:14" ht="15.75" customHeight="1">
      <c r="A95" s="15" t="s">
        <v>951</v>
      </c>
      <c r="B95" s="35" t="s">
        <v>245</v>
      </c>
      <c r="C95" s="36" t="s">
        <v>1233</v>
      </c>
      <c r="D95" s="96" t="s">
        <v>53</v>
      </c>
      <c r="E95" s="96">
        <v>1</v>
      </c>
      <c r="F95" s="159">
        <v>792</v>
      </c>
      <c r="G95" s="98" t="s">
        <v>54</v>
      </c>
      <c r="H95" s="160">
        <v>46174</v>
      </c>
      <c r="I95" s="100" t="s">
        <v>55</v>
      </c>
      <c r="J95" s="100" t="s">
        <v>56</v>
      </c>
      <c r="K95" s="100" t="s">
        <v>164</v>
      </c>
      <c r="L95" s="100" t="s">
        <v>91</v>
      </c>
      <c r="M95" s="102" t="s">
        <v>2498</v>
      </c>
      <c r="N95" s="162" t="s">
        <v>951</v>
      </c>
    </row>
    <row r="96" spans="1:14" ht="15.75" customHeight="1">
      <c r="A96" s="15" t="s">
        <v>951</v>
      </c>
      <c r="B96" s="35" t="s">
        <v>258</v>
      </c>
      <c r="C96" s="36" t="s">
        <v>1233</v>
      </c>
      <c r="D96" s="96" t="s">
        <v>53</v>
      </c>
      <c r="E96" s="96">
        <v>1</v>
      </c>
      <c r="F96" s="159">
        <v>792</v>
      </c>
      <c r="G96" s="98" t="s">
        <v>54</v>
      </c>
      <c r="H96" s="160">
        <v>46174</v>
      </c>
      <c r="I96" s="100" t="s">
        <v>55</v>
      </c>
      <c r="J96" s="100" t="s">
        <v>56</v>
      </c>
      <c r="K96" s="100" t="s">
        <v>164</v>
      </c>
      <c r="L96" s="100" t="s">
        <v>91</v>
      </c>
      <c r="M96" s="102" t="s">
        <v>2498</v>
      </c>
      <c r="N96" s="162" t="s">
        <v>951</v>
      </c>
    </row>
    <row r="97" spans="1:14" ht="15.75" customHeight="1">
      <c r="A97" s="15" t="s">
        <v>951</v>
      </c>
      <c r="B97" s="35" t="s">
        <v>291</v>
      </c>
      <c r="C97" s="36" t="s">
        <v>2235</v>
      </c>
      <c r="D97" s="96" t="s">
        <v>53</v>
      </c>
      <c r="E97" s="96">
        <v>1</v>
      </c>
      <c r="F97" s="159">
        <v>500</v>
      </c>
      <c r="G97" s="98" t="s">
        <v>54</v>
      </c>
      <c r="H97" s="160">
        <v>46174</v>
      </c>
      <c r="I97" s="100" t="s">
        <v>55</v>
      </c>
      <c r="J97" s="100" t="s">
        <v>56</v>
      </c>
      <c r="K97" s="100" t="s">
        <v>164</v>
      </c>
      <c r="L97" s="100" t="s">
        <v>91</v>
      </c>
      <c r="M97" s="102" t="s">
        <v>2498</v>
      </c>
      <c r="N97" s="162" t="s">
        <v>951</v>
      </c>
    </row>
    <row r="98" spans="1:14" ht="15.75" customHeight="1">
      <c r="A98" s="15" t="s">
        <v>951</v>
      </c>
      <c r="B98" s="35" t="s">
        <v>291</v>
      </c>
      <c r="C98" s="36" t="s">
        <v>2237</v>
      </c>
      <c r="D98" s="96" t="s">
        <v>53</v>
      </c>
      <c r="E98" s="96">
        <v>1</v>
      </c>
      <c r="F98" s="159">
        <v>500</v>
      </c>
      <c r="G98" s="98" t="s">
        <v>54</v>
      </c>
      <c r="H98" s="160">
        <v>46174</v>
      </c>
      <c r="I98" s="100" t="s">
        <v>55</v>
      </c>
      <c r="J98" s="100" t="s">
        <v>56</v>
      </c>
      <c r="K98" s="100" t="s">
        <v>164</v>
      </c>
      <c r="L98" s="100" t="s">
        <v>91</v>
      </c>
      <c r="M98" s="102" t="s">
        <v>2498</v>
      </c>
      <c r="N98" s="162" t="s">
        <v>951</v>
      </c>
    </row>
    <row r="99" spans="1:14" ht="15.75" customHeight="1">
      <c r="A99" s="15" t="s">
        <v>884</v>
      </c>
      <c r="B99" s="35" t="s">
        <v>51</v>
      </c>
      <c r="C99" s="36" t="s">
        <v>311</v>
      </c>
      <c r="D99" s="96" t="s">
        <v>53</v>
      </c>
      <c r="E99" s="96">
        <v>8</v>
      </c>
      <c r="F99" s="159">
        <v>16000</v>
      </c>
      <c r="G99" s="98" t="s">
        <v>54</v>
      </c>
      <c r="H99" s="160">
        <v>46235</v>
      </c>
      <c r="I99" s="100" t="s">
        <v>55</v>
      </c>
      <c r="J99" s="100" t="s">
        <v>56</v>
      </c>
      <c r="K99" s="100" t="s">
        <v>164</v>
      </c>
      <c r="L99" s="100" t="s">
        <v>91</v>
      </c>
      <c r="M99" s="102" t="s">
        <v>2498</v>
      </c>
      <c r="N99" s="162" t="s">
        <v>951</v>
      </c>
    </row>
    <row r="100" spans="1:14" ht="15.75" customHeight="1">
      <c r="A100" s="15" t="s">
        <v>951</v>
      </c>
      <c r="B100" s="35" t="s">
        <v>1699</v>
      </c>
      <c r="C100" s="36" t="s">
        <v>1700</v>
      </c>
      <c r="D100" s="96" t="s">
        <v>53</v>
      </c>
      <c r="E100" s="96">
        <v>13</v>
      </c>
      <c r="F100" s="159">
        <v>130000</v>
      </c>
      <c r="G100" s="98" t="s">
        <v>54</v>
      </c>
      <c r="H100" s="160">
        <v>46266</v>
      </c>
      <c r="I100" s="100" t="s">
        <v>55</v>
      </c>
      <c r="J100" s="100" t="s">
        <v>56</v>
      </c>
      <c r="K100" s="100" t="s">
        <v>83</v>
      </c>
      <c r="L100" s="100" t="s">
        <v>91</v>
      </c>
      <c r="M100" s="102" t="s">
        <v>2498</v>
      </c>
      <c r="N100" s="162" t="s">
        <v>951</v>
      </c>
    </row>
    <row r="101" spans="1:14" ht="15.75" customHeight="1">
      <c r="A101" s="15" t="s">
        <v>21</v>
      </c>
      <c r="B101" s="35" t="s">
        <v>172</v>
      </c>
      <c r="C101" s="36" t="s">
        <v>1959</v>
      </c>
      <c r="D101" s="96" t="s">
        <v>53</v>
      </c>
      <c r="E101" s="96">
        <v>2</v>
      </c>
      <c r="F101" s="159">
        <v>5000</v>
      </c>
      <c r="G101" s="98" t="s">
        <v>54</v>
      </c>
      <c r="H101" s="160">
        <v>46204</v>
      </c>
      <c r="I101" s="100" t="s">
        <v>55</v>
      </c>
      <c r="J101" s="100" t="s">
        <v>56</v>
      </c>
      <c r="K101" s="100" t="s">
        <v>164</v>
      </c>
      <c r="L101" s="100" t="s">
        <v>58</v>
      </c>
      <c r="M101" s="102" t="s">
        <v>148</v>
      </c>
      <c r="N101" s="162" t="s">
        <v>951</v>
      </c>
    </row>
    <row r="102" spans="1:14" ht="15.75" customHeight="1">
      <c r="A102" s="15" t="s">
        <v>951</v>
      </c>
      <c r="B102" s="35" t="s">
        <v>172</v>
      </c>
      <c r="C102" s="36" t="s">
        <v>2060</v>
      </c>
      <c r="D102" s="96" t="s">
        <v>53</v>
      </c>
      <c r="E102" s="96">
        <v>2</v>
      </c>
      <c r="F102" s="159">
        <v>2000</v>
      </c>
      <c r="G102" s="98" t="s">
        <v>54</v>
      </c>
      <c r="H102" s="160">
        <v>46174</v>
      </c>
      <c r="I102" s="100" t="s">
        <v>55</v>
      </c>
      <c r="J102" s="100" t="s">
        <v>56</v>
      </c>
      <c r="K102" s="100" t="s">
        <v>164</v>
      </c>
      <c r="L102" s="100" t="s">
        <v>91</v>
      </c>
      <c r="M102" s="102" t="s">
        <v>73</v>
      </c>
      <c r="N102" s="162" t="s">
        <v>951</v>
      </c>
    </row>
    <row r="103" spans="1:14" ht="15.75" customHeight="1">
      <c r="A103" s="15" t="s">
        <v>951</v>
      </c>
      <c r="B103" s="35" t="s">
        <v>172</v>
      </c>
      <c r="C103" s="36" t="s">
        <v>2083</v>
      </c>
      <c r="D103" s="96" t="s">
        <v>53</v>
      </c>
      <c r="E103" s="96">
        <v>4</v>
      </c>
      <c r="F103" s="159">
        <v>1600</v>
      </c>
      <c r="G103" s="98" t="s">
        <v>54</v>
      </c>
      <c r="H103" s="160">
        <v>46174</v>
      </c>
      <c r="I103" s="100" t="s">
        <v>55</v>
      </c>
      <c r="J103" s="100" t="s">
        <v>56</v>
      </c>
      <c r="K103" s="100" t="s">
        <v>164</v>
      </c>
      <c r="L103" s="100" t="s">
        <v>91</v>
      </c>
      <c r="M103" s="102" t="s">
        <v>148</v>
      </c>
      <c r="N103" s="162" t="s">
        <v>951</v>
      </c>
    </row>
    <row r="104" spans="1:14" ht="15.75" customHeight="1">
      <c r="A104" s="15" t="s">
        <v>951</v>
      </c>
      <c r="B104" s="35" t="s">
        <v>1699</v>
      </c>
      <c r="C104" s="36" t="s">
        <v>2345</v>
      </c>
      <c r="D104" s="96" t="s">
        <v>53</v>
      </c>
      <c r="E104" s="96">
        <v>28</v>
      </c>
      <c r="F104" s="159">
        <v>28000</v>
      </c>
      <c r="G104" s="98" t="s">
        <v>54</v>
      </c>
      <c r="H104" s="160">
        <v>46235</v>
      </c>
      <c r="I104" s="100" t="s">
        <v>55</v>
      </c>
      <c r="J104" s="100" t="s">
        <v>56</v>
      </c>
      <c r="K104" s="100" t="s">
        <v>164</v>
      </c>
      <c r="L104" s="100" t="s">
        <v>91</v>
      </c>
      <c r="M104" s="102" t="s">
        <v>2486</v>
      </c>
      <c r="N104" s="162" t="s">
        <v>951</v>
      </c>
    </row>
    <row r="105" spans="1:14" ht="15.75" customHeight="1">
      <c r="A105" s="15" t="s">
        <v>951</v>
      </c>
      <c r="B105" s="35" t="s">
        <v>317</v>
      </c>
      <c r="C105" s="36" t="s">
        <v>2179</v>
      </c>
      <c r="D105" s="96" t="s">
        <v>53</v>
      </c>
      <c r="E105" s="96">
        <v>3</v>
      </c>
      <c r="F105" s="159">
        <v>750</v>
      </c>
      <c r="G105" s="98" t="s">
        <v>54</v>
      </c>
      <c r="H105" s="160">
        <v>46174</v>
      </c>
      <c r="I105" s="100" t="s">
        <v>55</v>
      </c>
      <c r="J105" s="100" t="s">
        <v>56</v>
      </c>
      <c r="K105" s="100" t="s">
        <v>164</v>
      </c>
      <c r="L105" s="100" t="s">
        <v>91</v>
      </c>
      <c r="M105" s="102" t="s">
        <v>148</v>
      </c>
      <c r="N105" s="162" t="s">
        <v>951</v>
      </c>
    </row>
    <row r="106" spans="1:14" ht="15.75" customHeight="1">
      <c r="A106" s="15" t="s">
        <v>951</v>
      </c>
      <c r="B106" s="35" t="s">
        <v>894</v>
      </c>
      <c r="C106" s="36" t="s">
        <v>2281</v>
      </c>
      <c r="D106" s="96" t="s">
        <v>53</v>
      </c>
      <c r="E106" s="96">
        <v>2</v>
      </c>
      <c r="F106" s="159">
        <v>351.8</v>
      </c>
      <c r="G106" s="98" t="s">
        <v>54</v>
      </c>
      <c r="H106" s="160">
        <v>46174</v>
      </c>
      <c r="I106" s="100" t="s">
        <v>55</v>
      </c>
      <c r="J106" s="100" t="s">
        <v>56</v>
      </c>
      <c r="K106" s="100" t="s">
        <v>164</v>
      </c>
      <c r="L106" s="100" t="s">
        <v>91</v>
      </c>
      <c r="M106" s="102" t="s">
        <v>2486</v>
      </c>
      <c r="N106" s="162" t="s">
        <v>951</v>
      </c>
    </row>
    <row r="107" spans="1:14" ht="15.75" customHeight="1">
      <c r="A107" s="15" t="s">
        <v>951</v>
      </c>
      <c r="B107" s="35" t="s">
        <v>70</v>
      </c>
      <c r="C107" s="36" t="s">
        <v>1607</v>
      </c>
      <c r="D107" s="96" t="s">
        <v>53</v>
      </c>
      <c r="E107" s="96">
        <v>5</v>
      </c>
      <c r="F107" s="159">
        <v>75000</v>
      </c>
      <c r="G107" s="98" t="s">
        <v>54</v>
      </c>
      <c r="H107" s="160">
        <v>46266</v>
      </c>
      <c r="I107" s="100" t="s">
        <v>55</v>
      </c>
      <c r="J107" s="100" t="s">
        <v>56</v>
      </c>
      <c r="K107" s="100" t="s">
        <v>72</v>
      </c>
      <c r="L107" s="100" t="s">
        <v>91</v>
      </c>
      <c r="M107" s="102" t="s">
        <v>73</v>
      </c>
      <c r="N107" s="162" t="s">
        <v>951</v>
      </c>
    </row>
    <row r="108" spans="1:14" ht="15.75" customHeight="1">
      <c r="A108" s="15" t="s">
        <v>951</v>
      </c>
      <c r="B108" s="35" t="s">
        <v>652</v>
      </c>
      <c r="C108" s="36" t="s">
        <v>2166</v>
      </c>
      <c r="D108" s="96" t="s">
        <v>53</v>
      </c>
      <c r="E108" s="96">
        <v>50</v>
      </c>
      <c r="F108" s="159">
        <v>800</v>
      </c>
      <c r="G108" s="98" t="s">
        <v>54</v>
      </c>
      <c r="H108" s="160">
        <v>46174</v>
      </c>
      <c r="I108" s="100" t="s">
        <v>55</v>
      </c>
      <c r="J108" s="100" t="s">
        <v>56</v>
      </c>
      <c r="K108" s="100" t="s">
        <v>164</v>
      </c>
      <c r="L108" s="100" t="s">
        <v>91</v>
      </c>
      <c r="M108" s="102" t="s">
        <v>73</v>
      </c>
      <c r="N108" s="162" t="s">
        <v>951</v>
      </c>
    </row>
    <row r="109" spans="1:14" ht="15.75" customHeight="1">
      <c r="A109" s="15" t="s">
        <v>951</v>
      </c>
      <c r="B109" s="35" t="s">
        <v>172</v>
      </c>
      <c r="C109" s="36" t="s">
        <v>1690</v>
      </c>
      <c r="D109" s="96" t="s">
        <v>998</v>
      </c>
      <c r="E109" s="96">
        <v>1</v>
      </c>
      <c r="F109" s="159">
        <v>2000</v>
      </c>
      <c r="G109" s="98" t="s">
        <v>54</v>
      </c>
      <c r="H109" s="160">
        <v>46174</v>
      </c>
      <c r="I109" s="100" t="s">
        <v>55</v>
      </c>
      <c r="J109" s="100" t="s">
        <v>56</v>
      </c>
      <c r="K109" s="100" t="s">
        <v>83</v>
      </c>
      <c r="L109" s="100" t="s">
        <v>91</v>
      </c>
      <c r="M109" s="102" t="s">
        <v>148</v>
      </c>
      <c r="N109" s="162" t="s">
        <v>951</v>
      </c>
    </row>
    <row r="110" spans="1:14" ht="15.75" customHeight="1">
      <c r="A110" s="15" t="s">
        <v>951</v>
      </c>
      <c r="B110" s="35" t="s">
        <v>64</v>
      </c>
      <c r="C110" s="36" t="s">
        <v>90</v>
      </c>
      <c r="D110" s="96" t="s">
        <v>53</v>
      </c>
      <c r="E110" s="96">
        <v>1</v>
      </c>
      <c r="F110" s="159">
        <v>1500000</v>
      </c>
      <c r="G110" s="98" t="s">
        <v>66</v>
      </c>
      <c r="H110" s="160">
        <v>46266</v>
      </c>
      <c r="I110" s="100" t="s">
        <v>55</v>
      </c>
      <c r="J110" s="100" t="s">
        <v>56</v>
      </c>
      <c r="K110" s="100" t="s">
        <v>83</v>
      </c>
      <c r="L110" s="100" t="s">
        <v>91</v>
      </c>
      <c r="M110" s="102" t="s">
        <v>73</v>
      </c>
      <c r="N110" s="162" t="s">
        <v>951</v>
      </c>
    </row>
    <row r="111" spans="1:14" ht="15.75" customHeight="1">
      <c r="A111" s="15" t="s">
        <v>951</v>
      </c>
      <c r="B111" s="35" t="s">
        <v>156</v>
      </c>
      <c r="C111" s="36" t="s">
        <v>2218</v>
      </c>
      <c r="D111" s="96" t="s">
        <v>53</v>
      </c>
      <c r="E111" s="96">
        <v>2</v>
      </c>
      <c r="F111" s="159">
        <v>560</v>
      </c>
      <c r="G111" s="98" t="s">
        <v>54</v>
      </c>
      <c r="H111" s="160">
        <v>46174</v>
      </c>
      <c r="I111" s="100" t="s">
        <v>55</v>
      </c>
      <c r="J111" s="100" t="s">
        <v>56</v>
      </c>
      <c r="K111" s="100" t="s">
        <v>164</v>
      </c>
      <c r="L111" s="100" t="s">
        <v>91</v>
      </c>
      <c r="M111" s="102" t="s">
        <v>2486</v>
      </c>
      <c r="N111" s="162" t="s">
        <v>951</v>
      </c>
    </row>
    <row r="112" spans="1:14" ht="15.75" customHeight="1">
      <c r="A112" s="15" t="s">
        <v>951</v>
      </c>
      <c r="B112" s="35" t="s">
        <v>156</v>
      </c>
      <c r="C112" s="36" t="s">
        <v>2255</v>
      </c>
      <c r="D112" s="96" t="s">
        <v>53</v>
      </c>
      <c r="E112" s="96">
        <v>1</v>
      </c>
      <c r="F112" s="159">
        <v>450</v>
      </c>
      <c r="G112" s="98" t="s">
        <v>54</v>
      </c>
      <c r="H112" s="160">
        <v>46174</v>
      </c>
      <c r="I112" s="100" t="s">
        <v>55</v>
      </c>
      <c r="J112" s="100" t="s">
        <v>56</v>
      </c>
      <c r="K112" s="100" t="s">
        <v>164</v>
      </c>
      <c r="L112" s="100" t="s">
        <v>91</v>
      </c>
      <c r="M112" s="102" t="s">
        <v>2534</v>
      </c>
      <c r="N112" s="162" t="s">
        <v>951</v>
      </c>
    </row>
    <row r="113" spans="1:14" ht="15.75" customHeight="1">
      <c r="A113" s="15" t="s">
        <v>951</v>
      </c>
      <c r="B113" s="35" t="s">
        <v>161</v>
      </c>
      <c r="C113" s="36" t="s">
        <v>2265</v>
      </c>
      <c r="D113" s="96" t="s">
        <v>53</v>
      </c>
      <c r="E113" s="96">
        <v>20</v>
      </c>
      <c r="F113" s="159">
        <v>400</v>
      </c>
      <c r="G113" s="98" t="s">
        <v>54</v>
      </c>
      <c r="H113" s="160">
        <v>46174</v>
      </c>
      <c r="I113" s="100" t="s">
        <v>55</v>
      </c>
      <c r="J113" s="100" t="s">
        <v>56</v>
      </c>
      <c r="K113" s="100" t="s">
        <v>164</v>
      </c>
      <c r="L113" s="100" t="s">
        <v>91</v>
      </c>
      <c r="M113" s="102" t="s">
        <v>148</v>
      </c>
      <c r="N113" s="162" t="s">
        <v>951</v>
      </c>
    </row>
    <row r="114" spans="1:14" ht="15.75" customHeight="1">
      <c r="A114" s="15" t="s">
        <v>951</v>
      </c>
      <c r="B114" s="35" t="s">
        <v>652</v>
      </c>
      <c r="C114" s="36" t="s">
        <v>2300</v>
      </c>
      <c r="D114" s="96" t="s">
        <v>53</v>
      </c>
      <c r="E114" s="96">
        <v>1</v>
      </c>
      <c r="F114" s="159">
        <v>300</v>
      </c>
      <c r="G114" s="98" t="s">
        <v>54</v>
      </c>
      <c r="H114" s="160">
        <v>46174</v>
      </c>
      <c r="I114" s="100" t="s">
        <v>55</v>
      </c>
      <c r="J114" s="100" t="s">
        <v>56</v>
      </c>
      <c r="K114" s="100" t="s">
        <v>164</v>
      </c>
      <c r="L114" s="100" t="s">
        <v>91</v>
      </c>
      <c r="M114" s="102" t="s">
        <v>2498</v>
      </c>
      <c r="N114" s="162" t="s">
        <v>951</v>
      </c>
    </row>
    <row r="115" spans="1:14" ht="15.75" customHeight="1">
      <c r="A115" s="15" t="s">
        <v>951</v>
      </c>
      <c r="B115" s="35" t="s">
        <v>652</v>
      </c>
      <c r="C115" s="36" t="s">
        <v>2347</v>
      </c>
      <c r="D115" s="96" t="s">
        <v>53</v>
      </c>
      <c r="E115" s="96">
        <v>1</v>
      </c>
      <c r="F115" s="159">
        <v>100</v>
      </c>
      <c r="G115" s="98" t="s">
        <v>54</v>
      </c>
      <c r="H115" s="160">
        <v>46143</v>
      </c>
      <c r="I115" s="100" t="s">
        <v>55</v>
      </c>
      <c r="J115" s="100" t="s">
        <v>56</v>
      </c>
      <c r="K115" s="100" t="s">
        <v>164</v>
      </c>
      <c r="L115" s="100" t="s">
        <v>91</v>
      </c>
      <c r="M115" s="102" t="s">
        <v>148</v>
      </c>
      <c r="N115" s="162" t="s">
        <v>951</v>
      </c>
    </row>
    <row r="116" spans="1:14" ht="15.75" customHeight="1">
      <c r="A116" s="15" t="s">
        <v>951</v>
      </c>
      <c r="B116" s="35" t="s">
        <v>1407</v>
      </c>
      <c r="C116" s="36" t="s">
        <v>2341</v>
      </c>
      <c r="D116" s="96" t="s">
        <v>53</v>
      </c>
      <c r="E116" s="96">
        <v>100</v>
      </c>
      <c r="F116" s="159">
        <v>20000</v>
      </c>
      <c r="G116" s="98" t="s">
        <v>54</v>
      </c>
      <c r="H116" s="160">
        <v>46235</v>
      </c>
      <c r="I116" s="100" t="s">
        <v>55</v>
      </c>
      <c r="J116" s="100" t="s">
        <v>56</v>
      </c>
      <c r="K116" s="100" t="s">
        <v>164</v>
      </c>
      <c r="L116" s="100" t="s">
        <v>91</v>
      </c>
      <c r="M116" s="102" t="s">
        <v>73</v>
      </c>
      <c r="N116" s="162" t="s">
        <v>951</v>
      </c>
    </row>
    <row r="117" spans="1:14" ht="15.75" customHeight="1">
      <c r="A117" s="15" t="s">
        <v>951</v>
      </c>
      <c r="B117" s="35" t="s">
        <v>51</v>
      </c>
      <c r="C117" s="36" t="s">
        <v>2556</v>
      </c>
      <c r="D117" s="96" t="s">
        <v>583</v>
      </c>
      <c r="E117" s="96">
        <v>120</v>
      </c>
      <c r="F117" s="159">
        <v>17280</v>
      </c>
      <c r="G117" s="98" t="s">
        <v>54</v>
      </c>
      <c r="H117" s="160">
        <v>46235</v>
      </c>
      <c r="I117" s="100" t="s">
        <v>55</v>
      </c>
      <c r="J117" s="100" t="s">
        <v>56</v>
      </c>
      <c r="K117" s="100" t="s">
        <v>164</v>
      </c>
      <c r="L117" s="100" t="s">
        <v>91</v>
      </c>
      <c r="M117" s="102" t="s">
        <v>2517</v>
      </c>
      <c r="N117" s="162" t="s">
        <v>951</v>
      </c>
    </row>
    <row r="118" spans="1:14" ht="15.75" customHeight="1">
      <c r="A118" s="15" t="s">
        <v>884</v>
      </c>
      <c r="B118" s="35" t="s">
        <v>51</v>
      </c>
      <c r="C118" s="36" t="s">
        <v>2659</v>
      </c>
      <c r="D118" s="96" t="s">
        <v>1337</v>
      </c>
      <c r="E118" s="96">
        <v>4</v>
      </c>
      <c r="F118" s="159">
        <v>600</v>
      </c>
      <c r="G118" s="98" t="s">
        <v>54</v>
      </c>
      <c r="H118" s="160">
        <v>46174</v>
      </c>
      <c r="I118" s="100" t="s">
        <v>55</v>
      </c>
      <c r="J118" s="100" t="s">
        <v>56</v>
      </c>
      <c r="K118" s="100" t="s">
        <v>164</v>
      </c>
      <c r="L118" s="100" t="s">
        <v>91</v>
      </c>
      <c r="M118" s="102" t="s">
        <v>148</v>
      </c>
      <c r="N118" s="162" t="s">
        <v>951</v>
      </c>
    </row>
    <row r="119" spans="1:14" ht="15.75" customHeight="1">
      <c r="A119" s="15" t="s">
        <v>21</v>
      </c>
      <c r="B119" s="35" t="s">
        <v>317</v>
      </c>
      <c r="C119" s="36" t="s">
        <v>374</v>
      </c>
      <c r="D119" s="96" t="s">
        <v>53</v>
      </c>
      <c r="E119" s="96">
        <v>1</v>
      </c>
      <c r="F119" s="159">
        <v>4000</v>
      </c>
      <c r="G119" s="98" t="s">
        <v>54</v>
      </c>
      <c r="H119" s="160">
        <v>46204</v>
      </c>
      <c r="I119" s="100" t="s">
        <v>55</v>
      </c>
      <c r="J119" s="100" t="s">
        <v>56</v>
      </c>
      <c r="K119" s="100" t="s">
        <v>164</v>
      </c>
      <c r="L119" s="100" t="s">
        <v>58</v>
      </c>
      <c r="M119" s="102" t="s">
        <v>2486</v>
      </c>
      <c r="N119" s="162" t="s">
        <v>951</v>
      </c>
    </row>
    <row r="120" spans="1:14" ht="15.75" customHeight="1">
      <c r="A120" s="15" t="s">
        <v>951</v>
      </c>
      <c r="B120" s="35" t="s">
        <v>247</v>
      </c>
      <c r="C120" s="36" t="s">
        <v>3436</v>
      </c>
      <c r="D120" s="96" t="s">
        <v>53</v>
      </c>
      <c r="E120" s="96">
        <v>1</v>
      </c>
      <c r="F120" s="159">
        <v>60</v>
      </c>
      <c r="G120" s="98" t="s">
        <v>54</v>
      </c>
      <c r="H120" s="160">
        <v>46143</v>
      </c>
      <c r="I120" s="100" t="s">
        <v>55</v>
      </c>
      <c r="J120" s="100" t="s">
        <v>56</v>
      </c>
      <c r="K120" s="100" t="s">
        <v>858</v>
      </c>
      <c r="L120" s="100" t="s">
        <v>91</v>
      </c>
      <c r="M120" s="102" t="s">
        <v>2517</v>
      </c>
      <c r="N120" s="261" t="s">
        <v>951</v>
      </c>
    </row>
    <row r="121" spans="1:14" ht="15.75" customHeight="1">
      <c r="A121" s="15" t="s">
        <v>21</v>
      </c>
      <c r="B121" s="35" t="s">
        <v>156</v>
      </c>
      <c r="C121" s="36" t="s">
        <v>2273</v>
      </c>
      <c r="D121" s="96" t="s">
        <v>53</v>
      </c>
      <c r="E121" s="96">
        <v>800</v>
      </c>
      <c r="F121" s="159">
        <v>400</v>
      </c>
      <c r="G121" s="98" t="s">
        <v>54</v>
      </c>
      <c r="H121" s="160">
        <v>46174</v>
      </c>
      <c r="I121" s="100" t="s">
        <v>55</v>
      </c>
      <c r="J121" s="100" t="s">
        <v>56</v>
      </c>
      <c r="K121" s="100" t="s">
        <v>164</v>
      </c>
      <c r="L121" s="100" t="s">
        <v>58</v>
      </c>
      <c r="M121" s="102" t="s">
        <v>109</v>
      </c>
      <c r="N121" s="162" t="s">
        <v>951</v>
      </c>
    </row>
    <row r="122" spans="1:14" ht="15.75" customHeight="1">
      <c r="A122" s="15" t="s">
        <v>951</v>
      </c>
      <c r="B122" s="35" t="s">
        <v>70</v>
      </c>
      <c r="C122" s="36" t="s">
        <v>1610</v>
      </c>
      <c r="D122" s="96" t="s">
        <v>53</v>
      </c>
      <c r="E122" s="96">
        <v>1</v>
      </c>
      <c r="F122" s="159">
        <v>65000</v>
      </c>
      <c r="G122" s="98" t="s">
        <v>54</v>
      </c>
      <c r="H122" s="160">
        <v>46266</v>
      </c>
      <c r="I122" s="100" t="s">
        <v>55</v>
      </c>
      <c r="J122" s="100" t="s">
        <v>56</v>
      </c>
      <c r="K122" s="100" t="s">
        <v>72</v>
      </c>
      <c r="L122" s="100" t="s">
        <v>91</v>
      </c>
      <c r="M122" s="102" t="s">
        <v>148</v>
      </c>
      <c r="N122" s="162" t="s">
        <v>951</v>
      </c>
    </row>
    <row r="123" spans="1:14" ht="15.75" customHeight="1">
      <c r="A123" s="15" t="s">
        <v>884</v>
      </c>
      <c r="B123" s="35" t="s">
        <v>51</v>
      </c>
      <c r="C123" s="36" t="s">
        <v>2674</v>
      </c>
      <c r="D123" s="96" t="s">
        <v>53</v>
      </c>
      <c r="E123" s="96">
        <v>15</v>
      </c>
      <c r="F123" s="159">
        <v>360</v>
      </c>
      <c r="G123" s="98" t="s">
        <v>54</v>
      </c>
      <c r="H123" s="160">
        <v>46174</v>
      </c>
      <c r="I123" s="100" t="s">
        <v>55</v>
      </c>
      <c r="J123" s="100" t="s">
        <v>56</v>
      </c>
      <c r="K123" s="100" t="s">
        <v>164</v>
      </c>
      <c r="L123" s="100" t="s">
        <v>91</v>
      </c>
      <c r="M123" s="102" t="s">
        <v>2498</v>
      </c>
      <c r="N123" s="162" t="s">
        <v>951</v>
      </c>
    </row>
    <row r="124" spans="1:14" ht="15.75" customHeight="1">
      <c r="A124" s="15" t="s">
        <v>21</v>
      </c>
      <c r="B124" s="35" t="s">
        <v>51</v>
      </c>
      <c r="C124" s="36" t="s">
        <v>2675</v>
      </c>
      <c r="D124" s="96" t="s">
        <v>53</v>
      </c>
      <c r="E124" s="96">
        <v>4</v>
      </c>
      <c r="F124" s="159">
        <v>240</v>
      </c>
      <c r="G124" s="98" t="s">
        <v>54</v>
      </c>
      <c r="H124" s="160">
        <v>46143</v>
      </c>
      <c r="I124" s="100" t="s">
        <v>55</v>
      </c>
      <c r="J124" s="100" t="s">
        <v>56</v>
      </c>
      <c r="K124" s="100" t="s">
        <v>164</v>
      </c>
      <c r="L124" s="100" t="s">
        <v>58</v>
      </c>
      <c r="M124" s="102" t="s">
        <v>73</v>
      </c>
      <c r="N124" s="162" t="s">
        <v>951</v>
      </c>
    </row>
    <row r="125" spans="1:14" ht="15.75" customHeight="1">
      <c r="A125" s="15" t="s">
        <v>951</v>
      </c>
      <c r="B125" s="35" t="s">
        <v>888</v>
      </c>
      <c r="C125" s="36" t="s">
        <v>2661</v>
      </c>
      <c r="D125" s="96" t="s">
        <v>53</v>
      </c>
      <c r="E125" s="96">
        <v>5</v>
      </c>
      <c r="F125" s="159">
        <v>585</v>
      </c>
      <c r="G125" s="98" t="s">
        <v>54</v>
      </c>
      <c r="H125" s="160">
        <v>46174</v>
      </c>
      <c r="I125" s="100" t="s">
        <v>55</v>
      </c>
      <c r="J125" s="100" t="s">
        <v>56</v>
      </c>
      <c r="K125" s="100" t="s">
        <v>2358</v>
      </c>
      <c r="L125" s="100" t="s">
        <v>91</v>
      </c>
      <c r="M125" s="102" t="s">
        <v>2498</v>
      </c>
      <c r="N125" s="162" t="s">
        <v>951</v>
      </c>
    </row>
    <row r="126" spans="1:14" ht="15.75" customHeight="1">
      <c r="A126" s="15" t="s">
        <v>21</v>
      </c>
      <c r="B126" s="35" t="s">
        <v>172</v>
      </c>
      <c r="C126" s="36" t="s">
        <v>588</v>
      </c>
      <c r="D126" s="96" t="s">
        <v>163</v>
      </c>
      <c r="E126" s="96">
        <v>20</v>
      </c>
      <c r="F126" s="159">
        <v>1200</v>
      </c>
      <c r="G126" s="98" t="s">
        <v>54</v>
      </c>
      <c r="H126" s="160">
        <v>46174</v>
      </c>
      <c r="I126" s="100" t="s">
        <v>55</v>
      </c>
      <c r="J126" s="100" t="s">
        <v>56</v>
      </c>
      <c r="K126" s="100" t="s">
        <v>164</v>
      </c>
      <c r="L126" s="100" t="s">
        <v>58</v>
      </c>
      <c r="M126" s="102" t="s">
        <v>73</v>
      </c>
      <c r="N126" s="162" t="s">
        <v>951</v>
      </c>
    </row>
    <row r="127" spans="1:14" ht="15.75" customHeight="1">
      <c r="A127" s="15" t="s">
        <v>884</v>
      </c>
      <c r="B127" s="35" t="s">
        <v>51</v>
      </c>
      <c r="C127" s="36" t="s">
        <v>2546</v>
      </c>
      <c r="D127" s="96" t="s">
        <v>53</v>
      </c>
      <c r="E127" s="96">
        <v>4</v>
      </c>
      <c r="F127" s="159">
        <v>24000</v>
      </c>
      <c r="G127" s="98" t="s">
        <v>54</v>
      </c>
      <c r="H127" s="160">
        <v>46235</v>
      </c>
      <c r="I127" s="100" t="s">
        <v>55</v>
      </c>
      <c r="J127" s="100" t="s">
        <v>56</v>
      </c>
      <c r="K127" s="100" t="s">
        <v>164</v>
      </c>
      <c r="L127" s="100" t="s">
        <v>91</v>
      </c>
      <c r="M127" s="102" t="s">
        <v>2517</v>
      </c>
      <c r="N127" s="162" t="s">
        <v>951</v>
      </c>
    </row>
    <row r="128" spans="1:14" ht="15.75" customHeight="1">
      <c r="A128" s="15" t="s">
        <v>21</v>
      </c>
      <c r="B128" s="35" t="s">
        <v>161</v>
      </c>
      <c r="C128" s="36" t="s">
        <v>2145</v>
      </c>
      <c r="D128" s="96" t="s">
        <v>53</v>
      </c>
      <c r="E128" s="96">
        <v>5</v>
      </c>
      <c r="F128" s="159">
        <v>1000</v>
      </c>
      <c r="G128" s="98" t="s">
        <v>54</v>
      </c>
      <c r="H128" s="160">
        <v>46174</v>
      </c>
      <c r="I128" s="100" t="s">
        <v>55</v>
      </c>
      <c r="J128" s="100" t="s">
        <v>56</v>
      </c>
      <c r="K128" s="100" t="s">
        <v>164</v>
      </c>
      <c r="L128" s="100" t="s">
        <v>58</v>
      </c>
      <c r="M128" s="102" t="s">
        <v>148</v>
      </c>
      <c r="N128" s="162" t="s">
        <v>951</v>
      </c>
    </row>
    <row r="129" spans="1:14" ht="15.75" customHeight="1">
      <c r="A129" s="15" t="s">
        <v>21</v>
      </c>
      <c r="B129" s="35" t="s">
        <v>440</v>
      </c>
      <c r="C129" s="36" t="s">
        <v>469</v>
      </c>
      <c r="D129" s="96" t="s">
        <v>53</v>
      </c>
      <c r="E129" s="96">
        <v>5</v>
      </c>
      <c r="F129" s="159">
        <v>1000</v>
      </c>
      <c r="G129" s="98" t="s">
        <v>54</v>
      </c>
      <c r="H129" s="160">
        <v>46174</v>
      </c>
      <c r="I129" s="100" t="s">
        <v>55</v>
      </c>
      <c r="J129" s="100" t="s">
        <v>56</v>
      </c>
      <c r="K129" s="100" t="s">
        <v>164</v>
      </c>
      <c r="L129" s="100" t="s">
        <v>58</v>
      </c>
      <c r="M129" s="102" t="s">
        <v>109</v>
      </c>
      <c r="N129" s="162" t="s">
        <v>951</v>
      </c>
    </row>
    <row r="130" spans="1:14" ht="15.75" customHeight="1">
      <c r="A130" s="15" t="s">
        <v>951</v>
      </c>
      <c r="B130" s="35" t="s">
        <v>233</v>
      </c>
      <c r="C130" s="36" t="s">
        <v>2360</v>
      </c>
      <c r="D130" s="96" t="s">
        <v>53</v>
      </c>
      <c r="E130" s="96">
        <v>1</v>
      </c>
      <c r="F130" s="159">
        <v>1400</v>
      </c>
      <c r="G130" s="98" t="s">
        <v>54</v>
      </c>
      <c r="H130" s="160">
        <v>46174</v>
      </c>
      <c r="I130" s="100" t="s">
        <v>55</v>
      </c>
      <c r="J130" s="100" t="s">
        <v>56</v>
      </c>
      <c r="K130" s="100" t="s">
        <v>2358</v>
      </c>
      <c r="L130" s="100" t="s">
        <v>91</v>
      </c>
      <c r="M130" s="102" t="s">
        <v>2534</v>
      </c>
      <c r="N130" s="162" t="s">
        <v>951</v>
      </c>
    </row>
    <row r="131" spans="1:14" ht="15.75" customHeight="1">
      <c r="A131" s="15" t="s">
        <v>951</v>
      </c>
      <c r="B131" s="35" t="s">
        <v>245</v>
      </c>
      <c r="C131" s="36" t="s">
        <v>2360</v>
      </c>
      <c r="D131" s="96" t="s">
        <v>53</v>
      </c>
      <c r="E131" s="96">
        <v>1</v>
      </c>
      <c r="F131" s="159">
        <v>1400</v>
      </c>
      <c r="G131" s="98" t="s">
        <v>54</v>
      </c>
      <c r="H131" s="160">
        <v>46174</v>
      </c>
      <c r="I131" s="100" t="s">
        <v>55</v>
      </c>
      <c r="J131" s="100" t="s">
        <v>56</v>
      </c>
      <c r="K131" s="100" t="s">
        <v>2358</v>
      </c>
      <c r="L131" s="100" t="s">
        <v>91</v>
      </c>
      <c r="M131" s="102" t="s">
        <v>2534</v>
      </c>
      <c r="N131" s="162" t="s">
        <v>951</v>
      </c>
    </row>
    <row r="132" spans="1:14" ht="15.75" customHeight="1">
      <c r="A132" s="15" t="s">
        <v>951</v>
      </c>
      <c r="B132" s="35" t="s">
        <v>258</v>
      </c>
      <c r="C132" s="36" t="s">
        <v>2360</v>
      </c>
      <c r="D132" s="96" t="s">
        <v>53</v>
      </c>
      <c r="E132" s="96">
        <v>1</v>
      </c>
      <c r="F132" s="159">
        <v>1400</v>
      </c>
      <c r="G132" s="98" t="s">
        <v>54</v>
      </c>
      <c r="H132" s="160">
        <v>46174</v>
      </c>
      <c r="I132" s="100" t="s">
        <v>55</v>
      </c>
      <c r="J132" s="100" t="s">
        <v>56</v>
      </c>
      <c r="K132" s="100" t="s">
        <v>2358</v>
      </c>
      <c r="L132" s="100" t="s">
        <v>91</v>
      </c>
      <c r="M132" s="102" t="s">
        <v>2534</v>
      </c>
      <c r="N132" s="162" t="s">
        <v>951</v>
      </c>
    </row>
    <row r="133" spans="1:14" ht="15.75" customHeight="1">
      <c r="A133" s="15" t="s">
        <v>951</v>
      </c>
      <c r="B133" s="35" t="s">
        <v>237</v>
      </c>
      <c r="C133" s="36" t="s">
        <v>2365</v>
      </c>
      <c r="D133" s="96" t="s">
        <v>53</v>
      </c>
      <c r="E133" s="96">
        <v>5</v>
      </c>
      <c r="F133" s="159">
        <v>1000</v>
      </c>
      <c r="G133" s="98" t="s">
        <v>54</v>
      </c>
      <c r="H133" s="160">
        <v>46174</v>
      </c>
      <c r="I133" s="100" t="s">
        <v>55</v>
      </c>
      <c r="J133" s="100" t="s">
        <v>56</v>
      </c>
      <c r="K133" s="100" t="s">
        <v>2358</v>
      </c>
      <c r="L133" s="100" t="s">
        <v>91</v>
      </c>
      <c r="M133" s="102" t="s">
        <v>2517</v>
      </c>
      <c r="N133" s="162" t="s">
        <v>951</v>
      </c>
    </row>
    <row r="134" spans="1:14" ht="15.75" customHeight="1">
      <c r="A134" s="15" t="s">
        <v>951</v>
      </c>
      <c r="B134" s="35" t="s">
        <v>169</v>
      </c>
      <c r="C134" s="36" t="s">
        <v>2365</v>
      </c>
      <c r="D134" s="96" t="s">
        <v>53</v>
      </c>
      <c r="E134" s="96">
        <v>2</v>
      </c>
      <c r="F134" s="159">
        <v>400</v>
      </c>
      <c r="G134" s="98" t="s">
        <v>54</v>
      </c>
      <c r="H134" s="160">
        <v>46174</v>
      </c>
      <c r="I134" s="100" t="s">
        <v>55</v>
      </c>
      <c r="J134" s="100" t="s">
        <v>56</v>
      </c>
      <c r="K134" s="100" t="s">
        <v>2358</v>
      </c>
      <c r="L134" s="100" t="s">
        <v>91</v>
      </c>
      <c r="M134" s="102" t="s">
        <v>2517</v>
      </c>
      <c r="N134" s="162" t="s">
        <v>951</v>
      </c>
    </row>
    <row r="135" spans="1:14" ht="15.75" customHeight="1">
      <c r="A135" s="15" t="s">
        <v>951</v>
      </c>
      <c r="B135" s="35" t="s">
        <v>172</v>
      </c>
      <c r="C135" s="36" t="s">
        <v>2365</v>
      </c>
      <c r="D135" s="96" t="s">
        <v>53</v>
      </c>
      <c r="E135" s="96">
        <v>1</v>
      </c>
      <c r="F135" s="159">
        <v>200</v>
      </c>
      <c r="G135" s="98" t="s">
        <v>54</v>
      </c>
      <c r="H135" s="160">
        <v>46143</v>
      </c>
      <c r="I135" s="100" t="s">
        <v>55</v>
      </c>
      <c r="J135" s="100" t="s">
        <v>56</v>
      </c>
      <c r="K135" s="100" t="s">
        <v>2358</v>
      </c>
      <c r="L135" s="100" t="s">
        <v>91</v>
      </c>
      <c r="M135" s="102" t="s">
        <v>109</v>
      </c>
      <c r="N135" s="162" t="s">
        <v>951</v>
      </c>
    </row>
    <row r="136" spans="1:14" ht="15.75" customHeight="1">
      <c r="A136" s="15" t="s">
        <v>951</v>
      </c>
      <c r="B136" s="35" t="s">
        <v>172</v>
      </c>
      <c r="C136" s="36" t="s">
        <v>2162</v>
      </c>
      <c r="D136" s="96" t="s">
        <v>53</v>
      </c>
      <c r="E136" s="96">
        <v>4</v>
      </c>
      <c r="F136" s="159">
        <v>800</v>
      </c>
      <c r="G136" s="98" t="s">
        <v>54</v>
      </c>
      <c r="H136" s="160">
        <v>46174</v>
      </c>
      <c r="I136" s="100" t="s">
        <v>55</v>
      </c>
      <c r="J136" s="100" t="s">
        <v>56</v>
      </c>
      <c r="K136" s="100" t="s">
        <v>164</v>
      </c>
      <c r="L136" s="100" t="s">
        <v>84</v>
      </c>
      <c r="M136" s="102" t="s">
        <v>148</v>
      </c>
      <c r="N136" s="162" t="s">
        <v>951</v>
      </c>
    </row>
    <row r="137" spans="1:14" ht="15.75" customHeight="1">
      <c r="A137" s="15" t="s">
        <v>951</v>
      </c>
      <c r="B137" s="35" t="s">
        <v>291</v>
      </c>
      <c r="C137" s="36" t="s">
        <v>1844</v>
      </c>
      <c r="D137" s="96" t="s">
        <v>53</v>
      </c>
      <c r="E137" s="96">
        <v>1</v>
      </c>
      <c r="F137" s="159">
        <v>20000</v>
      </c>
      <c r="G137" s="98" t="s">
        <v>54</v>
      </c>
      <c r="H137" s="160">
        <v>46235</v>
      </c>
      <c r="I137" s="100" t="s">
        <v>55</v>
      </c>
      <c r="J137" s="100" t="s">
        <v>56</v>
      </c>
      <c r="K137" s="100" t="s">
        <v>164</v>
      </c>
      <c r="L137" s="100" t="s">
        <v>91</v>
      </c>
      <c r="M137" s="102" t="s">
        <v>148</v>
      </c>
      <c r="N137" s="162" t="s">
        <v>951</v>
      </c>
    </row>
    <row r="138" spans="1:14" ht="15.75" customHeight="1">
      <c r="A138" s="15" t="s">
        <v>951</v>
      </c>
      <c r="B138" s="35" t="s">
        <v>291</v>
      </c>
      <c r="C138" s="36" t="s">
        <v>1687</v>
      </c>
      <c r="D138" s="96" t="s">
        <v>53</v>
      </c>
      <c r="E138" s="96">
        <v>1</v>
      </c>
      <c r="F138" s="159">
        <v>3000</v>
      </c>
      <c r="G138" s="98" t="s">
        <v>54</v>
      </c>
      <c r="H138" s="160">
        <v>46174</v>
      </c>
      <c r="I138" s="100" t="s">
        <v>55</v>
      </c>
      <c r="J138" s="100" t="s">
        <v>56</v>
      </c>
      <c r="K138" s="100" t="s">
        <v>83</v>
      </c>
      <c r="L138" s="100" t="s">
        <v>91</v>
      </c>
      <c r="M138" s="102" t="s">
        <v>2486</v>
      </c>
      <c r="N138" s="162" t="s">
        <v>951</v>
      </c>
    </row>
    <row r="139" spans="1:14" ht="15.75" customHeight="1">
      <c r="A139" s="15" t="s">
        <v>951</v>
      </c>
      <c r="B139" s="35" t="s">
        <v>64</v>
      </c>
      <c r="C139" s="36" t="s">
        <v>82</v>
      </c>
      <c r="D139" s="96" t="s">
        <v>53</v>
      </c>
      <c r="E139" s="96">
        <v>1</v>
      </c>
      <c r="F139" s="159">
        <v>1600000</v>
      </c>
      <c r="G139" s="98" t="s">
        <v>66</v>
      </c>
      <c r="H139" s="160">
        <v>46266</v>
      </c>
      <c r="I139" s="100" t="s">
        <v>55</v>
      </c>
      <c r="J139" s="100" t="s">
        <v>56</v>
      </c>
      <c r="K139" s="100" t="s">
        <v>83</v>
      </c>
      <c r="L139" s="100" t="s">
        <v>84</v>
      </c>
      <c r="M139" s="102" t="s">
        <v>2486</v>
      </c>
      <c r="N139" s="162" t="s">
        <v>951</v>
      </c>
    </row>
    <row r="140" spans="1:14" ht="15.75" customHeight="1">
      <c r="A140" s="15" t="s">
        <v>951</v>
      </c>
      <c r="B140" s="35" t="s">
        <v>51</v>
      </c>
      <c r="C140" s="36" t="s">
        <v>1681</v>
      </c>
      <c r="D140" s="96" t="s">
        <v>53</v>
      </c>
      <c r="E140" s="96">
        <v>1</v>
      </c>
      <c r="F140" s="159">
        <v>20000</v>
      </c>
      <c r="G140" s="98" t="s">
        <v>54</v>
      </c>
      <c r="H140" s="160">
        <v>46235</v>
      </c>
      <c r="I140" s="100" t="s">
        <v>55</v>
      </c>
      <c r="J140" s="100" t="s">
        <v>56</v>
      </c>
      <c r="K140" s="100" t="s">
        <v>83</v>
      </c>
      <c r="L140" s="100" t="s">
        <v>91</v>
      </c>
      <c r="M140" s="102" t="s">
        <v>109</v>
      </c>
      <c r="N140" s="162" t="s">
        <v>951</v>
      </c>
    </row>
    <row r="141" spans="1:14" ht="15.75" customHeight="1">
      <c r="A141" s="15" t="s">
        <v>951</v>
      </c>
      <c r="B141" s="35" t="s">
        <v>1560</v>
      </c>
      <c r="C141" s="36" t="s">
        <v>1594</v>
      </c>
      <c r="D141" s="96" t="s">
        <v>53</v>
      </c>
      <c r="E141" s="96">
        <v>1</v>
      </c>
      <c r="F141" s="159">
        <v>1000</v>
      </c>
      <c r="G141" s="98" t="s">
        <v>54</v>
      </c>
      <c r="H141" s="160">
        <v>46266</v>
      </c>
      <c r="I141" s="100" t="s">
        <v>101</v>
      </c>
      <c r="J141" s="100" t="s">
        <v>56</v>
      </c>
      <c r="K141" s="100" t="s">
        <v>864</v>
      </c>
      <c r="L141" s="100" t="s">
        <v>84</v>
      </c>
      <c r="M141" s="161" t="s">
        <v>2451</v>
      </c>
      <c r="N141" s="162" t="s">
        <v>951</v>
      </c>
    </row>
    <row r="142" spans="1:14" ht="15.75" customHeight="1">
      <c r="A142" s="15" t="s">
        <v>951</v>
      </c>
      <c r="B142" s="35" t="s">
        <v>652</v>
      </c>
      <c r="C142" s="36" t="s">
        <v>2160</v>
      </c>
      <c r="D142" s="96" t="s">
        <v>53</v>
      </c>
      <c r="E142" s="96">
        <v>1</v>
      </c>
      <c r="F142" s="159">
        <v>800</v>
      </c>
      <c r="G142" s="98" t="s">
        <v>54</v>
      </c>
      <c r="H142" s="160">
        <v>46174</v>
      </c>
      <c r="I142" s="100" t="s">
        <v>55</v>
      </c>
      <c r="J142" s="100" t="s">
        <v>56</v>
      </c>
      <c r="K142" s="100" t="s">
        <v>164</v>
      </c>
      <c r="L142" s="100" t="s">
        <v>91</v>
      </c>
      <c r="M142" s="102" t="s">
        <v>109</v>
      </c>
      <c r="N142" s="162" t="s">
        <v>951</v>
      </c>
    </row>
    <row r="143" spans="1:14" ht="15.75" customHeight="1">
      <c r="A143" s="15" t="s">
        <v>951</v>
      </c>
      <c r="B143" s="35" t="s">
        <v>888</v>
      </c>
      <c r="C143" s="36" t="s">
        <v>2669</v>
      </c>
      <c r="D143" s="96" t="s">
        <v>53</v>
      </c>
      <c r="E143" s="96">
        <v>5</v>
      </c>
      <c r="F143" s="159">
        <v>475</v>
      </c>
      <c r="G143" s="98" t="s">
        <v>54</v>
      </c>
      <c r="H143" s="160">
        <v>46174</v>
      </c>
      <c r="I143" s="100" t="s">
        <v>55</v>
      </c>
      <c r="J143" s="100" t="s">
        <v>56</v>
      </c>
      <c r="K143" s="100" t="s">
        <v>164</v>
      </c>
      <c r="L143" s="100" t="s">
        <v>91</v>
      </c>
      <c r="M143" s="102" t="s">
        <v>148</v>
      </c>
      <c r="N143" s="162" t="s">
        <v>951</v>
      </c>
    </row>
    <row r="144" spans="1:14" ht="15.75" customHeight="1">
      <c r="A144" s="15"/>
      <c r="B144" s="35" t="s">
        <v>317</v>
      </c>
      <c r="C144" s="36" t="s">
        <v>1549</v>
      </c>
      <c r="D144" s="96" t="s">
        <v>53</v>
      </c>
      <c r="E144" s="96">
        <v>1</v>
      </c>
      <c r="F144" s="159">
        <v>600</v>
      </c>
      <c r="G144" s="98" t="s">
        <v>54</v>
      </c>
      <c r="H144" s="160">
        <v>46174</v>
      </c>
      <c r="I144" s="100" t="s">
        <v>101</v>
      </c>
      <c r="J144" s="100" t="s">
        <v>56</v>
      </c>
      <c r="K144" s="100" t="s">
        <v>858</v>
      </c>
      <c r="L144" s="100" t="s">
        <v>91</v>
      </c>
      <c r="M144" s="102" t="s">
        <v>148</v>
      </c>
      <c r="N144" s="162" t="s">
        <v>951</v>
      </c>
    </row>
    <row r="145" spans="1:14" ht="15.75" customHeight="1">
      <c r="A145" s="15" t="s">
        <v>951</v>
      </c>
      <c r="B145" s="35" t="s">
        <v>51</v>
      </c>
      <c r="C145" s="36" t="s">
        <v>2614</v>
      </c>
      <c r="D145" s="96" t="s">
        <v>53</v>
      </c>
      <c r="E145" s="96">
        <v>40</v>
      </c>
      <c r="F145" s="159">
        <v>3200</v>
      </c>
      <c r="G145" s="98" t="s">
        <v>54</v>
      </c>
      <c r="H145" s="160">
        <v>46174</v>
      </c>
      <c r="I145" s="100" t="s">
        <v>55</v>
      </c>
      <c r="J145" s="100" t="s">
        <v>56</v>
      </c>
      <c r="K145" s="100" t="s">
        <v>164</v>
      </c>
      <c r="L145" s="100" t="s">
        <v>84</v>
      </c>
      <c r="M145" s="102" t="s">
        <v>2534</v>
      </c>
      <c r="N145" s="162" t="s">
        <v>951</v>
      </c>
    </row>
    <row r="146" spans="1:14" ht="15.75" customHeight="1">
      <c r="A146" s="15" t="s">
        <v>951</v>
      </c>
      <c r="B146" s="35" t="s">
        <v>51</v>
      </c>
      <c r="C146" s="36" t="s">
        <v>2533</v>
      </c>
      <c r="D146" s="96" t="s">
        <v>53</v>
      </c>
      <c r="E146" s="96">
        <v>40</v>
      </c>
      <c r="F146" s="159">
        <v>40000</v>
      </c>
      <c r="G146" s="98" t="s">
        <v>54</v>
      </c>
      <c r="H146" s="160">
        <v>46266</v>
      </c>
      <c r="I146" s="100" t="s">
        <v>55</v>
      </c>
      <c r="J146" s="100" t="s">
        <v>56</v>
      </c>
      <c r="K146" s="100" t="s">
        <v>164</v>
      </c>
      <c r="L146" s="100" t="s">
        <v>58</v>
      </c>
      <c r="M146" s="102" t="s">
        <v>2534</v>
      </c>
      <c r="N146" s="162" t="s">
        <v>951</v>
      </c>
    </row>
    <row r="147" spans="1:14" ht="15.75" customHeight="1">
      <c r="A147" s="15" t="s">
        <v>951</v>
      </c>
      <c r="B147" s="35" t="s">
        <v>51</v>
      </c>
      <c r="C147" s="36" t="s">
        <v>628</v>
      </c>
      <c r="D147" s="96" t="s">
        <v>53</v>
      </c>
      <c r="E147" s="96">
        <v>20</v>
      </c>
      <c r="F147" s="159">
        <v>4440</v>
      </c>
      <c r="G147" s="98" t="s">
        <v>54</v>
      </c>
      <c r="H147" s="160">
        <v>46204</v>
      </c>
      <c r="I147" s="100" t="s">
        <v>55</v>
      </c>
      <c r="J147" s="100" t="s">
        <v>56</v>
      </c>
      <c r="K147" s="100" t="s">
        <v>164</v>
      </c>
      <c r="L147" s="100" t="s">
        <v>58</v>
      </c>
      <c r="M147" s="102" t="s">
        <v>2498</v>
      </c>
      <c r="N147" s="162" t="s">
        <v>951</v>
      </c>
    </row>
    <row r="148" spans="1:14" ht="15.75" customHeight="1">
      <c r="A148" s="15" t="s">
        <v>951</v>
      </c>
      <c r="B148" s="35" t="s">
        <v>1476</v>
      </c>
      <c r="C148" s="36" t="s">
        <v>2093</v>
      </c>
      <c r="D148" s="96" t="s">
        <v>53</v>
      </c>
      <c r="E148" s="96">
        <v>1</v>
      </c>
      <c r="F148" s="159">
        <v>1500</v>
      </c>
      <c r="G148" s="98" t="s">
        <v>54</v>
      </c>
      <c r="H148" s="160">
        <v>46174</v>
      </c>
      <c r="I148" s="100" t="s">
        <v>55</v>
      </c>
      <c r="J148" s="100" t="s">
        <v>56</v>
      </c>
      <c r="K148" s="100" t="s">
        <v>164</v>
      </c>
      <c r="L148" s="100" t="s">
        <v>58</v>
      </c>
      <c r="M148" s="102" t="s">
        <v>2517</v>
      </c>
      <c r="N148" s="162" t="s">
        <v>951</v>
      </c>
    </row>
    <row r="149" spans="1:14" ht="15.75" customHeight="1">
      <c r="A149" s="15" t="s">
        <v>951</v>
      </c>
      <c r="B149" s="35" t="s">
        <v>51</v>
      </c>
      <c r="C149" s="36" t="s">
        <v>2543</v>
      </c>
      <c r="D149" s="96" t="s">
        <v>53</v>
      </c>
      <c r="E149" s="96">
        <v>250</v>
      </c>
      <c r="F149" s="159">
        <v>25000</v>
      </c>
      <c r="G149" s="98" t="s">
        <v>54</v>
      </c>
      <c r="H149" s="160">
        <v>46235</v>
      </c>
      <c r="I149" s="100" t="s">
        <v>55</v>
      </c>
      <c r="J149" s="100" t="s">
        <v>56</v>
      </c>
      <c r="K149" s="100" t="s">
        <v>164</v>
      </c>
      <c r="L149" s="100" t="s">
        <v>58</v>
      </c>
      <c r="M149" s="102" t="s">
        <v>148</v>
      </c>
      <c r="N149" s="162" t="s">
        <v>951</v>
      </c>
    </row>
    <row r="150" spans="1:14" ht="15.75" customHeight="1">
      <c r="A150" s="15" t="s">
        <v>21</v>
      </c>
      <c r="B150" s="35" t="s">
        <v>317</v>
      </c>
      <c r="C150" s="36" t="s">
        <v>1278</v>
      </c>
      <c r="D150" s="96" t="s">
        <v>53</v>
      </c>
      <c r="E150" s="96">
        <v>20</v>
      </c>
      <c r="F150" s="159">
        <v>600</v>
      </c>
      <c r="G150" s="98" t="s">
        <v>54</v>
      </c>
      <c r="H150" s="160">
        <v>46174</v>
      </c>
      <c r="I150" s="100" t="s">
        <v>55</v>
      </c>
      <c r="J150" s="100" t="s">
        <v>56</v>
      </c>
      <c r="K150" s="100" t="s">
        <v>164</v>
      </c>
      <c r="L150" s="100" t="s">
        <v>58</v>
      </c>
      <c r="M150" s="102" t="s">
        <v>109</v>
      </c>
      <c r="N150" s="162" t="s">
        <v>951</v>
      </c>
    </row>
    <row r="151" spans="1:14" ht="15.75" customHeight="1">
      <c r="A151" s="15" t="s">
        <v>951</v>
      </c>
      <c r="B151" s="35" t="s">
        <v>250</v>
      </c>
      <c r="C151" s="36" t="s">
        <v>1848</v>
      </c>
      <c r="D151" s="96" t="s">
        <v>53</v>
      </c>
      <c r="E151" s="96">
        <v>2000</v>
      </c>
      <c r="F151" s="159">
        <v>18000</v>
      </c>
      <c r="G151" s="98" t="s">
        <v>54</v>
      </c>
      <c r="H151" s="160">
        <v>46235</v>
      </c>
      <c r="I151" s="100" t="s">
        <v>55</v>
      </c>
      <c r="J151" s="100" t="s">
        <v>56</v>
      </c>
      <c r="K151" s="100" t="s">
        <v>164</v>
      </c>
      <c r="L151" s="100" t="s">
        <v>58</v>
      </c>
      <c r="M151" s="102" t="s">
        <v>2534</v>
      </c>
      <c r="N151" s="162" t="s">
        <v>951</v>
      </c>
    </row>
    <row r="152" spans="1:14" ht="15.75" customHeight="1">
      <c r="A152" s="15" t="s">
        <v>951</v>
      </c>
      <c r="B152" s="35" t="s">
        <v>250</v>
      </c>
      <c r="C152" s="36" t="s">
        <v>1859</v>
      </c>
      <c r="D152" s="96" t="s">
        <v>53</v>
      </c>
      <c r="E152" s="96">
        <v>3000</v>
      </c>
      <c r="F152" s="159">
        <v>15000</v>
      </c>
      <c r="G152" s="98" t="s">
        <v>54</v>
      </c>
      <c r="H152" s="160">
        <v>46235</v>
      </c>
      <c r="I152" s="100" t="s">
        <v>55</v>
      </c>
      <c r="J152" s="100" t="s">
        <v>56</v>
      </c>
      <c r="K152" s="100" t="s">
        <v>164</v>
      </c>
      <c r="L152" s="100" t="s">
        <v>58</v>
      </c>
      <c r="M152" s="102" t="s">
        <v>2486</v>
      </c>
      <c r="N152" s="162" t="s">
        <v>951</v>
      </c>
    </row>
    <row r="153" spans="1:14" ht="15.75" customHeight="1">
      <c r="A153" s="15" t="s">
        <v>951</v>
      </c>
      <c r="B153" s="35" t="s">
        <v>70</v>
      </c>
      <c r="C153" s="36" t="s">
        <v>2485</v>
      </c>
      <c r="D153" s="96" t="s">
        <v>53</v>
      </c>
      <c r="E153" s="96">
        <v>12</v>
      </c>
      <c r="F153" s="159">
        <v>447000</v>
      </c>
      <c r="G153" s="98" t="s">
        <v>54</v>
      </c>
      <c r="H153" s="160">
        <v>46266</v>
      </c>
      <c r="I153" s="100" t="s">
        <v>55</v>
      </c>
      <c r="J153" s="100" t="s">
        <v>56</v>
      </c>
      <c r="K153" s="100" t="s">
        <v>72</v>
      </c>
      <c r="L153" s="100" t="s">
        <v>84</v>
      </c>
      <c r="M153" s="102" t="s">
        <v>2486</v>
      </c>
      <c r="N153" s="162" t="s">
        <v>951</v>
      </c>
    </row>
    <row r="154" spans="1:14" ht="15.75" customHeight="1">
      <c r="A154" s="15" t="s">
        <v>21</v>
      </c>
      <c r="B154" s="35" t="s">
        <v>51</v>
      </c>
      <c r="C154" s="36" t="s">
        <v>2666</v>
      </c>
      <c r="D154" s="96" t="s">
        <v>53</v>
      </c>
      <c r="E154" s="96">
        <v>40</v>
      </c>
      <c r="F154" s="159">
        <v>480</v>
      </c>
      <c r="G154" s="98" t="s">
        <v>54</v>
      </c>
      <c r="H154" s="160">
        <v>46174</v>
      </c>
      <c r="I154" s="100" t="s">
        <v>55</v>
      </c>
      <c r="J154" s="100" t="s">
        <v>56</v>
      </c>
      <c r="K154" s="100" t="s">
        <v>164</v>
      </c>
      <c r="L154" s="100" t="s">
        <v>58</v>
      </c>
      <c r="M154" s="102" t="s">
        <v>73</v>
      </c>
      <c r="N154" s="162" t="s">
        <v>951</v>
      </c>
    </row>
    <row r="155" spans="1:14" ht="15.75" customHeight="1">
      <c r="A155" s="15" t="s">
        <v>951</v>
      </c>
      <c r="B155" s="35" t="s">
        <v>1476</v>
      </c>
      <c r="C155" s="36" t="s">
        <v>2015</v>
      </c>
      <c r="D155" s="96" t="s">
        <v>53</v>
      </c>
      <c r="E155" s="96">
        <v>30</v>
      </c>
      <c r="F155" s="159">
        <v>3000</v>
      </c>
      <c r="G155" s="98" t="s">
        <v>54</v>
      </c>
      <c r="H155" s="160">
        <v>46174</v>
      </c>
      <c r="I155" s="100" t="s">
        <v>55</v>
      </c>
      <c r="J155" s="100" t="s">
        <v>56</v>
      </c>
      <c r="K155" s="100" t="s">
        <v>164</v>
      </c>
      <c r="L155" s="100" t="s">
        <v>58</v>
      </c>
      <c r="M155" s="102" t="s">
        <v>73</v>
      </c>
      <c r="N155" s="162" t="s">
        <v>951</v>
      </c>
    </row>
    <row r="156" spans="1:14" ht="15.75" customHeight="1">
      <c r="A156" s="15" t="s">
        <v>951</v>
      </c>
      <c r="B156" s="35" t="s">
        <v>1476</v>
      </c>
      <c r="C156" s="36" t="s">
        <v>1964</v>
      </c>
      <c r="D156" s="96" t="s">
        <v>53</v>
      </c>
      <c r="E156" s="96">
        <v>1</v>
      </c>
      <c r="F156" s="159">
        <v>5000</v>
      </c>
      <c r="G156" s="98" t="s">
        <v>54</v>
      </c>
      <c r="H156" s="160">
        <v>46204</v>
      </c>
      <c r="I156" s="100" t="s">
        <v>55</v>
      </c>
      <c r="J156" s="100" t="s">
        <v>56</v>
      </c>
      <c r="K156" s="100" t="s">
        <v>164</v>
      </c>
      <c r="L156" s="100" t="s">
        <v>58</v>
      </c>
      <c r="M156" s="102" t="s">
        <v>109</v>
      </c>
      <c r="N156" s="162" t="s">
        <v>951</v>
      </c>
    </row>
    <row r="157" spans="1:14" ht="15.75" customHeight="1">
      <c r="A157" s="15" t="s">
        <v>951</v>
      </c>
      <c r="B157" s="35" t="s">
        <v>145</v>
      </c>
      <c r="C157" s="36" t="s">
        <v>1675</v>
      </c>
      <c r="D157" s="96" t="s">
        <v>53</v>
      </c>
      <c r="E157" s="96">
        <v>1</v>
      </c>
      <c r="F157" s="159">
        <v>100000</v>
      </c>
      <c r="G157" s="98" t="s">
        <v>54</v>
      </c>
      <c r="H157" s="160">
        <v>46266</v>
      </c>
      <c r="I157" s="100" t="s">
        <v>55</v>
      </c>
      <c r="J157" s="100" t="s">
        <v>56</v>
      </c>
      <c r="K157" s="100" t="s">
        <v>83</v>
      </c>
      <c r="L157" s="100" t="s">
        <v>91</v>
      </c>
      <c r="M157" s="102" t="s">
        <v>2498</v>
      </c>
      <c r="N157" s="162" t="s">
        <v>951</v>
      </c>
    </row>
    <row r="158" spans="1:14" ht="15.75" customHeight="1">
      <c r="A158" s="15" t="s">
        <v>951</v>
      </c>
      <c r="B158" s="35" t="s">
        <v>295</v>
      </c>
      <c r="C158" s="36" t="s">
        <v>2200</v>
      </c>
      <c r="D158" s="96" t="s">
        <v>53</v>
      </c>
      <c r="E158" s="96">
        <v>3</v>
      </c>
      <c r="F158" s="159">
        <v>600</v>
      </c>
      <c r="G158" s="98" t="s">
        <v>54</v>
      </c>
      <c r="H158" s="160">
        <v>46174</v>
      </c>
      <c r="I158" s="100" t="s">
        <v>55</v>
      </c>
      <c r="J158" s="100" t="s">
        <v>56</v>
      </c>
      <c r="K158" s="100" t="s">
        <v>164</v>
      </c>
      <c r="L158" s="100" t="s">
        <v>91</v>
      </c>
      <c r="M158" s="102" t="s">
        <v>2517</v>
      </c>
      <c r="N158" s="162" t="s">
        <v>951</v>
      </c>
    </row>
    <row r="159" spans="1:14" ht="15.75" customHeight="1">
      <c r="A159" s="15" t="s">
        <v>951</v>
      </c>
      <c r="B159" s="35" t="s">
        <v>888</v>
      </c>
      <c r="C159" s="36" t="s">
        <v>2660</v>
      </c>
      <c r="D159" s="96" t="s">
        <v>53</v>
      </c>
      <c r="E159" s="96">
        <v>300</v>
      </c>
      <c r="F159" s="159">
        <v>600</v>
      </c>
      <c r="G159" s="98" t="s">
        <v>54</v>
      </c>
      <c r="H159" s="160">
        <v>46174</v>
      </c>
      <c r="I159" s="100" t="s">
        <v>55</v>
      </c>
      <c r="J159" s="100" t="s">
        <v>56</v>
      </c>
      <c r="K159" s="100" t="s">
        <v>164</v>
      </c>
      <c r="L159" s="100" t="s">
        <v>91</v>
      </c>
      <c r="M159" s="102" t="s">
        <v>2534</v>
      </c>
      <c r="N159" s="162" t="s">
        <v>951</v>
      </c>
    </row>
    <row r="160" spans="1:14" ht="15.75" customHeight="1">
      <c r="A160" s="15" t="s">
        <v>951</v>
      </c>
      <c r="B160" s="35" t="s">
        <v>172</v>
      </c>
      <c r="C160" s="36" t="s">
        <v>2045</v>
      </c>
      <c r="D160" s="96" t="s">
        <v>53</v>
      </c>
      <c r="E160" s="96">
        <v>7</v>
      </c>
      <c r="F160" s="159">
        <v>2100</v>
      </c>
      <c r="G160" s="98" t="s">
        <v>54</v>
      </c>
      <c r="H160" s="160">
        <v>46174</v>
      </c>
      <c r="I160" s="100" t="s">
        <v>55</v>
      </c>
      <c r="J160" s="100" t="s">
        <v>56</v>
      </c>
      <c r="K160" s="100" t="s">
        <v>164</v>
      </c>
      <c r="L160" s="100" t="s">
        <v>91</v>
      </c>
      <c r="M160" s="102" t="s">
        <v>2498</v>
      </c>
      <c r="N160" s="162" t="s">
        <v>951</v>
      </c>
    </row>
    <row r="161" spans="1:14" ht="15.75" customHeight="1">
      <c r="A161" s="15" t="s">
        <v>884</v>
      </c>
      <c r="B161" s="35" t="s">
        <v>51</v>
      </c>
      <c r="C161" s="36" t="s">
        <v>1196</v>
      </c>
      <c r="D161" s="96" t="s">
        <v>53</v>
      </c>
      <c r="E161" s="96">
        <v>4</v>
      </c>
      <c r="F161" s="159">
        <v>3960</v>
      </c>
      <c r="G161" s="98" t="s">
        <v>54</v>
      </c>
      <c r="H161" s="160">
        <v>46204</v>
      </c>
      <c r="I161" s="100" t="s">
        <v>55</v>
      </c>
      <c r="J161" s="100" t="s">
        <v>56</v>
      </c>
      <c r="K161" s="100" t="s">
        <v>164</v>
      </c>
      <c r="L161" s="100" t="s">
        <v>91</v>
      </c>
      <c r="M161" s="102" t="s">
        <v>73</v>
      </c>
      <c r="N161" s="162" t="s">
        <v>951</v>
      </c>
    </row>
    <row r="162" spans="1:14" ht="15.75" customHeight="1">
      <c r="A162" s="15" t="s">
        <v>951</v>
      </c>
      <c r="B162" s="35" t="s">
        <v>888</v>
      </c>
      <c r="C162" s="36" t="s">
        <v>2597</v>
      </c>
      <c r="D162" s="96" t="s">
        <v>53</v>
      </c>
      <c r="E162" s="96">
        <v>1</v>
      </c>
      <c r="F162" s="159">
        <v>5000</v>
      </c>
      <c r="G162" s="98" t="s">
        <v>54</v>
      </c>
      <c r="H162" s="160">
        <v>46204</v>
      </c>
      <c r="I162" s="100" t="s">
        <v>55</v>
      </c>
      <c r="J162" s="100" t="s">
        <v>56</v>
      </c>
      <c r="K162" s="100" t="s">
        <v>83</v>
      </c>
      <c r="L162" s="100" t="s">
        <v>91</v>
      </c>
      <c r="M162" s="102" t="s">
        <v>2517</v>
      </c>
      <c r="N162" s="162" t="s">
        <v>951</v>
      </c>
    </row>
    <row r="163" spans="1:14" ht="15.75" customHeight="1">
      <c r="A163" s="15" t="s">
        <v>951</v>
      </c>
      <c r="B163" s="35" t="s">
        <v>172</v>
      </c>
      <c r="C163" s="36" t="s">
        <v>2582</v>
      </c>
      <c r="D163" s="96" t="s">
        <v>53</v>
      </c>
      <c r="E163" s="96">
        <v>5</v>
      </c>
      <c r="F163" s="159">
        <v>9000</v>
      </c>
      <c r="G163" s="98" t="s">
        <v>54</v>
      </c>
      <c r="H163" s="160">
        <v>46204</v>
      </c>
      <c r="I163" s="100" t="s">
        <v>55</v>
      </c>
      <c r="J163" s="100" t="s">
        <v>56</v>
      </c>
      <c r="K163" s="100" t="s">
        <v>164</v>
      </c>
      <c r="L163" s="100" t="s">
        <v>91</v>
      </c>
      <c r="M163" s="102" t="s">
        <v>2534</v>
      </c>
      <c r="N163" s="162" t="s">
        <v>951</v>
      </c>
    </row>
    <row r="164" spans="1:14" ht="15.75" customHeight="1">
      <c r="A164" s="15" t="s">
        <v>951</v>
      </c>
      <c r="B164" s="35" t="s">
        <v>51</v>
      </c>
      <c r="C164" s="36" t="s">
        <v>2571</v>
      </c>
      <c r="D164" s="96" t="s">
        <v>2572</v>
      </c>
      <c r="E164" s="96">
        <v>150</v>
      </c>
      <c r="F164" s="159">
        <v>11850</v>
      </c>
      <c r="G164" s="98" t="s">
        <v>54</v>
      </c>
      <c r="H164" s="160">
        <v>46235</v>
      </c>
      <c r="I164" s="100" t="s">
        <v>55</v>
      </c>
      <c r="J164" s="100" t="s">
        <v>56</v>
      </c>
      <c r="K164" s="100" t="s">
        <v>164</v>
      </c>
      <c r="L164" s="100" t="s">
        <v>91</v>
      </c>
      <c r="M164" s="102" t="s">
        <v>109</v>
      </c>
      <c r="N164" s="162" t="s">
        <v>951</v>
      </c>
    </row>
    <row r="165" spans="1:14" ht="15.75" customHeight="1">
      <c r="A165" s="15" t="s">
        <v>951</v>
      </c>
      <c r="B165" s="35" t="s">
        <v>156</v>
      </c>
      <c r="C165" s="36" t="s">
        <v>2267</v>
      </c>
      <c r="D165" s="96" t="s">
        <v>53</v>
      </c>
      <c r="E165" s="96">
        <v>1</v>
      </c>
      <c r="F165" s="159">
        <v>400</v>
      </c>
      <c r="G165" s="98" t="s">
        <v>54</v>
      </c>
      <c r="H165" s="160">
        <v>46174</v>
      </c>
      <c r="I165" s="100" t="s">
        <v>55</v>
      </c>
      <c r="J165" s="100" t="s">
        <v>56</v>
      </c>
      <c r="K165" s="100" t="s">
        <v>164</v>
      </c>
      <c r="L165" s="100" t="s">
        <v>91</v>
      </c>
      <c r="M165" s="102" t="s">
        <v>2534</v>
      </c>
      <c r="N165" s="162" t="s">
        <v>951</v>
      </c>
    </row>
    <row r="166" spans="1:14" ht="15.75" customHeight="1">
      <c r="A166" s="15" t="s">
        <v>951</v>
      </c>
      <c r="B166" s="35" t="s">
        <v>1407</v>
      </c>
      <c r="C166" s="36" t="s">
        <v>2337</v>
      </c>
      <c r="D166" s="96" t="s">
        <v>53</v>
      </c>
      <c r="E166" s="96">
        <v>80</v>
      </c>
      <c r="F166" s="159">
        <v>80000</v>
      </c>
      <c r="G166" s="98" t="s">
        <v>54</v>
      </c>
      <c r="H166" s="160">
        <v>46266</v>
      </c>
      <c r="I166" s="100" t="s">
        <v>55</v>
      </c>
      <c r="J166" s="100" t="s">
        <v>56</v>
      </c>
      <c r="K166" s="100" t="s">
        <v>164</v>
      </c>
      <c r="L166" s="100" t="s">
        <v>91</v>
      </c>
      <c r="M166" s="102" t="s">
        <v>2486</v>
      </c>
      <c r="N166" s="162" t="s">
        <v>951</v>
      </c>
    </row>
    <row r="167" spans="1:14" ht="15.75" customHeight="1">
      <c r="A167" s="15" t="s">
        <v>951</v>
      </c>
      <c r="B167" s="35" t="s">
        <v>291</v>
      </c>
      <c r="C167" s="36" t="s">
        <v>2176</v>
      </c>
      <c r="D167" s="96" t="s">
        <v>53</v>
      </c>
      <c r="E167" s="96">
        <v>1</v>
      </c>
      <c r="F167" s="159">
        <v>750</v>
      </c>
      <c r="G167" s="98" t="s">
        <v>54</v>
      </c>
      <c r="H167" s="160">
        <v>46174</v>
      </c>
      <c r="I167" s="100" t="s">
        <v>55</v>
      </c>
      <c r="J167" s="100" t="s">
        <v>56</v>
      </c>
      <c r="K167" s="100" t="s">
        <v>164</v>
      </c>
      <c r="L167" s="100" t="s">
        <v>91</v>
      </c>
      <c r="M167" s="102" t="s">
        <v>109</v>
      </c>
      <c r="N167" s="162" t="s">
        <v>951</v>
      </c>
    </row>
    <row r="168" spans="1:14" ht="15.75" customHeight="1">
      <c r="A168" s="15" t="s">
        <v>884</v>
      </c>
      <c r="B168" s="35" t="s">
        <v>51</v>
      </c>
      <c r="C168" s="36" t="s">
        <v>2654</v>
      </c>
      <c r="D168" s="96" t="s">
        <v>53</v>
      </c>
      <c r="E168" s="96">
        <v>2</v>
      </c>
      <c r="F168" s="159">
        <v>800</v>
      </c>
      <c r="G168" s="98" t="s">
        <v>54</v>
      </c>
      <c r="H168" s="160">
        <v>46174</v>
      </c>
      <c r="I168" s="100" t="s">
        <v>55</v>
      </c>
      <c r="J168" s="100" t="s">
        <v>56</v>
      </c>
      <c r="K168" s="100" t="s">
        <v>164</v>
      </c>
      <c r="L168" s="100" t="s">
        <v>91</v>
      </c>
      <c r="M168" s="102" t="s">
        <v>2517</v>
      </c>
      <c r="N168" s="162" t="s">
        <v>951</v>
      </c>
    </row>
    <row r="169" spans="1:14" ht="15.75" customHeight="1">
      <c r="A169" s="15" t="s">
        <v>951</v>
      </c>
      <c r="B169" s="35" t="s">
        <v>64</v>
      </c>
      <c r="C169" s="36" t="s">
        <v>1714</v>
      </c>
      <c r="D169" s="96" t="s">
        <v>53</v>
      </c>
      <c r="E169" s="96">
        <v>1</v>
      </c>
      <c r="F169" s="159">
        <v>1300000</v>
      </c>
      <c r="G169" s="98" t="s">
        <v>66</v>
      </c>
      <c r="H169" s="160">
        <v>46266</v>
      </c>
      <c r="I169" s="100" t="s">
        <v>55</v>
      </c>
      <c r="J169" s="100" t="s">
        <v>56</v>
      </c>
      <c r="K169" s="100" t="s">
        <v>131</v>
      </c>
      <c r="L169" s="100" t="s">
        <v>91</v>
      </c>
      <c r="M169" s="102" t="s">
        <v>109</v>
      </c>
      <c r="N169" s="162" t="s">
        <v>951</v>
      </c>
    </row>
    <row r="170" spans="1:14" ht="15.75" customHeight="1">
      <c r="A170" s="15" t="s">
        <v>951</v>
      </c>
      <c r="B170" s="35" t="s">
        <v>156</v>
      </c>
      <c r="C170" s="36" t="s">
        <v>1624</v>
      </c>
      <c r="D170" s="96" t="s">
        <v>53</v>
      </c>
      <c r="E170" s="96">
        <v>1</v>
      </c>
      <c r="F170" s="159">
        <v>50000</v>
      </c>
      <c r="G170" s="98" t="s">
        <v>54</v>
      </c>
      <c r="H170" s="160">
        <v>46266</v>
      </c>
      <c r="I170" s="100" t="s">
        <v>55</v>
      </c>
      <c r="J170" s="100" t="s">
        <v>56</v>
      </c>
      <c r="K170" s="100" t="s">
        <v>83</v>
      </c>
      <c r="L170" s="100" t="s">
        <v>91</v>
      </c>
      <c r="M170" s="102" t="s">
        <v>2486</v>
      </c>
      <c r="N170" s="162" t="s">
        <v>951</v>
      </c>
    </row>
    <row r="171" spans="1:14" ht="15.75" customHeight="1">
      <c r="A171" s="15" t="s">
        <v>21</v>
      </c>
      <c r="B171" s="35" t="s">
        <v>317</v>
      </c>
      <c r="C171" s="36" t="s">
        <v>551</v>
      </c>
      <c r="D171" s="96" t="s">
        <v>53</v>
      </c>
      <c r="E171" s="96">
        <v>4</v>
      </c>
      <c r="F171" s="159">
        <v>800</v>
      </c>
      <c r="G171" s="98" t="s">
        <v>54</v>
      </c>
      <c r="H171" s="160">
        <v>46174</v>
      </c>
      <c r="I171" s="100" t="s">
        <v>55</v>
      </c>
      <c r="J171" s="100" t="s">
        <v>56</v>
      </c>
      <c r="K171" s="100" t="s">
        <v>164</v>
      </c>
      <c r="L171" s="100" t="s">
        <v>58</v>
      </c>
      <c r="M171" s="102" t="s">
        <v>2534</v>
      </c>
      <c r="N171" s="162" t="s">
        <v>951</v>
      </c>
    </row>
    <row r="172" spans="1:14" ht="15.75" customHeight="1">
      <c r="A172" s="15" t="s">
        <v>951</v>
      </c>
      <c r="B172" s="35" t="s">
        <v>888</v>
      </c>
      <c r="C172" s="36" t="s">
        <v>2680</v>
      </c>
      <c r="D172" s="96" t="s">
        <v>53</v>
      </c>
      <c r="E172" s="96">
        <v>2</v>
      </c>
      <c r="F172" s="159">
        <v>100</v>
      </c>
      <c r="G172" s="98" t="s">
        <v>54</v>
      </c>
      <c r="H172" s="160">
        <v>46143</v>
      </c>
      <c r="I172" s="100" t="s">
        <v>55</v>
      </c>
      <c r="J172" s="100" t="s">
        <v>56</v>
      </c>
      <c r="K172" s="100" t="s">
        <v>164</v>
      </c>
      <c r="L172" s="100" t="s">
        <v>91</v>
      </c>
      <c r="M172" s="102" t="s">
        <v>109</v>
      </c>
      <c r="N172" s="162" t="s">
        <v>951</v>
      </c>
    </row>
    <row r="173" spans="1:14" ht="15.75" customHeight="1">
      <c r="A173" s="15" t="s">
        <v>951</v>
      </c>
      <c r="B173" s="35" t="s">
        <v>440</v>
      </c>
      <c r="C173" s="36" t="s">
        <v>1925</v>
      </c>
      <c r="D173" s="96" t="s">
        <v>53</v>
      </c>
      <c r="E173" s="96">
        <v>2</v>
      </c>
      <c r="F173" s="159">
        <v>200</v>
      </c>
      <c r="G173" s="98" t="s">
        <v>54</v>
      </c>
      <c r="H173" s="160">
        <v>46143</v>
      </c>
      <c r="I173" s="100" t="s">
        <v>55</v>
      </c>
      <c r="J173" s="100" t="s">
        <v>56</v>
      </c>
      <c r="K173" s="100" t="s">
        <v>164</v>
      </c>
      <c r="L173" s="100" t="s">
        <v>91</v>
      </c>
      <c r="M173" s="102" t="s">
        <v>2517</v>
      </c>
      <c r="N173" s="162" t="s">
        <v>951</v>
      </c>
    </row>
    <row r="174" spans="1:14" ht="15.75" customHeight="1">
      <c r="A174" s="15" t="s">
        <v>951</v>
      </c>
      <c r="B174" s="35" t="s">
        <v>848</v>
      </c>
      <c r="C174" s="36" t="s">
        <v>1765</v>
      </c>
      <c r="D174" s="96" t="s">
        <v>1258</v>
      </c>
      <c r="E174" s="96">
        <v>1600</v>
      </c>
      <c r="F174" s="159">
        <v>56000</v>
      </c>
      <c r="G174" s="98" t="s">
        <v>54</v>
      </c>
      <c r="H174" s="160">
        <v>46266</v>
      </c>
      <c r="I174" s="100" t="s">
        <v>55</v>
      </c>
      <c r="J174" s="100" t="s">
        <v>56</v>
      </c>
      <c r="K174" s="100" t="s">
        <v>164</v>
      </c>
      <c r="L174" s="100" t="s">
        <v>91</v>
      </c>
      <c r="M174" s="102" t="s">
        <v>2498</v>
      </c>
      <c r="N174" s="162" t="s">
        <v>951</v>
      </c>
    </row>
    <row r="175" spans="1:14" ht="15.75" customHeight="1">
      <c r="A175" s="15" t="s">
        <v>951</v>
      </c>
      <c r="B175" s="35" t="s">
        <v>848</v>
      </c>
      <c r="C175" s="36" t="s">
        <v>1762</v>
      </c>
      <c r="D175" s="96" t="s">
        <v>1258</v>
      </c>
      <c r="E175" s="96">
        <v>1920</v>
      </c>
      <c r="F175" s="159">
        <v>57600</v>
      </c>
      <c r="G175" s="98" t="s">
        <v>54</v>
      </c>
      <c r="H175" s="160">
        <v>46266</v>
      </c>
      <c r="I175" s="100" t="s">
        <v>55</v>
      </c>
      <c r="J175" s="100" t="s">
        <v>56</v>
      </c>
      <c r="K175" s="100" t="s">
        <v>164</v>
      </c>
      <c r="L175" s="100" t="s">
        <v>91</v>
      </c>
      <c r="M175" s="102" t="s">
        <v>2534</v>
      </c>
      <c r="N175" s="162" t="s">
        <v>951</v>
      </c>
    </row>
    <row r="176" spans="1:14" ht="15.75" customHeight="1">
      <c r="A176" s="15" t="s">
        <v>951</v>
      </c>
      <c r="B176" s="35" t="s">
        <v>51</v>
      </c>
      <c r="C176" s="36" t="s">
        <v>2613</v>
      </c>
      <c r="D176" s="96" t="s">
        <v>53</v>
      </c>
      <c r="E176" s="96">
        <v>15</v>
      </c>
      <c r="F176" s="159">
        <v>3240</v>
      </c>
      <c r="G176" s="98" t="s">
        <v>54</v>
      </c>
      <c r="H176" s="160">
        <v>46174</v>
      </c>
      <c r="I176" s="100" t="s">
        <v>55</v>
      </c>
      <c r="J176" s="100" t="s">
        <v>56</v>
      </c>
      <c r="K176" s="100" t="s">
        <v>164</v>
      </c>
      <c r="L176" s="100" t="s">
        <v>91</v>
      </c>
      <c r="M176" s="102" t="s">
        <v>2517</v>
      </c>
      <c r="N176" s="162" t="s">
        <v>951</v>
      </c>
    </row>
    <row r="177" spans="1:14" ht="15.75" customHeight="1">
      <c r="A177" s="15" t="s">
        <v>951</v>
      </c>
      <c r="B177" s="35" t="s">
        <v>51</v>
      </c>
      <c r="C177" s="36" t="s">
        <v>2624</v>
      </c>
      <c r="D177" s="96" t="s">
        <v>53</v>
      </c>
      <c r="E177" s="96">
        <v>15</v>
      </c>
      <c r="F177" s="159">
        <v>2775</v>
      </c>
      <c r="G177" s="98" t="s">
        <v>54</v>
      </c>
      <c r="H177" s="160">
        <v>46174</v>
      </c>
      <c r="I177" s="100" t="s">
        <v>55</v>
      </c>
      <c r="J177" s="100" t="s">
        <v>56</v>
      </c>
      <c r="K177" s="100" t="s">
        <v>164</v>
      </c>
      <c r="L177" s="100" t="s">
        <v>91</v>
      </c>
      <c r="M177" s="102" t="s">
        <v>2517</v>
      </c>
      <c r="N177" s="162" t="s">
        <v>951</v>
      </c>
    </row>
    <row r="178" spans="1:14" ht="15.75" customHeight="1">
      <c r="A178" s="15" t="s">
        <v>951</v>
      </c>
      <c r="B178" s="35" t="s">
        <v>247</v>
      </c>
      <c r="C178" s="36" t="s">
        <v>1995</v>
      </c>
      <c r="D178" s="96" t="s">
        <v>53</v>
      </c>
      <c r="E178" s="96">
        <v>15</v>
      </c>
      <c r="F178" s="159">
        <v>3750</v>
      </c>
      <c r="G178" s="98" t="s">
        <v>54</v>
      </c>
      <c r="H178" s="160">
        <v>46174</v>
      </c>
      <c r="I178" s="100" t="s">
        <v>55</v>
      </c>
      <c r="J178" s="100" t="s">
        <v>56</v>
      </c>
      <c r="K178" s="100" t="s">
        <v>164</v>
      </c>
      <c r="L178" s="100" t="s">
        <v>91</v>
      </c>
      <c r="M178" s="102" t="s">
        <v>148</v>
      </c>
      <c r="N178" s="162" t="s">
        <v>951</v>
      </c>
    </row>
    <row r="179" spans="1:14" ht="15.75" customHeight="1">
      <c r="A179" s="15" t="s">
        <v>951</v>
      </c>
      <c r="B179" s="35" t="s">
        <v>51</v>
      </c>
      <c r="C179" s="36" t="s">
        <v>1672</v>
      </c>
      <c r="D179" s="96" t="s">
        <v>53</v>
      </c>
      <c r="E179" s="96">
        <v>4</v>
      </c>
      <c r="F179" s="159">
        <v>210000</v>
      </c>
      <c r="G179" s="98" t="s">
        <v>54</v>
      </c>
      <c r="H179" s="160">
        <v>46266</v>
      </c>
      <c r="I179" s="100" t="s">
        <v>55</v>
      </c>
      <c r="J179" s="100" t="s">
        <v>56</v>
      </c>
      <c r="K179" s="100" t="s">
        <v>83</v>
      </c>
      <c r="L179" s="100" t="s">
        <v>91</v>
      </c>
      <c r="M179" s="102" t="s">
        <v>2534</v>
      </c>
      <c r="N179" s="260" t="s">
        <v>951</v>
      </c>
    </row>
    <row r="180" spans="1:14" ht="15.75" customHeight="1">
      <c r="A180" s="15" t="s">
        <v>951</v>
      </c>
      <c r="B180" s="35" t="s">
        <v>51</v>
      </c>
      <c r="C180" s="36" t="s">
        <v>2554</v>
      </c>
      <c r="D180" s="96" t="s">
        <v>53</v>
      </c>
      <c r="E180" s="96">
        <v>1</v>
      </c>
      <c r="F180" s="159">
        <v>18000</v>
      </c>
      <c r="G180" s="98" t="s">
        <v>54</v>
      </c>
      <c r="H180" s="160">
        <v>46235</v>
      </c>
      <c r="I180" s="100" t="s">
        <v>55</v>
      </c>
      <c r="J180" s="100" t="s">
        <v>56</v>
      </c>
      <c r="K180" s="100" t="s">
        <v>83</v>
      </c>
      <c r="L180" s="100" t="s">
        <v>91</v>
      </c>
      <c r="M180" s="102" t="s">
        <v>109</v>
      </c>
      <c r="N180" s="162" t="s">
        <v>951</v>
      </c>
    </row>
    <row r="181" spans="1:14" ht="15.75" customHeight="1">
      <c r="A181" s="15" t="s">
        <v>951</v>
      </c>
      <c r="B181" s="35" t="s">
        <v>1699</v>
      </c>
      <c r="C181" s="36" t="s">
        <v>1704</v>
      </c>
      <c r="D181" s="96" t="s">
        <v>53</v>
      </c>
      <c r="E181" s="96">
        <v>13</v>
      </c>
      <c r="F181" s="159">
        <v>130000</v>
      </c>
      <c r="G181" s="98" t="s">
        <v>54</v>
      </c>
      <c r="H181" s="160">
        <v>46266</v>
      </c>
      <c r="I181" s="100" t="s">
        <v>55</v>
      </c>
      <c r="J181" s="100" t="s">
        <v>56</v>
      </c>
      <c r="K181" s="100" t="s">
        <v>83</v>
      </c>
      <c r="L181" s="100" t="s">
        <v>91</v>
      </c>
      <c r="M181" s="102" t="s">
        <v>2486</v>
      </c>
      <c r="N181" s="162" t="s">
        <v>951</v>
      </c>
    </row>
    <row r="182" spans="1:14" ht="15.75" customHeight="1">
      <c r="A182" s="15" t="s">
        <v>951</v>
      </c>
      <c r="B182" s="35" t="s">
        <v>247</v>
      </c>
      <c r="C182" s="36" t="s">
        <v>2122</v>
      </c>
      <c r="D182" s="96" t="s">
        <v>53</v>
      </c>
      <c r="E182" s="96">
        <v>2</v>
      </c>
      <c r="F182" s="159">
        <v>1200</v>
      </c>
      <c r="G182" s="98" t="s">
        <v>54</v>
      </c>
      <c r="H182" s="160">
        <v>46174</v>
      </c>
      <c r="I182" s="100" t="s">
        <v>55</v>
      </c>
      <c r="J182" s="100" t="s">
        <v>56</v>
      </c>
      <c r="K182" s="100" t="s">
        <v>164</v>
      </c>
      <c r="L182" s="100" t="s">
        <v>91</v>
      </c>
      <c r="M182" s="102" t="s">
        <v>148</v>
      </c>
      <c r="N182" s="260" t="s">
        <v>951</v>
      </c>
    </row>
    <row r="183" spans="1:14" ht="15.75" customHeight="1">
      <c r="A183" s="15" t="s">
        <v>951</v>
      </c>
      <c r="B183" s="35" t="s">
        <v>219</v>
      </c>
      <c r="C183" s="36" t="s">
        <v>783</v>
      </c>
      <c r="D183" s="96" t="s">
        <v>53</v>
      </c>
      <c r="E183" s="96">
        <v>4</v>
      </c>
      <c r="F183" s="159">
        <v>640</v>
      </c>
      <c r="G183" s="98" t="s">
        <v>54</v>
      </c>
      <c r="H183" s="160">
        <v>46174</v>
      </c>
      <c r="I183" s="100" t="s">
        <v>55</v>
      </c>
      <c r="J183" s="100" t="s">
        <v>56</v>
      </c>
      <c r="K183" s="100" t="s">
        <v>164</v>
      </c>
      <c r="L183" s="100" t="s">
        <v>84</v>
      </c>
      <c r="M183" s="102" t="s">
        <v>2534</v>
      </c>
      <c r="N183" s="162" t="s">
        <v>951</v>
      </c>
    </row>
    <row r="184" spans="1:14" ht="15.75" customHeight="1">
      <c r="A184" s="15" t="s">
        <v>951</v>
      </c>
      <c r="B184" s="35" t="s">
        <v>247</v>
      </c>
      <c r="C184" s="36" t="s">
        <v>783</v>
      </c>
      <c r="D184" s="96" t="s">
        <v>53</v>
      </c>
      <c r="E184" s="96">
        <v>4</v>
      </c>
      <c r="F184" s="159">
        <v>640</v>
      </c>
      <c r="G184" s="98" t="s">
        <v>54</v>
      </c>
      <c r="H184" s="160">
        <v>46174</v>
      </c>
      <c r="I184" s="100" t="s">
        <v>55</v>
      </c>
      <c r="J184" s="100" t="s">
        <v>56</v>
      </c>
      <c r="K184" s="100" t="s">
        <v>164</v>
      </c>
      <c r="L184" s="100" t="s">
        <v>84</v>
      </c>
      <c r="M184" s="102" t="s">
        <v>2534</v>
      </c>
      <c r="N184" s="162" t="s">
        <v>951</v>
      </c>
    </row>
    <row r="185" spans="1:14" ht="15.75" customHeight="1">
      <c r="A185" s="15" t="s">
        <v>951</v>
      </c>
      <c r="B185" s="35" t="s">
        <v>70</v>
      </c>
      <c r="C185" s="36" t="s">
        <v>1613</v>
      </c>
      <c r="D185" s="96" t="s">
        <v>53</v>
      </c>
      <c r="E185" s="96">
        <v>1</v>
      </c>
      <c r="F185" s="159">
        <v>26000</v>
      </c>
      <c r="G185" s="98" t="s">
        <v>66</v>
      </c>
      <c r="H185" s="160">
        <v>46235</v>
      </c>
      <c r="I185" s="100" t="s">
        <v>55</v>
      </c>
      <c r="J185" s="100" t="s">
        <v>56</v>
      </c>
      <c r="K185" s="100" t="s">
        <v>72</v>
      </c>
      <c r="L185" s="100" t="s">
        <v>91</v>
      </c>
      <c r="M185" s="102" t="s">
        <v>73</v>
      </c>
      <c r="N185" s="162" t="s">
        <v>951</v>
      </c>
    </row>
    <row r="186" spans="1:14" ht="15.75" customHeight="1">
      <c r="A186" s="15" t="s">
        <v>951</v>
      </c>
      <c r="B186" s="35" t="s">
        <v>888</v>
      </c>
      <c r="C186" s="36" t="s">
        <v>2548</v>
      </c>
      <c r="D186" s="96" t="s">
        <v>53</v>
      </c>
      <c r="E186" s="96">
        <v>13</v>
      </c>
      <c r="F186" s="159">
        <v>23400</v>
      </c>
      <c r="G186" s="98" t="s">
        <v>54</v>
      </c>
      <c r="H186" s="160">
        <v>46235</v>
      </c>
      <c r="I186" s="100" t="s">
        <v>55</v>
      </c>
      <c r="J186" s="100" t="s">
        <v>56</v>
      </c>
      <c r="K186" s="100" t="s">
        <v>164</v>
      </c>
      <c r="L186" s="100" t="s">
        <v>91</v>
      </c>
      <c r="M186" s="102" t="s">
        <v>2534</v>
      </c>
      <c r="N186" s="162" t="s">
        <v>951</v>
      </c>
    </row>
    <row r="187" spans="1:14" ht="15.75" customHeight="1">
      <c r="A187" s="15" t="s">
        <v>951</v>
      </c>
      <c r="B187" s="35" t="s">
        <v>106</v>
      </c>
      <c r="C187" s="36" t="s">
        <v>1664</v>
      </c>
      <c r="D187" s="96" t="s">
        <v>1665</v>
      </c>
      <c r="E187" s="96">
        <v>1</v>
      </c>
      <c r="F187" s="159">
        <v>60000</v>
      </c>
      <c r="G187" s="98" t="s">
        <v>54</v>
      </c>
      <c r="H187" s="160">
        <v>46266</v>
      </c>
      <c r="I187" s="100" t="s">
        <v>55</v>
      </c>
      <c r="J187" s="100" t="s">
        <v>56</v>
      </c>
      <c r="K187" s="100" t="s">
        <v>83</v>
      </c>
      <c r="L187" s="100" t="s">
        <v>91</v>
      </c>
      <c r="M187" s="102" t="s">
        <v>2517</v>
      </c>
      <c r="N187" s="162" t="s">
        <v>951</v>
      </c>
    </row>
    <row r="188" spans="1:14" ht="15.75" customHeight="1">
      <c r="A188" s="15" t="s">
        <v>951</v>
      </c>
      <c r="B188" s="35" t="s">
        <v>652</v>
      </c>
      <c r="C188" s="36" t="s">
        <v>2321</v>
      </c>
      <c r="D188" s="96" t="s">
        <v>53</v>
      </c>
      <c r="E188" s="96">
        <v>1</v>
      </c>
      <c r="F188" s="159">
        <v>250</v>
      </c>
      <c r="G188" s="98" t="s">
        <v>54</v>
      </c>
      <c r="H188" s="160">
        <v>46143</v>
      </c>
      <c r="I188" s="100" t="s">
        <v>55</v>
      </c>
      <c r="J188" s="100" t="s">
        <v>56</v>
      </c>
      <c r="K188" s="100" t="s">
        <v>164</v>
      </c>
      <c r="L188" s="100" t="s">
        <v>91</v>
      </c>
      <c r="M188" s="102" t="s">
        <v>2517</v>
      </c>
      <c r="N188" s="162" t="s">
        <v>951</v>
      </c>
    </row>
    <row r="189" spans="1:14" ht="15.75" customHeight="1">
      <c r="A189" s="15" t="s">
        <v>884</v>
      </c>
      <c r="B189" s="35" t="s">
        <v>51</v>
      </c>
      <c r="C189" s="36" t="s">
        <v>2676</v>
      </c>
      <c r="D189" s="96" t="s">
        <v>53</v>
      </c>
      <c r="E189" s="96">
        <v>4</v>
      </c>
      <c r="F189" s="159">
        <v>200</v>
      </c>
      <c r="G189" s="98" t="s">
        <v>54</v>
      </c>
      <c r="H189" s="160">
        <v>46143</v>
      </c>
      <c r="I189" s="100" t="s">
        <v>55</v>
      </c>
      <c r="J189" s="100" t="s">
        <v>56</v>
      </c>
      <c r="K189" s="100" t="s">
        <v>164</v>
      </c>
      <c r="L189" s="100" t="s">
        <v>91</v>
      </c>
      <c r="M189" s="102" t="s">
        <v>2534</v>
      </c>
      <c r="N189" s="162" t="s">
        <v>951</v>
      </c>
    </row>
    <row r="190" spans="1:14" ht="15.75" customHeight="1">
      <c r="A190" s="15" t="s">
        <v>951</v>
      </c>
      <c r="B190" s="35" t="s">
        <v>1476</v>
      </c>
      <c r="C190" s="36" t="s">
        <v>1616</v>
      </c>
      <c r="D190" s="96" t="s">
        <v>53</v>
      </c>
      <c r="E190" s="96">
        <v>25000</v>
      </c>
      <c r="F190" s="159">
        <v>25000</v>
      </c>
      <c r="G190" s="98" t="s">
        <v>54</v>
      </c>
      <c r="H190" s="160">
        <v>46235</v>
      </c>
      <c r="I190" s="100" t="s">
        <v>55</v>
      </c>
      <c r="J190" s="100" t="s">
        <v>56</v>
      </c>
      <c r="K190" s="100" t="s">
        <v>72</v>
      </c>
      <c r="L190" s="100" t="s">
        <v>91</v>
      </c>
      <c r="M190" s="102" t="s">
        <v>109</v>
      </c>
      <c r="N190" s="162" t="s">
        <v>951</v>
      </c>
    </row>
    <row r="191" spans="1:14" ht="15.75" customHeight="1">
      <c r="A191" s="15" t="s">
        <v>951</v>
      </c>
      <c r="B191" s="35" t="s">
        <v>283</v>
      </c>
      <c r="C191" s="36" t="s">
        <v>2552</v>
      </c>
      <c r="D191" s="96" t="s">
        <v>53</v>
      </c>
      <c r="E191" s="96">
        <v>1</v>
      </c>
      <c r="F191" s="159">
        <v>20000</v>
      </c>
      <c r="G191" s="98" t="s">
        <v>54</v>
      </c>
      <c r="H191" s="160">
        <v>46235</v>
      </c>
      <c r="I191" s="100" t="s">
        <v>55</v>
      </c>
      <c r="J191" s="100" t="s">
        <v>56</v>
      </c>
      <c r="K191" s="100" t="s">
        <v>83</v>
      </c>
      <c r="L191" s="100" t="s">
        <v>91</v>
      </c>
      <c r="M191" s="102" t="s">
        <v>2517</v>
      </c>
      <c r="N191" s="162" t="s">
        <v>951</v>
      </c>
    </row>
    <row r="192" spans="1:14" ht="15.75" customHeight="1">
      <c r="A192" s="15" t="s">
        <v>951</v>
      </c>
      <c r="B192" s="35" t="s">
        <v>172</v>
      </c>
      <c r="C192" s="36" t="s">
        <v>2248</v>
      </c>
      <c r="D192" s="96" t="s">
        <v>998</v>
      </c>
      <c r="E192" s="96">
        <v>1</v>
      </c>
      <c r="F192" s="159">
        <v>470</v>
      </c>
      <c r="G192" s="98" t="s">
        <v>54</v>
      </c>
      <c r="H192" s="160">
        <v>46174</v>
      </c>
      <c r="I192" s="100" t="s">
        <v>55</v>
      </c>
      <c r="J192" s="100" t="s">
        <v>56</v>
      </c>
      <c r="K192" s="100" t="s">
        <v>164</v>
      </c>
      <c r="L192" s="100" t="s">
        <v>91</v>
      </c>
      <c r="M192" s="102" t="s">
        <v>109</v>
      </c>
      <c r="N192" s="162" t="s">
        <v>951</v>
      </c>
    </row>
    <row r="193" spans="1:14" ht="15.75" customHeight="1">
      <c r="A193" s="15" t="s">
        <v>951</v>
      </c>
      <c r="B193" s="35" t="s">
        <v>291</v>
      </c>
      <c r="C193" s="36" t="s">
        <v>1622</v>
      </c>
      <c r="D193" s="96" t="s">
        <v>53</v>
      </c>
      <c r="E193" s="96">
        <v>1</v>
      </c>
      <c r="F193" s="159">
        <v>2000</v>
      </c>
      <c r="G193" s="98" t="s">
        <v>54</v>
      </c>
      <c r="H193" s="160">
        <v>46266</v>
      </c>
      <c r="I193" s="100" t="s">
        <v>55</v>
      </c>
      <c r="J193" s="100" t="s">
        <v>56</v>
      </c>
      <c r="K193" s="100" t="s">
        <v>72</v>
      </c>
      <c r="L193" s="100" t="s">
        <v>84</v>
      </c>
      <c r="M193" s="102" t="s">
        <v>73</v>
      </c>
      <c r="N193" s="162" t="s">
        <v>951</v>
      </c>
    </row>
    <row r="194" spans="1:14" ht="15.75" customHeight="1">
      <c r="A194" s="15" t="s">
        <v>951</v>
      </c>
      <c r="B194" s="35" t="s">
        <v>242</v>
      </c>
      <c r="C194" s="36" t="s">
        <v>2189</v>
      </c>
      <c r="D194" s="96" t="s">
        <v>2190</v>
      </c>
      <c r="E194" s="96">
        <v>5</v>
      </c>
      <c r="F194" s="159">
        <v>700</v>
      </c>
      <c r="G194" s="98" t="s">
        <v>54</v>
      </c>
      <c r="H194" s="160">
        <v>46174</v>
      </c>
      <c r="I194" s="100" t="s">
        <v>55</v>
      </c>
      <c r="J194" s="100" t="s">
        <v>56</v>
      </c>
      <c r="K194" s="100" t="s">
        <v>164</v>
      </c>
      <c r="L194" s="100" t="s">
        <v>91</v>
      </c>
      <c r="M194" s="102" t="s">
        <v>2517</v>
      </c>
      <c r="N194" s="162" t="s">
        <v>951</v>
      </c>
    </row>
    <row r="195" spans="1:14" ht="15.75" customHeight="1">
      <c r="A195" s="15" t="s">
        <v>951</v>
      </c>
      <c r="B195" s="35" t="s">
        <v>247</v>
      </c>
      <c r="C195" s="36" t="s">
        <v>2189</v>
      </c>
      <c r="D195" s="96" t="s">
        <v>2190</v>
      </c>
      <c r="E195" s="96">
        <v>1</v>
      </c>
      <c r="F195" s="159">
        <v>140</v>
      </c>
      <c r="G195" s="98" t="s">
        <v>54</v>
      </c>
      <c r="H195" s="160">
        <v>46143</v>
      </c>
      <c r="I195" s="100" t="s">
        <v>55</v>
      </c>
      <c r="J195" s="100" t="s">
        <v>56</v>
      </c>
      <c r="K195" s="100" t="s">
        <v>164</v>
      </c>
      <c r="L195" s="100" t="s">
        <v>91</v>
      </c>
      <c r="M195" s="102" t="s">
        <v>2517</v>
      </c>
      <c r="N195" s="162" t="s">
        <v>951</v>
      </c>
    </row>
    <row r="196" spans="1:14" ht="15.75" customHeight="1">
      <c r="A196" s="15" t="s">
        <v>951</v>
      </c>
      <c r="B196" s="35" t="s">
        <v>247</v>
      </c>
      <c r="C196" s="36" t="s">
        <v>2302</v>
      </c>
      <c r="D196" s="96" t="s">
        <v>53</v>
      </c>
      <c r="E196" s="96">
        <v>10</v>
      </c>
      <c r="F196" s="159">
        <v>300</v>
      </c>
      <c r="G196" s="98" t="s">
        <v>54</v>
      </c>
      <c r="H196" s="160">
        <v>46174</v>
      </c>
      <c r="I196" s="100" t="s">
        <v>55</v>
      </c>
      <c r="J196" s="100" t="s">
        <v>56</v>
      </c>
      <c r="K196" s="100" t="s">
        <v>164</v>
      </c>
      <c r="L196" s="100" t="s">
        <v>91</v>
      </c>
      <c r="M196" s="102" t="s">
        <v>2486</v>
      </c>
      <c r="N196" s="162" t="s">
        <v>951</v>
      </c>
    </row>
    <row r="197" spans="1:14" ht="15.75" customHeight="1">
      <c r="A197" s="15" t="s">
        <v>951</v>
      </c>
      <c r="B197" s="35" t="s">
        <v>233</v>
      </c>
      <c r="C197" s="36" t="s">
        <v>2592</v>
      </c>
      <c r="D197" s="96" t="s">
        <v>53</v>
      </c>
      <c r="E197" s="96">
        <v>1</v>
      </c>
      <c r="F197" s="159">
        <v>5500</v>
      </c>
      <c r="G197" s="98" t="s">
        <v>54</v>
      </c>
      <c r="H197" s="160">
        <v>46204</v>
      </c>
      <c r="I197" s="100" t="s">
        <v>55</v>
      </c>
      <c r="J197" s="100" t="s">
        <v>56</v>
      </c>
      <c r="K197" s="100" t="s">
        <v>164</v>
      </c>
      <c r="L197" s="100" t="s">
        <v>91</v>
      </c>
      <c r="M197" s="102" t="s">
        <v>148</v>
      </c>
      <c r="N197" s="162" t="s">
        <v>951</v>
      </c>
    </row>
    <row r="198" spans="1:14" ht="15.75" customHeight="1">
      <c r="A198" s="15" t="s">
        <v>951</v>
      </c>
      <c r="B198" s="35" t="s">
        <v>169</v>
      </c>
      <c r="C198" s="36" t="s">
        <v>2592</v>
      </c>
      <c r="D198" s="96" t="s">
        <v>53</v>
      </c>
      <c r="E198" s="96">
        <v>1</v>
      </c>
      <c r="F198" s="262">
        <v>5300</v>
      </c>
      <c r="G198" s="98" t="s">
        <v>54</v>
      </c>
      <c r="H198" s="263">
        <v>46204</v>
      </c>
      <c r="I198" s="100" t="s">
        <v>55</v>
      </c>
      <c r="J198" s="100" t="s">
        <v>56</v>
      </c>
      <c r="K198" s="100" t="s">
        <v>164</v>
      </c>
      <c r="L198" s="100" t="s">
        <v>91</v>
      </c>
      <c r="M198" s="102" t="s">
        <v>148</v>
      </c>
      <c r="N198" s="162" t="s">
        <v>951</v>
      </c>
    </row>
    <row r="199" spans="1:14" ht="15.75" customHeight="1">
      <c r="A199" s="15" t="s">
        <v>951</v>
      </c>
      <c r="B199" s="35" t="s">
        <v>242</v>
      </c>
      <c r="C199" s="36" t="s">
        <v>2592</v>
      </c>
      <c r="D199" s="96" t="s">
        <v>53</v>
      </c>
      <c r="E199" s="96">
        <v>1</v>
      </c>
      <c r="F199" s="262">
        <v>5300</v>
      </c>
      <c r="G199" s="98" t="s">
        <v>54</v>
      </c>
      <c r="H199" s="263">
        <v>46204</v>
      </c>
      <c r="I199" s="100" t="s">
        <v>55</v>
      </c>
      <c r="J199" s="100" t="s">
        <v>56</v>
      </c>
      <c r="K199" s="100" t="s">
        <v>164</v>
      </c>
      <c r="L199" s="100" t="s">
        <v>91</v>
      </c>
      <c r="M199" s="102" t="s">
        <v>148</v>
      </c>
      <c r="N199" s="162" t="s">
        <v>951</v>
      </c>
    </row>
    <row r="200" spans="1:14" ht="15.75" customHeight="1">
      <c r="A200" s="15" t="s">
        <v>951</v>
      </c>
      <c r="B200" s="35" t="s">
        <v>291</v>
      </c>
      <c r="C200" s="36" t="s">
        <v>2239</v>
      </c>
      <c r="D200" s="96" t="s">
        <v>53</v>
      </c>
      <c r="E200" s="96">
        <v>4</v>
      </c>
      <c r="F200" s="262">
        <v>500</v>
      </c>
      <c r="G200" s="98" t="s">
        <v>54</v>
      </c>
      <c r="H200" s="263">
        <v>46174</v>
      </c>
      <c r="I200" s="100" t="s">
        <v>55</v>
      </c>
      <c r="J200" s="100" t="s">
        <v>56</v>
      </c>
      <c r="K200" s="100" t="s">
        <v>164</v>
      </c>
      <c r="L200" s="100" t="s">
        <v>91</v>
      </c>
      <c r="M200" s="102" t="s">
        <v>2498</v>
      </c>
      <c r="N200" s="162" t="s">
        <v>951</v>
      </c>
    </row>
    <row r="201" spans="1:14" ht="15.75" customHeight="1">
      <c r="A201" s="15" t="s">
        <v>951</v>
      </c>
      <c r="B201" s="35" t="s">
        <v>219</v>
      </c>
      <c r="C201" s="36" t="s">
        <v>2120</v>
      </c>
      <c r="D201" s="96" t="s">
        <v>53</v>
      </c>
      <c r="E201" s="96">
        <v>3</v>
      </c>
      <c r="F201" s="262">
        <v>1200</v>
      </c>
      <c r="G201" s="98" t="s">
        <v>54</v>
      </c>
      <c r="H201" s="263">
        <v>46174</v>
      </c>
      <c r="I201" s="100" t="s">
        <v>55</v>
      </c>
      <c r="J201" s="100" t="s">
        <v>56</v>
      </c>
      <c r="K201" s="100" t="s">
        <v>164</v>
      </c>
      <c r="L201" s="100" t="s">
        <v>91</v>
      </c>
      <c r="M201" s="102" t="s">
        <v>109</v>
      </c>
      <c r="N201" s="162" t="s">
        <v>951</v>
      </c>
    </row>
    <row r="202" spans="1:14" ht="15.75" customHeight="1">
      <c r="A202" s="15" t="s">
        <v>951</v>
      </c>
      <c r="B202" s="35" t="s">
        <v>51</v>
      </c>
      <c r="C202" s="36" t="s">
        <v>1602</v>
      </c>
      <c r="D202" s="96" t="s">
        <v>53</v>
      </c>
      <c r="E202" s="96">
        <v>37</v>
      </c>
      <c r="F202" s="262">
        <v>10286</v>
      </c>
      <c r="G202" s="98" t="s">
        <v>54</v>
      </c>
      <c r="H202" s="263">
        <v>46235</v>
      </c>
      <c r="I202" s="100" t="s">
        <v>55</v>
      </c>
      <c r="J202" s="100" t="s">
        <v>56</v>
      </c>
      <c r="K202" s="100" t="s">
        <v>1600</v>
      </c>
      <c r="L202" s="100" t="s">
        <v>91</v>
      </c>
      <c r="M202" s="102" t="s">
        <v>2486</v>
      </c>
      <c r="N202" s="162" t="s">
        <v>951</v>
      </c>
    </row>
    <row r="203" spans="1:14" ht="15.75" customHeight="1">
      <c r="A203" s="15" t="s">
        <v>951</v>
      </c>
      <c r="B203" s="35" t="s">
        <v>51</v>
      </c>
      <c r="C203" s="36" t="s">
        <v>1599</v>
      </c>
      <c r="D203" s="96" t="s">
        <v>53</v>
      </c>
      <c r="E203" s="96">
        <v>30</v>
      </c>
      <c r="F203" s="262">
        <v>11460</v>
      </c>
      <c r="G203" s="98" t="s">
        <v>54</v>
      </c>
      <c r="H203" s="263">
        <v>46235</v>
      </c>
      <c r="I203" s="100" t="s">
        <v>55</v>
      </c>
      <c r="J203" s="100" t="s">
        <v>56</v>
      </c>
      <c r="K203" s="100" t="s">
        <v>1600</v>
      </c>
      <c r="L203" s="100" t="s">
        <v>91</v>
      </c>
      <c r="M203" s="102" t="s">
        <v>2517</v>
      </c>
      <c r="N203" s="162" t="s">
        <v>951</v>
      </c>
    </row>
    <row r="204" spans="1:14" ht="15.75" customHeight="1">
      <c r="A204" s="15" t="s">
        <v>951</v>
      </c>
      <c r="B204" s="35" t="s">
        <v>1407</v>
      </c>
      <c r="C204" s="36" t="s">
        <v>1693</v>
      </c>
      <c r="D204" s="96" t="s">
        <v>53</v>
      </c>
      <c r="E204" s="96">
        <v>100</v>
      </c>
      <c r="F204" s="262">
        <v>50000</v>
      </c>
      <c r="G204" s="247" t="s">
        <v>66</v>
      </c>
      <c r="H204" s="263">
        <v>46266</v>
      </c>
      <c r="I204" s="100" t="s">
        <v>55</v>
      </c>
      <c r="J204" s="100" t="s">
        <v>56</v>
      </c>
      <c r="K204" s="100" t="s">
        <v>83</v>
      </c>
      <c r="L204" s="100" t="s">
        <v>91</v>
      </c>
      <c r="M204" s="102" t="s">
        <v>73</v>
      </c>
      <c r="N204" s="162" t="s">
        <v>951</v>
      </c>
    </row>
    <row r="205" spans="1:14" ht="15.75" customHeight="1">
      <c r="A205" s="15" t="s">
        <v>951</v>
      </c>
      <c r="B205" s="35" t="s">
        <v>51</v>
      </c>
      <c r="C205" s="36" t="s">
        <v>539</v>
      </c>
      <c r="D205" s="96" t="s">
        <v>53</v>
      </c>
      <c r="E205" s="96">
        <v>15</v>
      </c>
      <c r="F205" s="262">
        <v>1200</v>
      </c>
      <c r="G205" s="247" t="s">
        <v>54</v>
      </c>
      <c r="H205" s="263">
        <v>46174</v>
      </c>
      <c r="I205" s="100" t="s">
        <v>55</v>
      </c>
      <c r="J205" s="100" t="s">
        <v>56</v>
      </c>
      <c r="K205" s="100" t="s">
        <v>164</v>
      </c>
      <c r="L205" s="100" t="s">
        <v>91</v>
      </c>
      <c r="M205" s="102" t="s">
        <v>2517</v>
      </c>
      <c r="N205" s="162" t="s">
        <v>951</v>
      </c>
    </row>
    <row r="206" spans="1:14" ht="15.75" customHeight="1">
      <c r="A206" s="82" t="s">
        <v>951</v>
      </c>
      <c r="B206" s="35" t="s">
        <v>247</v>
      </c>
      <c r="C206" s="36" t="s">
        <v>545</v>
      </c>
      <c r="D206" s="37" t="s">
        <v>53</v>
      </c>
      <c r="E206" s="37">
        <v>5</v>
      </c>
      <c r="F206" s="250">
        <v>2000</v>
      </c>
      <c r="G206" s="247" t="s">
        <v>54</v>
      </c>
      <c r="H206" s="251">
        <v>46174</v>
      </c>
      <c r="I206" s="41" t="s">
        <v>55</v>
      </c>
      <c r="J206" s="41" t="s">
        <v>56</v>
      </c>
      <c r="K206" s="41" t="s">
        <v>164</v>
      </c>
      <c r="L206" s="41" t="s">
        <v>84</v>
      </c>
      <c r="M206" s="102" t="s">
        <v>109</v>
      </c>
      <c r="N206" s="162" t="s">
        <v>951</v>
      </c>
    </row>
    <row r="207" spans="1:14" ht="15.75" customHeight="1">
      <c r="A207" s="82" t="s">
        <v>951</v>
      </c>
      <c r="B207" s="35" t="s">
        <v>440</v>
      </c>
      <c r="C207" s="36" t="s">
        <v>545</v>
      </c>
      <c r="D207" s="37" t="s">
        <v>53</v>
      </c>
      <c r="E207" s="37">
        <v>5</v>
      </c>
      <c r="F207" s="250">
        <v>2000</v>
      </c>
      <c r="G207" s="247" t="s">
        <v>54</v>
      </c>
      <c r="H207" s="251">
        <v>46174</v>
      </c>
      <c r="I207" s="41" t="s">
        <v>55</v>
      </c>
      <c r="J207" s="41" t="s">
        <v>56</v>
      </c>
      <c r="K207" s="41" t="s">
        <v>164</v>
      </c>
      <c r="L207" s="41" t="s">
        <v>84</v>
      </c>
      <c r="M207" s="102" t="s">
        <v>109</v>
      </c>
      <c r="N207" s="162" t="s">
        <v>951</v>
      </c>
    </row>
    <row r="208" spans="1:14" ht="15.75" customHeight="1">
      <c r="A208" s="82" t="s">
        <v>951</v>
      </c>
      <c r="B208" s="35" t="s">
        <v>172</v>
      </c>
      <c r="C208" s="36" t="s">
        <v>545</v>
      </c>
      <c r="D208" s="37" t="s">
        <v>53</v>
      </c>
      <c r="E208" s="37">
        <v>3</v>
      </c>
      <c r="F208" s="250">
        <v>1200</v>
      </c>
      <c r="G208" s="247" t="s">
        <v>54</v>
      </c>
      <c r="H208" s="251">
        <v>46174</v>
      </c>
      <c r="I208" s="41" t="s">
        <v>55</v>
      </c>
      <c r="J208" s="41" t="s">
        <v>56</v>
      </c>
      <c r="K208" s="41" t="s">
        <v>164</v>
      </c>
      <c r="L208" s="41" t="s">
        <v>84</v>
      </c>
      <c r="M208" s="102" t="s">
        <v>109</v>
      </c>
      <c r="N208" s="162" t="s">
        <v>951</v>
      </c>
    </row>
  </sheetData>
  <autoFilter ref="A8:N208" xr:uid="{00000000-0009-0000-0000-000013000000}">
    <sortState xmlns:xlrd2="http://schemas.microsoft.com/office/spreadsheetml/2017/richdata2" ref="A8:N208">
      <sortCondition descending="1" ref="F8:F208"/>
      <sortCondition ref="C8:C208"/>
    </sortState>
  </autoFilter>
  <mergeCells count="5">
    <mergeCell ref="B2:N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1300-000000000000}">
          <x14:formula1>
            <xm:f>Listas!$E$2:$E$33</xm:f>
          </x14:formula1>
          <xm:sqref>J9:J208</xm:sqref>
        </x14:dataValidation>
        <x14:dataValidation type="list" allowBlank="1" showErrorMessage="1" xr:uid="{00000000-0002-0000-1300-000001000000}">
          <x14:formula1>
            <xm:f>Listas!$F$2:$F$88</xm:f>
          </x14:formula1>
          <xm:sqref>K9:K147 K149:K208</xm:sqref>
        </x14:dataValidation>
        <x14:dataValidation type="list" allowBlank="1" showErrorMessage="1" xr:uid="{00000000-0002-0000-1300-000002000000}">
          <x14:formula1>
            <xm:f>Listas!$C$2:$C$8</xm:f>
          </x14:formula1>
          <xm:sqref>L9:L208</xm:sqref>
        </x14:dataValidation>
        <x14:dataValidation type="list" allowBlank="1" showErrorMessage="1" xr:uid="{00000000-0002-0000-1300-000003000000}">
          <x14:formula1>
            <xm:f>Listas!$D$2:$D$9</xm:f>
          </x14:formula1>
          <xm:sqref>K148 I9:I208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  <pageSetUpPr fitToPage="1"/>
  </sheetPr>
  <dimension ref="A1:N27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</cols>
  <sheetData>
    <row r="1" spans="1:14" ht="15.7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1" customHeight="1">
      <c r="A2" s="13"/>
      <c r="B2" s="276" t="s">
        <v>19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8"/>
    </row>
    <row r="3" spans="1:14" ht="15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38.25" customHeight="1">
      <c r="A4" s="13"/>
      <c r="B4" s="279" t="s">
        <v>20</v>
      </c>
      <c r="C4" s="278"/>
      <c r="D4" s="27"/>
      <c r="E4" s="273" t="s">
        <v>21</v>
      </c>
      <c r="F4" s="274"/>
      <c r="G4" s="274"/>
      <c r="H4" s="275"/>
      <c r="I4" s="27"/>
      <c r="J4" s="27"/>
      <c r="K4" s="27"/>
      <c r="L4" s="27"/>
      <c r="M4" s="13"/>
      <c r="N4" s="13"/>
    </row>
    <row r="5" spans="1:14" ht="30" customHeight="1">
      <c r="A5" s="13"/>
      <c r="B5" s="279" t="s">
        <v>22</v>
      </c>
      <c r="C5" s="278"/>
      <c r="D5" s="27"/>
      <c r="E5" s="273" t="s">
        <v>23</v>
      </c>
      <c r="F5" s="274"/>
      <c r="G5" s="274"/>
      <c r="H5" s="275"/>
      <c r="I5" s="27"/>
      <c r="J5" s="27"/>
      <c r="K5" s="27"/>
      <c r="L5" s="27"/>
      <c r="M5" s="13"/>
      <c r="N5" s="13"/>
    </row>
    <row r="6" spans="1:14" ht="15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.75" customHeight="1">
      <c r="A7" s="13"/>
      <c r="B7" s="13"/>
      <c r="C7" s="13"/>
      <c r="D7" s="13"/>
      <c r="E7" s="13"/>
      <c r="F7" s="29">
        <f>SUBTOTAL(9,F9:F271)</f>
        <v>27710185.199999999</v>
      </c>
      <c r="G7" s="13"/>
      <c r="H7" s="13"/>
      <c r="I7" s="13"/>
      <c r="J7" s="13"/>
      <c r="K7" s="13"/>
      <c r="L7" s="13"/>
      <c r="M7" s="13"/>
      <c r="N7" s="13"/>
    </row>
    <row r="8" spans="1:14" ht="21.75" customHeight="1">
      <c r="A8" s="13"/>
      <c r="B8" s="155" t="s">
        <v>25</v>
      </c>
      <c r="C8" s="155" t="s">
        <v>26</v>
      </c>
      <c r="D8" s="155" t="s">
        <v>27</v>
      </c>
      <c r="E8" s="155" t="s">
        <v>28</v>
      </c>
      <c r="F8" s="155" t="s">
        <v>29</v>
      </c>
      <c r="G8" s="155" t="s">
        <v>30</v>
      </c>
      <c r="H8" s="155" t="s">
        <v>2685</v>
      </c>
      <c r="I8" s="156" t="s">
        <v>32</v>
      </c>
      <c r="J8" s="157"/>
      <c r="K8" s="158"/>
      <c r="L8" s="155" t="s">
        <v>33</v>
      </c>
      <c r="M8" s="155" t="s">
        <v>34</v>
      </c>
      <c r="N8" s="155" t="s">
        <v>2686</v>
      </c>
    </row>
    <row r="9" spans="1:14" ht="15.75" customHeight="1">
      <c r="A9" s="15" t="s">
        <v>884</v>
      </c>
      <c r="B9" s="35" t="s">
        <v>861</v>
      </c>
      <c r="C9" s="36" t="s">
        <v>1023</v>
      </c>
      <c r="D9" s="96" t="s">
        <v>1024</v>
      </c>
      <c r="E9" s="96">
        <v>12</v>
      </c>
      <c r="F9" s="159">
        <v>5000000</v>
      </c>
      <c r="G9" s="98" t="s">
        <v>66</v>
      </c>
      <c r="H9" s="160">
        <v>46266</v>
      </c>
      <c r="I9" s="100" t="s">
        <v>55</v>
      </c>
      <c r="J9" s="100" t="s">
        <v>56</v>
      </c>
      <c r="K9" s="100" t="s">
        <v>1025</v>
      </c>
      <c r="L9" s="100" t="s">
        <v>91</v>
      </c>
      <c r="M9" s="102" t="s">
        <v>73</v>
      </c>
      <c r="N9" s="162" t="s">
        <v>884</v>
      </c>
    </row>
    <row r="10" spans="1:14" ht="15.75" customHeight="1">
      <c r="A10" s="15" t="s">
        <v>884</v>
      </c>
      <c r="B10" s="35" t="s">
        <v>70</v>
      </c>
      <c r="C10" s="36" t="s">
        <v>968</v>
      </c>
      <c r="D10" s="96" t="s">
        <v>969</v>
      </c>
      <c r="E10" s="96">
        <v>12</v>
      </c>
      <c r="F10" s="159">
        <v>600000</v>
      </c>
      <c r="G10" s="98" t="s">
        <v>66</v>
      </c>
      <c r="H10" s="160">
        <v>46266</v>
      </c>
      <c r="I10" s="100" t="s">
        <v>55</v>
      </c>
      <c r="J10" s="100" t="s">
        <v>56</v>
      </c>
      <c r="K10" s="100" t="s">
        <v>72</v>
      </c>
      <c r="L10" s="100" t="s">
        <v>91</v>
      </c>
      <c r="M10" s="102" t="s">
        <v>148</v>
      </c>
      <c r="N10" s="162" t="s">
        <v>884</v>
      </c>
    </row>
    <row r="11" spans="1:14" ht="15.75" customHeight="1">
      <c r="A11" s="15"/>
      <c r="B11" s="35" t="s">
        <v>1564</v>
      </c>
      <c r="C11" s="36" t="s">
        <v>2445</v>
      </c>
      <c r="D11" s="96" t="s">
        <v>53</v>
      </c>
      <c r="E11" s="96">
        <v>11</v>
      </c>
      <c r="F11" s="159">
        <v>500000</v>
      </c>
      <c r="G11" s="98"/>
      <c r="H11" s="160"/>
      <c r="I11" s="100" t="s">
        <v>55</v>
      </c>
      <c r="J11" s="100" t="s">
        <v>56</v>
      </c>
      <c r="K11" s="100"/>
      <c r="L11" s="100"/>
      <c r="M11" s="102" t="s">
        <v>109</v>
      </c>
      <c r="N11" s="162" t="s">
        <v>884</v>
      </c>
    </row>
    <row r="12" spans="1:14" ht="15.75" customHeight="1">
      <c r="A12" s="15" t="s">
        <v>884</v>
      </c>
      <c r="B12" s="35" t="s">
        <v>861</v>
      </c>
      <c r="C12" s="36" t="s">
        <v>1028</v>
      </c>
      <c r="D12" s="96" t="s">
        <v>53</v>
      </c>
      <c r="E12" s="96">
        <v>2000</v>
      </c>
      <c r="F12" s="159">
        <v>500000</v>
      </c>
      <c r="G12" s="98" t="s">
        <v>66</v>
      </c>
      <c r="H12" s="160">
        <v>46266</v>
      </c>
      <c r="I12" s="100" t="s">
        <v>55</v>
      </c>
      <c r="J12" s="100" t="s">
        <v>56</v>
      </c>
      <c r="K12" s="100" t="s">
        <v>147</v>
      </c>
      <c r="L12" s="100" t="s">
        <v>91</v>
      </c>
      <c r="M12" s="102" t="s">
        <v>2517</v>
      </c>
      <c r="N12" s="162" t="s">
        <v>884</v>
      </c>
    </row>
    <row r="13" spans="1:14" ht="15.75" customHeight="1">
      <c r="A13" s="15" t="s">
        <v>884</v>
      </c>
      <c r="B13" s="35" t="s">
        <v>861</v>
      </c>
      <c r="C13" s="36" t="s">
        <v>1032</v>
      </c>
      <c r="D13" s="96" t="s">
        <v>53</v>
      </c>
      <c r="E13" s="96">
        <v>2000</v>
      </c>
      <c r="F13" s="159">
        <v>500000</v>
      </c>
      <c r="G13" s="98" t="s">
        <v>66</v>
      </c>
      <c r="H13" s="160">
        <v>46266</v>
      </c>
      <c r="I13" s="100" t="s">
        <v>55</v>
      </c>
      <c r="J13" s="100" t="s">
        <v>56</v>
      </c>
      <c r="K13" s="100" t="s">
        <v>147</v>
      </c>
      <c r="L13" s="100" t="s">
        <v>91</v>
      </c>
      <c r="M13" s="102" t="s">
        <v>2534</v>
      </c>
      <c r="N13" s="162" t="s">
        <v>884</v>
      </c>
    </row>
    <row r="14" spans="1:14" ht="15.75" customHeight="1">
      <c r="A14" s="15" t="s">
        <v>884</v>
      </c>
      <c r="B14" s="35" t="s">
        <v>861</v>
      </c>
      <c r="C14" s="36" t="s">
        <v>1030</v>
      </c>
      <c r="D14" s="96" t="s">
        <v>53</v>
      </c>
      <c r="E14" s="96">
        <v>2000</v>
      </c>
      <c r="F14" s="159">
        <v>500000</v>
      </c>
      <c r="G14" s="98" t="s">
        <v>66</v>
      </c>
      <c r="H14" s="160">
        <v>46266</v>
      </c>
      <c r="I14" s="100" t="s">
        <v>55</v>
      </c>
      <c r="J14" s="100" t="s">
        <v>56</v>
      </c>
      <c r="K14" s="100" t="s">
        <v>147</v>
      </c>
      <c r="L14" s="100" t="s">
        <v>91</v>
      </c>
      <c r="M14" s="102" t="s">
        <v>2498</v>
      </c>
      <c r="N14" s="162" t="s">
        <v>884</v>
      </c>
    </row>
    <row r="15" spans="1:14" ht="15.75" customHeight="1">
      <c r="A15" s="15" t="s">
        <v>884</v>
      </c>
      <c r="B15" s="35" t="s">
        <v>861</v>
      </c>
      <c r="C15" s="36" t="s">
        <v>1034</v>
      </c>
      <c r="D15" s="96" t="s">
        <v>53</v>
      </c>
      <c r="E15" s="96">
        <v>2000</v>
      </c>
      <c r="F15" s="159">
        <v>200000</v>
      </c>
      <c r="G15" s="98" t="s">
        <v>66</v>
      </c>
      <c r="H15" s="160">
        <v>46266</v>
      </c>
      <c r="I15" s="100" t="s">
        <v>55</v>
      </c>
      <c r="J15" s="100" t="s">
        <v>56</v>
      </c>
      <c r="K15" s="100" t="s">
        <v>147</v>
      </c>
      <c r="L15" s="100" t="s">
        <v>91</v>
      </c>
      <c r="M15" s="102" t="s">
        <v>2486</v>
      </c>
      <c r="N15" s="162" t="s">
        <v>884</v>
      </c>
    </row>
    <row r="16" spans="1:14" ht="15.75" customHeight="1">
      <c r="A16" s="15" t="s">
        <v>884</v>
      </c>
      <c r="B16" s="35" t="s">
        <v>1407</v>
      </c>
      <c r="C16" s="36" t="s">
        <v>2694</v>
      </c>
      <c r="D16" s="96" t="s">
        <v>53</v>
      </c>
      <c r="E16" s="96">
        <v>1</v>
      </c>
      <c r="F16" s="159">
        <v>600000</v>
      </c>
      <c r="G16" s="98" t="s">
        <v>54</v>
      </c>
      <c r="H16" s="160">
        <v>46266</v>
      </c>
      <c r="I16" s="100" t="s">
        <v>55</v>
      </c>
      <c r="J16" s="100" t="s">
        <v>56</v>
      </c>
      <c r="K16" s="100" t="s">
        <v>83</v>
      </c>
      <c r="L16" s="100" t="s">
        <v>91</v>
      </c>
      <c r="M16" s="102" t="s">
        <v>73</v>
      </c>
      <c r="N16" s="162" t="s">
        <v>884</v>
      </c>
    </row>
    <row r="17" spans="1:14" ht="15.75" customHeight="1">
      <c r="A17" s="15" t="s">
        <v>884</v>
      </c>
      <c r="B17" s="35" t="s">
        <v>64</v>
      </c>
      <c r="C17" s="36" t="s">
        <v>2465</v>
      </c>
      <c r="D17" s="96" t="s">
        <v>53</v>
      </c>
      <c r="E17" s="96">
        <v>1</v>
      </c>
      <c r="F17" s="159">
        <v>600000</v>
      </c>
      <c r="G17" s="98" t="s">
        <v>54</v>
      </c>
      <c r="H17" s="160">
        <v>46266</v>
      </c>
      <c r="I17" s="100" t="s">
        <v>55</v>
      </c>
      <c r="J17" s="100" t="s">
        <v>56</v>
      </c>
      <c r="K17" s="100" t="s">
        <v>83</v>
      </c>
      <c r="L17" s="100" t="s">
        <v>91</v>
      </c>
      <c r="M17" s="102" t="s">
        <v>148</v>
      </c>
      <c r="N17" s="162" t="s">
        <v>884</v>
      </c>
    </row>
    <row r="18" spans="1:14" ht="15.75" customHeight="1">
      <c r="A18" s="15" t="s">
        <v>884</v>
      </c>
      <c r="B18" s="35" t="s">
        <v>861</v>
      </c>
      <c r="C18" s="96" t="s">
        <v>1036</v>
      </c>
      <c r="D18" s="96" t="s">
        <v>53</v>
      </c>
      <c r="E18" s="96">
        <v>25000</v>
      </c>
      <c r="F18" s="159">
        <v>600000</v>
      </c>
      <c r="G18" s="98" t="s">
        <v>66</v>
      </c>
      <c r="H18" s="160">
        <v>46266</v>
      </c>
      <c r="I18" s="100" t="s">
        <v>55</v>
      </c>
      <c r="J18" s="100" t="s">
        <v>56</v>
      </c>
      <c r="K18" s="100" t="s">
        <v>147</v>
      </c>
      <c r="L18" s="100" t="s">
        <v>91</v>
      </c>
      <c r="M18" s="102" t="s">
        <v>109</v>
      </c>
      <c r="N18" s="162" t="s">
        <v>884</v>
      </c>
    </row>
    <row r="19" spans="1:14" ht="15.75" customHeight="1">
      <c r="A19" s="15" t="s">
        <v>884</v>
      </c>
      <c r="B19" s="35" t="s">
        <v>861</v>
      </c>
      <c r="C19" s="36" t="s">
        <v>1038</v>
      </c>
      <c r="D19" s="96" t="s">
        <v>53</v>
      </c>
      <c r="E19" s="96">
        <v>5000</v>
      </c>
      <c r="F19" s="159">
        <v>305000</v>
      </c>
      <c r="G19" s="98" t="s">
        <v>66</v>
      </c>
      <c r="H19" s="160">
        <v>46266</v>
      </c>
      <c r="I19" s="100" t="s">
        <v>55</v>
      </c>
      <c r="J19" s="100" t="s">
        <v>56</v>
      </c>
      <c r="K19" s="100" t="s">
        <v>147</v>
      </c>
      <c r="L19" s="100" t="s">
        <v>91</v>
      </c>
      <c r="M19" s="102" t="s">
        <v>2517</v>
      </c>
      <c r="N19" s="162" t="s">
        <v>884</v>
      </c>
    </row>
    <row r="20" spans="1:14" ht="51.75" customHeight="1">
      <c r="A20" s="15" t="s">
        <v>884</v>
      </c>
      <c r="B20" s="35" t="s">
        <v>64</v>
      </c>
      <c r="C20" s="36" t="s">
        <v>1707</v>
      </c>
      <c r="D20" s="96" t="s">
        <v>53</v>
      </c>
      <c r="E20" s="96">
        <v>1</v>
      </c>
      <c r="F20" s="159">
        <v>280000</v>
      </c>
      <c r="G20" s="98" t="s">
        <v>54</v>
      </c>
      <c r="H20" s="160">
        <v>46266</v>
      </c>
      <c r="I20" s="100" t="s">
        <v>55</v>
      </c>
      <c r="J20" s="100" t="s">
        <v>56</v>
      </c>
      <c r="K20" s="100" t="s">
        <v>83</v>
      </c>
      <c r="L20" s="100" t="s">
        <v>91</v>
      </c>
      <c r="M20" s="102" t="s">
        <v>2534</v>
      </c>
      <c r="N20" s="162" t="s">
        <v>884</v>
      </c>
    </row>
    <row r="21" spans="1:14" ht="77.25" customHeight="1">
      <c r="A21" s="15" t="s">
        <v>884</v>
      </c>
      <c r="B21" s="35" t="s">
        <v>861</v>
      </c>
      <c r="C21" s="36" t="s">
        <v>961</v>
      </c>
      <c r="D21" s="96" t="s">
        <v>53</v>
      </c>
      <c r="E21" s="96">
        <v>1</v>
      </c>
      <c r="F21" s="159">
        <v>6184103</v>
      </c>
      <c r="G21" s="98" t="s">
        <v>54</v>
      </c>
      <c r="H21" s="160">
        <v>46266</v>
      </c>
      <c r="I21" s="100" t="s">
        <v>101</v>
      </c>
      <c r="J21" s="100" t="s">
        <v>962</v>
      </c>
      <c r="K21" s="100" t="s">
        <v>963</v>
      </c>
      <c r="L21" s="100" t="s">
        <v>91</v>
      </c>
      <c r="M21" s="102" t="s">
        <v>2498</v>
      </c>
      <c r="N21" s="162" t="s">
        <v>884</v>
      </c>
    </row>
    <row r="22" spans="1:14" ht="15.75" customHeight="1">
      <c r="A22" s="15" t="s">
        <v>884</v>
      </c>
      <c r="B22" s="35" t="s">
        <v>861</v>
      </c>
      <c r="C22" s="36" t="s">
        <v>1040</v>
      </c>
      <c r="D22" s="96" t="s">
        <v>53</v>
      </c>
      <c r="E22" s="96">
        <v>5000</v>
      </c>
      <c r="F22" s="159">
        <v>225000</v>
      </c>
      <c r="G22" s="98" t="s">
        <v>66</v>
      </c>
      <c r="H22" s="160">
        <v>46266</v>
      </c>
      <c r="I22" s="100" t="s">
        <v>55</v>
      </c>
      <c r="J22" s="100" t="s">
        <v>56</v>
      </c>
      <c r="K22" s="100" t="s">
        <v>147</v>
      </c>
      <c r="L22" s="100" t="s">
        <v>91</v>
      </c>
      <c r="M22" s="102" t="s">
        <v>2486</v>
      </c>
      <c r="N22" s="162" t="s">
        <v>884</v>
      </c>
    </row>
    <row r="23" spans="1:14" ht="15.75" customHeight="1">
      <c r="A23" s="15" t="s">
        <v>884</v>
      </c>
      <c r="B23" s="35" t="s">
        <v>861</v>
      </c>
      <c r="C23" s="36" t="s">
        <v>966</v>
      </c>
      <c r="D23" s="96" t="s">
        <v>53</v>
      </c>
      <c r="E23" s="96">
        <v>1</v>
      </c>
      <c r="F23" s="159">
        <v>4100000</v>
      </c>
      <c r="G23" s="98" t="s">
        <v>54</v>
      </c>
      <c r="H23" s="160">
        <v>46266</v>
      </c>
      <c r="I23" s="100" t="s">
        <v>101</v>
      </c>
      <c r="J23" s="100" t="s">
        <v>962</v>
      </c>
      <c r="K23" s="100" t="s">
        <v>963</v>
      </c>
      <c r="L23" s="100" t="s">
        <v>91</v>
      </c>
      <c r="M23" s="102" t="s">
        <v>73</v>
      </c>
      <c r="N23" s="162" t="s">
        <v>884</v>
      </c>
    </row>
    <row r="24" spans="1:14" ht="15.75" customHeight="1">
      <c r="A24" s="15" t="s">
        <v>884</v>
      </c>
      <c r="B24" s="35" t="s">
        <v>861</v>
      </c>
      <c r="C24" s="36" t="s">
        <v>897</v>
      </c>
      <c r="D24" s="96" t="s">
        <v>53</v>
      </c>
      <c r="E24" s="96">
        <v>1</v>
      </c>
      <c r="F24" s="159">
        <v>1000000</v>
      </c>
      <c r="G24" s="98" t="s">
        <v>54</v>
      </c>
      <c r="H24" s="160">
        <v>46266</v>
      </c>
      <c r="I24" s="100" t="s">
        <v>101</v>
      </c>
      <c r="J24" s="100" t="s">
        <v>56</v>
      </c>
      <c r="K24" s="100" t="s">
        <v>858</v>
      </c>
      <c r="L24" s="100" t="s">
        <v>91</v>
      </c>
      <c r="M24" s="102" t="s">
        <v>148</v>
      </c>
      <c r="N24" s="162" t="s">
        <v>884</v>
      </c>
    </row>
    <row r="25" spans="1:14" ht="15.75" customHeight="1">
      <c r="A25" s="15" t="s">
        <v>884</v>
      </c>
      <c r="B25" s="35" t="s">
        <v>861</v>
      </c>
      <c r="C25" s="36" t="s">
        <v>1052</v>
      </c>
      <c r="D25" s="96" t="s">
        <v>53</v>
      </c>
      <c r="E25" s="96">
        <v>1000</v>
      </c>
      <c r="F25" s="159">
        <v>100000</v>
      </c>
      <c r="G25" s="98" t="s">
        <v>66</v>
      </c>
      <c r="H25" s="160">
        <v>46266</v>
      </c>
      <c r="I25" s="100" t="s">
        <v>55</v>
      </c>
      <c r="J25" s="100" t="s">
        <v>56</v>
      </c>
      <c r="K25" s="100" t="s">
        <v>164</v>
      </c>
      <c r="L25" s="100" t="s">
        <v>91</v>
      </c>
      <c r="M25" s="102" t="s">
        <v>109</v>
      </c>
      <c r="N25" s="162" t="s">
        <v>884</v>
      </c>
    </row>
    <row r="26" spans="1:14" ht="15.75" customHeight="1">
      <c r="A26" s="15" t="s">
        <v>884</v>
      </c>
      <c r="B26" s="35" t="s">
        <v>1407</v>
      </c>
      <c r="C26" s="36" t="s">
        <v>1555</v>
      </c>
      <c r="D26" s="96" t="s">
        <v>53</v>
      </c>
      <c r="E26" s="96">
        <v>150</v>
      </c>
      <c r="F26" s="159">
        <v>1000000</v>
      </c>
      <c r="G26" s="98" t="s">
        <v>54</v>
      </c>
      <c r="H26" s="160">
        <v>46266</v>
      </c>
      <c r="I26" s="100" t="s">
        <v>101</v>
      </c>
      <c r="J26" s="100" t="s">
        <v>56</v>
      </c>
      <c r="K26" s="100" t="s">
        <v>858</v>
      </c>
      <c r="L26" s="100" t="s">
        <v>91</v>
      </c>
      <c r="M26" s="102" t="s">
        <v>2517</v>
      </c>
      <c r="N26" s="162" t="s">
        <v>884</v>
      </c>
    </row>
    <row r="27" spans="1:14" ht="15.75" customHeight="1">
      <c r="A27" s="15" t="s">
        <v>884</v>
      </c>
      <c r="B27" s="35" t="s">
        <v>861</v>
      </c>
      <c r="C27" s="36" t="s">
        <v>840</v>
      </c>
      <c r="D27" s="96" t="s">
        <v>53</v>
      </c>
      <c r="E27" s="96">
        <v>1</v>
      </c>
      <c r="F27" s="159">
        <v>19184</v>
      </c>
      <c r="G27" s="98" t="s">
        <v>54</v>
      </c>
      <c r="H27" s="160">
        <v>46266</v>
      </c>
      <c r="I27" s="100" t="s">
        <v>55</v>
      </c>
      <c r="J27" s="100" t="s">
        <v>56</v>
      </c>
      <c r="K27" s="100" t="s">
        <v>841</v>
      </c>
      <c r="L27" s="100" t="s">
        <v>91</v>
      </c>
      <c r="M27" s="102" t="s">
        <v>2534</v>
      </c>
      <c r="N27" s="162" t="s">
        <v>884</v>
      </c>
    </row>
    <row r="28" spans="1:14" ht="15.75" customHeight="1">
      <c r="A28" s="15" t="s">
        <v>884</v>
      </c>
      <c r="B28" s="35" t="s">
        <v>51</v>
      </c>
      <c r="C28" s="36" t="s">
        <v>2497</v>
      </c>
      <c r="D28" s="96" t="s">
        <v>53</v>
      </c>
      <c r="E28" s="96">
        <v>5</v>
      </c>
      <c r="F28" s="159">
        <v>150000</v>
      </c>
      <c r="G28" s="98" t="s">
        <v>54</v>
      </c>
      <c r="H28" s="160">
        <v>46266</v>
      </c>
      <c r="I28" s="100" t="s">
        <v>55</v>
      </c>
      <c r="J28" s="100" t="s">
        <v>56</v>
      </c>
      <c r="K28" s="100" t="s">
        <v>164</v>
      </c>
      <c r="L28" s="100" t="s">
        <v>91</v>
      </c>
      <c r="M28" s="102" t="s">
        <v>2498</v>
      </c>
      <c r="N28" s="162" t="s">
        <v>884</v>
      </c>
    </row>
    <row r="29" spans="1:14" ht="51.75" customHeight="1">
      <c r="A29" s="15" t="s">
        <v>884</v>
      </c>
      <c r="B29" s="35" t="s">
        <v>51</v>
      </c>
      <c r="C29" s="36" t="s">
        <v>2502</v>
      </c>
      <c r="D29" s="96" t="s">
        <v>53</v>
      </c>
      <c r="E29" s="96">
        <v>40</v>
      </c>
      <c r="F29" s="159">
        <v>120000</v>
      </c>
      <c r="G29" s="98" t="s">
        <v>54</v>
      </c>
      <c r="H29" s="160">
        <v>46266</v>
      </c>
      <c r="I29" s="100" t="s">
        <v>55</v>
      </c>
      <c r="J29" s="100" t="s">
        <v>56</v>
      </c>
      <c r="K29" s="100" t="s">
        <v>164</v>
      </c>
      <c r="L29" s="100" t="s">
        <v>91</v>
      </c>
      <c r="M29" s="102" t="s">
        <v>2486</v>
      </c>
      <c r="N29" s="162" t="s">
        <v>884</v>
      </c>
    </row>
    <row r="30" spans="1:14" ht="15.75" customHeight="1">
      <c r="A30" s="15" t="s">
        <v>884</v>
      </c>
      <c r="B30" s="35" t="s">
        <v>64</v>
      </c>
      <c r="C30" s="36" t="s">
        <v>2352</v>
      </c>
      <c r="D30" s="96" t="s">
        <v>53</v>
      </c>
      <c r="E30" s="96">
        <v>1</v>
      </c>
      <c r="F30" s="159">
        <v>120000</v>
      </c>
      <c r="G30" s="98" t="s">
        <v>54</v>
      </c>
      <c r="H30" s="160">
        <v>46266</v>
      </c>
      <c r="I30" s="100" t="s">
        <v>55</v>
      </c>
      <c r="J30" s="100" t="s">
        <v>56</v>
      </c>
      <c r="K30" s="100" t="s">
        <v>164</v>
      </c>
      <c r="L30" s="100" t="s">
        <v>91</v>
      </c>
      <c r="M30" s="102" t="s">
        <v>73</v>
      </c>
      <c r="N30" s="162" t="s">
        <v>884</v>
      </c>
    </row>
    <row r="31" spans="1:14" ht="15.75" customHeight="1">
      <c r="A31" s="15" t="s">
        <v>884</v>
      </c>
      <c r="B31" s="35" t="s">
        <v>51</v>
      </c>
      <c r="C31" s="36" t="s">
        <v>2504</v>
      </c>
      <c r="D31" s="96" t="s">
        <v>53</v>
      </c>
      <c r="E31" s="96">
        <v>40</v>
      </c>
      <c r="F31" s="159">
        <v>120000</v>
      </c>
      <c r="G31" s="98" t="s">
        <v>54</v>
      </c>
      <c r="H31" s="160">
        <v>46266</v>
      </c>
      <c r="I31" s="100" t="s">
        <v>55</v>
      </c>
      <c r="J31" s="100" t="s">
        <v>56</v>
      </c>
      <c r="K31" s="100" t="s">
        <v>164</v>
      </c>
      <c r="L31" s="100" t="s">
        <v>91</v>
      </c>
      <c r="M31" s="102" t="s">
        <v>148</v>
      </c>
      <c r="N31" s="162" t="s">
        <v>884</v>
      </c>
    </row>
    <row r="32" spans="1:14" ht="15.75" customHeight="1">
      <c r="A32" s="15" t="s">
        <v>884</v>
      </c>
      <c r="B32" s="35" t="s">
        <v>64</v>
      </c>
      <c r="C32" s="36" t="s">
        <v>1709</v>
      </c>
      <c r="D32" s="96" t="s">
        <v>53</v>
      </c>
      <c r="E32" s="96">
        <v>1</v>
      </c>
      <c r="F32" s="159">
        <v>120000</v>
      </c>
      <c r="G32" s="98" t="s">
        <v>54</v>
      </c>
      <c r="H32" s="160">
        <v>46266</v>
      </c>
      <c r="I32" s="100" t="s">
        <v>55</v>
      </c>
      <c r="J32" s="100" t="s">
        <v>56</v>
      </c>
      <c r="K32" s="100" t="s">
        <v>83</v>
      </c>
      <c r="L32" s="100" t="s">
        <v>91</v>
      </c>
      <c r="M32" s="102" t="s">
        <v>109</v>
      </c>
      <c r="N32" s="162" t="s">
        <v>884</v>
      </c>
    </row>
    <row r="33" spans="1:14" ht="15.75" customHeight="1">
      <c r="A33" s="15" t="s">
        <v>884</v>
      </c>
      <c r="B33" s="35" t="s">
        <v>861</v>
      </c>
      <c r="C33" s="36" t="s">
        <v>990</v>
      </c>
      <c r="D33" s="96" t="s">
        <v>991</v>
      </c>
      <c r="E33" s="96">
        <v>1</v>
      </c>
      <c r="F33" s="159">
        <v>120000</v>
      </c>
      <c r="G33" s="98" t="s">
        <v>54</v>
      </c>
      <c r="H33" s="160">
        <v>46266</v>
      </c>
      <c r="I33" s="100" t="s">
        <v>55</v>
      </c>
      <c r="J33" s="100" t="s">
        <v>56</v>
      </c>
      <c r="K33" s="100" t="s">
        <v>83</v>
      </c>
      <c r="L33" s="100" t="s">
        <v>91</v>
      </c>
      <c r="M33" s="102" t="s">
        <v>2517</v>
      </c>
      <c r="N33" s="162" t="s">
        <v>884</v>
      </c>
    </row>
    <row r="34" spans="1:14" ht="15.75" customHeight="1">
      <c r="A34" s="15" t="s">
        <v>884</v>
      </c>
      <c r="B34" s="35" t="s">
        <v>848</v>
      </c>
      <c r="C34" s="36" t="s">
        <v>997</v>
      </c>
      <c r="D34" s="96" t="s">
        <v>998</v>
      </c>
      <c r="E34" s="96">
        <v>1</v>
      </c>
      <c r="F34" s="159">
        <v>50000</v>
      </c>
      <c r="G34" s="98" t="s">
        <v>54</v>
      </c>
      <c r="H34" s="160">
        <v>46266</v>
      </c>
      <c r="I34" s="100" t="s">
        <v>55</v>
      </c>
      <c r="J34" s="100" t="s">
        <v>56</v>
      </c>
      <c r="K34" s="100" t="s">
        <v>83</v>
      </c>
      <c r="L34" s="100" t="s">
        <v>91</v>
      </c>
      <c r="M34" s="102" t="s">
        <v>2534</v>
      </c>
      <c r="N34" s="162" t="s">
        <v>884</v>
      </c>
    </row>
    <row r="35" spans="1:14" ht="15.75" customHeight="1">
      <c r="A35" s="82" t="s">
        <v>884</v>
      </c>
      <c r="B35" s="35" t="s">
        <v>861</v>
      </c>
      <c r="C35" s="36" t="s">
        <v>1058</v>
      </c>
      <c r="D35" s="37" t="s">
        <v>53</v>
      </c>
      <c r="E35" s="37">
        <v>5000</v>
      </c>
      <c r="F35" s="258">
        <v>75750</v>
      </c>
      <c r="G35" s="98" t="s">
        <v>66</v>
      </c>
      <c r="H35" s="259">
        <v>46266</v>
      </c>
      <c r="I35" s="100" t="s">
        <v>55</v>
      </c>
      <c r="J35" s="41" t="s">
        <v>56</v>
      </c>
      <c r="K35" s="41" t="s">
        <v>164</v>
      </c>
      <c r="L35" s="100" t="s">
        <v>91</v>
      </c>
      <c r="M35" s="102" t="s">
        <v>2498</v>
      </c>
      <c r="N35" s="162" t="s">
        <v>884</v>
      </c>
    </row>
    <row r="36" spans="1:14" ht="15.75" customHeight="1">
      <c r="A36" s="15" t="s">
        <v>884</v>
      </c>
      <c r="B36" s="35" t="s">
        <v>861</v>
      </c>
      <c r="C36" s="36" t="s">
        <v>146</v>
      </c>
      <c r="D36" s="96" t="s">
        <v>53</v>
      </c>
      <c r="E36" s="96">
        <v>2500</v>
      </c>
      <c r="F36" s="159">
        <v>75000</v>
      </c>
      <c r="G36" s="98" t="s">
        <v>54</v>
      </c>
      <c r="H36" s="160">
        <v>46266</v>
      </c>
      <c r="I36" s="100" t="s">
        <v>55</v>
      </c>
      <c r="J36" s="100" t="s">
        <v>56</v>
      </c>
      <c r="K36" s="100" t="s">
        <v>147</v>
      </c>
      <c r="L36" s="100" t="s">
        <v>91</v>
      </c>
      <c r="M36" s="102" t="s">
        <v>2486</v>
      </c>
      <c r="N36" s="162" t="s">
        <v>884</v>
      </c>
    </row>
    <row r="37" spans="1:14" ht="15.75" customHeight="1">
      <c r="A37" s="15" t="s">
        <v>884</v>
      </c>
      <c r="B37" s="35" t="s">
        <v>51</v>
      </c>
      <c r="C37" s="36" t="s">
        <v>2511</v>
      </c>
      <c r="D37" s="96" t="s">
        <v>2512</v>
      </c>
      <c r="E37" s="96">
        <v>90</v>
      </c>
      <c r="F37" s="159">
        <v>68310</v>
      </c>
      <c r="G37" s="98" t="s">
        <v>54</v>
      </c>
      <c r="H37" s="160">
        <v>46266</v>
      </c>
      <c r="I37" s="100" t="s">
        <v>55</v>
      </c>
      <c r="J37" s="100" t="s">
        <v>56</v>
      </c>
      <c r="K37" s="100" t="s">
        <v>164</v>
      </c>
      <c r="L37" s="100" t="s">
        <v>91</v>
      </c>
      <c r="M37" s="102" t="s">
        <v>73</v>
      </c>
      <c r="N37" s="260" t="s">
        <v>884</v>
      </c>
    </row>
    <row r="38" spans="1:14" ht="15.75" customHeight="1">
      <c r="A38" s="15" t="s">
        <v>884</v>
      </c>
      <c r="B38" s="35" t="s">
        <v>51</v>
      </c>
      <c r="C38" s="36" t="s">
        <v>1149</v>
      </c>
      <c r="D38" s="96" t="s">
        <v>1439</v>
      </c>
      <c r="E38" s="96">
        <v>2200</v>
      </c>
      <c r="F38" s="159">
        <v>66000</v>
      </c>
      <c r="G38" s="98" t="s">
        <v>54</v>
      </c>
      <c r="H38" s="160">
        <v>46266</v>
      </c>
      <c r="I38" s="100" t="s">
        <v>55</v>
      </c>
      <c r="J38" s="100" t="s">
        <v>56</v>
      </c>
      <c r="K38" s="100" t="s">
        <v>164</v>
      </c>
      <c r="L38" s="100" t="s">
        <v>91</v>
      </c>
      <c r="M38" s="102" t="s">
        <v>148</v>
      </c>
      <c r="N38" s="162" t="s">
        <v>884</v>
      </c>
    </row>
    <row r="39" spans="1:14" ht="15.75" customHeight="1">
      <c r="A39" s="15" t="s">
        <v>884</v>
      </c>
      <c r="B39" s="35" t="s">
        <v>51</v>
      </c>
      <c r="C39" s="36" t="s">
        <v>2514</v>
      </c>
      <c r="D39" s="96" t="s">
        <v>53</v>
      </c>
      <c r="E39" s="96">
        <v>40</v>
      </c>
      <c r="F39" s="159">
        <v>64000</v>
      </c>
      <c r="G39" s="98" t="s">
        <v>54</v>
      </c>
      <c r="H39" s="160">
        <v>46204</v>
      </c>
      <c r="I39" s="100" t="s">
        <v>55</v>
      </c>
      <c r="J39" s="100" t="s">
        <v>56</v>
      </c>
      <c r="K39" s="100" t="s">
        <v>164</v>
      </c>
      <c r="L39" s="100" t="s">
        <v>91</v>
      </c>
      <c r="M39" s="102" t="s">
        <v>109</v>
      </c>
      <c r="N39" s="162" t="s">
        <v>884</v>
      </c>
    </row>
    <row r="40" spans="1:14" ht="15.75" customHeight="1">
      <c r="A40" s="15" t="s">
        <v>884</v>
      </c>
      <c r="B40" s="35" t="s">
        <v>51</v>
      </c>
      <c r="C40" s="36" t="s">
        <v>2516</v>
      </c>
      <c r="D40" s="96" t="s">
        <v>53</v>
      </c>
      <c r="E40" s="96">
        <v>35</v>
      </c>
      <c r="F40" s="159">
        <v>63000</v>
      </c>
      <c r="G40" s="98" t="s">
        <v>54</v>
      </c>
      <c r="H40" s="160">
        <v>46266</v>
      </c>
      <c r="I40" s="100" t="s">
        <v>55</v>
      </c>
      <c r="J40" s="100" t="s">
        <v>56</v>
      </c>
      <c r="K40" s="100" t="s">
        <v>164</v>
      </c>
      <c r="L40" s="100" t="s">
        <v>91</v>
      </c>
      <c r="M40" s="102" t="s">
        <v>2517</v>
      </c>
      <c r="N40" s="162" t="s">
        <v>884</v>
      </c>
    </row>
    <row r="41" spans="1:14" ht="15.75" customHeight="1">
      <c r="A41" s="15" t="s">
        <v>884</v>
      </c>
      <c r="B41" s="35" t="s">
        <v>861</v>
      </c>
      <c r="C41" s="36" t="s">
        <v>993</v>
      </c>
      <c r="D41" s="96" t="s">
        <v>991</v>
      </c>
      <c r="E41" s="96">
        <v>1</v>
      </c>
      <c r="F41" s="159">
        <v>60000</v>
      </c>
      <c r="G41" s="98" t="s">
        <v>54</v>
      </c>
      <c r="H41" s="160">
        <v>46266</v>
      </c>
      <c r="I41" s="100" t="s">
        <v>55</v>
      </c>
      <c r="J41" s="100" t="s">
        <v>56</v>
      </c>
      <c r="K41" s="100" t="s">
        <v>83</v>
      </c>
      <c r="L41" s="100" t="s">
        <v>91</v>
      </c>
      <c r="M41" s="102" t="s">
        <v>2534</v>
      </c>
      <c r="N41" s="162" t="s">
        <v>884</v>
      </c>
    </row>
    <row r="42" spans="1:14" ht="15.75" customHeight="1">
      <c r="A42" s="15" t="s">
        <v>884</v>
      </c>
      <c r="B42" s="35" t="s">
        <v>51</v>
      </c>
      <c r="C42" s="36" t="s">
        <v>2518</v>
      </c>
      <c r="D42" s="96" t="s">
        <v>53</v>
      </c>
      <c r="E42" s="96">
        <v>10</v>
      </c>
      <c r="F42" s="159">
        <v>60000</v>
      </c>
      <c r="G42" s="98" t="s">
        <v>54</v>
      </c>
      <c r="H42" s="160">
        <v>46266</v>
      </c>
      <c r="I42" s="100" t="s">
        <v>55</v>
      </c>
      <c r="J42" s="100" t="s">
        <v>56</v>
      </c>
      <c r="K42" s="100" t="s">
        <v>164</v>
      </c>
      <c r="L42" s="100" t="s">
        <v>58</v>
      </c>
      <c r="M42" s="102" t="s">
        <v>2498</v>
      </c>
      <c r="N42" s="162" t="s">
        <v>884</v>
      </c>
    </row>
    <row r="43" spans="1:14" ht="15.75" customHeight="1">
      <c r="A43" s="15" t="s">
        <v>884</v>
      </c>
      <c r="B43" s="35" t="s">
        <v>51</v>
      </c>
      <c r="C43" s="36" t="s">
        <v>2520</v>
      </c>
      <c r="D43" s="96" t="s">
        <v>53</v>
      </c>
      <c r="E43" s="96">
        <v>15</v>
      </c>
      <c r="F43" s="159">
        <v>59719.86</v>
      </c>
      <c r="G43" s="98" t="s">
        <v>54</v>
      </c>
      <c r="H43" s="160">
        <v>46266</v>
      </c>
      <c r="I43" s="100" t="s">
        <v>55</v>
      </c>
      <c r="J43" s="100" t="s">
        <v>56</v>
      </c>
      <c r="K43" s="100" t="s">
        <v>164</v>
      </c>
      <c r="L43" s="100" t="s">
        <v>91</v>
      </c>
      <c r="M43" s="102" t="s">
        <v>2486</v>
      </c>
      <c r="N43" s="162" t="s">
        <v>884</v>
      </c>
    </row>
    <row r="44" spans="1:14" ht="15.75" customHeight="1">
      <c r="A44" s="15" t="s">
        <v>884</v>
      </c>
      <c r="B44" s="35" t="s">
        <v>51</v>
      </c>
      <c r="C44" s="36" t="s">
        <v>2523</v>
      </c>
      <c r="D44" s="96" t="s">
        <v>53</v>
      </c>
      <c r="E44" s="96">
        <v>4</v>
      </c>
      <c r="F44" s="159">
        <v>57600</v>
      </c>
      <c r="G44" s="98" t="s">
        <v>54</v>
      </c>
      <c r="H44" s="160">
        <v>46266</v>
      </c>
      <c r="I44" s="100" t="s">
        <v>55</v>
      </c>
      <c r="J44" s="100" t="s">
        <v>56</v>
      </c>
      <c r="K44" s="100" t="s">
        <v>164</v>
      </c>
      <c r="L44" s="100" t="s">
        <v>91</v>
      </c>
      <c r="M44" s="102" t="s">
        <v>73</v>
      </c>
      <c r="N44" s="162" t="s">
        <v>884</v>
      </c>
    </row>
    <row r="45" spans="1:14" ht="15.75" customHeight="1">
      <c r="A45" s="15" t="s">
        <v>884</v>
      </c>
      <c r="B45" s="35" t="s">
        <v>51</v>
      </c>
      <c r="C45" s="36" t="s">
        <v>2521</v>
      </c>
      <c r="D45" s="96" t="s">
        <v>53</v>
      </c>
      <c r="E45" s="96">
        <v>15</v>
      </c>
      <c r="F45" s="159">
        <v>57600</v>
      </c>
      <c r="G45" s="98" t="s">
        <v>54</v>
      </c>
      <c r="H45" s="160">
        <v>46266</v>
      </c>
      <c r="I45" s="100" t="s">
        <v>55</v>
      </c>
      <c r="J45" s="100" t="s">
        <v>56</v>
      </c>
      <c r="K45" s="100" t="s">
        <v>164</v>
      </c>
      <c r="L45" s="100" t="s">
        <v>91</v>
      </c>
      <c r="M45" s="102" t="s">
        <v>148</v>
      </c>
      <c r="N45" s="162" t="s">
        <v>884</v>
      </c>
    </row>
    <row r="46" spans="1:14" ht="15.75" customHeight="1">
      <c r="A46" s="15" t="s">
        <v>884</v>
      </c>
      <c r="B46" s="35" t="s">
        <v>51</v>
      </c>
      <c r="C46" s="36" t="s">
        <v>2524</v>
      </c>
      <c r="D46" s="96" t="s">
        <v>53</v>
      </c>
      <c r="E46" s="96">
        <v>40</v>
      </c>
      <c r="F46" s="159">
        <v>52000</v>
      </c>
      <c r="G46" s="98" t="s">
        <v>54</v>
      </c>
      <c r="H46" s="160">
        <v>46266</v>
      </c>
      <c r="I46" s="100" t="s">
        <v>55</v>
      </c>
      <c r="J46" s="100" t="s">
        <v>56</v>
      </c>
      <c r="K46" s="100" t="s">
        <v>164</v>
      </c>
      <c r="L46" s="100" t="s">
        <v>91</v>
      </c>
      <c r="M46" s="102" t="s">
        <v>109</v>
      </c>
      <c r="N46" s="162" t="s">
        <v>884</v>
      </c>
    </row>
    <row r="47" spans="1:14" ht="15.75" customHeight="1">
      <c r="A47" s="15" t="s">
        <v>884</v>
      </c>
      <c r="B47" s="35" t="s">
        <v>51</v>
      </c>
      <c r="C47" s="36" t="s">
        <v>2525</v>
      </c>
      <c r="D47" s="96" t="s">
        <v>53</v>
      </c>
      <c r="E47" s="96">
        <v>50</v>
      </c>
      <c r="F47" s="159">
        <v>51000</v>
      </c>
      <c r="G47" s="98" t="s">
        <v>54</v>
      </c>
      <c r="H47" s="160">
        <v>46266</v>
      </c>
      <c r="I47" s="100" t="s">
        <v>55</v>
      </c>
      <c r="J47" s="100" t="s">
        <v>56</v>
      </c>
      <c r="K47" s="100" t="s">
        <v>164</v>
      </c>
      <c r="L47" s="100" t="s">
        <v>91</v>
      </c>
      <c r="M47" s="102" t="s">
        <v>2517</v>
      </c>
      <c r="N47" s="162" t="s">
        <v>884</v>
      </c>
    </row>
    <row r="48" spans="1:14" ht="51.75" customHeight="1">
      <c r="A48" s="15" t="s">
        <v>884</v>
      </c>
      <c r="B48" s="35" t="s">
        <v>861</v>
      </c>
      <c r="C48" s="36" t="s">
        <v>995</v>
      </c>
      <c r="D48" s="96" t="s">
        <v>991</v>
      </c>
      <c r="E48" s="96">
        <v>1</v>
      </c>
      <c r="F48" s="159">
        <v>50000</v>
      </c>
      <c r="G48" s="98" t="s">
        <v>54</v>
      </c>
      <c r="H48" s="160">
        <v>46266</v>
      </c>
      <c r="I48" s="100" t="s">
        <v>55</v>
      </c>
      <c r="J48" s="100" t="s">
        <v>56</v>
      </c>
      <c r="K48" s="100" t="s">
        <v>83</v>
      </c>
      <c r="L48" s="100" t="s">
        <v>91</v>
      </c>
      <c r="M48" s="102" t="s">
        <v>2534</v>
      </c>
      <c r="N48" s="162" t="s">
        <v>884</v>
      </c>
    </row>
    <row r="49" spans="1:14" ht="51.75" customHeight="1">
      <c r="A49" s="15" t="s">
        <v>884</v>
      </c>
      <c r="B49" s="35" t="s">
        <v>51</v>
      </c>
      <c r="C49" s="36" t="s">
        <v>2531</v>
      </c>
      <c r="D49" s="96" t="s">
        <v>53</v>
      </c>
      <c r="E49" s="96">
        <v>8</v>
      </c>
      <c r="F49" s="159">
        <v>48000</v>
      </c>
      <c r="G49" s="98" t="s">
        <v>54</v>
      </c>
      <c r="H49" s="160">
        <v>46266</v>
      </c>
      <c r="I49" s="100" t="s">
        <v>55</v>
      </c>
      <c r="J49" s="100" t="s">
        <v>56</v>
      </c>
      <c r="K49" s="100" t="s">
        <v>164</v>
      </c>
      <c r="L49" s="100" t="s">
        <v>91</v>
      </c>
      <c r="M49" s="102" t="s">
        <v>2498</v>
      </c>
      <c r="N49" s="162" t="s">
        <v>884</v>
      </c>
    </row>
    <row r="50" spans="1:14" ht="77.25" customHeight="1">
      <c r="A50" s="15" t="s">
        <v>884</v>
      </c>
      <c r="B50" s="35" t="s">
        <v>51</v>
      </c>
      <c r="C50" s="36" t="s">
        <v>285</v>
      </c>
      <c r="D50" s="96" t="s">
        <v>53</v>
      </c>
      <c r="E50" s="96">
        <v>35</v>
      </c>
      <c r="F50" s="159">
        <v>45500</v>
      </c>
      <c r="G50" s="98" t="s">
        <v>54</v>
      </c>
      <c r="H50" s="160">
        <v>46266</v>
      </c>
      <c r="I50" s="100" t="s">
        <v>55</v>
      </c>
      <c r="J50" s="100" t="s">
        <v>56</v>
      </c>
      <c r="K50" s="100" t="s">
        <v>164</v>
      </c>
      <c r="L50" s="100" t="s">
        <v>91</v>
      </c>
      <c r="M50" s="102" t="s">
        <v>2486</v>
      </c>
      <c r="N50" s="162" t="s">
        <v>884</v>
      </c>
    </row>
    <row r="51" spans="1:14" ht="77.25" customHeight="1">
      <c r="A51" s="15"/>
      <c r="B51" s="35" t="s">
        <v>2469</v>
      </c>
      <c r="C51" s="36" t="s">
        <v>2470</v>
      </c>
      <c r="D51" s="96"/>
      <c r="E51" s="96"/>
      <c r="F51" s="159">
        <v>500000</v>
      </c>
      <c r="G51" s="98" t="s">
        <v>54</v>
      </c>
      <c r="H51" s="160">
        <v>46266</v>
      </c>
      <c r="I51" s="100" t="s">
        <v>101</v>
      </c>
      <c r="J51" s="100" t="s">
        <v>56</v>
      </c>
      <c r="K51" s="100" t="s">
        <v>858</v>
      </c>
      <c r="L51" s="100" t="s">
        <v>91</v>
      </c>
      <c r="M51" s="102" t="s">
        <v>73</v>
      </c>
      <c r="N51" s="162" t="s">
        <v>884</v>
      </c>
    </row>
    <row r="52" spans="1:14" ht="77.25" customHeight="1">
      <c r="A52" s="15"/>
      <c r="B52" s="35" t="s">
        <v>861</v>
      </c>
      <c r="C52" s="36" t="s">
        <v>901</v>
      </c>
      <c r="D52" s="96"/>
      <c r="E52" s="96"/>
      <c r="F52" s="159">
        <v>50000</v>
      </c>
      <c r="G52" s="104" t="s">
        <v>54</v>
      </c>
      <c r="H52" s="264">
        <v>46266</v>
      </c>
      <c r="I52" s="101" t="s">
        <v>101</v>
      </c>
      <c r="J52" s="101" t="s">
        <v>56</v>
      </c>
      <c r="K52" s="101" t="s">
        <v>858</v>
      </c>
      <c r="L52" s="101" t="s">
        <v>91</v>
      </c>
      <c r="M52" s="102" t="s">
        <v>148</v>
      </c>
      <c r="N52" s="162" t="s">
        <v>884</v>
      </c>
    </row>
    <row r="53" spans="1:14" ht="77.25" customHeight="1">
      <c r="A53" s="15"/>
      <c r="B53" s="35" t="s">
        <v>70</v>
      </c>
      <c r="C53" s="36" t="s">
        <v>1502</v>
      </c>
      <c r="D53" s="96"/>
      <c r="E53" s="96"/>
      <c r="F53" s="159">
        <v>500000</v>
      </c>
      <c r="G53" s="104" t="s">
        <v>54</v>
      </c>
      <c r="H53" s="264">
        <v>46266</v>
      </c>
      <c r="I53" s="101" t="s">
        <v>101</v>
      </c>
      <c r="J53" s="101" t="s">
        <v>56</v>
      </c>
      <c r="K53" s="101" t="s">
        <v>858</v>
      </c>
      <c r="L53" s="101" t="s">
        <v>91</v>
      </c>
      <c r="M53" s="102" t="s">
        <v>109</v>
      </c>
      <c r="N53" s="162" t="s">
        <v>884</v>
      </c>
    </row>
    <row r="54" spans="1:14" ht="51.75" customHeight="1">
      <c r="A54" s="15" t="s">
        <v>884</v>
      </c>
      <c r="B54" s="35" t="s">
        <v>848</v>
      </c>
      <c r="C54" s="36" t="s">
        <v>1062</v>
      </c>
      <c r="D54" s="96" t="s">
        <v>53</v>
      </c>
      <c r="E54" s="96">
        <v>15</v>
      </c>
      <c r="F54" s="159">
        <v>45000</v>
      </c>
      <c r="G54" s="98" t="s">
        <v>54</v>
      </c>
      <c r="H54" s="160">
        <v>46266</v>
      </c>
      <c r="I54" s="100" t="s">
        <v>55</v>
      </c>
      <c r="J54" s="100" t="s">
        <v>56</v>
      </c>
      <c r="K54" s="100" t="s">
        <v>164</v>
      </c>
      <c r="L54" s="100" t="s">
        <v>91</v>
      </c>
      <c r="M54" s="102" t="s">
        <v>2517</v>
      </c>
      <c r="N54" s="162" t="s">
        <v>884</v>
      </c>
    </row>
    <row r="55" spans="1:14" ht="51.75" customHeight="1">
      <c r="A55" s="15" t="s">
        <v>884</v>
      </c>
      <c r="B55" s="35" t="s">
        <v>848</v>
      </c>
      <c r="C55" s="36" t="s">
        <v>1064</v>
      </c>
      <c r="D55" s="96" t="s">
        <v>53</v>
      </c>
      <c r="E55" s="96">
        <v>40</v>
      </c>
      <c r="F55" s="159">
        <v>44000</v>
      </c>
      <c r="G55" s="98" t="s">
        <v>54</v>
      </c>
      <c r="H55" s="160">
        <v>46266</v>
      </c>
      <c r="I55" s="100" t="s">
        <v>55</v>
      </c>
      <c r="J55" s="100" t="s">
        <v>56</v>
      </c>
      <c r="K55" s="100" t="s">
        <v>164</v>
      </c>
      <c r="L55" s="100" t="s">
        <v>91</v>
      </c>
      <c r="M55" s="102" t="s">
        <v>2534</v>
      </c>
      <c r="N55" s="162" t="s">
        <v>884</v>
      </c>
    </row>
    <row r="56" spans="1:14" ht="51.75" customHeight="1">
      <c r="A56" s="15" t="s">
        <v>884</v>
      </c>
      <c r="B56" s="35" t="s">
        <v>51</v>
      </c>
      <c r="C56" s="36" t="s">
        <v>2532</v>
      </c>
      <c r="D56" s="96" t="s">
        <v>53</v>
      </c>
      <c r="E56" s="96">
        <v>12</v>
      </c>
      <c r="F56" s="159">
        <v>41760</v>
      </c>
      <c r="G56" s="98" t="s">
        <v>54</v>
      </c>
      <c r="H56" s="160">
        <v>46266</v>
      </c>
      <c r="I56" s="100" t="s">
        <v>55</v>
      </c>
      <c r="J56" s="100" t="s">
        <v>56</v>
      </c>
      <c r="K56" s="100" t="s">
        <v>164</v>
      </c>
      <c r="L56" s="100" t="s">
        <v>91</v>
      </c>
      <c r="M56" s="102" t="s">
        <v>2498</v>
      </c>
      <c r="N56" s="162" t="s">
        <v>884</v>
      </c>
    </row>
    <row r="57" spans="1:14" ht="51.75" customHeight="1">
      <c r="A57" s="15" t="s">
        <v>884</v>
      </c>
      <c r="B57" s="35" t="s">
        <v>848</v>
      </c>
      <c r="C57" s="36" t="s">
        <v>285</v>
      </c>
      <c r="D57" s="96" t="s">
        <v>53</v>
      </c>
      <c r="E57" s="96">
        <v>30</v>
      </c>
      <c r="F57" s="159">
        <v>39000</v>
      </c>
      <c r="G57" s="98" t="s">
        <v>54</v>
      </c>
      <c r="H57" s="160">
        <v>46266</v>
      </c>
      <c r="I57" s="100" t="s">
        <v>55</v>
      </c>
      <c r="J57" s="100" t="s">
        <v>56</v>
      </c>
      <c r="K57" s="100" t="s">
        <v>164</v>
      </c>
      <c r="L57" s="100" t="s">
        <v>91</v>
      </c>
      <c r="M57" s="102" t="s">
        <v>2486</v>
      </c>
      <c r="N57" s="162" t="s">
        <v>884</v>
      </c>
    </row>
    <row r="58" spans="1:14" ht="51.75" customHeight="1">
      <c r="A58" s="15" t="s">
        <v>884</v>
      </c>
      <c r="B58" s="35" t="s">
        <v>1407</v>
      </c>
      <c r="C58" s="36" t="s">
        <v>3528</v>
      </c>
      <c r="D58" s="96" t="s">
        <v>53</v>
      </c>
      <c r="E58" s="96">
        <v>250</v>
      </c>
      <c r="F58" s="159">
        <v>36000</v>
      </c>
      <c r="G58" s="98" t="s">
        <v>54</v>
      </c>
      <c r="H58" s="160">
        <v>46235</v>
      </c>
      <c r="I58" s="100" t="s">
        <v>55</v>
      </c>
      <c r="J58" s="100" t="s">
        <v>56</v>
      </c>
      <c r="K58" s="100" t="s">
        <v>164</v>
      </c>
      <c r="L58" s="100" t="s">
        <v>91</v>
      </c>
      <c r="M58" s="102" t="s">
        <v>73</v>
      </c>
      <c r="N58" s="162" t="s">
        <v>884</v>
      </c>
    </row>
    <row r="59" spans="1:14" ht="39" customHeight="1">
      <c r="A59" s="15" t="s">
        <v>884</v>
      </c>
      <c r="B59" s="35" t="s">
        <v>51</v>
      </c>
      <c r="C59" s="36" t="s">
        <v>1069</v>
      </c>
      <c r="D59" s="96" t="s">
        <v>53</v>
      </c>
      <c r="E59" s="96">
        <v>6</v>
      </c>
      <c r="F59" s="159">
        <v>36000</v>
      </c>
      <c r="G59" s="98" t="s">
        <v>54</v>
      </c>
      <c r="H59" s="160">
        <v>46235</v>
      </c>
      <c r="I59" s="100" t="s">
        <v>55</v>
      </c>
      <c r="J59" s="100" t="s">
        <v>56</v>
      </c>
      <c r="K59" s="100" t="s">
        <v>164</v>
      </c>
      <c r="L59" s="100" t="s">
        <v>91</v>
      </c>
      <c r="M59" s="102" t="s">
        <v>148</v>
      </c>
      <c r="N59" s="162" t="s">
        <v>884</v>
      </c>
    </row>
    <row r="60" spans="1:14" ht="51.75" customHeight="1">
      <c r="A60" s="15" t="s">
        <v>884</v>
      </c>
      <c r="B60" s="35" t="s">
        <v>51</v>
      </c>
      <c r="C60" s="36" t="s">
        <v>1149</v>
      </c>
      <c r="D60" s="96" t="s">
        <v>53</v>
      </c>
      <c r="E60" s="96">
        <v>1200</v>
      </c>
      <c r="F60" s="159">
        <v>36000</v>
      </c>
      <c r="G60" s="98" t="s">
        <v>54</v>
      </c>
      <c r="H60" s="160">
        <v>46235</v>
      </c>
      <c r="I60" s="100" t="s">
        <v>55</v>
      </c>
      <c r="J60" s="100" t="s">
        <v>56</v>
      </c>
      <c r="K60" s="100" t="s">
        <v>164</v>
      </c>
      <c r="L60" s="100" t="s">
        <v>91</v>
      </c>
      <c r="M60" s="102" t="s">
        <v>109</v>
      </c>
      <c r="N60" s="162" t="s">
        <v>884</v>
      </c>
    </row>
    <row r="61" spans="1:14" ht="15.75" customHeight="1">
      <c r="A61" s="15" t="s">
        <v>884</v>
      </c>
      <c r="B61" s="35" t="s">
        <v>848</v>
      </c>
      <c r="C61" s="36" t="s">
        <v>1075</v>
      </c>
      <c r="D61" s="96" t="s">
        <v>53</v>
      </c>
      <c r="E61" s="96">
        <v>50</v>
      </c>
      <c r="F61" s="159">
        <v>35000</v>
      </c>
      <c r="G61" s="98" t="s">
        <v>54</v>
      </c>
      <c r="H61" s="160">
        <v>46235</v>
      </c>
      <c r="I61" s="100" t="s">
        <v>55</v>
      </c>
      <c r="J61" s="100" t="s">
        <v>56</v>
      </c>
      <c r="K61" s="100" t="s">
        <v>164</v>
      </c>
      <c r="L61" s="100" t="s">
        <v>91</v>
      </c>
      <c r="M61" s="102" t="s">
        <v>2517</v>
      </c>
      <c r="N61" s="162" t="s">
        <v>884</v>
      </c>
    </row>
    <row r="62" spans="1:14" ht="15.75" customHeight="1">
      <c r="A62" s="15" t="s">
        <v>884</v>
      </c>
      <c r="B62" s="35" t="s">
        <v>848</v>
      </c>
      <c r="C62" s="36" t="s">
        <v>1073</v>
      </c>
      <c r="D62" s="96" t="s">
        <v>53</v>
      </c>
      <c r="E62" s="96">
        <v>50</v>
      </c>
      <c r="F62" s="159">
        <v>35000</v>
      </c>
      <c r="G62" s="98" t="s">
        <v>54</v>
      </c>
      <c r="H62" s="160">
        <v>46235</v>
      </c>
      <c r="I62" s="100" t="s">
        <v>55</v>
      </c>
      <c r="J62" s="100" t="s">
        <v>56</v>
      </c>
      <c r="K62" s="100" t="s">
        <v>164</v>
      </c>
      <c r="L62" s="100" t="s">
        <v>91</v>
      </c>
      <c r="M62" s="102" t="s">
        <v>2534</v>
      </c>
      <c r="N62" s="162" t="s">
        <v>884</v>
      </c>
    </row>
    <row r="63" spans="1:14" ht="15.75" customHeight="1">
      <c r="A63" s="15" t="s">
        <v>884</v>
      </c>
      <c r="B63" s="35" t="s">
        <v>51</v>
      </c>
      <c r="C63" s="36" t="s">
        <v>356</v>
      </c>
      <c r="D63" s="96" t="s">
        <v>53</v>
      </c>
      <c r="E63" s="96">
        <v>60</v>
      </c>
      <c r="F63" s="159">
        <v>32400</v>
      </c>
      <c r="G63" s="98" t="s">
        <v>54</v>
      </c>
      <c r="H63" s="160">
        <v>46235</v>
      </c>
      <c r="I63" s="100" t="s">
        <v>55</v>
      </c>
      <c r="J63" s="100" t="s">
        <v>56</v>
      </c>
      <c r="K63" s="100" t="s">
        <v>164</v>
      </c>
      <c r="L63" s="100" t="s">
        <v>91</v>
      </c>
      <c r="M63" s="102" t="s">
        <v>2498</v>
      </c>
      <c r="N63" s="162" t="s">
        <v>884</v>
      </c>
    </row>
    <row r="64" spans="1:14" ht="15.75" customHeight="1">
      <c r="A64" s="15" t="s">
        <v>884</v>
      </c>
      <c r="B64" s="35" t="s">
        <v>51</v>
      </c>
      <c r="C64" s="36" t="s">
        <v>1079</v>
      </c>
      <c r="D64" s="96" t="s">
        <v>53</v>
      </c>
      <c r="E64" s="96">
        <v>8</v>
      </c>
      <c r="F64" s="159">
        <v>32000</v>
      </c>
      <c r="G64" s="98" t="s">
        <v>54</v>
      </c>
      <c r="H64" s="160">
        <v>46235</v>
      </c>
      <c r="I64" s="100" t="s">
        <v>55</v>
      </c>
      <c r="J64" s="100" t="s">
        <v>56</v>
      </c>
      <c r="K64" s="100" t="s">
        <v>164</v>
      </c>
      <c r="L64" s="100" t="s">
        <v>91</v>
      </c>
      <c r="M64" s="102" t="s">
        <v>2486</v>
      </c>
      <c r="N64" s="162" t="s">
        <v>884</v>
      </c>
    </row>
    <row r="65" spans="1:14" ht="15.75" customHeight="1">
      <c r="A65" s="15" t="s">
        <v>884</v>
      </c>
      <c r="B65" s="35" t="s">
        <v>51</v>
      </c>
      <c r="C65" s="36" t="s">
        <v>1082</v>
      </c>
      <c r="D65" s="96" t="s">
        <v>53</v>
      </c>
      <c r="E65" s="96">
        <v>14</v>
      </c>
      <c r="F65" s="159">
        <v>30240</v>
      </c>
      <c r="G65" s="98" t="s">
        <v>54</v>
      </c>
      <c r="H65" s="160">
        <v>46235</v>
      </c>
      <c r="I65" s="100" t="s">
        <v>55</v>
      </c>
      <c r="J65" s="100" t="s">
        <v>56</v>
      </c>
      <c r="K65" s="100" t="s">
        <v>164</v>
      </c>
      <c r="L65" s="100" t="s">
        <v>91</v>
      </c>
      <c r="M65" s="102" t="s">
        <v>73</v>
      </c>
      <c r="N65" s="162" t="s">
        <v>884</v>
      </c>
    </row>
    <row r="66" spans="1:14" ht="15.75" customHeight="1">
      <c r="A66" s="15" t="s">
        <v>884</v>
      </c>
      <c r="B66" s="35" t="s">
        <v>1407</v>
      </c>
      <c r="C66" s="36" t="s">
        <v>1417</v>
      </c>
      <c r="D66" s="96" t="s">
        <v>53</v>
      </c>
      <c r="E66" s="96">
        <v>20</v>
      </c>
      <c r="F66" s="159">
        <v>30000</v>
      </c>
      <c r="G66" s="98" t="s">
        <v>54</v>
      </c>
      <c r="H66" s="160">
        <v>46235</v>
      </c>
      <c r="I66" s="100" t="s">
        <v>55</v>
      </c>
      <c r="J66" s="100" t="s">
        <v>56</v>
      </c>
      <c r="K66" s="100" t="s">
        <v>164</v>
      </c>
      <c r="L66" s="100" t="s">
        <v>91</v>
      </c>
      <c r="M66" s="102" t="s">
        <v>148</v>
      </c>
      <c r="N66" s="162" t="s">
        <v>884</v>
      </c>
    </row>
    <row r="67" spans="1:14" ht="15.75" customHeight="1">
      <c r="A67" s="15" t="s">
        <v>884</v>
      </c>
      <c r="B67" s="35" t="s">
        <v>1407</v>
      </c>
      <c r="C67" s="36" t="s">
        <v>1421</v>
      </c>
      <c r="D67" s="96" t="s">
        <v>53</v>
      </c>
      <c r="E67" s="96">
        <v>12</v>
      </c>
      <c r="F67" s="159">
        <v>30000</v>
      </c>
      <c r="G67" s="98" t="s">
        <v>54</v>
      </c>
      <c r="H67" s="160">
        <v>46235</v>
      </c>
      <c r="I67" s="100" t="s">
        <v>55</v>
      </c>
      <c r="J67" s="100" t="s">
        <v>56</v>
      </c>
      <c r="K67" s="100" t="s">
        <v>164</v>
      </c>
      <c r="L67" s="100" t="s">
        <v>91</v>
      </c>
      <c r="M67" s="102" t="s">
        <v>109</v>
      </c>
      <c r="N67" s="260" t="s">
        <v>884</v>
      </c>
    </row>
    <row r="68" spans="1:14" ht="15.75" customHeight="1">
      <c r="A68" s="15" t="s">
        <v>884</v>
      </c>
      <c r="B68" s="35" t="s">
        <v>848</v>
      </c>
      <c r="C68" s="36" t="s">
        <v>1087</v>
      </c>
      <c r="D68" s="96" t="s">
        <v>53</v>
      </c>
      <c r="E68" s="96">
        <v>50</v>
      </c>
      <c r="F68" s="159">
        <v>30000</v>
      </c>
      <c r="G68" s="98" t="s">
        <v>54</v>
      </c>
      <c r="H68" s="160">
        <v>46235</v>
      </c>
      <c r="I68" s="100" t="s">
        <v>55</v>
      </c>
      <c r="J68" s="100" t="s">
        <v>56</v>
      </c>
      <c r="K68" s="100" t="s">
        <v>164</v>
      </c>
      <c r="L68" s="100" t="s">
        <v>91</v>
      </c>
      <c r="M68" s="102" t="s">
        <v>2517</v>
      </c>
      <c r="N68" s="162" t="s">
        <v>884</v>
      </c>
    </row>
    <row r="69" spans="1:14" ht="15.75" customHeight="1">
      <c r="A69" s="15" t="s">
        <v>884</v>
      </c>
      <c r="B69" s="35" t="s">
        <v>70</v>
      </c>
      <c r="C69" s="36" t="s">
        <v>1084</v>
      </c>
      <c r="D69" s="96" t="s">
        <v>53</v>
      </c>
      <c r="E69" s="96">
        <v>100</v>
      </c>
      <c r="F69" s="159">
        <v>30000</v>
      </c>
      <c r="G69" s="98" t="s">
        <v>54</v>
      </c>
      <c r="H69" s="160">
        <v>46235</v>
      </c>
      <c r="I69" s="100" t="s">
        <v>55</v>
      </c>
      <c r="J69" s="100" t="s">
        <v>56</v>
      </c>
      <c r="K69" s="100" t="s">
        <v>164</v>
      </c>
      <c r="L69" s="100" t="s">
        <v>91</v>
      </c>
      <c r="M69" s="102" t="s">
        <v>2534</v>
      </c>
      <c r="N69" s="162" t="s">
        <v>884</v>
      </c>
    </row>
    <row r="70" spans="1:14" ht="15.75" customHeight="1">
      <c r="A70" s="15" t="s">
        <v>884</v>
      </c>
      <c r="B70" s="35" t="s">
        <v>861</v>
      </c>
      <c r="C70" s="36" t="s">
        <v>1043</v>
      </c>
      <c r="D70" s="96" t="s">
        <v>53</v>
      </c>
      <c r="E70" s="96">
        <v>1000</v>
      </c>
      <c r="F70" s="159">
        <v>30000</v>
      </c>
      <c r="G70" s="98" t="s">
        <v>54</v>
      </c>
      <c r="H70" s="160">
        <v>46235</v>
      </c>
      <c r="I70" s="100" t="s">
        <v>55</v>
      </c>
      <c r="J70" s="100" t="s">
        <v>56</v>
      </c>
      <c r="K70" s="100" t="s">
        <v>147</v>
      </c>
      <c r="L70" s="100" t="s">
        <v>91</v>
      </c>
      <c r="M70" s="102" t="s">
        <v>2498</v>
      </c>
      <c r="N70" s="162" t="s">
        <v>884</v>
      </c>
    </row>
    <row r="71" spans="1:14" ht="15.75" customHeight="1">
      <c r="A71" s="15" t="s">
        <v>884</v>
      </c>
      <c r="B71" s="35" t="s">
        <v>848</v>
      </c>
      <c r="C71" s="36" t="s">
        <v>1089</v>
      </c>
      <c r="D71" s="96" t="s">
        <v>53</v>
      </c>
      <c r="E71" s="96">
        <v>10</v>
      </c>
      <c r="F71" s="159">
        <v>30000</v>
      </c>
      <c r="G71" s="98" t="s">
        <v>54</v>
      </c>
      <c r="H71" s="160">
        <v>46235</v>
      </c>
      <c r="I71" s="100" t="s">
        <v>55</v>
      </c>
      <c r="J71" s="100" t="s">
        <v>56</v>
      </c>
      <c r="K71" s="100" t="s">
        <v>164</v>
      </c>
      <c r="L71" s="100" t="s">
        <v>91</v>
      </c>
      <c r="M71" s="102" t="s">
        <v>2486</v>
      </c>
      <c r="N71" s="162" t="s">
        <v>884</v>
      </c>
    </row>
    <row r="72" spans="1:14" ht="15.75" customHeight="1">
      <c r="A72" s="15" t="s">
        <v>884</v>
      </c>
      <c r="B72" s="35" t="s">
        <v>861</v>
      </c>
      <c r="C72" s="36" t="s">
        <v>1001</v>
      </c>
      <c r="D72" s="96" t="s">
        <v>991</v>
      </c>
      <c r="E72" s="96">
        <v>2</v>
      </c>
      <c r="F72" s="159">
        <v>26000</v>
      </c>
      <c r="G72" s="98" t="s">
        <v>54</v>
      </c>
      <c r="H72" s="160">
        <v>46235</v>
      </c>
      <c r="I72" s="100" t="s">
        <v>55</v>
      </c>
      <c r="J72" s="100" t="s">
        <v>56</v>
      </c>
      <c r="K72" s="100" t="s">
        <v>83</v>
      </c>
      <c r="L72" s="100" t="s">
        <v>91</v>
      </c>
      <c r="M72" s="102" t="s">
        <v>73</v>
      </c>
      <c r="N72" s="162" t="s">
        <v>884</v>
      </c>
    </row>
    <row r="73" spans="1:14" ht="15.75" customHeight="1">
      <c r="A73" s="15" t="s">
        <v>884</v>
      </c>
      <c r="B73" s="35" t="s">
        <v>1407</v>
      </c>
      <c r="C73" s="36" t="s">
        <v>1481</v>
      </c>
      <c r="D73" s="96" t="s">
        <v>53</v>
      </c>
      <c r="E73" s="96">
        <v>1</v>
      </c>
      <c r="F73" s="159">
        <v>25000</v>
      </c>
      <c r="G73" s="98" t="s">
        <v>54</v>
      </c>
      <c r="H73" s="160">
        <v>46235</v>
      </c>
      <c r="I73" s="100" t="s">
        <v>55</v>
      </c>
      <c r="J73" s="100" t="s">
        <v>56</v>
      </c>
      <c r="K73" s="100" t="s">
        <v>164</v>
      </c>
      <c r="L73" s="100" t="s">
        <v>91</v>
      </c>
      <c r="M73" s="102" t="s">
        <v>148</v>
      </c>
      <c r="N73" s="162" t="s">
        <v>884</v>
      </c>
    </row>
    <row r="74" spans="1:14" ht="15.75" customHeight="1">
      <c r="A74" s="15" t="s">
        <v>884</v>
      </c>
      <c r="B74" s="35" t="s">
        <v>70</v>
      </c>
      <c r="C74" s="36" t="s">
        <v>3529</v>
      </c>
      <c r="D74" s="96" t="s">
        <v>53</v>
      </c>
      <c r="E74" s="96">
        <v>100</v>
      </c>
      <c r="F74" s="159">
        <v>25000</v>
      </c>
      <c r="G74" s="98" t="s">
        <v>54</v>
      </c>
      <c r="H74" s="160">
        <v>46235</v>
      </c>
      <c r="I74" s="100" t="s">
        <v>55</v>
      </c>
      <c r="J74" s="100" t="s">
        <v>56</v>
      </c>
      <c r="K74" s="100" t="s">
        <v>164</v>
      </c>
      <c r="L74" s="100" t="s">
        <v>91</v>
      </c>
      <c r="M74" s="102" t="s">
        <v>109</v>
      </c>
      <c r="N74" s="162" t="s">
        <v>884</v>
      </c>
    </row>
    <row r="75" spans="1:14" ht="15.75" customHeight="1">
      <c r="A75" s="15" t="s">
        <v>884</v>
      </c>
      <c r="B75" s="35" t="s">
        <v>861</v>
      </c>
      <c r="C75" s="36" t="s">
        <v>1003</v>
      </c>
      <c r="D75" s="96" t="s">
        <v>991</v>
      </c>
      <c r="E75" s="96">
        <v>1</v>
      </c>
      <c r="F75" s="159">
        <v>25000</v>
      </c>
      <c r="G75" s="98" t="s">
        <v>54</v>
      </c>
      <c r="H75" s="160">
        <v>46235</v>
      </c>
      <c r="I75" s="100" t="s">
        <v>55</v>
      </c>
      <c r="J75" s="100" t="s">
        <v>56</v>
      </c>
      <c r="K75" s="100" t="s">
        <v>83</v>
      </c>
      <c r="L75" s="100" t="s">
        <v>91</v>
      </c>
      <c r="M75" s="102" t="s">
        <v>2517</v>
      </c>
      <c r="N75" s="162" t="s">
        <v>884</v>
      </c>
    </row>
    <row r="76" spans="1:14" ht="15.75" customHeight="1">
      <c r="A76" s="15" t="s">
        <v>884</v>
      </c>
      <c r="B76" s="35" t="s">
        <v>51</v>
      </c>
      <c r="C76" s="36" t="s">
        <v>1094</v>
      </c>
      <c r="D76" s="96" t="s">
        <v>53</v>
      </c>
      <c r="E76" s="96">
        <v>40</v>
      </c>
      <c r="F76" s="159">
        <v>24000</v>
      </c>
      <c r="G76" s="98" t="s">
        <v>54</v>
      </c>
      <c r="H76" s="160">
        <v>46235</v>
      </c>
      <c r="I76" s="100" t="s">
        <v>55</v>
      </c>
      <c r="J76" s="100" t="s">
        <v>56</v>
      </c>
      <c r="K76" s="100" t="s">
        <v>164</v>
      </c>
      <c r="L76" s="100" t="s">
        <v>91</v>
      </c>
      <c r="M76" s="102" t="s">
        <v>2534</v>
      </c>
      <c r="N76" s="162" t="s">
        <v>884</v>
      </c>
    </row>
    <row r="77" spans="1:14" ht="15.75" customHeight="1">
      <c r="A77" s="15" t="s">
        <v>951</v>
      </c>
      <c r="B77" s="35" t="s">
        <v>51</v>
      </c>
      <c r="C77" s="36" t="s">
        <v>351</v>
      </c>
      <c r="D77" s="96" t="s">
        <v>53</v>
      </c>
      <c r="E77" s="96">
        <v>20</v>
      </c>
      <c r="F77" s="159">
        <v>24000</v>
      </c>
      <c r="G77" s="98" t="s">
        <v>54</v>
      </c>
      <c r="H77" s="160">
        <v>46235</v>
      </c>
      <c r="I77" s="100" t="s">
        <v>55</v>
      </c>
      <c r="J77" s="100" t="s">
        <v>56</v>
      </c>
      <c r="K77" s="100" t="s">
        <v>164</v>
      </c>
      <c r="L77" s="100" t="s">
        <v>58</v>
      </c>
      <c r="M77" s="102" t="s">
        <v>2498</v>
      </c>
      <c r="N77" s="162" t="s">
        <v>884</v>
      </c>
    </row>
    <row r="78" spans="1:14" ht="15.75" customHeight="1">
      <c r="A78" s="15" t="s">
        <v>884</v>
      </c>
      <c r="B78" s="35" t="s">
        <v>51</v>
      </c>
      <c r="C78" s="36" t="s">
        <v>1098</v>
      </c>
      <c r="D78" s="96" t="s">
        <v>53</v>
      </c>
      <c r="E78" s="96">
        <v>25</v>
      </c>
      <c r="F78" s="159">
        <v>22500</v>
      </c>
      <c r="G78" s="98" t="s">
        <v>54</v>
      </c>
      <c r="H78" s="160">
        <v>46235</v>
      </c>
      <c r="I78" s="100" t="s">
        <v>55</v>
      </c>
      <c r="J78" s="100" t="s">
        <v>56</v>
      </c>
      <c r="K78" s="100" t="s">
        <v>164</v>
      </c>
      <c r="L78" s="100" t="s">
        <v>91</v>
      </c>
      <c r="M78" s="102" t="s">
        <v>2486</v>
      </c>
      <c r="N78" s="162" t="s">
        <v>884</v>
      </c>
    </row>
    <row r="79" spans="1:14" ht="15.75" customHeight="1">
      <c r="A79" s="15" t="s">
        <v>884</v>
      </c>
      <c r="B79" s="35" t="s">
        <v>51</v>
      </c>
      <c r="C79" s="36" t="s">
        <v>1073</v>
      </c>
      <c r="D79" s="96" t="s">
        <v>53</v>
      </c>
      <c r="E79" s="96">
        <v>30</v>
      </c>
      <c r="F79" s="159">
        <v>21000</v>
      </c>
      <c r="G79" s="98" t="s">
        <v>54</v>
      </c>
      <c r="H79" s="160">
        <v>46235</v>
      </c>
      <c r="I79" s="100" t="s">
        <v>55</v>
      </c>
      <c r="J79" s="100" t="s">
        <v>56</v>
      </c>
      <c r="K79" s="100" t="s">
        <v>164</v>
      </c>
      <c r="L79" s="100" t="s">
        <v>91</v>
      </c>
      <c r="M79" s="102" t="s">
        <v>73</v>
      </c>
      <c r="N79" s="162" t="s">
        <v>884</v>
      </c>
    </row>
    <row r="80" spans="1:14" ht="15.75" customHeight="1">
      <c r="A80" s="15" t="s">
        <v>884</v>
      </c>
      <c r="B80" s="35" t="s">
        <v>51</v>
      </c>
      <c r="C80" s="36" t="s">
        <v>1101</v>
      </c>
      <c r="D80" s="96" t="s">
        <v>53</v>
      </c>
      <c r="E80" s="96">
        <v>40</v>
      </c>
      <c r="F80" s="159">
        <v>20000</v>
      </c>
      <c r="G80" s="98" t="s">
        <v>54</v>
      </c>
      <c r="H80" s="160">
        <v>46235</v>
      </c>
      <c r="I80" s="100" t="s">
        <v>55</v>
      </c>
      <c r="J80" s="100" t="s">
        <v>56</v>
      </c>
      <c r="K80" s="100" t="s">
        <v>164</v>
      </c>
      <c r="L80" s="100" t="s">
        <v>91</v>
      </c>
      <c r="M80" s="102" t="s">
        <v>148</v>
      </c>
      <c r="N80" s="162" t="s">
        <v>884</v>
      </c>
    </row>
    <row r="81" spans="1:14" ht="15.75" customHeight="1">
      <c r="A81" s="15" t="s">
        <v>884</v>
      </c>
      <c r="B81" s="35" t="s">
        <v>51</v>
      </c>
      <c r="C81" s="36" t="s">
        <v>1103</v>
      </c>
      <c r="D81" s="96" t="s">
        <v>53</v>
      </c>
      <c r="E81" s="96">
        <v>40</v>
      </c>
      <c r="F81" s="159">
        <v>20000</v>
      </c>
      <c r="G81" s="98" t="s">
        <v>54</v>
      </c>
      <c r="H81" s="160">
        <v>46235</v>
      </c>
      <c r="I81" s="100" t="s">
        <v>55</v>
      </c>
      <c r="J81" s="100" t="s">
        <v>56</v>
      </c>
      <c r="K81" s="100" t="s">
        <v>164</v>
      </c>
      <c r="L81" s="100" t="s">
        <v>91</v>
      </c>
      <c r="M81" s="102" t="s">
        <v>109</v>
      </c>
      <c r="N81" s="162" t="s">
        <v>884</v>
      </c>
    </row>
    <row r="82" spans="1:14" ht="15.75" customHeight="1">
      <c r="A82" s="15" t="s">
        <v>884</v>
      </c>
      <c r="B82" s="35" t="s">
        <v>51</v>
      </c>
      <c r="C82" s="36" t="s">
        <v>1106</v>
      </c>
      <c r="D82" s="96" t="s">
        <v>53</v>
      </c>
      <c r="E82" s="96">
        <v>3</v>
      </c>
      <c r="F82" s="159">
        <v>18360</v>
      </c>
      <c r="G82" s="98" t="s">
        <v>54</v>
      </c>
      <c r="H82" s="160">
        <v>46235</v>
      </c>
      <c r="I82" s="100" t="s">
        <v>55</v>
      </c>
      <c r="J82" s="100" t="s">
        <v>56</v>
      </c>
      <c r="K82" s="100" t="s">
        <v>164</v>
      </c>
      <c r="L82" s="100" t="s">
        <v>91</v>
      </c>
      <c r="M82" s="102" t="s">
        <v>2517</v>
      </c>
      <c r="N82" s="162" t="s">
        <v>884</v>
      </c>
    </row>
    <row r="83" spans="1:14" ht="15.75" customHeight="1">
      <c r="A83" s="15" t="s">
        <v>951</v>
      </c>
      <c r="B83" s="35" t="s">
        <v>51</v>
      </c>
      <c r="C83" s="36" t="s">
        <v>1108</v>
      </c>
      <c r="D83" s="96" t="s">
        <v>53</v>
      </c>
      <c r="E83" s="96">
        <v>40</v>
      </c>
      <c r="F83" s="159">
        <v>18240</v>
      </c>
      <c r="G83" s="98" t="s">
        <v>54</v>
      </c>
      <c r="H83" s="160">
        <v>46235</v>
      </c>
      <c r="I83" s="100" t="s">
        <v>55</v>
      </c>
      <c r="J83" s="100" t="s">
        <v>56</v>
      </c>
      <c r="K83" s="100" t="s">
        <v>164</v>
      </c>
      <c r="L83" s="100" t="s">
        <v>84</v>
      </c>
      <c r="M83" s="102" t="s">
        <v>2534</v>
      </c>
      <c r="N83" s="162" t="s">
        <v>884</v>
      </c>
    </row>
    <row r="84" spans="1:14" ht="15.75" customHeight="1">
      <c r="A84" s="15" t="s">
        <v>951</v>
      </c>
      <c r="B84" s="35" t="s">
        <v>51</v>
      </c>
      <c r="C84" s="36" t="s">
        <v>220</v>
      </c>
      <c r="D84" s="96" t="s">
        <v>53</v>
      </c>
      <c r="E84" s="96">
        <v>10</v>
      </c>
      <c r="F84" s="159">
        <v>16000</v>
      </c>
      <c r="G84" s="98" t="s">
        <v>54</v>
      </c>
      <c r="H84" s="160">
        <v>46235</v>
      </c>
      <c r="I84" s="100" t="s">
        <v>55</v>
      </c>
      <c r="J84" s="100" t="s">
        <v>56</v>
      </c>
      <c r="K84" s="100" t="s">
        <v>164</v>
      </c>
      <c r="L84" s="100" t="s">
        <v>84</v>
      </c>
      <c r="M84" s="102" t="s">
        <v>2498</v>
      </c>
      <c r="N84" s="162" t="s">
        <v>884</v>
      </c>
    </row>
    <row r="85" spans="1:14" ht="15.75" customHeight="1">
      <c r="A85" s="15" t="s">
        <v>884</v>
      </c>
      <c r="B85" s="35" t="s">
        <v>51</v>
      </c>
      <c r="C85" s="36" t="s">
        <v>409</v>
      </c>
      <c r="D85" s="96" t="s">
        <v>53</v>
      </c>
      <c r="E85" s="96">
        <v>10</v>
      </c>
      <c r="F85" s="159">
        <v>15000</v>
      </c>
      <c r="G85" s="98" t="s">
        <v>54</v>
      </c>
      <c r="H85" s="160">
        <v>46235</v>
      </c>
      <c r="I85" s="100" t="s">
        <v>55</v>
      </c>
      <c r="J85" s="100" t="s">
        <v>56</v>
      </c>
      <c r="K85" s="100" t="s">
        <v>164</v>
      </c>
      <c r="L85" s="100" t="s">
        <v>91</v>
      </c>
      <c r="M85" s="102" t="s">
        <v>2486</v>
      </c>
      <c r="N85" s="162" t="s">
        <v>884</v>
      </c>
    </row>
    <row r="86" spans="1:14" ht="15.75" customHeight="1">
      <c r="A86" s="15" t="s">
        <v>884</v>
      </c>
      <c r="B86" s="35" t="s">
        <v>861</v>
      </c>
      <c r="C86" s="36" t="s">
        <v>1005</v>
      </c>
      <c r="D86" s="96" t="s">
        <v>991</v>
      </c>
      <c r="E86" s="96">
        <v>1</v>
      </c>
      <c r="F86" s="262">
        <v>15000</v>
      </c>
      <c r="G86" s="98" t="s">
        <v>54</v>
      </c>
      <c r="H86" s="263">
        <v>46235</v>
      </c>
      <c r="I86" s="100" t="s">
        <v>55</v>
      </c>
      <c r="J86" s="100" t="s">
        <v>56</v>
      </c>
      <c r="K86" s="100" t="s">
        <v>83</v>
      </c>
      <c r="L86" s="100" t="s">
        <v>91</v>
      </c>
      <c r="M86" s="102" t="s">
        <v>73</v>
      </c>
      <c r="N86" s="162" t="s">
        <v>884</v>
      </c>
    </row>
    <row r="87" spans="1:14" ht="15.75" customHeight="1">
      <c r="A87" s="15" t="s">
        <v>884</v>
      </c>
      <c r="B87" s="35" t="s">
        <v>51</v>
      </c>
      <c r="C87" s="36" t="s">
        <v>1117</v>
      </c>
      <c r="D87" s="96" t="s">
        <v>53</v>
      </c>
      <c r="E87" s="96">
        <v>30</v>
      </c>
      <c r="F87" s="159">
        <v>14700</v>
      </c>
      <c r="G87" s="98" t="s">
        <v>54</v>
      </c>
      <c r="H87" s="160">
        <v>46235</v>
      </c>
      <c r="I87" s="100" t="s">
        <v>55</v>
      </c>
      <c r="J87" s="100" t="s">
        <v>56</v>
      </c>
      <c r="K87" s="100" t="s">
        <v>164</v>
      </c>
      <c r="L87" s="100" t="s">
        <v>91</v>
      </c>
      <c r="M87" s="102" t="s">
        <v>148</v>
      </c>
      <c r="N87" s="162" t="s">
        <v>884</v>
      </c>
    </row>
    <row r="88" spans="1:14" ht="15.75" customHeight="1">
      <c r="A88" s="15" t="s">
        <v>884</v>
      </c>
      <c r="B88" s="35" t="s">
        <v>51</v>
      </c>
      <c r="C88" s="36" t="s">
        <v>1119</v>
      </c>
      <c r="D88" s="96" t="s">
        <v>53</v>
      </c>
      <c r="E88" s="96">
        <v>30</v>
      </c>
      <c r="F88" s="159">
        <v>14400</v>
      </c>
      <c r="G88" s="98" t="s">
        <v>54</v>
      </c>
      <c r="H88" s="160">
        <v>46235</v>
      </c>
      <c r="I88" s="100" t="s">
        <v>55</v>
      </c>
      <c r="J88" s="100" t="s">
        <v>56</v>
      </c>
      <c r="K88" s="100" t="s">
        <v>164</v>
      </c>
      <c r="L88" s="100" t="s">
        <v>91</v>
      </c>
      <c r="M88" s="102" t="s">
        <v>109</v>
      </c>
      <c r="N88" s="162" t="s">
        <v>884</v>
      </c>
    </row>
    <row r="89" spans="1:14" ht="15.75" customHeight="1">
      <c r="A89" s="15" t="s">
        <v>884</v>
      </c>
      <c r="B89" s="35" t="s">
        <v>51</v>
      </c>
      <c r="C89" s="36" t="s">
        <v>1121</v>
      </c>
      <c r="D89" s="96" t="s">
        <v>53</v>
      </c>
      <c r="E89" s="96">
        <v>1</v>
      </c>
      <c r="F89" s="159">
        <v>14000</v>
      </c>
      <c r="G89" s="98" t="s">
        <v>54</v>
      </c>
      <c r="H89" s="160">
        <v>46235</v>
      </c>
      <c r="I89" s="100" t="s">
        <v>55</v>
      </c>
      <c r="J89" s="100" t="s">
        <v>56</v>
      </c>
      <c r="K89" s="100" t="s">
        <v>164</v>
      </c>
      <c r="L89" s="100" t="s">
        <v>91</v>
      </c>
      <c r="M89" s="102" t="s">
        <v>2517</v>
      </c>
      <c r="N89" s="162" t="s">
        <v>884</v>
      </c>
    </row>
    <row r="90" spans="1:14" ht="15.75" customHeight="1">
      <c r="A90" s="15" t="s">
        <v>884</v>
      </c>
      <c r="B90" s="35" t="s">
        <v>51</v>
      </c>
      <c r="C90" s="36" t="s">
        <v>1124</v>
      </c>
      <c r="D90" s="96" t="s">
        <v>53</v>
      </c>
      <c r="E90" s="96">
        <v>16</v>
      </c>
      <c r="F90" s="159">
        <v>12800</v>
      </c>
      <c r="G90" s="98" t="s">
        <v>54</v>
      </c>
      <c r="H90" s="160">
        <v>46235</v>
      </c>
      <c r="I90" s="100" t="s">
        <v>55</v>
      </c>
      <c r="J90" s="100" t="s">
        <v>56</v>
      </c>
      <c r="K90" s="100" t="s">
        <v>164</v>
      </c>
      <c r="L90" s="100" t="s">
        <v>91</v>
      </c>
      <c r="M90" s="102" t="s">
        <v>2534</v>
      </c>
      <c r="N90" s="162" t="s">
        <v>884</v>
      </c>
    </row>
    <row r="91" spans="1:14" ht="15.75" customHeight="1">
      <c r="A91" s="15" t="s">
        <v>884</v>
      </c>
      <c r="B91" s="35" t="s">
        <v>51</v>
      </c>
      <c r="C91" s="36" t="s">
        <v>1128</v>
      </c>
      <c r="D91" s="96" t="s">
        <v>53</v>
      </c>
      <c r="E91" s="96">
        <v>1</v>
      </c>
      <c r="F91" s="159">
        <v>12000</v>
      </c>
      <c r="G91" s="98" t="s">
        <v>54</v>
      </c>
      <c r="H91" s="160">
        <v>46235</v>
      </c>
      <c r="I91" s="100" t="s">
        <v>55</v>
      </c>
      <c r="J91" s="100" t="s">
        <v>56</v>
      </c>
      <c r="K91" s="100" t="s">
        <v>164</v>
      </c>
      <c r="L91" s="100" t="s">
        <v>91</v>
      </c>
      <c r="M91" s="102" t="s">
        <v>2498</v>
      </c>
      <c r="N91" s="162" t="s">
        <v>884</v>
      </c>
    </row>
    <row r="92" spans="1:14" ht="15.75" customHeight="1">
      <c r="A92" s="15" t="s">
        <v>884</v>
      </c>
      <c r="B92" s="35" t="s">
        <v>70</v>
      </c>
      <c r="C92" s="36" t="s">
        <v>1131</v>
      </c>
      <c r="D92" s="96" t="s">
        <v>53</v>
      </c>
      <c r="E92" s="96">
        <v>10</v>
      </c>
      <c r="F92" s="159">
        <v>12000</v>
      </c>
      <c r="G92" s="98" t="s">
        <v>54</v>
      </c>
      <c r="H92" s="160">
        <v>46235</v>
      </c>
      <c r="I92" s="100" t="s">
        <v>55</v>
      </c>
      <c r="J92" s="100" t="s">
        <v>56</v>
      </c>
      <c r="K92" s="100" t="s">
        <v>164</v>
      </c>
      <c r="L92" s="100" t="s">
        <v>91</v>
      </c>
      <c r="M92" s="102" t="s">
        <v>2486</v>
      </c>
      <c r="N92" s="162" t="s">
        <v>884</v>
      </c>
    </row>
    <row r="93" spans="1:14" ht="15.75" customHeight="1">
      <c r="A93" s="15" t="s">
        <v>884</v>
      </c>
      <c r="B93" s="35" t="s">
        <v>848</v>
      </c>
      <c r="C93" s="36" t="s">
        <v>1136</v>
      </c>
      <c r="D93" s="96" t="s">
        <v>163</v>
      </c>
      <c r="E93" s="96">
        <v>40</v>
      </c>
      <c r="F93" s="159">
        <v>12000</v>
      </c>
      <c r="G93" s="98" t="s">
        <v>54</v>
      </c>
      <c r="H93" s="160">
        <v>46235</v>
      </c>
      <c r="I93" s="100" t="s">
        <v>55</v>
      </c>
      <c r="J93" s="100" t="s">
        <v>56</v>
      </c>
      <c r="K93" s="100" t="s">
        <v>164</v>
      </c>
      <c r="L93" s="100" t="s">
        <v>91</v>
      </c>
      <c r="M93" s="102" t="s">
        <v>73</v>
      </c>
      <c r="N93" s="162" t="s">
        <v>884</v>
      </c>
    </row>
    <row r="94" spans="1:14" ht="15.75" customHeight="1">
      <c r="A94" s="15" t="s">
        <v>884</v>
      </c>
      <c r="B94" s="35" t="s">
        <v>848</v>
      </c>
      <c r="C94" s="36" t="s">
        <v>1138</v>
      </c>
      <c r="D94" s="96" t="s">
        <v>53</v>
      </c>
      <c r="E94" s="96">
        <v>2</v>
      </c>
      <c r="F94" s="159">
        <v>12000</v>
      </c>
      <c r="G94" s="98" t="s">
        <v>54</v>
      </c>
      <c r="H94" s="160">
        <v>46235</v>
      </c>
      <c r="I94" s="100" t="s">
        <v>55</v>
      </c>
      <c r="J94" s="100" t="s">
        <v>56</v>
      </c>
      <c r="K94" s="100" t="s">
        <v>164</v>
      </c>
      <c r="L94" s="100" t="s">
        <v>91</v>
      </c>
      <c r="M94" s="102" t="s">
        <v>148</v>
      </c>
      <c r="N94" s="162" t="s">
        <v>884</v>
      </c>
    </row>
    <row r="95" spans="1:14" ht="15.75" customHeight="1">
      <c r="A95" s="15" t="s">
        <v>884</v>
      </c>
      <c r="B95" s="35" t="s">
        <v>861</v>
      </c>
      <c r="C95" s="36" t="s">
        <v>1007</v>
      </c>
      <c r="D95" s="96" t="s">
        <v>991</v>
      </c>
      <c r="E95" s="96">
        <v>1</v>
      </c>
      <c r="F95" s="159">
        <v>12000</v>
      </c>
      <c r="G95" s="98" t="s">
        <v>54</v>
      </c>
      <c r="H95" s="160">
        <v>46235</v>
      </c>
      <c r="I95" s="100" t="s">
        <v>55</v>
      </c>
      <c r="J95" s="100" t="s">
        <v>56</v>
      </c>
      <c r="K95" s="100" t="s">
        <v>83</v>
      </c>
      <c r="L95" s="100" t="s">
        <v>91</v>
      </c>
      <c r="M95" s="102" t="s">
        <v>109</v>
      </c>
      <c r="N95" s="162" t="s">
        <v>884</v>
      </c>
    </row>
    <row r="96" spans="1:14" ht="15.75" customHeight="1">
      <c r="A96" s="15" t="s">
        <v>884</v>
      </c>
      <c r="B96" s="35" t="s">
        <v>861</v>
      </c>
      <c r="C96" s="36" t="s">
        <v>1009</v>
      </c>
      <c r="D96" s="96" t="s">
        <v>991</v>
      </c>
      <c r="E96" s="96">
        <v>1</v>
      </c>
      <c r="F96" s="159">
        <v>12000</v>
      </c>
      <c r="G96" s="98" t="s">
        <v>54</v>
      </c>
      <c r="H96" s="160">
        <v>46235</v>
      </c>
      <c r="I96" s="100" t="s">
        <v>55</v>
      </c>
      <c r="J96" s="100" t="s">
        <v>56</v>
      </c>
      <c r="K96" s="100" t="s">
        <v>83</v>
      </c>
      <c r="L96" s="100" t="s">
        <v>91</v>
      </c>
      <c r="M96" s="102" t="s">
        <v>2517</v>
      </c>
      <c r="N96" s="162" t="s">
        <v>884</v>
      </c>
    </row>
    <row r="97" spans="1:14" ht="15.75" customHeight="1">
      <c r="A97" s="15" t="s">
        <v>884</v>
      </c>
      <c r="B97" s="35" t="s">
        <v>861</v>
      </c>
      <c r="C97" s="36" t="s">
        <v>1011</v>
      </c>
      <c r="D97" s="96" t="s">
        <v>991</v>
      </c>
      <c r="E97" s="96">
        <v>1</v>
      </c>
      <c r="F97" s="159">
        <v>12000</v>
      </c>
      <c r="G97" s="98" t="s">
        <v>54</v>
      </c>
      <c r="H97" s="160">
        <v>46235</v>
      </c>
      <c r="I97" s="100" t="s">
        <v>55</v>
      </c>
      <c r="J97" s="100" t="s">
        <v>56</v>
      </c>
      <c r="K97" s="100" t="s">
        <v>83</v>
      </c>
      <c r="L97" s="100" t="s">
        <v>91</v>
      </c>
      <c r="M97" s="102" t="s">
        <v>2534</v>
      </c>
      <c r="N97" s="162" t="s">
        <v>884</v>
      </c>
    </row>
    <row r="98" spans="1:14" ht="15.75" customHeight="1">
      <c r="A98" s="15" t="s">
        <v>884</v>
      </c>
      <c r="B98" s="35" t="s">
        <v>70</v>
      </c>
      <c r="C98" s="36" t="s">
        <v>1134</v>
      </c>
      <c r="D98" s="96" t="s">
        <v>53</v>
      </c>
      <c r="E98" s="96">
        <v>80</v>
      </c>
      <c r="F98" s="159">
        <v>12000</v>
      </c>
      <c r="G98" s="98" t="s">
        <v>54</v>
      </c>
      <c r="H98" s="160">
        <v>46235</v>
      </c>
      <c r="I98" s="100" t="s">
        <v>55</v>
      </c>
      <c r="J98" s="100" t="s">
        <v>56</v>
      </c>
      <c r="K98" s="100" t="s">
        <v>164</v>
      </c>
      <c r="L98" s="100" t="s">
        <v>91</v>
      </c>
      <c r="M98" s="102" t="s">
        <v>2498</v>
      </c>
      <c r="N98" s="162" t="s">
        <v>884</v>
      </c>
    </row>
    <row r="99" spans="1:14" ht="15.75" customHeight="1">
      <c r="A99" s="15" t="s">
        <v>884</v>
      </c>
      <c r="B99" s="35" t="s">
        <v>51</v>
      </c>
      <c r="C99" s="36" t="s">
        <v>1140</v>
      </c>
      <c r="D99" s="96" t="s">
        <v>53</v>
      </c>
      <c r="E99" s="96">
        <v>30</v>
      </c>
      <c r="F99" s="159">
        <v>10080</v>
      </c>
      <c r="G99" s="98" t="s">
        <v>54</v>
      </c>
      <c r="H99" s="160">
        <v>46204</v>
      </c>
      <c r="I99" s="100" t="s">
        <v>55</v>
      </c>
      <c r="J99" s="100" t="s">
        <v>56</v>
      </c>
      <c r="K99" s="100" t="s">
        <v>164</v>
      </c>
      <c r="L99" s="100" t="s">
        <v>91</v>
      </c>
      <c r="M99" s="102" t="s">
        <v>2486</v>
      </c>
      <c r="N99" s="162" t="s">
        <v>884</v>
      </c>
    </row>
    <row r="100" spans="1:14" ht="15.75" customHeight="1">
      <c r="A100" s="15" t="s">
        <v>884</v>
      </c>
      <c r="B100" s="35" t="s">
        <v>51</v>
      </c>
      <c r="C100" s="36" t="s">
        <v>1142</v>
      </c>
      <c r="D100" s="96" t="s">
        <v>53</v>
      </c>
      <c r="E100" s="96">
        <v>1</v>
      </c>
      <c r="F100" s="159">
        <v>10000</v>
      </c>
      <c r="G100" s="98" t="s">
        <v>54</v>
      </c>
      <c r="H100" s="160">
        <v>46204</v>
      </c>
      <c r="I100" s="100" t="s">
        <v>55</v>
      </c>
      <c r="J100" s="100" t="s">
        <v>56</v>
      </c>
      <c r="K100" s="100" t="s">
        <v>164</v>
      </c>
      <c r="L100" s="100" t="s">
        <v>91</v>
      </c>
      <c r="M100" s="102" t="s">
        <v>73</v>
      </c>
      <c r="N100" s="162" t="s">
        <v>884</v>
      </c>
    </row>
    <row r="101" spans="1:14" ht="15.75" customHeight="1">
      <c r="A101" s="15" t="s">
        <v>884</v>
      </c>
      <c r="B101" s="35" t="s">
        <v>51</v>
      </c>
      <c r="C101" s="36" t="s">
        <v>1144</v>
      </c>
      <c r="D101" s="96" t="s">
        <v>53</v>
      </c>
      <c r="E101" s="96">
        <v>2</v>
      </c>
      <c r="F101" s="159">
        <v>10000</v>
      </c>
      <c r="G101" s="98" t="s">
        <v>54</v>
      </c>
      <c r="H101" s="160">
        <v>46204</v>
      </c>
      <c r="I101" s="100" t="s">
        <v>55</v>
      </c>
      <c r="J101" s="100" t="s">
        <v>56</v>
      </c>
      <c r="K101" s="100" t="s">
        <v>164</v>
      </c>
      <c r="L101" s="100" t="s">
        <v>91</v>
      </c>
      <c r="M101" s="102" t="s">
        <v>148</v>
      </c>
      <c r="N101" s="162" t="s">
        <v>884</v>
      </c>
    </row>
    <row r="102" spans="1:14" ht="15.75" customHeight="1">
      <c r="A102" s="15" t="s">
        <v>884</v>
      </c>
      <c r="B102" s="35" t="s">
        <v>51</v>
      </c>
      <c r="C102" s="36" t="s">
        <v>1146</v>
      </c>
      <c r="D102" s="96" t="s">
        <v>53</v>
      </c>
      <c r="E102" s="96">
        <v>2</v>
      </c>
      <c r="F102" s="159">
        <v>9600</v>
      </c>
      <c r="G102" s="98" t="s">
        <v>54</v>
      </c>
      <c r="H102" s="160">
        <v>46204</v>
      </c>
      <c r="I102" s="100" t="s">
        <v>55</v>
      </c>
      <c r="J102" s="100" t="s">
        <v>56</v>
      </c>
      <c r="K102" s="100" t="s">
        <v>164</v>
      </c>
      <c r="L102" s="100" t="s">
        <v>91</v>
      </c>
      <c r="M102" s="102" t="s">
        <v>109</v>
      </c>
      <c r="N102" s="162" t="s">
        <v>884</v>
      </c>
    </row>
    <row r="103" spans="1:14" ht="15.75" customHeight="1">
      <c r="A103" s="15" t="s">
        <v>884</v>
      </c>
      <c r="B103" s="35" t="s">
        <v>848</v>
      </c>
      <c r="C103" s="36" t="s">
        <v>1149</v>
      </c>
      <c r="D103" s="96" t="s">
        <v>1150</v>
      </c>
      <c r="E103" s="96">
        <v>300</v>
      </c>
      <c r="F103" s="159">
        <v>9000</v>
      </c>
      <c r="G103" s="98" t="s">
        <v>54</v>
      </c>
      <c r="H103" s="160">
        <v>46204</v>
      </c>
      <c r="I103" s="100" t="s">
        <v>55</v>
      </c>
      <c r="J103" s="100" t="s">
        <v>56</v>
      </c>
      <c r="K103" s="100" t="s">
        <v>164</v>
      </c>
      <c r="L103" s="100" t="s">
        <v>91</v>
      </c>
      <c r="M103" s="102" t="s">
        <v>2517</v>
      </c>
      <c r="N103" s="162" t="s">
        <v>884</v>
      </c>
    </row>
    <row r="104" spans="1:14" ht="15.75" customHeight="1">
      <c r="A104" s="15" t="s">
        <v>884</v>
      </c>
      <c r="B104" s="35" t="s">
        <v>51</v>
      </c>
      <c r="C104" s="36" t="s">
        <v>1154</v>
      </c>
      <c r="D104" s="96" t="s">
        <v>53</v>
      </c>
      <c r="E104" s="96">
        <v>1</v>
      </c>
      <c r="F104" s="159">
        <v>9000</v>
      </c>
      <c r="G104" s="98" t="s">
        <v>54</v>
      </c>
      <c r="H104" s="160">
        <v>46204</v>
      </c>
      <c r="I104" s="100" t="s">
        <v>55</v>
      </c>
      <c r="J104" s="100" t="s">
        <v>56</v>
      </c>
      <c r="K104" s="100" t="s">
        <v>164</v>
      </c>
      <c r="L104" s="100" t="s">
        <v>91</v>
      </c>
      <c r="M104" s="102" t="s">
        <v>2534</v>
      </c>
      <c r="N104" s="162" t="s">
        <v>884</v>
      </c>
    </row>
    <row r="105" spans="1:14" ht="15.75" customHeight="1">
      <c r="A105" s="15" t="s">
        <v>884</v>
      </c>
      <c r="B105" s="35" t="s">
        <v>51</v>
      </c>
      <c r="C105" s="36" t="s">
        <v>1152</v>
      </c>
      <c r="D105" s="96" t="s">
        <v>53</v>
      </c>
      <c r="E105" s="96">
        <v>15</v>
      </c>
      <c r="F105" s="159">
        <v>9000</v>
      </c>
      <c r="G105" s="98" t="s">
        <v>54</v>
      </c>
      <c r="H105" s="160">
        <v>46204</v>
      </c>
      <c r="I105" s="100" t="s">
        <v>55</v>
      </c>
      <c r="J105" s="100" t="s">
        <v>56</v>
      </c>
      <c r="K105" s="100" t="s">
        <v>164</v>
      </c>
      <c r="L105" s="100" t="s">
        <v>91</v>
      </c>
      <c r="M105" s="102" t="s">
        <v>2498</v>
      </c>
      <c r="N105" s="162" t="s">
        <v>884</v>
      </c>
    </row>
    <row r="106" spans="1:14" ht="15.75" customHeight="1">
      <c r="A106" s="15" t="s">
        <v>884</v>
      </c>
      <c r="B106" s="35" t="s">
        <v>51</v>
      </c>
      <c r="C106" s="36" t="s">
        <v>1156</v>
      </c>
      <c r="D106" s="96" t="s">
        <v>53</v>
      </c>
      <c r="E106" s="96">
        <v>4</v>
      </c>
      <c r="F106" s="159">
        <v>8800</v>
      </c>
      <c r="G106" s="98" t="s">
        <v>54</v>
      </c>
      <c r="H106" s="160">
        <v>46204</v>
      </c>
      <c r="I106" s="100" t="s">
        <v>55</v>
      </c>
      <c r="J106" s="100" t="s">
        <v>56</v>
      </c>
      <c r="K106" s="100" t="s">
        <v>164</v>
      </c>
      <c r="L106" s="100" t="s">
        <v>91</v>
      </c>
      <c r="M106" s="102" t="s">
        <v>2486</v>
      </c>
      <c r="N106" s="162" t="s">
        <v>884</v>
      </c>
    </row>
    <row r="107" spans="1:14" ht="15.75" customHeight="1">
      <c r="A107" s="15" t="s">
        <v>884</v>
      </c>
      <c r="B107" s="35" t="s">
        <v>51</v>
      </c>
      <c r="C107" s="36" t="s">
        <v>1111</v>
      </c>
      <c r="D107" s="96" t="s">
        <v>53</v>
      </c>
      <c r="E107" s="96">
        <v>12</v>
      </c>
      <c r="F107" s="159">
        <v>8640</v>
      </c>
      <c r="G107" s="98" t="s">
        <v>54</v>
      </c>
      <c r="H107" s="160">
        <v>46204</v>
      </c>
      <c r="I107" s="100" t="s">
        <v>55</v>
      </c>
      <c r="J107" s="100" t="s">
        <v>56</v>
      </c>
      <c r="K107" s="100" t="s">
        <v>164</v>
      </c>
      <c r="L107" s="100" t="s">
        <v>91</v>
      </c>
      <c r="M107" s="102" t="s">
        <v>73</v>
      </c>
      <c r="N107" s="162" t="s">
        <v>884</v>
      </c>
    </row>
    <row r="108" spans="1:14" ht="15.75" customHeight="1">
      <c r="A108" s="15" t="s">
        <v>884</v>
      </c>
      <c r="B108" s="35" t="s">
        <v>51</v>
      </c>
      <c r="C108" s="36" t="s">
        <v>1158</v>
      </c>
      <c r="D108" s="96" t="s">
        <v>53</v>
      </c>
      <c r="E108" s="96">
        <v>60</v>
      </c>
      <c r="F108" s="159">
        <v>8400</v>
      </c>
      <c r="G108" s="98" t="s">
        <v>54</v>
      </c>
      <c r="H108" s="160">
        <v>46204</v>
      </c>
      <c r="I108" s="100" t="s">
        <v>55</v>
      </c>
      <c r="J108" s="100" t="s">
        <v>56</v>
      </c>
      <c r="K108" s="100" t="s">
        <v>164</v>
      </c>
      <c r="L108" s="100" t="s">
        <v>91</v>
      </c>
      <c r="M108" s="102" t="s">
        <v>148</v>
      </c>
      <c r="N108" s="162" t="s">
        <v>884</v>
      </c>
    </row>
    <row r="109" spans="1:14" ht="15.75" customHeight="1">
      <c r="A109" s="15" t="s">
        <v>884</v>
      </c>
      <c r="B109" s="35" t="s">
        <v>51</v>
      </c>
      <c r="C109" s="36" t="s">
        <v>1160</v>
      </c>
      <c r="D109" s="96" t="s">
        <v>53</v>
      </c>
      <c r="E109" s="96">
        <v>70</v>
      </c>
      <c r="F109" s="159">
        <v>8400</v>
      </c>
      <c r="G109" s="98" t="s">
        <v>54</v>
      </c>
      <c r="H109" s="160">
        <v>46204</v>
      </c>
      <c r="I109" s="100" t="s">
        <v>55</v>
      </c>
      <c r="J109" s="100" t="s">
        <v>56</v>
      </c>
      <c r="K109" s="100" t="s">
        <v>164</v>
      </c>
      <c r="L109" s="100" t="s">
        <v>91</v>
      </c>
      <c r="M109" s="102" t="s">
        <v>109</v>
      </c>
      <c r="N109" s="162" t="s">
        <v>884</v>
      </c>
    </row>
    <row r="110" spans="1:14" ht="15.75" customHeight="1">
      <c r="A110" s="15" t="s">
        <v>884</v>
      </c>
      <c r="B110" s="35" t="s">
        <v>51</v>
      </c>
      <c r="C110" s="36" t="s">
        <v>1162</v>
      </c>
      <c r="D110" s="96" t="s">
        <v>53</v>
      </c>
      <c r="E110" s="96">
        <v>8</v>
      </c>
      <c r="F110" s="159">
        <v>8064</v>
      </c>
      <c r="G110" s="98" t="s">
        <v>54</v>
      </c>
      <c r="H110" s="160">
        <v>46204</v>
      </c>
      <c r="I110" s="100" t="s">
        <v>55</v>
      </c>
      <c r="J110" s="100" t="s">
        <v>56</v>
      </c>
      <c r="K110" s="100" t="s">
        <v>164</v>
      </c>
      <c r="L110" s="100" t="s">
        <v>91</v>
      </c>
      <c r="M110" s="102" t="s">
        <v>2517</v>
      </c>
      <c r="N110" s="162" t="s">
        <v>884</v>
      </c>
    </row>
    <row r="111" spans="1:14" ht="15.75" customHeight="1">
      <c r="A111" s="15" t="s">
        <v>884</v>
      </c>
      <c r="B111" s="35" t="s">
        <v>51</v>
      </c>
      <c r="C111" s="36" t="s">
        <v>1164</v>
      </c>
      <c r="D111" s="96" t="s">
        <v>583</v>
      </c>
      <c r="E111" s="96">
        <v>4</v>
      </c>
      <c r="F111" s="159">
        <v>8000</v>
      </c>
      <c r="G111" s="98" t="s">
        <v>54</v>
      </c>
      <c r="H111" s="160">
        <v>46204</v>
      </c>
      <c r="I111" s="100" t="s">
        <v>55</v>
      </c>
      <c r="J111" s="100" t="s">
        <v>56</v>
      </c>
      <c r="K111" s="100" t="s">
        <v>164</v>
      </c>
      <c r="L111" s="100" t="s">
        <v>91</v>
      </c>
      <c r="M111" s="102" t="s">
        <v>2534</v>
      </c>
      <c r="N111" s="162" t="s">
        <v>884</v>
      </c>
    </row>
    <row r="112" spans="1:14" ht="15.75" customHeight="1">
      <c r="A112" s="15" t="s">
        <v>884</v>
      </c>
      <c r="B112" s="35" t="s">
        <v>51</v>
      </c>
      <c r="C112" s="36" t="s">
        <v>1166</v>
      </c>
      <c r="D112" s="96" t="s">
        <v>53</v>
      </c>
      <c r="E112" s="96">
        <v>5</v>
      </c>
      <c r="F112" s="159">
        <v>8000</v>
      </c>
      <c r="G112" s="98" t="s">
        <v>54</v>
      </c>
      <c r="H112" s="160">
        <v>46204</v>
      </c>
      <c r="I112" s="100" t="s">
        <v>55</v>
      </c>
      <c r="J112" s="100" t="s">
        <v>56</v>
      </c>
      <c r="K112" s="100" t="s">
        <v>164</v>
      </c>
      <c r="L112" s="100" t="s">
        <v>91</v>
      </c>
      <c r="M112" s="102" t="s">
        <v>2498</v>
      </c>
      <c r="N112" s="162" t="s">
        <v>884</v>
      </c>
    </row>
    <row r="113" spans="1:14" ht="15.75" customHeight="1">
      <c r="A113" s="15" t="s">
        <v>884</v>
      </c>
      <c r="B113" s="35" t="s">
        <v>51</v>
      </c>
      <c r="C113" s="36" t="s">
        <v>311</v>
      </c>
      <c r="D113" s="96" t="s">
        <v>53</v>
      </c>
      <c r="E113" s="96">
        <v>4</v>
      </c>
      <c r="F113" s="159">
        <v>8000</v>
      </c>
      <c r="G113" s="98" t="s">
        <v>54</v>
      </c>
      <c r="H113" s="160">
        <v>46204</v>
      </c>
      <c r="I113" s="100" t="s">
        <v>55</v>
      </c>
      <c r="J113" s="100" t="s">
        <v>56</v>
      </c>
      <c r="K113" s="100" t="s">
        <v>164</v>
      </c>
      <c r="L113" s="100" t="s">
        <v>91</v>
      </c>
      <c r="M113" s="102" t="s">
        <v>2486</v>
      </c>
      <c r="N113" s="162" t="s">
        <v>884</v>
      </c>
    </row>
    <row r="114" spans="1:14" ht="15.75" customHeight="1">
      <c r="A114" s="15" t="s">
        <v>884</v>
      </c>
      <c r="B114" s="35" t="s">
        <v>51</v>
      </c>
      <c r="C114" s="36" t="s">
        <v>1169</v>
      </c>
      <c r="D114" s="96" t="s">
        <v>583</v>
      </c>
      <c r="E114" s="96">
        <v>4</v>
      </c>
      <c r="F114" s="159">
        <v>7680</v>
      </c>
      <c r="G114" s="98" t="s">
        <v>54</v>
      </c>
      <c r="H114" s="160">
        <v>46204</v>
      </c>
      <c r="I114" s="100" t="s">
        <v>55</v>
      </c>
      <c r="J114" s="100" t="s">
        <v>56</v>
      </c>
      <c r="K114" s="100" t="s">
        <v>164</v>
      </c>
      <c r="L114" s="100" t="s">
        <v>91</v>
      </c>
      <c r="M114" s="102" t="s">
        <v>73</v>
      </c>
      <c r="N114" s="162" t="s">
        <v>884</v>
      </c>
    </row>
    <row r="115" spans="1:14" ht="15.75" customHeight="1">
      <c r="A115" s="15" t="s">
        <v>884</v>
      </c>
      <c r="B115" s="35" t="s">
        <v>51</v>
      </c>
      <c r="C115" s="36" t="s">
        <v>1172</v>
      </c>
      <c r="D115" s="96" t="s">
        <v>53</v>
      </c>
      <c r="E115" s="96">
        <v>12</v>
      </c>
      <c r="F115" s="159">
        <v>7603.2</v>
      </c>
      <c r="G115" s="98" t="s">
        <v>54</v>
      </c>
      <c r="H115" s="160">
        <v>46204</v>
      </c>
      <c r="I115" s="100" t="s">
        <v>55</v>
      </c>
      <c r="J115" s="100" t="s">
        <v>56</v>
      </c>
      <c r="K115" s="100" t="s">
        <v>164</v>
      </c>
      <c r="L115" s="100" t="s">
        <v>91</v>
      </c>
      <c r="M115" s="102" t="s">
        <v>148</v>
      </c>
      <c r="N115" s="162" t="s">
        <v>884</v>
      </c>
    </row>
    <row r="116" spans="1:14" ht="15.75" customHeight="1">
      <c r="A116" s="15" t="s">
        <v>884</v>
      </c>
      <c r="B116" s="35" t="s">
        <v>70</v>
      </c>
      <c r="C116" s="36" t="s">
        <v>1174</v>
      </c>
      <c r="D116" s="96" t="s">
        <v>53</v>
      </c>
      <c r="E116" s="96">
        <v>30</v>
      </c>
      <c r="F116" s="159">
        <v>7500</v>
      </c>
      <c r="G116" s="98" t="s">
        <v>54</v>
      </c>
      <c r="H116" s="160">
        <v>46204</v>
      </c>
      <c r="I116" s="100" t="s">
        <v>55</v>
      </c>
      <c r="J116" s="100" t="s">
        <v>56</v>
      </c>
      <c r="K116" s="100" t="s">
        <v>164</v>
      </c>
      <c r="L116" s="100" t="s">
        <v>91</v>
      </c>
      <c r="M116" s="102" t="s">
        <v>109</v>
      </c>
      <c r="N116" s="162" t="s">
        <v>884</v>
      </c>
    </row>
    <row r="117" spans="1:14" ht="15.75" customHeight="1">
      <c r="A117" s="15" t="s">
        <v>884</v>
      </c>
      <c r="B117" s="35" t="s">
        <v>51</v>
      </c>
      <c r="C117" s="36" t="s">
        <v>3530</v>
      </c>
      <c r="D117" s="96" t="s">
        <v>53</v>
      </c>
      <c r="E117" s="96">
        <v>15</v>
      </c>
      <c r="F117" s="159">
        <v>7500</v>
      </c>
      <c r="G117" s="98" t="s">
        <v>54</v>
      </c>
      <c r="H117" s="160">
        <v>46204</v>
      </c>
      <c r="I117" s="100" t="s">
        <v>55</v>
      </c>
      <c r="J117" s="100" t="s">
        <v>56</v>
      </c>
      <c r="K117" s="100" t="s">
        <v>164</v>
      </c>
      <c r="L117" s="100" t="s">
        <v>91</v>
      </c>
      <c r="M117" s="102" t="s">
        <v>2517</v>
      </c>
      <c r="N117" s="162" t="s">
        <v>884</v>
      </c>
    </row>
    <row r="118" spans="1:14" ht="15.75" customHeight="1">
      <c r="A118" s="15" t="s">
        <v>884</v>
      </c>
      <c r="B118" s="35" t="s">
        <v>51</v>
      </c>
      <c r="C118" s="36" t="s">
        <v>1176</v>
      </c>
      <c r="D118" s="96" t="s">
        <v>53</v>
      </c>
      <c r="E118" s="96">
        <v>60</v>
      </c>
      <c r="F118" s="159">
        <v>7200</v>
      </c>
      <c r="G118" s="98" t="s">
        <v>54</v>
      </c>
      <c r="H118" s="160">
        <v>46204</v>
      </c>
      <c r="I118" s="100" t="s">
        <v>55</v>
      </c>
      <c r="J118" s="100" t="s">
        <v>56</v>
      </c>
      <c r="K118" s="100" t="s">
        <v>164</v>
      </c>
      <c r="L118" s="100" t="s">
        <v>91</v>
      </c>
      <c r="M118" s="102" t="s">
        <v>2534</v>
      </c>
      <c r="N118" s="162" t="s">
        <v>884</v>
      </c>
    </row>
    <row r="119" spans="1:14" ht="15.75" customHeight="1">
      <c r="A119" s="15" t="s">
        <v>884</v>
      </c>
      <c r="B119" s="35" t="s">
        <v>848</v>
      </c>
      <c r="C119" s="36" t="s">
        <v>1111</v>
      </c>
      <c r="D119" s="96" t="s">
        <v>53</v>
      </c>
      <c r="E119" s="96">
        <v>10</v>
      </c>
      <c r="F119" s="159">
        <v>7200</v>
      </c>
      <c r="G119" s="98" t="s">
        <v>54</v>
      </c>
      <c r="H119" s="160">
        <v>46204</v>
      </c>
      <c r="I119" s="100" t="s">
        <v>55</v>
      </c>
      <c r="J119" s="100" t="s">
        <v>56</v>
      </c>
      <c r="K119" s="100" t="s">
        <v>164</v>
      </c>
      <c r="L119" s="100" t="s">
        <v>91</v>
      </c>
      <c r="M119" s="102" t="s">
        <v>2498</v>
      </c>
      <c r="N119" s="162" t="s">
        <v>884</v>
      </c>
    </row>
    <row r="120" spans="1:14" ht="15.75" customHeight="1">
      <c r="A120" s="15" t="s">
        <v>884</v>
      </c>
      <c r="B120" s="35" t="s">
        <v>51</v>
      </c>
      <c r="C120" s="36" t="s">
        <v>1179</v>
      </c>
      <c r="D120" s="96" t="s">
        <v>53</v>
      </c>
      <c r="E120" s="96">
        <v>30</v>
      </c>
      <c r="F120" s="159">
        <v>7200</v>
      </c>
      <c r="G120" s="98" t="s">
        <v>54</v>
      </c>
      <c r="H120" s="160">
        <v>46204</v>
      </c>
      <c r="I120" s="100" t="s">
        <v>55</v>
      </c>
      <c r="J120" s="100" t="s">
        <v>56</v>
      </c>
      <c r="K120" s="100" t="s">
        <v>164</v>
      </c>
      <c r="L120" s="100" t="s">
        <v>91</v>
      </c>
      <c r="M120" s="102" t="s">
        <v>2486</v>
      </c>
      <c r="N120" s="162" t="s">
        <v>884</v>
      </c>
    </row>
    <row r="121" spans="1:14" ht="15.75" customHeight="1">
      <c r="A121" s="15" t="s">
        <v>884</v>
      </c>
      <c r="B121" s="35" t="s">
        <v>861</v>
      </c>
      <c r="C121" s="36" t="s">
        <v>1060</v>
      </c>
      <c r="D121" s="96" t="s">
        <v>1024</v>
      </c>
      <c r="E121" s="96">
        <v>12</v>
      </c>
      <c r="F121" s="159">
        <v>7200</v>
      </c>
      <c r="G121" s="98" t="s">
        <v>54</v>
      </c>
      <c r="H121" s="160">
        <v>46204</v>
      </c>
      <c r="I121" s="100" t="s">
        <v>55</v>
      </c>
      <c r="J121" s="100" t="s">
        <v>56</v>
      </c>
      <c r="K121" s="100" t="s">
        <v>164</v>
      </c>
      <c r="L121" s="100" t="s">
        <v>91</v>
      </c>
      <c r="M121" s="102" t="s">
        <v>73</v>
      </c>
      <c r="N121" s="162" t="s">
        <v>884</v>
      </c>
    </row>
    <row r="122" spans="1:14" ht="15.75" customHeight="1">
      <c r="A122" s="15" t="s">
        <v>884</v>
      </c>
      <c r="B122" s="35" t="s">
        <v>51</v>
      </c>
      <c r="C122" s="36" t="s">
        <v>1181</v>
      </c>
      <c r="D122" s="96" t="s">
        <v>53</v>
      </c>
      <c r="E122" s="96">
        <v>6</v>
      </c>
      <c r="F122" s="159">
        <v>6600</v>
      </c>
      <c r="G122" s="98" t="s">
        <v>54</v>
      </c>
      <c r="H122" s="160">
        <v>46204</v>
      </c>
      <c r="I122" s="100" t="s">
        <v>55</v>
      </c>
      <c r="J122" s="100" t="s">
        <v>56</v>
      </c>
      <c r="K122" s="100" t="s">
        <v>164</v>
      </c>
      <c r="L122" s="100" t="s">
        <v>91</v>
      </c>
      <c r="M122" s="102" t="s">
        <v>148</v>
      </c>
      <c r="N122" s="162" t="s">
        <v>884</v>
      </c>
    </row>
    <row r="123" spans="1:14" ht="15.75" customHeight="1">
      <c r="A123" s="15" t="s">
        <v>884</v>
      </c>
      <c r="B123" s="35" t="s">
        <v>51</v>
      </c>
      <c r="C123" s="36" t="s">
        <v>262</v>
      </c>
      <c r="D123" s="96" t="s">
        <v>53</v>
      </c>
      <c r="E123" s="96">
        <v>20</v>
      </c>
      <c r="F123" s="159">
        <v>6360</v>
      </c>
      <c r="G123" s="98" t="s">
        <v>54</v>
      </c>
      <c r="H123" s="160">
        <v>46204</v>
      </c>
      <c r="I123" s="100" t="s">
        <v>55</v>
      </c>
      <c r="J123" s="100" t="s">
        <v>56</v>
      </c>
      <c r="K123" s="100" t="s">
        <v>164</v>
      </c>
      <c r="L123" s="100" t="s">
        <v>91</v>
      </c>
      <c r="M123" s="102" t="s">
        <v>109</v>
      </c>
      <c r="N123" s="162" t="s">
        <v>884</v>
      </c>
    </row>
    <row r="124" spans="1:14" ht="15.75" customHeight="1">
      <c r="A124" s="15" t="s">
        <v>884</v>
      </c>
      <c r="B124" s="35" t="s">
        <v>51</v>
      </c>
      <c r="C124" s="36" t="s">
        <v>1190</v>
      </c>
      <c r="D124" s="96" t="s">
        <v>53</v>
      </c>
      <c r="E124" s="96">
        <v>60</v>
      </c>
      <c r="F124" s="159">
        <v>6000</v>
      </c>
      <c r="G124" s="98" t="s">
        <v>54</v>
      </c>
      <c r="H124" s="160">
        <v>46204</v>
      </c>
      <c r="I124" s="100" t="s">
        <v>55</v>
      </c>
      <c r="J124" s="100" t="s">
        <v>56</v>
      </c>
      <c r="K124" s="100" t="s">
        <v>164</v>
      </c>
      <c r="L124" s="100" t="s">
        <v>91</v>
      </c>
      <c r="M124" s="102" t="s">
        <v>2517</v>
      </c>
      <c r="N124" s="162" t="s">
        <v>884</v>
      </c>
    </row>
    <row r="125" spans="1:14" ht="15.75" customHeight="1">
      <c r="A125" s="15" t="s">
        <v>884</v>
      </c>
      <c r="B125" s="35" t="s">
        <v>51</v>
      </c>
      <c r="C125" s="36" t="s">
        <v>1184</v>
      </c>
      <c r="D125" s="96" t="s">
        <v>53</v>
      </c>
      <c r="E125" s="96">
        <v>4</v>
      </c>
      <c r="F125" s="159">
        <v>6000</v>
      </c>
      <c r="G125" s="98" t="s">
        <v>54</v>
      </c>
      <c r="H125" s="160">
        <v>46204</v>
      </c>
      <c r="I125" s="100" t="s">
        <v>55</v>
      </c>
      <c r="J125" s="100" t="s">
        <v>56</v>
      </c>
      <c r="K125" s="100" t="s">
        <v>164</v>
      </c>
      <c r="L125" s="100" t="s">
        <v>91</v>
      </c>
      <c r="M125" s="102" t="s">
        <v>2534</v>
      </c>
      <c r="N125" s="162" t="s">
        <v>884</v>
      </c>
    </row>
    <row r="126" spans="1:14" ht="15.75" customHeight="1">
      <c r="A126" s="15" t="s">
        <v>884</v>
      </c>
      <c r="B126" s="35" t="s">
        <v>861</v>
      </c>
      <c r="C126" s="36" t="s">
        <v>1192</v>
      </c>
      <c r="D126" s="96" t="s">
        <v>53</v>
      </c>
      <c r="E126" s="96">
        <v>4</v>
      </c>
      <c r="F126" s="159">
        <v>6000</v>
      </c>
      <c r="G126" s="98" t="s">
        <v>54</v>
      </c>
      <c r="H126" s="160">
        <v>46204</v>
      </c>
      <c r="I126" s="100" t="s">
        <v>55</v>
      </c>
      <c r="J126" s="100" t="s">
        <v>56</v>
      </c>
      <c r="K126" s="100" t="s">
        <v>164</v>
      </c>
      <c r="L126" s="100" t="s">
        <v>91</v>
      </c>
      <c r="M126" s="102" t="s">
        <v>2498</v>
      </c>
      <c r="N126" s="162" t="s">
        <v>884</v>
      </c>
    </row>
    <row r="127" spans="1:14" ht="15.75" customHeight="1">
      <c r="A127" s="15" t="s">
        <v>884</v>
      </c>
      <c r="B127" s="35" t="s">
        <v>51</v>
      </c>
      <c r="C127" s="36" t="s">
        <v>1186</v>
      </c>
      <c r="D127" s="96" t="s">
        <v>53</v>
      </c>
      <c r="E127" s="96">
        <v>1</v>
      </c>
      <c r="F127" s="159">
        <v>6000</v>
      </c>
      <c r="G127" s="98" t="s">
        <v>54</v>
      </c>
      <c r="H127" s="160">
        <v>46204</v>
      </c>
      <c r="I127" s="100" t="s">
        <v>55</v>
      </c>
      <c r="J127" s="100" t="s">
        <v>56</v>
      </c>
      <c r="K127" s="100" t="s">
        <v>164</v>
      </c>
      <c r="L127" s="100" t="s">
        <v>91</v>
      </c>
      <c r="M127" s="102" t="s">
        <v>2486</v>
      </c>
      <c r="N127" s="162" t="s">
        <v>884</v>
      </c>
    </row>
    <row r="128" spans="1:14" ht="15.75" customHeight="1">
      <c r="A128" s="15" t="s">
        <v>884</v>
      </c>
      <c r="B128" s="35" t="s">
        <v>51</v>
      </c>
      <c r="C128" s="36" t="s">
        <v>1194</v>
      </c>
      <c r="D128" s="96" t="s">
        <v>53</v>
      </c>
      <c r="E128" s="96">
        <v>45</v>
      </c>
      <c r="F128" s="159">
        <v>5940</v>
      </c>
      <c r="G128" s="98" t="s">
        <v>54</v>
      </c>
      <c r="H128" s="160">
        <v>46204</v>
      </c>
      <c r="I128" s="100" t="s">
        <v>55</v>
      </c>
      <c r="J128" s="100" t="s">
        <v>56</v>
      </c>
      <c r="K128" s="100" t="s">
        <v>164</v>
      </c>
      <c r="L128" s="100" t="s">
        <v>91</v>
      </c>
      <c r="M128" s="102" t="s">
        <v>73</v>
      </c>
      <c r="N128" s="162" t="s">
        <v>884</v>
      </c>
    </row>
    <row r="129" spans="1:14" ht="15.75" customHeight="1">
      <c r="A129" s="15" t="s">
        <v>884</v>
      </c>
      <c r="B129" s="35" t="s">
        <v>894</v>
      </c>
      <c r="C129" s="36" t="s">
        <v>1196</v>
      </c>
      <c r="D129" s="96" t="s">
        <v>53</v>
      </c>
      <c r="E129" s="96">
        <v>6</v>
      </c>
      <c r="F129" s="159">
        <v>5940</v>
      </c>
      <c r="G129" s="98" t="s">
        <v>54</v>
      </c>
      <c r="H129" s="160">
        <v>46204</v>
      </c>
      <c r="I129" s="100" t="s">
        <v>55</v>
      </c>
      <c r="J129" s="100" t="s">
        <v>56</v>
      </c>
      <c r="K129" s="100" t="s">
        <v>164</v>
      </c>
      <c r="L129" s="100" t="s">
        <v>91</v>
      </c>
      <c r="M129" s="102" t="s">
        <v>148</v>
      </c>
      <c r="N129" s="162" t="s">
        <v>884</v>
      </c>
    </row>
    <row r="130" spans="1:14" ht="15.75" customHeight="1">
      <c r="A130" s="15" t="s">
        <v>884</v>
      </c>
      <c r="B130" s="35" t="s">
        <v>51</v>
      </c>
      <c r="C130" s="36" t="s">
        <v>1198</v>
      </c>
      <c r="D130" s="96" t="s">
        <v>53</v>
      </c>
      <c r="E130" s="96">
        <v>4</v>
      </c>
      <c r="F130" s="159">
        <v>5600</v>
      </c>
      <c r="G130" s="98" t="s">
        <v>54</v>
      </c>
      <c r="H130" s="160">
        <v>46204</v>
      </c>
      <c r="I130" s="100" t="s">
        <v>55</v>
      </c>
      <c r="J130" s="100" t="s">
        <v>56</v>
      </c>
      <c r="K130" s="100" t="s">
        <v>164</v>
      </c>
      <c r="L130" s="100" t="s">
        <v>91</v>
      </c>
      <c r="M130" s="102" t="s">
        <v>109</v>
      </c>
      <c r="N130" s="162" t="s">
        <v>884</v>
      </c>
    </row>
    <row r="131" spans="1:14" ht="15.75" customHeight="1">
      <c r="A131" s="15" t="s">
        <v>884</v>
      </c>
      <c r="B131" s="35" t="s">
        <v>51</v>
      </c>
      <c r="C131" s="36" t="s">
        <v>436</v>
      </c>
      <c r="D131" s="96" t="s">
        <v>53</v>
      </c>
      <c r="E131" s="96">
        <v>50</v>
      </c>
      <c r="F131" s="159">
        <v>5500</v>
      </c>
      <c r="G131" s="98" t="s">
        <v>54</v>
      </c>
      <c r="H131" s="160">
        <v>46204</v>
      </c>
      <c r="I131" s="100" t="s">
        <v>55</v>
      </c>
      <c r="J131" s="100" t="s">
        <v>56</v>
      </c>
      <c r="K131" s="100" t="s">
        <v>164</v>
      </c>
      <c r="L131" s="100" t="s">
        <v>91</v>
      </c>
      <c r="M131" s="102" t="s">
        <v>2517</v>
      </c>
      <c r="N131" s="162" t="s">
        <v>884</v>
      </c>
    </row>
    <row r="132" spans="1:14" ht="15.75" customHeight="1">
      <c r="A132" s="15" t="s">
        <v>951</v>
      </c>
      <c r="B132" s="35" t="s">
        <v>51</v>
      </c>
      <c r="C132" s="36" t="s">
        <v>1204</v>
      </c>
      <c r="D132" s="96" t="s">
        <v>53</v>
      </c>
      <c r="E132" s="96">
        <v>30</v>
      </c>
      <c r="F132" s="159">
        <v>5400</v>
      </c>
      <c r="G132" s="98" t="s">
        <v>54</v>
      </c>
      <c r="H132" s="160">
        <v>46204</v>
      </c>
      <c r="I132" s="100" t="s">
        <v>55</v>
      </c>
      <c r="J132" s="100" t="s">
        <v>56</v>
      </c>
      <c r="K132" s="100" t="s">
        <v>164</v>
      </c>
      <c r="L132" s="100" t="s">
        <v>84</v>
      </c>
      <c r="M132" s="102" t="s">
        <v>2534</v>
      </c>
      <c r="N132" s="162" t="s">
        <v>884</v>
      </c>
    </row>
    <row r="133" spans="1:14" ht="15.75" customHeight="1">
      <c r="A133" s="15" t="s">
        <v>884</v>
      </c>
      <c r="B133" s="35" t="s">
        <v>51</v>
      </c>
      <c r="C133" s="36" t="s">
        <v>1202</v>
      </c>
      <c r="D133" s="96" t="s">
        <v>53</v>
      </c>
      <c r="E133" s="96">
        <v>100</v>
      </c>
      <c r="F133" s="159">
        <v>5400</v>
      </c>
      <c r="G133" s="98" t="s">
        <v>54</v>
      </c>
      <c r="H133" s="160">
        <v>46204</v>
      </c>
      <c r="I133" s="100" t="s">
        <v>55</v>
      </c>
      <c r="J133" s="100" t="s">
        <v>56</v>
      </c>
      <c r="K133" s="100" t="s">
        <v>164</v>
      </c>
      <c r="L133" s="100" t="s">
        <v>91</v>
      </c>
      <c r="M133" s="102" t="s">
        <v>2498</v>
      </c>
      <c r="N133" s="162" t="s">
        <v>884</v>
      </c>
    </row>
    <row r="134" spans="1:14" ht="15.75" customHeight="1">
      <c r="A134" s="15" t="s">
        <v>884</v>
      </c>
      <c r="B134" s="35" t="s">
        <v>51</v>
      </c>
      <c r="C134" s="36" t="s">
        <v>1013</v>
      </c>
      <c r="D134" s="96" t="s">
        <v>53</v>
      </c>
      <c r="E134" s="96">
        <v>40</v>
      </c>
      <c r="F134" s="159">
        <v>5184</v>
      </c>
      <c r="G134" s="98" t="s">
        <v>54</v>
      </c>
      <c r="H134" s="160">
        <v>46204</v>
      </c>
      <c r="I134" s="100" t="s">
        <v>55</v>
      </c>
      <c r="J134" s="100" t="s">
        <v>56</v>
      </c>
      <c r="K134" s="100" t="s">
        <v>83</v>
      </c>
      <c r="L134" s="100" t="s">
        <v>91</v>
      </c>
      <c r="M134" s="102" t="s">
        <v>2486</v>
      </c>
      <c r="N134" s="162" t="s">
        <v>884</v>
      </c>
    </row>
    <row r="135" spans="1:14" ht="15.75" customHeight="1">
      <c r="A135" s="15" t="s">
        <v>884</v>
      </c>
      <c r="B135" s="35" t="s">
        <v>861</v>
      </c>
      <c r="C135" s="36" t="s">
        <v>1016</v>
      </c>
      <c r="D135" s="96" t="s">
        <v>53</v>
      </c>
      <c r="E135" s="96">
        <v>1</v>
      </c>
      <c r="F135" s="159">
        <v>5000</v>
      </c>
      <c r="G135" s="98" t="s">
        <v>54</v>
      </c>
      <c r="H135" s="160">
        <v>46204</v>
      </c>
      <c r="I135" s="100" t="s">
        <v>55</v>
      </c>
      <c r="J135" s="100" t="s">
        <v>56</v>
      </c>
      <c r="K135" s="100" t="s">
        <v>83</v>
      </c>
      <c r="L135" s="100" t="s">
        <v>91</v>
      </c>
      <c r="M135" s="102" t="s">
        <v>73</v>
      </c>
      <c r="N135" s="162" t="s">
        <v>884</v>
      </c>
    </row>
    <row r="136" spans="1:14" ht="15.75" customHeight="1">
      <c r="A136" s="15" t="s">
        <v>884</v>
      </c>
      <c r="B136" s="35" t="s">
        <v>51</v>
      </c>
      <c r="C136" s="36" t="s">
        <v>1206</v>
      </c>
      <c r="D136" s="96" t="s">
        <v>53</v>
      </c>
      <c r="E136" s="96">
        <v>10</v>
      </c>
      <c r="F136" s="159">
        <v>5000</v>
      </c>
      <c r="G136" s="98" t="s">
        <v>54</v>
      </c>
      <c r="H136" s="160">
        <v>46204</v>
      </c>
      <c r="I136" s="100" t="s">
        <v>55</v>
      </c>
      <c r="J136" s="100" t="s">
        <v>56</v>
      </c>
      <c r="K136" s="100" t="s">
        <v>164</v>
      </c>
      <c r="L136" s="100" t="s">
        <v>91</v>
      </c>
      <c r="M136" s="102" t="s">
        <v>148</v>
      </c>
      <c r="N136" s="162" t="s">
        <v>884</v>
      </c>
    </row>
    <row r="137" spans="1:14" ht="15.75" customHeight="1">
      <c r="A137" s="15" t="s">
        <v>884</v>
      </c>
      <c r="B137" s="35" t="s">
        <v>51</v>
      </c>
      <c r="C137" s="36" t="s">
        <v>1208</v>
      </c>
      <c r="D137" s="96" t="s">
        <v>583</v>
      </c>
      <c r="E137" s="96">
        <v>4</v>
      </c>
      <c r="F137" s="159">
        <v>4800</v>
      </c>
      <c r="G137" s="98" t="s">
        <v>54</v>
      </c>
      <c r="H137" s="160">
        <v>46204</v>
      </c>
      <c r="I137" s="100" t="s">
        <v>55</v>
      </c>
      <c r="J137" s="100" t="s">
        <v>56</v>
      </c>
      <c r="K137" s="100" t="s">
        <v>164</v>
      </c>
      <c r="L137" s="100" t="s">
        <v>91</v>
      </c>
      <c r="M137" s="102" t="s">
        <v>109</v>
      </c>
      <c r="N137" s="162" t="s">
        <v>884</v>
      </c>
    </row>
    <row r="138" spans="1:14" ht="15.75" customHeight="1">
      <c r="A138" s="15" t="s">
        <v>884</v>
      </c>
      <c r="B138" s="35" t="s">
        <v>51</v>
      </c>
      <c r="C138" s="36" t="s">
        <v>1284</v>
      </c>
      <c r="D138" s="96" t="s">
        <v>53</v>
      </c>
      <c r="E138" s="96">
        <v>40</v>
      </c>
      <c r="F138" s="159">
        <v>4800</v>
      </c>
      <c r="G138" s="98" t="s">
        <v>54</v>
      </c>
      <c r="H138" s="160">
        <v>46204</v>
      </c>
      <c r="I138" s="100" t="s">
        <v>55</v>
      </c>
      <c r="J138" s="100" t="s">
        <v>56</v>
      </c>
      <c r="K138" s="100" t="s">
        <v>164</v>
      </c>
      <c r="L138" s="100" t="s">
        <v>91</v>
      </c>
      <c r="M138" s="102" t="s">
        <v>2517</v>
      </c>
      <c r="N138" s="162" t="s">
        <v>884</v>
      </c>
    </row>
    <row r="139" spans="1:14" ht="15.75" customHeight="1">
      <c r="A139" s="15" t="s">
        <v>884</v>
      </c>
      <c r="B139" s="35" t="s">
        <v>51</v>
      </c>
      <c r="C139" s="36" t="s">
        <v>1211</v>
      </c>
      <c r="D139" s="96" t="s">
        <v>53</v>
      </c>
      <c r="E139" s="96">
        <v>70</v>
      </c>
      <c r="F139" s="159">
        <v>4620</v>
      </c>
      <c r="G139" s="98" t="s">
        <v>54</v>
      </c>
      <c r="H139" s="160">
        <v>46204</v>
      </c>
      <c r="I139" s="100" t="s">
        <v>55</v>
      </c>
      <c r="J139" s="100" t="s">
        <v>56</v>
      </c>
      <c r="K139" s="100" t="s">
        <v>164</v>
      </c>
      <c r="L139" s="100" t="s">
        <v>91</v>
      </c>
      <c r="M139" s="102" t="s">
        <v>2534</v>
      </c>
      <c r="N139" s="162" t="s">
        <v>884</v>
      </c>
    </row>
    <row r="140" spans="1:14" ht="15.75" customHeight="1">
      <c r="A140" s="15" t="s">
        <v>884</v>
      </c>
      <c r="B140" s="35" t="s">
        <v>848</v>
      </c>
      <c r="C140" s="36" t="s">
        <v>1082</v>
      </c>
      <c r="D140" s="96" t="s">
        <v>53</v>
      </c>
      <c r="E140" s="96">
        <v>2</v>
      </c>
      <c r="F140" s="159">
        <v>4320</v>
      </c>
      <c r="G140" s="98" t="s">
        <v>54</v>
      </c>
      <c r="H140" s="160">
        <v>46204</v>
      </c>
      <c r="I140" s="100" t="s">
        <v>55</v>
      </c>
      <c r="J140" s="100" t="s">
        <v>56</v>
      </c>
      <c r="K140" s="100" t="s">
        <v>164</v>
      </c>
      <c r="L140" s="100" t="s">
        <v>91</v>
      </c>
      <c r="M140" s="102" t="s">
        <v>2498</v>
      </c>
      <c r="N140" s="162" t="s">
        <v>884</v>
      </c>
    </row>
    <row r="141" spans="1:14" ht="15.75" customHeight="1">
      <c r="A141" s="15" t="s">
        <v>884</v>
      </c>
      <c r="B141" s="35" t="s">
        <v>51</v>
      </c>
      <c r="C141" s="36" t="s">
        <v>1214</v>
      </c>
      <c r="D141" s="96" t="s">
        <v>53</v>
      </c>
      <c r="E141" s="96">
        <v>50</v>
      </c>
      <c r="F141" s="159">
        <v>4250</v>
      </c>
      <c r="G141" s="98" t="s">
        <v>54</v>
      </c>
      <c r="H141" s="160">
        <v>46204</v>
      </c>
      <c r="I141" s="100" t="s">
        <v>55</v>
      </c>
      <c r="J141" s="100" t="s">
        <v>56</v>
      </c>
      <c r="K141" s="100" t="s">
        <v>164</v>
      </c>
      <c r="L141" s="100" t="s">
        <v>91</v>
      </c>
      <c r="M141" s="102" t="s">
        <v>2486</v>
      </c>
      <c r="N141" s="162" t="s">
        <v>884</v>
      </c>
    </row>
    <row r="142" spans="1:14" ht="15.75" customHeight="1">
      <c r="A142" s="15" t="s">
        <v>884</v>
      </c>
      <c r="B142" s="35" t="s">
        <v>51</v>
      </c>
      <c r="C142" s="36" t="s">
        <v>1216</v>
      </c>
      <c r="D142" s="96" t="s">
        <v>583</v>
      </c>
      <c r="E142" s="96">
        <v>4</v>
      </c>
      <c r="F142" s="159">
        <v>4000</v>
      </c>
      <c r="G142" s="98" t="s">
        <v>54</v>
      </c>
      <c r="H142" s="160">
        <v>46204</v>
      </c>
      <c r="I142" s="100" t="s">
        <v>55</v>
      </c>
      <c r="J142" s="100" t="s">
        <v>56</v>
      </c>
      <c r="K142" s="100" t="s">
        <v>164</v>
      </c>
      <c r="L142" s="100" t="s">
        <v>91</v>
      </c>
      <c r="M142" s="102" t="s">
        <v>73</v>
      </c>
      <c r="N142" s="162" t="s">
        <v>884</v>
      </c>
    </row>
    <row r="143" spans="1:14" ht="15.75" customHeight="1">
      <c r="A143" s="15" t="s">
        <v>884</v>
      </c>
      <c r="B143" s="35" t="s">
        <v>51</v>
      </c>
      <c r="C143" s="36" t="s">
        <v>1219</v>
      </c>
      <c r="D143" s="96" t="s">
        <v>53</v>
      </c>
      <c r="E143" s="96">
        <v>1</v>
      </c>
      <c r="F143" s="159">
        <v>4000</v>
      </c>
      <c r="G143" s="98" t="s">
        <v>54</v>
      </c>
      <c r="H143" s="160">
        <v>46204</v>
      </c>
      <c r="I143" s="100" t="s">
        <v>55</v>
      </c>
      <c r="J143" s="100" t="s">
        <v>56</v>
      </c>
      <c r="K143" s="100" t="s">
        <v>164</v>
      </c>
      <c r="L143" s="100" t="s">
        <v>91</v>
      </c>
      <c r="M143" s="102" t="s">
        <v>148</v>
      </c>
      <c r="N143" s="162" t="s">
        <v>884</v>
      </c>
    </row>
    <row r="144" spans="1:14" ht="15.75" customHeight="1">
      <c r="A144" s="15" t="s">
        <v>951</v>
      </c>
      <c r="B144" s="35" t="s">
        <v>51</v>
      </c>
      <c r="C144" s="36" t="s">
        <v>1221</v>
      </c>
      <c r="D144" s="96" t="s">
        <v>53</v>
      </c>
      <c r="E144" s="96">
        <v>15</v>
      </c>
      <c r="F144" s="159">
        <v>3960</v>
      </c>
      <c r="G144" s="98" t="s">
        <v>54</v>
      </c>
      <c r="H144" s="160">
        <v>46174</v>
      </c>
      <c r="I144" s="100" t="s">
        <v>55</v>
      </c>
      <c r="J144" s="100" t="s">
        <v>56</v>
      </c>
      <c r="K144" s="100" t="s">
        <v>164</v>
      </c>
      <c r="L144" s="100" t="s">
        <v>91</v>
      </c>
      <c r="M144" s="102" t="s">
        <v>109</v>
      </c>
      <c r="N144" s="162" t="s">
        <v>884</v>
      </c>
    </row>
    <row r="145" spans="1:14" ht="15.75" customHeight="1">
      <c r="A145" s="15" t="s">
        <v>884</v>
      </c>
      <c r="B145" s="35" t="s">
        <v>51</v>
      </c>
      <c r="C145" s="36" t="s">
        <v>387</v>
      </c>
      <c r="D145" s="96" t="s">
        <v>53</v>
      </c>
      <c r="E145" s="96">
        <v>10</v>
      </c>
      <c r="F145" s="159">
        <v>3670</v>
      </c>
      <c r="G145" s="98" t="s">
        <v>54</v>
      </c>
      <c r="H145" s="160">
        <v>46174</v>
      </c>
      <c r="I145" s="100" t="s">
        <v>55</v>
      </c>
      <c r="J145" s="100" t="s">
        <v>56</v>
      </c>
      <c r="K145" s="100" t="s">
        <v>164</v>
      </c>
      <c r="L145" s="100" t="s">
        <v>91</v>
      </c>
      <c r="M145" s="102" t="s">
        <v>2517</v>
      </c>
      <c r="N145" s="162" t="s">
        <v>884</v>
      </c>
    </row>
    <row r="146" spans="1:14" ht="15.75" customHeight="1">
      <c r="A146" s="15" t="s">
        <v>884</v>
      </c>
      <c r="B146" s="35" t="s">
        <v>51</v>
      </c>
      <c r="C146" s="36" t="s">
        <v>321</v>
      </c>
      <c r="D146" s="96" t="s">
        <v>53</v>
      </c>
      <c r="E146" s="96">
        <v>2</v>
      </c>
      <c r="F146" s="159">
        <v>3600</v>
      </c>
      <c r="G146" s="98" t="s">
        <v>54</v>
      </c>
      <c r="H146" s="160">
        <v>46174</v>
      </c>
      <c r="I146" s="100" t="s">
        <v>55</v>
      </c>
      <c r="J146" s="100" t="s">
        <v>56</v>
      </c>
      <c r="K146" s="100" t="s">
        <v>164</v>
      </c>
      <c r="L146" s="100" t="s">
        <v>91</v>
      </c>
      <c r="M146" s="102" t="s">
        <v>2534</v>
      </c>
      <c r="N146" s="162" t="s">
        <v>884</v>
      </c>
    </row>
    <row r="147" spans="1:14" ht="15.75" customHeight="1">
      <c r="A147" s="15" t="s">
        <v>884</v>
      </c>
      <c r="B147" s="35" t="s">
        <v>51</v>
      </c>
      <c r="C147" s="36" t="s">
        <v>1225</v>
      </c>
      <c r="D147" s="96" t="s">
        <v>53</v>
      </c>
      <c r="E147" s="96">
        <v>35</v>
      </c>
      <c r="F147" s="159">
        <v>3500</v>
      </c>
      <c r="G147" s="98" t="s">
        <v>54</v>
      </c>
      <c r="H147" s="160">
        <v>46174</v>
      </c>
      <c r="I147" s="100" t="s">
        <v>55</v>
      </c>
      <c r="J147" s="100" t="s">
        <v>56</v>
      </c>
      <c r="K147" s="100" t="s">
        <v>164</v>
      </c>
      <c r="L147" s="100" t="s">
        <v>91</v>
      </c>
      <c r="M147" s="102" t="s">
        <v>2498</v>
      </c>
      <c r="N147" s="162" t="s">
        <v>884</v>
      </c>
    </row>
    <row r="148" spans="1:14" ht="15.75" customHeight="1">
      <c r="A148" s="15" t="s">
        <v>884</v>
      </c>
      <c r="B148" s="35" t="s">
        <v>51</v>
      </c>
      <c r="C148" s="36" t="s">
        <v>1227</v>
      </c>
      <c r="D148" s="96" t="s">
        <v>53</v>
      </c>
      <c r="E148" s="96">
        <v>30</v>
      </c>
      <c r="F148" s="159">
        <v>3420</v>
      </c>
      <c r="G148" s="98" t="s">
        <v>54</v>
      </c>
      <c r="H148" s="160">
        <v>46174</v>
      </c>
      <c r="I148" s="100" t="s">
        <v>55</v>
      </c>
      <c r="J148" s="100" t="s">
        <v>56</v>
      </c>
      <c r="K148" s="100" t="s">
        <v>164</v>
      </c>
      <c r="L148" s="100" t="s">
        <v>91</v>
      </c>
      <c r="M148" s="102" t="s">
        <v>2486</v>
      </c>
      <c r="N148" s="162" t="s">
        <v>884</v>
      </c>
    </row>
    <row r="149" spans="1:14" ht="15.75" customHeight="1">
      <c r="A149" s="15" t="s">
        <v>884</v>
      </c>
      <c r="B149" s="35" t="s">
        <v>51</v>
      </c>
      <c r="C149" s="36" t="s">
        <v>1229</v>
      </c>
      <c r="D149" s="96" t="s">
        <v>53</v>
      </c>
      <c r="E149" s="96">
        <v>4</v>
      </c>
      <c r="F149" s="159">
        <v>3200</v>
      </c>
      <c r="G149" s="98" t="s">
        <v>54</v>
      </c>
      <c r="H149" s="160">
        <v>46174</v>
      </c>
      <c r="I149" s="100" t="s">
        <v>55</v>
      </c>
      <c r="J149" s="100" t="s">
        <v>56</v>
      </c>
      <c r="K149" s="100" t="s">
        <v>164</v>
      </c>
      <c r="L149" s="100" t="s">
        <v>91</v>
      </c>
      <c r="M149" s="102" t="s">
        <v>73</v>
      </c>
      <c r="N149" s="162" t="s">
        <v>884</v>
      </c>
    </row>
    <row r="150" spans="1:14" ht="15.75" customHeight="1">
      <c r="A150" s="15" t="s">
        <v>884</v>
      </c>
      <c r="B150" s="35" t="s">
        <v>51</v>
      </c>
      <c r="C150" s="36" t="s">
        <v>1231</v>
      </c>
      <c r="D150" s="96" t="s">
        <v>53</v>
      </c>
      <c r="E150" s="96">
        <v>20</v>
      </c>
      <c r="F150" s="159">
        <v>3200</v>
      </c>
      <c r="G150" s="98" t="s">
        <v>54</v>
      </c>
      <c r="H150" s="160">
        <v>46174</v>
      </c>
      <c r="I150" s="100" t="s">
        <v>55</v>
      </c>
      <c r="J150" s="100" t="s">
        <v>56</v>
      </c>
      <c r="K150" s="100" t="s">
        <v>164</v>
      </c>
      <c r="L150" s="100" t="s">
        <v>91</v>
      </c>
      <c r="M150" s="102" t="s">
        <v>148</v>
      </c>
      <c r="N150" s="162" t="s">
        <v>884</v>
      </c>
    </row>
    <row r="151" spans="1:14" ht="15.75" customHeight="1">
      <c r="A151" s="15" t="s">
        <v>884</v>
      </c>
      <c r="B151" s="35" t="s">
        <v>51</v>
      </c>
      <c r="C151" s="36" t="s">
        <v>1233</v>
      </c>
      <c r="D151" s="96" t="s">
        <v>53</v>
      </c>
      <c r="E151" s="96">
        <v>4</v>
      </c>
      <c r="F151" s="159">
        <v>3168</v>
      </c>
      <c r="G151" s="98" t="s">
        <v>54</v>
      </c>
      <c r="H151" s="160">
        <v>46174</v>
      </c>
      <c r="I151" s="100" t="s">
        <v>55</v>
      </c>
      <c r="J151" s="100" t="s">
        <v>56</v>
      </c>
      <c r="K151" s="100" t="s">
        <v>164</v>
      </c>
      <c r="L151" s="100" t="s">
        <v>91</v>
      </c>
      <c r="M151" s="102" t="s">
        <v>109</v>
      </c>
      <c r="N151" s="162" t="s">
        <v>884</v>
      </c>
    </row>
    <row r="152" spans="1:14" ht="15.75" customHeight="1">
      <c r="A152" s="15" t="s">
        <v>884</v>
      </c>
      <c r="B152" s="35" t="s">
        <v>861</v>
      </c>
      <c r="C152" s="36" t="s">
        <v>1019</v>
      </c>
      <c r="D152" s="96" t="s">
        <v>53</v>
      </c>
      <c r="E152" s="96">
        <v>1</v>
      </c>
      <c r="F152" s="159">
        <v>3000</v>
      </c>
      <c r="G152" s="98" t="s">
        <v>54</v>
      </c>
      <c r="H152" s="160">
        <v>46174</v>
      </c>
      <c r="I152" s="100" t="s">
        <v>55</v>
      </c>
      <c r="J152" s="100" t="s">
        <v>56</v>
      </c>
      <c r="K152" s="100" t="s">
        <v>83</v>
      </c>
      <c r="L152" s="100" t="s">
        <v>91</v>
      </c>
      <c r="M152" s="102" t="s">
        <v>2517</v>
      </c>
      <c r="N152" s="162" t="s">
        <v>884</v>
      </c>
    </row>
    <row r="153" spans="1:14" ht="15.75" customHeight="1">
      <c r="A153" s="15" t="s">
        <v>884</v>
      </c>
      <c r="B153" s="35" t="s">
        <v>848</v>
      </c>
      <c r="C153" s="36" t="s">
        <v>1236</v>
      </c>
      <c r="D153" s="96" t="s">
        <v>53</v>
      </c>
      <c r="E153" s="96">
        <v>50</v>
      </c>
      <c r="F153" s="159">
        <v>3000</v>
      </c>
      <c r="G153" s="98" t="s">
        <v>54</v>
      </c>
      <c r="H153" s="160">
        <v>46174</v>
      </c>
      <c r="I153" s="100" t="s">
        <v>55</v>
      </c>
      <c r="J153" s="100" t="s">
        <v>56</v>
      </c>
      <c r="K153" s="100" t="s">
        <v>164</v>
      </c>
      <c r="L153" s="100" t="s">
        <v>91</v>
      </c>
      <c r="M153" s="102" t="s">
        <v>2534</v>
      </c>
      <c r="N153" s="162" t="s">
        <v>884</v>
      </c>
    </row>
    <row r="154" spans="1:14" ht="15.75" customHeight="1">
      <c r="A154" s="15" t="s">
        <v>884</v>
      </c>
      <c r="B154" s="35" t="s">
        <v>51</v>
      </c>
      <c r="C154" s="36" t="s">
        <v>472</v>
      </c>
      <c r="D154" s="96" t="s">
        <v>53</v>
      </c>
      <c r="E154" s="96">
        <v>200</v>
      </c>
      <c r="F154" s="159">
        <v>3000</v>
      </c>
      <c r="G154" s="98" t="s">
        <v>54</v>
      </c>
      <c r="H154" s="160">
        <v>46174</v>
      </c>
      <c r="I154" s="100" t="s">
        <v>55</v>
      </c>
      <c r="J154" s="100" t="s">
        <v>56</v>
      </c>
      <c r="K154" s="100" t="s">
        <v>164</v>
      </c>
      <c r="L154" s="100" t="s">
        <v>91</v>
      </c>
      <c r="M154" s="102" t="s">
        <v>2498</v>
      </c>
      <c r="N154" s="162" t="s">
        <v>884</v>
      </c>
    </row>
    <row r="155" spans="1:14" ht="15.75" customHeight="1">
      <c r="A155" s="15" t="s">
        <v>884</v>
      </c>
      <c r="B155" s="35" t="s">
        <v>51</v>
      </c>
      <c r="C155" s="36" t="s">
        <v>472</v>
      </c>
      <c r="D155" s="96" t="s">
        <v>1439</v>
      </c>
      <c r="E155" s="96">
        <v>200</v>
      </c>
      <c r="F155" s="159">
        <v>3000</v>
      </c>
      <c r="G155" s="98" t="s">
        <v>54</v>
      </c>
      <c r="H155" s="160">
        <v>46174</v>
      </c>
      <c r="I155" s="100" t="s">
        <v>55</v>
      </c>
      <c r="J155" s="100" t="s">
        <v>56</v>
      </c>
      <c r="K155" s="100" t="s">
        <v>164</v>
      </c>
      <c r="L155" s="100" t="s">
        <v>91</v>
      </c>
      <c r="M155" s="102" t="s">
        <v>2498</v>
      </c>
      <c r="N155" s="162" t="s">
        <v>884</v>
      </c>
    </row>
    <row r="156" spans="1:14" ht="15.75" customHeight="1">
      <c r="A156" s="15" t="s">
        <v>884</v>
      </c>
      <c r="B156" s="35" t="s">
        <v>848</v>
      </c>
      <c r="C156" s="36" t="s">
        <v>472</v>
      </c>
      <c r="D156" s="96" t="s">
        <v>1150</v>
      </c>
      <c r="E156" s="96">
        <v>200</v>
      </c>
      <c r="F156" s="159">
        <v>3000</v>
      </c>
      <c r="G156" s="98" t="s">
        <v>54</v>
      </c>
      <c r="H156" s="160">
        <v>46174</v>
      </c>
      <c r="I156" s="100" t="s">
        <v>55</v>
      </c>
      <c r="J156" s="100" t="s">
        <v>56</v>
      </c>
      <c r="K156" s="100" t="s">
        <v>164</v>
      </c>
      <c r="L156" s="100" t="s">
        <v>91</v>
      </c>
      <c r="M156" s="102" t="s">
        <v>2498</v>
      </c>
      <c r="N156" s="162" t="s">
        <v>884</v>
      </c>
    </row>
    <row r="157" spans="1:14" ht="15.75" customHeight="1">
      <c r="A157" s="15" t="s">
        <v>884</v>
      </c>
      <c r="B157" s="35" t="s">
        <v>51</v>
      </c>
      <c r="C157" s="36" t="s">
        <v>1239</v>
      </c>
      <c r="D157" s="96" t="s">
        <v>53</v>
      </c>
      <c r="E157" s="96">
        <v>2</v>
      </c>
      <c r="F157" s="159">
        <v>3000</v>
      </c>
      <c r="G157" s="98" t="s">
        <v>54</v>
      </c>
      <c r="H157" s="160">
        <v>46174</v>
      </c>
      <c r="I157" s="100" t="s">
        <v>55</v>
      </c>
      <c r="J157" s="100" t="s">
        <v>56</v>
      </c>
      <c r="K157" s="100" t="s">
        <v>164</v>
      </c>
      <c r="L157" s="100" t="s">
        <v>91</v>
      </c>
      <c r="M157" s="102" t="s">
        <v>148</v>
      </c>
      <c r="N157" s="162" t="s">
        <v>884</v>
      </c>
    </row>
    <row r="158" spans="1:14" ht="15.75" customHeight="1">
      <c r="A158" s="15" t="s">
        <v>884</v>
      </c>
      <c r="B158" s="35" t="s">
        <v>51</v>
      </c>
      <c r="C158" s="36" t="s">
        <v>672</v>
      </c>
      <c r="D158" s="96" t="s">
        <v>53</v>
      </c>
      <c r="E158" s="96">
        <v>15</v>
      </c>
      <c r="F158" s="159">
        <v>2775</v>
      </c>
      <c r="G158" s="98" t="s">
        <v>54</v>
      </c>
      <c r="H158" s="160">
        <v>46174</v>
      </c>
      <c r="I158" s="100" t="s">
        <v>55</v>
      </c>
      <c r="J158" s="100" t="s">
        <v>56</v>
      </c>
      <c r="K158" s="100" t="s">
        <v>164</v>
      </c>
      <c r="L158" s="100" t="s">
        <v>91</v>
      </c>
      <c r="M158" s="102" t="s">
        <v>109</v>
      </c>
      <c r="N158" s="162" t="s">
        <v>884</v>
      </c>
    </row>
    <row r="159" spans="1:14" ht="15.75" customHeight="1">
      <c r="A159" s="15" t="s">
        <v>884</v>
      </c>
      <c r="B159" s="35" t="s">
        <v>51</v>
      </c>
      <c r="C159" s="36" t="s">
        <v>1243</v>
      </c>
      <c r="D159" s="96" t="s">
        <v>53</v>
      </c>
      <c r="E159" s="96">
        <v>30</v>
      </c>
      <c r="F159" s="159">
        <v>2591.64</v>
      </c>
      <c r="G159" s="98" t="s">
        <v>54</v>
      </c>
      <c r="H159" s="160">
        <v>46174</v>
      </c>
      <c r="I159" s="100" t="s">
        <v>55</v>
      </c>
      <c r="J159" s="100" t="s">
        <v>56</v>
      </c>
      <c r="K159" s="100" t="s">
        <v>164</v>
      </c>
      <c r="L159" s="100" t="s">
        <v>91</v>
      </c>
      <c r="M159" s="102" t="s">
        <v>2517</v>
      </c>
      <c r="N159" s="162" t="s">
        <v>884</v>
      </c>
    </row>
    <row r="160" spans="1:14" ht="15.75" customHeight="1">
      <c r="A160" s="15" t="s">
        <v>884</v>
      </c>
      <c r="B160" s="35" t="s">
        <v>51</v>
      </c>
      <c r="C160" s="36" t="s">
        <v>645</v>
      </c>
      <c r="D160" s="96" t="s">
        <v>53</v>
      </c>
      <c r="E160" s="96">
        <v>60</v>
      </c>
      <c r="F160" s="159">
        <v>2400</v>
      </c>
      <c r="G160" s="98" t="s">
        <v>54</v>
      </c>
      <c r="H160" s="160">
        <v>46174</v>
      </c>
      <c r="I160" s="100" t="s">
        <v>55</v>
      </c>
      <c r="J160" s="100" t="s">
        <v>56</v>
      </c>
      <c r="K160" s="100" t="s">
        <v>164</v>
      </c>
      <c r="L160" s="100" t="s">
        <v>91</v>
      </c>
      <c r="M160" s="102" t="s">
        <v>2534</v>
      </c>
      <c r="N160" s="162" t="s">
        <v>884</v>
      </c>
    </row>
    <row r="161" spans="1:14" ht="15.75" customHeight="1">
      <c r="A161" s="15" t="s">
        <v>884</v>
      </c>
      <c r="B161" s="35" t="s">
        <v>51</v>
      </c>
      <c r="C161" s="36" t="s">
        <v>487</v>
      </c>
      <c r="D161" s="96" t="s">
        <v>53</v>
      </c>
      <c r="E161" s="96">
        <v>4</v>
      </c>
      <c r="F161" s="159">
        <v>2400</v>
      </c>
      <c r="G161" s="98" t="s">
        <v>54</v>
      </c>
      <c r="H161" s="160">
        <v>46174</v>
      </c>
      <c r="I161" s="100" t="s">
        <v>55</v>
      </c>
      <c r="J161" s="100" t="s">
        <v>56</v>
      </c>
      <c r="K161" s="100" t="s">
        <v>164</v>
      </c>
      <c r="L161" s="100" t="s">
        <v>91</v>
      </c>
      <c r="M161" s="102" t="s">
        <v>2498</v>
      </c>
      <c r="N161" s="162" t="s">
        <v>884</v>
      </c>
    </row>
    <row r="162" spans="1:14" ht="15.75" customHeight="1">
      <c r="A162" s="15" t="s">
        <v>884</v>
      </c>
      <c r="B162" s="35" t="s">
        <v>848</v>
      </c>
      <c r="C162" s="36" t="s">
        <v>1249</v>
      </c>
      <c r="D162" s="96" t="s">
        <v>53</v>
      </c>
      <c r="E162" s="96">
        <v>20</v>
      </c>
      <c r="F162" s="159">
        <v>2400</v>
      </c>
      <c r="G162" s="98" t="s">
        <v>54</v>
      </c>
      <c r="H162" s="160">
        <v>46174</v>
      </c>
      <c r="I162" s="100" t="s">
        <v>55</v>
      </c>
      <c r="J162" s="100" t="s">
        <v>56</v>
      </c>
      <c r="K162" s="100" t="s">
        <v>164</v>
      </c>
      <c r="L162" s="100" t="s">
        <v>91</v>
      </c>
      <c r="M162" s="102" t="s">
        <v>2486</v>
      </c>
      <c r="N162" s="162" t="s">
        <v>884</v>
      </c>
    </row>
    <row r="163" spans="1:14" ht="15.75" customHeight="1">
      <c r="A163" s="15" t="s">
        <v>884</v>
      </c>
      <c r="B163" s="35" t="s">
        <v>70</v>
      </c>
      <c r="C163" s="36" t="s">
        <v>1246</v>
      </c>
      <c r="D163" s="96" t="s">
        <v>53</v>
      </c>
      <c r="E163" s="96">
        <v>20</v>
      </c>
      <c r="F163" s="159">
        <v>2400</v>
      </c>
      <c r="G163" s="98" t="s">
        <v>54</v>
      </c>
      <c r="H163" s="160">
        <v>46174</v>
      </c>
      <c r="I163" s="100" t="s">
        <v>55</v>
      </c>
      <c r="J163" s="100" t="s">
        <v>56</v>
      </c>
      <c r="K163" s="100" t="s">
        <v>164</v>
      </c>
      <c r="L163" s="100" t="s">
        <v>91</v>
      </c>
      <c r="M163" s="102" t="s">
        <v>73</v>
      </c>
      <c r="N163" s="162" t="s">
        <v>884</v>
      </c>
    </row>
    <row r="164" spans="1:14" ht="15.75" customHeight="1">
      <c r="A164" s="15" t="s">
        <v>884</v>
      </c>
      <c r="B164" s="35" t="s">
        <v>51</v>
      </c>
      <c r="C164" s="36" t="s">
        <v>1252</v>
      </c>
      <c r="D164" s="96" t="s">
        <v>53</v>
      </c>
      <c r="E164" s="96">
        <v>12</v>
      </c>
      <c r="F164" s="159">
        <v>2304</v>
      </c>
      <c r="G164" s="98" t="s">
        <v>54</v>
      </c>
      <c r="H164" s="160">
        <v>46174</v>
      </c>
      <c r="I164" s="100" t="s">
        <v>55</v>
      </c>
      <c r="J164" s="100" t="s">
        <v>56</v>
      </c>
      <c r="K164" s="100" t="s">
        <v>164</v>
      </c>
      <c r="L164" s="100" t="s">
        <v>91</v>
      </c>
      <c r="M164" s="102" t="s">
        <v>148</v>
      </c>
      <c r="N164" s="162" t="s">
        <v>884</v>
      </c>
    </row>
    <row r="165" spans="1:14" ht="15.75" customHeight="1">
      <c r="A165" s="15" t="s">
        <v>884</v>
      </c>
      <c r="B165" s="35" t="s">
        <v>51</v>
      </c>
      <c r="C165" s="36" t="s">
        <v>1254</v>
      </c>
      <c r="D165" s="96" t="s">
        <v>53</v>
      </c>
      <c r="E165" s="96">
        <v>45</v>
      </c>
      <c r="F165" s="159">
        <v>2250</v>
      </c>
      <c r="G165" s="98" t="s">
        <v>54</v>
      </c>
      <c r="H165" s="160">
        <v>46174</v>
      </c>
      <c r="I165" s="100" t="s">
        <v>55</v>
      </c>
      <c r="J165" s="100" t="s">
        <v>56</v>
      </c>
      <c r="K165" s="100" t="s">
        <v>164</v>
      </c>
      <c r="L165" s="100" t="s">
        <v>91</v>
      </c>
      <c r="M165" s="102" t="s">
        <v>109</v>
      </c>
      <c r="N165" s="162" t="s">
        <v>884</v>
      </c>
    </row>
    <row r="166" spans="1:14" ht="15.75" customHeight="1">
      <c r="A166" s="15" t="s">
        <v>884</v>
      </c>
      <c r="B166" s="35" t="s">
        <v>51</v>
      </c>
      <c r="C166" s="36" t="s">
        <v>571</v>
      </c>
      <c r="D166" s="96" t="s">
        <v>53</v>
      </c>
      <c r="E166" s="96">
        <v>60</v>
      </c>
      <c r="F166" s="159">
        <v>2160</v>
      </c>
      <c r="G166" s="98" t="s">
        <v>54</v>
      </c>
      <c r="H166" s="160">
        <v>46174</v>
      </c>
      <c r="I166" s="100" t="s">
        <v>55</v>
      </c>
      <c r="J166" s="100" t="s">
        <v>56</v>
      </c>
      <c r="K166" s="100" t="s">
        <v>164</v>
      </c>
      <c r="L166" s="100" t="s">
        <v>91</v>
      </c>
      <c r="M166" s="102" t="s">
        <v>2517</v>
      </c>
      <c r="N166" s="162" t="s">
        <v>884</v>
      </c>
    </row>
    <row r="167" spans="1:14" ht="15.75" customHeight="1">
      <c r="A167" s="15" t="s">
        <v>884</v>
      </c>
      <c r="B167" s="35" t="s">
        <v>848</v>
      </c>
      <c r="C167" s="36" t="s">
        <v>1257</v>
      </c>
      <c r="D167" s="96" t="s">
        <v>1258</v>
      </c>
      <c r="E167" s="96">
        <v>60</v>
      </c>
      <c r="F167" s="159">
        <v>2100</v>
      </c>
      <c r="G167" s="98" t="s">
        <v>54</v>
      </c>
      <c r="H167" s="160">
        <v>46174</v>
      </c>
      <c r="I167" s="100" t="s">
        <v>55</v>
      </c>
      <c r="J167" s="100" t="s">
        <v>56</v>
      </c>
      <c r="K167" s="100" t="s">
        <v>164</v>
      </c>
      <c r="L167" s="100" t="s">
        <v>91</v>
      </c>
      <c r="M167" s="102" t="s">
        <v>2534</v>
      </c>
      <c r="N167" s="162" t="s">
        <v>884</v>
      </c>
    </row>
    <row r="168" spans="1:14" ht="15.75" customHeight="1">
      <c r="A168" s="15" t="s">
        <v>884</v>
      </c>
      <c r="B168" s="35" t="s">
        <v>51</v>
      </c>
      <c r="C168" s="36" t="s">
        <v>1260</v>
      </c>
      <c r="D168" s="96" t="s">
        <v>53</v>
      </c>
      <c r="E168" s="96">
        <v>8</v>
      </c>
      <c r="F168" s="159">
        <v>2000</v>
      </c>
      <c r="G168" s="98" t="s">
        <v>54</v>
      </c>
      <c r="H168" s="160">
        <v>46174</v>
      </c>
      <c r="I168" s="100" t="s">
        <v>55</v>
      </c>
      <c r="J168" s="100" t="s">
        <v>56</v>
      </c>
      <c r="K168" s="100" t="s">
        <v>164</v>
      </c>
      <c r="L168" s="100" t="s">
        <v>91</v>
      </c>
      <c r="M168" s="102" t="s">
        <v>2498</v>
      </c>
      <c r="N168" s="162" t="s">
        <v>884</v>
      </c>
    </row>
    <row r="169" spans="1:14" ht="15.75" customHeight="1">
      <c r="A169" s="15" t="s">
        <v>884</v>
      </c>
      <c r="B169" s="35" t="s">
        <v>848</v>
      </c>
      <c r="C169" s="36" t="s">
        <v>645</v>
      </c>
      <c r="D169" s="96" t="s">
        <v>53</v>
      </c>
      <c r="E169" s="96">
        <v>50</v>
      </c>
      <c r="F169" s="159">
        <v>2000</v>
      </c>
      <c r="G169" s="98" t="s">
        <v>54</v>
      </c>
      <c r="H169" s="160">
        <v>46174</v>
      </c>
      <c r="I169" s="100" t="s">
        <v>55</v>
      </c>
      <c r="J169" s="100" t="s">
        <v>56</v>
      </c>
      <c r="K169" s="100" t="s">
        <v>164</v>
      </c>
      <c r="L169" s="100" t="s">
        <v>91</v>
      </c>
      <c r="M169" s="102" t="s">
        <v>2486</v>
      </c>
      <c r="N169" s="162" t="s">
        <v>884</v>
      </c>
    </row>
    <row r="170" spans="1:14" ht="15.75" customHeight="1">
      <c r="A170" s="15" t="s">
        <v>884</v>
      </c>
      <c r="B170" s="35" t="s">
        <v>861</v>
      </c>
      <c r="C170" s="36" t="s">
        <v>175</v>
      </c>
      <c r="D170" s="96" t="s">
        <v>53</v>
      </c>
      <c r="E170" s="96">
        <v>50</v>
      </c>
      <c r="F170" s="159">
        <v>2000</v>
      </c>
      <c r="G170" s="98" t="s">
        <v>54</v>
      </c>
      <c r="H170" s="160">
        <v>46174</v>
      </c>
      <c r="I170" s="100" t="s">
        <v>55</v>
      </c>
      <c r="J170" s="100" t="s">
        <v>56</v>
      </c>
      <c r="K170" s="100" t="s">
        <v>164</v>
      </c>
      <c r="L170" s="100" t="s">
        <v>91</v>
      </c>
      <c r="M170" s="102" t="s">
        <v>73</v>
      </c>
      <c r="N170" s="162" t="s">
        <v>884</v>
      </c>
    </row>
    <row r="171" spans="1:14" ht="15.75" customHeight="1">
      <c r="A171" s="15" t="s">
        <v>884</v>
      </c>
      <c r="B171" s="35" t="s">
        <v>283</v>
      </c>
      <c r="C171" s="36" t="s">
        <v>1196</v>
      </c>
      <c r="D171" s="96" t="s">
        <v>53</v>
      </c>
      <c r="E171" s="96">
        <v>2</v>
      </c>
      <c r="F171" s="159">
        <v>1980</v>
      </c>
      <c r="G171" s="98" t="s">
        <v>54</v>
      </c>
      <c r="H171" s="160">
        <v>46174</v>
      </c>
      <c r="I171" s="100" t="s">
        <v>55</v>
      </c>
      <c r="J171" s="100" t="s">
        <v>56</v>
      </c>
      <c r="K171" s="100" t="s">
        <v>164</v>
      </c>
      <c r="L171" s="100" t="s">
        <v>91</v>
      </c>
      <c r="M171" s="102" t="s">
        <v>148</v>
      </c>
      <c r="N171" s="162" t="s">
        <v>884</v>
      </c>
    </row>
    <row r="172" spans="1:14" ht="15.75" customHeight="1">
      <c r="A172" s="15" t="s">
        <v>884</v>
      </c>
      <c r="B172" s="35" t="s">
        <v>245</v>
      </c>
      <c r="C172" s="36" t="s">
        <v>1196</v>
      </c>
      <c r="D172" s="96" t="s">
        <v>53</v>
      </c>
      <c r="E172" s="96">
        <v>2</v>
      </c>
      <c r="F172" s="159">
        <v>1980</v>
      </c>
      <c r="G172" s="98" t="s">
        <v>54</v>
      </c>
      <c r="H172" s="160">
        <v>46174</v>
      </c>
      <c r="I172" s="100" t="s">
        <v>55</v>
      </c>
      <c r="J172" s="100" t="s">
        <v>56</v>
      </c>
      <c r="K172" s="100" t="s">
        <v>164</v>
      </c>
      <c r="L172" s="100" t="s">
        <v>91</v>
      </c>
      <c r="M172" s="102" t="s">
        <v>109</v>
      </c>
      <c r="N172" s="162" t="s">
        <v>884</v>
      </c>
    </row>
    <row r="173" spans="1:14" ht="15.75" customHeight="1">
      <c r="A173" s="15" t="s">
        <v>884</v>
      </c>
      <c r="B173" s="35" t="s">
        <v>242</v>
      </c>
      <c r="C173" s="36" t="s">
        <v>1196</v>
      </c>
      <c r="D173" s="96" t="s">
        <v>53</v>
      </c>
      <c r="E173" s="96">
        <v>2</v>
      </c>
      <c r="F173" s="159">
        <v>1980</v>
      </c>
      <c r="G173" s="98" t="s">
        <v>54</v>
      </c>
      <c r="H173" s="160">
        <v>46174</v>
      </c>
      <c r="I173" s="100" t="s">
        <v>55</v>
      </c>
      <c r="J173" s="100" t="s">
        <v>56</v>
      </c>
      <c r="K173" s="100" t="s">
        <v>164</v>
      </c>
      <c r="L173" s="100" t="s">
        <v>91</v>
      </c>
      <c r="M173" s="102" t="s">
        <v>2517</v>
      </c>
      <c r="N173" s="162" t="s">
        <v>884</v>
      </c>
    </row>
    <row r="174" spans="1:14" ht="15.75" customHeight="1">
      <c r="A174" s="15" t="s">
        <v>884</v>
      </c>
      <c r="B174" s="35" t="s">
        <v>51</v>
      </c>
      <c r="C174" s="36" t="s">
        <v>1267</v>
      </c>
      <c r="D174" s="96" t="s">
        <v>53</v>
      </c>
      <c r="E174" s="96">
        <v>200</v>
      </c>
      <c r="F174" s="159">
        <v>1920</v>
      </c>
      <c r="G174" s="98" t="s">
        <v>54</v>
      </c>
      <c r="H174" s="160">
        <v>46174</v>
      </c>
      <c r="I174" s="100" t="s">
        <v>55</v>
      </c>
      <c r="J174" s="100" t="s">
        <v>56</v>
      </c>
      <c r="K174" s="100" t="s">
        <v>164</v>
      </c>
      <c r="L174" s="100" t="s">
        <v>91</v>
      </c>
      <c r="M174" s="102" t="s">
        <v>2534</v>
      </c>
      <c r="N174" s="162" t="s">
        <v>884</v>
      </c>
    </row>
    <row r="175" spans="1:14" ht="15.75" customHeight="1">
      <c r="A175" s="15" t="s">
        <v>884</v>
      </c>
      <c r="B175" s="35" t="s">
        <v>51</v>
      </c>
      <c r="C175" s="36" t="s">
        <v>1466</v>
      </c>
      <c r="D175" s="96" t="s">
        <v>53</v>
      </c>
      <c r="E175" s="96">
        <v>50</v>
      </c>
      <c r="F175" s="159">
        <v>1800</v>
      </c>
      <c r="G175" s="98" t="s">
        <v>54</v>
      </c>
      <c r="H175" s="160">
        <v>46174</v>
      </c>
      <c r="I175" s="100" t="s">
        <v>55</v>
      </c>
      <c r="J175" s="100" t="s">
        <v>56</v>
      </c>
      <c r="K175" s="100" t="s">
        <v>55</v>
      </c>
      <c r="L175" s="100" t="s">
        <v>91</v>
      </c>
      <c r="M175" s="102" t="s">
        <v>2498</v>
      </c>
      <c r="N175" s="162" t="s">
        <v>884</v>
      </c>
    </row>
    <row r="176" spans="1:14" ht="15.75" customHeight="1">
      <c r="A176" s="15" t="s">
        <v>884</v>
      </c>
      <c r="B176" s="35" t="s">
        <v>51</v>
      </c>
      <c r="C176" s="36" t="s">
        <v>1269</v>
      </c>
      <c r="D176" s="96" t="s">
        <v>53</v>
      </c>
      <c r="E176" s="96">
        <v>30</v>
      </c>
      <c r="F176" s="159">
        <v>1800</v>
      </c>
      <c r="G176" s="98" t="s">
        <v>54</v>
      </c>
      <c r="H176" s="160">
        <v>46174</v>
      </c>
      <c r="I176" s="100" t="s">
        <v>55</v>
      </c>
      <c r="J176" s="100" t="s">
        <v>56</v>
      </c>
      <c r="K176" s="100" t="s">
        <v>164</v>
      </c>
      <c r="L176" s="100" t="s">
        <v>91</v>
      </c>
      <c r="M176" s="102" t="s">
        <v>2486</v>
      </c>
      <c r="N176" s="162" t="s">
        <v>884</v>
      </c>
    </row>
    <row r="177" spans="1:14" ht="15.75" customHeight="1">
      <c r="A177" s="15" t="s">
        <v>884</v>
      </c>
      <c r="B177" s="35" t="s">
        <v>51</v>
      </c>
      <c r="C177" s="36" t="s">
        <v>1271</v>
      </c>
      <c r="D177" s="96" t="s">
        <v>53</v>
      </c>
      <c r="E177" s="96">
        <v>35</v>
      </c>
      <c r="F177" s="159">
        <v>1750</v>
      </c>
      <c r="G177" s="98" t="s">
        <v>54</v>
      </c>
      <c r="H177" s="160">
        <v>46174</v>
      </c>
      <c r="I177" s="100" t="s">
        <v>55</v>
      </c>
      <c r="J177" s="100" t="s">
        <v>56</v>
      </c>
      <c r="K177" s="100" t="s">
        <v>164</v>
      </c>
      <c r="L177" s="100" t="s">
        <v>91</v>
      </c>
      <c r="M177" s="102" t="s">
        <v>73</v>
      </c>
      <c r="N177" s="162" t="s">
        <v>884</v>
      </c>
    </row>
    <row r="178" spans="1:14" ht="15.75" customHeight="1">
      <c r="A178" s="15" t="s">
        <v>884</v>
      </c>
      <c r="B178" s="35" t="s">
        <v>51</v>
      </c>
      <c r="C178" s="36" t="s">
        <v>1273</v>
      </c>
      <c r="D178" s="96" t="s">
        <v>53</v>
      </c>
      <c r="E178" s="96">
        <v>12</v>
      </c>
      <c r="F178" s="159">
        <v>1641.6</v>
      </c>
      <c r="G178" s="98" t="s">
        <v>54</v>
      </c>
      <c r="H178" s="160">
        <v>46174</v>
      </c>
      <c r="I178" s="100" t="s">
        <v>55</v>
      </c>
      <c r="J178" s="100" t="s">
        <v>56</v>
      </c>
      <c r="K178" s="100" t="s">
        <v>164</v>
      </c>
      <c r="L178" s="100" t="s">
        <v>91</v>
      </c>
      <c r="M178" s="102" t="s">
        <v>148</v>
      </c>
      <c r="N178" s="162" t="s">
        <v>884</v>
      </c>
    </row>
    <row r="179" spans="1:14" ht="15.75" customHeight="1">
      <c r="A179" s="15" t="s">
        <v>884</v>
      </c>
      <c r="B179" s="35" t="s">
        <v>848</v>
      </c>
      <c r="C179" s="36" t="s">
        <v>1231</v>
      </c>
      <c r="D179" s="96" t="s">
        <v>53</v>
      </c>
      <c r="E179" s="96">
        <v>10</v>
      </c>
      <c r="F179" s="159">
        <v>1600</v>
      </c>
      <c r="G179" s="98" t="s">
        <v>54</v>
      </c>
      <c r="H179" s="160">
        <v>46174</v>
      </c>
      <c r="I179" s="100" t="s">
        <v>55</v>
      </c>
      <c r="J179" s="100" t="s">
        <v>56</v>
      </c>
      <c r="K179" s="100" t="s">
        <v>164</v>
      </c>
      <c r="L179" s="100" t="s">
        <v>91</v>
      </c>
      <c r="M179" s="102" t="s">
        <v>109</v>
      </c>
      <c r="N179" s="162" t="s">
        <v>884</v>
      </c>
    </row>
    <row r="180" spans="1:14" ht="15.75" customHeight="1">
      <c r="A180" s="15" t="s">
        <v>884</v>
      </c>
      <c r="B180" s="35" t="s">
        <v>51</v>
      </c>
      <c r="C180" s="36" t="s">
        <v>1276</v>
      </c>
      <c r="D180" s="96" t="s">
        <v>53</v>
      </c>
      <c r="E180" s="96">
        <v>5</v>
      </c>
      <c r="F180" s="159">
        <v>1500</v>
      </c>
      <c r="G180" s="98" t="s">
        <v>54</v>
      </c>
      <c r="H180" s="160">
        <v>46174</v>
      </c>
      <c r="I180" s="100" t="s">
        <v>55</v>
      </c>
      <c r="J180" s="100" t="s">
        <v>56</v>
      </c>
      <c r="K180" s="100" t="s">
        <v>164</v>
      </c>
      <c r="L180" s="100" t="s">
        <v>91</v>
      </c>
      <c r="M180" s="102" t="s">
        <v>2517</v>
      </c>
      <c r="N180" s="162" t="s">
        <v>884</v>
      </c>
    </row>
    <row r="181" spans="1:14" ht="15.75" customHeight="1">
      <c r="A181" s="15" t="s">
        <v>884</v>
      </c>
      <c r="B181" s="35" t="s">
        <v>51</v>
      </c>
      <c r="C181" s="36" t="s">
        <v>1278</v>
      </c>
      <c r="D181" s="96" t="s">
        <v>53</v>
      </c>
      <c r="E181" s="96">
        <v>50</v>
      </c>
      <c r="F181" s="159">
        <v>1500</v>
      </c>
      <c r="G181" s="98" t="s">
        <v>54</v>
      </c>
      <c r="H181" s="160">
        <v>46174</v>
      </c>
      <c r="I181" s="100" t="s">
        <v>55</v>
      </c>
      <c r="J181" s="100" t="s">
        <v>56</v>
      </c>
      <c r="K181" s="100" t="s">
        <v>164</v>
      </c>
      <c r="L181" s="100" t="s">
        <v>91</v>
      </c>
      <c r="M181" s="102" t="s">
        <v>2534</v>
      </c>
      <c r="N181" s="162" t="s">
        <v>884</v>
      </c>
    </row>
    <row r="182" spans="1:14" ht="15.75" customHeight="1">
      <c r="A182" s="15" t="s">
        <v>884</v>
      </c>
      <c r="B182" s="35" t="s">
        <v>51</v>
      </c>
      <c r="C182" s="36" t="s">
        <v>1280</v>
      </c>
      <c r="D182" s="96" t="s">
        <v>53</v>
      </c>
      <c r="E182" s="96">
        <v>3</v>
      </c>
      <c r="F182" s="159">
        <v>1440</v>
      </c>
      <c r="G182" s="98" t="s">
        <v>54</v>
      </c>
      <c r="H182" s="160">
        <v>46174</v>
      </c>
      <c r="I182" s="100" t="s">
        <v>55</v>
      </c>
      <c r="J182" s="100" t="s">
        <v>56</v>
      </c>
      <c r="K182" s="100" t="s">
        <v>164</v>
      </c>
      <c r="L182" s="100" t="s">
        <v>91</v>
      </c>
      <c r="M182" s="102" t="s">
        <v>2498</v>
      </c>
      <c r="N182" s="162" t="s">
        <v>884</v>
      </c>
    </row>
    <row r="183" spans="1:14" ht="15.75" customHeight="1">
      <c r="A183" s="15" t="s">
        <v>884</v>
      </c>
      <c r="B183" s="35" t="s">
        <v>51</v>
      </c>
      <c r="C183" s="36" t="s">
        <v>1282</v>
      </c>
      <c r="D183" s="96" t="s">
        <v>53</v>
      </c>
      <c r="E183" s="96">
        <v>15</v>
      </c>
      <c r="F183" s="159">
        <v>1425</v>
      </c>
      <c r="G183" s="98" t="s">
        <v>54</v>
      </c>
      <c r="H183" s="160">
        <v>46174</v>
      </c>
      <c r="I183" s="100" t="s">
        <v>55</v>
      </c>
      <c r="J183" s="100" t="s">
        <v>56</v>
      </c>
      <c r="K183" s="100" t="s">
        <v>164</v>
      </c>
      <c r="L183" s="100" t="s">
        <v>91</v>
      </c>
      <c r="M183" s="102" t="s">
        <v>2486</v>
      </c>
      <c r="N183" s="162" t="s">
        <v>884</v>
      </c>
    </row>
    <row r="184" spans="1:14" ht="15.75" customHeight="1">
      <c r="A184" s="15" t="s">
        <v>884</v>
      </c>
      <c r="B184" s="35" t="s">
        <v>848</v>
      </c>
      <c r="C184" s="36" t="s">
        <v>1158</v>
      </c>
      <c r="D184" s="96" t="s">
        <v>53</v>
      </c>
      <c r="E184" s="96">
        <v>10</v>
      </c>
      <c r="F184" s="159">
        <v>1400</v>
      </c>
      <c r="G184" s="98" t="s">
        <v>54</v>
      </c>
      <c r="H184" s="160">
        <v>46174</v>
      </c>
      <c r="I184" s="100" t="s">
        <v>55</v>
      </c>
      <c r="J184" s="100" t="s">
        <v>56</v>
      </c>
      <c r="K184" s="100" t="s">
        <v>164</v>
      </c>
      <c r="L184" s="100" t="s">
        <v>91</v>
      </c>
      <c r="M184" s="102" t="s">
        <v>73</v>
      </c>
      <c r="N184" s="162" t="s">
        <v>884</v>
      </c>
    </row>
    <row r="185" spans="1:14" ht="15.75" customHeight="1">
      <c r="A185" s="15" t="s">
        <v>884</v>
      </c>
      <c r="B185" s="35" t="s">
        <v>51</v>
      </c>
      <c r="C185" s="36" t="s">
        <v>1287</v>
      </c>
      <c r="D185" s="96" t="s">
        <v>53</v>
      </c>
      <c r="E185" s="96">
        <v>2</v>
      </c>
      <c r="F185" s="159">
        <v>1224</v>
      </c>
      <c r="G185" s="98" t="s">
        <v>54</v>
      </c>
      <c r="H185" s="160">
        <v>46174</v>
      </c>
      <c r="I185" s="100" t="s">
        <v>55</v>
      </c>
      <c r="J185" s="100" t="s">
        <v>56</v>
      </c>
      <c r="K185" s="100" t="s">
        <v>164</v>
      </c>
      <c r="L185" s="100" t="s">
        <v>91</v>
      </c>
      <c r="M185" s="102" t="s">
        <v>148</v>
      </c>
      <c r="N185" s="162" t="s">
        <v>884</v>
      </c>
    </row>
    <row r="186" spans="1:14" ht="15.75" customHeight="1">
      <c r="A186" s="15" t="s">
        <v>884</v>
      </c>
      <c r="B186" s="35" t="s">
        <v>848</v>
      </c>
      <c r="C186" s="36" t="s">
        <v>1176</v>
      </c>
      <c r="D186" s="96" t="s">
        <v>53</v>
      </c>
      <c r="E186" s="96">
        <v>10</v>
      </c>
      <c r="F186" s="159">
        <v>1200</v>
      </c>
      <c r="G186" s="98" t="s">
        <v>54</v>
      </c>
      <c r="H186" s="160">
        <v>46174</v>
      </c>
      <c r="I186" s="100" t="s">
        <v>55</v>
      </c>
      <c r="J186" s="100" t="s">
        <v>56</v>
      </c>
      <c r="K186" s="100" t="s">
        <v>164</v>
      </c>
      <c r="L186" s="100" t="s">
        <v>91</v>
      </c>
      <c r="M186" s="102" t="s">
        <v>109</v>
      </c>
      <c r="N186" s="162" t="s">
        <v>884</v>
      </c>
    </row>
    <row r="187" spans="1:14" ht="15.75" customHeight="1">
      <c r="A187" s="15" t="s">
        <v>884</v>
      </c>
      <c r="B187" s="35" t="s">
        <v>51</v>
      </c>
      <c r="C187" s="36" t="s">
        <v>1291</v>
      </c>
      <c r="D187" s="96" t="s">
        <v>53</v>
      </c>
      <c r="E187" s="96">
        <v>20</v>
      </c>
      <c r="F187" s="159">
        <v>1200</v>
      </c>
      <c r="G187" s="98" t="s">
        <v>54</v>
      </c>
      <c r="H187" s="160">
        <v>46174</v>
      </c>
      <c r="I187" s="100" t="s">
        <v>55</v>
      </c>
      <c r="J187" s="100" t="s">
        <v>56</v>
      </c>
      <c r="K187" s="100" t="s">
        <v>164</v>
      </c>
      <c r="L187" s="100" t="s">
        <v>91</v>
      </c>
      <c r="M187" s="102" t="s">
        <v>2517</v>
      </c>
      <c r="N187" s="162" t="s">
        <v>884</v>
      </c>
    </row>
    <row r="188" spans="1:14" ht="15.75" customHeight="1">
      <c r="A188" s="15" t="s">
        <v>884</v>
      </c>
      <c r="B188" s="35" t="s">
        <v>51</v>
      </c>
      <c r="C188" s="36" t="s">
        <v>1294</v>
      </c>
      <c r="D188" s="96" t="s">
        <v>53</v>
      </c>
      <c r="E188" s="96">
        <v>30</v>
      </c>
      <c r="F188" s="159">
        <v>1080</v>
      </c>
      <c r="G188" s="98" t="s">
        <v>54</v>
      </c>
      <c r="H188" s="160">
        <v>46174</v>
      </c>
      <c r="I188" s="100" t="s">
        <v>55</v>
      </c>
      <c r="J188" s="100" t="s">
        <v>56</v>
      </c>
      <c r="K188" s="100" t="s">
        <v>164</v>
      </c>
      <c r="L188" s="100" t="s">
        <v>91</v>
      </c>
      <c r="M188" s="102" t="s">
        <v>2534</v>
      </c>
      <c r="N188" s="162" t="s">
        <v>884</v>
      </c>
    </row>
    <row r="189" spans="1:14" ht="15.75" customHeight="1">
      <c r="A189" s="15" t="s">
        <v>884</v>
      </c>
      <c r="B189" s="35" t="s">
        <v>51</v>
      </c>
      <c r="C189" s="36" t="s">
        <v>504</v>
      </c>
      <c r="D189" s="96" t="s">
        <v>53</v>
      </c>
      <c r="E189" s="96">
        <v>30</v>
      </c>
      <c r="F189" s="159">
        <v>1050</v>
      </c>
      <c r="G189" s="98" t="s">
        <v>54</v>
      </c>
      <c r="H189" s="160">
        <v>46174</v>
      </c>
      <c r="I189" s="100" t="s">
        <v>55</v>
      </c>
      <c r="J189" s="100" t="s">
        <v>56</v>
      </c>
      <c r="K189" s="100" t="s">
        <v>164</v>
      </c>
      <c r="L189" s="100" t="s">
        <v>91</v>
      </c>
      <c r="M189" s="102" t="s">
        <v>2498</v>
      </c>
      <c r="N189" s="162" t="s">
        <v>884</v>
      </c>
    </row>
    <row r="190" spans="1:14" ht="15.75" customHeight="1">
      <c r="A190" s="15" t="s">
        <v>884</v>
      </c>
      <c r="B190" s="35" t="s">
        <v>51</v>
      </c>
      <c r="C190" s="36" t="s">
        <v>1303</v>
      </c>
      <c r="D190" s="96" t="s">
        <v>53</v>
      </c>
      <c r="E190" s="96">
        <v>10</v>
      </c>
      <c r="F190" s="159">
        <v>1000</v>
      </c>
      <c r="G190" s="98" t="s">
        <v>54</v>
      </c>
      <c r="H190" s="160">
        <v>46174</v>
      </c>
      <c r="I190" s="100" t="s">
        <v>55</v>
      </c>
      <c r="J190" s="100" t="s">
        <v>56</v>
      </c>
      <c r="K190" s="100" t="s">
        <v>164</v>
      </c>
      <c r="L190" s="100" t="s">
        <v>91</v>
      </c>
      <c r="M190" s="102" t="s">
        <v>2486</v>
      </c>
      <c r="N190" s="162" t="s">
        <v>884</v>
      </c>
    </row>
    <row r="191" spans="1:14" ht="15.75" customHeight="1">
      <c r="A191" s="15" t="s">
        <v>884</v>
      </c>
      <c r="B191" s="35" t="s">
        <v>51</v>
      </c>
      <c r="C191" s="36" t="s">
        <v>1297</v>
      </c>
      <c r="D191" s="96" t="s">
        <v>53</v>
      </c>
      <c r="E191" s="96">
        <v>1</v>
      </c>
      <c r="F191" s="159">
        <v>1000</v>
      </c>
      <c r="G191" s="98" t="s">
        <v>54</v>
      </c>
      <c r="H191" s="160">
        <v>46174</v>
      </c>
      <c r="I191" s="100" t="s">
        <v>55</v>
      </c>
      <c r="J191" s="100" t="s">
        <v>56</v>
      </c>
      <c r="K191" s="100" t="s">
        <v>164</v>
      </c>
      <c r="L191" s="100" t="s">
        <v>91</v>
      </c>
      <c r="M191" s="102" t="s">
        <v>73</v>
      </c>
      <c r="N191" s="162" t="s">
        <v>884</v>
      </c>
    </row>
    <row r="192" spans="1:14" ht="15.75" customHeight="1">
      <c r="A192" s="15" t="s">
        <v>884</v>
      </c>
      <c r="B192" s="35" t="s">
        <v>848</v>
      </c>
      <c r="C192" s="36" t="s">
        <v>1190</v>
      </c>
      <c r="D192" s="96" t="s">
        <v>53</v>
      </c>
      <c r="E192" s="96">
        <v>10</v>
      </c>
      <c r="F192" s="159">
        <v>1000</v>
      </c>
      <c r="G192" s="98" t="s">
        <v>54</v>
      </c>
      <c r="H192" s="160">
        <v>46174</v>
      </c>
      <c r="I192" s="100" t="s">
        <v>55</v>
      </c>
      <c r="J192" s="100" t="s">
        <v>56</v>
      </c>
      <c r="K192" s="100" t="s">
        <v>164</v>
      </c>
      <c r="L192" s="100" t="s">
        <v>91</v>
      </c>
      <c r="M192" s="102" t="s">
        <v>148</v>
      </c>
      <c r="N192" s="162" t="s">
        <v>884</v>
      </c>
    </row>
    <row r="193" spans="1:14" ht="15.75" customHeight="1">
      <c r="A193" s="15" t="s">
        <v>884</v>
      </c>
      <c r="B193" s="35" t="s">
        <v>51</v>
      </c>
      <c r="C193" s="36" t="s">
        <v>1299</v>
      </c>
      <c r="D193" s="96" t="s">
        <v>1300</v>
      </c>
      <c r="E193" s="96">
        <v>5</v>
      </c>
      <c r="F193" s="159">
        <v>1000</v>
      </c>
      <c r="G193" s="98" t="s">
        <v>54</v>
      </c>
      <c r="H193" s="160">
        <v>46174</v>
      </c>
      <c r="I193" s="100" t="s">
        <v>55</v>
      </c>
      <c r="J193" s="100" t="s">
        <v>56</v>
      </c>
      <c r="K193" s="100" t="s">
        <v>164</v>
      </c>
      <c r="L193" s="100" t="s">
        <v>91</v>
      </c>
      <c r="M193" s="102" t="s">
        <v>109</v>
      </c>
      <c r="N193" s="162" t="s">
        <v>884</v>
      </c>
    </row>
    <row r="194" spans="1:14" ht="15.75" customHeight="1">
      <c r="A194" s="15" t="s">
        <v>884</v>
      </c>
      <c r="B194" s="35" t="s">
        <v>51</v>
      </c>
      <c r="C194" s="36" t="s">
        <v>1306</v>
      </c>
      <c r="D194" s="96" t="s">
        <v>583</v>
      </c>
      <c r="E194" s="96">
        <v>2</v>
      </c>
      <c r="F194" s="159">
        <v>940</v>
      </c>
      <c r="G194" s="98" t="s">
        <v>54</v>
      </c>
      <c r="H194" s="160">
        <v>46174</v>
      </c>
      <c r="I194" s="100" t="s">
        <v>55</v>
      </c>
      <c r="J194" s="100" t="s">
        <v>56</v>
      </c>
      <c r="K194" s="100" t="s">
        <v>164</v>
      </c>
      <c r="L194" s="100" t="s">
        <v>91</v>
      </c>
      <c r="M194" s="102" t="s">
        <v>2517</v>
      </c>
      <c r="N194" s="162" t="s">
        <v>884</v>
      </c>
    </row>
    <row r="195" spans="1:14" ht="15.75" customHeight="1">
      <c r="A195" s="15" t="s">
        <v>884</v>
      </c>
      <c r="B195" s="35" t="s">
        <v>51</v>
      </c>
      <c r="C195" s="36" t="s">
        <v>1309</v>
      </c>
      <c r="D195" s="96" t="s">
        <v>1439</v>
      </c>
      <c r="E195" s="96">
        <v>10</v>
      </c>
      <c r="F195" s="159">
        <v>920</v>
      </c>
      <c r="G195" s="98" t="s">
        <v>54</v>
      </c>
      <c r="H195" s="160">
        <v>46174</v>
      </c>
      <c r="I195" s="100" t="s">
        <v>55</v>
      </c>
      <c r="J195" s="100" t="s">
        <v>56</v>
      </c>
      <c r="K195" s="100" t="s">
        <v>164</v>
      </c>
      <c r="L195" s="100" t="s">
        <v>91</v>
      </c>
      <c r="M195" s="102" t="s">
        <v>2534</v>
      </c>
      <c r="N195" s="162" t="s">
        <v>884</v>
      </c>
    </row>
    <row r="196" spans="1:14" ht="15.75" customHeight="1">
      <c r="A196" s="15" t="s">
        <v>884</v>
      </c>
      <c r="B196" s="35" t="s">
        <v>51</v>
      </c>
      <c r="C196" s="36" t="s">
        <v>1311</v>
      </c>
      <c r="D196" s="96" t="s">
        <v>53</v>
      </c>
      <c r="E196" s="96">
        <v>10</v>
      </c>
      <c r="F196" s="159">
        <v>920</v>
      </c>
      <c r="G196" s="98" t="s">
        <v>54</v>
      </c>
      <c r="H196" s="160">
        <v>46174</v>
      </c>
      <c r="I196" s="100" t="s">
        <v>55</v>
      </c>
      <c r="J196" s="100" t="s">
        <v>56</v>
      </c>
      <c r="K196" s="100" t="s">
        <v>164</v>
      </c>
      <c r="L196" s="100" t="s">
        <v>91</v>
      </c>
      <c r="M196" s="102" t="s">
        <v>2498</v>
      </c>
      <c r="N196" s="162" t="s">
        <v>884</v>
      </c>
    </row>
    <row r="197" spans="1:14" ht="15.75" customHeight="1">
      <c r="A197" s="15" t="s">
        <v>884</v>
      </c>
      <c r="B197" s="35" t="s">
        <v>51</v>
      </c>
      <c r="C197" s="36" t="s">
        <v>1313</v>
      </c>
      <c r="D197" s="96" t="s">
        <v>53</v>
      </c>
      <c r="E197" s="96">
        <v>8</v>
      </c>
      <c r="F197" s="159">
        <v>915.36</v>
      </c>
      <c r="G197" s="98" t="s">
        <v>54</v>
      </c>
      <c r="H197" s="160">
        <v>46174</v>
      </c>
      <c r="I197" s="100" t="s">
        <v>55</v>
      </c>
      <c r="J197" s="100" t="s">
        <v>56</v>
      </c>
      <c r="K197" s="100" t="s">
        <v>164</v>
      </c>
      <c r="L197" s="100" t="s">
        <v>91</v>
      </c>
      <c r="M197" s="102" t="s">
        <v>2486</v>
      </c>
      <c r="N197" s="162" t="s">
        <v>884</v>
      </c>
    </row>
    <row r="198" spans="1:14" ht="15.75" customHeight="1">
      <c r="A198" s="15" t="s">
        <v>884</v>
      </c>
      <c r="B198" s="35" t="s">
        <v>51</v>
      </c>
      <c r="C198" s="36" t="s">
        <v>463</v>
      </c>
      <c r="D198" s="96" t="s">
        <v>53</v>
      </c>
      <c r="E198" s="96">
        <v>8</v>
      </c>
      <c r="F198" s="159">
        <v>888</v>
      </c>
      <c r="G198" s="98" t="s">
        <v>54</v>
      </c>
      <c r="H198" s="160">
        <v>46174</v>
      </c>
      <c r="I198" s="100" t="s">
        <v>55</v>
      </c>
      <c r="J198" s="100" t="s">
        <v>56</v>
      </c>
      <c r="K198" s="100" t="s">
        <v>164</v>
      </c>
      <c r="L198" s="100" t="s">
        <v>91</v>
      </c>
      <c r="M198" s="102" t="s">
        <v>73</v>
      </c>
      <c r="N198" s="162" t="s">
        <v>884</v>
      </c>
    </row>
    <row r="199" spans="1:14" ht="15.75" customHeight="1">
      <c r="A199" s="15" t="s">
        <v>884</v>
      </c>
      <c r="B199" s="35" t="s">
        <v>51</v>
      </c>
      <c r="C199" s="36" t="s">
        <v>1316</v>
      </c>
      <c r="D199" s="96" t="s">
        <v>53</v>
      </c>
      <c r="E199" s="96">
        <v>20</v>
      </c>
      <c r="F199" s="159">
        <v>830</v>
      </c>
      <c r="G199" s="98" t="s">
        <v>54</v>
      </c>
      <c r="H199" s="160">
        <v>46174</v>
      </c>
      <c r="I199" s="100" t="s">
        <v>55</v>
      </c>
      <c r="J199" s="100" t="s">
        <v>56</v>
      </c>
      <c r="K199" s="100" t="s">
        <v>164</v>
      </c>
      <c r="L199" s="100" t="s">
        <v>91</v>
      </c>
      <c r="M199" s="102" t="s">
        <v>148</v>
      </c>
      <c r="N199" s="162" t="s">
        <v>884</v>
      </c>
    </row>
    <row r="200" spans="1:14" ht="15.75" customHeight="1">
      <c r="A200" s="15" t="s">
        <v>884</v>
      </c>
      <c r="B200" s="35" t="s">
        <v>51</v>
      </c>
      <c r="C200" s="36" t="s">
        <v>1318</v>
      </c>
      <c r="D200" s="96" t="s">
        <v>53</v>
      </c>
      <c r="E200" s="96">
        <v>4</v>
      </c>
      <c r="F200" s="159">
        <v>800</v>
      </c>
      <c r="G200" s="98" t="s">
        <v>54</v>
      </c>
      <c r="H200" s="160">
        <v>46174</v>
      </c>
      <c r="I200" s="100" t="s">
        <v>55</v>
      </c>
      <c r="J200" s="100" t="s">
        <v>56</v>
      </c>
      <c r="K200" s="100" t="s">
        <v>164</v>
      </c>
      <c r="L200" s="100" t="s">
        <v>91</v>
      </c>
      <c r="M200" s="102" t="s">
        <v>109</v>
      </c>
      <c r="N200" s="162" t="s">
        <v>884</v>
      </c>
    </row>
    <row r="201" spans="1:14" ht="15.75" customHeight="1">
      <c r="A201" s="15" t="s">
        <v>951</v>
      </c>
      <c r="B201" s="35" t="s">
        <v>51</v>
      </c>
      <c r="C201" s="36" t="s">
        <v>551</v>
      </c>
      <c r="D201" s="96" t="s">
        <v>53</v>
      </c>
      <c r="E201" s="96">
        <v>4</v>
      </c>
      <c r="F201" s="159">
        <v>800</v>
      </c>
      <c r="G201" s="98" t="s">
        <v>54</v>
      </c>
      <c r="H201" s="160">
        <v>46174</v>
      </c>
      <c r="I201" s="100" t="s">
        <v>55</v>
      </c>
      <c r="J201" s="100" t="s">
        <v>56</v>
      </c>
      <c r="K201" s="100" t="s">
        <v>164</v>
      </c>
      <c r="L201" s="100" t="s">
        <v>91</v>
      </c>
      <c r="M201" s="102" t="s">
        <v>2517</v>
      </c>
      <c r="N201" s="162" t="s">
        <v>884</v>
      </c>
    </row>
    <row r="202" spans="1:14" ht="15.75" customHeight="1">
      <c r="A202" s="15" t="s">
        <v>884</v>
      </c>
      <c r="B202" s="35" t="s">
        <v>51</v>
      </c>
      <c r="C202" s="36" t="s">
        <v>740</v>
      </c>
      <c r="D202" s="96" t="s">
        <v>53</v>
      </c>
      <c r="E202" s="96">
        <v>15</v>
      </c>
      <c r="F202" s="159">
        <v>750</v>
      </c>
      <c r="G202" s="98" t="s">
        <v>54</v>
      </c>
      <c r="H202" s="160">
        <v>46174</v>
      </c>
      <c r="I202" s="100" t="s">
        <v>55</v>
      </c>
      <c r="J202" s="100" t="s">
        <v>56</v>
      </c>
      <c r="K202" s="100" t="s">
        <v>164</v>
      </c>
      <c r="L202" s="100" t="s">
        <v>91</v>
      </c>
      <c r="M202" s="102" t="s">
        <v>2534</v>
      </c>
      <c r="N202" s="162" t="s">
        <v>884</v>
      </c>
    </row>
    <row r="203" spans="1:14" ht="15.75" customHeight="1">
      <c r="A203" s="15" t="s">
        <v>884</v>
      </c>
      <c r="B203" s="35" t="s">
        <v>848</v>
      </c>
      <c r="C203" s="36" t="s">
        <v>1321</v>
      </c>
      <c r="D203" s="96" t="s">
        <v>53</v>
      </c>
      <c r="E203" s="96">
        <v>30</v>
      </c>
      <c r="F203" s="159">
        <v>750</v>
      </c>
      <c r="G203" s="98" t="s">
        <v>54</v>
      </c>
      <c r="H203" s="160">
        <v>46174</v>
      </c>
      <c r="I203" s="100" t="s">
        <v>55</v>
      </c>
      <c r="J203" s="100" t="s">
        <v>56</v>
      </c>
      <c r="K203" s="100" t="s">
        <v>164</v>
      </c>
      <c r="L203" s="100" t="s">
        <v>91</v>
      </c>
      <c r="M203" s="102" t="s">
        <v>2498</v>
      </c>
      <c r="N203" s="162" t="s">
        <v>884</v>
      </c>
    </row>
    <row r="204" spans="1:14" ht="15.75" customHeight="1">
      <c r="A204" s="15" t="s">
        <v>884</v>
      </c>
      <c r="B204" s="35" t="s">
        <v>51</v>
      </c>
      <c r="C204" s="36" t="s">
        <v>549</v>
      </c>
      <c r="D204" s="96" t="s">
        <v>53</v>
      </c>
      <c r="E204" s="96">
        <v>4</v>
      </c>
      <c r="F204" s="159">
        <v>720</v>
      </c>
      <c r="G204" s="98" t="s">
        <v>54</v>
      </c>
      <c r="H204" s="160">
        <v>46174</v>
      </c>
      <c r="I204" s="100" t="s">
        <v>55</v>
      </c>
      <c r="J204" s="100" t="s">
        <v>56</v>
      </c>
      <c r="K204" s="100" t="s">
        <v>164</v>
      </c>
      <c r="L204" s="100" t="s">
        <v>91</v>
      </c>
      <c r="M204" s="102" t="s">
        <v>2486</v>
      </c>
      <c r="N204" s="162" t="s">
        <v>884</v>
      </c>
    </row>
    <row r="205" spans="1:14" ht="15.75" customHeight="1">
      <c r="A205" s="15" t="s">
        <v>884</v>
      </c>
      <c r="B205" s="35" t="s">
        <v>51</v>
      </c>
      <c r="C205" s="36" t="s">
        <v>1330</v>
      </c>
      <c r="D205" s="96" t="s">
        <v>53</v>
      </c>
      <c r="E205" s="96">
        <v>4</v>
      </c>
      <c r="F205" s="159">
        <v>720</v>
      </c>
      <c r="G205" s="98" t="s">
        <v>54</v>
      </c>
      <c r="H205" s="160">
        <v>46174</v>
      </c>
      <c r="I205" s="100" t="s">
        <v>55</v>
      </c>
      <c r="J205" s="100" t="s">
        <v>56</v>
      </c>
      <c r="K205" s="100" t="s">
        <v>164</v>
      </c>
      <c r="L205" s="100" t="s">
        <v>91</v>
      </c>
      <c r="M205" s="102" t="s">
        <v>73</v>
      </c>
      <c r="N205" s="162" t="s">
        <v>884</v>
      </c>
    </row>
    <row r="206" spans="1:14" ht="15.75" customHeight="1">
      <c r="A206" s="15" t="s">
        <v>884</v>
      </c>
      <c r="B206" s="35" t="s">
        <v>51</v>
      </c>
      <c r="C206" s="36" t="s">
        <v>1324</v>
      </c>
      <c r="D206" s="96" t="s">
        <v>53</v>
      </c>
      <c r="E206" s="96">
        <v>10</v>
      </c>
      <c r="F206" s="159">
        <v>720</v>
      </c>
      <c r="G206" s="98" t="s">
        <v>54</v>
      </c>
      <c r="H206" s="160">
        <v>46174</v>
      </c>
      <c r="I206" s="100" t="s">
        <v>55</v>
      </c>
      <c r="J206" s="100" t="s">
        <v>56</v>
      </c>
      <c r="K206" s="100" t="s">
        <v>164</v>
      </c>
      <c r="L206" s="100" t="s">
        <v>91</v>
      </c>
      <c r="M206" s="102" t="s">
        <v>148</v>
      </c>
      <c r="N206" s="162" t="s">
        <v>884</v>
      </c>
    </row>
    <row r="207" spans="1:14" ht="15.75" customHeight="1">
      <c r="A207" s="15" t="s">
        <v>884</v>
      </c>
      <c r="B207" s="35" t="s">
        <v>51</v>
      </c>
      <c r="C207" s="36" t="s">
        <v>1326</v>
      </c>
      <c r="D207" s="96" t="s">
        <v>53</v>
      </c>
      <c r="E207" s="96">
        <v>12</v>
      </c>
      <c r="F207" s="159">
        <v>720</v>
      </c>
      <c r="G207" s="98" t="s">
        <v>54</v>
      </c>
      <c r="H207" s="160">
        <v>46174</v>
      </c>
      <c r="I207" s="100" t="s">
        <v>55</v>
      </c>
      <c r="J207" s="100" t="s">
        <v>56</v>
      </c>
      <c r="K207" s="100" t="s">
        <v>164</v>
      </c>
      <c r="L207" s="100" t="s">
        <v>91</v>
      </c>
      <c r="M207" s="102" t="s">
        <v>109</v>
      </c>
      <c r="N207" s="162" t="s">
        <v>884</v>
      </c>
    </row>
    <row r="208" spans="1:14" ht="15.75" customHeight="1">
      <c r="A208" s="15" t="s">
        <v>884</v>
      </c>
      <c r="B208" s="35" t="s">
        <v>51</v>
      </c>
      <c r="C208" s="36" t="s">
        <v>1332</v>
      </c>
      <c r="D208" s="96" t="s">
        <v>53</v>
      </c>
      <c r="E208" s="96">
        <v>8</v>
      </c>
      <c r="F208" s="159">
        <v>648</v>
      </c>
      <c r="G208" s="247" t="s">
        <v>54</v>
      </c>
      <c r="H208" s="160">
        <v>46174</v>
      </c>
      <c r="I208" s="100" t="s">
        <v>55</v>
      </c>
      <c r="J208" s="100" t="s">
        <v>56</v>
      </c>
      <c r="K208" s="100" t="s">
        <v>164</v>
      </c>
      <c r="L208" s="100" t="s">
        <v>91</v>
      </c>
      <c r="M208" s="102" t="s">
        <v>2517</v>
      </c>
      <c r="N208" s="162" t="s">
        <v>884</v>
      </c>
    </row>
    <row r="209" spans="1:14" ht="15.75" customHeight="1">
      <c r="A209" s="15" t="s">
        <v>884</v>
      </c>
      <c r="B209" s="35" t="s">
        <v>51</v>
      </c>
      <c r="C209" s="36" t="s">
        <v>1334</v>
      </c>
      <c r="D209" s="96" t="s">
        <v>53</v>
      </c>
      <c r="E209" s="96">
        <v>2</v>
      </c>
      <c r="F209" s="159">
        <v>624</v>
      </c>
      <c r="G209" s="98" t="s">
        <v>54</v>
      </c>
      <c r="H209" s="160">
        <v>46174</v>
      </c>
      <c r="I209" s="100" t="s">
        <v>55</v>
      </c>
      <c r="J209" s="100" t="s">
        <v>56</v>
      </c>
      <c r="K209" s="100" t="s">
        <v>164</v>
      </c>
      <c r="L209" s="100" t="s">
        <v>91</v>
      </c>
      <c r="M209" s="102" t="s">
        <v>2534</v>
      </c>
      <c r="N209" s="162" t="s">
        <v>884</v>
      </c>
    </row>
    <row r="210" spans="1:14" ht="15.75" customHeight="1">
      <c r="A210" s="15" t="s">
        <v>884</v>
      </c>
      <c r="B210" s="35" t="s">
        <v>51</v>
      </c>
      <c r="C210" s="36" t="s">
        <v>1336</v>
      </c>
      <c r="D210" s="96" t="s">
        <v>1337</v>
      </c>
      <c r="E210" s="96">
        <v>2</v>
      </c>
      <c r="F210" s="159">
        <v>610</v>
      </c>
      <c r="G210" s="98" t="s">
        <v>54</v>
      </c>
      <c r="H210" s="160">
        <v>46174</v>
      </c>
      <c r="I210" s="100" t="s">
        <v>55</v>
      </c>
      <c r="J210" s="100" t="s">
        <v>56</v>
      </c>
      <c r="K210" s="100" t="s">
        <v>164</v>
      </c>
      <c r="L210" s="100" t="s">
        <v>91</v>
      </c>
      <c r="M210" s="102" t="s">
        <v>2498</v>
      </c>
      <c r="N210" s="162" t="s">
        <v>884</v>
      </c>
    </row>
    <row r="211" spans="1:14" ht="15.75" customHeight="1">
      <c r="A211" s="15" t="s">
        <v>951</v>
      </c>
      <c r="B211" s="35" t="s">
        <v>51</v>
      </c>
      <c r="C211" s="36" t="s">
        <v>1341</v>
      </c>
      <c r="D211" s="96" t="s">
        <v>53</v>
      </c>
      <c r="E211" s="96">
        <v>10</v>
      </c>
      <c r="F211" s="159">
        <v>600</v>
      </c>
      <c r="G211" s="98" t="s">
        <v>54</v>
      </c>
      <c r="H211" s="160">
        <v>46174</v>
      </c>
      <c r="I211" s="100" t="s">
        <v>55</v>
      </c>
      <c r="J211" s="100" t="s">
        <v>56</v>
      </c>
      <c r="K211" s="100" t="s">
        <v>164</v>
      </c>
      <c r="L211" s="100" t="s">
        <v>91</v>
      </c>
      <c r="M211" s="102" t="s">
        <v>2486</v>
      </c>
      <c r="N211" s="162" t="s">
        <v>884</v>
      </c>
    </row>
    <row r="212" spans="1:14" ht="15.75" customHeight="1">
      <c r="A212" s="15" t="s">
        <v>884</v>
      </c>
      <c r="B212" s="35" t="s">
        <v>848</v>
      </c>
      <c r="C212" s="36" t="s">
        <v>1339</v>
      </c>
      <c r="D212" s="96" t="s">
        <v>53</v>
      </c>
      <c r="E212" s="96">
        <v>20</v>
      </c>
      <c r="F212" s="159">
        <v>600</v>
      </c>
      <c r="G212" s="98" t="s">
        <v>54</v>
      </c>
      <c r="H212" s="160">
        <v>46174</v>
      </c>
      <c r="I212" s="100" t="s">
        <v>55</v>
      </c>
      <c r="J212" s="100" t="s">
        <v>56</v>
      </c>
      <c r="K212" s="100" t="s">
        <v>164</v>
      </c>
      <c r="L212" s="100" t="s">
        <v>91</v>
      </c>
      <c r="M212" s="102" t="s">
        <v>73</v>
      </c>
      <c r="N212" s="162" t="s">
        <v>884</v>
      </c>
    </row>
    <row r="213" spans="1:14" ht="15.75" customHeight="1">
      <c r="A213" s="15" t="s">
        <v>884</v>
      </c>
      <c r="B213" s="35" t="s">
        <v>51</v>
      </c>
      <c r="C213" s="36" t="s">
        <v>1345</v>
      </c>
      <c r="D213" s="96" t="s">
        <v>53</v>
      </c>
      <c r="E213" s="96">
        <v>12</v>
      </c>
      <c r="F213" s="159">
        <v>420</v>
      </c>
      <c r="G213" s="98" t="s">
        <v>54</v>
      </c>
      <c r="H213" s="160">
        <v>46174</v>
      </c>
      <c r="I213" s="100" t="s">
        <v>55</v>
      </c>
      <c r="J213" s="100" t="s">
        <v>56</v>
      </c>
      <c r="K213" s="100" t="s">
        <v>164</v>
      </c>
      <c r="L213" s="100" t="s">
        <v>91</v>
      </c>
      <c r="M213" s="102" t="s">
        <v>148</v>
      </c>
      <c r="N213" s="162" t="s">
        <v>884</v>
      </c>
    </row>
    <row r="214" spans="1:14" ht="15.75" customHeight="1">
      <c r="A214" s="15" t="s">
        <v>884</v>
      </c>
      <c r="B214" s="35" t="s">
        <v>51</v>
      </c>
      <c r="C214" s="36" t="s">
        <v>1343</v>
      </c>
      <c r="D214" s="96" t="s">
        <v>53</v>
      </c>
      <c r="E214" s="96">
        <v>1</v>
      </c>
      <c r="F214" s="159">
        <v>420</v>
      </c>
      <c r="G214" s="98" t="s">
        <v>54</v>
      </c>
      <c r="H214" s="160">
        <v>46174</v>
      </c>
      <c r="I214" s="100" t="s">
        <v>55</v>
      </c>
      <c r="J214" s="100" t="s">
        <v>56</v>
      </c>
      <c r="K214" s="100" t="s">
        <v>164</v>
      </c>
      <c r="L214" s="100" t="s">
        <v>91</v>
      </c>
      <c r="M214" s="102" t="s">
        <v>109</v>
      </c>
      <c r="N214" s="162" t="s">
        <v>884</v>
      </c>
    </row>
    <row r="215" spans="1:14" ht="15.75" customHeight="1">
      <c r="A215" s="15" t="s">
        <v>884</v>
      </c>
      <c r="B215" s="35" t="s">
        <v>861</v>
      </c>
      <c r="C215" s="36" t="s">
        <v>1351</v>
      </c>
      <c r="D215" s="96" t="s">
        <v>53</v>
      </c>
      <c r="E215" s="96">
        <v>1</v>
      </c>
      <c r="F215" s="159">
        <v>400</v>
      </c>
      <c r="G215" s="98" t="s">
        <v>54</v>
      </c>
      <c r="H215" s="160">
        <v>46174</v>
      </c>
      <c r="I215" s="100" t="s">
        <v>55</v>
      </c>
      <c r="J215" s="100" t="s">
        <v>56</v>
      </c>
      <c r="K215" s="100" t="s">
        <v>164</v>
      </c>
      <c r="L215" s="100" t="s">
        <v>91</v>
      </c>
      <c r="M215" s="102" t="s">
        <v>2517</v>
      </c>
      <c r="N215" s="162" t="s">
        <v>884</v>
      </c>
    </row>
    <row r="216" spans="1:14" ht="15.75" customHeight="1">
      <c r="A216" s="15" t="s">
        <v>884</v>
      </c>
      <c r="B216" s="35" t="s">
        <v>51</v>
      </c>
      <c r="C216" s="36" t="s">
        <v>1347</v>
      </c>
      <c r="D216" s="96" t="s">
        <v>53</v>
      </c>
      <c r="E216" s="96">
        <v>20</v>
      </c>
      <c r="F216" s="159">
        <v>400</v>
      </c>
      <c r="G216" s="98" t="s">
        <v>54</v>
      </c>
      <c r="H216" s="160">
        <v>46174</v>
      </c>
      <c r="I216" s="100" t="s">
        <v>55</v>
      </c>
      <c r="J216" s="100" t="s">
        <v>56</v>
      </c>
      <c r="K216" s="100" t="s">
        <v>164</v>
      </c>
      <c r="L216" s="100" t="s">
        <v>91</v>
      </c>
      <c r="M216" s="102" t="s">
        <v>2534</v>
      </c>
      <c r="N216" s="162" t="s">
        <v>884</v>
      </c>
    </row>
    <row r="217" spans="1:14" ht="15.75" customHeight="1">
      <c r="A217" s="82" t="s">
        <v>884</v>
      </c>
      <c r="B217" s="35" t="s">
        <v>848</v>
      </c>
      <c r="C217" s="36" t="s">
        <v>1349</v>
      </c>
      <c r="D217" s="37" t="s">
        <v>53</v>
      </c>
      <c r="E217" s="37">
        <v>10</v>
      </c>
      <c r="F217" s="258">
        <v>400</v>
      </c>
      <c r="G217" s="98" t="s">
        <v>54</v>
      </c>
      <c r="H217" s="259">
        <v>46174</v>
      </c>
      <c r="I217" s="100" t="s">
        <v>55</v>
      </c>
      <c r="J217" s="41" t="s">
        <v>56</v>
      </c>
      <c r="K217" s="41" t="s">
        <v>164</v>
      </c>
      <c r="L217" s="100" t="s">
        <v>91</v>
      </c>
      <c r="M217" s="102" t="s">
        <v>2498</v>
      </c>
      <c r="N217" s="162" t="s">
        <v>884</v>
      </c>
    </row>
    <row r="218" spans="1:14" ht="15.75" customHeight="1">
      <c r="A218" s="15" t="s">
        <v>951</v>
      </c>
      <c r="B218" s="35" t="s">
        <v>51</v>
      </c>
      <c r="C218" s="36" t="s">
        <v>1354</v>
      </c>
      <c r="D218" s="96" t="s">
        <v>53</v>
      </c>
      <c r="E218" s="96">
        <v>2</v>
      </c>
      <c r="F218" s="159">
        <v>360</v>
      </c>
      <c r="G218" s="98" t="s">
        <v>54</v>
      </c>
      <c r="H218" s="160">
        <v>46174</v>
      </c>
      <c r="I218" s="100" t="s">
        <v>55</v>
      </c>
      <c r="J218" s="100" t="s">
        <v>56</v>
      </c>
      <c r="K218" s="100" t="s">
        <v>164</v>
      </c>
      <c r="L218" s="100" t="s">
        <v>91</v>
      </c>
      <c r="M218" s="102" t="s">
        <v>2486</v>
      </c>
      <c r="N218" s="162" t="s">
        <v>884</v>
      </c>
    </row>
    <row r="219" spans="1:14" ht="15.75" customHeight="1">
      <c r="A219" s="15" t="s">
        <v>884</v>
      </c>
      <c r="B219" s="35" t="s">
        <v>51</v>
      </c>
      <c r="C219" s="36" t="s">
        <v>675</v>
      </c>
      <c r="D219" s="96" t="s">
        <v>53</v>
      </c>
      <c r="E219" s="96">
        <v>2</v>
      </c>
      <c r="F219" s="159">
        <v>360</v>
      </c>
      <c r="G219" s="98" t="s">
        <v>54</v>
      </c>
      <c r="H219" s="160">
        <v>46174</v>
      </c>
      <c r="I219" s="100" t="s">
        <v>55</v>
      </c>
      <c r="J219" s="100" t="s">
        <v>56</v>
      </c>
      <c r="K219" s="100" t="s">
        <v>164</v>
      </c>
      <c r="L219" s="100" t="s">
        <v>91</v>
      </c>
      <c r="M219" s="102" t="s">
        <v>73</v>
      </c>
      <c r="N219" s="162" t="s">
        <v>884</v>
      </c>
    </row>
    <row r="220" spans="1:14" ht="15.75" customHeight="1">
      <c r="A220" s="15" t="s">
        <v>884</v>
      </c>
      <c r="B220" s="35" t="s">
        <v>51</v>
      </c>
      <c r="C220" s="36" t="s">
        <v>1356</v>
      </c>
      <c r="D220" s="96" t="s">
        <v>53</v>
      </c>
      <c r="E220" s="96">
        <v>3</v>
      </c>
      <c r="F220" s="159">
        <v>360</v>
      </c>
      <c r="G220" s="98" t="s">
        <v>54</v>
      </c>
      <c r="H220" s="160">
        <v>46174</v>
      </c>
      <c r="I220" s="100" t="s">
        <v>55</v>
      </c>
      <c r="J220" s="100" t="s">
        <v>56</v>
      </c>
      <c r="K220" s="100" t="s">
        <v>164</v>
      </c>
      <c r="L220" s="100" t="s">
        <v>91</v>
      </c>
      <c r="M220" s="102" t="s">
        <v>148</v>
      </c>
      <c r="N220" s="162" t="s">
        <v>884</v>
      </c>
    </row>
    <row r="221" spans="1:14" ht="15.75" customHeight="1">
      <c r="A221" s="15" t="s">
        <v>884</v>
      </c>
      <c r="B221" s="35" t="s">
        <v>848</v>
      </c>
      <c r="C221" s="36" t="s">
        <v>1359</v>
      </c>
      <c r="D221" s="96" t="s">
        <v>1258</v>
      </c>
      <c r="E221" s="96">
        <v>10</v>
      </c>
      <c r="F221" s="159">
        <v>350</v>
      </c>
      <c r="G221" s="98" t="s">
        <v>54</v>
      </c>
      <c r="H221" s="160">
        <v>46174</v>
      </c>
      <c r="I221" s="100" t="s">
        <v>55</v>
      </c>
      <c r="J221" s="100" t="s">
        <v>56</v>
      </c>
      <c r="K221" s="100" t="s">
        <v>164</v>
      </c>
      <c r="L221" s="100" t="s">
        <v>91</v>
      </c>
      <c r="M221" s="102" t="s">
        <v>109</v>
      </c>
      <c r="N221" s="162" t="s">
        <v>884</v>
      </c>
    </row>
    <row r="222" spans="1:14" ht="15.75" customHeight="1">
      <c r="A222" s="15" t="s">
        <v>884</v>
      </c>
      <c r="B222" s="35" t="s">
        <v>51</v>
      </c>
      <c r="C222" s="36" t="s">
        <v>1361</v>
      </c>
      <c r="D222" s="96" t="s">
        <v>53</v>
      </c>
      <c r="E222" s="96">
        <v>4</v>
      </c>
      <c r="F222" s="159">
        <v>345.6</v>
      </c>
      <c r="G222" s="98" t="s">
        <v>54</v>
      </c>
      <c r="H222" s="160">
        <v>46174</v>
      </c>
      <c r="I222" s="100" t="s">
        <v>55</v>
      </c>
      <c r="J222" s="100" t="s">
        <v>56</v>
      </c>
      <c r="K222" s="100" t="s">
        <v>164</v>
      </c>
      <c r="L222" s="100" t="s">
        <v>91</v>
      </c>
      <c r="M222" s="102" t="s">
        <v>2517</v>
      </c>
      <c r="N222" s="162" t="s">
        <v>884</v>
      </c>
    </row>
    <row r="223" spans="1:14" ht="15.75" customHeight="1">
      <c r="A223" s="15" t="s">
        <v>884</v>
      </c>
      <c r="B223" s="35" t="s">
        <v>51</v>
      </c>
      <c r="C223" s="36" t="s">
        <v>1363</v>
      </c>
      <c r="D223" s="96" t="s">
        <v>53</v>
      </c>
      <c r="E223" s="96">
        <v>2</v>
      </c>
      <c r="F223" s="159">
        <v>340</v>
      </c>
      <c r="G223" s="98" t="s">
        <v>54</v>
      </c>
      <c r="H223" s="160">
        <v>46174</v>
      </c>
      <c r="I223" s="100" t="s">
        <v>55</v>
      </c>
      <c r="J223" s="100" t="s">
        <v>56</v>
      </c>
      <c r="K223" s="100" t="s">
        <v>164</v>
      </c>
      <c r="L223" s="100" t="s">
        <v>91</v>
      </c>
      <c r="M223" s="102" t="s">
        <v>2534</v>
      </c>
      <c r="N223" s="162" t="s">
        <v>884</v>
      </c>
    </row>
    <row r="224" spans="1:14" ht="15.75" customHeight="1">
      <c r="A224" s="15" t="s">
        <v>884</v>
      </c>
      <c r="B224" s="35" t="s">
        <v>51</v>
      </c>
      <c r="C224" s="36" t="s">
        <v>1365</v>
      </c>
      <c r="D224" s="96" t="s">
        <v>53</v>
      </c>
      <c r="E224" s="96">
        <v>1</v>
      </c>
      <c r="F224" s="159">
        <v>336</v>
      </c>
      <c r="G224" s="98" t="s">
        <v>54</v>
      </c>
      <c r="H224" s="160">
        <v>46174</v>
      </c>
      <c r="I224" s="100" t="s">
        <v>55</v>
      </c>
      <c r="J224" s="100" t="s">
        <v>56</v>
      </c>
      <c r="K224" s="100" t="s">
        <v>164</v>
      </c>
      <c r="L224" s="100" t="s">
        <v>91</v>
      </c>
      <c r="M224" s="102" t="s">
        <v>2498</v>
      </c>
      <c r="N224" s="162" t="s">
        <v>884</v>
      </c>
    </row>
    <row r="225" spans="1:14" ht="15.75" customHeight="1">
      <c r="A225" s="15" t="s">
        <v>884</v>
      </c>
      <c r="B225" s="35" t="s">
        <v>51</v>
      </c>
      <c r="C225" s="36" t="s">
        <v>1367</v>
      </c>
      <c r="D225" s="96" t="s">
        <v>53</v>
      </c>
      <c r="E225" s="96">
        <v>100</v>
      </c>
      <c r="F225" s="159">
        <v>300</v>
      </c>
      <c r="G225" s="98" t="s">
        <v>54</v>
      </c>
      <c r="H225" s="160">
        <v>46174</v>
      </c>
      <c r="I225" s="100" t="s">
        <v>55</v>
      </c>
      <c r="J225" s="100" t="s">
        <v>56</v>
      </c>
      <c r="K225" s="100" t="s">
        <v>164</v>
      </c>
      <c r="L225" s="100" t="s">
        <v>91</v>
      </c>
      <c r="M225" s="102" t="s">
        <v>2486</v>
      </c>
      <c r="N225" s="162" t="s">
        <v>884</v>
      </c>
    </row>
    <row r="226" spans="1:14" ht="15.75" customHeight="1">
      <c r="A226" s="15" t="s">
        <v>884</v>
      </c>
      <c r="B226" s="35" t="s">
        <v>51</v>
      </c>
      <c r="C226" s="36" t="s">
        <v>1369</v>
      </c>
      <c r="D226" s="96" t="s">
        <v>53</v>
      </c>
      <c r="E226" s="96">
        <v>15</v>
      </c>
      <c r="F226" s="159">
        <v>300</v>
      </c>
      <c r="G226" s="98" t="s">
        <v>54</v>
      </c>
      <c r="H226" s="160">
        <v>46174</v>
      </c>
      <c r="I226" s="100" t="s">
        <v>55</v>
      </c>
      <c r="J226" s="100" t="s">
        <v>56</v>
      </c>
      <c r="K226" s="100" t="s">
        <v>164</v>
      </c>
      <c r="L226" s="100" t="s">
        <v>91</v>
      </c>
      <c r="M226" s="102" t="s">
        <v>73</v>
      </c>
      <c r="N226" s="162" t="s">
        <v>884</v>
      </c>
    </row>
    <row r="227" spans="1:14" ht="15.75" customHeight="1">
      <c r="A227" s="15" t="s">
        <v>884</v>
      </c>
      <c r="B227" s="35" t="s">
        <v>51</v>
      </c>
      <c r="C227" s="36" t="s">
        <v>1371</v>
      </c>
      <c r="D227" s="96" t="s">
        <v>583</v>
      </c>
      <c r="E227" s="96">
        <v>5</v>
      </c>
      <c r="F227" s="159">
        <v>290</v>
      </c>
      <c r="G227" s="98" t="s">
        <v>54</v>
      </c>
      <c r="H227" s="160">
        <v>46143</v>
      </c>
      <c r="I227" s="100" t="s">
        <v>55</v>
      </c>
      <c r="J227" s="100" t="s">
        <v>56</v>
      </c>
      <c r="K227" s="100" t="s">
        <v>164</v>
      </c>
      <c r="L227" s="100" t="s">
        <v>91</v>
      </c>
      <c r="M227" s="102" t="s">
        <v>148</v>
      </c>
      <c r="N227" s="162" t="s">
        <v>884</v>
      </c>
    </row>
    <row r="228" spans="1:14" ht="15.75" customHeight="1">
      <c r="A228" s="15" t="s">
        <v>884</v>
      </c>
      <c r="B228" s="35" t="s">
        <v>51</v>
      </c>
      <c r="C228" s="36" t="s">
        <v>700</v>
      </c>
      <c r="D228" s="96" t="s">
        <v>53</v>
      </c>
      <c r="E228" s="96">
        <v>2</v>
      </c>
      <c r="F228" s="159">
        <v>288</v>
      </c>
      <c r="G228" s="98" t="s">
        <v>54</v>
      </c>
      <c r="H228" s="160">
        <v>46143</v>
      </c>
      <c r="I228" s="100" t="s">
        <v>55</v>
      </c>
      <c r="J228" s="100" t="s">
        <v>56</v>
      </c>
      <c r="K228" s="100" t="s">
        <v>164</v>
      </c>
      <c r="L228" s="100" t="s">
        <v>91</v>
      </c>
      <c r="M228" s="102" t="s">
        <v>109</v>
      </c>
      <c r="N228" s="162" t="s">
        <v>884</v>
      </c>
    </row>
    <row r="229" spans="1:14" ht="15.75" customHeight="1">
      <c r="A229" s="15" t="s">
        <v>884</v>
      </c>
      <c r="B229" s="35" t="s">
        <v>51</v>
      </c>
      <c r="C229" s="36" t="s">
        <v>722</v>
      </c>
      <c r="D229" s="96" t="s">
        <v>53</v>
      </c>
      <c r="E229" s="96">
        <v>30</v>
      </c>
      <c r="F229" s="159">
        <v>285</v>
      </c>
      <c r="G229" s="98" t="s">
        <v>54</v>
      </c>
      <c r="H229" s="160">
        <v>46143</v>
      </c>
      <c r="I229" s="100" t="s">
        <v>55</v>
      </c>
      <c r="J229" s="100" t="s">
        <v>56</v>
      </c>
      <c r="K229" s="100" t="s">
        <v>164</v>
      </c>
      <c r="L229" s="100" t="s">
        <v>91</v>
      </c>
      <c r="M229" s="102" t="s">
        <v>2517</v>
      </c>
      <c r="N229" s="162" t="s">
        <v>884</v>
      </c>
    </row>
    <row r="230" spans="1:14" ht="15.75" customHeight="1">
      <c r="A230" s="15" t="s">
        <v>884</v>
      </c>
      <c r="B230" s="35" t="s">
        <v>51</v>
      </c>
      <c r="C230" s="36" t="s">
        <v>1375</v>
      </c>
      <c r="D230" s="96" t="s">
        <v>53</v>
      </c>
      <c r="E230" s="96">
        <v>4</v>
      </c>
      <c r="F230" s="159">
        <v>263.04000000000002</v>
      </c>
      <c r="G230" s="98" t="s">
        <v>54</v>
      </c>
      <c r="H230" s="160">
        <v>46143</v>
      </c>
      <c r="I230" s="100" t="s">
        <v>55</v>
      </c>
      <c r="J230" s="100" t="s">
        <v>56</v>
      </c>
      <c r="K230" s="100" t="s">
        <v>164</v>
      </c>
      <c r="L230" s="100" t="s">
        <v>91</v>
      </c>
      <c r="M230" s="102" t="s">
        <v>2534</v>
      </c>
      <c r="N230" s="162" t="s">
        <v>884</v>
      </c>
    </row>
    <row r="231" spans="1:14" ht="15.75" customHeight="1">
      <c r="A231" s="15" t="s">
        <v>884</v>
      </c>
      <c r="B231" s="35" t="s">
        <v>848</v>
      </c>
      <c r="C231" s="36" t="s">
        <v>1377</v>
      </c>
      <c r="D231" s="96" t="s">
        <v>53</v>
      </c>
      <c r="E231" s="96">
        <v>10</v>
      </c>
      <c r="F231" s="159">
        <v>250</v>
      </c>
      <c r="G231" s="98" t="s">
        <v>54</v>
      </c>
      <c r="H231" s="160">
        <v>46143</v>
      </c>
      <c r="I231" s="100" t="s">
        <v>55</v>
      </c>
      <c r="J231" s="100" t="s">
        <v>56</v>
      </c>
      <c r="K231" s="100" t="s">
        <v>164</v>
      </c>
      <c r="L231" s="100" t="s">
        <v>91</v>
      </c>
      <c r="M231" s="102" t="s">
        <v>2498</v>
      </c>
      <c r="N231" s="162" t="s">
        <v>884</v>
      </c>
    </row>
    <row r="232" spans="1:14" ht="15.75" customHeight="1">
      <c r="A232" s="15" t="s">
        <v>884</v>
      </c>
      <c r="B232" s="35" t="s">
        <v>848</v>
      </c>
      <c r="C232" s="36" t="s">
        <v>1379</v>
      </c>
      <c r="D232" s="96" t="s">
        <v>53</v>
      </c>
      <c r="E232" s="96">
        <v>4</v>
      </c>
      <c r="F232" s="159">
        <v>240</v>
      </c>
      <c r="G232" s="98" t="s">
        <v>54</v>
      </c>
      <c r="H232" s="160">
        <v>46143</v>
      </c>
      <c r="I232" s="100" t="s">
        <v>55</v>
      </c>
      <c r="J232" s="100" t="s">
        <v>56</v>
      </c>
      <c r="K232" s="100" t="s">
        <v>164</v>
      </c>
      <c r="L232" s="100" t="s">
        <v>91</v>
      </c>
      <c r="M232" s="102" t="s">
        <v>2486</v>
      </c>
      <c r="N232" s="162" t="s">
        <v>884</v>
      </c>
    </row>
    <row r="233" spans="1:14" ht="15.75" customHeight="1">
      <c r="A233" s="15" t="s">
        <v>884</v>
      </c>
      <c r="B233" s="35" t="s">
        <v>848</v>
      </c>
      <c r="C233" s="36" t="s">
        <v>1381</v>
      </c>
      <c r="D233" s="96" t="s">
        <v>53</v>
      </c>
      <c r="E233" s="96">
        <v>4</v>
      </c>
      <c r="F233" s="159">
        <v>240</v>
      </c>
      <c r="G233" s="98" t="s">
        <v>54</v>
      </c>
      <c r="H233" s="160">
        <v>46143</v>
      </c>
      <c r="I233" s="100" t="s">
        <v>55</v>
      </c>
      <c r="J233" s="100" t="s">
        <v>56</v>
      </c>
      <c r="K233" s="100" t="s">
        <v>164</v>
      </c>
      <c r="L233" s="100" t="s">
        <v>91</v>
      </c>
      <c r="M233" s="102" t="s">
        <v>73</v>
      </c>
      <c r="N233" s="162" t="s">
        <v>884</v>
      </c>
    </row>
    <row r="234" spans="1:14" ht="15.75" customHeight="1">
      <c r="A234" s="15" t="s">
        <v>951</v>
      </c>
      <c r="B234" s="35" t="s">
        <v>51</v>
      </c>
      <c r="C234" s="36" t="s">
        <v>1383</v>
      </c>
      <c r="D234" s="96" t="s">
        <v>53</v>
      </c>
      <c r="E234" s="96">
        <v>2</v>
      </c>
      <c r="F234" s="159">
        <v>200</v>
      </c>
      <c r="G234" s="98" t="s">
        <v>54</v>
      </c>
      <c r="H234" s="160">
        <v>46143</v>
      </c>
      <c r="I234" s="100" t="s">
        <v>55</v>
      </c>
      <c r="J234" s="100" t="s">
        <v>56</v>
      </c>
      <c r="K234" s="100" t="s">
        <v>164</v>
      </c>
      <c r="L234" s="100" t="s">
        <v>91</v>
      </c>
      <c r="M234" s="102" t="s">
        <v>148</v>
      </c>
      <c r="N234" s="162" t="s">
        <v>884</v>
      </c>
    </row>
    <row r="235" spans="1:14" ht="15.75" customHeight="1">
      <c r="A235" s="15" t="s">
        <v>884</v>
      </c>
      <c r="B235" s="35" t="s">
        <v>51</v>
      </c>
      <c r="C235" s="36" t="s">
        <v>1385</v>
      </c>
      <c r="D235" s="96" t="s">
        <v>53</v>
      </c>
      <c r="E235" s="96">
        <v>2</v>
      </c>
      <c r="F235" s="159">
        <v>200</v>
      </c>
      <c r="G235" s="98" t="s">
        <v>54</v>
      </c>
      <c r="H235" s="160">
        <v>46143</v>
      </c>
      <c r="I235" s="100" t="s">
        <v>55</v>
      </c>
      <c r="J235" s="100" t="s">
        <v>56</v>
      </c>
      <c r="K235" s="100" t="s">
        <v>164</v>
      </c>
      <c r="L235" s="100" t="s">
        <v>91</v>
      </c>
      <c r="M235" s="102" t="s">
        <v>109</v>
      </c>
      <c r="N235" s="162" t="s">
        <v>884</v>
      </c>
    </row>
    <row r="236" spans="1:14" ht="15.75" customHeight="1">
      <c r="A236" s="15" t="s">
        <v>884</v>
      </c>
      <c r="B236" s="35" t="s">
        <v>51</v>
      </c>
      <c r="C236" s="36" t="s">
        <v>1387</v>
      </c>
      <c r="D236" s="96" t="s">
        <v>53</v>
      </c>
      <c r="E236" s="96">
        <v>2</v>
      </c>
      <c r="F236" s="159">
        <v>200</v>
      </c>
      <c r="G236" s="98" t="s">
        <v>54</v>
      </c>
      <c r="H236" s="160">
        <v>46143</v>
      </c>
      <c r="I236" s="100" t="s">
        <v>55</v>
      </c>
      <c r="J236" s="100" t="s">
        <v>56</v>
      </c>
      <c r="K236" s="100" t="s">
        <v>164</v>
      </c>
      <c r="L236" s="100" t="s">
        <v>91</v>
      </c>
      <c r="M236" s="102" t="s">
        <v>2517</v>
      </c>
      <c r="N236" s="162" t="s">
        <v>884</v>
      </c>
    </row>
    <row r="237" spans="1:14" ht="15.75" customHeight="1">
      <c r="A237" s="15" t="s">
        <v>884</v>
      </c>
      <c r="B237" s="35" t="s">
        <v>51</v>
      </c>
      <c r="C237" s="36" t="s">
        <v>1393</v>
      </c>
      <c r="D237" s="96" t="s">
        <v>53</v>
      </c>
      <c r="E237" s="96">
        <v>50</v>
      </c>
      <c r="F237" s="159">
        <v>200</v>
      </c>
      <c r="G237" s="98" t="s">
        <v>54</v>
      </c>
      <c r="H237" s="160">
        <v>46143</v>
      </c>
      <c r="I237" s="100" t="s">
        <v>55</v>
      </c>
      <c r="J237" s="100" t="s">
        <v>56</v>
      </c>
      <c r="K237" s="100" t="s">
        <v>164</v>
      </c>
      <c r="L237" s="100" t="s">
        <v>91</v>
      </c>
      <c r="M237" s="102" t="s">
        <v>2534</v>
      </c>
      <c r="N237" s="162" t="s">
        <v>884</v>
      </c>
    </row>
    <row r="238" spans="1:14" ht="15.75" customHeight="1">
      <c r="A238" s="15" t="s">
        <v>884</v>
      </c>
      <c r="B238" s="35" t="s">
        <v>51</v>
      </c>
      <c r="C238" s="36" t="s">
        <v>1389</v>
      </c>
      <c r="D238" s="96" t="s">
        <v>53</v>
      </c>
      <c r="E238" s="96">
        <v>2</v>
      </c>
      <c r="F238" s="159">
        <v>200</v>
      </c>
      <c r="G238" s="98" t="s">
        <v>54</v>
      </c>
      <c r="H238" s="160">
        <v>46143</v>
      </c>
      <c r="I238" s="100" t="s">
        <v>55</v>
      </c>
      <c r="J238" s="100" t="s">
        <v>56</v>
      </c>
      <c r="K238" s="100" t="s">
        <v>164</v>
      </c>
      <c r="L238" s="100" t="s">
        <v>91</v>
      </c>
      <c r="M238" s="102" t="s">
        <v>2498</v>
      </c>
      <c r="N238" s="162" t="s">
        <v>884</v>
      </c>
    </row>
    <row r="239" spans="1:14" ht="15.75" customHeight="1">
      <c r="A239" s="15" t="s">
        <v>884</v>
      </c>
      <c r="B239" s="35" t="s">
        <v>51</v>
      </c>
      <c r="C239" s="36" t="s">
        <v>1391</v>
      </c>
      <c r="D239" s="96" t="s">
        <v>53</v>
      </c>
      <c r="E239" s="96">
        <v>2</v>
      </c>
      <c r="F239" s="159">
        <v>200</v>
      </c>
      <c r="G239" s="98" t="s">
        <v>54</v>
      </c>
      <c r="H239" s="160">
        <v>46143</v>
      </c>
      <c r="I239" s="100" t="s">
        <v>55</v>
      </c>
      <c r="J239" s="100" t="s">
        <v>56</v>
      </c>
      <c r="K239" s="100" t="s">
        <v>164</v>
      </c>
      <c r="L239" s="100" t="s">
        <v>91</v>
      </c>
      <c r="M239" s="102" t="s">
        <v>2498</v>
      </c>
      <c r="N239" s="162" t="s">
        <v>884</v>
      </c>
    </row>
    <row r="240" spans="1:14" ht="15.75" customHeight="1">
      <c r="A240" s="15" t="s">
        <v>884</v>
      </c>
      <c r="B240" s="35" t="s">
        <v>51</v>
      </c>
      <c r="C240" s="36" t="s">
        <v>1395</v>
      </c>
      <c r="D240" s="96" t="s">
        <v>53</v>
      </c>
      <c r="E240" s="96">
        <v>2</v>
      </c>
      <c r="F240" s="159">
        <v>200</v>
      </c>
      <c r="G240" s="98" t="s">
        <v>54</v>
      </c>
      <c r="H240" s="160">
        <v>46143</v>
      </c>
      <c r="I240" s="100" t="s">
        <v>55</v>
      </c>
      <c r="J240" s="100" t="s">
        <v>56</v>
      </c>
      <c r="K240" s="100" t="s">
        <v>164</v>
      </c>
      <c r="L240" s="100" t="s">
        <v>91</v>
      </c>
      <c r="M240" s="102" t="s">
        <v>73</v>
      </c>
      <c r="N240" s="162" t="s">
        <v>884</v>
      </c>
    </row>
    <row r="241" spans="1:14" ht="15.75" customHeight="1">
      <c r="A241" s="15" t="s">
        <v>884</v>
      </c>
      <c r="B241" s="35" t="s">
        <v>848</v>
      </c>
      <c r="C241" s="36" t="s">
        <v>1397</v>
      </c>
      <c r="D241" s="96" t="s">
        <v>53</v>
      </c>
      <c r="E241" s="96">
        <v>6</v>
      </c>
      <c r="F241" s="159">
        <v>180</v>
      </c>
      <c r="G241" s="98" t="s">
        <v>54</v>
      </c>
      <c r="H241" s="160">
        <v>46143</v>
      </c>
      <c r="I241" s="100" t="s">
        <v>55</v>
      </c>
      <c r="J241" s="100" t="s">
        <v>56</v>
      </c>
      <c r="K241" s="100" t="s">
        <v>164</v>
      </c>
      <c r="L241" s="100" t="s">
        <v>91</v>
      </c>
      <c r="M241" s="102" t="s">
        <v>148</v>
      </c>
      <c r="N241" s="162" t="s">
        <v>884</v>
      </c>
    </row>
    <row r="242" spans="1:14" ht="15.75" customHeight="1">
      <c r="A242" s="15" t="s">
        <v>884</v>
      </c>
      <c r="B242" s="35" t="s">
        <v>51</v>
      </c>
      <c r="C242" s="36" t="s">
        <v>3418</v>
      </c>
      <c r="D242" s="96" t="s">
        <v>53</v>
      </c>
      <c r="E242" s="96">
        <v>3</v>
      </c>
      <c r="F242" s="159">
        <v>180</v>
      </c>
      <c r="G242" s="98" t="s">
        <v>54</v>
      </c>
      <c r="H242" s="160">
        <v>46143</v>
      </c>
      <c r="I242" s="100" t="s">
        <v>55</v>
      </c>
      <c r="J242" s="100" t="s">
        <v>56</v>
      </c>
      <c r="K242" s="100" t="s">
        <v>164</v>
      </c>
      <c r="L242" s="100" t="s">
        <v>91</v>
      </c>
      <c r="M242" s="102" t="s">
        <v>109</v>
      </c>
      <c r="N242" s="162" t="s">
        <v>884</v>
      </c>
    </row>
    <row r="243" spans="1:14" ht="15.75" customHeight="1">
      <c r="A243" s="15" t="s">
        <v>884</v>
      </c>
      <c r="B243" s="35" t="s">
        <v>51</v>
      </c>
      <c r="C243" s="36" t="s">
        <v>1399</v>
      </c>
      <c r="D243" s="96" t="s">
        <v>53</v>
      </c>
      <c r="E243" s="96">
        <v>5</v>
      </c>
      <c r="F243" s="159">
        <v>175</v>
      </c>
      <c r="G243" s="98" t="s">
        <v>54</v>
      </c>
      <c r="H243" s="160">
        <v>46143</v>
      </c>
      <c r="I243" s="100" t="s">
        <v>55</v>
      </c>
      <c r="J243" s="100" t="s">
        <v>56</v>
      </c>
      <c r="K243" s="100" t="s">
        <v>164</v>
      </c>
      <c r="L243" s="100" t="s">
        <v>91</v>
      </c>
      <c r="M243" s="102" t="s">
        <v>2517</v>
      </c>
      <c r="N243" s="162" t="s">
        <v>884</v>
      </c>
    </row>
    <row r="244" spans="1:14" ht="15.75" customHeight="1">
      <c r="A244" s="15" t="s">
        <v>884</v>
      </c>
      <c r="B244" s="35" t="s">
        <v>51</v>
      </c>
      <c r="C244" s="36" t="s">
        <v>1403</v>
      </c>
      <c r="D244" s="96" t="s">
        <v>53</v>
      </c>
      <c r="E244" s="96">
        <v>2</v>
      </c>
      <c r="F244" s="159">
        <v>168</v>
      </c>
      <c r="G244" s="98" t="s">
        <v>54</v>
      </c>
      <c r="H244" s="160">
        <v>46143</v>
      </c>
      <c r="I244" s="100" t="s">
        <v>55</v>
      </c>
      <c r="J244" s="100" t="s">
        <v>56</v>
      </c>
      <c r="K244" s="100" t="s">
        <v>164</v>
      </c>
      <c r="L244" s="100" t="s">
        <v>91</v>
      </c>
      <c r="M244" s="102" t="s">
        <v>2534</v>
      </c>
      <c r="N244" s="162" t="s">
        <v>884</v>
      </c>
    </row>
    <row r="245" spans="1:14" ht="15.75" customHeight="1">
      <c r="A245" s="15" t="s">
        <v>884</v>
      </c>
      <c r="B245" s="35" t="s">
        <v>51</v>
      </c>
      <c r="C245" s="36" t="s">
        <v>1405</v>
      </c>
      <c r="D245" s="96" t="s">
        <v>53</v>
      </c>
      <c r="E245" s="96">
        <v>2</v>
      </c>
      <c r="F245" s="159">
        <v>168</v>
      </c>
      <c r="G245" s="98" t="s">
        <v>54</v>
      </c>
      <c r="H245" s="160">
        <v>46143</v>
      </c>
      <c r="I245" s="100" t="s">
        <v>55</v>
      </c>
      <c r="J245" s="100" t="s">
        <v>56</v>
      </c>
      <c r="K245" s="100" t="s">
        <v>164</v>
      </c>
      <c r="L245" s="100" t="s">
        <v>91</v>
      </c>
      <c r="M245" s="102" t="s">
        <v>2498</v>
      </c>
      <c r="N245" s="162" t="s">
        <v>884</v>
      </c>
    </row>
    <row r="246" spans="1:14" ht="15.75" customHeight="1">
      <c r="A246" s="15" t="s">
        <v>884</v>
      </c>
      <c r="B246" s="35" t="s">
        <v>51</v>
      </c>
      <c r="C246" s="36" t="s">
        <v>1413</v>
      </c>
      <c r="D246" s="96" t="s">
        <v>53</v>
      </c>
      <c r="E246" s="96">
        <v>2</v>
      </c>
      <c r="F246" s="159">
        <v>160</v>
      </c>
      <c r="G246" s="98" t="s">
        <v>54</v>
      </c>
      <c r="H246" s="160">
        <v>46143</v>
      </c>
      <c r="I246" s="100" t="s">
        <v>55</v>
      </c>
      <c r="J246" s="100" t="s">
        <v>56</v>
      </c>
      <c r="K246" s="100" t="s">
        <v>164</v>
      </c>
      <c r="L246" s="100" t="s">
        <v>91</v>
      </c>
      <c r="M246" s="102" t="s">
        <v>2486</v>
      </c>
      <c r="N246" s="162" t="s">
        <v>884</v>
      </c>
    </row>
    <row r="247" spans="1:14" ht="15.75" customHeight="1">
      <c r="A247" s="15" t="s">
        <v>884</v>
      </c>
      <c r="B247" s="35" t="s">
        <v>51</v>
      </c>
      <c r="C247" s="36" t="s">
        <v>1415</v>
      </c>
      <c r="D247" s="96" t="s">
        <v>53</v>
      </c>
      <c r="E247" s="96">
        <v>2</v>
      </c>
      <c r="F247" s="159">
        <v>160</v>
      </c>
      <c r="G247" s="98" t="s">
        <v>54</v>
      </c>
      <c r="H247" s="160">
        <v>46143</v>
      </c>
      <c r="I247" s="100" t="s">
        <v>55</v>
      </c>
      <c r="J247" s="100" t="s">
        <v>56</v>
      </c>
      <c r="K247" s="100" t="s">
        <v>164</v>
      </c>
      <c r="L247" s="100" t="s">
        <v>91</v>
      </c>
      <c r="M247" s="102" t="s">
        <v>73</v>
      </c>
      <c r="N247" s="162" t="s">
        <v>884</v>
      </c>
    </row>
    <row r="248" spans="1:14" ht="15.75" customHeight="1">
      <c r="A248" s="15" t="s">
        <v>884</v>
      </c>
      <c r="B248" s="35" t="s">
        <v>51</v>
      </c>
      <c r="C248" s="36" t="s">
        <v>1424</v>
      </c>
      <c r="D248" s="96" t="s">
        <v>53</v>
      </c>
      <c r="E248" s="96">
        <v>15</v>
      </c>
      <c r="F248" s="159">
        <v>150</v>
      </c>
      <c r="G248" s="98" t="s">
        <v>54</v>
      </c>
      <c r="H248" s="160">
        <v>46143</v>
      </c>
      <c r="I248" s="100" t="s">
        <v>55</v>
      </c>
      <c r="J248" s="100" t="s">
        <v>56</v>
      </c>
      <c r="K248" s="100" t="s">
        <v>164</v>
      </c>
      <c r="L248" s="100" t="s">
        <v>91</v>
      </c>
      <c r="M248" s="102" t="s">
        <v>148</v>
      </c>
      <c r="N248" s="162" t="s">
        <v>884</v>
      </c>
    </row>
    <row r="249" spans="1:14" ht="15.75" customHeight="1">
      <c r="A249" s="15" t="s">
        <v>884</v>
      </c>
      <c r="B249" s="35" t="s">
        <v>848</v>
      </c>
      <c r="C249" s="36" t="s">
        <v>1426</v>
      </c>
      <c r="D249" s="96" t="s">
        <v>53</v>
      </c>
      <c r="E249" s="96">
        <v>30</v>
      </c>
      <c r="F249" s="159">
        <v>150</v>
      </c>
      <c r="G249" s="98" t="s">
        <v>54</v>
      </c>
      <c r="H249" s="160">
        <v>46143</v>
      </c>
      <c r="I249" s="100" t="s">
        <v>55</v>
      </c>
      <c r="J249" s="100" t="s">
        <v>56</v>
      </c>
      <c r="K249" s="100" t="s">
        <v>164</v>
      </c>
      <c r="L249" s="100" t="s">
        <v>91</v>
      </c>
      <c r="M249" s="102" t="s">
        <v>109</v>
      </c>
      <c r="N249" s="162" t="s">
        <v>884</v>
      </c>
    </row>
    <row r="250" spans="1:14" ht="15.75" customHeight="1">
      <c r="A250" s="15" t="s">
        <v>884</v>
      </c>
      <c r="B250" s="35" t="s">
        <v>51</v>
      </c>
      <c r="C250" s="36" t="s">
        <v>1428</v>
      </c>
      <c r="D250" s="96" t="s">
        <v>53</v>
      </c>
      <c r="E250" s="96">
        <v>4</v>
      </c>
      <c r="F250" s="159">
        <v>140</v>
      </c>
      <c r="G250" s="98" t="s">
        <v>54</v>
      </c>
      <c r="H250" s="160">
        <v>46143</v>
      </c>
      <c r="I250" s="100" t="s">
        <v>55</v>
      </c>
      <c r="J250" s="100" t="s">
        <v>56</v>
      </c>
      <c r="K250" s="100" t="s">
        <v>164</v>
      </c>
      <c r="L250" s="100" t="s">
        <v>91</v>
      </c>
      <c r="M250" s="102" t="s">
        <v>2517</v>
      </c>
      <c r="N250" s="162" t="s">
        <v>884</v>
      </c>
    </row>
    <row r="251" spans="1:14" ht="15.75" customHeight="1">
      <c r="A251" s="15" t="s">
        <v>884</v>
      </c>
      <c r="B251" s="35" t="s">
        <v>51</v>
      </c>
      <c r="C251" s="36" t="s">
        <v>1430</v>
      </c>
      <c r="D251" s="96" t="s">
        <v>53</v>
      </c>
      <c r="E251" s="96">
        <v>5</v>
      </c>
      <c r="F251" s="159">
        <v>127.5</v>
      </c>
      <c r="G251" s="98" t="s">
        <v>54</v>
      </c>
      <c r="H251" s="160">
        <v>46143</v>
      </c>
      <c r="I251" s="100" t="s">
        <v>55</v>
      </c>
      <c r="J251" s="100" t="s">
        <v>56</v>
      </c>
      <c r="K251" s="100" t="s">
        <v>164</v>
      </c>
      <c r="L251" s="100" t="s">
        <v>91</v>
      </c>
      <c r="M251" s="102" t="s">
        <v>2534</v>
      </c>
      <c r="N251" s="162" t="s">
        <v>884</v>
      </c>
    </row>
    <row r="252" spans="1:14" ht="15.75" customHeight="1">
      <c r="A252" s="15" t="s">
        <v>884</v>
      </c>
      <c r="B252" s="35" t="s">
        <v>51</v>
      </c>
      <c r="C252" s="36" t="s">
        <v>1377</v>
      </c>
      <c r="D252" s="96" t="s">
        <v>53</v>
      </c>
      <c r="E252" s="96">
        <v>5</v>
      </c>
      <c r="F252" s="159">
        <v>125</v>
      </c>
      <c r="G252" s="247" t="s">
        <v>54</v>
      </c>
      <c r="H252" s="160">
        <v>46143</v>
      </c>
      <c r="I252" s="100" t="s">
        <v>55</v>
      </c>
      <c r="J252" s="100" t="s">
        <v>56</v>
      </c>
      <c r="K252" s="100" t="s">
        <v>164</v>
      </c>
      <c r="L252" s="100" t="s">
        <v>91</v>
      </c>
      <c r="M252" s="102" t="s">
        <v>2498</v>
      </c>
      <c r="N252" s="162" t="s">
        <v>884</v>
      </c>
    </row>
    <row r="253" spans="1:14" ht="15.75" customHeight="1">
      <c r="A253" s="15" t="s">
        <v>884</v>
      </c>
      <c r="B253" s="35" t="s">
        <v>51</v>
      </c>
      <c r="C253" s="36" t="s">
        <v>1433</v>
      </c>
      <c r="D253" s="96" t="s">
        <v>53</v>
      </c>
      <c r="E253" s="96">
        <v>10</v>
      </c>
      <c r="F253" s="159">
        <v>120</v>
      </c>
      <c r="G253" s="98" t="s">
        <v>54</v>
      </c>
      <c r="H253" s="160">
        <v>46143</v>
      </c>
      <c r="I253" s="100" t="s">
        <v>55</v>
      </c>
      <c r="J253" s="100" t="s">
        <v>56</v>
      </c>
      <c r="K253" s="100" t="s">
        <v>164</v>
      </c>
      <c r="L253" s="100" t="s">
        <v>91</v>
      </c>
      <c r="M253" s="102" t="s">
        <v>2486</v>
      </c>
      <c r="N253" s="162" t="s">
        <v>884</v>
      </c>
    </row>
    <row r="254" spans="1:14" ht="15.75" customHeight="1">
      <c r="A254" s="15" t="s">
        <v>884</v>
      </c>
      <c r="B254" s="35" t="s">
        <v>51</v>
      </c>
      <c r="C254" s="36" t="s">
        <v>1435</v>
      </c>
      <c r="D254" s="96" t="s">
        <v>53</v>
      </c>
      <c r="E254" s="96">
        <v>1</v>
      </c>
      <c r="F254" s="159">
        <v>120</v>
      </c>
      <c r="G254" s="98" t="s">
        <v>54</v>
      </c>
      <c r="H254" s="160">
        <v>46143</v>
      </c>
      <c r="I254" s="100" t="s">
        <v>55</v>
      </c>
      <c r="J254" s="100" t="s">
        <v>56</v>
      </c>
      <c r="K254" s="100" t="s">
        <v>164</v>
      </c>
      <c r="L254" s="100" t="s">
        <v>91</v>
      </c>
      <c r="M254" s="102" t="s">
        <v>73</v>
      </c>
      <c r="N254" s="162" t="s">
        <v>884</v>
      </c>
    </row>
    <row r="255" spans="1:14" ht="15.75" customHeight="1">
      <c r="A255" s="82" t="s">
        <v>884</v>
      </c>
      <c r="B255" s="35" t="s">
        <v>51</v>
      </c>
      <c r="C255" s="36" t="s">
        <v>1349</v>
      </c>
      <c r="D255" s="37" t="s">
        <v>53</v>
      </c>
      <c r="E255" s="37">
        <v>3</v>
      </c>
      <c r="F255" s="258">
        <v>120</v>
      </c>
      <c r="G255" s="98" t="s">
        <v>54</v>
      </c>
      <c r="H255" s="259">
        <v>46143</v>
      </c>
      <c r="I255" s="100" t="s">
        <v>55</v>
      </c>
      <c r="J255" s="41" t="s">
        <v>56</v>
      </c>
      <c r="K255" s="41" t="s">
        <v>164</v>
      </c>
      <c r="L255" s="100" t="s">
        <v>91</v>
      </c>
      <c r="M255" s="102" t="s">
        <v>148</v>
      </c>
      <c r="N255" s="162" t="s">
        <v>884</v>
      </c>
    </row>
    <row r="256" spans="1:14" ht="15.75" customHeight="1">
      <c r="A256" s="15" t="s">
        <v>884</v>
      </c>
      <c r="B256" s="35" t="s">
        <v>51</v>
      </c>
      <c r="C256" s="36" t="s">
        <v>1438</v>
      </c>
      <c r="D256" s="96" t="s">
        <v>1439</v>
      </c>
      <c r="E256" s="96">
        <v>2</v>
      </c>
      <c r="F256" s="159">
        <v>113.4</v>
      </c>
      <c r="G256" s="98" t="s">
        <v>54</v>
      </c>
      <c r="H256" s="160">
        <v>46143</v>
      </c>
      <c r="I256" s="100" t="s">
        <v>55</v>
      </c>
      <c r="J256" s="100" t="s">
        <v>56</v>
      </c>
      <c r="K256" s="100" t="s">
        <v>164</v>
      </c>
      <c r="L256" s="100" t="s">
        <v>91</v>
      </c>
      <c r="M256" s="102" t="s">
        <v>109</v>
      </c>
      <c r="N256" s="162" t="s">
        <v>884</v>
      </c>
    </row>
    <row r="257" spans="1:14" ht="15.75" customHeight="1">
      <c r="A257" s="15" t="s">
        <v>884</v>
      </c>
      <c r="B257" s="35" t="s">
        <v>51</v>
      </c>
      <c r="C257" s="36" t="s">
        <v>1441</v>
      </c>
      <c r="D257" s="96" t="s">
        <v>53</v>
      </c>
      <c r="E257" s="96">
        <v>25</v>
      </c>
      <c r="F257" s="159">
        <v>111</v>
      </c>
      <c r="G257" s="98" t="s">
        <v>54</v>
      </c>
      <c r="H257" s="160">
        <v>46143</v>
      </c>
      <c r="I257" s="100" t="s">
        <v>55</v>
      </c>
      <c r="J257" s="100" t="s">
        <v>56</v>
      </c>
      <c r="K257" s="100" t="s">
        <v>164</v>
      </c>
      <c r="L257" s="100" t="s">
        <v>91</v>
      </c>
      <c r="M257" s="102" t="s">
        <v>2517</v>
      </c>
      <c r="N257" s="162" t="s">
        <v>884</v>
      </c>
    </row>
    <row r="258" spans="1:14" ht="15.75" customHeight="1">
      <c r="A258" s="15" t="s">
        <v>884</v>
      </c>
      <c r="B258" s="35" t="s">
        <v>51</v>
      </c>
      <c r="C258" s="36" t="s">
        <v>1397</v>
      </c>
      <c r="D258" s="96" t="s">
        <v>53</v>
      </c>
      <c r="E258" s="96">
        <v>3</v>
      </c>
      <c r="F258" s="159">
        <v>90</v>
      </c>
      <c r="G258" s="98" t="s">
        <v>54</v>
      </c>
      <c r="H258" s="160">
        <v>46143</v>
      </c>
      <c r="I258" s="100" t="s">
        <v>55</v>
      </c>
      <c r="J258" s="100" t="s">
        <v>56</v>
      </c>
      <c r="K258" s="100" t="s">
        <v>164</v>
      </c>
      <c r="L258" s="100" t="s">
        <v>91</v>
      </c>
      <c r="M258" s="102" t="s">
        <v>2534</v>
      </c>
      <c r="N258" s="162" t="s">
        <v>884</v>
      </c>
    </row>
    <row r="259" spans="1:14" ht="15.75" customHeight="1">
      <c r="A259" s="15" t="s">
        <v>884</v>
      </c>
      <c r="B259" s="35" t="s">
        <v>51</v>
      </c>
      <c r="C259" s="36" t="s">
        <v>1444</v>
      </c>
      <c r="D259" s="96" t="s">
        <v>53</v>
      </c>
      <c r="E259" s="96">
        <v>3</v>
      </c>
      <c r="F259" s="159">
        <v>90</v>
      </c>
      <c r="G259" s="98" t="s">
        <v>54</v>
      </c>
      <c r="H259" s="160">
        <v>46143</v>
      </c>
      <c r="I259" s="100" t="s">
        <v>55</v>
      </c>
      <c r="J259" s="100" t="s">
        <v>56</v>
      </c>
      <c r="K259" s="100" t="s">
        <v>164</v>
      </c>
      <c r="L259" s="100" t="s">
        <v>91</v>
      </c>
      <c r="M259" s="102" t="s">
        <v>2498</v>
      </c>
      <c r="N259" s="162" t="s">
        <v>884</v>
      </c>
    </row>
    <row r="260" spans="1:14" ht="15.75" customHeight="1">
      <c r="A260" s="15" t="s">
        <v>884</v>
      </c>
      <c r="B260" s="35" t="s">
        <v>51</v>
      </c>
      <c r="C260" s="36" t="s">
        <v>1446</v>
      </c>
      <c r="D260" s="96" t="s">
        <v>53</v>
      </c>
      <c r="E260" s="96">
        <v>1</v>
      </c>
      <c r="F260" s="159">
        <v>70</v>
      </c>
      <c r="G260" s="98" t="s">
        <v>54</v>
      </c>
      <c r="H260" s="160">
        <v>46143</v>
      </c>
      <c r="I260" s="100" t="s">
        <v>55</v>
      </c>
      <c r="J260" s="100" t="s">
        <v>56</v>
      </c>
      <c r="K260" s="100" t="s">
        <v>164</v>
      </c>
      <c r="L260" s="100" t="s">
        <v>91</v>
      </c>
      <c r="M260" s="102" t="s">
        <v>2486</v>
      </c>
      <c r="N260" s="162" t="s">
        <v>884</v>
      </c>
    </row>
    <row r="261" spans="1:14" ht="15.75" customHeight="1">
      <c r="A261" s="15" t="s">
        <v>884</v>
      </c>
      <c r="B261" s="35" t="s">
        <v>51</v>
      </c>
      <c r="C261" s="36" t="s">
        <v>1448</v>
      </c>
      <c r="D261" s="96" t="s">
        <v>53</v>
      </c>
      <c r="E261" s="96">
        <v>2</v>
      </c>
      <c r="F261" s="159">
        <v>70</v>
      </c>
      <c r="G261" s="98" t="s">
        <v>54</v>
      </c>
      <c r="H261" s="160">
        <v>46143</v>
      </c>
      <c r="I261" s="100" t="s">
        <v>55</v>
      </c>
      <c r="J261" s="100" t="s">
        <v>56</v>
      </c>
      <c r="K261" s="100" t="s">
        <v>164</v>
      </c>
      <c r="L261" s="100" t="s">
        <v>91</v>
      </c>
      <c r="M261" s="102" t="s">
        <v>73</v>
      </c>
      <c r="N261" s="162" t="s">
        <v>884</v>
      </c>
    </row>
    <row r="262" spans="1:14" ht="15.75" customHeight="1">
      <c r="A262" s="15" t="s">
        <v>884</v>
      </c>
      <c r="B262" s="35" t="s">
        <v>51</v>
      </c>
      <c r="C262" s="36" t="s">
        <v>1453</v>
      </c>
      <c r="D262" s="96" t="s">
        <v>53</v>
      </c>
      <c r="E262" s="96">
        <v>2</v>
      </c>
      <c r="F262" s="159">
        <v>60</v>
      </c>
      <c r="G262" s="98" t="s">
        <v>54</v>
      </c>
      <c r="H262" s="160">
        <v>46143</v>
      </c>
      <c r="I262" s="100" t="s">
        <v>55</v>
      </c>
      <c r="J262" s="100" t="s">
        <v>56</v>
      </c>
      <c r="K262" s="100" t="s">
        <v>164</v>
      </c>
      <c r="L262" s="100" t="s">
        <v>91</v>
      </c>
      <c r="M262" s="102" t="s">
        <v>148</v>
      </c>
      <c r="N262" s="162" t="s">
        <v>884</v>
      </c>
    </row>
    <row r="263" spans="1:14" ht="15.75" customHeight="1">
      <c r="A263" s="15" t="s">
        <v>884</v>
      </c>
      <c r="B263" s="35" t="s">
        <v>51</v>
      </c>
      <c r="C263" s="36" t="s">
        <v>1451</v>
      </c>
      <c r="D263" s="96" t="s">
        <v>53</v>
      </c>
      <c r="E263" s="96">
        <v>6</v>
      </c>
      <c r="F263" s="159">
        <v>60</v>
      </c>
      <c r="G263" s="98" t="s">
        <v>54</v>
      </c>
      <c r="H263" s="160">
        <v>46143</v>
      </c>
      <c r="I263" s="100" t="s">
        <v>55</v>
      </c>
      <c r="J263" s="100" t="s">
        <v>56</v>
      </c>
      <c r="K263" s="100" t="s">
        <v>164</v>
      </c>
      <c r="L263" s="100" t="s">
        <v>91</v>
      </c>
      <c r="M263" s="102" t="s">
        <v>109</v>
      </c>
      <c r="N263" s="162" t="s">
        <v>884</v>
      </c>
    </row>
    <row r="264" spans="1:14" ht="15.75" customHeight="1">
      <c r="A264" s="15" t="s">
        <v>884</v>
      </c>
      <c r="B264" s="35" t="s">
        <v>51</v>
      </c>
      <c r="C264" s="36" t="s">
        <v>1426</v>
      </c>
      <c r="D264" s="96" t="s">
        <v>53</v>
      </c>
      <c r="E264" s="96">
        <v>10</v>
      </c>
      <c r="F264" s="159">
        <v>50</v>
      </c>
      <c r="G264" s="98" t="s">
        <v>54</v>
      </c>
      <c r="H264" s="160">
        <v>46143</v>
      </c>
      <c r="I264" s="100" t="s">
        <v>55</v>
      </c>
      <c r="J264" s="100" t="s">
        <v>56</v>
      </c>
      <c r="K264" s="100" t="s">
        <v>164</v>
      </c>
      <c r="L264" s="100" t="s">
        <v>91</v>
      </c>
      <c r="M264" s="102" t="s">
        <v>2517</v>
      </c>
      <c r="N264" s="162" t="s">
        <v>884</v>
      </c>
    </row>
    <row r="265" spans="1:14" ht="15.75" customHeight="1">
      <c r="A265" s="15" t="s">
        <v>884</v>
      </c>
      <c r="B265" s="35" t="s">
        <v>51</v>
      </c>
      <c r="C265" s="36" t="s">
        <v>1458</v>
      </c>
      <c r="D265" s="96" t="s">
        <v>53</v>
      </c>
      <c r="E265" s="96">
        <v>2</v>
      </c>
      <c r="F265" s="159">
        <v>50</v>
      </c>
      <c r="G265" s="98" t="s">
        <v>54</v>
      </c>
      <c r="H265" s="160">
        <v>46143</v>
      </c>
      <c r="I265" s="100" t="s">
        <v>55</v>
      </c>
      <c r="J265" s="100" t="s">
        <v>56</v>
      </c>
      <c r="K265" s="100" t="s">
        <v>164</v>
      </c>
      <c r="L265" s="100" t="s">
        <v>91</v>
      </c>
      <c r="M265" s="102" t="s">
        <v>2534</v>
      </c>
      <c r="N265" s="162" t="s">
        <v>884</v>
      </c>
    </row>
    <row r="266" spans="1:14" ht="15.75" customHeight="1">
      <c r="A266" s="15" t="s">
        <v>884</v>
      </c>
      <c r="B266" s="35" t="s">
        <v>51</v>
      </c>
      <c r="C266" s="36" t="s">
        <v>1456</v>
      </c>
      <c r="D266" s="96" t="s">
        <v>53</v>
      </c>
      <c r="E266" s="96">
        <v>10</v>
      </c>
      <c r="F266" s="159">
        <v>50</v>
      </c>
      <c r="G266" s="98" t="s">
        <v>54</v>
      </c>
      <c r="H266" s="160">
        <v>46143</v>
      </c>
      <c r="I266" s="100" t="s">
        <v>55</v>
      </c>
      <c r="J266" s="100" t="s">
        <v>56</v>
      </c>
      <c r="K266" s="100" t="s">
        <v>164</v>
      </c>
      <c r="L266" s="100" t="s">
        <v>91</v>
      </c>
      <c r="M266" s="102" t="s">
        <v>2498</v>
      </c>
      <c r="N266" s="162" t="s">
        <v>884</v>
      </c>
    </row>
    <row r="267" spans="1:14" ht="15.75" customHeight="1">
      <c r="A267" s="15" t="s">
        <v>884</v>
      </c>
      <c r="B267" s="35" t="s">
        <v>51</v>
      </c>
      <c r="C267" s="36" t="s">
        <v>1460</v>
      </c>
      <c r="D267" s="96" t="s">
        <v>53</v>
      </c>
      <c r="E267" s="96">
        <v>2</v>
      </c>
      <c r="F267" s="262">
        <v>40</v>
      </c>
      <c r="G267" s="98" t="s">
        <v>54</v>
      </c>
      <c r="H267" s="263">
        <v>46143</v>
      </c>
      <c r="I267" s="100" t="s">
        <v>55</v>
      </c>
      <c r="J267" s="100" t="s">
        <v>56</v>
      </c>
      <c r="K267" s="100" t="s">
        <v>164</v>
      </c>
      <c r="L267" s="100" t="s">
        <v>91</v>
      </c>
      <c r="M267" s="102" t="s">
        <v>2486</v>
      </c>
      <c r="N267" s="260" t="s">
        <v>884</v>
      </c>
    </row>
    <row r="268" spans="1:14" ht="15.75" customHeight="1">
      <c r="A268" s="15" t="s">
        <v>884</v>
      </c>
      <c r="B268" s="35" t="s">
        <v>51</v>
      </c>
      <c r="C268" s="36" t="s">
        <v>1462</v>
      </c>
      <c r="D268" s="96" t="s">
        <v>53</v>
      </c>
      <c r="E268" s="96">
        <v>6</v>
      </c>
      <c r="F268" s="262">
        <v>30</v>
      </c>
      <c r="G268" s="98" t="s">
        <v>54</v>
      </c>
      <c r="H268" s="263">
        <v>46143</v>
      </c>
      <c r="I268" s="100" t="s">
        <v>55</v>
      </c>
      <c r="J268" s="100" t="s">
        <v>56</v>
      </c>
      <c r="K268" s="100" t="s">
        <v>164</v>
      </c>
      <c r="L268" s="100" t="s">
        <v>91</v>
      </c>
      <c r="M268" s="102" t="s">
        <v>73</v>
      </c>
      <c r="N268" s="162" t="s">
        <v>884</v>
      </c>
    </row>
    <row r="269" spans="1:14" ht="15.75" customHeight="1">
      <c r="A269" s="15" t="s">
        <v>884</v>
      </c>
      <c r="B269" s="35" t="s">
        <v>51</v>
      </c>
      <c r="C269" s="36" t="s">
        <v>1464</v>
      </c>
      <c r="D269" s="96" t="s">
        <v>53</v>
      </c>
      <c r="E269" s="96">
        <v>20</v>
      </c>
      <c r="F269" s="262">
        <v>20</v>
      </c>
      <c r="G269" s="98" t="s">
        <v>54</v>
      </c>
      <c r="H269" s="263">
        <v>46143</v>
      </c>
      <c r="I269" s="100" t="s">
        <v>55</v>
      </c>
      <c r="J269" s="100" t="s">
        <v>56</v>
      </c>
      <c r="K269" s="100" t="s">
        <v>164</v>
      </c>
      <c r="L269" s="100" t="s">
        <v>91</v>
      </c>
      <c r="M269" s="102" t="s">
        <v>148</v>
      </c>
      <c r="N269" s="162" t="s">
        <v>884</v>
      </c>
    </row>
    <row r="270" spans="1:14" ht="15.75" customHeight="1">
      <c r="A270" s="13"/>
      <c r="B270" s="35" t="s">
        <v>233</v>
      </c>
      <c r="C270" s="36" t="s">
        <v>2477</v>
      </c>
      <c r="D270" s="96" t="s">
        <v>53</v>
      </c>
      <c r="E270" s="96">
        <v>1</v>
      </c>
      <c r="F270" s="159">
        <v>480000</v>
      </c>
      <c r="G270" s="98" t="s">
        <v>54</v>
      </c>
      <c r="H270" s="263">
        <v>46143</v>
      </c>
      <c r="I270" s="100" t="s">
        <v>55</v>
      </c>
      <c r="J270" s="100" t="s">
        <v>56</v>
      </c>
      <c r="K270" s="100" t="s">
        <v>164</v>
      </c>
      <c r="L270" s="100" t="s">
        <v>91</v>
      </c>
      <c r="M270" s="102" t="s">
        <v>73</v>
      </c>
      <c r="N270" s="162" t="s">
        <v>884</v>
      </c>
    </row>
    <row r="271" spans="1:14" ht="15.75" customHeight="1">
      <c r="A271" s="13"/>
      <c r="B271" s="35" t="s">
        <v>237</v>
      </c>
      <c r="C271" s="36" t="s">
        <v>1055</v>
      </c>
      <c r="D271" s="96" t="s">
        <v>53</v>
      </c>
      <c r="E271" s="96">
        <v>1</v>
      </c>
      <c r="F271" s="97">
        <v>80297</v>
      </c>
      <c r="G271" s="98" t="s">
        <v>54</v>
      </c>
      <c r="H271" s="263">
        <v>46143</v>
      </c>
      <c r="I271" s="100" t="s">
        <v>55</v>
      </c>
      <c r="J271" s="100" t="s">
        <v>56</v>
      </c>
      <c r="K271" s="100" t="s">
        <v>164</v>
      </c>
      <c r="L271" s="100" t="s">
        <v>91</v>
      </c>
      <c r="M271" s="102" t="s">
        <v>148</v>
      </c>
      <c r="N271" s="162" t="s">
        <v>884</v>
      </c>
    </row>
  </sheetData>
  <autoFilter ref="A8:N271" xr:uid="{00000000-0009-0000-0000-000014000000}">
    <sortState xmlns:xlrd2="http://schemas.microsoft.com/office/spreadsheetml/2017/richdata2" ref="A8:N271">
      <sortCondition descending="1" ref="F8:F271"/>
    </sortState>
  </autoFilter>
  <mergeCells count="5">
    <mergeCell ref="B2:N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1400-000000000000}">
          <x14:formula1>
            <xm:f>Listas!$E$2:$E$33</xm:f>
          </x14:formula1>
          <xm:sqref>J9:J271</xm:sqref>
        </x14:dataValidation>
        <x14:dataValidation type="list" allowBlank="1" showErrorMessage="1" xr:uid="{00000000-0002-0000-1400-000001000000}">
          <x14:formula1>
            <xm:f>Listas!$F$2:$F$88</xm:f>
          </x14:formula1>
          <xm:sqref>K9:K271</xm:sqref>
        </x14:dataValidation>
        <x14:dataValidation type="list" allowBlank="1" showErrorMessage="1" xr:uid="{00000000-0002-0000-1400-000002000000}">
          <x14:formula1>
            <xm:f>Listas!$C$2:$C$8</xm:f>
          </x14:formula1>
          <xm:sqref>L9:L271</xm:sqref>
        </x14:dataValidation>
        <x14:dataValidation type="list" allowBlank="1" showErrorMessage="1" xr:uid="{00000000-0002-0000-1400-000003000000}">
          <x14:formula1>
            <xm:f>Listas!$D$2:$D$9</xm:f>
          </x14:formula1>
          <xm:sqref>I9:I271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  <pageSetUpPr fitToPage="1"/>
  </sheetPr>
  <dimension ref="A1:N17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</cols>
  <sheetData>
    <row r="1" spans="1:14" ht="15.7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1" customHeight="1">
      <c r="A2" s="13"/>
      <c r="B2" s="276" t="s">
        <v>19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8"/>
    </row>
    <row r="3" spans="1:14" ht="15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38.25" customHeight="1">
      <c r="A4" s="13"/>
      <c r="B4" s="279" t="s">
        <v>20</v>
      </c>
      <c r="C4" s="278"/>
      <c r="D4" s="27"/>
      <c r="E4" s="273" t="s">
        <v>21</v>
      </c>
      <c r="F4" s="274"/>
      <c r="G4" s="274"/>
      <c r="H4" s="275"/>
      <c r="I4" s="27"/>
      <c r="J4" s="27"/>
      <c r="K4" s="27"/>
      <c r="L4" s="27"/>
      <c r="M4" s="13"/>
      <c r="N4" s="13"/>
    </row>
    <row r="5" spans="1:14" ht="30" customHeight="1">
      <c r="A5" s="13"/>
      <c r="B5" s="279" t="s">
        <v>22</v>
      </c>
      <c r="C5" s="278"/>
      <c r="D5" s="27"/>
      <c r="E5" s="273" t="s">
        <v>23</v>
      </c>
      <c r="F5" s="274"/>
      <c r="G5" s="274"/>
      <c r="H5" s="275"/>
      <c r="I5" s="27"/>
      <c r="J5" s="27"/>
      <c r="K5" s="27"/>
      <c r="L5" s="27"/>
      <c r="M5" s="13"/>
      <c r="N5" s="13"/>
    </row>
    <row r="6" spans="1:14" ht="15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.75" customHeight="1">
      <c r="A7" s="13"/>
      <c r="B7" s="13"/>
      <c r="C7" s="13"/>
      <c r="D7" s="13"/>
      <c r="E7" s="13"/>
      <c r="F7" s="29">
        <f>SUBTOTAL(9,F9:F17)</f>
        <v>47942612</v>
      </c>
      <c r="G7" s="13"/>
      <c r="H7" s="13"/>
      <c r="I7" s="13"/>
      <c r="J7" s="13"/>
      <c r="K7" s="13"/>
      <c r="L7" s="13"/>
      <c r="M7" s="13"/>
      <c r="N7" s="13"/>
    </row>
    <row r="8" spans="1:14" ht="21.75" customHeight="1">
      <c r="A8" s="13"/>
      <c r="B8" s="155" t="s">
        <v>25</v>
      </c>
      <c r="C8" s="155" t="s">
        <v>26</v>
      </c>
      <c r="D8" s="155" t="s">
        <v>27</v>
      </c>
      <c r="E8" s="155" t="s">
        <v>28</v>
      </c>
      <c r="F8" s="155" t="s">
        <v>29</v>
      </c>
      <c r="G8" s="155" t="s">
        <v>30</v>
      </c>
      <c r="H8" s="155" t="s">
        <v>2685</v>
      </c>
      <c r="I8" s="156" t="s">
        <v>32</v>
      </c>
      <c r="J8" s="157"/>
      <c r="K8" s="158"/>
      <c r="L8" s="155" t="s">
        <v>33</v>
      </c>
      <c r="M8" s="155" t="s">
        <v>34</v>
      </c>
      <c r="N8" s="155" t="s">
        <v>2686</v>
      </c>
    </row>
    <row r="9" spans="1:14" ht="15.75" customHeight="1">
      <c r="A9" s="82" t="s">
        <v>861</v>
      </c>
      <c r="B9" s="35" t="s">
        <v>856</v>
      </c>
      <c r="C9" s="82" t="s">
        <v>863</v>
      </c>
      <c r="D9" s="82" t="s">
        <v>2692</v>
      </c>
      <c r="E9" s="82">
        <v>1</v>
      </c>
      <c r="F9" s="250">
        <v>20005183</v>
      </c>
      <c r="G9" s="98" t="s">
        <v>54</v>
      </c>
      <c r="H9" s="265">
        <v>46235</v>
      </c>
      <c r="I9" s="41" t="s">
        <v>101</v>
      </c>
      <c r="J9" s="41" t="s">
        <v>56</v>
      </c>
      <c r="K9" s="41" t="s">
        <v>864</v>
      </c>
      <c r="L9" s="41" t="s">
        <v>859</v>
      </c>
      <c r="M9" s="102" t="s">
        <v>73</v>
      </c>
      <c r="N9" s="244" t="s">
        <v>861</v>
      </c>
    </row>
    <row r="10" spans="1:14" ht="15.75" customHeight="1">
      <c r="A10" s="82" t="s">
        <v>861</v>
      </c>
      <c r="B10" s="35" t="s">
        <v>856</v>
      </c>
      <c r="C10" s="82" t="s">
        <v>867</v>
      </c>
      <c r="D10" s="82" t="s">
        <v>2692</v>
      </c>
      <c r="E10" s="82">
        <v>1</v>
      </c>
      <c r="F10" s="250">
        <v>11893984</v>
      </c>
      <c r="G10" s="98" t="s">
        <v>54</v>
      </c>
      <c r="H10" s="265">
        <v>46235</v>
      </c>
      <c r="I10" s="41" t="s">
        <v>101</v>
      </c>
      <c r="J10" s="41" t="s">
        <v>56</v>
      </c>
      <c r="K10" s="41" t="s">
        <v>864</v>
      </c>
      <c r="L10" s="41" t="s">
        <v>58</v>
      </c>
      <c r="M10" s="102" t="s">
        <v>148</v>
      </c>
      <c r="N10" s="244" t="s">
        <v>861</v>
      </c>
    </row>
    <row r="11" spans="1:14" ht="15.75" customHeight="1">
      <c r="A11" s="82" t="s">
        <v>861</v>
      </c>
      <c r="B11" s="35" t="s">
        <v>856</v>
      </c>
      <c r="C11" s="82" t="s">
        <v>857</v>
      </c>
      <c r="D11" s="82" t="s">
        <v>2692</v>
      </c>
      <c r="E11" s="82">
        <v>2</v>
      </c>
      <c r="F11" s="250">
        <v>14840000</v>
      </c>
      <c r="G11" s="98" t="s">
        <v>54</v>
      </c>
      <c r="H11" s="265">
        <v>46235</v>
      </c>
      <c r="I11" s="41" t="s">
        <v>101</v>
      </c>
      <c r="J11" s="41" t="s">
        <v>56</v>
      </c>
      <c r="K11" s="41" t="s">
        <v>858</v>
      </c>
      <c r="L11" s="41" t="s">
        <v>859</v>
      </c>
      <c r="M11" s="102" t="s">
        <v>109</v>
      </c>
      <c r="N11" s="245" t="s">
        <v>861</v>
      </c>
    </row>
    <row r="12" spans="1:14" ht="15.75" customHeight="1">
      <c r="A12" s="82" t="s">
        <v>861</v>
      </c>
      <c r="B12" s="35" t="s">
        <v>856</v>
      </c>
      <c r="C12" s="82" t="s">
        <v>873</v>
      </c>
      <c r="D12" s="82" t="s">
        <v>2692</v>
      </c>
      <c r="E12" s="82">
        <v>1</v>
      </c>
      <c r="F12" s="38">
        <v>725000</v>
      </c>
      <c r="G12" s="98" t="s">
        <v>54</v>
      </c>
      <c r="H12" s="81">
        <v>46235</v>
      </c>
      <c r="I12" s="41" t="s">
        <v>55</v>
      </c>
      <c r="J12" s="41" t="s">
        <v>56</v>
      </c>
      <c r="K12" s="41" t="s">
        <v>83</v>
      </c>
      <c r="L12" s="41" t="s">
        <v>859</v>
      </c>
      <c r="M12" s="102" t="s">
        <v>2517</v>
      </c>
      <c r="N12" s="243" t="s">
        <v>861</v>
      </c>
    </row>
    <row r="13" spans="1:14" ht="15.75" customHeight="1">
      <c r="A13" s="82" t="s">
        <v>861</v>
      </c>
      <c r="B13" s="35" t="s">
        <v>856</v>
      </c>
      <c r="C13" s="82" t="s">
        <v>869</v>
      </c>
      <c r="D13" s="82" t="s">
        <v>2692</v>
      </c>
      <c r="E13" s="82">
        <v>1</v>
      </c>
      <c r="F13" s="38">
        <v>407073</v>
      </c>
      <c r="G13" s="98" t="s">
        <v>54</v>
      </c>
      <c r="H13" s="81">
        <v>46235</v>
      </c>
      <c r="I13" s="41" t="s">
        <v>55</v>
      </c>
      <c r="J13" s="41" t="s">
        <v>56</v>
      </c>
      <c r="K13" s="41" t="s">
        <v>72</v>
      </c>
      <c r="L13" s="41" t="s">
        <v>859</v>
      </c>
      <c r="M13" s="102" t="s">
        <v>2534</v>
      </c>
      <c r="N13" s="243" t="s">
        <v>861</v>
      </c>
    </row>
    <row r="14" spans="1:14" ht="15.75" customHeight="1">
      <c r="A14" s="82" t="s">
        <v>861</v>
      </c>
      <c r="B14" s="35" t="s">
        <v>861</v>
      </c>
      <c r="C14" s="82" t="s">
        <v>879</v>
      </c>
      <c r="D14" s="82" t="s">
        <v>2692</v>
      </c>
      <c r="E14" s="82">
        <v>1</v>
      </c>
      <c r="F14" s="38">
        <v>41372</v>
      </c>
      <c r="G14" s="98" t="s">
        <v>54</v>
      </c>
      <c r="H14" s="81">
        <v>46235</v>
      </c>
      <c r="I14" s="41" t="s">
        <v>55</v>
      </c>
      <c r="J14" s="41" t="s">
        <v>56</v>
      </c>
      <c r="K14" s="41" t="s">
        <v>841</v>
      </c>
      <c r="L14" s="41" t="s">
        <v>58</v>
      </c>
      <c r="M14" s="102" t="s">
        <v>2498</v>
      </c>
      <c r="N14" s="243" t="s">
        <v>861</v>
      </c>
    </row>
    <row r="15" spans="1:14" ht="15.75" customHeight="1">
      <c r="A15" s="82"/>
      <c r="B15" s="35" t="s">
        <v>861</v>
      </c>
      <c r="C15" s="82" t="s">
        <v>881</v>
      </c>
      <c r="D15" s="82" t="s">
        <v>2692</v>
      </c>
      <c r="E15" s="82">
        <v>1</v>
      </c>
      <c r="F15" s="38">
        <v>10000</v>
      </c>
      <c r="G15" s="98" t="s">
        <v>54</v>
      </c>
      <c r="H15" s="81">
        <v>46235</v>
      </c>
      <c r="I15" s="41" t="s">
        <v>55</v>
      </c>
      <c r="J15" s="41" t="s">
        <v>56</v>
      </c>
      <c r="K15" s="41" t="s">
        <v>841</v>
      </c>
      <c r="L15" s="41" t="s">
        <v>58</v>
      </c>
      <c r="M15" s="102" t="s">
        <v>2486</v>
      </c>
      <c r="N15" s="243" t="s">
        <v>861</v>
      </c>
    </row>
    <row r="16" spans="1:14" ht="15.75" customHeight="1">
      <c r="A16" s="82"/>
      <c r="B16" s="35" t="s">
        <v>861</v>
      </c>
      <c r="C16" s="82" t="s">
        <v>877</v>
      </c>
      <c r="D16" s="82" t="s">
        <v>2692</v>
      </c>
      <c r="E16" s="82">
        <v>1</v>
      </c>
      <c r="F16" s="38">
        <v>5100</v>
      </c>
      <c r="G16" s="98" t="s">
        <v>54</v>
      </c>
      <c r="H16" s="99">
        <v>46143</v>
      </c>
      <c r="I16" s="100" t="s">
        <v>55</v>
      </c>
      <c r="J16" s="100" t="s">
        <v>56</v>
      </c>
      <c r="K16" s="100" t="s">
        <v>164</v>
      </c>
      <c r="L16" s="100" t="s">
        <v>91</v>
      </c>
      <c r="M16" s="102" t="s">
        <v>73</v>
      </c>
      <c r="N16" s="243" t="s">
        <v>861</v>
      </c>
    </row>
    <row r="17" spans="1:14" ht="15.75" customHeight="1">
      <c r="A17" s="15" t="s">
        <v>861</v>
      </c>
      <c r="B17" s="35" t="s">
        <v>861</v>
      </c>
      <c r="C17" s="36" t="s">
        <v>871</v>
      </c>
      <c r="D17" s="96" t="s">
        <v>53</v>
      </c>
      <c r="E17" s="96">
        <v>1</v>
      </c>
      <c r="F17" s="97">
        <v>14900</v>
      </c>
      <c r="G17" s="98" t="s">
        <v>54</v>
      </c>
      <c r="H17" s="99">
        <v>46235</v>
      </c>
      <c r="I17" s="100" t="s">
        <v>55</v>
      </c>
      <c r="J17" s="100" t="s">
        <v>56</v>
      </c>
      <c r="K17" s="100" t="s">
        <v>72</v>
      </c>
      <c r="L17" s="100" t="s">
        <v>58</v>
      </c>
      <c r="M17" s="102" t="s">
        <v>148</v>
      </c>
      <c r="N17" s="243" t="s">
        <v>861</v>
      </c>
    </row>
  </sheetData>
  <autoFilter ref="A8:N17" xr:uid="{00000000-0009-0000-0000-000015000000}">
    <sortState xmlns:xlrd2="http://schemas.microsoft.com/office/spreadsheetml/2017/richdata2" ref="A8:N17">
      <sortCondition descending="1" ref="F8:F17"/>
    </sortState>
  </autoFilter>
  <mergeCells count="5">
    <mergeCell ref="B2:N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1500-000000000000}">
          <x14:formula1>
            <xm:f>Listas!$E$2:$E$33</xm:f>
          </x14:formula1>
          <xm:sqref>J9:J17</xm:sqref>
        </x14:dataValidation>
        <x14:dataValidation type="list" allowBlank="1" showErrorMessage="1" xr:uid="{00000000-0002-0000-1500-000001000000}">
          <x14:formula1>
            <xm:f>Listas!$F$2:$F$88</xm:f>
          </x14:formula1>
          <xm:sqref>K9:K17</xm:sqref>
        </x14:dataValidation>
        <x14:dataValidation type="list" allowBlank="1" showErrorMessage="1" xr:uid="{00000000-0002-0000-1500-000002000000}">
          <x14:formula1>
            <xm:f>Listas!$C$2:$C$8</xm:f>
          </x14:formula1>
          <xm:sqref>L9:L17</xm:sqref>
        </x14:dataValidation>
        <x14:dataValidation type="list" allowBlank="1" showErrorMessage="1" xr:uid="{00000000-0002-0000-1500-000003000000}">
          <x14:formula1>
            <xm:f>Listas!$D$2:$D$9</xm:f>
          </x14:formula1>
          <xm:sqref>I9:I17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AA1000"/>
  <sheetViews>
    <sheetView showGridLines="0" workbookViewId="0">
      <pane xSplit="1" topLeftCell="B1" activePane="topRight" state="frozen"/>
      <selection pane="topRight" activeCell="B2" sqref="B2:N2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  <col min="15" max="16" width="12.5703125" customWidth="1"/>
    <col min="17" max="17" width="29.140625" customWidth="1"/>
    <col min="18" max="18" width="18.7109375" customWidth="1"/>
    <col min="19" max="19" width="19.7109375" customWidth="1"/>
    <col min="20" max="20" width="21" customWidth="1"/>
    <col min="21" max="21" width="18.7109375" customWidth="1"/>
    <col min="22" max="22" width="17.5703125" customWidth="1"/>
    <col min="23" max="23" width="21" customWidth="1"/>
    <col min="24" max="24" width="16.7109375" customWidth="1"/>
    <col min="25" max="27" width="12.5703125" customWidth="1"/>
  </cols>
  <sheetData>
    <row r="1" spans="1:27" ht="15.7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50"/>
      <c r="T1" s="13"/>
      <c r="U1" s="13"/>
      <c r="V1" s="13"/>
      <c r="W1" s="13"/>
      <c r="X1" s="13"/>
      <c r="Y1" s="13"/>
      <c r="Z1" s="13"/>
      <c r="AA1" s="13"/>
    </row>
    <row r="2" spans="1:27" ht="21" customHeight="1">
      <c r="A2" s="13"/>
      <c r="B2" s="276" t="s">
        <v>19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8"/>
      <c r="O2" s="276" t="s">
        <v>2681</v>
      </c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8"/>
    </row>
    <row r="3" spans="1:27" ht="15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38.25" customHeight="1">
      <c r="A4" s="13"/>
      <c r="B4" s="279" t="s">
        <v>20</v>
      </c>
      <c r="C4" s="278"/>
      <c r="D4" s="27"/>
      <c r="E4" s="273" t="s">
        <v>21</v>
      </c>
      <c r="F4" s="274"/>
      <c r="G4" s="274"/>
      <c r="H4" s="275"/>
      <c r="I4" s="27"/>
      <c r="J4" s="27"/>
      <c r="K4" s="27"/>
      <c r="L4" s="27"/>
      <c r="M4" s="13"/>
      <c r="N4" s="13"/>
      <c r="O4" s="13"/>
      <c r="P4" s="13"/>
      <c r="Q4" s="151"/>
      <c r="R4" s="152" t="s">
        <v>58</v>
      </c>
      <c r="S4" s="152" t="s">
        <v>91</v>
      </c>
      <c r="T4" s="152" t="s">
        <v>2682</v>
      </c>
      <c r="U4" s="152" t="s">
        <v>2683</v>
      </c>
      <c r="V4" s="152" t="s">
        <v>859</v>
      </c>
      <c r="W4" s="152" t="s">
        <v>84</v>
      </c>
      <c r="X4" s="152" t="s">
        <v>2684</v>
      </c>
      <c r="Y4" s="13"/>
      <c r="Z4" s="13"/>
      <c r="AA4" s="13"/>
    </row>
    <row r="5" spans="1:27" ht="30" customHeight="1">
      <c r="A5" s="13"/>
      <c r="B5" s="279" t="s">
        <v>22</v>
      </c>
      <c r="C5" s="278"/>
      <c r="D5" s="27"/>
      <c r="E5" s="273" t="s">
        <v>23</v>
      </c>
      <c r="F5" s="274"/>
      <c r="G5" s="274"/>
      <c r="H5" s="275"/>
      <c r="I5" s="27"/>
      <c r="J5" s="27"/>
      <c r="K5" s="27"/>
      <c r="L5" s="27"/>
      <c r="M5" s="13"/>
      <c r="N5" s="13"/>
      <c r="O5" s="13"/>
      <c r="P5" s="13"/>
      <c r="Q5" s="153" t="s">
        <v>55</v>
      </c>
      <c r="R5" s="154">
        <f t="shared" ref="R5:X5" si="0">SUMIFS($F:$F,$I:$I,$Q5,$L:$L,R$4)</f>
        <v>0</v>
      </c>
      <c r="S5" s="154">
        <f t="shared" si="0"/>
        <v>0</v>
      </c>
      <c r="T5" s="154">
        <f t="shared" si="0"/>
        <v>0</v>
      </c>
      <c r="U5" s="154">
        <f t="shared" si="0"/>
        <v>0</v>
      </c>
      <c r="V5" s="154">
        <f t="shared" si="0"/>
        <v>0</v>
      </c>
      <c r="W5" s="154">
        <f t="shared" si="0"/>
        <v>0</v>
      </c>
      <c r="X5" s="154">
        <f t="shared" si="0"/>
        <v>4800500</v>
      </c>
      <c r="Y5" s="13"/>
      <c r="Z5" s="13"/>
      <c r="AA5" s="13"/>
    </row>
    <row r="6" spans="1:27" ht="15.75" customHeight="1">
      <c r="A6" s="13"/>
      <c r="B6" s="13"/>
      <c r="C6" s="13"/>
      <c r="D6" s="13"/>
      <c r="E6" s="13"/>
      <c r="F6" s="29">
        <f>SUBTOTAL(9,F8:F1000)</f>
        <v>22582264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53" t="s">
        <v>101</v>
      </c>
      <c r="R6" s="154">
        <f t="shared" ref="R6:X6" si="1">SUMIFS($F:$F,$I:$I,$Q6,$L:$L,R$4)</f>
        <v>0</v>
      </c>
      <c r="S6" s="154">
        <f t="shared" si="1"/>
        <v>0</v>
      </c>
      <c r="T6" s="154">
        <f t="shared" si="1"/>
        <v>0</v>
      </c>
      <c r="U6" s="154">
        <f t="shared" si="1"/>
        <v>0</v>
      </c>
      <c r="V6" s="154">
        <f t="shared" si="1"/>
        <v>0</v>
      </c>
      <c r="W6" s="154">
        <f t="shared" si="1"/>
        <v>0</v>
      </c>
      <c r="X6" s="154">
        <f t="shared" si="1"/>
        <v>17781764</v>
      </c>
      <c r="Y6" s="13"/>
      <c r="Z6" s="13"/>
      <c r="AA6" s="13"/>
    </row>
    <row r="7" spans="1:27" ht="21.75" customHeight="1">
      <c r="A7" s="13"/>
      <c r="B7" s="155" t="s">
        <v>25</v>
      </c>
      <c r="C7" s="155" t="s">
        <v>26</v>
      </c>
      <c r="D7" s="155" t="s">
        <v>27</v>
      </c>
      <c r="E7" s="155" t="s">
        <v>28</v>
      </c>
      <c r="F7" s="155" t="s">
        <v>29</v>
      </c>
      <c r="G7" s="155" t="s">
        <v>30</v>
      </c>
      <c r="H7" s="155" t="s">
        <v>2685</v>
      </c>
      <c r="I7" s="156" t="s">
        <v>32</v>
      </c>
      <c r="J7" s="157"/>
      <c r="K7" s="158"/>
      <c r="L7" s="155" t="s">
        <v>33</v>
      </c>
      <c r="M7" s="155" t="s">
        <v>34</v>
      </c>
      <c r="N7" s="155" t="s">
        <v>2686</v>
      </c>
      <c r="O7" s="13"/>
      <c r="P7" s="13"/>
      <c r="Q7" s="153"/>
      <c r="R7" s="151"/>
      <c r="S7" s="151"/>
      <c r="T7" s="151"/>
      <c r="U7" s="151"/>
      <c r="V7" s="151"/>
      <c r="W7" s="151"/>
      <c r="X7" s="151"/>
      <c r="Y7" s="13"/>
      <c r="Z7" s="13"/>
      <c r="AA7" s="13"/>
    </row>
    <row r="8" spans="1:27" ht="15.75" customHeight="1">
      <c r="A8" s="82" t="s">
        <v>2453</v>
      </c>
      <c r="B8" s="35" t="s">
        <v>1407</v>
      </c>
      <c r="C8" s="36" t="s">
        <v>3531</v>
      </c>
      <c r="D8" s="37" t="s">
        <v>53</v>
      </c>
      <c r="E8" s="37">
        <v>43</v>
      </c>
      <c r="F8" s="258">
        <v>6450000</v>
      </c>
      <c r="G8" s="98" t="s">
        <v>54</v>
      </c>
      <c r="H8" s="259">
        <v>46266</v>
      </c>
      <c r="I8" s="41" t="s">
        <v>101</v>
      </c>
      <c r="J8" s="41" t="s">
        <v>56</v>
      </c>
      <c r="K8" s="41" t="s">
        <v>858</v>
      </c>
      <c r="L8" s="41" t="s">
        <v>2684</v>
      </c>
      <c r="M8" s="197" t="s">
        <v>2451</v>
      </c>
      <c r="N8" s="162" t="s">
        <v>2453</v>
      </c>
      <c r="O8" s="13"/>
      <c r="P8" s="13"/>
      <c r="Q8" s="13"/>
      <c r="R8" s="13"/>
      <c r="S8" s="150"/>
      <c r="T8" s="13"/>
      <c r="U8" s="13"/>
      <c r="V8" s="13"/>
      <c r="W8" s="13"/>
      <c r="X8" s="13"/>
      <c r="Y8" s="13"/>
      <c r="Z8" s="13"/>
      <c r="AA8" s="13"/>
    </row>
    <row r="9" spans="1:27" ht="15.75" customHeight="1">
      <c r="A9" s="82" t="s">
        <v>2453</v>
      </c>
      <c r="B9" s="35" t="s">
        <v>1699</v>
      </c>
      <c r="C9" s="36" t="s">
        <v>3532</v>
      </c>
      <c r="D9" s="37" t="s">
        <v>53</v>
      </c>
      <c r="E9" s="37">
        <v>2</v>
      </c>
      <c r="F9" s="258">
        <v>3600000</v>
      </c>
      <c r="G9" s="98" t="s">
        <v>54</v>
      </c>
      <c r="H9" s="259">
        <v>46266</v>
      </c>
      <c r="I9" s="41" t="s">
        <v>101</v>
      </c>
      <c r="J9" s="41" t="s">
        <v>56</v>
      </c>
      <c r="K9" s="41" t="s">
        <v>858</v>
      </c>
      <c r="L9" s="41" t="s">
        <v>2684</v>
      </c>
      <c r="M9" s="197" t="s">
        <v>2451</v>
      </c>
      <c r="N9" s="162" t="s">
        <v>2453</v>
      </c>
      <c r="O9" s="13"/>
      <c r="P9" s="13"/>
      <c r="Q9" s="13"/>
      <c r="R9" s="13"/>
      <c r="S9" s="150"/>
      <c r="T9" s="13"/>
      <c r="U9" s="13"/>
      <c r="V9" s="13"/>
      <c r="W9" s="13"/>
      <c r="X9" s="13"/>
      <c r="Y9" s="13"/>
      <c r="Z9" s="13"/>
      <c r="AA9" s="13"/>
    </row>
    <row r="10" spans="1:27" ht="15.75" customHeight="1">
      <c r="A10" s="15" t="s">
        <v>2453</v>
      </c>
      <c r="B10" s="35" t="s">
        <v>145</v>
      </c>
      <c r="C10" s="36" t="s">
        <v>3533</v>
      </c>
      <c r="D10" s="96" t="s">
        <v>53</v>
      </c>
      <c r="E10" s="96">
        <v>1</v>
      </c>
      <c r="F10" s="159">
        <v>3000000</v>
      </c>
      <c r="G10" s="98" t="s">
        <v>54</v>
      </c>
      <c r="H10" s="160">
        <v>46266</v>
      </c>
      <c r="I10" s="100" t="s">
        <v>55</v>
      </c>
      <c r="J10" s="100" t="s">
        <v>56</v>
      </c>
      <c r="K10" s="100" t="s">
        <v>147</v>
      </c>
      <c r="L10" s="100" t="s">
        <v>2684</v>
      </c>
      <c r="M10" s="161" t="s">
        <v>2451</v>
      </c>
      <c r="N10" s="162" t="s">
        <v>2453</v>
      </c>
      <c r="O10" s="13"/>
      <c r="P10" s="13"/>
      <c r="Q10" s="13"/>
      <c r="R10" s="13"/>
      <c r="S10" s="150"/>
      <c r="T10" s="13"/>
      <c r="U10" s="13"/>
      <c r="V10" s="13"/>
      <c r="W10" s="13"/>
      <c r="X10" s="13"/>
      <c r="Y10" s="13"/>
      <c r="Z10" s="13"/>
      <c r="AA10" s="13"/>
    </row>
    <row r="11" spans="1:27" ht="15.75" customHeight="1">
      <c r="A11" s="82" t="s">
        <v>2453</v>
      </c>
      <c r="B11" s="35" t="s">
        <v>1699</v>
      </c>
      <c r="C11" s="36" t="s">
        <v>2455</v>
      </c>
      <c r="D11" s="37" t="s">
        <v>53</v>
      </c>
      <c r="E11" s="37">
        <v>1</v>
      </c>
      <c r="F11" s="258">
        <v>2200000</v>
      </c>
      <c r="G11" s="98" t="s">
        <v>54</v>
      </c>
      <c r="H11" s="259">
        <v>46266</v>
      </c>
      <c r="I11" s="41" t="s">
        <v>101</v>
      </c>
      <c r="J11" s="41" t="s">
        <v>56</v>
      </c>
      <c r="K11" s="41" t="s">
        <v>858</v>
      </c>
      <c r="L11" s="41" t="s">
        <v>2684</v>
      </c>
      <c r="M11" s="197" t="s">
        <v>2451</v>
      </c>
      <c r="N11" s="162" t="s">
        <v>2453</v>
      </c>
      <c r="O11" s="13"/>
      <c r="P11" s="13"/>
      <c r="Q11" s="13"/>
      <c r="R11" s="13"/>
      <c r="S11" s="150"/>
      <c r="T11" s="13"/>
      <c r="U11" s="13"/>
      <c r="V11" s="13"/>
      <c r="W11" s="13"/>
      <c r="X11" s="13"/>
      <c r="Y11" s="13"/>
      <c r="Z11" s="13"/>
      <c r="AA11" s="13"/>
    </row>
    <row r="12" spans="1:27" ht="15.75" customHeight="1">
      <c r="A12" s="82" t="s">
        <v>2453</v>
      </c>
      <c r="B12" s="35" t="s">
        <v>1699</v>
      </c>
      <c r="C12" s="36" t="s">
        <v>3534</v>
      </c>
      <c r="D12" s="37" t="s">
        <v>53</v>
      </c>
      <c r="E12" s="37">
        <v>5</v>
      </c>
      <c r="F12" s="258">
        <v>1500000</v>
      </c>
      <c r="G12" s="98" t="s">
        <v>54</v>
      </c>
      <c r="H12" s="259">
        <v>46266</v>
      </c>
      <c r="I12" s="41" t="s">
        <v>101</v>
      </c>
      <c r="J12" s="41" t="s">
        <v>56</v>
      </c>
      <c r="K12" s="41" t="s">
        <v>858</v>
      </c>
      <c r="L12" s="41" t="s">
        <v>2684</v>
      </c>
      <c r="M12" s="197" t="s">
        <v>2451</v>
      </c>
      <c r="N12" s="162" t="s">
        <v>2453</v>
      </c>
      <c r="O12" s="13"/>
      <c r="P12" s="13"/>
      <c r="Q12" s="13"/>
      <c r="R12" s="13"/>
      <c r="S12" s="150"/>
      <c r="T12" s="13"/>
      <c r="U12" s="13"/>
      <c r="V12" s="13"/>
      <c r="W12" s="13"/>
      <c r="X12" s="13"/>
      <c r="Y12" s="13"/>
      <c r="Z12" s="13"/>
      <c r="AA12" s="13"/>
    </row>
    <row r="13" spans="1:27" ht="15.75" customHeight="1">
      <c r="A13" s="82" t="s">
        <v>2453</v>
      </c>
      <c r="B13" s="35" t="s">
        <v>1699</v>
      </c>
      <c r="C13" s="36" t="s">
        <v>3535</v>
      </c>
      <c r="D13" s="37" t="s">
        <v>53</v>
      </c>
      <c r="E13" s="37">
        <v>1</v>
      </c>
      <c r="F13" s="258">
        <v>1500000</v>
      </c>
      <c r="G13" s="98" t="s">
        <v>54</v>
      </c>
      <c r="H13" s="259">
        <v>46266</v>
      </c>
      <c r="I13" s="41" t="s">
        <v>101</v>
      </c>
      <c r="J13" s="41" t="s">
        <v>56</v>
      </c>
      <c r="K13" s="41" t="s">
        <v>858</v>
      </c>
      <c r="L13" s="41" t="s">
        <v>2684</v>
      </c>
      <c r="M13" s="197" t="s">
        <v>2451</v>
      </c>
      <c r="N13" s="162" t="s">
        <v>2453</v>
      </c>
      <c r="O13" s="13"/>
      <c r="P13" s="13"/>
      <c r="Q13" s="13"/>
      <c r="R13" s="13"/>
      <c r="S13" s="150"/>
      <c r="T13" s="13"/>
      <c r="U13" s="13"/>
      <c r="V13" s="13"/>
      <c r="W13" s="13"/>
      <c r="X13" s="13"/>
      <c r="Y13" s="13"/>
      <c r="Z13" s="13"/>
      <c r="AA13" s="13"/>
    </row>
    <row r="14" spans="1:27" ht="15.75" customHeight="1">
      <c r="A14" s="15" t="s">
        <v>2453</v>
      </c>
      <c r="B14" s="35" t="s">
        <v>1699</v>
      </c>
      <c r="C14" s="36" t="s">
        <v>3536</v>
      </c>
      <c r="D14" s="96" t="s">
        <v>53</v>
      </c>
      <c r="E14" s="96">
        <v>5</v>
      </c>
      <c r="F14" s="159">
        <v>1150000</v>
      </c>
      <c r="G14" s="98" t="s">
        <v>54</v>
      </c>
      <c r="H14" s="160">
        <v>46266</v>
      </c>
      <c r="I14" s="100" t="s">
        <v>101</v>
      </c>
      <c r="J14" s="100" t="s">
        <v>56</v>
      </c>
      <c r="K14" s="100" t="s">
        <v>858</v>
      </c>
      <c r="L14" s="100" t="s">
        <v>2684</v>
      </c>
      <c r="M14" s="161" t="s">
        <v>2451</v>
      </c>
      <c r="N14" s="162" t="s">
        <v>2453</v>
      </c>
      <c r="O14" s="13"/>
      <c r="P14" s="13"/>
      <c r="Q14" s="13"/>
      <c r="R14" s="13"/>
      <c r="S14" s="150"/>
      <c r="T14" s="13"/>
      <c r="U14" s="13"/>
      <c r="V14" s="13"/>
      <c r="W14" s="13"/>
      <c r="X14" s="13"/>
      <c r="Y14" s="13"/>
      <c r="Z14" s="13"/>
      <c r="AA14" s="13"/>
    </row>
    <row r="15" spans="1:27" ht="15.75" customHeight="1">
      <c r="A15" s="15" t="s">
        <v>2453</v>
      </c>
      <c r="B15" s="35" t="s">
        <v>1699</v>
      </c>
      <c r="C15" s="36" t="s">
        <v>3537</v>
      </c>
      <c r="D15" s="96" t="s">
        <v>53</v>
      </c>
      <c r="E15" s="96">
        <v>150</v>
      </c>
      <c r="F15" s="159">
        <v>975000</v>
      </c>
      <c r="G15" s="98" t="s">
        <v>54</v>
      </c>
      <c r="H15" s="160">
        <v>46266</v>
      </c>
      <c r="I15" s="100" t="s">
        <v>55</v>
      </c>
      <c r="J15" s="100" t="s">
        <v>56</v>
      </c>
      <c r="K15" s="100" t="s">
        <v>164</v>
      </c>
      <c r="L15" s="100" t="s">
        <v>2684</v>
      </c>
      <c r="M15" s="161" t="s">
        <v>2451</v>
      </c>
      <c r="N15" s="162" t="s">
        <v>2453</v>
      </c>
      <c r="O15" s="13"/>
      <c r="P15" s="13"/>
      <c r="Q15" s="13"/>
      <c r="R15" s="13"/>
      <c r="S15" s="150"/>
      <c r="T15" s="13"/>
      <c r="U15" s="13"/>
      <c r="V15" s="13"/>
      <c r="W15" s="13"/>
      <c r="X15" s="13"/>
      <c r="Y15" s="13"/>
      <c r="Z15" s="13"/>
      <c r="AA15" s="13"/>
    </row>
    <row r="16" spans="1:27" ht="15.75" customHeight="1">
      <c r="A16" s="82" t="s">
        <v>2453</v>
      </c>
      <c r="B16" s="35" t="s">
        <v>1699</v>
      </c>
      <c r="C16" s="36" t="s">
        <v>2480</v>
      </c>
      <c r="D16" s="37" t="s">
        <v>53</v>
      </c>
      <c r="E16" s="37">
        <v>2</v>
      </c>
      <c r="F16" s="258">
        <v>820000</v>
      </c>
      <c r="G16" s="98" t="s">
        <v>54</v>
      </c>
      <c r="H16" s="259">
        <v>46266</v>
      </c>
      <c r="I16" s="41" t="s">
        <v>101</v>
      </c>
      <c r="J16" s="41" t="s">
        <v>56</v>
      </c>
      <c r="K16" s="41" t="s">
        <v>858</v>
      </c>
      <c r="L16" s="41" t="s">
        <v>2684</v>
      </c>
      <c r="M16" s="197" t="s">
        <v>2451</v>
      </c>
      <c r="N16" s="162" t="s">
        <v>2453</v>
      </c>
      <c r="O16" s="13"/>
      <c r="P16" s="13"/>
      <c r="Q16" s="13"/>
      <c r="R16" s="13"/>
      <c r="S16" s="150"/>
      <c r="T16" s="13"/>
      <c r="U16" s="13"/>
      <c r="V16" s="13"/>
      <c r="W16" s="13"/>
      <c r="X16" s="13"/>
      <c r="Y16" s="13"/>
      <c r="Z16" s="13"/>
      <c r="AA16" s="13"/>
    </row>
    <row r="17" spans="1:27" ht="15.75" customHeight="1">
      <c r="A17" s="15" t="s">
        <v>2453</v>
      </c>
      <c r="B17" s="35" t="s">
        <v>1699</v>
      </c>
      <c r="C17" s="36" t="s">
        <v>3538</v>
      </c>
      <c r="D17" s="96" t="s">
        <v>53</v>
      </c>
      <c r="E17" s="96">
        <v>150</v>
      </c>
      <c r="F17" s="159">
        <v>510000</v>
      </c>
      <c r="G17" s="98" t="s">
        <v>54</v>
      </c>
      <c r="H17" s="160">
        <v>46266</v>
      </c>
      <c r="I17" s="100" t="s">
        <v>55</v>
      </c>
      <c r="J17" s="100" t="s">
        <v>56</v>
      </c>
      <c r="K17" s="100" t="s">
        <v>164</v>
      </c>
      <c r="L17" s="100" t="s">
        <v>2684</v>
      </c>
      <c r="M17" s="161" t="s">
        <v>2451</v>
      </c>
      <c r="N17" s="162" t="s">
        <v>2453</v>
      </c>
      <c r="O17" s="13"/>
      <c r="P17" s="13"/>
      <c r="Q17" s="13"/>
      <c r="R17" s="13"/>
      <c r="S17" s="150"/>
      <c r="T17" s="13"/>
      <c r="U17" s="13"/>
      <c r="V17" s="13"/>
      <c r="W17" s="13"/>
      <c r="X17" s="13"/>
      <c r="Y17" s="13"/>
      <c r="Z17" s="13"/>
      <c r="AA17" s="13"/>
    </row>
    <row r="18" spans="1:27" ht="15.75" customHeight="1">
      <c r="A18" s="82" t="s">
        <v>2453</v>
      </c>
      <c r="B18" s="35" t="s">
        <v>1699</v>
      </c>
      <c r="C18" s="36" t="s">
        <v>3539</v>
      </c>
      <c r="D18" s="37" t="s">
        <v>53</v>
      </c>
      <c r="E18" s="37">
        <v>3</v>
      </c>
      <c r="F18" s="258">
        <v>450000</v>
      </c>
      <c r="G18" s="98" t="s">
        <v>54</v>
      </c>
      <c r="H18" s="259">
        <v>46266</v>
      </c>
      <c r="I18" s="41" t="s">
        <v>101</v>
      </c>
      <c r="J18" s="41" t="s">
        <v>56</v>
      </c>
      <c r="K18" s="41" t="s">
        <v>858</v>
      </c>
      <c r="L18" s="41" t="s">
        <v>2684</v>
      </c>
      <c r="M18" s="197" t="s">
        <v>2451</v>
      </c>
      <c r="N18" s="162" t="s">
        <v>2453</v>
      </c>
      <c r="O18" s="13"/>
      <c r="P18" s="13"/>
      <c r="Q18" s="13"/>
      <c r="R18" s="13"/>
      <c r="S18" s="150"/>
      <c r="T18" s="13"/>
      <c r="U18" s="13"/>
      <c r="V18" s="13"/>
      <c r="W18" s="13"/>
      <c r="X18" s="13"/>
      <c r="Y18" s="13"/>
      <c r="Z18" s="13"/>
      <c r="AA18" s="13"/>
    </row>
    <row r="19" spans="1:27" ht="15.75" customHeight="1">
      <c r="A19" s="15" t="s">
        <v>2453</v>
      </c>
      <c r="B19" s="35" t="s">
        <v>1699</v>
      </c>
      <c r="C19" s="36" t="s">
        <v>3540</v>
      </c>
      <c r="D19" s="96" t="s">
        <v>53</v>
      </c>
      <c r="E19" s="96">
        <v>150</v>
      </c>
      <c r="F19" s="159">
        <v>135000</v>
      </c>
      <c r="G19" s="98" t="s">
        <v>54</v>
      </c>
      <c r="H19" s="160">
        <v>46266</v>
      </c>
      <c r="I19" s="100" t="s">
        <v>55</v>
      </c>
      <c r="J19" s="100" t="s">
        <v>56</v>
      </c>
      <c r="K19" s="100" t="s">
        <v>164</v>
      </c>
      <c r="L19" s="100" t="s">
        <v>2684</v>
      </c>
      <c r="M19" s="161" t="s">
        <v>2451</v>
      </c>
      <c r="N19" s="162" t="s">
        <v>2453</v>
      </c>
      <c r="O19" s="13"/>
      <c r="P19" s="13"/>
      <c r="Q19" s="13"/>
      <c r="R19" s="13"/>
      <c r="S19" s="150"/>
      <c r="T19" s="13"/>
      <c r="U19" s="13"/>
      <c r="V19" s="13"/>
      <c r="W19" s="13"/>
      <c r="X19" s="13"/>
      <c r="Y19" s="13"/>
      <c r="Z19" s="13"/>
      <c r="AA19" s="13"/>
    </row>
    <row r="20" spans="1:27" ht="15.75" customHeight="1">
      <c r="A20" s="15" t="s">
        <v>2453</v>
      </c>
      <c r="B20" s="35" t="s">
        <v>1699</v>
      </c>
      <c r="C20" s="36" t="s">
        <v>3541</v>
      </c>
      <c r="D20" s="96" t="s">
        <v>53</v>
      </c>
      <c r="E20" s="96">
        <v>150</v>
      </c>
      <c r="F20" s="159">
        <v>82500</v>
      </c>
      <c r="G20" s="98" t="s">
        <v>54</v>
      </c>
      <c r="H20" s="160">
        <v>46266</v>
      </c>
      <c r="I20" s="100" t="s">
        <v>55</v>
      </c>
      <c r="J20" s="100" t="s">
        <v>56</v>
      </c>
      <c r="K20" s="100" t="s">
        <v>164</v>
      </c>
      <c r="L20" s="100" t="s">
        <v>2684</v>
      </c>
      <c r="M20" s="161" t="s">
        <v>2451</v>
      </c>
      <c r="N20" s="162" t="s">
        <v>2453</v>
      </c>
      <c r="O20" s="13"/>
      <c r="P20" s="13"/>
      <c r="Q20" s="13"/>
      <c r="R20" s="13"/>
      <c r="S20" s="150"/>
      <c r="T20" s="13"/>
      <c r="U20" s="13"/>
      <c r="V20" s="13"/>
      <c r="W20" s="13"/>
      <c r="X20" s="13"/>
      <c r="Y20" s="13"/>
      <c r="Z20" s="13"/>
      <c r="AA20" s="13"/>
    </row>
    <row r="21" spans="1:27" ht="15.75" customHeight="1">
      <c r="A21" s="15" t="s">
        <v>2453</v>
      </c>
      <c r="B21" s="35" t="s">
        <v>1407</v>
      </c>
      <c r="C21" s="36" t="s">
        <v>3542</v>
      </c>
      <c r="D21" s="96" t="s">
        <v>53</v>
      </c>
      <c r="E21" s="96">
        <v>1</v>
      </c>
      <c r="F21" s="159">
        <v>51000</v>
      </c>
      <c r="G21" s="98" t="s">
        <v>54</v>
      </c>
      <c r="H21" s="160">
        <v>46266</v>
      </c>
      <c r="I21" s="100" t="s">
        <v>55</v>
      </c>
      <c r="J21" s="100" t="s">
        <v>56</v>
      </c>
      <c r="K21" s="100" t="s">
        <v>164</v>
      </c>
      <c r="L21" s="100" t="s">
        <v>2684</v>
      </c>
      <c r="M21" s="161" t="s">
        <v>2451</v>
      </c>
      <c r="N21" s="162" t="s">
        <v>2453</v>
      </c>
      <c r="O21" s="13"/>
      <c r="P21" s="13"/>
      <c r="Q21" s="13"/>
      <c r="R21" s="13"/>
      <c r="S21" s="150"/>
      <c r="T21" s="13"/>
      <c r="U21" s="13"/>
      <c r="V21" s="13"/>
      <c r="W21" s="13"/>
      <c r="X21" s="13"/>
      <c r="Y21" s="13"/>
      <c r="Z21" s="13"/>
      <c r="AA21" s="13"/>
    </row>
    <row r="22" spans="1:27" ht="15.75" customHeight="1">
      <c r="A22" s="15" t="s">
        <v>2453</v>
      </c>
      <c r="B22" s="35" t="s">
        <v>1699</v>
      </c>
      <c r="C22" s="36" t="s">
        <v>3543</v>
      </c>
      <c r="D22" s="96" t="s">
        <v>53</v>
      </c>
      <c r="E22" s="96">
        <v>3</v>
      </c>
      <c r="F22" s="159">
        <v>45000</v>
      </c>
      <c r="G22" s="98" t="s">
        <v>54</v>
      </c>
      <c r="H22" s="160">
        <v>46266</v>
      </c>
      <c r="I22" s="100" t="s">
        <v>101</v>
      </c>
      <c r="J22" s="100" t="s">
        <v>56</v>
      </c>
      <c r="K22" s="100" t="s">
        <v>858</v>
      </c>
      <c r="L22" s="100" t="s">
        <v>2684</v>
      </c>
      <c r="M22" s="161" t="s">
        <v>2451</v>
      </c>
      <c r="N22" s="162" t="s">
        <v>2453</v>
      </c>
      <c r="O22" s="13"/>
      <c r="P22" s="13"/>
      <c r="Q22" s="13"/>
      <c r="R22" s="13"/>
      <c r="S22" s="150"/>
      <c r="T22" s="13"/>
      <c r="U22" s="13"/>
      <c r="V22" s="13"/>
      <c r="W22" s="13"/>
      <c r="X22" s="13"/>
      <c r="Y22" s="13"/>
      <c r="Z22" s="13"/>
      <c r="AA22" s="13"/>
    </row>
    <row r="23" spans="1:27" ht="15.75" customHeight="1">
      <c r="A23" s="15" t="s">
        <v>2453</v>
      </c>
      <c r="B23" s="35" t="s">
        <v>1699</v>
      </c>
      <c r="C23" s="36" t="s">
        <v>3544</v>
      </c>
      <c r="D23" s="96" t="s">
        <v>53</v>
      </c>
      <c r="E23" s="96">
        <v>150</v>
      </c>
      <c r="F23" s="159">
        <v>45000</v>
      </c>
      <c r="G23" s="98" t="s">
        <v>54</v>
      </c>
      <c r="H23" s="160">
        <v>46266</v>
      </c>
      <c r="I23" s="100" t="s">
        <v>55</v>
      </c>
      <c r="J23" s="100" t="s">
        <v>56</v>
      </c>
      <c r="K23" s="100" t="s">
        <v>164</v>
      </c>
      <c r="L23" s="100" t="s">
        <v>2684</v>
      </c>
      <c r="M23" s="161" t="s">
        <v>2451</v>
      </c>
      <c r="N23" s="162" t="s">
        <v>2453</v>
      </c>
      <c r="O23" s="13"/>
      <c r="P23" s="13"/>
      <c r="Q23" s="13"/>
      <c r="R23" s="13"/>
      <c r="S23" s="150"/>
      <c r="T23" s="13"/>
      <c r="U23" s="13"/>
      <c r="V23" s="13"/>
      <c r="W23" s="13"/>
      <c r="X23" s="13"/>
      <c r="Y23" s="13"/>
      <c r="Z23" s="13"/>
      <c r="AA23" s="13"/>
    </row>
    <row r="24" spans="1:27" ht="15.75" customHeight="1">
      <c r="A24" s="15" t="s">
        <v>2453</v>
      </c>
      <c r="B24" s="35" t="s">
        <v>51</v>
      </c>
      <c r="C24" s="36" t="s">
        <v>3545</v>
      </c>
      <c r="D24" s="96" t="s">
        <v>53</v>
      </c>
      <c r="E24" s="96">
        <v>2</v>
      </c>
      <c r="F24" s="159">
        <v>12000</v>
      </c>
      <c r="G24" s="98" t="s">
        <v>54</v>
      </c>
      <c r="H24" s="160">
        <v>46235</v>
      </c>
      <c r="I24" s="100" t="s">
        <v>101</v>
      </c>
      <c r="J24" s="100" t="s">
        <v>56</v>
      </c>
      <c r="K24" s="100" t="s">
        <v>858</v>
      </c>
      <c r="L24" s="100" t="s">
        <v>2684</v>
      </c>
      <c r="M24" s="161" t="s">
        <v>2451</v>
      </c>
      <c r="N24" s="162" t="s">
        <v>2453</v>
      </c>
      <c r="O24" s="13"/>
      <c r="P24" s="13"/>
      <c r="Q24" s="13"/>
      <c r="R24" s="13"/>
      <c r="S24" s="150"/>
      <c r="T24" s="13"/>
      <c r="U24" s="13"/>
      <c r="V24" s="13"/>
      <c r="W24" s="13"/>
      <c r="X24" s="13"/>
      <c r="Y24" s="13"/>
      <c r="Z24" s="13"/>
      <c r="AA24" s="13"/>
    </row>
    <row r="25" spans="1:27" ht="15.75" customHeight="1">
      <c r="A25" s="15" t="s">
        <v>2453</v>
      </c>
      <c r="B25" s="35" t="s">
        <v>51</v>
      </c>
      <c r="C25" s="36" t="s">
        <v>3546</v>
      </c>
      <c r="D25" s="96" t="s">
        <v>53</v>
      </c>
      <c r="E25" s="96">
        <v>7</v>
      </c>
      <c r="F25" s="159">
        <v>11340</v>
      </c>
      <c r="G25" s="98" t="s">
        <v>54</v>
      </c>
      <c r="H25" s="160">
        <v>46235</v>
      </c>
      <c r="I25" s="100" t="s">
        <v>101</v>
      </c>
      <c r="J25" s="100" t="s">
        <v>56</v>
      </c>
      <c r="K25" s="100" t="s">
        <v>858</v>
      </c>
      <c r="L25" s="100" t="s">
        <v>2684</v>
      </c>
      <c r="M25" s="161" t="s">
        <v>2451</v>
      </c>
      <c r="N25" s="162" t="s">
        <v>2453</v>
      </c>
      <c r="O25" s="13"/>
      <c r="P25" s="13"/>
      <c r="Q25" s="13"/>
      <c r="R25" s="13"/>
      <c r="S25" s="150"/>
      <c r="T25" s="13"/>
      <c r="U25" s="13"/>
      <c r="V25" s="13"/>
      <c r="W25" s="13"/>
      <c r="X25" s="13"/>
      <c r="Y25" s="13"/>
      <c r="Z25" s="13"/>
      <c r="AA25" s="13"/>
    </row>
    <row r="26" spans="1:27" ht="15.75" customHeight="1">
      <c r="A26" s="15" t="s">
        <v>2453</v>
      </c>
      <c r="B26" s="35" t="s">
        <v>295</v>
      </c>
      <c r="C26" s="36" t="s">
        <v>3547</v>
      </c>
      <c r="D26" s="96" t="s">
        <v>53</v>
      </c>
      <c r="E26" s="96">
        <v>6</v>
      </c>
      <c r="F26" s="159">
        <v>7068</v>
      </c>
      <c r="G26" s="98" t="s">
        <v>54</v>
      </c>
      <c r="H26" s="160">
        <v>46204</v>
      </c>
      <c r="I26" s="100" t="s">
        <v>101</v>
      </c>
      <c r="J26" s="100" t="s">
        <v>56</v>
      </c>
      <c r="K26" s="100" t="s">
        <v>858</v>
      </c>
      <c r="L26" s="100" t="s">
        <v>2684</v>
      </c>
      <c r="M26" s="161" t="s">
        <v>2451</v>
      </c>
      <c r="N26" s="162" t="s">
        <v>2453</v>
      </c>
      <c r="O26" s="13"/>
      <c r="P26" s="13"/>
      <c r="Q26" s="13"/>
      <c r="R26" s="13"/>
      <c r="S26" s="150"/>
      <c r="T26" s="13"/>
      <c r="U26" s="13"/>
      <c r="V26" s="13"/>
      <c r="W26" s="13"/>
      <c r="X26" s="13"/>
      <c r="Y26" s="13"/>
      <c r="Z26" s="13"/>
      <c r="AA26" s="13"/>
    </row>
    <row r="27" spans="1:27" ht="15.75" customHeight="1">
      <c r="A27" s="15" t="s">
        <v>2453</v>
      </c>
      <c r="B27" s="35" t="s">
        <v>51</v>
      </c>
      <c r="C27" s="36" t="s">
        <v>3548</v>
      </c>
      <c r="D27" s="96" t="s">
        <v>53</v>
      </c>
      <c r="E27" s="96">
        <v>2</v>
      </c>
      <c r="F27" s="159">
        <v>7000</v>
      </c>
      <c r="G27" s="98" t="s">
        <v>54</v>
      </c>
      <c r="H27" s="160">
        <v>46204</v>
      </c>
      <c r="I27" s="100" t="s">
        <v>101</v>
      </c>
      <c r="J27" s="100" t="s">
        <v>56</v>
      </c>
      <c r="K27" s="100" t="s">
        <v>858</v>
      </c>
      <c r="L27" s="100" t="s">
        <v>2684</v>
      </c>
      <c r="M27" s="161" t="s">
        <v>2451</v>
      </c>
      <c r="N27" s="162" t="s">
        <v>2453</v>
      </c>
      <c r="O27" s="13"/>
      <c r="P27" s="13"/>
      <c r="Q27" s="13"/>
      <c r="R27" s="13"/>
      <c r="S27" s="150"/>
      <c r="T27" s="13"/>
      <c r="U27" s="13"/>
      <c r="V27" s="13"/>
      <c r="W27" s="13"/>
      <c r="X27" s="13"/>
      <c r="Y27" s="13"/>
      <c r="Z27" s="13"/>
      <c r="AA27" s="13"/>
    </row>
    <row r="28" spans="1:27" ht="15.75" customHeight="1">
      <c r="A28" s="15" t="s">
        <v>2453</v>
      </c>
      <c r="B28" s="35" t="s">
        <v>295</v>
      </c>
      <c r="C28" s="36" t="s">
        <v>3549</v>
      </c>
      <c r="D28" s="96" t="s">
        <v>53</v>
      </c>
      <c r="E28" s="96">
        <v>2</v>
      </c>
      <c r="F28" s="159">
        <v>7000</v>
      </c>
      <c r="G28" s="98" t="s">
        <v>54</v>
      </c>
      <c r="H28" s="160">
        <v>46204</v>
      </c>
      <c r="I28" s="100" t="s">
        <v>101</v>
      </c>
      <c r="J28" s="100" t="s">
        <v>56</v>
      </c>
      <c r="K28" s="100" t="s">
        <v>858</v>
      </c>
      <c r="L28" s="100" t="s">
        <v>2684</v>
      </c>
      <c r="M28" s="161" t="s">
        <v>2451</v>
      </c>
      <c r="N28" s="162" t="s">
        <v>2453</v>
      </c>
      <c r="O28" s="13"/>
      <c r="P28" s="13"/>
      <c r="Q28" s="13"/>
      <c r="R28" s="13"/>
      <c r="S28" s="150"/>
      <c r="T28" s="13"/>
      <c r="U28" s="13"/>
      <c r="V28" s="13"/>
      <c r="W28" s="13"/>
      <c r="X28" s="13"/>
      <c r="Y28" s="13"/>
      <c r="Z28" s="13"/>
      <c r="AA28" s="13"/>
    </row>
    <row r="29" spans="1:27" ht="15.75" customHeight="1">
      <c r="A29" s="15" t="s">
        <v>2453</v>
      </c>
      <c r="B29" s="35" t="s">
        <v>219</v>
      </c>
      <c r="C29" s="36" t="s">
        <v>924</v>
      </c>
      <c r="D29" s="96" t="s">
        <v>53</v>
      </c>
      <c r="E29" s="96">
        <v>2</v>
      </c>
      <c r="F29" s="159">
        <v>5200</v>
      </c>
      <c r="G29" s="98" t="s">
        <v>54</v>
      </c>
      <c r="H29" s="160">
        <v>46204</v>
      </c>
      <c r="I29" s="100" t="s">
        <v>101</v>
      </c>
      <c r="J29" s="100" t="s">
        <v>56</v>
      </c>
      <c r="K29" s="100" t="s">
        <v>858</v>
      </c>
      <c r="L29" s="100" t="s">
        <v>2684</v>
      </c>
      <c r="M29" s="161" t="s">
        <v>2451</v>
      </c>
      <c r="N29" s="162" t="s">
        <v>2453</v>
      </c>
      <c r="O29" s="13"/>
      <c r="P29" s="13"/>
      <c r="Q29" s="13"/>
      <c r="R29" s="13"/>
      <c r="S29" s="150"/>
      <c r="T29" s="13"/>
      <c r="U29" s="13"/>
      <c r="V29" s="13"/>
      <c r="W29" s="13"/>
      <c r="X29" s="13"/>
      <c r="Y29" s="13"/>
      <c r="Z29" s="13"/>
      <c r="AA29" s="13"/>
    </row>
    <row r="30" spans="1:27" ht="15.75" customHeight="1">
      <c r="A30" s="15" t="s">
        <v>2453</v>
      </c>
      <c r="B30" s="35" t="s">
        <v>51</v>
      </c>
      <c r="C30" s="36" t="s">
        <v>3550</v>
      </c>
      <c r="D30" s="96" t="s">
        <v>53</v>
      </c>
      <c r="E30" s="96">
        <v>1</v>
      </c>
      <c r="F30" s="159">
        <v>4000</v>
      </c>
      <c r="G30" s="98" t="s">
        <v>54</v>
      </c>
      <c r="H30" s="160">
        <v>46204</v>
      </c>
      <c r="I30" s="100" t="s">
        <v>101</v>
      </c>
      <c r="J30" s="100" t="s">
        <v>56</v>
      </c>
      <c r="K30" s="100" t="s">
        <v>858</v>
      </c>
      <c r="L30" s="100" t="s">
        <v>2684</v>
      </c>
      <c r="M30" s="161" t="s">
        <v>2451</v>
      </c>
      <c r="N30" s="162" t="s">
        <v>2453</v>
      </c>
      <c r="O30" s="13"/>
      <c r="P30" s="13"/>
      <c r="Q30" s="13"/>
      <c r="R30" s="13"/>
      <c r="S30" s="150"/>
      <c r="T30" s="13"/>
      <c r="U30" s="13"/>
      <c r="V30" s="13"/>
      <c r="W30" s="13"/>
      <c r="X30" s="13"/>
      <c r="Y30" s="13"/>
      <c r="Z30" s="13"/>
      <c r="AA30" s="13"/>
    </row>
    <row r="31" spans="1:27" ht="15.75" customHeight="1">
      <c r="A31" s="15" t="s">
        <v>2453</v>
      </c>
      <c r="B31" s="35" t="s">
        <v>51</v>
      </c>
      <c r="C31" s="36" t="s">
        <v>3548</v>
      </c>
      <c r="D31" s="96" t="s">
        <v>53</v>
      </c>
      <c r="E31" s="96">
        <v>1</v>
      </c>
      <c r="F31" s="159">
        <v>3500</v>
      </c>
      <c r="G31" s="98" t="s">
        <v>54</v>
      </c>
      <c r="H31" s="160">
        <v>46174</v>
      </c>
      <c r="I31" s="100" t="s">
        <v>101</v>
      </c>
      <c r="J31" s="100" t="s">
        <v>56</v>
      </c>
      <c r="K31" s="100" t="s">
        <v>858</v>
      </c>
      <c r="L31" s="100" t="s">
        <v>2684</v>
      </c>
      <c r="M31" s="161" t="s">
        <v>2451</v>
      </c>
      <c r="N31" s="162" t="s">
        <v>2453</v>
      </c>
      <c r="O31" s="13"/>
      <c r="P31" s="13"/>
      <c r="Q31" s="13"/>
      <c r="R31" s="13"/>
      <c r="S31" s="150"/>
      <c r="T31" s="13"/>
      <c r="U31" s="13"/>
      <c r="V31" s="13"/>
      <c r="W31" s="13"/>
      <c r="X31" s="13"/>
      <c r="Y31" s="13"/>
      <c r="Z31" s="13"/>
      <c r="AA31" s="13"/>
    </row>
    <row r="32" spans="1:27" ht="15.75" customHeight="1">
      <c r="A32" s="15" t="s">
        <v>2453</v>
      </c>
      <c r="B32" s="35" t="s">
        <v>652</v>
      </c>
      <c r="C32" s="36" t="s">
        <v>3548</v>
      </c>
      <c r="D32" s="96" t="s">
        <v>53</v>
      </c>
      <c r="E32" s="96">
        <v>1</v>
      </c>
      <c r="F32" s="262">
        <v>3500</v>
      </c>
      <c r="G32" s="247" t="s">
        <v>54</v>
      </c>
      <c r="H32" s="263">
        <v>46174</v>
      </c>
      <c r="I32" s="100" t="s">
        <v>101</v>
      </c>
      <c r="J32" s="100" t="s">
        <v>56</v>
      </c>
      <c r="K32" s="100" t="s">
        <v>858</v>
      </c>
      <c r="L32" s="100" t="s">
        <v>2684</v>
      </c>
      <c r="M32" s="161" t="s">
        <v>2451</v>
      </c>
      <c r="N32" s="162" t="s">
        <v>2453</v>
      </c>
      <c r="O32" s="13"/>
      <c r="P32" s="13"/>
      <c r="Q32" s="13"/>
      <c r="R32" s="13"/>
      <c r="S32" s="150"/>
      <c r="T32" s="13"/>
      <c r="U32" s="13"/>
      <c r="V32" s="13"/>
      <c r="W32" s="13"/>
      <c r="X32" s="13"/>
      <c r="Y32" s="13"/>
      <c r="Z32" s="13"/>
      <c r="AA32" s="13"/>
    </row>
    <row r="33" spans="1:27" ht="15.75" customHeight="1">
      <c r="A33" s="15" t="s">
        <v>2453</v>
      </c>
      <c r="B33" s="35" t="s">
        <v>440</v>
      </c>
      <c r="C33" s="36" t="s">
        <v>3547</v>
      </c>
      <c r="D33" s="96" t="s">
        <v>53</v>
      </c>
      <c r="E33" s="96">
        <v>2</v>
      </c>
      <c r="F33" s="262">
        <v>2356</v>
      </c>
      <c r="G33" s="98" t="s">
        <v>54</v>
      </c>
      <c r="H33" s="263">
        <v>46174</v>
      </c>
      <c r="I33" s="100" t="s">
        <v>101</v>
      </c>
      <c r="J33" s="100" t="s">
        <v>56</v>
      </c>
      <c r="K33" s="100" t="s">
        <v>858</v>
      </c>
      <c r="L33" s="100" t="s">
        <v>2684</v>
      </c>
      <c r="M33" s="161" t="s">
        <v>2451</v>
      </c>
      <c r="N33" s="162" t="s">
        <v>2453</v>
      </c>
      <c r="O33" s="13"/>
      <c r="P33" s="13"/>
      <c r="Q33" s="13"/>
      <c r="R33" s="13"/>
      <c r="S33" s="150"/>
      <c r="T33" s="13"/>
      <c r="U33" s="13"/>
      <c r="V33" s="13"/>
      <c r="W33" s="13"/>
      <c r="X33" s="13"/>
      <c r="Y33" s="13"/>
      <c r="Z33" s="13"/>
      <c r="AA33" s="13"/>
    </row>
    <row r="34" spans="1:27" ht="15.75" customHeight="1">
      <c r="A34" s="15" t="s">
        <v>2453</v>
      </c>
      <c r="B34" s="35" t="s">
        <v>51</v>
      </c>
      <c r="C34" s="36" t="s">
        <v>3551</v>
      </c>
      <c r="D34" s="96" t="s">
        <v>53</v>
      </c>
      <c r="E34" s="96">
        <v>1</v>
      </c>
      <c r="F34" s="262">
        <v>1800</v>
      </c>
      <c r="G34" s="98" t="s">
        <v>54</v>
      </c>
      <c r="H34" s="263">
        <v>46174</v>
      </c>
      <c r="I34" s="100" t="s">
        <v>101</v>
      </c>
      <c r="J34" s="100" t="s">
        <v>56</v>
      </c>
      <c r="K34" s="100" t="s">
        <v>858</v>
      </c>
      <c r="L34" s="100" t="s">
        <v>2684</v>
      </c>
      <c r="M34" s="161" t="s">
        <v>2451</v>
      </c>
      <c r="N34" s="162" t="s">
        <v>2453</v>
      </c>
      <c r="O34" s="13"/>
      <c r="P34" s="13"/>
      <c r="Q34" s="13"/>
      <c r="R34" s="13"/>
      <c r="S34" s="150"/>
      <c r="T34" s="13"/>
      <c r="U34" s="13"/>
      <c r="V34" s="13"/>
      <c r="W34" s="13"/>
      <c r="X34" s="13"/>
      <c r="Y34" s="13"/>
      <c r="Z34" s="13"/>
      <c r="AA34" s="13"/>
    </row>
    <row r="35" spans="1:27" ht="15.75" customHeight="1">
      <c r="A35" s="15" t="s">
        <v>2453</v>
      </c>
      <c r="B35" s="35" t="s">
        <v>219</v>
      </c>
      <c r="C35" s="36" t="s">
        <v>3552</v>
      </c>
      <c r="D35" s="96" t="s">
        <v>53</v>
      </c>
      <c r="E35" s="96">
        <v>3</v>
      </c>
      <c r="F35" s="262">
        <v>1500</v>
      </c>
      <c r="G35" s="247" t="s">
        <v>54</v>
      </c>
      <c r="H35" s="263">
        <v>46174</v>
      </c>
      <c r="I35" s="100" t="s">
        <v>101</v>
      </c>
      <c r="J35" s="100" t="s">
        <v>56</v>
      </c>
      <c r="K35" s="100" t="s">
        <v>858</v>
      </c>
      <c r="L35" s="100" t="s">
        <v>2684</v>
      </c>
      <c r="M35" s="161" t="s">
        <v>2451</v>
      </c>
      <c r="N35" s="261" t="s">
        <v>2453</v>
      </c>
      <c r="O35" s="13"/>
      <c r="P35" s="13"/>
      <c r="Q35" s="13"/>
      <c r="R35" s="13"/>
      <c r="S35" s="150"/>
      <c r="T35" s="13"/>
      <c r="U35" s="13"/>
      <c r="V35" s="13"/>
      <c r="W35" s="13"/>
      <c r="X35" s="13"/>
      <c r="Y35" s="13"/>
      <c r="Z35" s="13"/>
      <c r="AA35" s="13"/>
    </row>
    <row r="36" spans="1:27" ht="15.75" customHeight="1">
      <c r="A36" s="15" t="s">
        <v>2453</v>
      </c>
      <c r="B36" s="35" t="s">
        <v>161</v>
      </c>
      <c r="C36" s="36" t="s">
        <v>3553</v>
      </c>
      <c r="D36" s="96" t="s">
        <v>53</v>
      </c>
      <c r="E36" s="96">
        <v>10</v>
      </c>
      <c r="F36" s="262">
        <v>1000</v>
      </c>
      <c r="G36" s="247" t="s">
        <v>54</v>
      </c>
      <c r="H36" s="263">
        <v>46174</v>
      </c>
      <c r="I36" s="100" t="s">
        <v>55</v>
      </c>
      <c r="J36" s="100" t="s">
        <v>56</v>
      </c>
      <c r="K36" s="100" t="s">
        <v>164</v>
      </c>
      <c r="L36" s="100" t="s">
        <v>2684</v>
      </c>
      <c r="M36" s="161" t="s">
        <v>2451</v>
      </c>
      <c r="N36" s="162" t="s">
        <v>2453</v>
      </c>
      <c r="O36" s="13"/>
      <c r="P36" s="13"/>
      <c r="Q36" s="13"/>
      <c r="R36" s="13"/>
      <c r="S36" s="150"/>
      <c r="T36" s="13"/>
      <c r="U36" s="13"/>
      <c r="V36" s="13"/>
      <c r="W36" s="13"/>
      <c r="X36" s="13"/>
      <c r="Y36" s="13"/>
      <c r="Z36" s="13"/>
      <c r="AA36" s="13"/>
    </row>
    <row r="37" spans="1:27" ht="15.75" customHeight="1">
      <c r="A37" s="15" t="s">
        <v>2453</v>
      </c>
      <c r="B37" s="35" t="s">
        <v>172</v>
      </c>
      <c r="C37" s="36" t="s">
        <v>3554</v>
      </c>
      <c r="D37" s="96" t="s">
        <v>53</v>
      </c>
      <c r="E37" s="96">
        <v>10</v>
      </c>
      <c r="F37" s="262">
        <v>1000</v>
      </c>
      <c r="G37" s="247" t="s">
        <v>54</v>
      </c>
      <c r="H37" s="263">
        <v>46174</v>
      </c>
      <c r="I37" s="100" t="s">
        <v>55</v>
      </c>
      <c r="J37" s="100" t="s">
        <v>56</v>
      </c>
      <c r="K37" s="100" t="s">
        <v>164</v>
      </c>
      <c r="L37" s="100" t="s">
        <v>2684</v>
      </c>
      <c r="M37" s="161" t="s">
        <v>2451</v>
      </c>
      <c r="N37" s="162" t="s">
        <v>2453</v>
      </c>
      <c r="O37" s="13"/>
      <c r="P37" s="13"/>
      <c r="Q37" s="13"/>
      <c r="R37" s="13"/>
      <c r="S37" s="150"/>
      <c r="T37" s="13"/>
      <c r="U37" s="13"/>
      <c r="V37" s="13"/>
      <c r="W37" s="13"/>
      <c r="X37" s="13"/>
      <c r="Y37" s="13"/>
      <c r="Z37" s="13"/>
      <c r="AA37" s="13"/>
    </row>
    <row r="38" spans="1:27" ht="15.75" customHeight="1">
      <c r="A38" s="15" t="s">
        <v>2453</v>
      </c>
      <c r="B38" s="35" t="s">
        <v>172</v>
      </c>
      <c r="C38" s="36" t="s">
        <v>3555</v>
      </c>
      <c r="D38" s="96" t="s">
        <v>53</v>
      </c>
      <c r="E38" s="96">
        <v>1</v>
      </c>
      <c r="F38" s="262">
        <v>500</v>
      </c>
      <c r="G38" s="247" t="s">
        <v>54</v>
      </c>
      <c r="H38" s="263">
        <v>46174</v>
      </c>
      <c r="I38" s="100" t="s">
        <v>101</v>
      </c>
      <c r="J38" s="100" t="s">
        <v>56</v>
      </c>
      <c r="K38" s="100" t="s">
        <v>858</v>
      </c>
      <c r="L38" s="100" t="s">
        <v>2684</v>
      </c>
      <c r="M38" s="161" t="s">
        <v>2451</v>
      </c>
      <c r="N38" s="162" t="s">
        <v>2453</v>
      </c>
      <c r="O38" s="13"/>
      <c r="P38" s="13"/>
      <c r="Q38" s="13"/>
      <c r="R38" s="13"/>
      <c r="S38" s="150"/>
      <c r="T38" s="13"/>
      <c r="U38" s="13"/>
      <c r="V38" s="13"/>
      <c r="W38" s="13"/>
      <c r="X38" s="13"/>
      <c r="Y38" s="13"/>
      <c r="Z38" s="13"/>
      <c r="AA38" s="13"/>
    </row>
    <row r="39" spans="1:27" ht="15.75" customHeight="1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3"/>
      <c r="P39" s="13"/>
      <c r="Q39" s="13"/>
      <c r="R39" s="13"/>
      <c r="S39" s="150"/>
      <c r="T39" s="13"/>
      <c r="U39" s="13"/>
      <c r="V39" s="13"/>
      <c r="W39" s="13"/>
      <c r="X39" s="13"/>
      <c r="Y39" s="13"/>
      <c r="Z39" s="13"/>
      <c r="AA39" s="13"/>
    </row>
    <row r="40" spans="1:27" ht="15.75" customHeight="1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3"/>
      <c r="P40" s="13"/>
      <c r="Q40" s="13"/>
      <c r="R40" s="13"/>
      <c r="S40" s="150"/>
      <c r="T40" s="13"/>
      <c r="U40" s="13"/>
      <c r="V40" s="13"/>
      <c r="W40" s="13"/>
      <c r="X40" s="13"/>
      <c r="Y40" s="13"/>
      <c r="Z40" s="13"/>
      <c r="AA40" s="13"/>
    </row>
    <row r="41" spans="1:27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50"/>
      <c r="T41" s="13"/>
      <c r="U41" s="13"/>
      <c r="V41" s="13"/>
      <c r="W41" s="13"/>
      <c r="X41" s="13"/>
      <c r="Y41" s="13"/>
      <c r="Z41" s="13"/>
      <c r="AA41" s="13"/>
    </row>
    <row r="42" spans="1:27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50"/>
      <c r="T42" s="13"/>
      <c r="U42" s="13"/>
      <c r="V42" s="13"/>
      <c r="W42" s="13"/>
      <c r="X42" s="13"/>
      <c r="Y42" s="13"/>
      <c r="Z42" s="13"/>
      <c r="AA42" s="13"/>
    </row>
    <row r="43" spans="1:27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50"/>
      <c r="T43" s="13"/>
      <c r="U43" s="13"/>
      <c r="V43" s="13"/>
      <c r="W43" s="13"/>
      <c r="X43" s="13"/>
      <c r="Y43" s="13"/>
      <c r="Z43" s="13"/>
      <c r="AA43" s="13"/>
    </row>
    <row r="44" spans="1:27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50"/>
      <c r="T44" s="13"/>
      <c r="U44" s="13"/>
      <c r="V44" s="13"/>
      <c r="W44" s="13"/>
      <c r="X44" s="13"/>
      <c r="Y44" s="13"/>
      <c r="Z44" s="13"/>
      <c r="AA44" s="13"/>
    </row>
    <row r="45" spans="1:27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50"/>
      <c r="T45" s="13"/>
      <c r="U45" s="13"/>
      <c r="V45" s="13"/>
      <c r="W45" s="13"/>
      <c r="X45" s="13"/>
      <c r="Y45" s="13"/>
      <c r="Z45" s="13"/>
      <c r="AA45" s="13"/>
    </row>
    <row r="46" spans="1:27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50"/>
      <c r="T46" s="13"/>
      <c r="U46" s="13"/>
      <c r="V46" s="13"/>
      <c r="W46" s="13"/>
      <c r="X46" s="13"/>
      <c r="Y46" s="13"/>
      <c r="Z46" s="13"/>
      <c r="AA46" s="13"/>
    </row>
    <row r="47" spans="1:27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50"/>
      <c r="T47" s="13"/>
      <c r="U47" s="13"/>
      <c r="V47" s="13"/>
      <c r="W47" s="13"/>
      <c r="X47" s="13"/>
      <c r="Y47" s="13"/>
      <c r="Z47" s="13"/>
      <c r="AA47" s="13"/>
    </row>
    <row r="48" spans="1:27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50"/>
      <c r="T48" s="13"/>
      <c r="U48" s="13"/>
      <c r="V48" s="13"/>
      <c r="W48" s="13"/>
      <c r="X48" s="13"/>
      <c r="Y48" s="13"/>
      <c r="Z48" s="13"/>
      <c r="AA48" s="13"/>
    </row>
    <row r="49" spans="1:27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50"/>
      <c r="T49" s="13"/>
      <c r="U49" s="13"/>
      <c r="V49" s="13"/>
      <c r="W49" s="13"/>
      <c r="X49" s="13"/>
      <c r="Y49" s="13"/>
      <c r="Z49" s="13"/>
      <c r="AA49" s="13"/>
    </row>
    <row r="50" spans="1:27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50"/>
      <c r="T50" s="13"/>
      <c r="U50" s="13"/>
      <c r="V50" s="13"/>
      <c r="W50" s="13"/>
      <c r="X50" s="13"/>
      <c r="Y50" s="13"/>
      <c r="Z50" s="13"/>
      <c r="AA50" s="13"/>
    </row>
    <row r="51" spans="1:27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50"/>
      <c r="T51" s="13"/>
      <c r="U51" s="13"/>
      <c r="V51" s="13"/>
      <c r="W51" s="13"/>
      <c r="X51" s="13"/>
      <c r="Y51" s="13"/>
      <c r="Z51" s="13"/>
      <c r="AA51" s="13"/>
    </row>
    <row r="52" spans="1:27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50"/>
      <c r="T52" s="13"/>
      <c r="U52" s="13"/>
      <c r="V52" s="13"/>
      <c r="W52" s="13"/>
      <c r="X52" s="13"/>
      <c r="Y52" s="13"/>
      <c r="Z52" s="13"/>
      <c r="AA52" s="13"/>
    </row>
    <row r="53" spans="1:27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50"/>
      <c r="T53" s="13"/>
      <c r="U53" s="13"/>
      <c r="V53" s="13"/>
      <c r="W53" s="13"/>
      <c r="X53" s="13"/>
      <c r="Y53" s="13"/>
      <c r="Z53" s="13"/>
      <c r="AA53" s="13"/>
    </row>
    <row r="54" spans="1:27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50"/>
      <c r="T54" s="13"/>
      <c r="U54" s="13"/>
      <c r="V54" s="13"/>
      <c r="W54" s="13"/>
      <c r="X54" s="13"/>
      <c r="Y54" s="13"/>
      <c r="Z54" s="13"/>
      <c r="AA54" s="13"/>
    </row>
    <row r="55" spans="1:27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50"/>
      <c r="T55" s="13"/>
      <c r="U55" s="13"/>
      <c r="V55" s="13"/>
      <c r="W55" s="13"/>
      <c r="X55" s="13"/>
      <c r="Y55" s="13"/>
      <c r="Z55" s="13"/>
      <c r="AA55" s="13"/>
    </row>
    <row r="56" spans="1:27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50"/>
      <c r="T56" s="13"/>
      <c r="U56" s="13"/>
      <c r="V56" s="13"/>
      <c r="W56" s="13"/>
      <c r="X56" s="13"/>
      <c r="Y56" s="13"/>
      <c r="Z56" s="13"/>
      <c r="AA56" s="13"/>
    </row>
    <row r="57" spans="1:27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50"/>
      <c r="T57" s="13"/>
      <c r="U57" s="13"/>
      <c r="V57" s="13"/>
      <c r="W57" s="13"/>
      <c r="X57" s="13"/>
      <c r="Y57" s="13"/>
      <c r="Z57" s="13"/>
      <c r="AA57" s="13"/>
    </row>
    <row r="58" spans="1:27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50"/>
      <c r="T58" s="13"/>
      <c r="U58" s="13"/>
      <c r="V58" s="13"/>
      <c r="W58" s="13"/>
      <c r="X58" s="13"/>
      <c r="Y58" s="13"/>
      <c r="Z58" s="13"/>
      <c r="AA58" s="13"/>
    </row>
    <row r="59" spans="1:27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50"/>
      <c r="T59" s="13"/>
      <c r="U59" s="13"/>
      <c r="V59" s="13"/>
      <c r="W59" s="13"/>
      <c r="X59" s="13"/>
      <c r="Y59" s="13"/>
      <c r="Z59" s="13"/>
      <c r="AA59" s="13"/>
    </row>
    <row r="60" spans="1:27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50"/>
      <c r="T60" s="13"/>
      <c r="U60" s="13"/>
      <c r="V60" s="13"/>
      <c r="W60" s="13"/>
      <c r="X60" s="13"/>
      <c r="Y60" s="13"/>
      <c r="Z60" s="13"/>
      <c r="AA60" s="13"/>
    </row>
    <row r="61" spans="1:27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50"/>
      <c r="T61" s="13"/>
      <c r="U61" s="13"/>
      <c r="V61" s="13"/>
      <c r="W61" s="13"/>
      <c r="X61" s="13"/>
      <c r="Y61" s="13"/>
      <c r="Z61" s="13"/>
      <c r="AA61" s="13"/>
    </row>
    <row r="62" spans="1:27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50"/>
      <c r="T62" s="13"/>
      <c r="U62" s="13"/>
      <c r="V62" s="13"/>
      <c r="W62" s="13"/>
      <c r="X62" s="13"/>
      <c r="Y62" s="13"/>
      <c r="Z62" s="13"/>
      <c r="AA62" s="13"/>
    </row>
    <row r="63" spans="1:27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50"/>
      <c r="T63" s="13"/>
      <c r="U63" s="13"/>
      <c r="V63" s="13"/>
      <c r="W63" s="13"/>
      <c r="X63" s="13"/>
      <c r="Y63" s="13"/>
      <c r="Z63" s="13"/>
      <c r="AA63" s="13"/>
    </row>
    <row r="64" spans="1:27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50"/>
      <c r="T64" s="13"/>
      <c r="U64" s="13"/>
      <c r="V64" s="13"/>
      <c r="W64" s="13"/>
      <c r="X64" s="13"/>
      <c r="Y64" s="13"/>
      <c r="Z64" s="13"/>
      <c r="AA64" s="13"/>
    </row>
    <row r="65" spans="1:27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50"/>
      <c r="T65" s="13"/>
      <c r="U65" s="13"/>
      <c r="V65" s="13"/>
      <c r="W65" s="13"/>
      <c r="X65" s="13"/>
      <c r="Y65" s="13"/>
      <c r="Z65" s="13"/>
      <c r="AA65" s="13"/>
    </row>
    <row r="66" spans="1:27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50"/>
      <c r="T66" s="13"/>
      <c r="U66" s="13"/>
      <c r="V66" s="13"/>
      <c r="W66" s="13"/>
      <c r="X66" s="13"/>
      <c r="Y66" s="13"/>
      <c r="Z66" s="13"/>
      <c r="AA66" s="13"/>
    </row>
    <row r="67" spans="1:27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50"/>
      <c r="T67" s="13"/>
      <c r="U67" s="13"/>
      <c r="V67" s="13"/>
      <c r="W67" s="13"/>
      <c r="X67" s="13"/>
      <c r="Y67" s="13"/>
      <c r="Z67" s="13"/>
      <c r="AA67" s="13"/>
    </row>
    <row r="68" spans="1:27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50"/>
      <c r="T68" s="13"/>
      <c r="U68" s="13"/>
      <c r="V68" s="13"/>
      <c r="W68" s="13"/>
      <c r="X68" s="13"/>
      <c r="Y68" s="13"/>
      <c r="Z68" s="13"/>
      <c r="AA68" s="13"/>
    </row>
    <row r="69" spans="1:27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50"/>
      <c r="T69" s="13"/>
      <c r="U69" s="13"/>
      <c r="V69" s="13"/>
      <c r="W69" s="13"/>
      <c r="X69" s="13"/>
      <c r="Y69" s="13"/>
      <c r="Z69" s="13"/>
      <c r="AA69" s="13"/>
    </row>
    <row r="70" spans="1:27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50"/>
      <c r="T70" s="13"/>
      <c r="U70" s="13"/>
      <c r="V70" s="13"/>
      <c r="W70" s="13"/>
      <c r="X70" s="13"/>
      <c r="Y70" s="13"/>
      <c r="Z70" s="13"/>
      <c r="AA70" s="13"/>
    </row>
    <row r="71" spans="1:27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50"/>
      <c r="T71" s="13"/>
      <c r="U71" s="13"/>
      <c r="V71" s="13"/>
      <c r="W71" s="13"/>
      <c r="X71" s="13"/>
      <c r="Y71" s="13"/>
      <c r="Z71" s="13"/>
      <c r="AA71" s="13"/>
    </row>
    <row r="72" spans="1:27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50"/>
      <c r="T72" s="13"/>
      <c r="U72" s="13"/>
      <c r="V72" s="13"/>
      <c r="W72" s="13"/>
      <c r="X72" s="13"/>
      <c r="Y72" s="13"/>
      <c r="Z72" s="13"/>
      <c r="AA72" s="13"/>
    </row>
    <row r="73" spans="1:27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50"/>
      <c r="T73" s="13"/>
      <c r="U73" s="13"/>
      <c r="V73" s="13"/>
      <c r="W73" s="13"/>
      <c r="X73" s="13"/>
      <c r="Y73" s="13"/>
      <c r="Z73" s="13"/>
      <c r="AA73" s="13"/>
    </row>
    <row r="74" spans="1:27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50"/>
      <c r="T74" s="13"/>
      <c r="U74" s="13"/>
      <c r="V74" s="13"/>
      <c r="W74" s="13"/>
      <c r="X74" s="13"/>
      <c r="Y74" s="13"/>
      <c r="Z74" s="13"/>
      <c r="AA74" s="13"/>
    </row>
    <row r="75" spans="1:27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50"/>
      <c r="T75" s="13"/>
      <c r="U75" s="13"/>
      <c r="V75" s="13"/>
      <c r="W75" s="13"/>
      <c r="X75" s="13"/>
      <c r="Y75" s="13"/>
      <c r="Z75" s="13"/>
      <c r="AA75" s="13"/>
    </row>
    <row r="76" spans="1:27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50"/>
      <c r="T76" s="13"/>
      <c r="U76" s="13"/>
      <c r="V76" s="13"/>
      <c r="W76" s="13"/>
      <c r="X76" s="13"/>
      <c r="Y76" s="13"/>
      <c r="Z76" s="13"/>
      <c r="AA76" s="13"/>
    </row>
    <row r="77" spans="1:27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50"/>
      <c r="T77" s="13"/>
      <c r="U77" s="13"/>
      <c r="V77" s="13"/>
      <c r="W77" s="13"/>
      <c r="X77" s="13"/>
      <c r="Y77" s="13"/>
      <c r="Z77" s="13"/>
      <c r="AA77" s="13"/>
    </row>
    <row r="78" spans="1:27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50"/>
      <c r="T78" s="13"/>
      <c r="U78" s="13"/>
      <c r="V78" s="13"/>
      <c r="W78" s="13"/>
      <c r="X78" s="13"/>
      <c r="Y78" s="13"/>
      <c r="Z78" s="13"/>
      <c r="AA78" s="13"/>
    </row>
    <row r="79" spans="1:27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50"/>
      <c r="T79" s="13"/>
      <c r="U79" s="13"/>
      <c r="V79" s="13"/>
      <c r="W79" s="13"/>
      <c r="X79" s="13"/>
      <c r="Y79" s="13"/>
      <c r="Z79" s="13"/>
      <c r="AA79" s="13"/>
    </row>
    <row r="80" spans="1:27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50"/>
      <c r="T80" s="13"/>
      <c r="U80" s="13"/>
      <c r="V80" s="13"/>
      <c r="W80" s="13"/>
      <c r="X80" s="13"/>
      <c r="Y80" s="13"/>
      <c r="Z80" s="13"/>
      <c r="AA80" s="13"/>
    </row>
    <row r="81" spans="1:27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50"/>
      <c r="T81" s="13"/>
      <c r="U81" s="13"/>
      <c r="V81" s="13"/>
      <c r="W81" s="13"/>
      <c r="X81" s="13"/>
      <c r="Y81" s="13"/>
      <c r="Z81" s="13"/>
      <c r="AA81" s="13"/>
    </row>
    <row r="82" spans="1:27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50"/>
      <c r="T82" s="13"/>
      <c r="U82" s="13"/>
      <c r="V82" s="13"/>
      <c r="W82" s="13"/>
      <c r="X82" s="13"/>
      <c r="Y82" s="13"/>
      <c r="Z82" s="13"/>
      <c r="AA82" s="13"/>
    </row>
    <row r="83" spans="1:27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50"/>
      <c r="T83" s="13"/>
      <c r="U83" s="13"/>
      <c r="V83" s="13"/>
      <c r="W83" s="13"/>
      <c r="X83" s="13"/>
      <c r="Y83" s="13"/>
      <c r="Z83" s="13"/>
      <c r="AA83" s="13"/>
    </row>
    <row r="84" spans="1:27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50"/>
      <c r="T84" s="13"/>
      <c r="U84" s="13"/>
      <c r="V84" s="13"/>
      <c r="W84" s="13"/>
      <c r="X84" s="13"/>
      <c r="Y84" s="13"/>
      <c r="Z84" s="13"/>
      <c r="AA84" s="13"/>
    </row>
    <row r="85" spans="1:27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50"/>
      <c r="T85" s="13"/>
      <c r="U85" s="13"/>
      <c r="V85" s="13"/>
      <c r="W85" s="13"/>
      <c r="X85" s="13"/>
      <c r="Y85" s="13"/>
      <c r="Z85" s="13"/>
      <c r="AA85" s="13"/>
    </row>
    <row r="86" spans="1:27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50"/>
      <c r="T86" s="13"/>
      <c r="U86" s="13"/>
      <c r="V86" s="13"/>
      <c r="W86" s="13"/>
      <c r="X86" s="13"/>
      <c r="Y86" s="13"/>
      <c r="Z86" s="13"/>
      <c r="AA86" s="13"/>
    </row>
    <row r="87" spans="1:27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50"/>
      <c r="T87" s="13"/>
      <c r="U87" s="13"/>
      <c r="V87" s="13"/>
      <c r="W87" s="13"/>
      <c r="X87" s="13"/>
      <c r="Y87" s="13"/>
      <c r="Z87" s="13"/>
      <c r="AA87" s="13"/>
    </row>
    <row r="88" spans="1:27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50"/>
      <c r="T88" s="13"/>
      <c r="U88" s="13"/>
      <c r="V88" s="13"/>
      <c r="W88" s="13"/>
      <c r="X88" s="13"/>
      <c r="Y88" s="13"/>
      <c r="Z88" s="13"/>
      <c r="AA88" s="13"/>
    </row>
    <row r="89" spans="1:27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50"/>
      <c r="T89" s="13"/>
      <c r="U89" s="13"/>
      <c r="V89" s="13"/>
      <c r="W89" s="13"/>
      <c r="X89" s="13"/>
      <c r="Y89" s="13"/>
      <c r="Z89" s="13"/>
      <c r="AA89" s="13"/>
    </row>
    <row r="90" spans="1:27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50"/>
      <c r="T90" s="13"/>
      <c r="U90" s="13"/>
      <c r="V90" s="13"/>
      <c r="W90" s="13"/>
      <c r="X90" s="13"/>
      <c r="Y90" s="13"/>
      <c r="Z90" s="13"/>
      <c r="AA90" s="13"/>
    </row>
    <row r="91" spans="1:27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50"/>
      <c r="T91" s="13"/>
      <c r="U91" s="13"/>
      <c r="V91" s="13"/>
      <c r="W91" s="13"/>
      <c r="X91" s="13"/>
      <c r="Y91" s="13"/>
      <c r="Z91" s="13"/>
      <c r="AA91" s="13"/>
    </row>
    <row r="92" spans="1:27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50"/>
      <c r="T92" s="13"/>
      <c r="U92" s="13"/>
      <c r="V92" s="13"/>
      <c r="W92" s="13"/>
      <c r="X92" s="13"/>
      <c r="Y92" s="13"/>
      <c r="Z92" s="13"/>
      <c r="AA92" s="13"/>
    </row>
    <row r="93" spans="1:27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50"/>
      <c r="T93" s="13"/>
      <c r="U93" s="13"/>
      <c r="V93" s="13"/>
      <c r="W93" s="13"/>
      <c r="X93" s="13"/>
      <c r="Y93" s="13"/>
      <c r="Z93" s="13"/>
      <c r="AA93" s="13"/>
    </row>
    <row r="94" spans="1:27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50"/>
      <c r="T94" s="13"/>
      <c r="U94" s="13"/>
      <c r="V94" s="13"/>
      <c r="W94" s="13"/>
      <c r="X94" s="13"/>
      <c r="Y94" s="13"/>
      <c r="Z94" s="13"/>
      <c r="AA94" s="13"/>
    </row>
    <row r="95" spans="1:27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50"/>
      <c r="T95" s="13"/>
      <c r="U95" s="13"/>
      <c r="V95" s="13"/>
      <c r="W95" s="13"/>
      <c r="X95" s="13"/>
      <c r="Y95" s="13"/>
      <c r="Z95" s="13"/>
      <c r="AA95" s="13"/>
    </row>
    <row r="96" spans="1:27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50"/>
      <c r="T96" s="13"/>
      <c r="U96" s="13"/>
      <c r="V96" s="13"/>
      <c r="W96" s="13"/>
      <c r="X96" s="13"/>
      <c r="Y96" s="13"/>
      <c r="Z96" s="13"/>
      <c r="AA96" s="13"/>
    </row>
    <row r="97" spans="1:27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50"/>
      <c r="T97" s="13"/>
      <c r="U97" s="13"/>
      <c r="V97" s="13"/>
      <c r="W97" s="13"/>
      <c r="X97" s="13"/>
      <c r="Y97" s="13"/>
      <c r="Z97" s="13"/>
      <c r="AA97" s="13"/>
    </row>
    <row r="98" spans="1:27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50"/>
      <c r="T98" s="13"/>
      <c r="U98" s="13"/>
      <c r="V98" s="13"/>
      <c r="W98" s="13"/>
      <c r="X98" s="13"/>
      <c r="Y98" s="13"/>
      <c r="Z98" s="13"/>
      <c r="AA98" s="13"/>
    </row>
    <row r="99" spans="1:27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50"/>
      <c r="T99" s="13"/>
      <c r="U99" s="13"/>
      <c r="V99" s="13"/>
      <c r="W99" s="13"/>
      <c r="X99" s="13"/>
      <c r="Y99" s="13"/>
      <c r="Z99" s="13"/>
      <c r="AA99" s="13"/>
    </row>
    <row r="100" spans="1:27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50"/>
      <c r="T100" s="13"/>
      <c r="U100" s="13"/>
      <c r="V100" s="13"/>
      <c r="W100" s="13"/>
      <c r="X100" s="13"/>
      <c r="Y100" s="13"/>
      <c r="Z100" s="13"/>
      <c r="AA100" s="13"/>
    </row>
    <row r="101" spans="1:27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50"/>
      <c r="T101" s="13"/>
      <c r="U101" s="13"/>
      <c r="V101" s="13"/>
      <c r="W101" s="13"/>
      <c r="X101" s="13"/>
      <c r="Y101" s="13"/>
      <c r="Z101" s="13"/>
      <c r="AA101" s="13"/>
    </row>
    <row r="102" spans="1:27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50"/>
      <c r="T102" s="13"/>
      <c r="U102" s="13"/>
      <c r="V102" s="13"/>
      <c r="W102" s="13"/>
      <c r="X102" s="13"/>
      <c r="Y102" s="13"/>
      <c r="Z102" s="13"/>
      <c r="AA102" s="13"/>
    </row>
    <row r="103" spans="1:27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50"/>
      <c r="T103" s="13"/>
      <c r="U103" s="13"/>
      <c r="V103" s="13"/>
      <c r="W103" s="13"/>
      <c r="X103" s="13"/>
      <c r="Y103" s="13"/>
      <c r="Z103" s="13"/>
      <c r="AA103" s="13"/>
    </row>
    <row r="104" spans="1:27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50"/>
      <c r="T104" s="13"/>
      <c r="U104" s="13"/>
      <c r="V104" s="13"/>
      <c r="W104" s="13"/>
      <c r="X104" s="13"/>
      <c r="Y104" s="13"/>
      <c r="Z104" s="13"/>
      <c r="AA104" s="13"/>
    </row>
    <row r="105" spans="1:27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50"/>
      <c r="T105" s="13"/>
      <c r="U105" s="13"/>
      <c r="V105" s="13"/>
      <c r="W105" s="13"/>
      <c r="X105" s="13"/>
      <c r="Y105" s="13"/>
      <c r="Z105" s="13"/>
      <c r="AA105" s="13"/>
    </row>
    <row r="106" spans="1:27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50"/>
      <c r="T106" s="13"/>
      <c r="U106" s="13"/>
      <c r="V106" s="13"/>
      <c r="W106" s="13"/>
      <c r="X106" s="13"/>
      <c r="Y106" s="13"/>
      <c r="Z106" s="13"/>
      <c r="AA106" s="13"/>
    </row>
    <row r="107" spans="1:27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50"/>
      <c r="T107" s="13"/>
      <c r="U107" s="13"/>
      <c r="V107" s="13"/>
      <c r="W107" s="13"/>
      <c r="X107" s="13"/>
      <c r="Y107" s="13"/>
      <c r="Z107" s="13"/>
      <c r="AA107" s="13"/>
    </row>
    <row r="108" spans="1:27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50"/>
      <c r="T108" s="13"/>
      <c r="U108" s="13"/>
      <c r="V108" s="13"/>
      <c r="W108" s="13"/>
      <c r="X108" s="13"/>
      <c r="Y108" s="13"/>
      <c r="Z108" s="13"/>
      <c r="AA108" s="13"/>
    </row>
    <row r="109" spans="1:27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50"/>
      <c r="T109" s="13"/>
      <c r="U109" s="13"/>
      <c r="V109" s="13"/>
      <c r="W109" s="13"/>
      <c r="X109" s="13"/>
      <c r="Y109" s="13"/>
      <c r="Z109" s="13"/>
      <c r="AA109" s="13"/>
    </row>
    <row r="110" spans="1:27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50"/>
      <c r="T110" s="13"/>
      <c r="U110" s="13"/>
      <c r="V110" s="13"/>
      <c r="W110" s="13"/>
      <c r="X110" s="13"/>
      <c r="Y110" s="13"/>
      <c r="Z110" s="13"/>
      <c r="AA110" s="13"/>
    </row>
    <row r="111" spans="1:27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50"/>
      <c r="T111" s="13"/>
      <c r="U111" s="13"/>
      <c r="V111" s="13"/>
      <c r="W111" s="13"/>
      <c r="X111" s="13"/>
      <c r="Y111" s="13"/>
      <c r="Z111" s="13"/>
      <c r="AA111" s="13"/>
    </row>
    <row r="112" spans="1:27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50"/>
      <c r="T112" s="13"/>
      <c r="U112" s="13"/>
      <c r="V112" s="13"/>
      <c r="W112" s="13"/>
      <c r="X112" s="13"/>
      <c r="Y112" s="13"/>
      <c r="Z112" s="13"/>
      <c r="AA112" s="13"/>
    </row>
    <row r="113" spans="1:27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50"/>
      <c r="T113" s="13"/>
      <c r="U113" s="13"/>
      <c r="V113" s="13"/>
      <c r="W113" s="13"/>
      <c r="X113" s="13"/>
      <c r="Y113" s="13"/>
      <c r="Z113" s="13"/>
      <c r="AA113" s="13"/>
    </row>
    <row r="114" spans="1:27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50"/>
      <c r="T114" s="13"/>
      <c r="U114" s="13"/>
      <c r="V114" s="13"/>
      <c r="W114" s="13"/>
      <c r="X114" s="13"/>
      <c r="Y114" s="13"/>
      <c r="Z114" s="13"/>
      <c r="AA114" s="13"/>
    </row>
    <row r="115" spans="1:27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50"/>
      <c r="T115" s="13"/>
      <c r="U115" s="13"/>
      <c r="V115" s="13"/>
      <c r="W115" s="13"/>
      <c r="X115" s="13"/>
      <c r="Y115" s="13"/>
      <c r="Z115" s="13"/>
      <c r="AA115" s="13"/>
    </row>
    <row r="116" spans="1:27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50"/>
      <c r="T116" s="13"/>
      <c r="U116" s="13"/>
      <c r="V116" s="13"/>
      <c r="W116" s="13"/>
      <c r="X116" s="13"/>
      <c r="Y116" s="13"/>
      <c r="Z116" s="13"/>
      <c r="AA116" s="13"/>
    </row>
    <row r="117" spans="1:27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50"/>
      <c r="T117" s="13"/>
      <c r="U117" s="13"/>
      <c r="V117" s="13"/>
      <c r="W117" s="13"/>
      <c r="X117" s="13"/>
      <c r="Y117" s="13"/>
      <c r="Z117" s="13"/>
      <c r="AA117" s="13"/>
    </row>
    <row r="118" spans="1:27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50"/>
      <c r="T118" s="13"/>
      <c r="U118" s="13"/>
      <c r="V118" s="13"/>
      <c r="W118" s="13"/>
      <c r="X118" s="13"/>
      <c r="Y118" s="13"/>
      <c r="Z118" s="13"/>
      <c r="AA118" s="13"/>
    </row>
    <row r="119" spans="1:27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50"/>
      <c r="T119" s="13"/>
      <c r="U119" s="13"/>
      <c r="V119" s="13"/>
      <c r="W119" s="13"/>
      <c r="X119" s="13"/>
      <c r="Y119" s="13"/>
      <c r="Z119" s="13"/>
      <c r="AA119" s="13"/>
    </row>
    <row r="120" spans="1:27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50"/>
      <c r="T120" s="13"/>
      <c r="U120" s="13"/>
      <c r="V120" s="13"/>
      <c r="W120" s="13"/>
      <c r="X120" s="13"/>
      <c r="Y120" s="13"/>
      <c r="Z120" s="13"/>
      <c r="AA120" s="13"/>
    </row>
    <row r="121" spans="1:27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50"/>
      <c r="T121" s="13"/>
      <c r="U121" s="13"/>
      <c r="V121" s="13"/>
      <c r="W121" s="13"/>
      <c r="X121" s="13"/>
      <c r="Y121" s="13"/>
      <c r="Z121" s="13"/>
      <c r="AA121" s="13"/>
    </row>
    <row r="122" spans="1:27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50"/>
      <c r="T122" s="13"/>
      <c r="U122" s="13"/>
      <c r="V122" s="13"/>
      <c r="W122" s="13"/>
      <c r="X122" s="13"/>
      <c r="Y122" s="13"/>
      <c r="Z122" s="13"/>
      <c r="AA122" s="13"/>
    </row>
    <row r="123" spans="1:27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50"/>
      <c r="T123" s="13"/>
      <c r="U123" s="13"/>
      <c r="V123" s="13"/>
      <c r="W123" s="13"/>
      <c r="X123" s="13"/>
      <c r="Y123" s="13"/>
      <c r="Z123" s="13"/>
      <c r="AA123" s="13"/>
    </row>
    <row r="124" spans="1:27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50"/>
      <c r="T124" s="13"/>
      <c r="U124" s="13"/>
      <c r="V124" s="13"/>
      <c r="W124" s="13"/>
      <c r="X124" s="13"/>
      <c r="Y124" s="13"/>
      <c r="Z124" s="13"/>
      <c r="AA124" s="13"/>
    </row>
    <row r="125" spans="1:27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50"/>
      <c r="T125" s="13"/>
      <c r="U125" s="13"/>
      <c r="V125" s="13"/>
      <c r="W125" s="13"/>
      <c r="X125" s="13"/>
      <c r="Y125" s="13"/>
      <c r="Z125" s="13"/>
      <c r="AA125" s="13"/>
    </row>
    <row r="126" spans="1:27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50"/>
      <c r="T126" s="13"/>
      <c r="U126" s="13"/>
      <c r="V126" s="13"/>
      <c r="W126" s="13"/>
      <c r="X126" s="13"/>
      <c r="Y126" s="13"/>
      <c r="Z126" s="13"/>
      <c r="AA126" s="13"/>
    </row>
    <row r="127" spans="1:27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50"/>
      <c r="T127" s="13"/>
      <c r="U127" s="13"/>
      <c r="V127" s="13"/>
      <c r="W127" s="13"/>
      <c r="X127" s="13"/>
      <c r="Y127" s="13"/>
      <c r="Z127" s="13"/>
      <c r="AA127" s="13"/>
    </row>
    <row r="128" spans="1:27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50"/>
      <c r="T128" s="13"/>
      <c r="U128" s="13"/>
      <c r="V128" s="13"/>
      <c r="W128" s="13"/>
      <c r="X128" s="13"/>
      <c r="Y128" s="13"/>
      <c r="Z128" s="13"/>
      <c r="AA128" s="13"/>
    </row>
    <row r="129" spans="1:27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50"/>
      <c r="T129" s="13"/>
      <c r="U129" s="13"/>
      <c r="V129" s="13"/>
      <c r="W129" s="13"/>
      <c r="X129" s="13"/>
      <c r="Y129" s="13"/>
      <c r="Z129" s="13"/>
      <c r="AA129" s="13"/>
    </row>
    <row r="130" spans="1:27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50"/>
      <c r="T130" s="13"/>
      <c r="U130" s="13"/>
      <c r="V130" s="13"/>
      <c r="W130" s="13"/>
      <c r="X130" s="13"/>
      <c r="Y130" s="13"/>
      <c r="Z130" s="13"/>
      <c r="AA130" s="13"/>
    </row>
    <row r="131" spans="1:27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50"/>
      <c r="T131" s="13"/>
      <c r="U131" s="13"/>
      <c r="V131" s="13"/>
      <c r="W131" s="13"/>
      <c r="X131" s="13"/>
      <c r="Y131" s="13"/>
      <c r="Z131" s="13"/>
      <c r="AA131" s="13"/>
    </row>
    <row r="132" spans="1:27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50"/>
      <c r="T132" s="13"/>
      <c r="U132" s="13"/>
      <c r="V132" s="13"/>
      <c r="W132" s="13"/>
      <c r="X132" s="13"/>
      <c r="Y132" s="13"/>
      <c r="Z132" s="13"/>
      <c r="AA132" s="13"/>
    </row>
    <row r="133" spans="1:27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50"/>
      <c r="T133" s="13"/>
      <c r="U133" s="13"/>
      <c r="V133" s="13"/>
      <c r="W133" s="13"/>
      <c r="X133" s="13"/>
      <c r="Y133" s="13"/>
      <c r="Z133" s="13"/>
      <c r="AA133" s="13"/>
    </row>
    <row r="134" spans="1:27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50"/>
      <c r="T134" s="13"/>
      <c r="U134" s="13"/>
      <c r="V134" s="13"/>
      <c r="W134" s="13"/>
      <c r="X134" s="13"/>
      <c r="Y134" s="13"/>
      <c r="Z134" s="13"/>
      <c r="AA134" s="13"/>
    </row>
    <row r="135" spans="1:27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50"/>
      <c r="T135" s="13"/>
      <c r="U135" s="13"/>
      <c r="V135" s="13"/>
      <c r="W135" s="13"/>
      <c r="X135" s="13"/>
      <c r="Y135" s="13"/>
      <c r="Z135" s="13"/>
      <c r="AA135" s="13"/>
    </row>
    <row r="136" spans="1:27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50"/>
      <c r="T136" s="13"/>
      <c r="U136" s="13"/>
      <c r="V136" s="13"/>
      <c r="W136" s="13"/>
      <c r="X136" s="13"/>
      <c r="Y136" s="13"/>
      <c r="Z136" s="13"/>
      <c r="AA136" s="13"/>
    </row>
    <row r="137" spans="1:27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50"/>
      <c r="T137" s="13"/>
      <c r="U137" s="13"/>
      <c r="V137" s="13"/>
      <c r="W137" s="13"/>
      <c r="X137" s="13"/>
      <c r="Y137" s="13"/>
      <c r="Z137" s="13"/>
      <c r="AA137" s="13"/>
    </row>
    <row r="138" spans="1:27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50"/>
      <c r="T138" s="13"/>
      <c r="U138" s="13"/>
      <c r="V138" s="13"/>
      <c r="W138" s="13"/>
      <c r="X138" s="13"/>
      <c r="Y138" s="13"/>
      <c r="Z138" s="13"/>
      <c r="AA138" s="13"/>
    </row>
    <row r="139" spans="1:27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50"/>
      <c r="T139" s="13"/>
      <c r="U139" s="13"/>
      <c r="V139" s="13"/>
      <c r="W139" s="13"/>
      <c r="X139" s="13"/>
      <c r="Y139" s="13"/>
      <c r="Z139" s="13"/>
      <c r="AA139" s="13"/>
    </row>
    <row r="140" spans="1:27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50"/>
      <c r="T140" s="13"/>
      <c r="U140" s="13"/>
      <c r="V140" s="13"/>
      <c r="W140" s="13"/>
      <c r="X140" s="13"/>
      <c r="Y140" s="13"/>
      <c r="Z140" s="13"/>
      <c r="AA140" s="13"/>
    </row>
    <row r="141" spans="1:27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50"/>
      <c r="T141" s="13"/>
      <c r="U141" s="13"/>
      <c r="V141" s="13"/>
      <c r="W141" s="13"/>
      <c r="X141" s="13"/>
      <c r="Y141" s="13"/>
      <c r="Z141" s="13"/>
      <c r="AA141" s="13"/>
    </row>
    <row r="142" spans="1:27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50"/>
      <c r="T142" s="13"/>
      <c r="U142" s="13"/>
      <c r="V142" s="13"/>
      <c r="W142" s="13"/>
      <c r="X142" s="13"/>
      <c r="Y142" s="13"/>
      <c r="Z142" s="13"/>
      <c r="AA142" s="13"/>
    </row>
    <row r="143" spans="1:27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50"/>
      <c r="T143" s="13"/>
      <c r="U143" s="13"/>
      <c r="V143" s="13"/>
      <c r="W143" s="13"/>
      <c r="X143" s="13"/>
      <c r="Y143" s="13"/>
      <c r="Z143" s="13"/>
      <c r="AA143" s="13"/>
    </row>
    <row r="144" spans="1:27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50"/>
      <c r="T144" s="13"/>
      <c r="U144" s="13"/>
      <c r="V144" s="13"/>
      <c r="W144" s="13"/>
      <c r="X144" s="13"/>
      <c r="Y144" s="13"/>
      <c r="Z144" s="13"/>
      <c r="AA144" s="13"/>
    </row>
    <row r="145" spans="1:27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50"/>
      <c r="T145" s="13"/>
      <c r="U145" s="13"/>
      <c r="V145" s="13"/>
      <c r="W145" s="13"/>
      <c r="X145" s="13"/>
      <c r="Y145" s="13"/>
      <c r="Z145" s="13"/>
      <c r="AA145" s="13"/>
    </row>
    <row r="146" spans="1:27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50"/>
      <c r="T146" s="13"/>
      <c r="U146" s="13"/>
      <c r="V146" s="13"/>
      <c r="W146" s="13"/>
      <c r="X146" s="13"/>
      <c r="Y146" s="13"/>
      <c r="Z146" s="13"/>
      <c r="AA146" s="13"/>
    </row>
    <row r="147" spans="1:27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50"/>
      <c r="T147" s="13"/>
      <c r="U147" s="13"/>
      <c r="V147" s="13"/>
      <c r="W147" s="13"/>
      <c r="X147" s="13"/>
      <c r="Y147" s="13"/>
      <c r="Z147" s="13"/>
      <c r="AA147" s="13"/>
    </row>
    <row r="148" spans="1:27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50"/>
      <c r="T148" s="13"/>
      <c r="U148" s="13"/>
      <c r="V148" s="13"/>
      <c r="W148" s="13"/>
      <c r="X148" s="13"/>
      <c r="Y148" s="13"/>
      <c r="Z148" s="13"/>
      <c r="AA148" s="13"/>
    </row>
    <row r="149" spans="1:27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50"/>
      <c r="T149" s="13"/>
      <c r="U149" s="13"/>
      <c r="V149" s="13"/>
      <c r="W149" s="13"/>
      <c r="X149" s="13"/>
      <c r="Y149" s="13"/>
      <c r="Z149" s="13"/>
      <c r="AA149" s="13"/>
    </row>
    <row r="150" spans="1:27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50"/>
      <c r="T150" s="13"/>
      <c r="U150" s="13"/>
      <c r="V150" s="13"/>
      <c r="W150" s="13"/>
      <c r="X150" s="13"/>
      <c r="Y150" s="13"/>
      <c r="Z150" s="13"/>
      <c r="AA150" s="13"/>
    </row>
    <row r="151" spans="1:27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50"/>
      <c r="T151" s="13"/>
      <c r="U151" s="13"/>
      <c r="V151" s="13"/>
      <c r="W151" s="13"/>
      <c r="X151" s="13"/>
      <c r="Y151" s="13"/>
      <c r="Z151" s="13"/>
      <c r="AA151" s="13"/>
    </row>
    <row r="152" spans="1:27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50"/>
      <c r="T152" s="13"/>
      <c r="U152" s="13"/>
      <c r="V152" s="13"/>
      <c r="W152" s="13"/>
      <c r="X152" s="13"/>
      <c r="Y152" s="13"/>
      <c r="Z152" s="13"/>
      <c r="AA152" s="13"/>
    </row>
    <row r="153" spans="1:27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50"/>
      <c r="T153" s="13"/>
      <c r="U153" s="13"/>
      <c r="V153" s="13"/>
      <c r="W153" s="13"/>
      <c r="X153" s="13"/>
      <c r="Y153" s="13"/>
      <c r="Z153" s="13"/>
      <c r="AA153" s="13"/>
    </row>
    <row r="154" spans="1:27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50"/>
      <c r="T154" s="13"/>
      <c r="U154" s="13"/>
      <c r="V154" s="13"/>
      <c r="W154" s="13"/>
      <c r="X154" s="13"/>
      <c r="Y154" s="13"/>
      <c r="Z154" s="13"/>
      <c r="AA154" s="13"/>
    </row>
    <row r="155" spans="1:27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50"/>
      <c r="T155" s="13"/>
      <c r="U155" s="13"/>
      <c r="V155" s="13"/>
      <c r="W155" s="13"/>
      <c r="X155" s="13"/>
      <c r="Y155" s="13"/>
      <c r="Z155" s="13"/>
      <c r="AA155" s="13"/>
    </row>
    <row r="156" spans="1:27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50"/>
      <c r="T156" s="13"/>
      <c r="U156" s="13"/>
      <c r="V156" s="13"/>
      <c r="W156" s="13"/>
      <c r="X156" s="13"/>
      <c r="Y156" s="13"/>
      <c r="Z156" s="13"/>
      <c r="AA156" s="13"/>
    </row>
    <row r="157" spans="1:27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50"/>
      <c r="T157" s="13"/>
      <c r="U157" s="13"/>
      <c r="V157" s="13"/>
      <c r="W157" s="13"/>
      <c r="X157" s="13"/>
      <c r="Y157" s="13"/>
      <c r="Z157" s="13"/>
      <c r="AA157" s="13"/>
    </row>
    <row r="158" spans="1:27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50"/>
      <c r="T158" s="13"/>
      <c r="U158" s="13"/>
      <c r="V158" s="13"/>
      <c r="W158" s="13"/>
      <c r="X158" s="13"/>
      <c r="Y158" s="13"/>
      <c r="Z158" s="13"/>
      <c r="AA158" s="13"/>
    </row>
    <row r="159" spans="1:27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50"/>
      <c r="T159" s="13"/>
      <c r="U159" s="13"/>
      <c r="V159" s="13"/>
      <c r="W159" s="13"/>
      <c r="X159" s="13"/>
      <c r="Y159" s="13"/>
      <c r="Z159" s="13"/>
      <c r="AA159" s="13"/>
    </row>
    <row r="160" spans="1:27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50"/>
      <c r="T160" s="13"/>
      <c r="U160" s="13"/>
      <c r="V160" s="13"/>
      <c r="W160" s="13"/>
      <c r="X160" s="13"/>
      <c r="Y160" s="13"/>
      <c r="Z160" s="13"/>
      <c r="AA160" s="13"/>
    </row>
    <row r="161" spans="1:27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50"/>
      <c r="T161" s="13"/>
      <c r="U161" s="13"/>
      <c r="V161" s="13"/>
      <c r="W161" s="13"/>
      <c r="X161" s="13"/>
      <c r="Y161" s="13"/>
      <c r="Z161" s="13"/>
      <c r="AA161" s="13"/>
    </row>
    <row r="162" spans="1:27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50"/>
      <c r="T162" s="13"/>
      <c r="U162" s="13"/>
      <c r="V162" s="13"/>
      <c r="W162" s="13"/>
      <c r="X162" s="13"/>
      <c r="Y162" s="13"/>
      <c r="Z162" s="13"/>
      <c r="AA162" s="13"/>
    </row>
    <row r="163" spans="1:27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50"/>
      <c r="T163" s="13"/>
      <c r="U163" s="13"/>
      <c r="V163" s="13"/>
      <c r="W163" s="13"/>
      <c r="X163" s="13"/>
      <c r="Y163" s="13"/>
      <c r="Z163" s="13"/>
      <c r="AA163" s="13"/>
    </row>
    <row r="164" spans="1:27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50"/>
      <c r="T164" s="13"/>
      <c r="U164" s="13"/>
      <c r="V164" s="13"/>
      <c r="W164" s="13"/>
      <c r="X164" s="13"/>
      <c r="Y164" s="13"/>
      <c r="Z164" s="13"/>
      <c r="AA164" s="13"/>
    </row>
    <row r="165" spans="1:27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50"/>
      <c r="T165" s="13"/>
      <c r="U165" s="13"/>
      <c r="V165" s="13"/>
      <c r="W165" s="13"/>
      <c r="X165" s="13"/>
      <c r="Y165" s="13"/>
      <c r="Z165" s="13"/>
      <c r="AA165" s="13"/>
    </row>
    <row r="166" spans="1:27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50"/>
      <c r="T166" s="13"/>
      <c r="U166" s="13"/>
      <c r="V166" s="13"/>
      <c r="W166" s="13"/>
      <c r="X166" s="13"/>
      <c r="Y166" s="13"/>
      <c r="Z166" s="13"/>
      <c r="AA166" s="13"/>
    </row>
    <row r="167" spans="1:27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50"/>
      <c r="T167" s="13"/>
      <c r="U167" s="13"/>
      <c r="V167" s="13"/>
      <c r="W167" s="13"/>
      <c r="X167" s="13"/>
      <c r="Y167" s="13"/>
      <c r="Z167" s="13"/>
      <c r="AA167" s="13"/>
    </row>
    <row r="168" spans="1:27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50"/>
      <c r="T168" s="13"/>
      <c r="U168" s="13"/>
      <c r="V168" s="13"/>
      <c r="W168" s="13"/>
      <c r="X168" s="13"/>
      <c r="Y168" s="13"/>
      <c r="Z168" s="13"/>
      <c r="AA168" s="13"/>
    </row>
    <row r="169" spans="1:27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50"/>
      <c r="T169" s="13"/>
      <c r="U169" s="13"/>
      <c r="V169" s="13"/>
      <c r="W169" s="13"/>
      <c r="X169" s="13"/>
      <c r="Y169" s="13"/>
      <c r="Z169" s="13"/>
      <c r="AA169" s="13"/>
    </row>
    <row r="170" spans="1:27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50"/>
      <c r="T170" s="13"/>
      <c r="U170" s="13"/>
      <c r="V170" s="13"/>
      <c r="W170" s="13"/>
      <c r="X170" s="13"/>
      <c r="Y170" s="13"/>
      <c r="Z170" s="13"/>
      <c r="AA170" s="13"/>
    </row>
    <row r="171" spans="1:27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50"/>
      <c r="T171" s="13"/>
      <c r="U171" s="13"/>
      <c r="V171" s="13"/>
      <c r="W171" s="13"/>
      <c r="X171" s="13"/>
      <c r="Y171" s="13"/>
      <c r="Z171" s="13"/>
      <c r="AA171" s="13"/>
    </row>
    <row r="172" spans="1:27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50"/>
      <c r="T172" s="13"/>
      <c r="U172" s="13"/>
      <c r="V172" s="13"/>
      <c r="W172" s="13"/>
      <c r="X172" s="13"/>
      <c r="Y172" s="13"/>
      <c r="Z172" s="13"/>
      <c r="AA172" s="13"/>
    </row>
    <row r="173" spans="1:27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50"/>
      <c r="T173" s="13"/>
      <c r="U173" s="13"/>
      <c r="V173" s="13"/>
      <c r="W173" s="13"/>
      <c r="X173" s="13"/>
      <c r="Y173" s="13"/>
      <c r="Z173" s="13"/>
      <c r="AA173" s="13"/>
    </row>
    <row r="174" spans="1:27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50"/>
      <c r="T174" s="13"/>
      <c r="U174" s="13"/>
      <c r="V174" s="13"/>
      <c r="W174" s="13"/>
      <c r="X174" s="13"/>
      <c r="Y174" s="13"/>
      <c r="Z174" s="13"/>
      <c r="AA174" s="13"/>
    </row>
    <row r="175" spans="1:27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50"/>
      <c r="T175" s="13"/>
      <c r="U175" s="13"/>
      <c r="V175" s="13"/>
      <c r="W175" s="13"/>
      <c r="X175" s="13"/>
      <c r="Y175" s="13"/>
      <c r="Z175" s="13"/>
      <c r="AA175" s="13"/>
    </row>
    <row r="176" spans="1:27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50"/>
      <c r="T176" s="13"/>
      <c r="U176" s="13"/>
      <c r="V176" s="13"/>
      <c r="W176" s="13"/>
      <c r="X176" s="13"/>
      <c r="Y176" s="13"/>
      <c r="Z176" s="13"/>
      <c r="AA176" s="13"/>
    </row>
    <row r="177" spans="1:27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50"/>
      <c r="T177" s="13"/>
      <c r="U177" s="13"/>
      <c r="V177" s="13"/>
      <c r="W177" s="13"/>
      <c r="X177" s="13"/>
      <c r="Y177" s="13"/>
      <c r="Z177" s="13"/>
      <c r="AA177" s="13"/>
    </row>
    <row r="178" spans="1:27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50"/>
      <c r="T178" s="13"/>
      <c r="U178" s="13"/>
      <c r="V178" s="13"/>
      <c r="W178" s="13"/>
      <c r="X178" s="13"/>
      <c r="Y178" s="13"/>
      <c r="Z178" s="13"/>
      <c r="AA178" s="13"/>
    </row>
    <row r="179" spans="1:27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50"/>
      <c r="T179" s="13"/>
      <c r="U179" s="13"/>
      <c r="V179" s="13"/>
      <c r="W179" s="13"/>
      <c r="X179" s="13"/>
      <c r="Y179" s="13"/>
      <c r="Z179" s="13"/>
      <c r="AA179" s="13"/>
    </row>
    <row r="180" spans="1:27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50"/>
      <c r="T180" s="13"/>
      <c r="U180" s="13"/>
      <c r="V180" s="13"/>
      <c r="W180" s="13"/>
      <c r="X180" s="13"/>
      <c r="Y180" s="13"/>
      <c r="Z180" s="13"/>
      <c r="AA180" s="13"/>
    </row>
    <row r="181" spans="1:27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50"/>
      <c r="T181" s="13"/>
      <c r="U181" s="13"/>
      <c r="V181" s="13"/>
      <c r="W181" s="13"/>
      <c r="X181" s="13"/>
      <c r="Y181" s="13"/>
      <c r="Z181" s="13"/>
      <c r="AA181" s="13"/>
    </row>
    <row r="182" spans="1:27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50"/>
      <c r="T182" s="13"/>
      <c r="U182" s="13"/>
      <c r="V182" s="13"/>
      <c r="W182" s="13"/>
      <c r="X182" s="13"/>
      <c r="Y182" s="13"/>
      <c r="Z182" s="13"/>
      <c r="AA182" s="13"/>
    </row>
    <row r="183" spans="1:27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50"/>
      <c r="T183" s="13"/>
      <c r="U183" s="13"/>
      <c r="V183" s="13"/>
      <c r="W183" s="13"/>
      <c r="X183" s="13"/>
      <c r="Y183" s="13"/>
      <c r="Z183" s="13"/>
      <c r="AA183" s="13"/>
    </row>
    <row r="184" spans="1:27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50"/>
      <c r="T184" s="13"/>
      <c r="U184" s="13"/>
      <c r="V184" s="13"/>
      <c r="W184" s="13"/>
      <c r="X184" s="13"/>
      <c r="Y184" s="13"/>
      <c r="Z184" s="13"/>
      <c r="AA184" s="13"/>
    </row>
    <row r="185" spans="1:27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50"/>
      <c r="T185" s="13"/>
      <c r="U185" s="13"/>
      <c r="V185" s="13"/>
      <c r="W185" s="13"/>
      <c r="X185" s="13"/>
      <c r="Y185" s="13"/>
      <c r="Z185" s="13"/>
      <c r="AA185" s="13"/>
    </row>
    <row r="186" spans="1:27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50"/>
      <c r="T186" s="13"/>
      <c r="U186" s="13"/>
      <c r="V186" s="13"/>
      <c r="W186" s="13"/>
      <c r="X186" s="13"/>
      <c r="Y186" s="13"/>
      <c r="Z186" s="13"/>
      <c r="AA186" s="13"/>
    </row>
    <row r="187" spans="1:27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50"/>
      <c r="T187" s="13"/>
      <c r="U187" s="13"/>
      <c r="V187" s="13"/>
      <c r="W187" s="13"/>
      <c r="X187" s="13"/>
      <c r="Y187" s="13"/>
      <c r="Z187" s="13"/>
      <c r="AA187" s="13"/>
    </row>
    <row r="188" spans="1:27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50"/>
      <c r="T188" s="13"/>
      <c r="U188" s="13"/>
      <c r="V188" s="13"/>
      <c r="W188" s="13"/>
      <c r="X188" s="13"/>
      <c r="Y188" s="13"/>
      <c r="Z188" s="13"/>
      <c r="AA188" s="13"/>
    </row>
    <row r="189" spans="1:27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50"/>
      <c r="T189" s="13"/>
      <c r="U189" s="13"/>
      <c r="V189" s="13"/>
      <c r="W189" s="13"/>
      <c r="X189" s="13"/>
      <c r="Y189" s="13"/>
      <c r="Z189" s="13"/>
      <c r="AA189" s="13"/>
    </row>
    <row r="190" spans="1:27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50"/>
      <c r="T190" s="13"/>
      <c r="U190" s="13"/>
      <c r="V190" s="13"/>
      <c r="W190" s="13"/>
      <c r="X190" s="13"/>
      <c r="Y190" s="13"/>
      <c r="Z190" s="13"/>
      <c r="AA190" s="13"/>
    </row>
    <row r="191" spans="1:27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50"/>
      <c r="T191" s="13"/>
      <c r="U191" s="13"/>
      <c r="V191" s="13"/>
      <c r="W191" s="13"/>
      <c r="X191" s="13"/>
      <c r="Y191" s="13"/>
      <c r="Z191" s="13"/>
      <c r="AA191" s="13"/>
    </row>
    <row r="192" spans="1:27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50"/>
      <c r="T192" s="13"/>
      <c r="U192" s="13"/>
      <c r="V192" s="13"/>
      <c r="W192" s="13"/>
      <c r="X192" s="13"/>
      <c r="Y192" s="13"/>
      <c r="Z192" s="13"/>
      <c r="AA192" s="13"/>
    </row>
    <row r="193" spans="1:27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50"/>
      <c r="T193" s="13"/>
      <c r="U193" s="13"/>
      <c r="V193" s="13"/>
      <c r="W193" s="13"/>
      <c r="X193" s="13"/>
      <c r="Y193" s="13"/>
      <c r="Z193" s="13"/>
      <c r="AA193" s="13"/>
    </row>
    <row r="194" spans="1:27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50"/>
      <c r="T194" s="13"/>
      <c r="U194" s="13"/>
      <c r="V194" s="13"/>
      <c r="W194" s="13"/>
      <c r="X194" s="13"/>
      <c r="Y194" s="13"/>
      <c r="Z194" s="13"/>
      <c r="AA194" s="13"/>
    </row>
    <row r="195" spans="1:27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50"/>
      <c r="T195" s="13"/>
      <c r="U195" s="13"/>
      <c r="V195" s="13"/>
      <c r="W195" s="13"/>
      <c r="X195" s="13"/>
      <c r="Y195" s="13"/>
      <c r="Z195" s="13"/>
      <c r="AA195" s="13"/>
    </row>
    <row r="196" spans="1:27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50"/>
      <c r="T196" s="13"/>
      <c r="U196" s="13"/>
      <c r="V196" s="13"/>
      <c r="W196" s="13"/>
      <c r="X196" s="13"/>
      <c r="Y196" s="13"/>
      <c r="Z196" s="13"/>
      <c r="AA196" s="13"/>
    </row>
    <row r="197" spans="1:27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50"/>
      <c r="T197" s="13"/>
      <c r="U197" s="13"/>
      <c r="V197" s="13"/>
      <c r="W197" s="13"/>
      <c r="X197" s="13"/>
      <c r="Y197" s="13"/>
      <c r="Z197" s="13"/>
      <c r="AA197" s="13"/>
    </row>
    <row r="198" spans="1:27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50"/>
      <c r="T198" s="13"/>
      <c r="U198" s="13"/>
      <c r="V198" s="13"/>
      <c r="W198" s="13"/>
      <c r="X198" s="13"/>
      <c r="Y198" s="13"/>
      <c r="Z198" s="13"/>
      <c r="AA198" s="13"/>
    </row>
    <row r="199" spans="1:27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50"/>
      <c r="T199" s="13"/>
      <c r="U199" s="13"/>
      <c r="V199" s="13"/>
      <c r="W199" s="13"/>
      <c r="X199" s="13"/>
      <c r="Y199" s="13"/>
      <c r="Z199" s="13"/>
      <c r="AA199" s="13"/>
    </row>
    <row r="200" spans="1:27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50"/>
      <c r="T200" s="13"/>
      <c r="U200" s="13"/>
      <c r="V200" s="13"/>
      <c r="W200" s="13"/>
      <c r="X200" s="13"/>
      <c r="Y200" s="13"/>
      <c r="Z200" s="13"/>
      <c r="AA200" s="13"/>
    </row>
    <row r="201" spans="1:27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50"/>
      <c r="T201" s="13"/>
      <c r="U201" s="13"/>
      <c r="V201" s="13"/>
      <c r="W201" s="13"/>
      <c r="X201" s="13"/>
      <c r="Y201" s="13"/>
      <c r="Z201" s="13"/>
      <c r="AA201" s="13"/>
    </row>
    <row r="202" spans="1:27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50"/>
      <c r="T202" s="13"/>
      <c r="U202" s="13"/>
      <c r="V202" s="13"/>
      <c r="W202" s="13"/>
      <c r="X202" s="13"/>
      <c r="Y202" s="13"/>
      <c r="Z202" s="13"/>
      <c r="AA202" s="13"/>
    </row>
    <row r="203" spans="1:27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50"/>
      <c r="T203" s="13"/>
      <c r="U203" s="13"/>
      <c r="V203" s="13"/>
      <c r="W203" s="13"/>
      <c r="X203" s="13"/>
      <c r="Y203" s="13"/>
      <c r="Z203" s="13"/>
      <c r="AA203" s="13"/>
    </row>
    <row r="204" spans="1:27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50"/>
      <c r="T204" s="13"/>
      <c r="U204" s="13"/>
      <c r="V204" s="13"/>
      <c r="W204" s="13"/>
      <c r="X204" s="13"/>
      <c r="Y204" s="13"/>
      <c r="Z204" s="13"/>
      <c r="AA204" s="13"/>
    </row>
    <row r="205" spans="1:27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50"/>
      <c r="T205" s="13"/>
      <c r="U205" s="13"/>
      <c r="V205" s="13"/>
      <c r="W205" s="13"/>
      <c r="X205" s="13"/>
      <c r="Y205" s="13"/>
      <c r="Z205" s="13"/>
      <c r="AA205" s="13"/>
    </row>
    <row r="206" spans="1:27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50"/>
      <c r="T206" s="13"/>
      <c r="U206" s="13"/>
      <c r="V206" s="13"/>
      <c r="W206" s="13"/>
      <c r="X206" s="13"/>
      <c r="Y206" s="13"/>
      <c r="Z206" s="13"/>
      <c r="AA206" s="13"/>
    </row>
    <row r="207" spans="1:27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50"/>
      <c r="T207" s="13"/>
      <c r="U207" s="13"/>
      <c r="V207" s="13"/>
      <c r="W207" s="13"/>
      <c r="X207" s="13"/>
      <c r="Y207" s="13"/>
      <c r="Z207" s="13"/>
      <c r="AA207" s="13"/>
    </row>
    <row r="208" spans="1:27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50"/>
      <c r="T208" s="13"/>
      <c r="U208" s="13"/>
      <c r="V208" s="13"/>
      <c r="W208" s="13"/>
      <c r="X208" s="13"/>
      <c r="Y208" s="13"/>
      <c r="Z208" s="13"/>
      <c r="AA208" s="13"/>
    </row>
    <row r="209" spans="1:27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50"/>
      <c r="T209" s="13"/>
      <c r="U209" s="13"/>
      <c r="V209" s="13"/>
      <c r="W209" s="13"/>
      <c r="X209" s="13"/>
      <c r="Y209" s="13"/>
      <c r="Z209" s="13"/>
      <c r="AA209" s="13"/>
    </row>
    <row r="210" spans="1:27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50"/>
      <c r="T210" s="13"/>
      <c r="U210" s="13"/>
      <c r="V210" s="13"/>
      <c r="W210" s="13"/>
      <c r="X210" s="13"/>
      <c r="Y210" s="13"/>
      <c r="Z210" s="13"/>
      <c r="AA210" s="13"/>
    </row>
    <row r="211" spans="1:27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50"/>
      <c r="T211" s="13"/>
      <c r="U211" s="13"/>
      <c r="V211" s="13"/>
      <c r="W211" s="13"/>
      <c r="X211" s="13"/>
      <c r="Y211" s="13"/>
      <c r="Z211" s="13"/>
      <c r="AA211" s="13"/>
    </row>
    <row r="212" spans="1:27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50"/>
      <c r="T212" s="13"/>
      <c r="U212" s="13"/>
      <c r="V212" s="13"/>
      <c r="W212" s="13"/>
      <c r="X212" s="13"/>
      <c r="Y212" s="13"/>
      <c r="Z212" s="13"/>
      <c r="AA212" s="13"/>
    </row>
    <row r="213" spans="1:27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50"/>
      <c r="T213" s="13"/>
      <c r="U213" s="13"/>
      <c r="V213" s="13"/>
      <c r="W213" s="13"/>
      <c r="X213" s="13"/>
      <c r="Y213" s="13"/>
      <c r="Z213" s="13"/>
      <c r="AA213" s="13"/>
    </row>
    <row r="214" spans="1:27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50"/>
      <c r="T214" s="13"/>
      <c r="U214" s="13"/>
      <c r="V214" s="13"/>
      <c r="W214" s="13"/>
      <c r="X214" s="13"/>
      <c r="Y214" s="13"/>
      <c r="Z214" s="13"/>
      <c r="AA214" s="13"/>
    </row>
    <row r="215" spans="1:27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50"/>
      <c r="T215" s="13"/>
      <c r="U215" s="13"/>
      <c r="V215" s="13"/>
      <c r="W215" s="13"/>
      <c r="X215" s="13"/>
      <c r="Y215" s="13"/>
      <c r="Z215" s="13"/>
      <c r="AA215" s="13"/>
    </row>
    <row r="216" spans="1:27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50"/>
      <c r="T216" s="13"/>
      <c r="U216" s="13"/>
      <c r="V216" s="13"/>
      <c r="W216" s="13"/>
      <c r="X216" s="13"/>
      <c r="Y216" s="13"/>
      <c r="Z216" s="13"/>
      <c r="AA216" s="13"/>
    </row>
    <row r="217" spans="1:27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50"/>
      <c r="T217" s="13"/>
      <c r="U217" s="13"/>
      <c r="V217" s="13"/>
      <c r="W217" s="13"/>
      <c r="X217" s="13"/>
      <c r="Y217" s="13"/>
      <c r="Z217" s="13"/>
      <c r="AA217" s="13"/>
    </row>
    <row r="218" spans="1:27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50"/>
      <c r="T218" s="13"/>
      <c r="U218" s="13"/>
      <c r="V218" s="13"/>
      <c r="W218" s="13"/>
      <c r="X218" s="13"/>
      <c r="Y218" s="13"/>
      <c r="Z218" s="13"/>
      <c r="AA218" s="13"/>
    </row>
    <row r="219" spans="1:27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50"/>
      <c r="T219" s="13"/>
      <c r="U219" s="13"/>
      <c r="V219" s="13"/>
      <c r="W219" s="13"/>
      <c r="X219" s="13"/>
      <c r="Y219" s="13"/>
      <c r="Z219" s="13"/>
      <c r="AA219" s="13"/>
    </row>
    <row r="220" spans="1:27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50"/>
      <c r="T220" s="13"/>
      <c r="U220" s="13"/>
      <c r="V220" s="13"/>
      <c r="W220" s="13"/>
      <c r="X220" s="13"/>
      <c r="Y220" s="13"/>
      <c r="Z220" s="13"/>
      <c r="AA220" s="13"/>
    </row>
    <row r="221" spans="1:27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50"/>
      <c r="T221" s="13"/>
      <c r="U221" s="13"/>
      <c r="V221" s="13"/>
      <c r="W221" s="13"/>
      <c r="X221" s="13"/>
      <c r="Y221" s="13"/>
      <c r="Z221" s="13"/>
      <c r="AA221" s="13"/>
    </row>
    <row r="222" spans="1:27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50"/>
      <c r="T222" s="13"/>
      <c r="U222" s="13"/>
      <c r="V222" s="13"/>
      <c r="W222" s="13"/>
      <c r="X222" s="13"/>
      <c r="Y222" s="13"/>
      <c r="Z222" s="13"/>
      <c r="AA222" s="13"/>
    </row>
    <row r="223" spans="1:27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50"/>
      <c r="T223" s="13"/>
      <c r="U223" s="13"/>
      <c r="V223" s="13"/>
      <c r="W223" s="13"/>
      <c r="X223" s="13"/>
      <c r="Y223" s="13"/>
      <c r="Z223" s="13"/>
      <c r="AA223" s="13"/>
    </row>
    <row r="224" spans="1:27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50"/>
      <c r="T224" s="13"/>
      <c r="U224" s="13"/>
      <c r="V224" s="13"/>
      <c r="W224" s="13"/>
      <c r="X224" s="13"/>
      <c r="Y224" s="13"/>
      <c r="Z224" s="13"/>
      <c r="AA224" s="13"/>
    </row>
    <row r="225" spans="1:27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50"/>
      <c r="T225" s="13"/>
      <c r="U225" s="13"/>
      <c r="V225" s="13"/>
      <c r="W225" s="13"/>
      <c r="X225" s="13"/>
      <c r="Y225" s="13"/>
      <c r="Z225" s="13"/>
      <c r="AA225" s="13"/>
    </row>
    <row r="226" spans="1:27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50"/>
      <c r="T226" s="13"/>
      <c r="U226" s="13"/>
      <c r="V226" s="13"/>
      <c r="W226" s="13"/>
      <c r="X226" s="13"/>
      <c r="Y226" s="13"/>
      <c r="Z226" s="13"/>
      <c r="AA226" s="13"/>
    </row>
    <row r="227" spans="1:27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50"/>
      <c r="T227" s="13"/>
      <c r="U227" s="13"/>
      <c r="V227" s="13"/>
      <c r="W227" s="13"/>
      <c r="X227" s="13"/>
      <c r="Y227" s="13"/>
      <c r="Z227" s="13"/>
      <c r="AA227" s="13"/>
    </row>
    <row r="228" spans="1:27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50"/>
      <c r="T228" s="13"/>
      <c r="U228" s="13"/>
      <c r="V228" s="13"/>
      <c r="W228" s="13"/>
      <c r="X228" s="13"/>
      <c r="Y228" s="13"/>
      <c r="Z228" s="13"/>
      <c r="AA228" s="13"/>
    </row>
    <row r="229" spans="1:27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50"/>
      <c r="T229" s="13"/>
      <c r="U229" s="13"/>
      <c r="V229" s="13"/>
      <c r="W229" s="13"/>
      <c r="X229" s="13"/>
      <c r="Y229" s="13"/>
      <c r="Z229" s="13"/>
      <c r="AA229" s="13"/>
    </row>
    <row r="230" spans="1:27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50"/>
      <c r="T230" s="13"/>
      <c r="U230" s="13"/>
      <c r="V230" s="13"/>
      <c r="W230" s="13"/>
      <c r="X230" s="13"/>
      <c r="Y230" s="13"/>
      <c r="Z230" s="13"/>
      <c r="AA230" s="13"/>
    </row>
    <row r="231" spans="1:27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50"/>
      <c r="T231" s="13"/>
      <c r="U231" s="13"/>
      <c r="V231" s="13"/>
      <c r="W231" s="13"/>
      <c r="X231" s="13"/>
      <c r="Y231" s="13"/>
      <c r="Z231" s="13"/>
      <c r="AA231" s="13"/>
    </row>
    <row r="232" spans="1:27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50"/>
      <c r="T232" s="13"/>
      <c r="U232" s="13"/>
      <c r="V232" s="13"/>
      <c r="W232" s="13"/>
      <c r="X232" s="13"/>
      <c r="Y232" s="13"/>
      <c r="Z232" s="13"/>
      <c r="AA232" s="13"/>
    </row>
    <row r="233" spans="1:27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50"/>
      <c r="T233" s="13"/>
      <c r="U233" s="13"/>
      <c r="V233" s="13"/>
      <c r="W233" s="13"/>
      <c r="X233" s="13"/>
      <c r="Y233" s="13"/>
      <c r="Z233" s="13"/>
      <c r="AA233" s="13"/>
    </row>
    <row r="234" spans="1:27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50"/>
      <c r="T234" s="13"/>
      <c r="U234" s="13"/>
      <c r="V234" s="13"/>
      <c r="W234" s="13"/>
      <c r="X234" s="13"/>
      <c r="Y234" s="13"/>
      <c r="Z234" s="13"/>
      <c r="AA234" s="13"/>
    </row>
    <row r="235" spans="1:27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50"/>
      <c r="T235" s="13"/>
      <c r="U235" s="13"/>
      <c r="V235" s="13"/>
      <c r="W235" s="13"/>
      <c r="X235" s="13"/>
      <c r="Y235" s="13"/>
      <c r="Z235" s="13"/>
      <c r="AA235" s="13"/>
    </row>
    <row r="236" spans="1:27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50"/>
      <c r="T236" s="13"/>
      <c r="U236" s="13"/>
      <c r="V236" s="13"/>
      <c r="W236" s="13"/>
      <c r="X236" s="13"/>
      <c r="Y236" s="13"/>
      <c r="Z236" s="13"/>
      <c r="AA236" s="13"/>
    </row>
    <row r="237" spans="1:27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50"/>
      <c r="T237" s="13"/>
      <c r="U237" s="13"/>
      <c r="V237" s="13"/>
      <c r="W237" s="13"/>
      <c r="X237" s="13"/>
      <c r="Y237" s="13"/>
      <c r="Z237" s="13"/>
      <c r="AA237" s="13"/>
    </row>
    <row r="238" spans="1:27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50"/>
      <c r="T238" s="13"/>
      <c r="U238" s="13"/>
      <c r="V238" s="13"/>
      <c r="W238" s="13"/>
      <c r="X238" s="13"/>
      <c r="Y238" s="13"/>
      <c r="Z238" s="13"/>
      <c r="AA238" s="13"/>
    </row>
    <row r="239" spans="1:27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50"/>
      <c r="T239" s="13"/>
      <c r="U239" s="13"/>
      <c r="V239" s="13"/>
      <c r="W239" s="13"/>
      <c r="X239" s="13"/>
      <c r="Y239" s="13"/>
      <c r="Z239" s="13"/>
      <c r="AA239" s="13"/>
    </row>
    <row r="240" spans="1:27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50"/>
      <c r="T240" s="13"/>
      <c r="U240" s="13"/>
      <c r="V240" s="13"/>
      <c r="W240" s="13"/>
      <c r="X240" s="13"/>
      <c r="Y240" s="13"/>
      <c r="Z240" s="13"/>
      <c r="AA240" s="13"/>
    </row>
    <row r="241" spans="1:27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50"/>
      <c r="T241" s="13"/>
      <c r="U241" s="13"/>
      <c r="V241" s="13"/>
      <c r="W241" s="13"/>
      <c r="X241" s="13"/>
      <c r="Y241" s="13"/>
      <c r="Z241" s="13"/>
      <c r="AA241" s="13"/>
    </row>
    <row r="242" spans="1:27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50"/>
      <c r="T242" s="13"/>
      <c r="U242" s="13"/>
      <c r="V242" s="13"/>
      <c r="W242" s="13"/>
      <c r="X242" s="13"/>
      <c r="Y242" s="13"/>
      <c r="Z242" s="13"/>
      <c r="AA242" s="13"/>
    </row>
    <row r="243" spans="1:27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50"/>
      <c r="T243" s="13"/>
      <c r="U243" s="13"/>
      <c r="V243" s="13"/>
      <c r="W243" s="13"/>
      <c r="X243" s="13"/>
      <c r="Y243" s="13"/>
      <c r="Z243" s="13"/>
      <c r="AA243" s="13"/>
    </row>
    <row r="244" spans="1:27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50"/>
      <c r="T244" s="13"/>
      <c r="U244" s="13"/>
      <c r="V244" s="13"/>
      <c r="W244" s="13"/>
      <c r="X244" s="13"/>
      <c r="Y244" s="13"/>
      <c r="Z244" s="13"/>
      <c r="AA244" s="13"/>
    </row>
    <row r="245" spans="1:27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50"/>
      <c r="T245" s="13"/>
      <c r="U245" s="13"/>
      <c r="V245" s="13"/>
      <c r="W245" s="13"/>
      <c r="X245" s="13"/>
      <c r="Y245" s="13"/>
      <c r="Z245" s="13"/>
      <c r="AA245" s="13"/>
    </row>
    <row r="246" spans="1:27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50"/>
      <c r="T246" s="13"/>
      <c r="U246" s="13"/>
      <c r="V246" s="13"/>
      <c r="W246" s="13"/>
      <c r="X246" s="13"/>
      <c r="Y246" s="13"/>
      <c r="Z246" s="13"/>
      <c r="AA246" s="13"/>
    </row>
    <row r="247" spans="1:27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50"/>
      <c r="T247" s="13"/>
      <c r="U247" s="13"/>
      <c r="V247" s="13"/>
      <c r="W247" s="13"/>
      <c r="X247" s="13"/>
      <c r="Y247" s="13"/>
      <c r="Z247" s="13"/>
      <c r="AA247" s="13"/>
    </row>
    <row r="248" spans="1:27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50"/>
      <c r="T248" s="13"/>
      <c r="U248" s="13"/>
      <c r="V248" s="13"/>
      <c r="W248" s="13"/>
      <c r="X248" s="13"/>
      <c r="Y248" s="13"/>
      <c r="Z248" s="13"/>
      <c r="AA248" s="13"/>
    </row>
    <row r="249" spans="1:27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50"/>
      <c r="T249" s="13"/>
      <c r="U249" s="13"/>
      <c r="V249" s="13"/>
      <c r="W249" s="13"/>
      <c r="X249" s="13"/>
      <c r="Y249" s="13"/>
      <c r="Z249" s="13"/>
      <c r="AA249" s="13"/>
    </row>
    <row r="250" spans="1:27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50"/>
      <c r="T250" s="13"/>
      <c r="U250" s="13"/>
      <c r="V250" s="13"/>
      <c r="W250" s="13"/>
      <c r="X250" s="13"/>
      <c r="Y250" s="13"/>
      <c r="Z250" s="13"/>
      <c r="AA250" s="13"/>
    </row>
    <row r="251" spans="1:27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50"/>
      <c r="T251" s="13"/>
      <c r="U251" s="13"/>
      <c r="V251" s="13"/>
      <c r="W251" s="13"/>
      <c r="X251" s="13"/>
      <c r="Y251" s="13"/>
      <c r="Z251" s="13"/>
      <c r="AA251" s="13"/>
    </row>
    <row r="252" spans="1:27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50"/>
      <c r="T252" s="13"/>
      <c r="U252" s="13"/>
      <c r="V252" s="13"/>
      <c r="W252" s="13"/>
      <c r="X252" s="13"/>
      <c r="Y252" s="13"/>
      <c r="Z252" s="13"/>
      <c r="AA252" s="13"/>
    </row>
    <row r="253" spans="1:27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50"/>
      <c r="T253" s="13"/>
      <c r="U253" s="13"/>
      <c r="V253" s="13"/>
      <c r="W253" s="13"/>
      <c r="X253" s="13"/>
      <c r="Y253" s="13"/>
      <c r="Z253" s="13"/>
      <c r="AA253" s="13"/>
    </row>
    <row r="254" spans="1:27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50"/>
      <c r="T254" s="13"/>
      <c r="U254" s="13"/>
      <c r="V254" s="13"/>
      <c r="W254" s="13"/>
      <c r="X254" s="13"/>
      <c r="Y254" s="13"/>
      <c r="Z254" s="13"/>
      <c r="AA254" s="13"/>
    </row>
    <row r="255" spans="1:27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50"/>
      <c r="T255" s="13"/>
      <c r="U255" s="13"/>
      <c r="V255" s="13"/>
      <c r="W255" s="13"/>
      <c r="X255" s="13"/>
      <c r="Y255" s="13"/>
      <c r="Z255" s="13"/>
      <c r="AA255" s="13"/>
    </row>
    <row r="256" spans="1:27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50"/>
      <c r="T256" s="13"/>
      <c r="U256" s="13"/>
      <c r="V256" s="13"/>
      <c r="W256" s="13"/>
      <c r="X256" s="13"/>
      <c r="Y256" s="13"/>
      <c r="Z256" s="13"/>
      <c r="AA256" s="13"/>
    </row>
    <row r="257" spans="1:27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50"/>
      <c r="T257" s="13"/>
      <c r="U257" s="13"/>
      <c r="V257" s="13"/>
      <c r="W257" s="13"/>
      <c r="X257" s="13"/>
      <c r="Y257" s="13"/>
      <c r="Z257" s="13"/>
      <c r="AA257" s="13"/>
    </row>
    <row r="258" spans="1:27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50"/>
      <c r="T258" s="13"/>
      <c r="U258" s="13"/>
      <c r="V258" s="13"/>
      <c r="W258" s="13"/>
      <c r="X258" s="13"/>
      <c r="Y258" s="13"/>
      <c r="Z258" s="13"/>
      <c r="AA258" s="13"/>
    </row>
    <row r="259" spans="1:27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50"/>
      <c r="T259" s="13"/>
      <c r="U259" s="13"/>
      <c r="V259" s="13"/>
      <c r="W259" s="13"/>
      <c r="X259" s="13"/>
      <c r="Y259" s="13"/>
      <c r="Z259" s="13"/>
      <c r="AA259" s="13"/>
    </row>
    <row r="260" spans="1:27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50"/>
      <c r="T260" s="13"/>
      <c r="U260" s="13"/>
      <c r="V260" s="13"/>
      <c r="W260" s="13"/>
      <c r="X260" s="13"/>
      <c r="Y260" s="13"/>
      <c r="Z260" s="13"/>
      <c r="AA260" s="13"/>
    </row>
    <row r="261" spans="1:27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50"/>
      <c r="T261" s="13"/>
      <c r="U261" s="13"/>
      <c r="V261" s="13"/>
      <c r="W261" s="13"/>
      <c r="X261" s="13"/>
      <c r="Y261" s="13"/>
      <c r="Z261" s="13"/>
      <c r="AA261" s="13"/>
    </row>
    <row r="262" spans="1:27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50"/>
      <c r="T262" s="13"/>
      <c r="U262" s="13"/>
      <c r="V262" s="13"/>
      <c r="W262" s="13"/>
      <c r="X262" s="13"/>
      <c r="Y262" s="13"/>
      <c r="Z262" s="13"/>
      <c r="AA262" s="13"/>
    </row>
    <row r="263" spans="1:27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50"/>
      <c r="T263" s="13"/>
      <c r="U263" s="13"/>
      <c r="V263" s="13"/>
      <c r="W263" s="13"/>
      <c r="X263" s="13"/>
      <c r="Y263" s="13"/>
      <c r="Z263" s="13"/>
      <c r="AA263" s="13"/>
    </row>
    <row r="264" spans="1:27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50"/>
      <c r="T264" s="13"/>
      <c r="U264" s="13"/>
      <c r="V264" s="13"/>
      <c r="W264" s="13"/>
      <c r="X264" s="13"/>
      <c r="Y264" s="13"/>
      <c r="Z264" s="13"/>
      <c r="AA264" s="13"/>
    </row>
    <row r="265" spans="1:27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50"/>
      <c r="T265" s="13"/>
      <c r="U265" s="13"/>
      <c r="V265" s="13"/>
      <c r="W265" s="13"/>
      <c r="X265" s="13"/>
      <c r="Y265" s="13"/>
      <c r="Z265" s="13"/>
      <c r="AA265" s="13"/>
    </row>
    <row r="266" spans="1:27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50"/>
      <c r="T266" s="13"/>
      <c r="U266" s="13"/>
      <c r="V266" s="13"/>
      <c r="W266" s="13"/>
      <c r="X266" s="13"/>
      <c r="Y266" s="13"/>
      <c r="Z266" s="13"/>
      <c r="AA266" s="13"/>
    </row>
    <row r="267" spans="1:27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50"/>
      <c r="T267" s="13"/>
      <c r="U267" s="13"/>
      <c r="V267" s="13"/>
      <c r="W267" s="13"/>
      <c r="X267" s="13"/>
      <c r="Y267" s="13"/>
      <c r="Z267" s="13"/>
      <c r="AA267" s="13"/>
    </row>
    <row r="268" spans="1:27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50"/>
      <c r="T268" s="13"/>
      <c r="U268" s="13"/>
      <c r="V268" s="13"/>
      <c r="W268" s="13"/>
      <c r="X268" s="13"/>
      <c r="Y268" s="13"/>
      <c r="Z268" s="13"/>
      <c r="AA268" s="13"/>
    </row>
    <row r="269" spans="1:27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50"/>
      <c r="T269" s="13"/>
      <c r="U269" s="13"/>
      <c r="V269" s="13"/>
      <c r="W269" s="13"/>
      <c r="X269" s="13"/>
      <c r="Y269" s="13"/>
      <c r="Z269" s="13"/>
      <c r="AA269" s="13"/>
    </row>
    <row r="270" spans="1:27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50"/>
      <c r="T270" s="13"/>
      <c r="U270" s="13"/>
      <c r="V270" s="13"/>
      <c r="W270" s="13"/>
      <c r="X270" s="13"/>
      <c r="Y270" s="13"/>
      <c r="Z270" s="13"/>
      <c r="AA270" s="13"/>
    </row>
    <row r="271" spans="1:27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50"/>
      <c r="T271" s="13"/>
      <c r="U271" s="13"/>
      <c r="V271" s="13"/>
      <c r="W271" s="13"/>
      <c r="X271" s="13"/>
      <c r="Y271" s="13"/>
      <c r="Z271" s="13"/>
      <c r="AA271" s="13"/>
    </row>
    <row r="272" spans="1:27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50"/>
      <c r="T272" s="13"/>
      <c r="U272" s="13"/>
      <c r="V272" s="13"/>
      <c r="W272" s="13"/>
      <c r="X272" s="13"/>
      <c r="Y272" s="13"/>
      <c r="Z272" s="13"/>
      <c r="AA272" s="13"/>
    </row>
    <row r="273" spans="1:27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50"/>
      <c r="T273" s="13"/>
      <c r="U273" s="13"/>
      <c r="V273" s="13"/>
      <c r="W273" s="13"/>
      <c r="X273" s="13"/>
      <c r="Y273" s="13"/>
      <c r="Z273" s="13"/>
      <c r="AA273" s="13"/>
    </row>
    <row r="274" spans="1:27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50"/>
      <c r="T274" s="13"/>
      <c r="U274" s="13"/>
      <c r="V274" s="13"/>
      <c r="W274" s="13"/>
      <c r="X274" s="13"/>
      <c r="Y274" s="13"/>
      <c r="Z274" s="13"/>
      <c r="AA274" s="13"/>
    </row>
    <row r="275" spans="1:27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50"/>
      <c r="T275" s="13"/>
      <c r="U275" s="13"/>
      <c r="V275" s="13"/>
      <c r="W275" s="13"/>
      <c r="X275" s="13"/>
      <c r="Y275" s="13"/>
      <c r="Z275" s="13"/>
      <c r="AA275" s="13"/>
    </row>
    <row r="276" spans="1:27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50"/>
      <c r="T276" s="13"/>
      <c r="U276" s="13"/>
      <c r="V276" s="13"/>
      <c r="W276" s="13"/>
      <c r="X276" s="13"/>
      <c r="Y276" s="13"/>
      <c r="Z276" s="13"/>
      <c r="AA276" s="13"/>
    </row>
    <row r="277" spans="1:27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50"/>
      <c r="T277" s="13"/>
      <c r="U277" s="13"/>
      <c r="V277" s="13"/>
      <c r="W277" s="13"/>
      <c r="X277" s="13"/>
      <c r="Y277" s="13"/>
      <c r="Z277" s="13"/>
      <c r="AA277" s="13"/>
    </row>
    <row r="278" spans="1:27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50"/>
      <c r="T278" s="13"/>
      <c r="U278" s="13"/>
      <c r="V278" s="13"/>
      <c r="W278" s="13"/>
      <c r="X278" s="13"/>
      <c r="Y278" s="13"/>
      <c r="Z278" s="13"/>
      <c r="AA278" s="13"/>
    </row>
    <row r="279" spans="1:27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50"/>
      <c r="T279" s="13"/>
      <c r="U279" s="13"/>
      <c r="V279" s="13"/>
      <c r="W279" s="13"/>
      <c r="X279" s="13"/>
      <c r="Y279" s="13"/>
      <c r="Z279" s="13"/>
      <c r="AA279" s="13"/>
    </row>
    <row r="280" spans="1:27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50"/>
      <c r="T280" s="13"/>
      <c r="U280" s="13"/>
      <c r="V280" s="13"/>
      <c r="W280" s="13"/>
      <c r="X280" s="13"/>
      <c r="Y280" s="13"/>
      <c r="Z280" s="13"/>
      <c r="AA280" s="13"/>
    </row>
    <row r="281" spans="1:27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50"/>
      <c r="T281" s="13"/>
      <c r="U281" s="13"/>
      <c r="V281" s="13"/>
      <c r="W281" s="13"/>
      <c r="X281" s="13"/>
      <c r="Y281" s="13"/>
      <c r="Z281" s="13"/>
      <c r="AA281" s="13"/>
    </row>
    <row r="282" spans="1:27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50"/>
      <c r="T282" s="13"/>
      <c r="U282" s="13"/>
      <c r="V282" s="13"/>
      <c r="W282" s="13"/>
      <c r="X282" s="13"/>
      <c r="Y282" s="13"/>
      <c r="Z282" s="13"/>
      <c r="AA282" s="13"/>
    </row>
    <row r="283" spans="1:27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50"/>
      <c r="T283" s="13"/>
      <c r="U283" s="13"/>
      <c r="V283" s="13"/>
      <c r="W283" s="13"/>
      <c r="X283" s="13"/>
      <c r="Y283" s="13"/>
      <c r="Z283" s="13"/>
      <c r="AA283" s="13"/>
    </row>
    <row r="284" spans="1:27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50"/>
      <c r="T284" s="13"/>
      <c r="U284" s="13"/>
      <c r="V284" s="13"/>
      <c r="W284" s="13"/>
      <c r="X284" s="13"/>
      <c r="Y284" s="13"/>
      <c r="Z284" s="13"/>
      <c r="AA284" s="13"/>
    </row>
    <row r="285" spans="1:27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50"/>
      <c r="T285" s="13"/>
      <c r="U285" s="13"/>
      <c r="V285" s="13"/>
      <c r="W285" s="13"/>
      <c r="X285" s="13"/>
      <c r="Y285" s="13"/>
      <c r="Z285" s="13"/>
      <c r="AA285" s="13"/>
    </row>
    <row r="286" spans="1:27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50"/>
      <c r="T286" s="13"/>
      <c r="U286" s="13"/>
      <c r="V286" s="13"/>
      <c r="W286" s="13"/>
      <c r="X286" s="13"/>
      <c r="Y286" s="13"/>
      <c r="Z286" s="13"/>
      <c r="AA286" s="13"/>
    </row>
    <row r="287" spans="1:27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50"/>
      <c r="T287" s="13"/>
      <c r="U287" s="13"/>
      <c r="V287" s="13"/>
      <c r="W287" s="13"/>
      <c r="X287" s="13"/>
      <c r="Y287" s="13"/>
      <c r="Z287" s="13"/>
      <c r="AA287" s="13"/>
    </row>
    <row r="288" spans="1:27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50"/>
      <c r="T288" s="13"/>
      <c r="U288" s="13"/>
      <c r="V288" s="13"/>
      <c r="W288" s="13"/>
      <c r="X288" s="13"/>
      <c r="Y288" s="13"/>
      <c r="Z288" s="13"/>
      <c r="AA288" s="13"/>
    </row>
    <row r="289" spans="1:27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50"/>
      <c r="T289" s="13"/>
      <c r="U289" s="13"/>
      <c r="V289" s="13"/>
      <c r="W289" s="13"/>
      <c r="X289" s="13"/>
      <c r="Y289" s="13"/>
      <c r="Z289" s="13"/>
      <c r="AA289" s="13"/>
    </row>
    <row r="290" spans="1:27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50"/>
      <c r="T290" s="13"/>
      <c r="U290" s="13"/>
      <c r="V290" s="13"/>
      <c r="W290" s="13"/>
      <c r="X290" s="13"/>
      <c r="Y290" s="13"/>
      <c r="Z290" s="13"/>
      <c r="AA290" s="13"/>
    </row>
    <row r="291" spans="1:27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50"/>
      <c r="T291" s="13"/>
      <c r="U291" s="13"/>
      <c r="V291" s="13"/>
      <c r="W291" s="13"/>
      <c r="X291" s="13"/>
      <c r="Y291" s="13"/>
      <c r="Z291" s="13"/>
      <c r="AA291" s="13"/>
    </row>
    <row r="292" spans="1:27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50"/>
      <c r="T292" s="13"/>
      <c r="U292" s="13"/>
      <c r="V292" s="13"/>
      <c r="W292" s="13"/>
      <c r="X292" s="13"/>
      <c r="Y292" s="13"/>
      <c r="Z292" s="13"/>
      <c r="AA292" s="13"/>
    </row>
    <row r="293" spans="1:27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50"/>
      <c r="T293" s="13"/>
      <c r="U293" s="13"/>
      <c r="V293" s="13"/>
      <c r="W293" s="13"/>
      <c r="X293" s="13"/>
      <c r="Y293" s="13"/>
      <c r="Z293" s="13"/>
      <c r="AA293" s="13"/>
    </row>
    <row r="294" spans="1:27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50"/>
      <c r="T294" s="13"/>
      <c r="U294" s="13"/>
      <c r="V294" s="13"/>
      <c r="W294" s="13"/>
      <c r="X294" s="13"/>
      <c r="Y294" s="13"/>
      <c r="Z294" s="13"/>
      <c r="AA294" s="13"/>
    </row>
    <row r="295" spans="1:27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50"/>
      <c r="T295" s="13"/>
      <c r="U295" s="13"/>
      <c r="V295" s="13"/>
      <c r="W295" s="13"/>
      <c r="X295" s="13"/>
      <c r="Y295" s="13"/>
      <c r="Z295" s="13"/>
      <c r="AA295" s="13"/>
    </row>
    <row r="296" spans="1:27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50"/>
      <c r="T296" s="13"/>
      <c r="U296" s="13"/>
      <c r="V296" s="13"/>
      <c r="W296" s="13"/>
      <c r="X296" s="13"/>
      <c r="Y296" s="13"/>
      <c r="Z296" s="13"/>
      <c r="AA296" s="13"/>
    </row>
    <row r="297" spans="1:27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50"/>
      <c r="T297" s="13"/>
      <c r="U297" s="13"/>
      <c r="V297" s="13"/>
      <c r="W297" s="13"/>
      <c r="X297" s="13"/>
      <c r="Y297" s="13"/>
      <c r="Z297" s="13"/>
      <c r="AA297" s="13"/>
    </row>
    <row r="298" spans="1:27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50"/>
      <c r="T298" s="13"/>
      <c r="U298" s="13"/>
      <c r="V298" s="13"/>
      <c r="W298" s="13"/>
      <c r="X298" s="13"/>
      <c r="Y298" s="13"/>
      <c r="Z298" s="13"/>
      <c r="AA298" s="13"/>
    </row>
    <row r="299" spans="1:27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50"/>
      <c r="T299" s="13"/>
      <c r="U299" s="13"/>
      <c r="V299" s="13"/>
      <c r="W299" s="13"/>
      <c r="X299" s="13"/>
      <c r="Y299" s="13"/>
      <c r="Z299" s="13"/>
      <c r="AA299" s="13"/>
    </row>
    <row r="300" spans="1:27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50"/>
      <c r="T300" s="13"/>
      <c r="U300" s="13"/>
      <c r="V300" s="13"/>
      <c r="W300" s="13"/>
      <c r="X300" s="13"/>
      <c r="Y300" s="13"/>
      <c r="Z300" s="13"/>
      <c r="AA300" s="13"/>
    </row>
    <row r="301" spans="1:27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50"/>
      <c r="T301" s="13"/>
      <c r="U301" s="13"/>
      <c r="V301" s="13"/>
      <c r="W301" s="13"/>
      <c r="X301" s="13"/>
      <c r="Y301" s="13"/>
      <c r="Z301" s="13"/>
      <c r="AA301" s="13"/>
    </row>
    <row r="302" spans="1:27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50"/>
      <c r="T302" s="13"/>
      <c r="U302" s="13"/>
      <c r="V302" s="13"/>
      <c r="W302" s="13"/>
      <c r="X302" s="13"/>
      <c r="Y302" s="13"/>
      <c r="Z302" s="13"/>
      <c r="AA302" s="13"/>
    </row>
    <row r="303" spans="1:27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50"/>
      <c r="T303" s="13"/>
      <c r="U303" s="13"/>
      <c r="V303" s="13"/>
      <c r="W303" s="13"/>
      <c r="X303" s="13"/>
      <c r="Y303" s="13"/>
      <c r="Z303" s="13"/>
      <c r="AA303" s="13"/>
    </row>
    <row r="304" spans="1:27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50"/>
      <c r="T304" s="13"/>
      <c r="U304" s="13"/>
      <c r="V304" s="13"/>
      <c r="W304" s="13"/>
      <c r="X304" s="13"/>
      <c r="Y304" s="13"/>
      <c r="Z304" s="13"/>
      <c r="AA304" s="13"/>
    </row>
    <row r="305" spans="1:27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50"/>
      <c r="T305" s="13"/>
      <c r="U305" s="13"/>
      <c r="V305" s="13"/>
      <c r="W305" s="13"/>
      <c r="X305" s="13"/>
      <c r="Y305" s="13"/>
      <c r="Z305" s="13"/>
      <c r="AA305" s="13"/>
    </row>
    <row r="306" spans="1:27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50"/>
      <c r="T306" s="13"/>
      <c r="U306" s="13"/>
      <c r="V306" s="13"/>
      <c r="W306" s="13"/>
      <c r="X306" s="13"/>
      <c r="Y306" s="13"/>
      <c r="Z306" s="13"/>
      <c r="AA306" s="13"/>
    </row>
    <row r="307" spans="1:27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50"/>
      <c r="T307" s="13"/>
      <c r="U307" s="13"/>
      <c r="V307" s="13"/>
      <c r="W307" s="13"/>
      <c r="X307" s="13"/>
      <c r="Y307" s="13"/>
      <c r="Z307" s="13"/>
      <c r="AA307" s="13"/>
    </row>
    <row r="308" spans="1:27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50"/>
      <c r="T308" s="13"/>
      <c r="U308" s="13"/>
      <c r="V308" s="13"/>
      <c r="W308" s="13"/>
      <c r="X308" s="13"/>
      <c r="Y308" s="13"/>
      <c r="Z308" s="13"/>
      <c r="AA308" s="13"/>
    </row>
    <row r="309" spans="1:27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50"/>
      <c r="T309" s="13"/>
      <c r="U309" s="13"/>
      <c r="V309" s="13"/>
      <c r="W309" s="13"/>
      <c r="X309" s="13"/>
      <c r="Y309" s="13"/>
      <c r="Z309" s="13"/>
      <c r="AA309" s="13"/>
    </row>
    <row r="310" spans="1:27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50"/>
      <c r="T310" s="13"/>
      <c r="U310" s="13"/>
      <c r="V310" s="13"/>
      <c r="W310" s="13"/>
      <c r="X310" s="13"/>
      <c r="Y310" s="13"/>
      <c r="Z310" s="13"/>
      <c r="AA310" s="13"/>
    </row>
    <row r="311" spans="1:27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50"/>
      <c r="T311" s="13"/>
      <c r="U311" s="13"/>
      <c r="V311" s="13"/>
      <c r="W311" s="13"/>
      <c r="X311" s="13"/>
      <c r="Y311" s="13"/>
      <c r="Z311" s="13"/>
      <c r="AA311" s="13"/>
    </row>
    <row r="312" spans="1:27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50"/>
      <c r="T312" s="13"/>
      <c r="U312" s="13"/>
      <c r="V312" s="13"/>
      <c r="W312" s="13"/>
      <c r="X312" s="13"/>
      <c r="Y312" s="13"/>
      <c r="Z312" s="13"/>
      <c r="AA312" s="13"/>
    </row>
    <row r="313" spans="1:27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50"/>
      <c r="T313" s="13"/>
      <c r="U313" s="13"/>
      <c r="V313" s="13"/>
      <c r="W313" s="13"/>
      <c r="X313" s="13"/>
      <c r="Y313" s="13"/>
      <c r="Z313" s="13"/>
      <c r="AA313" s="13"/>
    </row>
    <row r="314" spans="1:27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50"/>
      <c r="T314" s="13"/>
      <c r="U314" s="13"/>
      <c r="V314" s="13"/>
      <c r="W314" s="13"/>
      <c r="X314" s="13"/>
      <c r="Y314" s="13"/>
      <c r="Z314" s="13"/>
      <c r="AA314" s="13"/>
    </row>
    <row r="315" spans="1:27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50"/>
      <c r="T315" s="13"/>
      <c r="U315" s="13"/>
      <c r="V315" s="13"/>
      <c r="W315" s="13"/>
      <c r="X315" s="13"/>
      <c r="Y315" s="13"/>
      <c r="Z315" s="13"/>
      <c r="AA315" s="13"/>
    </row>
    <row r="316" spans="1:27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50"/>
      <c r="T316" s="13"/>
      <c r="U316" s="13"/>
      <c r="V316" s="13"/>
      <c r="W316" s="13"/>
      <c r="X316" s="13"/>
      <c r="Y316" s="13"/>
      <c r="Z316" s="13"/>
      <c r="AA316" s="13"/>
    </row>
    <row r="317" spans="1:27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50"/>
      <c r="T317" s="13"/>
      <c r="U317" s="13"/>
      <c r="V317" s="13"/>
      <c r="W317" s="13"/>
      <c r="X317" s="13"/>
      <c r="Y317" s="13"/>
      <c r="Z317" s="13"/>
      <c r="AA317" s="13"/>
    </row>
    <row r="318" spans="1:27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50"/>
      <c r="T318" s="13"/>
      <c r="U318" s="13"/>
      <c r="V318" s="13"/>
      <c r="W318" s="13"/>
      <c r="X318" s="13"/>
      <c r="Y318" s="13"/>
      <c r="Z318" s="13"/>
      <c r="AA318" s="13"/>
    </row>
    <row r="319" spans="1:27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50"/>
      <c r="T319" s="13"/>
      <c r="U319" s="13"/>
      <c r="V319" s="13"/>
      <c r="W319" s="13"/>
      <c r="X319" s="13"/>
      <c r="Y319" s="13"/>
      <c r="Z319" s="13"/>
      <c r="AA319" s="13"/>
    </row>
    <row r="320" spans="1:27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50"/>
      <c r="T320" s="13"/>
      <c r="U320" s="13"/>
      <c r="V320" s="13"/>
      <c r="W320" s="13"/>
      <c r="X320" s="13"/>
      <c r="Y320" s="13"/>
      <c r="Z320" s="13"/>
      <c r="AA320" s="13"/>
    </row>
    <row r="321" spans="1:27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50"/>
      <c r="T321" s="13"/>
      <c r="U321" s="13"/>
      <c r="V321" s="13"/>
      <c r="W321" s="13"/>
      <c r="X321" s="13"/>
      <c r="Y321" s="13"/>
      <c r="Z321" s="13"/>
      <c r="AA321" s="13"/>
    </row>
    <row r="322" spans="1:27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50"/>
      <c r="T322" s="13"/>
      <c r="U322" s="13"/>
      <c r="V322" s="13"/>
      <c r="W322" s="13"/>
      <c r="X322" s="13"/>
      <c r="Y322" s="13"/>
      <c r="Z322" s="13"/>
      <c r="AA322" s="13"/>
    </row>
    <row r="323" spans="1:27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50"/>
      <c r="T323" s="13"/>
      <c r="U323" s="13"/>
      <c r="V323" s="13"/>
      <c r="W323" s="13"/>
      <c r="X323" s="13"/>
      <c r="Y323" s="13"/>
      <c r="Z323" s="13"/>
      <c r="AA323" s="13"/>
    </row>
    <row r="324" spans="1:27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50"/>
      <c r="T324" s="13"/>
      <c r="U324" s="13"/>
      <c r="V324" s="13"/>
      <c r="W324" s="13"/>
      <c r="X324" s="13"/>
      <c r="Y324" s="13"/>
      <c r="Z324" s="13"/>
      <c r="AA324" s="13"/>
    </row>
    <row r="325" spans="1:27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50"/>
      <c r="T325" s="13"/>
      <c r="U325" s="13"/>
      <c r="V325" s="13"/>
      <c r="W325" s="13"/>
      <c r="X325" s="13"/>
      <c r="Y325" s="13"/>
      <c r="Z325" s="13"/>
      <c r="AA325" s="13"/>
    </row>
    <row r="326" spans="1:27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50"/>
      <c r="T326" s="13"/>
      <c r="U326" s="13"/>
      <c r="V326" s="13"/>
      <c r="W326" s="13"/>
      <c r="X326" s="13"/>
      <c r="Y326" s="13"/>
      <c r="Z326" s="13"/>
      <c r="AA326" s="13"/>
    </row>
    <row r="327" spans="1:27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50"/>
      <c r="T327" s="13"/>
      <c r="U327" s="13"/>
      <c r="V327" s="13"/>
      <c r="W327" s="13"/>
      <c r="X327" s="13"/>
      <c r="Y327" s="13"/>
      <c r="Z327" s="13"/>
      <c r="AA327" s="13"/>
    </row>
    <row r="328" spans="1:27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50"/>
      <c r="T328" s="13"/>
      <c r="U328" s="13"/>
      <c r="V328" s="13"/>
      <c r="W328" s="13"/>
      <c r="X328" s="13"/>
      <c r="Y328" s="13"/>
      <c r="Z328" s="13"/>
      <c r="AA328" s="13"/>
    </row>
    <row r="329" spans="1:27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50"/>
      <c r="T329" s="13"/>
      <c r="U329" s="13"/>
      <c r="V329" s="13"/>
      <c r="W329" s="13"/>
      <c r="X329" s="13"/>
      <c r="Y329" s="13"/>
      <c r="Z329" s="13"/>
      <c r="AA329" s="13"/>
    </row>
    <row r="330" spans="1:27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50"/>
      <c r="T330" s="13"/>
      <c r="U330" s="13"/>
      <c r="V330" s="13"/>
      <c r="W330" s="13"/>
      <c r="X330" s="13"/>
      <c r="Y330" s="13"/>
      <c r="Z330" s="13"/>
      <c r="AA330" s="13"/>
    </row>
    <row r="331" spans="1:27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50"/>
      <c r="T331" s="13"/>
      <c r="U331" s="13"/>
      <c r="V331" s="13"/>
      <c r="W331" s="13"/>
      <c r="X331" s="13"/>
      <c r="Y331" s="13"/>
      <c r="Z331" s="13"/>
      <c r="AA331" s="13"/>
    </row>
    <row r="332" spans="1:27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50"/>
      <c r="T332" s="13"/>
      <c r="U332" s="13"/>
      <c r="V332" s="13"/>
      <c r="W332" s="13"/>
      <c r="X332" s="13"/>
      <c r="Y332" s="13"/>
      <c r="Z332" s="13"/>
      <c r="AA332" s="13"/>
    </row>
    <row r="333" spans="1:27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50"/>
      <c r="T333" s="13"/>
      <c r="U333" s="13"/>
      <c r="V333" s="13"/>
      <c r="W333" s="13"/>
      <c r="X333" s="13"/>
      <c r="Y333" s="13"/>
      <c r="Z333" s="13"/>
      <c r="AA333" s="13"/>
    </row>
    <row r="334" spans="1:27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50"/>
      <c r="T334" s="13"/>
      <c r="U334" s="13"/>
      <c r="V334" s="13"/>
      <c r="W334" s="13"/>
      <c r="X334" s="13"/>
      <c r="Y334" s="13"/>
      <c r="Z334" s="13"/>
      <c r="AA334" s="13"/>
    </row>
    <row r="335" spans="1:27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50"/>
      <c r="T335" s="13"/>
      <c r="U335" s="13"/>
      <c r="V335" s="13"/>
      <c r="W335" s="13"/>
      <c r="X335" s="13"/>
      <c r="Y335" s="13"/>
      <c r="Z335" s="13"/>
      <c r="AA335" s="13"/>
    </row>
    <row r="336" spans="1:27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50"/>
      <c r="T336" s="13"/>
      <c r="U336" s="13"/>
      <c r="V336" s="13"/>
      <c r="W336" s="13"/>
      <c r="X336" s="13"/>
      <c r="Y336" s="13"/>
      <c r="Z336" s="13"/>
      <c r="AA336" s="13"/>
    </row>
    <row r="337" spans="1:27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50"/>
      <c r="T337" s="13"/>
      <c r="U337" s="13"/>
      <c r="V337" s="13"/>
      <c r="W337" s="13"/>
      <c r="X337" s="13"/>
      <c r="Y337" s="13"/>
      <c r="Z337" s="13"/>
      <c r="AA337" s="13"/>
    </row>
    <row r="338" spans="1:27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50"/>
      <c r="T338" s="13"/>
      <c r="U338" s="13"/>
      <c r="V338" s="13"/>
      <c r="W338" s="13"/>
      <c r="X338" s="13"/>
      <c r="Y338" s="13"/>
      <c r="Z338" s="13"/>
      <c r="AA338" s="13"/>
    </row>
    <row r="339" spans="1:27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50"/>
      <c r="T339" s="13"/>
      <c r="U339" s="13"/>
      <c r="V339" s="13"/>
      <c r="W339" s="13"/>
      <c r="X339" s="13"/>
      <c r="Y339" s="13"/>
      <c r="Z339" s="13"/>
      <c r="AA339" s="13"/>
    </row>
    <row r="340" spans="1:27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50"/>
      <c r="T340" s="13"/>
      <c r="U340" s="13"/>
      <c r="V340" s="13"/>
      <c r="W340" s="13"/>
      <c r="X340" s="13"/>
      <c r="Y340" s="13"/>
      <c r="Z340" s="13"/>
      <c r="AA340" s="13"/>
    </row>
    <row r="341" spans="1:27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50"/>
      <c r="T341" s="13"/>
      <c r="U341" s="13"/>
      <c r="V341" s="13"/>
      <c r="W341" s="13"/>
      <c r="X341" s="13"/>
      <c r="Y341" s="13"/>
      <c r="Z341" s="13"/>
      <c r="AA341" s="13"/>
    </row>
    <row r="342" spans="1:27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50"/>
      <c r="T342" s="13"/>
      <c r="U342" s="13"/>
      <c r="V342" s="13"/>
      <c r="W342" s="13"/>
      <c r="X342" s="13"/>
      <c r="Y342" s="13"/>
      <c r="Z342" s="13"/>
      <c r="AA342" s="13"/>
    </row>
    <row r="343" spans="1:27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50"/>
      <c r="T343" s="13"/>
      <c r="U343" s="13"/>
      <c r="V343" s="13"/>
      <c r="W343" s="13"/>
      <c r="X343" s="13"/>
      <c r="Y343" s="13"/>
      <c r="Z343" s="13"/>
      <c r="AA343" s="13"/>
    </row>
    <row r="344" spans="1:27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50"/>
      <c r="T344" s="13"/>
      <c r="U344" s="13"/>
      <c r="V344" s="13"/>
      <c r="W344" s="13"/>
      <c r="X344" s="13"/>
      <c r="Y344" s="13"/>
      <c r="Z344" s="13"/>
      <c r="AA344" s="13"/>
    </row>
    <row r="345" spans="1:27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50"/>
      <c r="T345" s="13"/>
      <c r="U345" s="13"/>
      <c r="V345" s="13"/>
      <c r="W345" s="13"/>
      <c r="X345" s="13"/>
      <c r="Y345" s="13"/>
      <c r="Z345" s="13"/>
      <c r="AA345" s="13"/>
    </row>
    <row r="346" spans="1:27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50"/>
      <c r="T346" s="13"/>
      <c r="U346" s="13"/>
      <c r="V346" s="13"/>
      <c r="W346" s="13"/>
      <c r="X346" s="13"/>
      <c r="Y346" s="13"/>
      <c r="Z346" s="13"/>
      <c r="AA346" s="13"/>
    </row>
    <row r="347" spans="1:27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50"/>
      <c r="T347" s="13"/>
      <c r="U347" s="13"/>
      <c r="V347" s="13"/>
      <c r="W347" s="13"/>
      <c r="X347" s="13"/>
      <c r="Y347" s="13"/>
      <c r="Z347" s="13"/>
      <c r="AA347" s="13"/>
    </row>
    <row r="348" spans="1:27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50"/>
      <c r="T348" s="13"/>
      <c r="U348" s="13"/>
      <c r="V348" s="13"/>
      <c r="W348" s="13"/>
      <c r="X348" s="13"/>
      <c r="Y348" s="13"/>
      <c r="Z348" s="13"/>
      <c r="AA348" s="13"/>
    </row>
    <row r="349" spans="1:27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50"/>
      <c r="T349" s="13"/>
      <c r="U349" s="13"/>
      <c r="V349" s="13"/>
      <c r="W349" s="13"/>
      <c r="X349" s="13"/>
      <c r="Y349" s="13"/>
      <c r="Z349" s="13"/>
      <c r="AA349" s="13"/>
    </row>
    <row r="350" spans="1:27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50"/>
      <c r="T350" s="13"/>
      <c r="U350" s="13"/>
      <c r="V350" s="13"/>
      <c r="W350" s="13"/>
      <c r="X350" s="13"/>
      <c r="Y350" s="13"/>
      <c r="Z350" s="13"/>
      <c r="AA350" s="13"/>
    </row>
    <row r="351" spans="1:27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50"/>
      <c r="T351" s="13"/>
      <c r="U351" s="13"/>
      <c r="V351" s="13"/>
      <c r="W351" s="13"/>
      <c r="X351" s="13"/>
      <c r="Y351" s="13"/>
      <c r="Z351" s="13"/>
      <c r="AA351" s="13"/>
    </row>
    <row r="352" spans="1:27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50"/>
      <c r="T352" s="13"/>
      <c r="U352" s="13"/>
      <c r="V352" s="13"/>
      <c r="W352" s="13"/>
      <c r="X352" s="13"/>
      <c r="Y352" s="13"/>
      <c r="Z352" s="13"/>
      <c r="AA352" s="13"/>
    </row>
    <row r="353" spans="1:27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50"/>
      <c r="T353" s="13"/>
      <c r="U353" s="13"/>
      <c r="V353" s="13"/>
      <c r="W353" s="13"/>
      <c r="X353" s="13"/>
      <c r="Y353" s="13"/>
      <c r="Z353" s="13"/>
      <c r="AA353" s="13"/>
    </row>
    <row r="354" spans="1:27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50"/>
      <c r="T354" s="13"/>
      <c r="U354" s="13"/>
      <c r="V354" s="13"/>
      <c r="W354" s="13"/>
      <c r="X354" s="13"/>
      <c r="Y354" s="13"/>
      <c r="Z354" s="13"/>
      <c r="AA354" s="13"/>
    </row>
    <row r="355" spans="1:27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50"/>
      <c r="T355" s="13"/>
      <c r="U355" s="13"/>
      <c r="V355" s="13"/>
      <c r="W355" s="13"/>
      <c r="X355" s="13"/>
      <c r="Y355" s="13"/>
      <c r="Z355" s="13"/>
      <c r="AA355" s="13"/>
    </row>
    <row r="356" spans="1:27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50"/>
      <c r="T356" s="13"/>
      <c r="U356" s="13"/>
      <c r="V356" s="13"/>
      <c r="W356" s="13"/>
      <c r="X356" s="13"/>
      <c r="Y356" s="13"/>
      <c r="Z356" s="13"/>
      <c r="AA356" s="13"/>
    </row>
    <row r="357" spans="1:27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50"/>
      <c r="T357" s="13"/>
      <c r="U357" s="13"/>
      <c r="V357" s="13"/>
      <c r="W357" s="13"/>
      <c r="X357" s="13"/>
      <c r="Y357" s="13"/>
      <c r="Z357" s="13"/>
      <c r="AA357" s="13"/>
    </row>
    <row r="358" spans="1:27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50"/>
      <c r="T358" s="13"/>
      <c r="U358" s="13"/>
      <c r="V358" s="13"/>
      <c r="W358" s="13"/>
      <c r="X358" s="13"/>
      <c r="Y358" s="13"/>
      <c r="Z358" s="13"/>
      <c r="AA358" s="13"/>
    </row>
    <row r="359" spans="1:27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50"/>
      <c r="T359" s="13"/>
      <c r="U359" s="13"/>
      <c r="V359" s="13"/>
      <c r="W359" s="13"/>
      <c r="X359" s="13"/>
      <c r="Y359" s="13"/>
      <c r="Z359" s="13"/>
      <c r="AA359" s="13"/>
    </row>
    <row r="360" spans="1:27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50"/>
      <c r="T360" s="13"/>
      <c r="U360" s="13"/>
      <c r="V360" s="13"/>
      <c r="W360" s="13"/>
      <c r="X360" s="13"/>
      <c r="Y360" s="13"/>
      <c r="Z360" s="13"/>
      <c r="AA360" s="13"/>
    </row>
    <row r="361" spans="1:27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50"/>
      <c r="T361" s="13"/>
      <c r="U361" s="13"/>
      <c r="V361" s="13"/>
      <c r="W361" s="13"/>
      <c r="X361" s="13"/>
      <c r="Y361" s="13"/>
      <c r="Z361" s="13"/>
      <c r="AA361" s="13"/>
    </row>
    <row r="362" spans="1:27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50"/>
      <c r="T362" s="13"/>
      <c r="U362" s="13"/>
      <c r="V362" s="13"/>
      <c r="W362" s="13"/>
      <c r="X362" s="13"/>
      <c r="Y362" s="13"/>
      <c r="Z362" s="13"/>
      <c r="AA362" s="13"/>
    </row>
    <row r="363" spans="1:27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50"/>
      <c r="T363" s="13"/>
      <c r="U363" s="13"/>
      <c r="V363" s="13"/>
      <c r="W363" s="13"/>
      <c r="X363" s="13"/>
      <c r="Y363" s="13"/>
      <c r="Z363" s="13"/>
      <c r="AA363" s="13"/>
    </row>
    <row r="364" spans="1:27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50"/>
      <c r="T364" s="13"/>
      <c r="U364" s="13"/>
      <c r="V364" s="13"/>
      <c r="W364" s="13"/>
      <c r="X364" s="13"/>
      <c r="Y364" s="13"/>
      <c r="Z364" s="13"/>
      <c r="AA364" s="13"/>
    </row>
    <row r="365" spans="1:27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50"/>
      <c r="T365" s="13"/>
      <c r="U365" s="13"/>
      <c r="V365" s="13"/>
      <c r="W365" s="13"/>
      <c r="X365" s="13"/>
      <c r="Y365" s="13"/>
      <c r="Z365" s="13"/>
      <c r="AA365" s="13"/>
    </row>
    <row r="366" spans="1:27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50"/>
      <c r="T366" s="13"/>
      <c r="U366" s="13"/>
      <c r="V366" s="13"/>
      <c r="W366" s="13"/>
      <c r="X366" s="13"/>
      <c r="Y366" s="13"/>
      <c r="Z366" s="13"/>
      <c r="AA366" s="13"/>
    </row>
    <row r="367" spans="1:27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50"/>
      <c r="T367" s="13"/>
      <c r="U367" s="13"/>
      <c r="V367" s="13"/>
      <c r="W367" s="13"/>
      <c r="X367" s="13"/>
      <c r="Y367" s="13"/>
      <c r="Z367" s="13"/>
      <c r="AA367" s="13"/>
    </row>
    <row r="368" spans="1:27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50"/>
      <c r="T368" s="13"/>
      <c r="U368" s="13"/>
      <c r="V368" s="13"/>
      <c r="W368" s="13"/>
      <c r="X368" s="13"/>
      <c r="Y368" s="13"/>
      <c r="Z368" s="13"/>
      <c r="AA368" s="13"/>
    </row>
    <row r="369" spans="1:27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50"/>
      <c r="T369" s="13"/>
      <c r="U369" s="13"/>
      <c r="V369" s="13"/>
      <c r="W369" s="13"/>
      <c r="X369" s="13"/>
      <c r="Y369" s="13"/>
      <c r="Z369" s="13"/>
      <c r="AA369" s="13"/>
    </row>
    <row r="370" spans="1:27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50"/>
      <c r="T370" s="13"/>
      <c r="U370" s="13"/>
      <c r="V370" s="13"/>
      <c r="W370" s="13"/>
      <c r="X370" s="13"/>
      <c r="Y370" s="13"/>
      <c r="Z370" s="13"/>
      <c r="AA370" s="13"/>
    </row>
    <row r="371" spans="1:27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50"/>
      <c r="T371" s="13"/>
      <c r="U371" s="13"/>
      <c r="V371" s="13"/>
      <c r="W371" s="13"/>
      <c r="X371" s="13"/>
      <c r="Y371" s="13"/>
      <c r="Z371" s="13"/>
      <c r="AA371" s="13"/>
    </row>
    <row r="372" spans="1:27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50"/>
      <c r="T372" s="13"/>
      <c r="U372" s="13"/>
      <c r="V372" s="13"/>
      <c r="W372" s="13"/>
      <c r="X372" s="13"/>
      <c r="Y372" s="13"/>
      <c r="Z372" s="13"/>
      <c r="AA372" s="13"/>
    </row>
    <row r="373" spans="1:27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50"/>
      <c r="T373" s="13"/>
      <c r="U373" s="13"/>
      <c r="V373" s="13"/>
      <c r="W373" s="13"/>
      <c r="X373" s="13"/>
      <c r="Y373" s="13"/>
      <c r="Z373" s="13"/>
      <c r="AA373" s="13"/>
    </row>
    <row r="374" spans="1:27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50"/>
      <c r="T374" s="13"/>
      <c r="U374" s="13"/>
      <c r="V374" s="13"/>
      <c r="W374" s="13"/>
      <c r="X374" s="13"/>
      <c r="Y374" s="13"/>
      <c r="Z374" s="13"/>
      <c r="AA374" s="13"/>
    </row>
    <row r="375" spans="1:27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50"/>
      <c r="T375" s="13"/>
      <c r="U375" s="13"/>
      <c r="V375" s="13"/>
      <c r="W375" s="13"/>
      <c r="X375" s="13"/>
      <c r="Y375" s="13"/>
      <c r="Z375" s="13"/>
      <c r="AA375" s="13"/>
    </row>
    <row r="376" spans="1:27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50"/>
      <c r="T376" s="13"/>
      <c r="U376" s="13"/>
      <c r="V376" s="13"/>
      <c r="W376" s="13"/>
      <c r="X376" s="13"/>
      <c r="Y376" s="13"/>
      <c r="Z376" s="13"/>
      <c r="AA376" s="13"/>
    </row>
    <row r="377" spans="1:27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50"/>
      <c r="T377" s="13"/>
      <c r="U377" s="13"/>
      <c r="V377" s="13"/>
      <c r="W377" s="13"/>
      <c r="X377" s="13"/>
      <c r="Y377" s="13"/>
      <c r="Z377" s="13"/>
      <c r="AA377" s="13"/>
    </row>
    <row r="378" spans="1:27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50"/>
      <c r="T378" s="13"/>
      <c r="U378" s="13"/>
      <c r="V378" s="13"/>
      <c r="W378" s="13"/>
      <c r="X378" s="13"/>
      <c r="Y378" s="13"/>
      <c r="Z378" s="13"/>
      <c r="AA378" s="13"/>
    </row>
    <row r="379" spans="1:27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50"/>
      <c r="T379" s="13"/>
      <c r="U379" s="13"/>
      <c r="V379" s="13"/>
      <c r="W379" s="13"/>
      <c r="X379" s="13"/>
      <c r="Y379" s="13"/>
      <c r="Z379" s="13"/>
      <c r="AA379" s="13"/>
    </row>
    <row r="380" spans="1:27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50"/>
      <c r="T380" s="13"/>
      <c r="U380" s="13"/>
      <c r="V380" s="13"/>
      <c r="W380" s="13"/>
      <c r="X380" s="13"/>
      <c r="Y380" s="13"/>
      <c r="Z380" s="13"/>
      <c r="AA380" s="13"/>
    </row>
    <row r="381" spans="1:27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50"/>
      <c r="T381" s="13"/>
      <c r="U381" s="13"/>
      <c r="V381" s="13"/>
      <c r="W381" s="13"/>
      <c r="X381" s="13"/>
      <c r="Y381" s="13"/>
      <c r="Z381" s="13"/>
      <c r="AA381" s="13"/>
    </row>
    <row r="382" spans="1:27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50"/>
      <c r="T382" s="13"/>
      <c r="U382" s="13"/>
      <c r="V382" s="13"/>
      <c r="W382" s="13"/>
      <c r="X382" s="13"/>
      <c r="Y382" s="13"/>
      <c r="Z382" s="13"/>
      <c r="AA382" s="13"/>
    </row>
    <row r="383" spans="1:27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50"/>
      <c r="T383" s="13"/>
      <c r="U383" s="13"/>
      <c r="V383" s="13"/>
      <c r="W383" s="13"/>
      <c r="X383" s="13"/>
      <c r="Y383" s="13"/>
      <c r="Z383" s="13"/>
      <c r="AA383" s="13"/>
    </row>
    <row r="384" spans="1:27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50"/>
      <c r="T384" s="13"/>
      <c r="U384" s="13"/>
      <c r="V384" s="13"/>
      <c r="W384" s="13"/>
      <c r="X384" s="13"/>
      <c r="Y384" s="13"/>
      <c r="Z384" s="13"/>
      <c r="AA384" s="13"/>
    </row>
    <row r="385" spans="1:27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50"/>
      <c r="T385" s="13"/>
      <c r="U385" s="13"/>
      <c r="V385" s="13"/>
      <c r="W385" s="13"/>
      <c r="X385" s="13"/>
      <c r="Y385" s="13"/>
      <c r="Z385" s="13"/>
      <c r="AA385" s="13"/>
    </row>
    <row r="386" spans="1:27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50"/>
      <c r="T386" s="13"/>
      <c r="U386" s="13"/>
      <c r="V386" s="13"/>
      <c r="W386" s="13"/>
      <c r="X386" s="13"/>
      <c r="Y386" s="13"/>
      <c r="Z386" s="13"/>
      <c r="AA386" s="13"/>
    </row>
    <row r="387" spans="1:27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50"/>
      <c r="T387" s="13"/>
      <c r="U387" s="13"/>
      <c r="V387" s="13"/>
      <c r="W387" s="13"/>
      <c r="X387" s="13"/>
      <c r="Y387" s="13"/>
      <c r="Z387" s="13"/>
      <c r="AA387" s="13"/>
    </row>
    <row r="388" spans="1:27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50"/>
      <c r="T388" s="13"/>
      <c r="U388" s="13"/>
      <c r="V388" s="13"/>
      <c r="W388" s="13"/>
      <c r="X388" s="13"/>
      <c r="Y388" s="13"/>
      <c r="Z388" s="13"/>
      <c r="AA388" s="13"/>
    </row>
    <row r="389" spans="1:27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50"/>
      <c r="T389" s="13"/>
      <c r="U389" s="13"/>
      <c r="V389" s="13"/>
      <c r="W389" s="13"/>
      <c r="X389" s="13"/>
      <c r="Y389" s="13"/>
      <c r="Z389" s="13"/>
      <c r="AA389" s="13"/>
    </row>
    <row r="390" spans="1:27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50"/>
      <c r="T390" s="13"/>
      <c r="U390" s="13"/>
      <c r="V390" s="13"/>
      <c r="W390" s="13"/>
      <c r="X390" s="13"/>
      <c r="Y390" s="13"/>
      <c r="Z390" s="13"/>
      <c r="AA390" s="13"/>
    </row>
    <row r="391" spans="1:27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50"/>
      <c r="T391" s="13"/>
      <c r="U391" s="13"/>
      <c r="V391" s="13"/>
      <c r="W391" s="13"/>
      <c r="X391" s="13"/>
      <c r="Y391" s="13"/>
      <c r="Z391" s="13"/>
      <c r="AA391" s="13"/>
    </row>
    <row r="392" spans="1:27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50"/>
      <c r="T392" s="13"/>
      <c r="U392" s="13"/>
      <c r="V392" s="13"/>
      <c r="W392" s="13"/>
      <c r="X392" s="13"/>
      <c r="Y392" s="13"/>
      <c r="Z392" s="13"/>
      <c r="AA392" s="13"/>
    </row>
    <row r="393" spans="1:27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50"/>
      <c r="T393" s="13"/>
      <c r="U393" s="13"/>
      <c r="V393" s="13"/>
      <c r="W393" s="13"/>
      <c r="X393" s="13"/>
      <c r="Y393" s="13"/>
      <c r="Z393" s="13"/>
      <c r="AA393" s="13"/>
    </row>
    <row r="394" spans="1:27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50"/>
      <c r="T394" s="13"/>
      <c r="U394" s="13"/>
      <c r="V394" s="13"/>
      <c r="W394" s="13"/>
      <c r="X394" s="13"/>
      <c r="Y394" s="13"/>
      <c r="Z394" s="13"/>
      <c r="AA394" s="13"/>
    </row>
    <row r="395" spans="1:27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50"/>
      <c r="T395" s="13"/>
      <c r="U395" s="13"/>
      <c r="V395" s="13"/>
      <c r="W395" s="13"/>
      <c r="X395" s="13"/>
      <c r="Y395" s="13"/>
      <c r="Z395" s="13"/>
      <c r="AA395" s="13"/>
    </row>
    <row r="396" spans="1:27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50"/>
      <c r="T396" s="13"/>
      <c r="U396" s="13"/>
      <c r="V396" s="13"/>
      <c r="W396" s="13"/>
      <c r="X396" s="13"/>
      <c r="Y396" s="13"/>
      <c r="Z396" s="13"/>
      <c r="AA396" s="13"/>
    </row>
    <row r="397" spans="1:27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50"/>
      <c r="T397" s="13"/>
      <c r="U397" s="13"/>
      <c r="V397" s="13"/>
      <c r="W397" s="13"/>
      <c r="X397" s="13"/>
      <c r="Y397" s="13"/>
      <c r="Z397" s="13"/>
      <c r="AA397" s="13"/>
    </row>
    <row r="398" spans="1:27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50"/>
      <c r="T398" s="13"/>
      <c r="U398" s="13"/>
      <c r="V398" s="13"/>
      <c r="W398" s="13"/>
      <c r="X398" s="13"/>
      <c r="Y398" s="13"/>
      <c r="Z398" s="13"/>
      <c r="AA398" s="13"/>
    </row>
    <row r="399" spans="1:27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50"/>
      <c r="T399" s="13"/>
      <c r="U399" s="13"/>
      <c r="V399" s="13"/>
      <c r="W399" s="13"/>
      <c r="X399" s="13"/>
      <c r="Y399" s="13"/>
      <c r="Z399" s="13"/>
      <c r="AA399" s="13"/>
    </row>
    <row r="400" spans="1:27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50"/>
      <c r="T400" s="13"/>
      <c r="U400" s="13"/>
      <c r="V400" s="13"/>
      <c r="W400" s="13"/>
      <c r="X400" s="13"/>
      <c r="Y400" s="13"/>
      <c r="Z400" s="13"/>
      <c r="AA400" s="13"/>
    </row>
    <row r="401" spans="1:27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50"/>
      <c r="T401" s="13"/>
      <c r="U401" s="13"/>
      <c r="V401" s="13"/>
      <c r="W401" s="13"/>
      <c r="X401" s="13"/>
      <c r="Y401" s="13"/>
      <c r="Z401" s="13"/>
      <c r="AA401" s="13"/>
    </row>
    <row r="402" spans="1:27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50"/>
      <c r="T402" s="13"/>
      <c r="U402" s="13"/>
      <c r="V402" s="13"/>
      <c r="W402" s="13"/>
      <c r="X402" s="13"/>
      <c r="Y402" s="13"/>
      <c r="Z402" s="13"/>
      <c r="AA402" s="13"/>
    </row>
    <row r="403" spans="1:27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50"/>
      <c r="T403" s="13"/>
      <c r="U403" s="13"/>
      <c r="V403" s="13"/>
      <c r="W403" s="13"/>
      <c r="X403" s="13"/>
      <c r="Y403" s="13"/>
      <c r="Z403" s="13"/>
      <c r="AA403" s="13"/>
    </row>
    <row r="404" spans="1:27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50"/>
      <c r="T404" s="13"/>
      <c r="U404" s="13"/>
      <c r="V404" s="13"/>
      <c r="W404" s="13"/>
      <c r="X404" s="13"/>
      <c r="Y404" s="13"/>
      <c r="Z404" s="13"/>
      <c r="AA404" s="13"/>
    </row>
    <row r="405" spans="1:27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50"/>
      <c r="T405" s="13"/>
      <c r="U405" s="13"/>
      <c r="V405" s="13"/>
      <c r="W405" s="13"/>
      <c r="X405" s="13"/>
      <c r="Y405" s="13"/>
      <c r="Z405" s="13"/>
      <c r="AA405" s="13"/>
    </row>
    <row r="406" spans="1:27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50"/>
      <c r="T406" s="13"/>
      <c r="U406" s="13"/>
      <c r="V406" s="13"/>
      <c r="W406" s="13"/>
      <c r="X406" s="13"/>
      <c r="Y406" s="13"/>
      <c r="Z406" s="13"/>
      <c r="AA406" s="13"/>
    </row>
    <row r="407" spans="1:27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50"/>
      <c r="T407" s="13"/>
      <c r="U407" s="13"/>
      <c r="V407" s="13"/>
      <c r="W407" s="13"/>
      <c r="X407" s="13"/>
      <c r="Y407" s="13"/>
      <c r="Z407" s="13"/>
      <c r="AA407" s="13"/>
    </row>
    <row r="408" spans="1:27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50"/>
      <c r="T408" s="13"/>
      <c r="U408" s="13"/>
      <c r="V408" s="13"/>
      <c r="W408" s="13"/>
      <c r="X408" s="13"/>
      <c r="Y408" s="13"/>
      <c r="Z408" s="13"/>
      <c r="AA408" s="13"/>
    </row>
    <row r="409" spans="1:27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50"/>
      <c r="T409" s="13"/>
      <c r="U409" s="13"/>
      <c r="V409" s="13"/>
      <c r="W409" s="13"/>
      <c r="X409" s="13"/>
      <c r="Y409" s="13"/>
      <c r="Z409" s="13"/>
      <c r="AA409" s="13"/>
    </row>
    <row r="410" spans="1:27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50"/>
      <c r="T410" s="13"/>
      <c r="U410" s="13"/>
      <c r="V410" s="13"/>
      <c r="W410" s="13"/>
      <c r="X410" s="13"/>
      <c r="Y410" s="13"/>
      <c r="Z410" s="13"/>
      <c r="AA410" s="13"/>
    </row>
    <row r="411" spans="1:27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50"/>
      <c r="T411" s="13"/>
      <c r="U411" s="13"/>
      <c r="V411" s="13"/>
      <c r="W411" s="13"/>
      <c r="X411" s="13"/>
      <c r="Y411" s="13"/>
      <c r="Z411" s="13"/>
      <c r="AA411" s="13"/>
    </row>
    <row r="412" spans="1:27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50"/>
      <c r="T412" s="13"/>
      <c r="U412" s="13"/>
      <c r="V412" s="13"/>
      <c r="W412" s="13"/>
      <c r="X412" s="13"/>
      <c r="Y412" s="13"/>
      <c r="Z412" s="13"/>
      <c r="AA412" s="13"/>
    </row>
    <row r="413" spans="1:27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50"/>
      <c r="T413" s="13"/>
      <c r="U413" s="13"/>
      <c r="V413" s="13"/>
      <c r="W413" s="13"/>
      <c r="X413" s="13"/>
      <c r="Y413" s="13"/>
      <c r="Z413" s="13"/>
      <c r="AA413" s="13"/>
    </row>
    <row r="414" spans="1:27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50"/>
      <c r="T414" s="13"/>
      <c r="U414" s="13"/>
      <c r="V414" s="13"/>
      <c r="W414" s="13"/>
      <c r="X414" s="13"/>
      <c r="Y414" s="13"/>
      <c r="Z414" s="13"/>
      <c r="AA414" s="13"/>
    </row>
    <row r="415" spans="1:27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50"/>
      <c r="T415" s="13"/>
      <c r="U415" s="13"/>
      <c r="V415" s="13"/>
      <c r="W415" s="13"/>
      <c r="X415" s="13"/>
      <c r="Y415" s="13"/>
      <c r="Z415" s="13"/>
      <c r="AA415" s="13"/>
    </row>
    <row r="416" spans="1:27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50"/>
      <c r="T416" s="13"/>
      <c r="U416" s="13"/>
      <c r="V416" s="13"/>
      <c r="W416" s="13"/>
      <c r="X416" s="13"/>
      <c r="Y416" s="13"/>
      <c r="Z416" s="13"/>
      <c r="AA416" s="13"/>
    </row>
    <row r="417" spans="1:27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50"/>
      <c r="T417" s="13"/>
      <c r="U417" s="13"/>
      <c r="V417" s="13"/>
      <c r="W417" s="13"/>
      <c r="X417" s="13"/>
      <c r="Y417" s="13"/>
      <c r="Z417" s="13"/>
      <c r="AA417" s="13"/>
    </row>
    <row r="418" spans="1:27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50"/>
      <c r="T418" s="13"/>
      <c r="U418" s="13"/>
      <c r="V418" s="13"/>
      <c r="W418" s="13"/>
      <c r="X418" s="13"/>
      <c r="Y418" s="13"/>
      <c r="Z418" s="13"/>
      <c r="AA418" s="13"/>
    </row>
    <row r="419" spans="1:27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50"/>
      <c r="T419" s="13"/>
      <c r="U419" s="13"/>
      <c r="V419" s="13"/>
      <c r="W419" s="13"/>
      <c r="X419" s="13"/>
      <c r="Y419" s="13"/>
      <c r="Z419" s="13"/>
      <c r="AA419" s="13"/>
    </row>
    <row r="420" spans="1:27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50"/>
      <c r="T420" s="13"/>
      <c r="U420" s="13"/>
      <c r="V420" s="13"/>
      <c r="W420" s="13"/>
      <c r="X420" s="13"/>
      <c r="Y420" s="13"/>
      <c r="Z420" s="13"/>
      <c r="AA420" s="13"/>
    </row>
    <row r="421" spans="1:27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50"/>
      <c r="T421" s="13"/>
      <c r="U421" s="13"/>
      <c r="V421" s="13"/>
      <c r="W421" s="13"/>
      <c r="X421" s="13"/>
      <c r="Y421" s="13"/>
      <c r="Z421" s="13"/>
      <c r="AA421" s="13"/>
    </row>
    <row r="422" spans="1:27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50"/>
      <c r="T422" s="13"/>
      <c r="U422" s="13"/>
      <c r="V422" s="13"/>
      <c r="W422" s="13"/>
      <c r="X422" s="13"/>
      <c r="Y422" s="13"/>
      <c r="Z422" s="13"/>
      <c r="AA422" s="13"/>
    </row>
    <row r="423" spans="1:27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50"/>
      <c r="T423" s="13"/>
      <c r="U423" s="13"/>
      <c r="V423" s="13"/>
      <c r="W423" s="13"/>
      <c r="X423" s="13"/>
      <c r="Y423" s="13"/>
      <c r="Z423" s="13"/>
      <c r="AA423" s="13"/>
    </row>
    <row r="424" spans="1:27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50"/>
      <c r="T424" s="13"/>
      <c r="U424" s="13"/>
      <c r="V424" s="13"/>
      <c r="W424" s="13"/>
      <c r="X424" s="13"/>
      <c r="Y424" s="13"/>
      <c r="Z424" s="13"/>
      <c r="AA424" s="13"/>
    </row>
    <row r="425" spans="1:27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50"/>
      <c r="T425" s="13"/>
      <c r="U425" s="13"/>
      <c r="V425" s="13"/>
      <c r="W425" s="13"/>
      <c r="X425" s="13"/>
      <c r="Y425" s="13"/>
      <c r="Z425" s="13"/>
      <c r="AA425" s="13"/>
    </row>
    <row r="426" spans="1:27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50"/>
      <c r="T426" s="13"/>
      <c r="U426" s="13"/>
      <c r="V426" s="13"/>
      <c r="W426" s="13"/>
      <c r="X426" s="13"/>
      <c r="Y426" s="13"/>
      <c r="Z426" s="13"/>
      <c r="AA426" s="13"/>
    </row>
    <row r="427" spans="1:27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50"/>
      <c r="T427" s="13"/>
      <c r="U427" s="13"/>
      <c r="V427" s="13"/>
      <c r="W427" s="13"/>
      <c r="X427" s="13"/>
      <c r="Y427" s="13"/>
      <c r="Z427" s="13"/>
      <c r="AA427" s="13"/>
    </row>
    <row r="428" spans="1:27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50"/>
      <c r="T428" s="13"/>
      <c r="U428" s="13"/>
      <c r="V428" s="13"/>
      <c r="W428" s="13"/>
      <c r="X428" s="13"/>
      <c r="Y428" s="13"/>
      <c r="Z428" s="13"/>
      <c r="AA428" s="13"/>
    </row>
    <row r="429" spans="1:27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50"/>
      <c r="T429" s="13"/>
      <c r="U429" s="13"/>
      <c r="V429" s="13"/>
      <c r="W429" s="13"/>
      <c r="X429" s="13"/>
      <c r="Y429" s="13"/>
      <c r="Z429" s="13"/>
      <c r="AA429" s="13"/>
    </row>
    <row r="430" spans="1:27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50"/>
      <c r="T430" s="13"/>
      <c r="U430" s="13"/>
      <c r="V430" s="13"/>
      <c r="W430" s="13"/>
      <c r="X430" s="13"/>
      <c r="Y430" s="13"/>
      <c r="Z430" s="13"/>
      <c r="AA430" s="13"/>
    </row>
    <row r="431" spans="1:27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50"/>
      <c r="T431" s="13"/>
      <c r="U431" s="13"/>
      <c r="V431" s="13"/>
      <c r="W431" s="13"/>
      <c r="X431" s="13"/>
      <c r="Y431" s="13"/>
      <c r="Z431" s="13"/>
      <c r="AA431" s="13"/>
    </row>
    <row r="432" spans="1:27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50"/>
      <c r="T432" s="13"/>
      <c r="U432" s="13"/>
      <c r="V432" s="13"/>
      <c r="W432" s="13"/>
      <c r="X432" s="13"/>
      <c r="Y432" s="13"/>
      <c r="Z432" s="13"/>
      <c r="AA432" s="13"/>
    </row>
    <row r="433" spans="1:27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50"/>
      <c r="T433" s="13"/>
      <c r="U433" s="13"/>
      <c r="V433" s="13"/>
      <c r="W433" s="13"/>
      <c r="X433" s="13"/>
      <c r="Y433" s="13"/>
      <c r="Z433" s="13"/>
      <c r="AA433" s="13"/>
    </row>
    <row r="434" spans="1:27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50"/>
      <c r="T434" s="13"/>
      <c r="U434" s="13"/>
      <c r="V434" s="13"/>
      <c r="W434" s="13"/>
      <c r="X434" s="13"/>
      <c r="Y434" s="13"/>
      <c r="Z434" s="13"/>
      <c r="AA434" s="13"/>
    </row>
    <row r="435" spans="1:27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50"/>
      <c r="T435" s="13"/>
      <c r="U435" s="13"/>
      <c r="V435" s="13"/>
      <c r="W435" s="13"/>
      <c r="X435" s="13"/>
      <c r="Y435" s="13"/>
      <c r="Z435" s="13"/>
      <c r="AA435" s="13"/>
    </row>
    <row r="436" spans="1:27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50"/>
      <c r="T436" s="13"/>
      <c r="U436" s="13"/>
      <c r="V436" s="13"/>
      <c r="W436" s="13"/>
      <c r="X436" s="13"/>
      <c r="Y436" s="13"/>
      <c r="Z436" s="13"/>
      <c r="AA436" s="13"/>
    </row>
    <row r="437" spans="1:27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50"/>
      <c r="T437" s="13"/>
      <c r="U437" s="13"/>
      <c r="V437" s="13"/>
      <c r="W437" s="13"/>
      <c r="X437" s="13"/>
      <c r="Y437" s="13"/>
      <c r="Z437" s="13"/>
      <c r="AA437" s="13"/>
    </row>
    <row r="438" spans="1:27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50"/>
      <c r="T438" s="13"/>
      <c r="U438" s="13"/>
      <c r="V438" s="13"/>
      <c r="W438" s="13"/>
      <c r="X438" s="13"/>
      <c r="Y438" s="13"/>
      <c r="Z438" s="13"/>
      <c r="AA438" s="13"/>
    </row>
    <row r="439" spans="1:27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50"/>
      <c r="T439" s="13"/>
      <c r="U439" s="13"/>
      <c r="V439" s="13"/>
      <c r="W439" s="13"/>
      <c r="X439" s="13"/>
      <c r="Y439" s="13"/>
      <c r="Z439" s="13"/>
      <c r="AA439" s="13"/>
    </row>
    <row r="440" spans="1:27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50"/>
      <c r="T440" s="13"/>
      <c r="U440" s="13"/>
      <c r="V440" s="13"/>
      <c r="W440" s="13"/>
      <c r="X440" s="13"/>
      <c r="Y440" s="13"/>
      <c r="Z440" s="13"/>
      <c r="AA440" s="13"/>
    </row>
    <row r="441" spans="1:27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50"/>
      <c r="T441" s="13"/>
      <c r="U441" s="13"/>
      <c r="V441" s="13"/>
      <c r="W441" s="13"/>
      <c r="X441" s="13"/>
      <c r="Y441" s="13"/>
      <c r="Z441" s="13"/>
      <c r="AA441" s="13"/>
    </row>
    <row r="442" spans="1:27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50"/>
      <c r="T442" s="13"/>
      <c r="U442" s="13"/>
      <c r="V442" s="13"/>
      <c r="W442" s="13"/>
      <c r="X442" s="13"/>
      <c r="Y442" s="13"/>
      <c r="Z442" s="13"/>
      <c r="AA442" s="13"/>
    </row>
    <row r="443" spans="1:27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50"/>
      <c r="T443" s="13"/>
      <c r="U443" s="13"/>
      <c r="V443" s="13"/>
      <c r="W443" s="13"/>
      <c r="X443" s="13"/>
      <c r="Y443" s="13"/>
      <c r="Z443" s="13"/>
      <c r="AA443" s="13"/>
    </row>
    <row r="444" spans="1:27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50"/>
      <c r="T444" s="13"/>
      <c r="U444" s="13"/>
      <c r="V444" s="13"/>
      <c r="W444" s="13"/>
      <c r="X444" s="13"/>
      <c r="Y444" s="13"/>
      <c r="Z444" s="13"/>
      <c r="AA444" s="13"/>
    </row>
    <row r="445" spans="1:27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50"/>
      <c r="T445" s="13"/>
      <c r="U445" s="13"/>
      <c r="V445" s="13"/>
      <c r="W445" s="13"/>
      <c r="X445" s="13"/>
      <c r="Y445" s="13"/>
      <c r="Z445" s="13"/>
      <c r="AA445" s="13"/>
    </row>
    <row r="446" spans="1:27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50"/>
      <c r="T446" s="13"/>
      <c r="U446" s="13"/>
      <c r="V446" s="13"/>
      <c r="W446" s="13"/>
      <c r="X446" s="13"/>
      <c r="Y446" s="13"/>
      <c r="Z446" s="13"/>
      <c r="AA446" s="13"/>
    </row>
    <row r="447" spans="1:27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50"/>
      <c r="T447" s="13"/>
      <c r="U447" s="13"/>
      <c r="V447" s="13"/>
      <c r="W447" s="13"/>
      <c r="X447" s="13"/>
      <c r="Y447" s="13"/>
      <c r="Z447" s="13"/>
      <c r="AA447" s="13"/>
    </row>
    <row r="448" spans="1:27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50"/>
      <c r="T448" s="13"/>
      <c r="U448" s="13"/>
      <c r="V448" s="13"/>
      <c r="W448" s="13"/>
      <c r="X448" s="13"/>
      <c r="Y448" s="13"/>
      <c r="Z448" s="13"/>
      <c r="AA448" s="13"/>
    </row>
    <row r="449" spans="1:27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50"/>
      <c r="T449" s="13"/>
      <c r="U449" s="13"/>
      <c r="V449" s="13"/>
      <c r="W449" s="13"/>
      <c r="X449" s="13"/>
      <c r="Y449" s="13"/>
      <c r="Z449" s="13"/>
      <c r="AA449" s="13"/>
    </row>
    <row r="450" spans="1:27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50"/>
      <c r="T450" s="13"/>
      <c r="U450" s="13"/>
      <c r="V450" s="13"/>
      <c r="W450" s="13"/>
      <c r="X450" s="13"/>
      <c r="Y450" s="13"/>
      <c r="Z450" s="13"/>
      <c r="AA450" s="13"/>
    </row>
    <row r="451" spans="1:27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50"/>
      <c r="T451" s="13"/>
      <c r="U451" s="13"/>
      <c r="V451" s="13"/>
      <c r="W451" s="13"/>
      <c r="X451" s="13"/>
      <c r="Y451" s="13"/>
      <c r="Z451" s="13"/>
      <c r="AA451" s="13"/>
    </row>
    <row r="452" spans="1:27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50"/>
      <c r="T452" s="13"/>
      <c r="U452" s="13"/>
      <c r="V452" s="13"/>
      <c r="W452" s="13"/>
      <c r="X452" s="13"/>
      <c r="Y452" s="13"/>
      <c r="Z452" s="13"/>
      <c r="AA452" s="13"/>
    </row>
    <row r="453" spans="1:27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50"/>
      <c r="T453" s="13"/>
      <c r="U453" s="13"/>
      <c r="V453" s="13"/>
      <c r="W453" s="13"/>
      <c r="X453" s="13"/>
      <c r="Y453" s="13"/>
      <c r="Z453" s="13"/>
      <c r="AA453" s="13"/>
    </row>
    <row r="454" spans="1:27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50"/>
      <c r="T454" s="13"/>
      <c r="U454" s="13"/>
      <c r="V454" s="13"/>
      <c r="W454" s="13"/>
      <c r="X454" s="13"/>
      <c r="Y454" s="13"/>
      <c r="Z454" s="13"/>
      <c r="AA454" s="13"/>
    </row>
    <row r="455" spans="1:27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50"/>
      <c r="T455" s="13"/>
      <c r="U455" s="13"/>
      <c r="V455" s="13"/>
      <c r="W455" s="13"/>
      <c r="X455" s="13"/>
      <c r="Y455" s="13"/>
      <c r="Z455" s="13"/>
      <c r="AA455" s="13"/>
    </row>
    <row r="456" spans="1:27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50"/>
      <c r="T456" s="13"/>
      <c r="U456" s="13"/>
      <c r="V456" s="13"/>
      <c r="W456" s="13"/>
      <c r="X456" s="13"/>
      <c r="Y456" s="13"/>
      <c r="Z456" s="13"/>
      <c r="AA456" s="13"/>
    </row>
    <row r="457" spans="1:27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50"/>
      <c r="T457" s="13"/>
      <c r="U457" s="13"/>
      <c r="V457" s="13"/>
      <c r="W457" s="13"/>
      <c r="X457" s="13"/>
      <c r="Y457" s="13"/>
      <c r="Z457" s="13"/>
      <c r="AA457" s="13"/>
    </row>
    <row r="458" spans="1:27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50"/>
      <c r="T458" s="13"/>
      <c r="U458" s="13"/>
      <c r="V458" s="13"/>
      <c r="W458" s="13"/>
      <c r="X458" s="13"/>
      <c r="Y458" s="13"/>
      <c r="Z458" s="13"/>
      <c r="AA458" s="13"/>
    </row>
    <row r="459" spans="1:27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50"/>
      <c r="T459" s="13"/>
      <c r="U459" s="13"/>
      <c r="V459" s="13"/>
      <c r="W459" s="13"/>
      <c r="X459" s="13"/>
      <c r="Y459" s="13"/>
      <c r="Z459" s="13"/>
      <c r="AA459" s="13"/>
    </row>
    <row r="460" spans="1:27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50"/>
      <c r="T460" s="13"/>
      <c r="U460" s="13"/>
      <c r="V460" s="13"/>
      <c r="W460" s="13"/>
      <c r="X460" s="13"/>
      <c r="Y460" s="13"/>
      <c r="Z460" s="13"/>
      <c r="AA460" s="13"/>
    </row>
    <row r="461" spans="1:27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50"/>
      <c r="T461" s="13"/>
      <c r="U461" s="13"/>
      <c r="V461" s="13"/>
      <c r="W461" s="13"/>
      <c r="X461" s="13"/>
      <c r="Y461" s="13"/>
      <c r="Z461" s="13"/>
      <c r="AA461" s="13"/>
    </row>
    <row r="462" spans="1:27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50"/>
      <c r="T462" s="13"/>
      <c r="U462" s="13"/>
      <c r="V462" s="13"/>
      <c r="W462" s="13"/>
      <c r="X462" s="13"/>
      <c r="Y462" s="13"/>
      <c r="Z462" s="13"/>
      <c r="AA462" s="13"/>
    </row>
    <row r="463" spans="1:27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50"/>
      <c r="T463" s="13"/>
      <c r="U463" s="13"/>
      <c r="V463" s="13"/>
      <c r="W463" s="13"/>
      <c r="X463" s="13"/>
      <c r="Y463" s="13"/>
      <c r="Z463" s="13"/>
      <c r="AA463" s="13"/>
    </row>
    <row r="464" spans="1:27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50"/>
      <c r="T464" s="13"/>
      <c r="U464" s="13"/>
      <c r="V464" s="13"/>
      <c r="W464" s="13"/>
      <c r="X464" s="13"/>
      <c r="Y464" s="13"/>
      <c r="Z464" s="13"/>
      <c r="AA464" s="13"/>
    </row>
    <row r="465" spans="1:27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50"/>
      <c r="T465" s="13"/>
      <c r="U465" s="13"/>
      <c r="V465" s="13"/>
      <c r="W465" s="13"/>
      <c r="X465" s="13"/>
      <c r="Y465" s="13"/>
      <c r="Z465" s="13"/>
      <c r="AA465" s="13"/>
    </row>
    <row r="466" spans="1:27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50"/>
      <c r="T466" s="13"/>
      <c r="U466" s="13"/>
      <c r="V466" s="13"/>
      <c r="W466" s="13"/>
      <c r="X466" s="13"/>
      <c r="Y466" s="13"/>
      <c r="Z466" s="13"/>
      <c r="AA466" s="13"/>
    </row>
    <row r="467" spans="1:27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50"/>
      <c r="T467" s="13"/>
      <c r="U467" s="13"/>
      <c r="V467" s="13"/>
      <c r="W467" s="13"/>
      <c r="X467" s="13"/>
      <c r="Y467" s="13"/>
      <c r="Z467" s="13"/>
      <c r="AA467" s="13"/>
    </row>
    <row r="468" spans="1:27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50"/>
      <c r="T468" s="13"/>
      <c r="U468" s="13"/>
      <c r="V468" s="13"/>
      <c r="W468" s="13"/>
      <c r="X468" s="13"/>
      <c r="Y468" s="13"/>
      <c r="Z468" s="13"/>
      <c r="AA468" s="13"/>
    </row>
    <row r="469" spans="1:27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50"/>
      <c r="T469" s="13"/>
      <c r="U469" s="13"/>
      <c r="V469" s="13"/>
      <c r="W469" s="13"/>
      <c r="X469" s="13"/>
      <c r="Y469" s="13"/>
      <c r="Z469" s="13"/>
      <c r="AA469" s="13"/>
    </row>
    <row r="470" spans="1:27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50"/>
      <c r="T470" s="13"/>
      <c r="U470" s="13"/>
      <c r="V470" s="13"/>
      <c r="W470" s="13"/>
      <c r="X470" s="13"/>
      <c r="Y470" s="13"/>
      <c r="Z470" s="13"/>
      <c r="AA470" s="13"/>
    </row>
    <row r="471" spans="1:27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50"/>
      <c r="T471" s="13"/>
      <c r="U471" s="13"/>
      <c r="V471" s="13"/>
      <c r="W471" s="13"/>
      <c r="X471" s="13"/>
      <c r="Y471" s="13"/>
      <c r="Z471" s="13"/>
      <c r="AA471" s="13"/>
    </row>
    <row r="472" spans="1:27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50"/>
      <c r="T472" s="13"/>
      <c r="U472" s="13"/>
      <c r="V472" s="13"/>
      <c r="W472" s="13"/>
      <c r="X472" s="13"/>
      <c r="Y472" s="13"/>
      <c r="Z472" s="13"/>
      <c r="AA472" s="13"/>
    </row>
    <row r="473" spans="1:27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50"/>
      <c r="T473" s="13"/>
      <c r="U473" s="13"/>
      <c r="V473" s="13"/>
      <c r="W473" s="13"/>
      <c r="X473" s="13"/>
      <c r="Y473" s="13"/>
      <c r="Z473" s="13"/>
      <c r="AA473" s="13"/>
    </row>
    <row r="474" spans="1:27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50"/>
      <c r="T474" s="13"/>
      <c r="U474" s="13"/>
      <c r="V474" s="13"/>
      <c r="W474" s="13"/>
      <c r="X474" s="13"/>
      <c r="Y474" s="13"/>
      <c r="Z474" s="13"/>
      <c r="AA474" s="13"/>
    </row>
    <row r="475" spans="1:27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50"/>
      <c r="T475" s="13"/>
      <c r="U475" s="13"/>
      <c r="V475" s="13"/>
      <c r="W475" s="13"/>
      <c r="X475" s="13"/>
      <c r="Y475" s="13"/>
      <c r="Z475" s="13"/>
      <c r="AA475" s="13"/>
    </row>
    <row r="476" spans="1:27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50"/>
      <c r="T476" s="13"/>
      <c r="U476" s="13"/>
      <c r="V476" s="13"/>
      <c r="W476" s="13"/>
      <c r="X476" s="13"/>
      <c r="Y476" s="13"/>
      <c r="Z476" s="13"/>
      <c r="AA476" s="13"/>
    </row>
    <row r="477" spans="1:27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50"/>
      <c r="T477" s="13"/>
      <c r="U477" s="13"/>
      <c r="V477" s="13"/>
      <c r="W477" s="13"/>
      <c r="X477" s="13"/>
      <c r="Y477" s="13"/>
      <c r="Z477" s="13"/>
      <c r="AA477" s="13"/>
    </row>
    <row r="478" spans="1:27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50"/>
      <c r="T478" s="13"/>
      <c r="U478" s="13"/>
      <c r="V478" s="13"/>
      <c r="W478" s="13"/>
      <c r="X478" s="13"/>
      <c r="Y478" s="13"/>
      <c r="Z478" s="13"/>
      <c r="AA478" s="13"/>
    </row>
    <row r="479" spans="1:27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50"/>
      <c r="T479" s="13"/>
      <c r="U479" s="13"/>
      <c r="V479" s="13"/>
      <c r="W479" s="13"/>
      <c r="X479" s="13"/>
      <c r="Y479" s="13"/>
      <c r="Z479" s="13"/>
      <c r="AA479" s="13"/>
    </row>
    <row r="480" spans="1:27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50"/>
      <c r="T480" s="13"/>
      <c r="U480" s="13"/>
      <c r="V480" s="13"/>
      <c r="W480" s="13"/>
      <c r="X480" s="13"/>
      <c r="Y480" s="13"/>
      <c r="Z480" s="13"/>
      <c r="AA480" s="13"/>
    </row>
    <row r="481" spans="1:27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50"/>
      <c r="T481" s="13"/>
      <c r="U481" s="13"/>
      <c r="V481" s="13"/>
      <c r="W481" s="13"/>
      <c r="X481" s="13"/>
      <c r="Y481" s="13"/>
      <c r="Z481" s="13"/>
      <c r="AA481" s="13"/>
    </row>
    <row r="482" spans="1:27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50"/>
      <c r="T482" s="13"/>
      <c r="U482" s="13"/>
      <c r="V482" s="13"/>
      <c r="W482" s="13"/>
      <c r="X482" s="13"/>
      <c r="Y482" s="13"/>
      <c r="Z482" s="13"/>
      <c r="AA482" s="13"/>
    </row>
    <row r="483" spans="1:27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50"/>
      <c r="T483" s="13"/>
      <c r="U483" s="13"/>
      <c r="V483" s="13"/>
      <c r="W483" s="13"/>
      <c r="X483" s="13"/>
      <c r="Y483" s="13"/>
      <c r="Z483" s="13"/>
      <c r="AA483" s="13"/>
    </row>
    <row r="484" spans="1:27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50"/>
      <c r="T484" s="13"/>
      <c r="U484" s="13"/>
      <c r="V484" s="13"/>
      <c r="W484" s="13"/>
      <c r="X484" s="13"/>
      <c r="Y484" s="13"/>
      <c r="Z484" s="13"/>
      <c r="AA484" s="13"/>
    </row>
    <row r="485" spans="1:27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50"/>
      <c r="T485" s="13"/>
      <c r="U485" s="13"/>
      <c r="V485" s="13"/>
      <c r="W485" s="13"/>
      <c r="X485" s="13"/>
      <c r="Y485" s="13"/>
      <c r="Z485" s="13"/>
      <c r="AA485" s="13"/>
    </row>
    <row r="486" spans="1:27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50"/>
      <c r="T486" s="13"/>
      <c r="U486" s="13"/>
      <c r="V486" s="13"/>
      <c r="W486" s="13"/>
      <c r="X486" s="13"/>
      <c r="Y486" s="13"/>
      <c r="Z486" s="13"/>
      <c r="AA486" s="13"/>
    </row>
    <row r="487" spans="1:27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50"/>
      <c r="T487" s="13"/>
      <c r="U487" s="13"/>
      <c r="V487" s="13"/>
      <c r="W487" s="13"/>
      <c r="X487" s="13"/>
      <c r="Y487" s="13"/>
      <c r="Z487" s="13"/>
      <c r="AA487" s="13"/>
    </row>
    <row r="488" spans="1:27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50"/>
      <c r="T488" s="13"/>
      <c r="U488" s="13"/>
      <c r="V488" s="13"/>
      <c r="W488" s="13"/>
      <c r="X488" s="13"/>
      <c r="Y488" s="13"/>
      <c r="Z488" s="13"/>
      <c r="AA488" s="13"/>
    </row>
    <row r="489" spans="1:27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50"/>
      <c r="T489" s="13"/>
      <c r="U489" s="13"/>
      <c r="V489" s="13"/>
      <c r="W489" s="13"/>
      <c r="X489" s="13"/>
      <c r="Y489" s="13"/>
      <c r="Z489" s="13"/>
      <c r="AA489" s="13"/>
    </row>
    <row r="490" spans="1:27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50"/>
      <c r="T490" s="13"/>
      <c r="U490" s="13"/>
      <c r="V490" s="13"/>
      <c r="W490" s="13"/>
      <c r="X490" s="13"/>
      <c r="Y490" s="13"/>
      <c r="Z490" s="13"/>
      <c r="AA490" s="13"/>
    </row>
    <row r="491" spans="1:27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50"/>
      <c r="T491" s="13"/>
      <c r="U491" s="13"/>
      <c r="V491" s="13"/>
      <c r="W491" s="13"/>
      <c r="X491" s="13"/>
      <c r="Y491" s="13"/>
      <c r="Z491" s="13"/>
      <c r="AA491" s="13"/>
    </row>
    <row r="492" spans="1:27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50"/>
      <c r="T492" s="13"/>
      <c r="U492" s="13"/>
      <c r="V492" s="13"/>
      <c r="W492" s="13"/>
      <c r="X492" s="13"/>
      <c r="Y492" s="13"/>
      <c r="Z492" s="13"/>
      <c r="AA492" s="13"/>
    </row>
    <row r="493" spans="1:27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50"/>
      <c r="T493" s="13"/>
      <c r="U493" s="13"/>
      <c r="V493" s="13"/>
      <c r="W493" s="13"/>
      <c r="X493" s="13"/>
      <c r="Y493" s="13"/>
      <c r="Z493" s="13"/>
      <c r="AA493" s="13"/>
    </row>
    <row r="494" spans="1:27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50"/>
      <c r="T494" s="13"/>
      <c r="U494" s="13"/>
      <c r="V494" s="13"/>
      <c r="W494" s="13"/>
      <c r="X494" s="13"/>
      <c r="Y494" s="13"/>
      <c r="Z494" s="13"/>
      <c r="AA494" s="13"/>
    </row>
    <row r="495" spans="1:27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50"/>
      <c r="T495" s="13"/>
      <c r="U495" s="13"/>
      <c r="V495" s="13"/>
      <c r="W495" s="13"/>
      <c r="X495" s="13"/>
      <c r="Y495" s="13"/>
      <c r="Z495" s="13"/>
      <c r="AA495" s="13"/>
    </row>
    <row r="496" spans="1:27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50"/>
      <c r="T496" s="13"/>
      <c r="U496" s="13"/>
      <c r="V496" s="13"/>
      <c r="W496" s="13"/>
      <c r="X496" s="13"/>
      <c r="Y496" s="13"/>
      <c r="Z496" s="13"/>
      <c r="AA496" s="13"/>
    </row>
    <row r="497" spans="1:27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50"/>
      <c r="T497" s="13"/>
      <c r="U497" s="13"/>
      <c r="V497" s="13"/>
      <c r="W497" s="13"/>
      <c r="X497" s="13"/>
      <c r="Y497" s="13"/>
      <c r="Z497" s="13"/>
      <c r="AA497" s="13"/>
    </row>
    <row r="498" spans="1:27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50"/>
      <c r="T498" s="13"/>
      <c r="U498" s="13"/>
      <c r="V498" s="13"/>
      <c r="W498" s="13"/>
      <c r="X498" s="13"/>
      <c r="Y498" s="13"/>
      <c r="Z498" s="13"/>
      <c r="AA498" s="13"/>
    </row>
    <row r="499" spans="1:27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50"/>
      <c r="T499" s="13"/>
      <c r="U499" s="13"/>
      <c r="V499" s="13"/>
      <c r="W499" s="13"/>
      <c r="X499" s="13"/>
      <c r="Y499" s="13"/>
      <c r="Z499" s="13"/>
      <c r="AA499" s="13"/>
    </row>
    <row r="500" spans="1:27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50"/>
      <c r="T500" s="13"/>
      <c r="U500" s="13"/>
      <c r="V500" s="13"/>
      <c r="W500" s="13"/>
      <c r="X500" s="13"/>
      <c r="Y500" s="13"/>
      <c r="Z500" s="13"/>
      <c r="AA500" s="13"/>
    </row>
    <row r="501" spans="1:27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50"/>
      <c r="T501" s="13"/>
      <c r="U501" s="13"/>
      <c r="V501" s="13"/>
      <c r="W501" s="13"/>
      <c r="X501" s="13"/>
      <c r="Y501" s="13"/>
      <c r="Z501" s="13"/>
      <c r="AA501" s="13"/>
    </row>
    <row r="502" spans="1:27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50"/>
      <c r="T502" s="13"/>
      <c r="U502" s="13"/>
      <c r="V502" s="13"/>
      <c r="W502" s="13"/>
      <c r="X502" s="13"/>
      <c r="Y502" s="13"/>
      <c r="Z502" s="13"/>
      <c r="AA502" s="13"/>
    </row>
    <row r="503" spans="1:27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50"/>
      <c r="T503" s="13"/>
      <c r="U503" s="13"/>
      <c r="V503" s="13"/>
      <c r="W503" s="13"/>
      <c r="X503" s="13"/>
      <c r="Y503" s="13"/>
      <c r="Z503" s="13"/>
      <c r="AA503" s="13"/>
    </row>
    <row r="504" spans="1:27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50"/>
      <c r="T504" s="13"/>
      <c r="U504" s="13"/>
      <c r="V504" s="13"/>
      <c r="W504" s="13"/>
      <c r="X504" s="13"/>
      <c r="Y504" s="13"/>
      <c r="Z504" s="13"/>
      <c r="AA504" s="13"/>
    </row>
    <row r="505" spans="1:27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50"/>
      <c r="T505" s="13"/>
      <c r="U505" s="13"/>
      <c r="V505" s="13"/>
      <c r="W505" s="13"/>
      <c r="X505" s="13"/>
      <c r="Y505" s="13"/>
      <c r="Z505" s="13"/>
      <c r="AA505" s="13"/>
    </row>
    <row r="506" spans="1:27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50"/>
      <c r="T506" s="13"/>
      <c r="U506" s="13"/>
      <c r="V506" s="13"/>
      <c r="W506" s="13"/>
      <c r="X506" s="13"/>
      <c r="Y506" s="13"/>
      <c r="Z506" s="13"/>
      <c r="AA506" s="13"/>
    </row>
    <row r="507" spans="1:27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50"/>
      <c r="T507" s="13"/>
      <c r="U507" s="13"/>
      <c r="V507" s="13"/>
      <c r="W507" s="13"/>
      <c r="X507" s="13"/>
      <c r="Y507" s="13"/>
      <c r="Z507" s="13"/>
      <c r="AA507" s="13"/>
    </row>
    <row r="508" spans="1:27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50"/>
      <c r="T508" s="13"/>
      <c r="U508" s="13"/>
      <c r="V508" s="13"/>
      <c r="W508" s="13"/>
      <c r="X508" s="13"/>
      <c r="Y508" s="13"/>
      <c r="Z508" s="13"/>
      <c r="AA508" s="13"/>
    </row>
    <row r="509" spans="1:27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50"/>
      <c r="T509" s="13"/>
      <c r="U509" s="13"/>
      <c r="V509" s="13"/>
      <c r="W509" s="13"/>
      <c r="X509" s="13"/>
      <c r="Y509" s="13"/>
      <c r="Z509" s="13"/>
      <c r="AA509" s="13"/>
    </row>
    <row r="510" spans="1:27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50"/>
      <c r="T510" s="13"/>
      <c r="U510" s="13"/>
      <c r="V510" s="13"/>
      <c r="W510" s="13"/>
      <c r="X510" s="13"/>
      <c r="Y510" s="13"/>
      <c r="Z510" s="13"/>
      <c r="AA510" s="13"/>
    </row>
    <row r="511" spans="1:27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50"/>
      <c r="T511" s="13"/>
      <c r="U511" s="13"/>
      <c r="V511" s="13"/>
      <c r="W511" s="13"/>
      <c r="X511" s="13"/>
      <c r="Y511" s="13"/>
      <c r="Z511" s="13"/>
      <c r="AA511" s="13"/>
    </row>
    <row r="512" spans="1:27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50"/>
      <c r="T512" s="13"/>
      <c r="U512" s="13"/>
      <c r="V512" s="13"/>
      <c r="W512" s="13"/>
      <c r="X512" s="13"/>
      <c r="Y512" s="13"/>
      <c r="Z512" s="13"/>
      <c r="AA512" s="13"/>
    </row>
    <row r="513" spans="1:27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50"/>
      <c r="T513" s="13"/>
      <c r="U513" s="13"/>
      <c r="V513" s="13"/>
      <c r="W513" s="13"/>
      <c r="X513" s="13"/>
      <c r="Y513" s="13"/>
      <c r="Z513" s="13"/>
      <c r="AA513" s="13"/>
    </row>
    <row r="514" spans="1:27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50"/>
      <c r="T514" s="13"/>
      <c r="U514" s="13"/>
      <c r="V514" s="13"/>
      <c r="W514" s="13"/>
      <c r="X514" s="13"/>
      <c r="Y514" s="13"/>
      <c r="Z514" s="13"/>
      <c r="AA514" s="13"/>
    </row>
    <row r="515" spans="1:27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50"/>
      <c r="T515" s="13"/>
      <c r="U515" s="13"/>
      <c r="V515" s="13"/>
      <c r="W515" s="13"/>
      <c r="X515" s="13"/>
      <c r="Y515" s="13"/>
      <c r="Z515" s="13"/>
      <c r="AA515" s="13"/>
    </row>
    <row r="516" spans="1:27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50"/>
      <c r="T516" s="13"/>
      <c r="U516" s="13"/>
      <c r="V516" s="13"/>
      <c r="W516" s="13"/>
      <c r="X516" s="13"/>
      <c r="Y516" s="13"/>
      <c r="Z516" s="13"/>
      <c r="AA516" s="13"/>
    </row>
    <row r="517" spans="1:27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50"/>
      <c r="T517" s="13"/>
      <c r="U517" s="13"/>
      <c r="V517" s="13"/>
      <c r="W517" s="13"/>
      <c r="X517" s="13"/>
      <c r="Y517" s="13"/>
      <c r="Z517" s="13"/>
      <c r="AA517" s="13"/>
    </row>
    <row r="518" spans="1:27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50"/>
      <c r="T518" s="13"/>
      <c r="U518" s="13"/>
      <c r="V518" s="13"/>
      <c r="W518" s="13"/>
      <c r="X518" s="13"/>
      <c r="Y518" s="13"/>
      <c r="Z518" s="13"/>
      <c r="AA518" s="13"/>
    </row>
    <row r="519" spans="1:27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50"/>
      <c r="T519" s="13"/>
      <c r="U519" s="13"/>
      <c r="V519" s="13"/>
      <c r="W519" s="13"/>
      <c r="X519" s="13"/>
      <c r="Y519" s="13"/>
      <c r="Z519" s="13"/>
      <c r="AA519" s="13"/>
    </row>
    <row r="520" spans="1:27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50"/>
      <c r="T520" s="13"/>
      <c r="U520" s="13"/>
      <c r="V520" s="13"/>
      <c r="W520" s="13"/>
      <c r="X520" s="13"/>
      <c r="Y520" s="13"/>
      <c r="Z520" s="13"/>
      <c r="AA520" s="13"/>
    </row>
    <row r="521" spans="1:27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50"/>
      <c r="T521" s="13"/>
      <c r="U521" s="13"/>
      <c r="V521" s="13"/>
      <c r="W521" s="13"/>
      <c r="X521" s="13"/>
      <c r="Y521" s="13"/>
      <c r="Z521" s="13"/>
      <c r="AA521" s="13"/>
    </row>
    <row r="522" spans="1:27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50"/>
      <c r="T522" s="13"/>
      <c r="U522" s="13"/>
      <c r="V522" s="13"/>
      <c r="W522" s="13"/>
      <c r="X522" s="13"/>
      <c r="Y522" s="13"/>
      <c r="Z522" s="13"/>
      <c r="AA522" s="13"/>
    </row>
    <row r="523" spans="1:27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50"/>
      <c r="T523" s="13"/>
      <c r="U523" s="13"/>
      <c r="V523" s="13"/>
      <c r="W523" s="13"/>
      <c r="X523" s="13"/>
      <c r="Y523" s="13"/>
      <c r="Z523" s="13"/>
      <c r="AA523" s="13"/>
    </row>
    <row r="524" spans="1:27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50"/>
      <c r="T524" s="13"/>
      <c r="U524" s="13"/>
      <c r="V524" s="13"/>
      <c r="W524" s="13"/>
      <c r="X524" s="13"/>
      <c r="Y524" s="13"/>
      <c r="Z524" s="13"/>
      <c r="AA524" s="13"/>
    </row>
    <row r="525" spans="1:27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50"/>
      <c r="T525" s="13"/>
      <c r="U525" s="13"/>
      <c r="V525" s="13"/>
      <c r="W525" s="13"/>
      <c r="X525" s="13"/>
      <c r="Y525" s="13"/>
      <c r="Z525" s="13"/>
      <c r="AA525" s="13"/>
    </row>
    <row r="526" spans="1:27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50"/>
      <c r="T526" s="13"/>
      <c r="U526" s="13"/>
      <c r="V526" s="13"/>
      <c r="W526" s="13"/>
      <c r="X526" s="13"/>
      <c r="Y526" s="13"/>
      <c r="Z526" s="13"/>
      <c r="AA526" s="13"/>
    </row>
    <row r="527" spans="1:27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50"/>
      <c r="T527" s="13"/>
      <c r="U527" s="13"/>
      <c r="V527" s="13"/>
      <c r="W527" s="13"/>
      <c r="X527" s="13"/>
      <c r="Y527" s="13"/>
      <c r="Z527" s="13"/>
      <c r="AA527" s="13"/>
    </row>
    <row r="528" spans="1:27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50"/>
      <c r="T528" s="13"/>
      <c r="U528" s="13"/>
      <c r="V528" s="13"/>
      <c r="W528" s="13"/>
      <c r="X528" s="13"/>
      <c r="Y528" s="13"/>
      <c r="Z528" s="13"/>
      <c r="AA528" s="13"/>
    </row>
    <row r="529" spans="1:27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50"/>
      <c r="T529" s="13"/>
      <c r="U529" s="13"/>
      <c r="V529" s="13"/>
      <c r="W529" s="13"/>
      <c r="X529" s="13"/>
      <c r="Y529" s="13"/>
      <c r="Z529" s="13"/>
      <c r="AA529" s="13"/>
    </row>
    <row r="530" spans="1:27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50"/>
      <c r="T530" s="13"/>
      <c r="U530" s="13"/>
      <c r="V530" s="13"/>
      <c r="W530" s="13"/>
      <c r="X530" s="13"/>
      <c r="Y530" s="13"/>
      <c r="Z530" s="13"/>
      <c r="AA530" s="13"/>
    </row>
    <row r="531" spans="1:27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50"/>
      <c r="T531" s="13"/>
      <c r="U531" s="13"/>
      <c r="V531" s="13"/>
      <c r="W531" s="13"/>
      <c r="X531" s="13"/>
      <c r="Y531" s="13"/>
      <c r="Z531" s="13"/>
      <c r="AA531" s="13"/>
    </row>
    <row r="532" spans="1:27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50"/>
      <c r="T532" s="13"/>
      <c r="U532" s="13"/>
      <c r="V532" s="13"/>
      <c r="W532" s="13"/>
      <c r="X532" s="13"/>
      <c r="Y532" s="13"/>
      <c r="Z532" s="13"/>
      <c r="AA532" s="13"/>
    </row>
    <row r="533" spans="1:27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50"/>
      <c r="T533" s="13"/>
      <c r="U533" s="13"/>
      <c r="V533" s="13"/>
      <c r="W533" s="13"/>
      <c r="X533" s="13"/>
      <c r="Y533" s="13"/>
      <c r="Z533" s="13"/>
      <c r="AA533" s="13"/>
    </row>
    <row r="534" spans="1:27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50"/>
      <c r="T534" s="13"/>
      <c r="U534" s="13"/>
      <c r="V534" s="13"/>
      <c r="W534" s="13"/>
      <c r="X534" s="13"/>
      <c r="Y534" s="13"/>
      <c r="Z534" s="13"/>
      <c r="AA534" s="13"/>
    </row>
    <row r="535" spans="1:27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50"/>
      <c r="T535" s="13"/>
      <c r="U535" s="13"/>
      <c r="V535" s="13"/>
      <c r="W535" s="13"/>
      <c r="X535" s="13"/>
      <c r="Y535" s="13"/>
      <c r="Z535" s="13"/>
      <c r="AA535" s="13"/>
    </row>
    <row r="536" spans="1:27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50"/>
      <c r="T536" s="13"/>
      <c r="U536" s="13"/>
      <c r="V536" s="13"/>
      <c r="W536" s="13"/>
      <c r="X536" s="13"/>
      <c r="Y536" s="13"/>
      <c r="Z536" s="13"/>
      <c r="AA536" s="13"/>
    </row>
    <row r="537" spans="1:27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50"/>
      <c r="T537" s="13"/>
      <c r="U537" s="13"/>
      <c r="V537" s="13"/>
      <c r="W537" s="13"/>
      <c r="X537" s="13"/>
      <c r="Y537" s="13"/>
      <c r="Z537" s="13"/>
      <c r="AA537" s="13"/>
    </row>
    <row r="538" spans="1:27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50"/>
      <c r="T538" s="13"/>
      <c r="U538" s="13"/>
      <c r="V538" s="13"/>
      <c r="W538" s="13"/>
      <c r="X538" s="13"/>
      <c r="Y538" s="13"/>
      <c r="Z538" s="13"/>
      <c r="AA538" s="13"/>
    </row>
    <row r="539" spans="1:27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50"/>
      <c r="T539" s="13"/>
      <c r="U539" s="13"/>
      <c r="V539" s="13"/>
      <c r="W539" s="13"/>
      <c r="X539" s="13"/>
      <c r="Y539" s="13"/>
      <c r="Z539" s="13"/>
      <c r="AA539" s="13"/>
    </row>
    <row r="540" spans="1:27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50"/>
      <c r="T540" s="13"/>
      <c r="U540" s="13"/>
      <c r="V540" s="13"/>
      <c r="W540" s="13"/>
      <c r="X540" s="13"/>
      <c r="Y540" s="13"/>
      <c r="Z540" s="13"/>
      <c r="AA540" s="13"/>
    </row>
    <row r="541" spans="1:27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50"/>
      <c r="T541" s="13"/>
      <c r="U541" s="13"/>
      <c r="V541" s="13"/>
      <c r="W541" s="13"/>
      <c r="X541" s="13"/>
      <c r="Y541" s="13"/>
      <c r="Z541" s="13"/>
      <c r="AA541" s="13"/>
    </row>
    <row r="542" spans="1:27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50"/>
      <c r="T542" s="13"/>
      <c r="U542" s="13"/>
      <c r="V542" s="13"/>
      <c r="W542" s="13"/>
      <c r="X542" s="13"/>
      <c r="Y542" s="13"/>
      <c r="Z542" s="13"/>
      <c r="AA542" s="13"/>
    </row>
    <row r="543" spans="1:27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50"/>
      <c r="T543" s="13"/>
      <c r="U543" s="13"/>
      <c r="V543" s="13"/>
      <c r="W543" s="13"/>
      <c r="X543" s="13"/>
      <c r="Y543" s="13"/>
      <c r="Z543" s="13"/>
      <c r="AA543" s="13"/>
    </row>
    <row r="544" spans="1:27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50"/>
      <c r="T544" s="13"/>
      <c r="U544" s="13"/>
      <c r="V544" s="13"/>
      <c r="W544" s="13"/>
      <c r="X544" s="13"/>
      <c r="Y544" s="13"/>
      <c r="Z544" s="13"/>
      <c r="AA544" s="13"/>
    </row>
    <row r="545" spans="1:27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50"/>
      <c r="T545" s="13"/>
      <c r="U545" s="13"/>
      <c r="V545" s="13"/>
      <c r="W545" s="13"/>
      <c r="X545" s="13"/>
      <c r="Y545" s="13"/>
      <c r="Z545" s="13"/>
      <c r="AA545" s="13"/>
    </row>
    <row r="546" spans="1:27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50"/>
      <c r="T546" s="13"/>
      <c r="U546" s="13"/>
      <c r="V546" s="13"/>
      <c r="W546" s="13"/>
      <c r="X546" s="13"/>
      <c r="Y546" s="13"/>
      <c r="Z546" s="13"/>
      <c r="AA546" s="13"/>
    </row>
    <row r="547" spans="1:27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50"/>
      <c r="T547" s="13"/>
      <c r="U547" s="13"/>
      <c r="V547" s="13"/>
      <c r="W547" s="13"/>
      <c r="X547" s="13"/>
      <c r="Y547" s="13"/>
      <c r="Z547" s="13"/>
      <c r="AA547" s="13"/>
    </row>
    <row r="548" spans="1:27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50"/>
      <c r="T548" s="13"/>
      <c r="U548" s="13"/>
      <c r="V548" s="13"/>
      <c r="W548" s="13"/>
      <c r="X548" s="13"/>
      <c r="Y548" s="13"/>
      <c r="Z548" s="13"/>
      <c r="AA548" s="13"/>
    </row>
    <row r="549" spans="1:27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50"/>
      <c r="T549" s="13"/>
      <c r="U549" s="13"/>
      <c r="V549" s="13"/>
      <c r="W549" s="13"/>
      <c r="X549" s="13"/>
      <c r="Y549" s="13"/>
      <c r="Z549" s="13"/>
      <c r="AA549" s="13"/>
    </row>
    <row r="550" spans="1:27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50"/>
      <c r="T550" s="13"/>
      <c r="U550" s="13"/>
      <c r="V550" s="13"/>
      <c r="W550" s="13"/>
      <c r="X550" s="13"/>
      <c r="Y550" s="13"/>
      <c r="Z550" s="13"/>
      <c r="AA550" s="13"/>
    </row>
    <row r="551" spans="1:27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50"/>
      <c r="T551" s="13"/>
      <c r="U551" s="13"/>
      <c r="V551" s="13"/>
      <c r="W551" s="13"/>
      <c r="X551" s="13"/>
      <c r="Y551" s="13"/>
      <c r="Z551" s="13"/>
      <c r="AA551" s="13"/>
    </row>
    <row r="552" spans="1:27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50"/>
      <c r="T552" s="13"/>
      <c r="U552" s="13"/>
      <c r="V552" s="13"/>
      <c r="W552" s="13"/>
      <c r="X552" s="13"/>
      <c r="Y552" s="13"/>
      <c r="Z552" s="13"/>
      <c r="AA552" s="13"/>
    </row>
    <row r="553" spans="1:27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50"/>
      <c r="T553" s="13"/>
      <c r="U553" s="13"/>
      <c r="V553" s="13"/>
      <c r="W553" s="13"/>
      <c r="X553" s="13"/>
      <c r="Y553" s="13"/>
      <c r="Z553" s="13"/>
      <c r="AA553" s="13"/>
    </row>
    <row r="554" spans="1:27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50"/>
      <c r="T554" s="13"/>
      <c r="U554" s="13"/>
      <c r="V554" s="13"/>
      <c r="W554" s="13"/>
      <c r="X554" s="13"/>
      <c r="Y554" s="13"/>
      <c r="Z554" s="13"/>
      <c r="AA554" s="13"/>
    </row>
    <row r="555" spans="1:27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50"/>
      <c r="T555" s="13"/>
      <c r="U555" s="13"/>
      <c r="V555" s="13"/>
      <c r="W555" s="13"/>
      <c r="X555" s="13"/>
      <c r="Y555" s="13"/>
      <c r="Z555" s="13"/>
      <c r="AA555" s="13"/>
    </row>
    <row r="556" spans="1:27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50"/>
      <c r="T556" s="13"/>
      <c r="U556" s="13"/>
      <c r="V556" s="13"/>
      <c r="W556" s="13"/>
      <c r="X556" s="13"/>
      <c r="Y556" s="13"/>
      <c r="Z556" s="13"/>
      <c r="AA556" s="13"/>
    </row>
    <row r="557" spans="1:27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50"/>
      <c r="T557" s="13"/>
      <c r="U557" s="13"/>
      <c r="V557" s="13"/>
      <c r="W557" s="13"/>
      <c r="X557" s="13"/>
      <c r="Y557" s="13"/>
      <c r="Z557" s="13"/>
      <c r="AA557" s="13"/>
    </row>
    <row r="558" spans="1:27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50"/>
      <c r="T558" s="13"/>
      <c r="U558" s="13"/>
      <c r="V558" s="13"/>
      <c r="W558" s="13"/>
      <c r="X558" s="13"/>
      <c r="Y558" s="13"/>
      <c r="Z558" s="13"/>
      <c r="AA558" s="13"/>
    </row>
    <row r="559" spans="1:27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50"/>
      <c r="T559" s="13"/>
      <c r="U559" s="13"/>
      <c r="V559" s="13"/>
      <c r="W559" s="13"/>
      <c r="X559" s="13"/>
      <c r="Y559" s="13"/>
      <c r="Z559" s="13"/>
      <c r="AA559" s="13"/>
    </row>
    <row r="560" spans="1:27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50"/>
      <c r="T560" s="13"/>
      <c r="U560" s="13"/>
      <c r="V560" s="13"/>
      <c r="W560" s="13"/>
      <c r="X560" s="13"/>
      <c r="Y560" s="13"/>
      <c r="Z560" s="13"/>
      <c r="AA560" s="13"/>
    </row>
    <row r="561" spans="1:27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50"/>
      <c r="T561" s="13"/>
      <c r="U561" s="13"/>
      <c r="V561" s="13"/>
      <c r="W561" s="13"/>
      <c r="X561" s="13"/>
      <c r="Y561" s="13"/>
      <c r="Z561" s="13"/>
      <c r="AA561" s="13"/>
    </row>
    <row r="562" spans="1:27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50"/>
      <c r="T562" s="13"/>
      <c r="U562" s="13"/>
      <c r="V562" s="13"/>
      <c r="W562" s="13"/>
      <c r="X562" s="13"/>
      <c r="Y562" s="13"/>
      <c r="Z562" s="13"/>
      <c r="AA562" s="13"/>
    </row>
    <row r="563" spans="1:27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50"/>
      <c r="T563" s="13"/>
      <c r="U563" s="13"/>
      <c r="V563" s="13"/>
      <c r="W563" s="13"/>
      <c r="X563" s="13"/>
      <c r="Y563" s="13"/>
      <c r="Z563" s="13"/>
      <c r="AA563" s="13"/>
    </row>
    <row r="564" spans="1:27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50"/>
      <c r="T564" s="13"/>
      <c r="U564" s="13"/>
      <c r="V564" s="13"/>
      <c r="W564" s="13"/>
      <c r="X564" s="13"/>
      <c r="Y564" s="13"/>
      <c r="Z564" s="13"/>
      <c r="AA564" s="13"/>
    </row>
    <row r="565" spans="1:27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50"/>
      <c r="T565" s="13"/>
      <c r="U565" s="13"/>
      <c r="V565" s="13"/>
      <c r="W565" s="13"/>
      <c r="X565" s="13"/>
      <c r="Y565" s="13"/>
      <c r="Z565" s="13"/>
      <c r="AA565" s="13"/>
    </row>
    <row r="566" spans="1:27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50"/>
      <c r="T566" s="13"/>
      <c r="U566" s="13"/>
      <c r="V566" s="13"/>
      <c r="W566" s="13"/>
      <c r="X566" s="13"/>
      <c r="Y566" s="13"/>
      <c r="Z566" s="13"/>
      <c r="AA566" s="13"/>
    </row>
    <row r="567" spans="1:27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50"/>
      <c r="T567" s="13"/>
      <c r="U567" s="13"/>
      <c r="V567" s="13"/>
      <c r="W567" s="13"/>
      <c r="X567" s="13"/>
      <c r="Y567" s="13"/>
      <c r="Z567" s="13"/>
      <c r="AA567" s="13"/>
    </row>
    <row r="568" spans="1:27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50"/>
      <c r="T568" s="13"/>
      <c r="U568" s="13"/>
      <c r="V568" s="13"/>
      <c r="W568" s="13"/>
      <c r="X568" s="13"/>
      <c r="Y568" s="13"/>
      <c r="Z568" s="13"/>
      <c r="AA568" s="13"/>
    </row>
    <row r="569" spans="1:27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50"/>
      <c r="T569" s="13"/>
      <c r="U569" s="13"/>
      <c r="V569" s="13"/>
      <c r="W569" s="13"/>
      <c r="X569" s="13"/>
      <c r="Y569" s="13"/>
      <c r="Z569" s="13"/>
      <c r="AA569" s="13"/>
    </row>
    <row r="570" spans="1:27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50"/>
      <c r="T570" s="13"/>
      <c r="U570" s="13"/>
      <c r="V570" s="13"/>
      <c r="W570" s="13"/>
      <c r="X570" s="13"/>
      <c r="Y570" s="13"/>
      <c r="Z570" s="13"/>
      <c r="AA570" s="13"/>
    </row>
    <row r="571" spans="1:27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50"/>
      <c r="T571" s="13"/>
      <c r="U571" s="13"/>
      <c r="V571" s="13"/>
      <c r="W571" s="13"/>
      <c r="X571" s="13"/>
      <c r="Y571" s="13"/>
      <c r="Z571" s="13"/>
      <c r="AA571" s="13"/>
    </row>
    <row r="572" spans="1:27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50"/>
      <c r="T572" s="13"/>
      <c r="U572" s="13"/>
      <c r="V572" s="13"/>
      <c r="W572" s="13"/>
      <c r="X572" s="13"/>
      <c r="Y572" s="13"/>
      <c r="Z572" s="13"/>
      <c r="AA572" s="13"/>
    </row>
    <row r="573" spans="1:27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50"/>
      <c r="T573" s="13"/>
      <c r="U573" s="13"/>
      <c r="V573" s="13"/>
      <c r="W573" s="13"/>
      <c r="X573" s="13"/>
      <c r="Y573" s="13"/>
      <c r="Z573" s="13"/>
      <c r="AA573" s="13"/>
    </row>
    <row r="574" spans="1:27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50"/>
      <c r="T574" s="13"/>
      <c r="U574" s="13"/>
      <c r="V574" s="13"/>
      <c r="W574" s="13"/>
      <c r="X574" s="13"/>
      <c r="Y574" s="13"/>
      <c r="Z574" s="13"/>
      <c r="AA574" s="13"/>
    </row>
    <row r="575" spans="1:27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50"/>
      <c r="T575" s="13"/>
      <c r="U575" s="13"/>
      <c r="V575" s="13"/>
      <c r="W575" s="13"/>
      <c r="X575" s="13"/>
      <c r="Y575" s="13"/>
      <c r="Z575" s="13"/>
      <c r="AA575" s="13"/>
    </row>
    <row r="576" spans="1:27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50"/>
      <c r="T576" s="13"/>
      <c r="U576" s="13"/>
      <c r="V576" s="13"/>
      <c r="W576" s="13"/>
      <c r="X576" s="13"/>
      <c r="Y576" s="13"/>
      <c r="Z576" s="13"/>
      <c r="AA576" s="13"/>
    </row>
    <row r="577" spans="1:27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50"/>
      <c r="T577" s="13"/>
      <c r="U577" s="13"/>
      <c r="V577" s="13"/>
      <c r="W577" s="13"/>
      <c r="X577" s="13"/>
      <c r="Y577" s="13"/>
      <c r="Z577" s="13"/>
      <c r="AA577" s="13"/>
    </row>
    <row r="578" spans="1:27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50"/>
      <c r="T578" s="13"/>
      <c r="U578" s="13"/>
      <c r="V578" s="13"/>
      <c r="W578" s="13"/>
      <c r="X578" s="13"/>
      <c r="Y578" s="13"/>
      <c r="Z578" s="13"/>
      <c r="AA578" s="13"/>
    </row>
    <row r="579" spans="1:27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50"/>
      <c r="T579" s="13"/>
      <c r="U579" s="13"/>
      <c r="V579" s="13"/>
      <c r="W579" s="13"/>
      <c r="X579" s="13"/>
      <c r="Y579" s="13"/>
      <c r="Z579" s="13"/>
      <c r="AA579" s="13"/>
    </row>
    <row r="580" spans="1:27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50"/>
      <c r="T580" s="13"/>
      <c r="U580" s="13"/>
      <c r="V580" s="13"/>
      <c r="W580" s="13"/>
      <c r="X580" s="13"/>
      <c r="Y580" s="13"/>
      <c r="Z580" s="13"/>
      <c r="AA580" s="13"/>
    </row>
    <row r="581" spans="1:27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50"/>
      <c r="T581" s="13"/>
      <c r="U581" s="13"/>
      <c r="V581" s="13"/>
      <c r="W581" s="13"/>
      <c r="X581" s="13"/>
      <c r="Y581" s="13"/>
      <c r="Z581" s="13"/>
      <c r="AA581" s="13"/>
    </row>
    <row r="582" spans="1:27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50"/>
      <c r="T582" s="13"/>
      <c r="U582" s="13"/>
      <c r="V582" s="13"/>
      <c r="W582" s="13"/>
      <c r="X582" s="13"/>
      <c r="Y582" s="13"/>
      <c r="Z582" s="13"/>
      <c r="AA582" s="13"/>
    </row>
    <row r="583" spans="1:27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50"/>
      <c r="T583" s="13"/>
      <c r="U583" s="13"/>
      <c r="V583" s="13"/>
      <c r="W583" s="13"/>
      <c r="X583" s="13"/>
      <c r="Y583" s="13"/>
      <c r="Z583" s="13"/>
      <c r="AA583" s="13"/>
    </row>
    <row r="584" spans="1:27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50"/>
      <c r="T584" s="13"/>
      <c r="U584" s="13"/>
      <c r="V584" s="13"/>
      <c r="W584" s="13"/>
      <c r="X584" s="13"/>
      <c r="Y584" s="13"/>
      <c r="Z584" s="13"/>
      <c r="AA584" s="13"/>
    </row>
    <row r="585" spans="1:27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50"/>
      <c r="T585" s="13"/>
      <c r="U585" s="13"/>
      <c r="V585" s="13"/>
      <c r="W585" s="13"/>
      <c r="X585" s="13"/>
      <c r="Y585" s="13"/>
      <c r="Z585" s="13"/>
      <c r="AA585" s="13"/>
    </row>
    <row r="586" spans="1:27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50"/>
      <c r="T586" s="13"/>
      <c r="U586" s="13"/>
      <c r="V586" s="13"/>
      <c r="W586" s="13"/>
      <c r="X586" s="13"/>
      <c r="Y586" s="13"/>
      <c r="Z586" s="13"/>
      <c r="AA586" s="13"/>
    </row>
    <row r="587" spans="1:27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50"/>
      <c r="T587" s="13"/>
      <c r="U587" s="13"/>
      <c r="V587" s="13"/>
      <c r="W587" s="13"/>
      <c r="X587" s="13"/>
      <c r="Y587" s="13"/>
      <c r="Z587" s="13"/>
      <c r="AA587" s="13"/>
    </row>
    <row r="588" spans="1:27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50"/>
      <c r="T588" s="13"/>
      <c r="U588" s="13"/>
      <c r="V588" s="13"/>
      <c r="W588" s="13"/>
      <c r="X588" s="13"/>
      <c r="Y588" s="13"/>
      <c r="Z588" s="13"/>
      <c r="AA588" s="13"/>
    </row>
    <row r="589" spans="1:27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50"/>
      <c r="T589" s="13"/>
      <c r="U589" s="13"/>
      <c r="V589" s="13"/>
      <c r="W589" s="13"/>
      <c r="X589" s="13"/>
      <c r="Y589" s="13"/>
      <c r="Z589" s="13"/>
      <c r="AA589" s="13"/>
    </row>
    <row r="590" spans="1:27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50"/>
      <c r="T590" s="13"/>
      <c r="U590" s="13"/>
      <c r="V590" s="13"/>
      <c r="W590" s="13"/>
      <c r="X590" s="13"/>
      <c r="Y590" s="13"/>
      <c r="Z590" s="13"/>
      <c r="AA590" s="13"/>
    </row>
    <row r="591" spans="1:27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50"/>
      <c r="T591" s="13"/>
      <c r="U591" s="13"/>
      <c r="V591" s="13"/>
      <c r="W591" s="13"/>
      <c r="X591" s="13"/>
      <c r="Y591" s="13"/>
      <c r="Z591" s="13"/>
      <c r="AA591" s="13"/>
    </row>
    <row r="592" spans="1:27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50"/>
      <c r="T592" s="13"/>
      <c r="U592" s="13"/>
      <c r="V592" s="13"/>
      <c r="W592" s="13"/>
      <c r="X592" s="13"/>
      <c r="Y592" s="13"/>
      <c r="Z592" s="13"/>
      <c r="AA592" s="13"/>
    </row>
    <row r="593" spans="1:27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50"/>
      <c r="T593" s="13"/>
      <c r="U593" s="13"/>
      <c r="V593" s="13"/>
      <c r="W593" s="13"/>
      <c r="X593" s="13"/>
      <c r="Y593" s="13"/>
      <c r="Z593" s="13"/>
      <c r="AA593" s="13"/>
    </row>
    <row r="594" spans="1:27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50"/>
      <c r="T594" s="13"/>
      <c r="U594" s="13"/>
      <c r="V594" s="13"/>
      <c r="W594" s="13"/>
      <c r="X594" s="13"/>
      <c r="Y594" s="13"/>
      <c r="Z594" s="13"/>
      <c r="AA594" s="13"/>
    </row>
    <row r="595" spans="1:27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50"/>
      <c r="T595" s="13"/>
      <c r="U595" s="13"/>
      <c r="V595" s="13"/>
      <c r="W595" s="13"/>
      <c r="X595" s="13"/>
      <c r="Y595" s="13"/>
      <c r="Z595" s="13"/>
      <c r="AA595" s="13"/>
    </row>
    <row r="596" spans="1:27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50"/>
      <c r="T596" s="13"/>
      <c r="U596" s="13"/>
      <c r="V596" s="13"/>
      <c r="W596" s="13"/>
      <c r="X596" s="13"/>
      <c r="Y596" s="13"/>
      <c r="Z596" s="13"/>
      <c r="AA596" s="13"/>
    </row>
    <row r="597" spans="1:27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50"/>
      <c r="T597" s="13"/>
      <c r="U597" s="13"/>
      <c r="V597" s="13"/>
      <c r="W597" s="13"/>
      <c r="X597" s="13"/>
      <c r="Y597" s="13"/>
      <c r="Z597" s="13"/>
      <c r="AA597" s="13"/>
    </row>
    <row r="598" spans="1:27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50"/>
      <c r="T598" s="13"/>
      <c r="U598" s="13"/>
      <c r="V598" s="13"/>
      <c r="W598" s="13"/>
      <c r="X598" s="13"/>
      <c r="Y598" s="13"/>
      <c r="Z598" s="13"/>
      <c r="AA598" s="13"/>
    </row>
    <row r="599" spans="1:27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50"/>
      <c r="T599" s="13"/>
      <c r="U599" s="13"/>
      <c r="V599" s="13"/>
      <c r="W599" s="13"/>
      <c r="X599" s="13"/>
      <c r="Y599" s="13"/>
      <c r="Z599" s="13"/>
      <c r="AA599" s="13"/>
    </row>
    <row r="600" spans="1:27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50"/>
      <c r="T600" s="13"/>
      <c r="U600" s="13"/>
      <c r="V600" s="13"/>
      <c r="W600" s="13"/>
      <c r="X600" s="13"/>
      <c r="Y600" s="13"/>
      <c r="Z600" s="13"/>
      <c r="AA600" s="13"/>
    </row>
    <row r="601" spans="1:27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50"/>
      <c r="T601" s="13"/>
      <c r="U601" s="13"/>
      <c r="V601" s="13"/>
      <c r="W601" s="13"/>
      <c r="X601" s="13"/>
      <c r="Y601" s="13"/>
      <c r="Z601" s="13"/>
      <c r="AA601" s="13"/>
    </row>
    <row r="602" spans="1:27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50"/>
      <c r="T602" s="13"/>
      <c r="U602" s="13"/>
      <c r="V602" s="13"/>
      <c r="W602" s="13"/>
      <c r="X602" s="13"/>
      <c r="Y602" s="13"/>
      <c r="Z602" s="13"/>
      <c r="AA602" s="13"/>
    </row>
    <row r="603" spans="1:27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50"/>
      <c r="T603" s="13"/>
      <c r="U603" s="13"/>
      <c r="V603" s="13"/>
      <c r="W603" s="13"/>
      <c r="X603" s="13"/>
      <c r="Y603" s="13"/>
      <c r="Z603" s="13"/>
      <c r="AA603" s="13"/>
    </row>
    <row r="604" spans="1:27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50"/>
      <c r="T604" s="13"/>
      <c r="U604" s="13"/>
      <c r="V604" s="13"/>
      <c r="W604" s="13"/>
      <c r="X604" s="13"/>
      <c r="Y604" s="13"/>
      <c r="Z604" s="13"/>
      <c r="AA604" s="13"/>
    </row>
    <row r="605" spans="1:27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50"/>
      <c r="T605" s="13"/>
      <c r="U605" s="13"/>
      <c r="V605" s="13"/>
      <c r="W605" s="13"/>
      <c r="X605" s="13"/>
      <c r="Y605" s="13"/>
      <c r="Z605" s="13"/>
      <c r="AA605" s="13"/>
    </row>
    <row r="606" spans="1:27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50"/>
      <c r="T606" s="13"/>
      <c r="U606" s="13"/>
      <c r="V606" s="13"/>
      <c r="W606" s="13"/>
      <c r="X606" s="13"/>
      <c r="Y606" s="13"/>
      <c r="Z606" s="13"/>
      <c r="AA606" s="13"/>
    </row>
    <row r="607" spans="1:27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50"/>
      <c r="T607" s="13"/>
      <c r="U607" s="13"/>
      <c r="V607" s="13"/>
      <c r="W607" s="13"/>
      <c r="X607" s="13"/>
      <c r="Y607" s="13"/>
      <c r="Z607" s="13"/>
      <c r="AA607" s="13"/>
    </row>
    <row r="608" spans="1:27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50"/>
      <c r="T608" s="13"/>
      <c r="U608" s="13"/>
      <c r="V608" s="13"/>
      <c r="W608" s="13"/>
      <c r="X608" s="13"/>
      <c r="Y608" s="13"/>
      <c r="Z608" s="13"/>
      <c r="AA608" s="13"/>
    </row>
    <row r="609" spans="1:27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50"/>
      <c r="T609" s="13"/>
      <c r="U609" s="13"/>
      <c r="V609" s="13"/>
      <c r="W609" s="13"/>
      <c r="X609" s="13"/>
      <c r="Y609" s="13"/>
      <c r="Z609" s="13"/>
      <c r="AA609" s="13"/>
    </row>
    <row r="610" spans="1:27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50"/>
      <c r="T610" s="13"/>
      <c r="U610" s="13"/>
      <c r="V610" s="13"/>
      <c r="W610" s="13"/>
      <c r="X610" s="13"/>
      <c r="Y610" s="13"/>
      <c r="Z610" s="13"/>
      <c r="AA610" s="13"/>
    </row>
    <row r="611" spans="1:27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50"/>
      <c r="T611" s="13"/>
      <c r="U611" s="13"/>
      <c r="V611" s="13"/>
      <c r="W611" s="13"/>
      <c r="X611" s="13"/>
      <c r="Y611" s="13"/>
      <c r="Z611" s="13"/>
      <c r="AA611" s="13"/>
    </row>
    <row r="612" spans="1:27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50"/>
      <c r="T612" s="13"/>
      <c r="U612" s="13"/>
      <c r="V612" s="13"/>
      <c r="W612" s="13"/>
      <c r="X612" s="13"/>
      <c r="Y612" s="13"/>
      <c r="Z612" s="13"/>
      <c r="AA612" s="13"/>
    </row>
    <row r="613" spans="1:27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50"/>
      <c r="T613" s="13"/>
      <c r="U613" s="13"/>
      <c r="V613" s="13"/>
      <c r="W613" s="13"/>
      <c r="X613" s="13"/>
      <c r="Y613" s="13"/>
      <c r="Z613" s="13"/>
      <c r="AA613" s="13"/>
    </row>
    <row r="614" spans="1:27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50"/>
      <c r="T614" s="13"/>
      <c r="U614" s="13"/>
      <c r="V614" s="13"/>
      <c r="W614" s="13"/>
      <c r="X614" s="13"/>
      <c r="Y614" s="13"/>
      <c r="Z614" s="13"/>
      <c r="AA614" s="13"/>
    </row>
    <row r="615" spans="1:27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50"/>
      <c r="T615" s="13"/>
      <c r="U615" s="13"/>
      <c r="V615" s="13"/>
      <c r="W615" s="13"/>
      <c r="X615" s="13"/>
      <c r="Y615" s="13"/>
      <c r="Z615" s="13"/>
      <c r="AA615" s="13"/>
    </row>
    <row r="616" spans="1:27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50"/>
      <c r="T616" s="13"/>
      <c r="U616" s="13"/>
      <c r="V616" s="13"/>
      <c r="W616" s="13"/>
      <c r="X616" s="13"/>
      <c r="Y616" s="13"/>
      <c r="Z616" s="13"/>
      <c r="AA616" s="13"/>
    </row>
    <row r="617" spans="1:27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50"/>
      <c r="T617" s="13"/>
      <c r="U617" s="13"/>
      <c r="V617" s="13"/>
      <c r="W617" s="13"/>
      <c r="X617" s="13"/>
      <c r="Y617" s="13"/>
      <c r="Z617" s="13"/>
      <c r="AA617" s="13"/>
    </row>
    <row r="618" spans="1:27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50"/>
      <c r="T618" s="13"/>
      <c r="U618" s="13"/>
      <c r="V618" s="13"/>
      <c r="W618" s="13"/>
      <c r="X618" s="13"/>
      <c r="Y618" s="13"/>
      <c r="Z618" s="13"/>
      <c r="AA618" s="13"/>
    </row>
    <row r="619" spans="1:27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50"/>
      <c r="T619" s="13"/>
      <c r="U619" s="13"/>
      <c r="V619" s="13"/>
      <c r="W619" s="13"/>
      <c r="X619" s="13"/>
      <c r="Y619" s="13"/>
      <c r="Z619" s="13"/>
      <c r="AA619" s="13"/>
    </row>
    <row r="620" spans="1:27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50"/>
      <c r="T620" s="13"/>
      <c r="U620" s="13"/>
      <c r="V620" s="13"/>
      <c r="W620" s="13"/>
      <c r="X620" s="13"/>
      <c r="Y620" s="13"/>
      <c r="Z620" s="13"/>
      <c r="AA620" s="13"/>
    </row>
    <row r="621" spans="1:27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50"/>
      <c r="T621" s="13"/>
      <c r="U621" s="13"/>
      <c r="V621" s="13"/>
      <c r="W621" s="13"/>
      <c r="X621" s="13"/>
      <c r="Y621" s="13"/>
      <c r="Z621" s="13"/>
      <c r="AA621" s="13"/>
    </row>
    <row r="622" spans="1:27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50"/>
      <c r="T622" s="13"/>
      <c r="U622" s="13"/>
      <c r="V622" s="13"/>
      <c r="W622" s="13"/>
      <c r="X622" s="13"/>
      <c r="Y622" s="13"/>
      <c r="Z622" s="13"/>
      <c r="AA622" s="13"/>
    </row>
    <row r="623" spans="1:27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50"/>
      <c r="T623" s="13"/>
      <c r="U623" s="13"/>
      <c r="V623" s="13"/>
      <c r="W623" s="13"/>
      <c r="X623" s="13"/>
      <c r="Y623" s="13"/>
      <c r="Z623" s="13"/>
      <c r="AA623" s="13"/>
    </row>
    <row r="624" spans="1:27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50"/>
      <c r="T624" s="13"/>
      <c r="U624" s="13"/>
      <c r="V624" s="13"/>
      <c r="W624" s="13"/>
      <c r="X624" s="13"/>
      <c r="Y624" s="13"/>
      <c r="Z624" s="13"/>
      <c r="AA624" s="13"/>
    </row>
    <row r="625" spans="1:27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50"/>
      <c r="T625" s="13"/>
      <c r="U625" s="13"/>
      <c r="V625" s="13"/>
      <c r="W625" s="13"/>
      <c r="X625" s="13"/>
      <c r="Y625" s="13"/>
      <c r="Z625" s="13"/>
      <c r="AA625" s="13"/>
    </row>
    <row r="626" spans="1:27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50"/>
      <c r="T626" s="13"/>
      <c r="U626" s="13"/>
      <c r="V626" s="13"/>
      <c r="W626" s="13"/>
      <c r="X626" s="13"/>
      <c r="Y626" s="13"/>
      <c r="Z626" s="13"/>
      <c r="AA626" s="13"/>
    </row>
    <row r="627" spans="1:27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50"/>
      <c r="T627" s="13"/>
      <c r="U627" s="13"/>
      <c r="V627" s="13"/>
      <c r="W627" s="13"/>
      <c r="X627" s="13"/>
      <c r="Y627" s="13"/>
      <c r="Z627" s="13"/>
      <c r="AA627" s="13"/>
    </row>
    <row r="628" spans="1:27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50"/>
      <c r="T628" s="13"/>
      <c r="U628" s="13"/>
      <c r="V628" s="13"/>
      <c r="W628" s="13"/>
      <c r="X628" s="13"/>
      <c r="Y628" s="13"/>
      <c r="Z628" s="13"/>
      <c r="AA628" s="13"/>
    </row>
    <row r="629" spans="1:27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50"/>
      <c r="T629" s="13"/>
      <c r="U629" s="13"/>
      <c r="V629" s="13"/>
      <c r="W629" s="13"/>
      <c r="X629" s="13"/>
      <c r="Y629" s="13"/>
      <c r="Z629" s="13"/>
      <c r="AA629" s="13"/>
    </row>
    <row r="630" spans="1:27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50"/>
      <c r="T630" s="13"/>
      <c r="U630" s="13"/>
      <c r="V630" s="13"/>
      <c r="W630" s="13"/>
      <c r="X630" s="13"/>
      <c r="Y630" s="13"/>
      <c r="Z630" s="13"/>
      <c r="AA630" s="13"/>
    </row>
    <row r="631" spans="1:27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50"/>
      <c r="T631" s="13"/>
      <c r="U631" s="13"/>
      <c r="V631" s="13"/>
      <c r="W631" s="13"/>
      <c r="X631" s="13"/>
      <c r="Y631" s="13"/>
      <c r="Z631" s="13"/>
      <c r="AA631" s="13"/>
    </row>
    <row r="632" spans="1:27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50"/>
      <c r="T632" s="13"/>
      <c r="U632" s="13"/>
      <c r="V632" s="13"/>
      <c r="W632" s="13"/>
      <c r="X632" s="13"/>
      <c r="Y632" s="13"/>
      <c r="Z632" s="13"/>
      <c r="AA632" s="13"/>
    </row>
    <row r="633" spans="1:27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50"/>
      <c r="T633" s="13"/>
      <c r="U633" s="13"/>
      <c r="V633" s="13"/>
      <c r="W633" s="13"/>
      <c r="X633" s="13"/>
      <c r="Y633" s="13"/>
      <c r="Z633" s="13"/>
      <c r="AA633" s="13"/>
    </row>
    <row r="634" spans="1:27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50"/>
      <c r="T634" s="13"/>
      <c r="U634" s="13"/>
      <c r="V634" s="13"/>
      <c r="W634" s="13"/>
      <c r="X634" s="13"/>
      <c r="Y634" s="13"/>
      <c r="Z634" s="13"/>
      <c r="AA634" s="13"/>
    </row>
    <row r="635" spans="1:27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50"/>
      <c r="T635" s="13"/>
      <c r="U635" s="13"/>
      <c r="V635" s="13"/>
      <c r="W635" s="13"/>
      <c r="X635" s="13"/>
      <c r="Y635" s="13"/>
      <c r="Z635" s="13"/>
      <c r="AA635" s="13"/>
    </row>
    <row r="636" spans="1:27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50"/>
      <c r="T636" s="13"/>
      <c r="U636" s="13"/>
      <c r="V636" s="13"/>
      <c r="W636" s="13"/>
      <c r="X636" s="13"/>
      <c r="Y636" s="13"/>
      <c r="Z636" s="13"/>
      <c r="AA636" s="13"/>
    </row>
    <row r="637" spans="1:27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50"/>
      <c r="T637" s="13"/>
      <c r="U637" s="13"/>
      <c r="V637" s="13"/>
      <c r="W637" s="13"/>
      <c r="X637" s="13"/>
      <c r="Y637" s="13"/>
      <c r="Z637" s="13"/>
      <c r="AA637" s="13"/>
    </row>
    <row r="638" spans="1:27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50"/>
      <c r="T638" s="13"/>
      <c r="U638" s="13"/>
      <c r="V638" s="13"/>
      <c r="W638" s="13"/>
      <c r="X638" s="13"/>
      <c r="Y638" s="13"/>
      <c r="Z638" s="13"/>
      <c r="AA638" s="13"/>
    </row>
    <row r="639" spans="1:27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50"/>
      <c r="T639" s="13"/>
      <c r="U639" s="13"/>
      <c r="V639" s="13"/>
      <c r="W639" s="13"/>
      <c r="X639" s="13"/>
      <c r="Y639" s="13"/>
      <c r="Z639" s="13"/>
      <c r="AA639" s="13"/>
    </row>
    <row r="640" spans="1:27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50"/>
      <c r="T640" s="13"/>
      <c r="U640" s="13"/>
      <c r="V640" s="13"/>
      <c r="W640" s="13"/>
      <c r="X640" s="13"/>
      <c r="Y640" s="13"/>
      <c r="Z640" s="13"/>
      <c r="AA640" s="13"/>
    </row>
    <row r="641" spans="1:27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50"/>
      <c r="T641" s="13"/>
      <c r="U641" s="13"/>
      <c r="V641" s="13"/>
      <c r="W641" s="13"/>
      <c r="X641" s="13"/>
      <c r="Y641" s="13"/>
      <c r="Z641" s="13"/>
      <c r="AA641" s="13"/>
    </row>
    <row r="642" spans="1:27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50"/>
      <c r="T642" s="13"/>
      <c r="U642" s="13"/>
      <c r="V642" s="13"/>
      <c r="W642" s="13"/>
      <c r="X642" s="13"/>
      <c r="Y642" s="13"/>
      <c r="Z642" s="13"/>
      <c r="AA642" s="13"/>
    </row>
    <row r="643" spans="1:27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50"/>
      <c r="T643" s="13"/>
      <c r="U643" s="13"/>
      <c r="V643" s="13"/>
      <c r="W643" s="13"/>
      <c r="X643" s="13"/>
      <c r="Y643" s="13"/>
      <c r="Z643" s="13"/>
      <c r="AA643" s="13"/>
    </row>
    <row r="644" spans="1:27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50"/>
      <c r="T644" s="13"/>
      <c r="U644" s="13"/>
      <c r="V644" s="13"/>
      <c r="W644" s="13"/>
      <c r="X644" s="13"/>
      <c r="Y644" s="13"/>
      <c r="Z644" s="13"/>
      <c r="AA644" s="13"/>
    </row>
    <row r="645" spans="1:27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50"/>
      <c r="T645" s="13"/>
      <c r="U645" s="13"/>
      <c r="V645" s="13"/>
      <c r="W645" s="13"/>
      <c r="X645" s="13"/>
      <c r="Y645" s="13"/>
      <c r="Z645" s="13"/>
      <c r="AA645" s="13"/>
    </row>
    <row r="646" spans="1:27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50"/>
      <c r="T646" s="13"/>
      <c r="U646" s="13"/>
      <c r="V646" s="13"/>
      <c r="W646" s="13"/>
      <c r="X646" s="13"/>
      <c r="Y646" s="13"/>
      <c r="Z646" s="13"/>
      <c r="AA646" s="13"/>
    </row>
    <row r="647" spans="1:27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50"/>
      <c r="T647" s="13"/>
      <c r="U647" s="13"/>
      <c r="V647" s="13"/>
      <c r="W647" s="13"/>
      <c r="X647" s="13"/>
      <c r="Y647" s="13"/>
      <c r="Z647" s="13"/>
      <c r="AA647" s="13"/>
    </row>
    <row r="648" spans="1:27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50"/>
      <c r="T648" s="13"/>
      <c r="U648" s="13"/>
      <c r="V648" s="13"/>
      <c r="W648" s="13"/>
      <c r="X648" s="13"/>
      <c r="Y648" s="13"/>
      <c r="Z648" s="13"/>
      <c r="AA648" s="13"/>
    </row>
    <row r="649" spans="1:27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50"/>
      <c r="T649" s="13"/>
      <c r="U649" s="13"/>
      <c r="V649" s="13"/>
      <c r="W649" s="13"/>
      <c r="X649" s="13"/>
      <c r="Y649" s="13"/>
      <c r="Z649" s="13"/>
      <c r="AA649" s="13"/>
    </row>
    <row r="650" spans="1:27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50"/>
      <c r="T650" s="13"/>
      <c r="U650" s="13"/>
      <c r="V650" s="13"/>
      <c r="W650" s="13"/>
      <c r="X650" s="13"/>
      <c r="Y650" s="13"/>
      <c r="Z650" s="13"/>
      <c r="AA650" s="13"/>
    </row>
    <row r="651" spans="1:27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50"/>
      <c r="T651" s="13"/>
      <c r="U651" s="13"/>
      <c r="V651" s="13"/>
      <c r="W651" s="13"/>
      <c r="X651" s="13"/>
      <c r="Y651" s="13"/>
      <c r="Z651" s="13"/>
      <c r="AA651" s="13"/>
    </row>
    <row r="652" spans="1:27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50"/>
      <c r="T652" s="13"/>
      <c r="U652" s="13"/>
      <c r="V652" s="13"/>
      <c r="W652" s="13"/>
      <c r="X652" s="13"/>
      <c r="Y652" s="13"/>
      <c r="Z652" s="13"/>
      <c r="AA652" s="13"/>
    </row>
    <row r="653" spans="1:27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50"/>
      <c r="T653" s="13"/>
      <c r="U653" s="13"/>
      <c r="V653" s="13"/>
      <c r="W653" s="13"/>
      <c r="X653" s="13"/>
      <c r="Y653" s="13"/>
      <c r="Z653" s="13"/>
      <c r="AA653" s="13"/>
    </row>
    <row r="654" spans="1:27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50"/>
      <c r="T654" s="13"/>
      <c r="U654" s="13"/>
      <c r="V654" s="13"/>
      <c r="W654" s="13"/>
      <c r="X654" s="13"/>
      <c r="Y654" s="13"/>
      <c r="Z654" s="13"/>
      <c r="AA654" s="13"/>
    </row>
    <row r="655" spans="1:27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50"/>
      <c r="T655" s="13"/>
      <c r="U655" s="13"/>
      <c r="V655" s="13"/>
      <c r="W655" s="13"/>
      <c r="X655" s="13"/>
      <c r="Y655" s="13"/>
      <c r="Z655" s="13"/>
      <c r="AA655" s="13"/>
    </row>
    <row r="656" spans="1:27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50"/>
      <c r="T656" s="13"/>
      <c r="U656" s="13"/>
      <c r="V656" s="13"/>
      <c r="W656" s="13"/>
      <c r="X656" s="13"/>
      <c r="Y656" s="13"/>
      <c r="Z656" s="13"/>
      <c r="AA656" s="13"/>
    </row>
    <row r="657" spans="1:27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50"/>
      <c r="T657" s="13"/>
      <c r="U657" s="13"/>
      <c r="V657" s="13"/>
      <c r="W657" s="13"/>
      <c r="X657" s="13"/>
      <c r="Y657" s="13"/>
      <c r="Z657" s="13"/>
      <c r="AA657" s="13"/>
    </row>
    <row r="658" spans="1:27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50"/>
      <c r="T658" s="13"/>
      <c r="U658" s="13"/>
      <c r="V658" s="13"/>
      <c r="W658" s="13"/>
      <c r="X658" s="13"/>
      <c r="Y658" s="13"/>
      <c r="Z658" s="13"/>
      <c r="AA658" s="13"/>
    </row>
    <row r="659" spans="1:27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50"/>
      <c r="T659" s="13"/>
      <c r="U659" s="13"/>
      <c r="V659" s="13"/>
      <c r="W659" s="13"/>
      <c r="X659" s="13"/>
      <c r="Y659" s="13"/>
      <c r="Z659" s="13"/>
      <c r="AA659" s="13"/>
    </row>
    <row r="660" spans="1:27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50"/>
      <c r="T660" s="13"/>
      <c r="U660" s="13"/>
      <c r="V660" s="13"/>
      <c r="W660" s="13"/>
      <c r="X660" s="13"/>
      <c r="Y660" s="13"/>
      <c r="Z660" s="13"/>
      <c r="AA660" s="13"/>
    </row>
    <row r="661" spans="1:27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50"/>
      <c r="T661" s="13"/>
      <c r="U661" s="13"/>
      <c r="V661" s="13"/>
      <c r="W661" s="13"/>
      <c r="X661" s="13"/>
      <c r="Y661" s="13"/>
      <c r="Z661" s="13"/>
      <c r="AA661" s="13"/>
    </row>
    <row r="662" spans="1:27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50"/>
      <c r="T662" s="13"/>
      <c r="U662" s="13"/>
      <c r="V662" s="13"/>
      <c r="W662" s="13"/>
      <c r="X662" s="13"/>
      <c r="Y662" s="13"/>
      <c r="Z662" s="13"/>
      <c r="AA662" s="13"/>
    </row>
    <row r="663" spans="1:27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50"/>
      <c r="T663" s="13"/>
      <c r="U663" s="13"/>
      <c r="V663" s="13"/>
      <c r="W663" s="13"/>
      <c r="X663" s="13"/>
      <c r="Y663" s="13"/>
      <c r="Z663" s="13"/>
      <c r="AA663" s="13"/>
    </row>
    <row r="664" spans="1:27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50"/>
      <c r="T664" s="13"/>
      <c r="U664" s="13"/>
      <c r="V664" s="13"/>
      <c r="W664" s="13"/>
      <c r="X664" s="13"/>
      <c r="Y664" s="13"/>
      <c r="Z664" s="13"/>
      <c r="AA664" s="13"/>
    </row>
    <row r="665" spans="1:27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50"/>
      <c r="T665" s="13"/>
      <c r="U665" s="13"/>
      <c r="V665" s="13"/>
      <c r="W665" s="13"/>
      <c r="X665" s="13"/>
      <c r="Y665" s="13"/>
      <c r="Z665" s="13"/>
      <c r="AA665" s="13"/>
    </row>
    <row r="666" spans="1:27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50"/>
      <c r="T666" s="13"/>
      <c r="U666" s="13"/>
      <c r="V666" s="13"/>
      <c r="W666" s="13"/>
      <c r="X666" s="13"/>
      <c r="Y666" s="13"/>
      <c r="Z666" s="13"/>
      <c r="AA666" s="13"/>
    </row>
    <row r="667" spans="1:27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50"/>
      <c r="T667" s="13"/>
      <c r="U667" s="13"/>
      <c r="V667" s="13"/>
      <c r="W667" s="13"/>
      <c r="X667" s="13"/>
      <c r="Y667" s="13"/>
      <c r="Z667" s="13"/>
      <c r="AA667" s="13"/>
    </row>
    <row r="668" spans="1:27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50"/>
      <c r="T668" s="13"/>
      <c r="U668" s="13"/>
      <c r="V668" s="13"/>
      <c r="W668" s="13"/>
      <c r="X668" s="13"/>
      <c r="Y668" s="13"/>
      <c r="Z668" s="13"/>
      <c r="AA668" s="13"/>
    </row>
    <row r="669" spans="1:27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50"/>
      <c r="T669" s="13"/>
      <c r="U669" s="13"/>
      <c r="V669" s="13"/>
      <c r="W669" s="13"/>
      <c r="X669" s="13"/>
      <c r="Y669" s="13"/>
      <c r="Z669" s="13"/>
      <c r="AA669" s="13"/>
    </row>
    <row r="670" spans="1:27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50"/>
      <c r="T670" s="13"/>
      <c r="U670" s="13"/>
      <c r="V670" s="13"/>
      <c r="W670" s="13"/>
      <c r="X670" s="13"/>
      <c r="Y670" s="13"/>
      <c r="Z670" s="13"/>
      <c r="AA670" s="13"/>
    </row>
    <row r="671" spans="1:27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50"/>
      <c r="T671" s="13"/>
      <c r="U671" s="13"/>
      <c r="V671" s="13"/>
      <c r="W671" s="13"/>
      <c r="X671" s="13"/>
      <c r="Y671" s="13"/>
      <c r="Z671" s="13"/>
      <c r="AA671" s="13"/>
    </row>
    <row r="672" spans="1:27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50"/>
      <c r="T672" s="13"/>
      <c r="U672" s="13"/>
      <c r="V672" s="13"/>
      <c r="W672" s="13"/>
      <c r="X672" s="13"/>
      <c r="Y672" s="13"/>
      <c r="Z672" s="13"/>
      <c r="AA672" s="13"/>
    </row>
    <row r="673" spans="1:27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50"/>
      <c r="T673" s="13"/>
      <c r="U673" s="13"/>
      <c r="V673" s="13"/>
      <c r="W673" s="13"/>
      <c r="X673" s="13"/>
      <c r="Y673" s="13"/>
      <c r="Z673" s="13"/>
      <c r="AA673" s="13"/>
    </row>
    <row r="674" spans="1:27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50"/>
      <c r="T674" s="13"/>
      <c r="U674" s="13"/>
      <c r="V674" s="13"/>
      <c r="W674" s="13"/>
      <c r="X674" s="13"/>
      <c r="Y674" s="13"/>
      <c r="Z674" s="13"/>
      <c r="AA674" s="13"/>
    </row>
    <row r="675" spans="1:27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50"/>
      <c r="T675" s="13"/>
      <c r="U675" s="13"/>
      <c r="V675" s="13"/>
      <c r="W675" s="13"/>
      <c r="X675" s="13"/>
      <c r="Y675" s="13"/>
      <c r="Z675" s="13"/>
      <c r="AA675" s="13"/>
    </row>
    <row r="676" spans="1:27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50"/>
      <c r="T676" s="13"/>
      <c r="U676" s="13"/>
      <c r="V676" s="13"/>
      <c r="W676" s="13"/>
      <c r="X676" s="13"/>
      <c r="Y676" s="13"/>
      <c r="Z676" s="13"/>
      <c r="AA676" s="13"/>
    </row>
    <row r="677" spans="1:27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50"/>
      <c r="T677" s="13"/>
      <c r="U677" s="13"/>
      <c r="V677" s="13"/>
      <c r="W677" s="13"/>
      <c r="X677" s="13"/>
      <c r="Y677" s="13"/>
      <c r="Z677" s="13"/>
      <c r="AA677" s="13"/>
    </row>
    <row r="678" spans="1:27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50"/>
      <c r="T678" s="13"/>
      <c r="U678" s="13"/>
      <c r="V678" s="13"/>
      <c r="W678" s="13"/>
      <c r="X678" s="13"/>
      <c r="Y678" s="13"/>
      <c r="Z678" s="13"/>
      <c r="AA678" s="13"/>
    </row>
    <row r="679" spans="1:27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50"/>
      <c r="T679" s="13"/>
      <c r="U679" s="13"/>
      <c r="V679" s="13"/>
      <c r="W679" s="13"/>
      <c r="X679" s="13"/>
      <c r="Y679" s="13"/>
      <c r="Z679" s="13"/>
      <c r="AA679" s="13"/>
    </row>
    <row r="680" spans="1:27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50"/>
      <c r="T680" s="13"/>
      <c r="U680" s="13"/>
      <c r="V680" s="13"/>
      <c r="W680" s="13"/>
      <c r="X680" s="13"/>
      <c r="Y680" s="13"/>
      <c r="Z680" s="13"/>
      <c r="AA680" s="13"/>
    </row>
    <row r="681" spans="1:27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50"/>
      <c r="T681" s="13"/>
      <c r="U681" s="13"/>
      <c r="V681" s="13"/>
      <c r="W681" s="13"/>
      <c r="X681" s="13"/>
      <c r="Y681" s="13"/>
      <c r="Z681" s="13"/>
      <c r="AA681" s="13"/>
    </row>
    <row r="682" spans="1:27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50"/>
      <c r="T682" s="13"/>
      <c r="U682" s="13"/>
      <c r="V682" s="13"/>
      <c r="W682" s="13"/>
      <c r="X682" s="13"/>
      <c r="Y682" s="13"/>
      <c r="Z682" s="13"/>
      <c r="AA682" s="13"/>
    </row>
    <row r="683" spans="1:27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50"/>
      <c r="T683" s="13"/>
      <c r="U683" s="13"/>
      <c r="V683" s="13"/>
      <c r="W683" s="13"/>
      <c r="X683" s="13"/>
      <c r="Y683" s="13"/>
      <c r="Z683" s="13"/>
      <c r="AA683" s="13"/>
    </row>
    <row r="684" spans="1:27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50"/>
      <c r="T684" s="13"/>
      <c r="U684" s="13"/>
      <c r="V684" s="13"/>
      <c r="W684" s="13"/>
      <c r="X684" s="13"/>
      <c r="Y684" s="13"/>
      <c r="Z684" s="13"/>
      <c r="AA684" s="13"/>
    </row>
    <row r="685" spans="1:27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50"/>
      <c r="T685" s="13"/>
      <c r="U685" s="13"/>
      <c r="V685" s="13"/>
      <c r="W685" s="13"/>
      <c r="X685" s="13"/>
      <c r="Y685" s="13"/>
      <c r="Z685" s="13"/>
      <c r="AA685" s="13"/>
    </row>
    <row r="686" spans="1:27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50"/>
      <c r="T686" s="13"/>
      <c r="U686" s="13"/>
      <c r="V686" s="13"/>
      <c r="W686" s="13"/>
      <c r="X686" s="13"/>
      <c r="Y686" s="13"/>
      <c r="Z686" s="13"/>
      <c r="AA686" s="13"/>
    </row>
    <row r="687" spans="1:27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50"/>
      <c r="T687" s="13"/>
      <c r="U687" s="13"/>
      <c r="V687" s="13"/>
      <c r="W687" s="13"/>
      <c r="X687" s="13"/>
      <c r="Y687" s="13"/>
      <c r="Z687" s="13"/>
      <c r="AA687" s="13"/>
    </row>
    <row r="688" spans="1:27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50"/>
      <c r="T688" s="13"/>
      <c r="U688" s="13"/>
      <c r="V688" s="13"/>
      <c r="W688" s="13"/>
      <c r="X688" s="13"/>
      <c r="Y688" s="13"/>
      <c r="Z688" s="13"/>
      <c r="AA688" s="13"/>
    </row>
    <row r="689" spans="1:27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50"/>
      <c r="T689" s="13"/>
      <c r="U689" s="13"/>
      <c r="V689" s="13"/>
      <c r="W689" s="13"/>
      <c r="X689" s="13"/>
      <c r="Y689" s="13"/>
      <c r="Z689" s="13"/>
      <c r="AA689" s="13"/>
    </row>
    <row r="690" spans="1:27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50"/>
      <c r="T690" s="13"/>
      <c r="U690" s="13"/>
      <c r="V690" s="13"/>
      <c r="W690" s="13"/>
      <c r="X690" s="13"/>
      <c r="Y690" s="13"/>
      <c r="Z690" s="13"/>
      <c r="AA690" s="13"/>
    </row>
    <row r="691" spans="1:27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50"/>
      <c r="T691" s="13"/>
      <c r="U691" s="13"/>
      <c r="V691" s="13"/>
      <c r="W691" s="13"/>
      <c r="X691" s="13"/>
      <c r="Y691" s="13"/>
      <c r="Z691" s="13"/>
      <c r="AA691" s="13"/>
    </row>
    <row r="692" spans="1:27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50"/>
      <c r="T692" s="13"/>
      <c r="U692" s="13"/>
      <c r="V692" s="13"/>
      <c r="W692" s="13"/>
      <c r="X692" s="13"/>
      <c r="Y692" s="13"/>
      <c r="Z692" s="13"/>
      <c r="AA692" s="13"/>
    </row>
    <row r="693" spans="1:27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50"/>
      <c r="T693" s="13"/>
      <c r="U693" s="13"/>
      <c r="V693" s="13"/>
      <c r="W693" s="13"/>
      <c r="X693" s="13"/>
      <c r="Y693" s="13"/>
      <c r="Z693" s="13"/>
      <c r="AA693" s="13"/>
    </row>
    <row r="694" spans="1:27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50"/>
      <c r="T694" s="13"/>
      <c r="U694" s="13"/>
      <c r="V694" s="13"/>
      <c r="W694" s="13"/>
      <c r="X694" s="13"/>
      <c r="Y694" s="13"/>
      <c r="Z694" s="13"/>
      <c r="AA694" s="13"/>
    </row>
    <row r="695" spans="1:27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50"/>
      <c r="T695" s="13"/>
      <c r="U695" s="13"/>
      <c r="V695" s="13"/>
      <c r="W695" s="13"/>
      <c r="X695" s="13"/>
      <c r="Y695" s="13"/>
      <c r="Z695" s="13"/>
      <c r="AA695" s="13"/>
    </row>
    <row r="696" spans="1:27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50"/>
      <c r="T696" s="13"/>
      <c r="U696" s="13"/>
      <c r="V696" s="13"/>
      <c r="W696" s="13"/>
      <c r="X696" s="13"/>
      <c r="Y696" s="13"/>
      <c r="Z696" s="13"/>
      <c r="AA696" s="13"/>
    </row>
    <row r="697" spans="1:27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50"/>
      <c r="T697" s="13"/>
      <c r="U697" s="13"/>
      <c r="V697" s="13"/>
      <c r="W697" s="13"/>
      <c r="X697" s="13"/>
      <c r="Y697" s="13"/>
      <c r="Z697" s="13"/>
      <c r="AA697" s="13"/>
    </row>
    <row r="698" spans="1:27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50"/>
      <c r="T698" s="13"/>
      <c r="U698" s="13"/>
      <c r="V698" s="13"/>
      <c r="W698" s="13"/>
      <c r="X698" s="13"/>
      <c r="Y698" s="13"/>
      <c r="Z698" s="13"/>
      <c r="AA698" s="13"/>
    </row>
    <row r="699" spans="1:27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50"/>
      <c r="T699" s="13"/>
      <c r="U699" s="13"/>
      <c r="V699" s="13"/>
      <c r="W699" s="13"/>
      <c r="X699" s="13"/>
      <c r="Y699" s="13"/>
      <c r="Z699" s="13"/>
      <c r="AA699" s="13"/>
    </row>
    <row r="700" spans="1:27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50"/>
      <c r="T700" s="13"/>
      <c r="U700" s="13"/>
      <c r="V700" s="13"/>
      <c r="W700" s="13"/>
      <c r="X700" s="13"/>
      <c r="Y700" s="13"/>
      <c r="Z700" s="13"/>
      <c r="AA700" s="13"/>
    </row>
    <row r="701" spans="1:27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50"/>
      <c r="T701" s="13"/>
      <c r="U701" s="13"/>
      <c r="V701" s="13"/>
      <c r="W701" s="13"/>
      <c r="X701" s="13"/>
      <c r="Y701" s="13"/>
      <c r="Z701" s="13"/>
      <c r="AA701" s="13"/>
    </row>
    <row r="702" spans="1:27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50"/>
      <c r="T702" s="13"/>
      <c r="U702" s="13"/>
      <c r="V702" s="13"/>
      <c r="W702" s="13"/>
      <c r="X702" s="13"/>
      <c r="Y702" s="13"/>
      <c r="Z702" s="13"/>
      <c r="AA702" s="13"/>
    </row>
    <row r="703" spans="1:27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50"/>
      <c r="T703" s="13"/>
      <c r="U703" s="13"/>
      <c r="V703" s="13"/>
      <c r="W703" s="13"/>
      <c r="X703" s="13"/>
      <c r="Y703" s="13"/>
      <c r="Z703" s="13"/>
      <c r="AA703" s="13"/>
    </row>
    <row r="704" spans="1:27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50"/>
      <c r="T704" s="13"/>
      <c r="U704" s="13"/>
      <c r="V704" s="13"/>
      <c r="W704" s="13"/>
      <c r="X704" s="13"/>
      <c r="Y704" s="13"/>
      <c r="Z704" s="13"/>
      <c r="AA704" s="13"/>
    </row>
    <row r="705" spans="1:27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50"/>
      <c r="T705" s="13"/>
      <c r="U705" s="13"/>
      <c r="V705" s="13"/>
      <c r="W705" s="13"/>
      <c r="X705" s="13"/>
      <c r="Y705" s="13"/>
      <c r="Z705" s="13"/>
      <c r="AA705" s="13"/>
    </row>
    <row r="706" spans="1:27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50"/>
      <c r="T706" s="13"/>
      <c r="U706" s="13"/>
      <c r="V706" s="13"/>
      <c r="W706" s="13"/>
      <c r="X706" s="13"/>
      <c r="Y706" s="13"/>
      <c r="Z706" s="13"/>
      <c r="AA706" s="13"/>
    </row>
    <row r="707" spans="1:27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50"/>
      <c r="T707" s="13"/>
      <c r="U707" s="13"/>
      <c r="V707" s="13"/>
      <c r="W707" s="13"/>
      <c r="X707" s="13"/>
      <c r="Y707" s="13"/>
      <c r="Z707" s="13"/>
      <c r="AA707" s="13"/>
    </row>
    <row r="708" spans="1:27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50"/>
      <c r="T708" s="13"/>
      <c r="U708" s="13"/>
      <c r="V708" s="13"/>
      <c r="W708" s="13"/>
      <c r="X708" s="13"/>
      <c r="Y708" s="13"/>
      <c r="Z708" s="13"/>
      <c r="AA708" s="13"/>
    </row>
    <row r="709" spans="1:27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50"/>
      <c r="T709" s="13"/>
      <c r="U709" s="13"/>
      <c r="V709" s="13"/>
      <c r="W709" s="13"/>
      <c r="X709" s="13"/>
      <c r="Y709" s="13"/>
      <c r="Z709" s="13"/>
      <c r="AA709" s="13"/>
    </row>
    <row r="710" spans="1:27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50"/>
      <c r="T710" s="13"/>
      <c r="U710" s="13"/>
      <c r="V710" s="13"/>
      <c r="W710" s="13"/>
      <c r="X710" s="13"/>
      <c r="Y710" s="13"/>
      <c r="Z710" s="13"/>
      <c r="AA710" s="13"/>
    </row>
    <row r="711" spans="1:27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50"/>
      <c r="T711" s="13"/>
      <c r="U711" s="13"/>
      <c r="V711" s="13"/>
      <c r="W711" s="13"/>
      <c r="X711" s="13"/>
      <c r="Y711" s="13"/>
      <c r="Z711" s="13"/>
      <c r="AA711" s="13"/>
    </row>
    <row r="712" spans="1:27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50"/>
      <c r="T712" s="13"/>
      <c r="U712" s="13"/>
      <c r="V712" s="13"/>
      <c r="W712" s="13"/>
      <c r="X712" s="13"/>
      <c r="Y712" s="13"/>
      <c r="Z712" s="13"/>
      <c r="AA712" s="13"/>
    </row>
    <row r="713" spans="1:27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50"/>
      <c r="T713" s="13"/>
      <c r="U713" s="13"/>
      <c r="V713" s="13"/>
      <c r="W713" s="13"/>
      <c r="X713" s="13"/>
      <c r="Y713" s="13"/>
      <c r="Z713" s="13"/>
      <c r="AA713" s="13"/>
    </row>
    <row r="714" spans="1:27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50"/>
      <c r="T714" s="13"/>
      <c r="U714" s="13"/>
      <c r="V714" s="13"/>
      <c r="W714" s="13"/>
      <c r="X714" s="13"/>
      <c r="Y714" s="13"/>
      <c r="Z714" s="13"/>
      <c r="AA714" s="13"/>
    </row>
    <row r="715" spans="1:27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50"/>
      <c r="T715" s="13"/>
      <c r="U715" s="13"/>
      <c r="V715" s="13"/>
      <c r="W715" s="13"/>
      <c r="X715" s="13"/>
      <c r="Y715" s="13"/>
      <c r="Z715" s="13"/>
      <c r="AA715" s="13"/>
    </row>
    <row r="716" spans="1:27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50"/>
      <c r="T716" s="13"/>
      <c r="U716" s="13"/>
      <c r="V716" s="13"/>
      <c r="W716" s="13"/>
      <c r="X716" s="13"/>
      <c r="Y716" s="13"/>
      <c r="Z716" s="13"/>
      <c r="AA716" s="13"/>
    </row>
    <row r="717" spans="1:27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50"/>
      <c r="T717" s="13"/>
      <c r="U717" s="13"/>
      <c r="V717" s="13"/>
      <c r="W717" s="13"/>
      <c r="X717" s="13"/>
      <c r="Y717" s="13"/>
      <c r="Z717" s="13"/>
      <c r="AA717" s="13"/>
    </row>
    <row r="718" spans="1:27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50"/>
      <c r="T718" s="13"/>
      <c r="U718" s="13"/>
      <c r="V718" s="13"/>
      <c r="W718" s="13"/>
      <c r="X718" s="13"/>
      <c r="Y718" s="13"/>
      <c r="Z718" s="13"/>
      <c r="AA718" s="13"/>
    </row>
    <row r="719" spans="1:27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50"/>
      <c r="T719" s="13"/>
      <c r="U719" s="13"/>
      <c r="V719" s="13"/>
      <c r="W719" s="13"/>
      <c r="X719" s="13"/>
      <c r="Y719" s="13"/>
      <c r="Z719" s="13"/>
      <c r="AA719" s="13"/>
    </row>
    <row r="720" spans="1:27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50"/>
      <c r="T720" s="13"/>
      <c r="U720" s="13"/>
      <c r="V720" s="13"/>
      <c r="W720" s="13"/>
      <c r="X720" s="13"/>
      <c r="Y720" s="13"/>
      <c r="Z720" s="13"/>
      <c r="AA720" s="13"/>
    </row>
    <row r="721" spans="1:27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50"/>
      <c r="T721" s="13"/>
      <c r="U721" s="13"/>
      <c r="V721" s="13"/>
      <c r="W721" s="13"/>
      <c r="X721" s="13"/>
      <c r="Y721" s="13"/>
      <c r="Z721" s="13"/>
      <c r="AA721" s="13"/>
    </row>
    <row r="722" spans="1:27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50"/>
      <c r="T722" s="13"/>
      <c r="U722" s="13"/>
      <c r="V722" s="13"/>
      <c r="W722" s="13"/>
      <c r="X722" s="13"/>
      <c r="Y722" s="13"/>
      <c r="Z722" s="13"/>
      <c r="AA722" s="13"/>
    </row>
    <row r="723" spans="1:27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50"/>
      <c r="T723" s="13"/>
      <c r="U723" s="13"/>
      <c r="V723" s="13"/>
      <c r="W723" s="13"/>
      <c r="X723" s="13"/>
      <c r="Y723" s="13"/>
      <c r="Z723" s="13"/>
      <c r="AA723" s="13"/>
    </row>
    <row r="724" spans="1:27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50"/>
      <c r="T724" s="13"/>
      <c r="U724" s="13"/>
      <c r="V724" s="13"/>
      <c r="W724" s="13"/>
      <c r="X724" s="13"/>
      <c r="Y724" s="13"/>
      <c r="Z724" s="13"/>
      <c r="AA724" s="13"/>
    </row>
    <row r="725" spans="1:27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50"/>
      <c r="T725" s="13"/>
      <c r="U725" s="13"/>
      <c r="V725" s="13"/>
      <c r="W725" s="13"/>
      <c r="X725" s="13"/>
      <c r="Y725" s="13"/>
      <c r="Z725" s="13"/>
      <c r="AA725" s="13"/>
    </row>
    <row r="726" spans="1:27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50"/>
      <c r="T726" s="13"/>
      <c r="U726" s="13"/>
      <c r="V726" s="13"/>
      <c r="W726" s="13"/>
      <c r="X726" s="13"/>
      <c r="Y726" s="13"/>
      <c r="Z726" s="13"/>
      <c r="AA726" s="13"/>
    </row>
    <row r="727" spans="1:27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50"/>
      <c r="T727" s="13"/>
      <c r="U727" s="13"/>
      <c r="V727" s="13"/>
      <c r="W727" s="13"/>
      <c r="X727" s="13"/>
      <c r="Y727" s="13"/>
      <c r="Z727" s="13"/>
      <c r="AA727" s="13"/>
    </row>
    <row r="728" spans="1:27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50"/>
      <c r="T728" s="13"/>
      <c r="U728" s="13"/>
      <c r="V728" s="13"/>
      <c r="W728" s="13"/>
      <c r="X728" s="13"/>
      <c r="Y728" s="13"/>
      <c r="Z728" s="13"/>
      <c r="AA728" s="13"/>
    </row>
    <row r="729" spans="1:27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50"/>
      <c r="T729" s="13"/>
      <c r="U729" s="13"/>
      <c r="V729" s="13"/>
      <c r="W729" s="13"/>
      <c r="X729" s="13"/>
      <c r="Y729" s="13"/>
      <c r="Z729" s="13"/>
      <c r="AA729" s="13"/>
    </row>
    <row r="730" spans="1:27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50"/>
      <c r="T730" s="13"/>
      <c r="U730" s="13"/>
      <c r="V730" s="13"/>
      <c r="W730" s="13"/>
      <c r="X730" s="13"/>
      <c r="Y730" s="13"/>
      <c r="Z730" s="13"/>
      <c r="AA730" s="13"/>
    </row>
    <row r="731" spans="1:27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50"/>
      <c r="T731" s="13"/>
      <c r="U731" s="13"/>
      <c r="V731" s="13"/>
      <c r="W731" s="13"/>
      <c r="X731" s="13"/>
      <c r="Y731" s="13"/>
      <c r="Z731" s="13"/>
      <c r="AA731" s="13"/>
    </row>
    <row r="732" spans="1:27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50"/>
      <c r="T732" s="13"/>
      <c r="U732" s="13"/>
      <c r="V732" s="13"/>
      <c r="W732" s="13"/>
      <c r="X732" s="13"/>
      <c r="Y732" s="13"/>
      <c r="Z732" s="13"/>
      <c r="AA732" s="13"/>
    </row>
    <row r="733" spans="1:27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50"/>
      <c r="T733" s="13"/>
      <c r="U733" s="13"/>
      <c r="V733" s="13"/>
      <c r="W733" s="13"/>
      <c r="X733" s="13"/>
      <c r="Y733" s="13"/>
      <c r="Z733" s="13"/>
      <c r="AA733" s="13"/>
    </row>
    <row r="734" spans="1:27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50"/>
      <c r="T734" s="13"/>
      <c r="U734" s="13"/>
      <c r="V734" s="13"/>
      <c r="W734" s="13"/>
      <c r="X734" s="13"/>
      <c r="Y734" s="13"/>
      <c r="Z734" s="13"/>
      <c r="AA734" s="13"/>
    </row>
    <row r="735" spans="1:27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50"/>
      <c r="T735" s="13"/>
      <c r="U735" s="13"/>
      <c r="V735" s="13"/>
      <c r="W735" s="13"/>
      <c r="X735" s="13"/>
      <c r="Y735" s="13"/>
      <c r="Z735" s="13"/>
      <c r="AA735" s="13"/>
    </row>
    <row r="736" spans="1:27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50"/>
      <c r="T736" s="13"/>
      <c r="U736" s="13"/>
      <c r="V736" s="13"/>
      <c r="W736" s="13"/>
      <c r="X736" s="13"/>
      <c r="Y736" s="13"/>
      <c r="Z736" s="13"/>
      <c r="AA736" s="13"/>
    </row>
    <row r="737" spans="1:27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50"/>
      <c r="T737" s="13"/>
      <c r="U737" s="13"/>
      <c r="V737" s="13"/>
      <c r="W737" s="13"/>
      <c r="X737" s="13"/>
      <c r="Y737" s="13"/>
      <c r="Z737" s="13"/>
      <c r="AA737" s="13"/>
    </row>
    <row r="738" spans="1:27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50"/>
      <c r="T738" s="13"/>
      <c r="U738" s="13"/>
      <c r="V738" s="13"/>
      <c r="W738" s="13"/>
      <c r="X738" s="13"/>
      <c r="Y738" s="13"/>
      <c r="Z738" s="13"/>
      <c r="AA738" s="13"/>
    </row>
    <row r="739" spans="1:27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50"/>
      <c r="T739" s="13"/>
      <c r="U739" s="13"/>
      <c r="V739" s="13"/>
      <c r="W739" s="13"/>
      <c r="X739" s="13"/>
      <c r="Y739" s="13"/>
      <c r="Z739" s="13"/>
      <c r="AA739" s="13"/>
    </row>
    <row r="740" spans="1:27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50"/>
      <c r="T740" s="13"/>
      <c r="U740" s="13"/>
      <c r="V740" s="13"/>
      <c r="W740" s="13"/>
      <c r="X740" s="13"/>
      <c r="Y740" s="13"/>
      <c r="Z740" s="13"/>
      <c r="AA740" s="13"/>
    </row>
    <row r="741" spans="1:27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50"/>
      <c r="T741" s="13"/>
      <c r="U741" s="13"/>
      <c r="V741" s="13"/>
      <c r="W741" s="13"/>
      <c r="X741" s="13"/>
      <c r="Y741" s="13"/>
      <c r="Z741" s="13"/>
      <c r="AA741" s="13"/>
    </row>
    <row r="742" spans="1:27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50"/>
      <c r="T742" s="13"/>
      <c r="U742" s="13"/>
      <c r="V742" s="13"/>
      <c r="W742" s="13"/>
      <c r="X742" s="13"/>
      <c r="Y742" s="13"/>
      <c r="Z742" s="13"/>
      <c r="AA742" s="13"/>
    </row>
    <row r="743" spans="1:27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50"/>
      <c r="T743" s="13"/>
      <c r="U743" s="13"/>
      <c r="V743" s="13"/>
      <c r="W743" s="13"/>
      <c r="X743" s="13"/>
      <c r="Y743" s="13"/>
      <c r="Z743" s="13"/>
      <c r="AA743" s="13"/>
    </row>
    <row r="744" spans="1:27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50"/>
      <c r="T744" s="13"/>
      <c r="U744" s="13"/>
      <c r="V744" s="13"/>
      <c r="W744" s="13"/>
      <c r="X744" s="13"/>
      <c r="Y744" s="13"/>
      <c r="Z744" s="13"/>
      <c r="AA744" s="13"/>
    </row>
    <row r="745" spans="1:27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50"/>
      <c r="T745" s="13"/>
      <c r="U745" s="13"/>
      <c r="V745" s="13"/>
      <c r="W745" s="13"/>
      <c r="X745" s="13"/>
      <c r="Y745" s="13"/>
      <c r="Z745" s="13"/>
      <c r="AA745" s="13"/>
    </row>
    <row r="746" spans="1:27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50"/>
      <c r="T746" s="13"/>
      <c r="U746" s="13"/>
      <c r="V746" s="13"/>
      <c r="W746" s="13"/>
      <c r="X746" s="13"/>
      <c r="Y746" s="13"/>
      <c r="Z746" s="13"/>
      <c r="AA746" s="13"/>
    </row>
    <row r="747" spans="1:27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50"/>
      <c r="T747" s="13"/>
      <c r="U747" s="13"/>
      <c r="V747" s="13"/>
      <c r="W747" s="13"/>
      <c r="X747" s="13"/>
      <c r="Y747" s="13"/>
      <c r="Z747" s="13"/>
      <c r="AA747" s="13"/>
    </row>
    <row r="748" spans="1:27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50"/>
      <c r="T748" s="13"/>
      <c r="U748" s="13"/>
      <c r="V748" s="13"/>
      <c r="W748" s="13"/>
      <c r="X748" s="13"/>
      <c r="Y748" s="13"/>
      <c r="Z748" s="13"/>
      <c r="AA748" s="13"/>
    </row>
    <row r="749" spans="1:27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50"/>
      <c r="T749" s="13"/>
      <c r="U749" s="13"/>
      <c r="V749" s="13"/>
      <c r="W749" s="13"/>
      <c r="X749" s="13"/>
      <c r="Y749" s="13"/>
      <c r="Z749" s="13"/>
      <c r="AA749" s="13"/>
    </row>
    <row r="750" spans="1:27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50"/>
      <c r="T750" s="13"/>
      <c r="U750" s="13"/>
      <c r="V750" s="13"/>
      <c r="W750" s="13"/>
      <c r="X750" s="13"/>
      <c r="Y750" s="13"/>
      <c r="Z750" s="13"/>
      <c r="AA750" s="13"/>
    </row>
    <row r="751" spans="1:27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50"/>
      <c r="T751" s="13"/>
      <c r="U751" s="13"/>
      <c r="V751" s="13"/>
      <c r="W751" s="13"/>
      <c r="X751" s="13"/>
      <c r="Y751" s="13"/>
      <c r="Z751" s="13"/>
      <c r="AA751" s="13"/>
    </row>
    <row r="752" spans="1:27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50"/>
      <c r="T752" s="13"/>
      <c r="U752" s="13"/>
      <c r="V752" s="13"/>
      <c r="W752" s="13"/>
      <c r="X752" s="13"/>
      <c r="Y752" s="13"/>
      <c r="Z752" s="13"/>
      <c r="AA752" s="13"/>
    </row>
    <row r="753" spans="1:27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50"/>
      <c r="T753" s="13"/>
      <c r="U753" s="13"/>
      <c r="V753" s="13"/>
      <c r="W753" s="13"/>
      <c r="X753" s="13"/>
      <c r="Y753" s="13"/>
      <c r="Z753" s="13"/>
      <c r="AA753" s="13"/>
    </row>
    <row r="754" spans="1:27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50"/>
      <c r="T754" s="13"/>
      <c r="U754" s="13"/>
      <c r="V754" s="13"/>
      <c r="W754" s="13"/>
      <c r="X754" s="13"/>
      <c r="Y754" s="13"/>
      <c r="Z754" s="13"/>
      <c r="AA754" s="13"/>
    </row>
    <row r="755" spans="1:27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50"/>
      <c r="T755" s="13"/>
      <c r="U755" s="13"/>
      <c r="V755" s="13"/>
      <c r="W755" s="13"/>
      <c r="X755" s="13"/>
      <c r="Y755" s="13"/>
      <c r="Z755" s="13"/>
      <c r="AA755" s="13"/>
    </row>
    <row r="756" spans="1:27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50"/>
      <c r="T756" s="13"/>
      <c r="U756" s="13"/>
      <c r="V756" s="13"/>
      <c r="W756" s="13"/>
      <c r="X756" s="13"/>
      <c r="Y756" s="13"/>
      <c r="Z756" s="13"/>
      <c r="AA756" s="13"/>
    </row>
    <row r="757" spans="1:27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50"/>
      <c r="T757" s="13"/>
      <c r="U757" s="13"/>
      <c r="V757" s="13"/>
      <c r="W757" s="13"/>
      <c r="X757" s="13"/>
      <c r="Y757" s="13"/>
      <c r="Z757" s="13"/>
      <c r="AA757" s="13"/>
    </row>
    <row r="758" spans="1:27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50"/>
      <c r="T758" s="13"/>
      <c r="U758" s="13"/>
      <c r="V758" s="13"/>
      <c r="W758" s="13"/>
      <c r="X758" s="13"/>
      <c r="Y758" s="13"/>
      <c r="Z758" s="13"/>
      <c r="AA758" s="13"/>
    </row>
    <row r="759" spans="1:27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50"/>
      <c r="T759" s="13"/>
      <c r="U759" s="13"/>
      <c r="V759" s="13"/>
      <c r="W759" s="13"/>
      <c r="X759" s="13"/>
      <c r="Y759" s="13"/>
      <c r="Z759" s="13"/>
      <c r="AA759" s="13"/>
    </row>
    <row r="760" spans="1:27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50"/>
      <c r="T760" s="13"/>
      <c r="U760" s="13"/>
      <c r="V760" s="13"/>
      <c r="W760" s="13"/>
      <c r="X760" s="13"/>
      <c r="Y760" s="13"/>
      <c r="Z760" s="13"/>
      <c r="AA760" s="13"/>
    </row>
    <row r="761" spans="1:27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50"/>
      <c r="T761" s="13"/>
      <c r="U761" s="13"/>
      <c r="V761" s="13"/>
      <c r="W761" s="13"/>
      <c r="X761" s="13"/>
      <c r="Y761" s="13"/>
      <c r="Z761" s="13"/>
      <c r="AA761" s="13"/>
    </row>
    <row r="762" spans="1:27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50"/>
      <c r="T762" s="13"/>
      <c r="U762" s="13"/>
      <c r="V762" s="13"/>
      <c r="W762" s="13"/>
      <c r="X762" s="13"/>
      <c r="Y762" s="13"/>
      <c r="Z762" s="13"/>
      <c r="AA762" s="13"/>
    </row>
    <row r="763" spans="1:27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50"/>
      <c r="T763" s="13"/>
      <c r="U763" s="13"/>
      <c r="V763" s="13"/>
      <c r="W763" s="13"/>
      <c r="X763" s="13"/>
      <c r="Y763" s="13"/>
      <c r="Z763" s="13"/>
      <c r="AA763" s="13"/>
    </row>
    <row r="764" spans="1:27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50"/>
      <c r="T764" s="13"/>
      <c r="U764" s="13"/>
      <c r="V764" s="13"/>
      <c r="W764" s="13"/>
      <c r="X764" s="13"/>
      <c r="Y764" s="13"/>
      <c r="Z764" s="13"/>
      <c r="AA764" s="13"/>
    </row>
    <row r="765" spans="1:27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50"/>
      <c r="T765" s="13"/>
      <c r="U765" s="13"/>
      <c r="V765" s="13"/>
      <c r="W765" s="13"/>
      <c r="X765" s="13"/>
      <c r="Y765" s="13"/>
      <c r="Z765" s="13"/>
      <c r="AA765" s="13"/>
    </row>
    <row r="766" spans="1:27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50"/>
      <c r="T766" s="13"/>
      <c r="U766" s="13"/>
      <c r="V766" s="13"/>
      <c r="W766" s="13"/>
      <c r="X766" s="13"/>
      <c r="Y766" s="13"/>
      <c r="Z766" s="13"/>
      <c r="AA766" s="13"/>
    </row>
    <row r="767" spans="1:27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50"/>
      <c r="T767" s="13"/>
      <c r="U767" s="13"/>
      <c r="V767" s="13"/>
      <c r="W767" s="13"/>
      <c r="X767" s="13"/>
      <c r="Y767" s="13"/>
      <c r="Z767" s="13"/>
      <c r="AA767" s="13"/>
    </row>
    <row r="768" spans="1:27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50"/>
      <c r="T768" s="13"/>
      <c r="U768" s="13"/>
      <c r="V768" s="13"/>
      <c r="W768" s="13"/>
      <c r="X768" s="13"/>
      <c r="Y768" s="13"/>
      <c r="Z768" s="13"/>
      <c r="AA768" s="13"/>
    </row>
    <row r="769" spans="1:27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50"/>
      <c r="T769" s="13"/>
      <c r="U769" s="13"/>
      <c r="V769" s="13"/>
      <c r="W769" s="13"/>
      <c r="X769" s="13"/>
      <c r="Y769" s="13"/>
      <c r="Z769" s="13"/>
      <c r="AA769" s="13"/>
    </row>
    <row r="770" spans="1:27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50"/>
      <c r="T770" s="13"/>
      <c r="U770" s="13"/>
      <c r="V770" s="13"/>
      <c r="W770" s="13"/>
      <c r="X770" s="13"/>
      <c r="Y770" s="13"/>
      <c r="Z770" s="13"/>
      <c r="AA770" s="13"/>
    </row>
    <row r="771" spans="1:27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50"/>
      <c r="T771" s="13"/>
      <c r="U771" s="13"/>
      <c r="V771" s="13"/>
      <c r="W771" s="13"/>
      <c r="X771" s="13"/>
      <c r="Y771" s="13"/>
      <c r="Z771" s="13"/>
      <c r="AA771" s="13"/>
    </row>
    <row r="772" spans="1:27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50"/>
      <c r="T772" s="13"/>
      <c r="U772" s="13"/>
      <c r="V772" s="13"/>
      <c r="W772" s="13"/>
      <c r="X772" s="13"/>
      <c r="Y772" s="13"/>
      <c r="Z772" s="13"/>
      <c r="AA772" s="13"/>
    </row>
    <row r="773" spans="1:27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50"/>
      <c r="T773" s="13"/>
      <c r="U773" s="13"/>
      <c r="V773" s="13"/>
      <c r="W773" s="13"/>
      <c r="X773" s="13"/>
      <c r="Y773" s="13"/>
      <c r="Z773" s="13"/>
      <c r="AA773" s="13"/>
    </row>
    <row r="774" spans="1:27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50"/>
      <c r="T774" s="13"/>
      <c r="U774" s="13"/>
      <c r="V774" s="13"/>
      <c r="W774" s="13"/>
      <c r="X774" s="13"/>
      <c r="Y774" s="13"/>
      <c r="Z774" s="13"/>
      <c r="AA774" s="13"/>
    </row>
    <row r="775" spans="1:27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50"/>
      <c r="T775" s="13"/>
      <c r="U775" s="13"/>
      <c r="V775" s="13"/>
      <c r="W775" s="13"/>
      <c r="X775" s="13"/>
      <c r="Y775" s="13"/>
      <c r="Z775" s="13"/>
      <c r="AA775" s="13"/>
    </row>
    <row r="776" spans="1:27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50"/>
      <c r="T776" s="13"/>
      <c r="U776" s="13"/>
      <c r="V776" s="13"/>
      <c r="W776" s="13"/>
      <c r="X776" s="13"/>
      <c r="Y776" s="13"/>
      <c r="Z776" s="13"/>
      <c r="AA776" s="13"/>
    </row>
    <row r="777" spans="1:27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50"/>
      <c r="T777" s="13"/>
      <c r="U777" s="13"/>
      <c r="V777" s="13"/>
      <c r="W777" s="13"/>
      <c r="X777" s="13"/>
      <c r="Y777" s="13"/>
      <c r="Z777" s="13"/>
      <c r="AA777" s="13"/>
    </row>
    <row r="778" spans="1:27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50"/>
      <c r="T778" s="13"/>
      <c r="U778" s="13"/>
      <c r="V778" s="13"/>
      <c r="W778" s="13"/>
      <c r="X778" s="13"/>
      <c r="Y778" s="13"/>
      <c r="Z778" s="13"/>
      <c r="AA778" s="13"/>
    </row>
    <row r="779" spans="1:27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50"/>
      <c r="T779" s="13"/>
      <c r="U779" s="13"/>
      <c r="V779" s="13"/>
      <c r="W779" s="13"/>
      <c r="X779" s="13"/>
      <c r="Y779" s="13"/>
      <c r="Z779" s="13"/>
      <c r="AA779" s="13"/>
    </row>
    <row r="780" spans="1:27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50"/>
      <c r="T780" s="13"/>
      <c r="U780" s="13"/>
      <c r="V780" s="13"/>
      <c r="W780" s="13"/>
      <c r="X780" s="13"/>
      <c r="Y780" s="13"/>
      <c r="Z780" s="13"/>
      <c r="AA780" s="13"/>
    </row>
    <row r="781" spans="1:27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50"/>
      <c r="T781" s="13"/>
      <c r="U781" s="13"/>
      <c r="V781" s="13"/>
      <c r="W781" s="13"/>
      <c r="X781" s="13"/>
      <c r="Y781" s="13"/>
      <c r="Z781" s="13"/>
      <c r="AA781" s="13"/>
    </row>
    <row r="782" spans="1:27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50"/>
      <c r="T782" s="13"/>
      <c r="U782" s="13"/>
      <c r="V782" s="13"/>
      <c r="W782" s="13"/>
      <c r="X782" s="13"/>
      <c r="Y782" s="13"/>
      <c r="Z782" s="13"/>
      <c r="AA782" s="13"/>
    </row>
    <row r="783" spans="1:27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50"/>
      <c r="T783" s="13"/>
      <c r="U783" s="13"/>
      <c r="V783" s="13"/>
      <c r="W783" s="13"/>
      <c r="X783" s="13"/>
      <c r="Y783" s="13"/>
      <c r="Z783" s="13"/>
      <c r="AA783" s="13"/>
    </row>
    <row r="784" spans="1:27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50"/>
      <c r="T784" s="13"/>
      <c r="U784" s="13"/>
      <c r="V784" s="13"/>
      <c r="W784" s="13"/>
      <c r="X784" s="13"/>
      <c r="Y784" s="13"/>
      <c r="Z784" s="13"/>
      <c r="AA784" s="13"/>
    </row>
    <row r="785" spans="1:27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50"/>
      <c r="T785" s="13"/>
      <c r="U785" s="13"/>
      <c r="V785" s="13"/>
      <c r="W785" s="13"/>
      <c r="X785" s="13"/>
      <c r="Y785" s="13"/>
      <c r="Z785" s="13"/>
      <c r="AA785" s="13"/>
    </row>
    <row r="786" spans="1:27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50"/>
      <c r="T786" s="13"/>
      <c r="U786" s="13"/>
      <c r="V786" s="13"/>
      <c r="W786" s="13"/>
      <c r="X786" s="13"/>
      <c r="Y786" s="13"/>
      <c r="Z786" s="13"/>
      <c r="AA786" s="13"/>
    </row>
    <row r="787" spans="1:27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50"/>
      <c r="T787" s="13"/>
      <c r="U787" s="13"/>
      <c r="V787" s="13"/>
      <c r="W787" s="13"/>
      <c r="X787" s="13"/>
      <c r="Y787" s="13"/>
      <c r="Z787" s="13"/>
      <c r="AA787" s="13"/>
    </row>
    <row r="788" spans="1:27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50"/>
      <c r="T788" s="13"/>
      <c r="U788" s="13"/>
      <c r="V788" s="13"/>
      <c r="W788" s="13"/>
      <c r="X788" s="13"/>
      <c r="Y788" s="13"/>
      <c r="Z788" s="13"/>
      <c r="AA788" s="13"/>
    </row>
    <row r="789" spans="1:27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50"/>
      <c r="T789" s="13"/>
      <c r="U789" s="13"/>
      <c r="V789" s="13"/>
      <c r="W789" s="13"/>
      <c r="X789" s="13"/>
      <c r="Y789" s="13"/>
      <c r="Z789" s="13"/>
      <c r="AA789" s="13"/>
    </row>
    <row r="790" spans="1:27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50"/>
      <c r="T790" s="13"/>
      <c r="U790" s="13"/>
      <c r="V790" s="13"/>
      <c r="W790" s="13"/>
      <c r="X790" s="13"/>
      <c r="Y790" s="13"/>
      <c r="Z790" s="13"/>
      <c r="AA790" s="13"/>
    </row>
    <row r="791" spans="1:27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50"/>
      <c r="T791" s="13"/>
      <c r="U791" s="13"/>
      <c r="V791" s="13"/>
      <c r="W791" s="13"/>
      <c r="X791" s="13"/>
      <c r="Y791" s="13"/>
      <c r="Z791" s="13"/>
      <c r="AA791" s="13"/>
    </row>
    <row r="792" spans="1:27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50"/>
      <c r="T792" s="13"/>
      <c r="U792" s="13"/>
      <c r="V792" s="13"/>
      <c r="W792" s="13"/>
      <c r="X792" s="13"/>
      <c r="Y792" s="13"/>
      <c r="Z792" s="13"/>
      <c r="AA792" s="13"/>
    </row>
    <row r="793" spans="1:27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50"/>
      <c r="T793" s="13"/>
      <c r="U793" s="13"/>
      <c r="V793" s="13"/>
      <c r="W793" s="13"/>
      <c r="X793" s="13"/>
      <c r="Y793" s="13"/>
      <c r="Z793" s="13"/>
      <c r="AA793" s="13"/>
    </row>
    <row r="794" spans="1:27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50"/>
      <c r="T794" s="13"/>
      <c r="U794" s="13"/>
      <c r="V794" s="13"/>
      <c r="W794" s="13"/>
      <c r="X794" s="13"/>
      <c r="Y794" s="13"/>
      <c r="Z794" s="13"/>
      <c r="AA794" s="13"/>
    </row>
    <row r="795" spans="1:27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50"/>
      <c r="T795" s="13"/>
      <c r="U795" s="13"/>
      <c r="V795" s="13"/>
      <c r="W795" s="13"/>
      <c r="X795" s="13"/>
      <c r="Y795" s="13"/>
      <c r="Z795" s="13"/>
      <c r="AA795" s="13"/>
    </row>
    <row r="796" spans="1:27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50"/>
      <c r="T796" s="13"/>
      <c r="U796" s="13"/>
      <c r="V796" s="13"/>
      <c r="W796" s="13"/>
      <c r="X796" s="13"/>
      <c r="Y796" s="13"/>
      <c r="Z796" s="13"/>
      <c r="AA796" s="13"/>
    </row>
    <row r="797" spans="1:27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50"/>
      <c r="T797" s="13"/>
      <c r="U797" s="13"/>
      <c r="V797" s="13"/>
      <c r="W797" s="13"/>
      <c r="X797" s="13"/>
      <c r="Y797" s="13"/>
      <c r="Z797" s="13"/>
      <c r="AA797" s="13"/>
    </row>
    <row r="798" spans="1:27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50"/>
      <c r="T798" s="13"/>
      <c r="U798" s="13"/>
      <c r="V798" s="13"/>
      <c r="W798" s="13"/>
      <c r="X798" s="13"/>
      <c r="Y798" s="13"/>
      <c r="Z798" s="13"/>
      <c r="AA798" s="13"/>
    </row>
    <row r="799" spans="1:27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50"/>
      <c r="T799" s="13"/>
      <c r="U799" s="13"/>
      <c r="V799" s="13"/>
      <c r="W799" s="13"/>
      <c r="X799" s="13"/>
      <c r="Y799" s="13"/>
      <c r="Z799" s="13"/>
      <c r="AA799" s="13"/>
    </row>
    <row r="800" spans="1:27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50"/>
      <c r="T800" s="13"/>
      <c r="U800" s="13"/>
      <c r="V800" s="13"/>
      <c r="W800" s="13"/>
      <c r="X800" s="13"/>
      <c r="Y800" s="13"/>
      <c r="Z800" s="13"/>
      <c r="AA800" s="13"/>
    </row>
    <row r="801" spans="1:27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50"/>
      <c r="T801" s="13"/>
      <c r="U801" s="13"/>
      <c r="V801" s="13"/>
      <c r="W801" s="13"/>
      <c r="X801" s="13"/>
      <c r="Y801" s="13"/>
      <c r="Z801" s="13"/>
      <c r="AA801" s="13"/>
    </row>
    <row r="802" spans="1:27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50"/>
      <c r="T802" s="13"/>
      <c r="U802" s="13"/>
      <c r="V802" s="13"/>
      <c r="W802" s="13"/>
      <c r="X802" s="13"/>
      <c r="Y802" s="13"/>
      <c r="Z802" s="13"/>
      <c r="AA802" s="13"/>
    </row>
    <row r="803" spans="1:27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50"/>
      <c r="T803" s="13"/>
      <c r="U803" s="13"/>
      <c r="V803" s="13"/>
      <c r="W803" s="13"/>
      <c r="X803" s="13"/>
      <c r="Y803" s="13"/>
      <c r="Z803" s="13"/>
      <c r="AA803" s="13"/>
    </row>
    <row r="804" spans="1:27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50"/>
      <c r="T804" s="13"/>
      <c r="U804" s="13"/>
      <c r="V804" s="13"/>
      <c r="W804" s="13"/>
      <c r="X804" s="13"/>
      <c r="Y804" s="13"/>
      <c r="Z804" s="13"/>
      <c r="AA804" s="13"/>
    </row>
    <row r="805" spans="1:27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50"/>
      <c r="T805" s="13"/>
      <c r="U805" s="13"/>
      <c r="V805" s="13"/>
      <c r="W805" s="13"/>
      <c r="X805" s="13"/>
      <c r="Y805" s="13"/>
      <c r="Z805" s="13"/>
      <c r="AA805" s="13"/>
    </row>
    <row r="806" spans="1:27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50"/>
      <c r="T806" s="13"/>
      <c r="U806" s="13"/>
      <c r="V806" s="13"/>
      <c r="W806" s="13"/>
      <c r="X806" s="13"/>
      <c r="Y806" s="13"/>
      <c r="Z806" s="13"/>
      <c r="AA806" s="13"/>
    </row>
    <row r="807" spans="1:27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50"/>
      <c r="T807" s="13"/>
      <c r="U807" s="13"/>
      <c r="V807" s="13"/>
      <c r="W807" s="13"/>
      <c r="X807" s="13"/>
      <c r="Y807" s="13"/>
      <c r="Z807" s="13"/>
      <c r="AA807" s="13"/>
    </row>
    <row r="808" spans="1:27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50"/>
      <c r="T808" s="13"/>
      <c r="U808" s="13"/>
      <c r="V808" s="13"/>
      <c r="W808" s="13"/>
      <c r="X808" s="13"/>
      <c r="Y808" s="13"/>
      <c r="Z808" s="13"/>
      <c r="AA808" s="13"/>
    </row>
    <row r="809" spans="1:27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50"/>
      <c r="T809" s="13"/>
      <c r="U809" s="13"/>
      <c r="V809" s="13"/>
      <c r="W809" s="13"/>
      <c r="X809" s="13"/>
      <c r="Y809" s="13"/>
      <c r="Z809" s="13"/>
      <c r="AA809" s="13"/>
    </row>
    <row r="810" spans="1:27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50"/>
      <c r="T810" s="13"/>
      <c r="U810" s="13"/>
      <c r="V810" s="13"/>
      <c r="W810" s="13"/>
      <c r="X810" s="13"/>
      <c r="Y810" s="13"/>
      <c r="Z810" s="13"/>
      <c r="AA810" s="13"/>
    </row>
    <row r="811" spans="1:27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50"/>
      <c r="T811" s="13"/>
      <c r="U811" s="13"/>
      <c r="V811" s="13"/>
      <c r="W811" s="13"/>
      <c r="X811" s="13"/>
      <c r="Y811" s="13"/>
      <c r="Z811" s="13"/>
      <c r="AA811" s="13"/>
    </row>
    <row r="812" spans="1:27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50"/>
      <c r="T812" s="13"/>
      <c r="U812" s="13"/>
      <c r="V812" s="13"/>
      <c r="W812" s="13"/>
      <c r="X812" s="13"/>
      <c r="Y812" s="13"/>
      <c r="Z812" s="13"/>
      <c r="AA812" s="13"/>
    </row>
    <row r="813" spans="1:27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50"/>
      <c r="T813" s="13"/>
      <c r="U813" s="13"/>
      <c r="V813" s="13"/>
      <c r="W813" s="13"/>
      <c r="X813" s="13"/>
      <c r="Y813" s="13"/>
      <c r="Z813" s="13"/>
      <c r="AA813" s="13"/>
    </row>
    <row r="814" spans="1:27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50"/>
      <c r="T814" s="13"/>
      <c r="U814" s="13"/>
      <c r="V814" s="13"/>
      <c r="W814" s="13"/>
      <c r="X814" s="13"/>
      <c r="Y814" s="13"/>
      <c r="Z814" s="13"/>
      <c r="AA814" s="13"/>
    </row>
    <row r="815" spans="1:27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50"/>
      <c r="T815" s="13"/>
      <c r="U815" s="13"/>
      <c r="V815" s="13"/>
      <c r="W815" s="13"/>
      <c r="X815" s="13"/>
      <c r="Y815" s="13"/>
      <c r="Z815" s="13"/>
      <c r="AA815" s="13"/>
    </row>
    <row r="816" spans="1:27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50"/>
      <c r="T816" s="13"/>
      <c r="U816" s="13"/>
      <c r="V816" s="13"/>
      <c r="W816" s="13"/>
      <c r="X816" s="13"/>
      <c r="Y816" s="13"/>
      <c r="Z816" s="13"/>
      <c r="AA816" s="13"/>
    </row>
    <row r="817" spans="1:27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50"/>
      <c r="T817" s="13"/>
      <c r="U817" s="13"/>
      <c r="V817" s="13"/>
      <c r="W817" s="13"/>
      <c r="X817" s="13"/>
      <c r="Y817" s="13"/>
      <c r="Z817" s="13"/>
      <c r="AA817" s="13"/>
    </row>
    <row r="818" spans="1:27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50"/>
      <c r="T818" s="13"/>
      <c r="U818" s="13"/>
      <c r="V818" s="13"/>
      <c r="W818" s="13"/>
      <c r="X818" s="13"/>
      <c r="Y818" s="13"/>
      <c r="Z818" s="13"/>
      <c r="AA818" s="13"/>
    </row>
    <row r="819" spans="1:27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50"/>
      <c r="T819" s="13"/>
      <c r="U819" s="13"/>
      <c r="V819" s="13"/>
      <c r="W819" s="13"/>
      <c r="X819" s="13"/>
      <c r="Y819" s="13"/>
      <c r="Z819" s="13"/>
      <c r="AA819" s="13"/>
    </row>
    <row r="820" spans="1:27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50"/>
      <c r="T820" s="13"/>
      <c r="U820" s="13"/>
      <c r="V820" s="13"/>
      <c r="W820" s="13"/>
      <c r="X820" s="13"/>
      <c r="Y820" s="13"/>
      <c r="Z820" s="13"/>
      <c r="AA820" s="13"/>
    </row>
    <row r="821" spans="1:27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50"/>
      <c r="T821" s="13"/>
      <c r="U821" s="13"/>
      <c r="V821" s="13"/>
      <c r="W821" s="13"/>
      <c r="X821" s="13"/>
      <c r="Y821" s="13"/>
      <c r="Z821" s="13"/>
      <c r="AA821" s="13"/>
    </row>
    <row r="822" spans="1:27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50"/>
      <c r="T822" s="13"/>
      <c r="U822" s="13"/>
      <c r="V822" s="13"/>
      <c r="W822" s="13"/>
      <c r="X822" s="13"/>
      <c r="Y822" s="13"/>
      <c r="Z822" s="13"/>
      <c r="AA822" s="13"/>
    </row>
    <row r="823" spans="1:27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50"/>
      <c r="T823" s="13"/>
      <c r="U823" s="13"/>
      <c r="V823" s="13"/>
      <c r="W823" s="13"/>
      <c r="X823" s="13"/>
      <c r="Y823" s="13"/>
      <c r="Z823" s="13"/>
      <c r="AA823" s="13"/>
    </row>
    <row r="824" spans="1:27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50"/>
      <c r="T824" s="13"/>
      <c r="U824" s="13"/>
      <c r="V824" s="13"/>
      <c r="W824" s="13"/>
      <c r="X824" s="13"/>
      <c r="Y824" s="13"/>
      <c r="Z824" s="13"/>
      <c r="AA824" s="13"/>
    </row>
    <row r="825" spans="1:27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50"/>
      <c r="T825" s="13"/>
      <c r="U825" s="13"/>
      <c r="V825" s="13"/>
      <c r="W825" s="13"/>
      <c r="X825" s="13"/>
      <c r="Y825" s="13"/>
      <c r="Z825" s="13"/>
      <c r="AA825" s="13"/>
    </row>
    <row r="826" spans="1:27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50"/>
      <c r="T826" s="13"/>
      <c r="U826" s="13"/>
      <c r="V826" s="13"/>
      <c r="W826" s="13"/>
      <c r="X826" s="13"/>
      <c r="Y826" s="13"/>
      <c r="Z826" s="13"/>
      <c r="AA826" s="13"/>
    </row>
    <row r="827" spans="1:27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50"/>
      <c r="T827" s="13"/>
      <c r="U827" s="13"/>
      <c r="V827" s="13"/>
      <c r="W827" s="13"/>
      <c r="X827" s="13"/>
      <c r="Y827" s="13"/>
      <c r="Z827" s="13"/>
      <c r="AA827" s="13"/>
    </row>
    <row r="828" spans="1:27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50"/>
      <c r="T828" s="13"/>
      <c r="U828" s="13"/>
      <c r="V828" s="13"/>
      <c r="W828" s="13"/>
      <c r="X828" s="13"/>
      <c r="Y828" s="13"/>
      <c r="Z828" s="13"/>
      <c r="AA828" s="13"/>
    </row>
    <row r="829" spans="1:27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50"/>
      <c r="T829" s="13"/>
      <c r="U829" s="13"/>
      <c r="V829" s="13"/>
      <c r="W829" s="13"/>
      <c r="X829" s="13"/>
      <c r="Y829" s="13"/>
      <c r="Z829" s="13"/>
      <c r="AA829" s="13"/>
    </row>
    <row r="830" spans="1:27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50"/>
      <c r="T830" s="13"/>
      <c r="U830" s="13"/>
      <c r="V830" s="13"/>
      <c r="W830" s="13"/>
      <c r="X830" s="13"/>
      <c r="Y830" s="13"/>
      <c r="Z830" s="13"/>
      <c r="AA830" s="13"/>
    </row>
    <row r="831" spans="1:27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50"/>
      <c r="T831" s="13"/>
      <c r="U831" s="13"/>
      <c r="V831" s="13"/>
      <c r="W831" s="13"/>
      <c r="X831" s="13"/>
      <c r="Y831" s="13"/>
      <c r="Z831" s="13"/>
      <c r="AA831" s="13"/>
    </row>
    <row r="832" spans="1:27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50"/>
      <c r="T832" s="13"/>
      <c r="U832" s="13"/>
      <c r="V832" s="13"/>
      <c r="W832" s="13"/>
      <c r="X832" s="13"/>
      <c r="Y832" s="13"/>
      <c r="Z832" s="13"/>
      <c r="AA832" s="13"/>
    </row>
    <row r="833" spans="1:27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50"/>
      <c r="T833" s="13"/>
      <c r="U833" s="13"/>
      <c r="V833" s="13"/>
      <c r="W833" s="13"/>
      <c r="X833" s="13"/>
      <c r="Y833" s="13"/>
      <c r="Z833" s="13"/>
      <c r="AA833" s="13"/>
    </row>
    <row r="834" spans="1:27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50"/>
      <c r="T834" s="13"/>
      <c r="U834" s="13"/>
      <c r="V834" s="13"/>
      <c r="W834" s="13"/>
      <c r="X834" s="13"/>
      <c r="Y834" s="13"/>
      <c r="Z834" s="13"/>
      <c r="AA834" s="13"/>
    </row>
    <row r="835" spans="1:27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50"/>
      <c r="T835" s="13"/>
      <c r="U835" s="13"/>
      <c r="V835" s="13"/>
      <c r="W835" s="13"/>
      <c r="X835" s="13"/>
      <c r="Y835" s="13"/>
      <c r="Z835" s="13"/>
      <c r="AA835" s="13"/>
    </row>
    <row r="836" spans="1:27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50"/>
      <c r="T836" s="13"/>
      <c r="U836" s="13"/>
      <c r="V836" s="13"/>
      <c r="W836" s="13"/>
      <c r="X836" s="13"/>
      <c r="Y836" s="13"/>
      <c r="Z836" s="13"/>
      <c r="AA836" s="13"/>
    </row>
    <row r="837" spans="1:27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50"/>
      <c r="T837" s="13"/>
      <c r="U837" s="13"/>
      <c r="V837" s="13"/>
      <c r="W837" s="13"/>
      <c r="X837" s="13"/>
      <c r="Y837" s="13"/>
      <c r="Z837" s="13"/>
      <c r="AA837" s="13"/>
    </row>
    <row r="838" spans="1:27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50"/>
      <c r="T838" s="13"/>
      <c r="U838" s="13"/>
      <c r="V838" s="13"/>
      <c r="W838" s="13"/>
      <c r="X838" s="13"/>
      <c r="Y838" s="13"/>
      <c r="Z838" s="13"/>
      <c r="AA838" s="13"/>
    </row>
    <row r="839" spans="1:27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50"/>
      <c r="T839" s="13"/>
      <c r="U839" s="13"/>
      <c r="V839" s="13"/>
      <c r="W839" s="13"/>
      <c r="X839" s="13"/>
      <c r="Y839" s="13"/>
      <c r="Z839" s="13"/>
      <c r="AA839" s="13"/>
    </row>
    <row r="840" spans="1:27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50"/>
      <c r="T840" s="13"/>
      <c r="U840" s="13"/>
      <c r="V840" s="13"/>
      <c r="W840" s="13"/>
      <c r="X840" s="13"/>
      <c r="Y840" s="13"/>
      <c r="Z840" s="13"/>
      <c r="AA840" s="13"/>
    </row>
    <row r="841" spans="1:27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50"/>
      <c r="T841" s="13"/>
      <c r="U841" s="13"/>
      <c r="V841" s="13"/>
      <c r="W841" s="13"/>
      <c r="X841" s="13"/>
      <c r="Y841" s="13"/>
      <c r="Z841" s="13"/>
      <c r="AA841" s="13"/>
    </row>
    <row r="842" spans="1:27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50"/>
      <c r="T842" s="13"/>
      <c r="U842" s="13"/>
      <c r="V842" s="13"/>
      <c r="W842" s="13"/>
      <c r="X842" s="13"/>
      <c r="Y842" s="13"/>
      <c r="Z842" s="13"/>
      <c r="AA842" s="13"/>
    </row>
    <row r="843" spans="1:27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50"/>
      <c r="T843" s="13"/>
      <c r="U843" s="13"/>
      <c r="V843" s="13"/>
      <c r="W843" s="13"/>
      <c r="X843" s="13"/>
      <c r="Y843" s="13"/>
      <c r="Z843" s="13"/>
      <c r="AA843" s="13"/>
    </row>
    <row r="844" spans="1:27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50"/>
      <c r="T844" s="13"/>
      <c r="U844" s="13"/>
      <c r="V844" s="13"/>
      <c r="W844" s="13"/>
      <c r="X844" s="13"/>
      <c r="Y844" s="13"/>
      <c r="Z844" s="13"/>
      <c r="AA844" s="13"/>
    </row>
    <row r="845" spans="1:27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50"/>
      <c r="T845" s="13"/>
      <c r="U845" s="13"/>
      <c r="V845" s="13"/>
      <c r="W845" s="13"/>
      <c r="X845" s="13"/>
      <c r="Y845" s="13"/>
      <c r="Z845" s="13"/>
      <c r="AA845" s="13"/>
    </row>
    <row r="846" spans="1:27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50"/>
      <c r="T846" s="13"/>
      <c r="U846" s="13"/>
      <c r="V846" s="13"/>
      <c r="W846" s="13"/>
      <c r="X846" s="13"/>
      <c r="Y846" s="13"/>
      <c r="Z846" s="13"/>
      <c r="AA846" s="13"/>
    </row>
    <row r="847" spans="1:27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50"/>
      <c r="T847" s="13"/>
      <c r="U847" s="13"/>
      <c r="V847" s="13"/>
      <c r="W847" s="13"/>
      <c r="X847" s="13"/>
      <c r="Y847" s="13"/>
      <c r="Z847" s="13"/>
      <c r="AA847" s="13"/>
    </row>
    <row r="848" spans="1:27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50"/>
      <c r="T848" s="13"/>
      <c r="U848" s="13"/>
      <c r="V848" s="13"/>
      <c r="W848" s="13"/>
      <c r="X848" s="13"/>
      <c r="Y848" s="13"/>
      <c r="Z848" s="13"/>
      <c r="AA848" s="13"/>
    </row>
    <row r="849" spans="1:27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50"/>
      <c r="T849" s="13"/>
      <c r="U849" s="13"/>
      <c r="V849" s="13"/>
      <c r="W849" s="13"/>
      <c r="X849" s="13"/>
      <c r="Y849" s="13"/>
      <c r="Z849" s="13"/>
      <c r="AA849" s="13"/>
    </row>
    <row r="850" spans="1:27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50"/>
      <c r="T850" s="13"/>
      <c r="U850" s="13"/>
      <c r="V850" s="13"/>
      <c r="W850" s="13"/>
      <c r="X850" s="13"/>
      <c r="Y850" s="13"/>
      <c r="Z850" s="13"/>
      <c r="AA850" s="13"/>
    </row>
    <row r="851" spans="1:27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50"/>
      <c r="T851" s="13"/>
      <c r="U851" s="13"/>
      <c r="V851" s="13"/>
      <c r="W851" s="13"/>
      <c r="X851" s="13"/>
      <c r="Y851" s="13"/>
      <c r="Z851" s="13"/>
      <c r="AA851" s="13"/>
    </row>
    <row r="852" spans="1:27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50"/>
      <c r="T852" s="13"/>
      <c r="U852" s="13"/>
      <c r="V852" s="13"/>
      <c r="W852" s="13"/>
      <c r="X852" s="13"/>
      <c r="Y852" s="13"/>
      <c r="Z852" s="13"/>
      <c r="AA852" s="13"/>
    </row>
    <row r="853" spans="1:27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50"/>
      <c r="T853" s="13"/>
      <c r="U853" s="13"/>
      <c r="V853" s="13"/>
      <c r="W853" s="13"/>
      <c r="X853" s="13"/>
      <c r="Y853" s="13"/>
      <c r="Z853" s="13"/>
      <c r="AA853" s="13"/>
    </row>
    <row r="854" spans="1:27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50"/>
      <c r="T854" s="13"/>
      <c r="U854" s="13"/>
      <c r="V854" s="13"/>
      <c r="W854" s="13"/>
      <c r="X854" s="13"/>
      <c r="Y854" s="13"/>
      <c r="Z854" s="13"/>
      <c r="AA854" s="13"/>
    </row>
    <row r="855" spans="1:27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50"/>
      <c r="T855" s="13"/>
      <c r="U855" s="13"/>
      <c r="V855" s="13"/>
      <c r="W855" s="13"/>
      <c r="X855" s="13"/>
      <c r="Y855" s="13"/>
      <c r="Z855" s="13"/>
      <c r="AA855" s="13"/>
    </row>
    <row r="856" spans="1:27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50"/>
      <c r="T856" s="13"/>
      <c r="U856" s="13"/>
      <c r="V856" s="13"/>
      <c r="W856" s="13"/>
      <c r="X856" s="13"/>
      <c r="Y856" s="13"/>
      <c r="Z856" s="13"/>
      <c r="AA856" s="13"/>
    </row>
    <row r="857" spans="1:27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50"/>
      <c r="T857" s="13"/>
      <c r="U857" s="13"/>
      <c r="V857" s="13"/>
      <c r="W857" s="13"/>
      <c r="X857" s="13"/>
      <c r="Y857" s="13"/>
      <c r="Z857" s="13"/>
      <c r="AA857" s="13"/>
    </row>
    <row r="858" spans="1:27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50"/>
      <c r="T858" s="13"/>
      <c r="U858" s="13"/>
      <c r="V858" s="13"/>
      <c r="W858" s="13"/>
      <c r="X858" s="13"/>
      <c r="Y858" s="13"/>
      <c r="Z858" s="13"/>
      <c r="AA858" s="13"/>
    </row>
    <row r="859" spans="1:27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50"/>
      <c r="T859" s="13"/>
      <c r="U859" s="13"/>
      <c r="V859" s="13"/>
      <c r="W859" s="13"/>
      <c r="X859" s="13"/>
      <c r="Y859" s="13"/>
      <c r="Z859" s="13"/>
      <c r="AA859" s="13"/>
    </row>
    <row r="860" spans="1:27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50"/>
      <c r="T860" s="13"/>
      <c r="U860" s="13"/>
      <c r="V860" s="13"/>
      <c r="W860" s="13"/>
      <c r="X860" s="13"/>
      <c r="Y860" s="13"/>
      <c r="Z860" s="13"/>
      <c r="AA860" s="13"/>
    </row>
    <row r="861" spans="1:27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50"/>
      <c r="T861" s="13"/>
      <c r="U861" s="13"/>
      <c r="V861" s="13"/>
      <c r="W861" s="13"/>
      <c r="X861" s="13"/>
      <c r="Y861" s="13"/>
      <c r="Z861" s="13"/>
      <c r="AA861" s="13"/>
    </row>
    <row r="862" spans="1:27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50"/>
      <c r="T862" s="13"/>
      <c r="U862" s="13"/>
      <c r="V862" s="13"/>
      <c r="W862" s="13"/>
      <c r="X862" s="13"/>
      <c r="Y862" s="13"/>
      <c r="Z862" s="13"/>
      <c r="AA862" s="13"/>
    </row>
    <row r="863" spans="1:27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50"/>
      <c r="T863" s="13"/>
      <c r="U863" s="13"/>
      <c r="V863" s="13"/>
      <c r="W863" s="13"/>
      <c r="X863" s="13"/>
      <c r="Y863" s="13"/>
      <c r="Z863" s="13"/>
      <c r="AA863" s="13"/>
    </row>
    <row r="864" spans="1:27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50"/>
      <c r="T864" s="13"/>
      <c r="U864" s="13"/>
      <c r="V864" s="13"/>
      <c r="W864" s="13"/>
      <c r="X864" s="13"/>
      <c r="Y864" s="13"/>
      <c r="Z864" s="13"/>
      <c r="AA864" s="13"/>
    </row>
    <row r="865" spans="1:27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50"/>
      <c r="T865" s="13"/>
      <c r="U865" s="13"/>
      <c r="V865" s="13"/>
      <c r="W865" s="13"/>
      <c r="X865" s="13"/>
      <c r="Y865" s="13"/>
      <c r="Z865" s="13"/>
      <c r="AA865" s="13"/>
    </row>
    <row r="866" spans="1:27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50"/>
      <c r="T866" s="13"/>
      <c r="U866" s="13"/>
      <c r="V866" s="13"/>
      <c r="W866" s="13"/>
      <c r="X866" s="13"/>
      <c r="Y866" s="13"/>
      <c r="Z866" s="13"/>
      <c r="AA866" s="13"/>
    </row>
    <row r="867" spans="1:27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50"/>
      <c r="T867" s="13"/>
      <c r="U867" s="13"/>
      <c r="V867" s="13"/>
      <c r="W867" s="13"/>
      <c r="X867" s="13"/>
      <c r="Y867" s="13"/>
      <c r="Z867" s="13"/>
      <c r="AA867" s="13"/>
    </row>
    <row r="868" spans="1:27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50"/>
      <c r="T868" s="13"/>
      <c r="U868" s="13"/>
      <c r="V868" s="13"/>
      <c r="W868" s="13"/>
      <c r="X868" s="13"/>
      <c r="Y868" s="13"/>
      <c r="Z868" s="13"/>
      <c r="AA868" s="13"/>
    </row>
    <row r="869" spans="1:27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50"/>
      <c r="T869" s="13"/>
      <c r="U869" s="13"/>
      <c r="V869" s="13"/>
      <c r="W869" s="13"/>
      <c r="X869" s="13"/>
      <c r="Y869" s="13"/>
      <c r="Z869" s="13"/>
      <c r="AA869" s="13"/>
    </row>
    <row r="870" spans="1:27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50"/>
      <c r="T870" s="13"/>
      <c r="U870" s="13"/>
      <c r="V870" s="13"/>
      <c r="W870" s="13"/>
      <c r="X870" s="13"/>
      <c r="Y870" s="13"/>
      <c r="Z870" s="13"/>
      <c r="AA870" s="13"/>
    </row>
    <row r="871" spans="1:27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50"/>
      <c r="T871" s="13"/>
      <c r="U871" s="13"/>
      <c r="V871" s="13"/>
      <c r="W871" s="13"/>
      <c r="X871" s="13"/>
      <c r="Y871" s="13"/>
      <c r="Z871" s="13"/>
      <c r="AA871" s="13"/>
    </row>
    <row r="872" spans="1:27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50"/>
      <c r="T872" s="13"/>
      <c r="U872" s="13"/>
      <c r="V872" s="13"/>
      <c r="W872" s="13"/>
      <c r="X872" s="13"/>
      <c r="Y872" s="13"/>
      <c r="Z872" s="13"/>
      <c r="AA872" s="13"/>
    </row>
    <row r="873" spans="1:27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50"/>
      <c r="T873" s="13"/>
      <c r="U873" s="13"/>
      <c r="V873" s="13"/>
      <c r="W873" s="13"/>
      <c r="X873" s="13"/>
      <c r="Y873" s="13"/>
      <c r="Z873" s="13"/>
      <c r="AA873" s="13"/>
    </row>
    <row r="874" spans="1:27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50"/>
      <c r="T874" s="13"/>
      <c r="U874" s="13"/>
      <c r="V874" s="13"/>
      <c r="W874" s="13"/>
      <c r="X874" s="13"/>
      <c r="Y874" s="13"/>
      <c r="Z874" s="13"/>
      <c r="AA874" s="13"/>
    </row>
    <row r="875" spans="1:27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50"/>
      <c r="T875" s="13"/>
      <c r="U875" s="13"/>
      <c r="V875" s="13"/>
      <c r="W875" s="13"/>
      <c r="X875" s="13"/>
      <c r="Y875" s="13"/>
      <c r="Z875" s="13"/>
      <c r="AA875" s="13"/>
    </row>
    <row r="876" spans="1:27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50"/>
      <c r="T876" s="13"/>
      <c r="U876" s="13"/>
      <c r="V876" s="13"/>
      <c r="W876" s="13"/>
      <c r="X876" s="13"/>
      <c r="Y876" s="13"/>
      <c r="Z876" s="13"/>
      <c r="AA876" s="13"/>
    </row>
    <row r="877" spans="1:27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50"/>
      <c r="T877" s="13"/>
      <c r="U877" s="13"/>
      <c r="V877" s="13"/>
      <c r="W877" s="13"/>
      <c r="X877" s="13"/>
      <c r="Y877" s="13"/>
      <c r="Z877" s="13"/>
      <c r="AA877" s="13"/>
    </row>
    <row r="878" spans="1:27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50"/>
      <c r="T878" s="13"/>
      <c r="U878" s="13"/>
      <c r="V878" s="13"/>
      <c r="W878" s="13"/>
      <c r="X878" s="13"/>
      <c r="Y878" s="13"/>
      <c r="Z878" s="13"/>
      <c r="AA878" s="13"/>
    </row>
    <row r="879" spans="1:27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50"/>
      <c r="T879" s="13"/>
      <c r="U879" s="13"/>
      <c r="V879" s="13"/>
      <c r="W879" s="13"/>
      <c r="X879" s="13"/>
      <c r="Y879" s="13"/>
      <c r="Z879" s="13"/>
      <c r="AA879" s="13"/>
    </row>
    <row r="880" spans="1:27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50"/>
      <c r="T880" s="13"/>
      <c r="U880" s="13"/>
      <c r="V880" s="13"/>
      <c r="W880" s="13"/>
      <c r="X880" s="13"/>
      <c r="Y880" s="13"/>
      <c r="Z880" s="13"/>
      <c r="AA880" s="13"/>
    </row>
    <row r="881" spans="1:27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50"/>
      <c r="T881" s="13"/>
      <c r="U881" s="13"/>
      <c r="V881" s="13"/>
      <c r="W881" s="13"/>
      <c r="X881" s="13"/>
      <c r="Y881" s="13"/>
      <c r="Z881" s="13"/>
      <c r="AA881" s="13"/>
    </row>
    <row r="882" spans="1:27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50"/>
      <c r="T882" s="13"/>
      <c r="U882" s="13"/>
      <c r="V882" s="13"/>
      <c r="W882" s="13"/>
      <c r="X882" s="13"/>
      <c r="Y882" s="13"/>
      <c r="Z882" s="13"/>
      <c r="AA882" s="13"/>
    </row>
    <row r="883" spans="1:27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50"/>
      <c r="T883" s="13"/>
      <c r="U883" s="13"/>
      <c r="V883" s="13"/>
      <c r="W883" s="13"/>
      <c r="X883" s="13"/>
      <c r="Y883" s="13"/>
      <c r="Z883" s="13"/>
      <c r="AA883" s="13"/>
    </row>
    <row r="884" spans="1:27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50"/>
      <c r="T884" s="13"/>
      <c r="U884" s="13"/>
      <c r="V884" s="13"/>
      <c r="W884" s="13"/>
      <c r="X884" s="13"/>
      <c r="Y884" s="13"/>
      <c r="Z884" s="13"/>
      <c r="AA884" s="13"/>
    </row>
    <row r="885" spans="1:27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50"/>
      <c r="T885" s="13"/>
      <c r="U885" s="13"/>
      <c r="V885" s="13"/>
      <c r="W885" s="13"/>
      <c r="X885" s="13"/>
      <c r="Y885" s="13"/>
      <c r="Z885" s="13"/>
      <c r="AA885" s="13"/>
    </row>
    <row r="886" spans="1:27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50"/>
      <c r="T886" s="13"/>
      <c r="U886" s="13"/>
      <c r="V886" s="13"/>
      <c r="W886" s="13"/>
      <c r="X886" s="13"/>
      <c r="Y886" s="13"/>
      <c r="Z886" s="13"/>
      <c r="AA886" s="13"/>
    </row>
    <row r="887" spans="1:27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50"/>
      <c r="T887" s="13"/>
      <c r="U887" s="13"/>
      <c r="V887" s="13"/>
      <c r="W887" s="13"/>
      <c r="X887" s="13"/>
      <c r="Y887" s="13"/>
      <c r="Z887" s="13"/>
      <c r="AA887" s="13"/>
    </row>
    <row r="888" spans="1:27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50"/>
      <c r="T888" s="13"/>
      <c r="U888" s="13"/>
      <c r="V888" s="13"/>
      <c r="W888" s="13"/>
      <c r="X888" s="13"/>
      <c r="Y888" s="13"/>
      <c r="Z888" s="13"/>
      <c r="AA888" s="13"/>
    </row>
    <row r="889" spans="1:27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50"/>
      <c r="T889" s="13"/>
      <c r="U889" s="13"/>
      <c r="V889" s="13"/>
      <c r="W889" s="13"/>
      <c r="X889" s="13"/>
      <c r="Y889" s="13"/>
      <c r="Z889" s="13"/>
      <c r="AA889" s="13"/>
    </row>
    <row r="890" spans="1:27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50"/>
      <c r="T890" s="13"/>
      <c r="U890" s="13"/>
      <c r="V890" s="13"/>
      <c r="W890" s="13"/>
      <c r="X890" s="13"/>
      <c r="Y890" s="13"/>
      <c r="Z890" s="13"/>
      <c r="AA890" s="13"/>
    </row>
    <row r="891" spans="1:27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50"/>
      <c r="T891" s="13"/>
      <c r="U891" s="13"/>
      <c r="V891" s="13"/>
      <c r="W891" s="13"/>
      <c r="X891" s="13"/>
      <c r="Y891" s="13"/>
      <c r="Z891" s="13"/>
      <c r="AA891" s="13"/>
    </row>
    <row r="892" spans="1:27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50"/>
      <c r="T892" s="13"/>
      <c r="U892" s="13"/>
      <c r="V892" s="13"/>
      <c r="W892" s="13"/>
      <c r="X892" s="13"/>
      <c r="Y892" s="13"/>
      <c r="Z892" s="13"/>
      <c r="AA892" s="13"/>
    </row>
    <row r="893" spans="1:27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50"/>
      <c r="T893" s="13"/>
      <c r="U893" s="13"/>
      <c r="V893" s="13"/>
      <c r="W893" s="13"/>
      <c r="X893" s="13"/>
      <c r="Y893" s="13"/>
      <c r="Z893" s="13"/>
      <c r="AA893" s="13"/>
    </row>
    <row r="894" spans="1:27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50"/>
      <c r="T894" s="13"/>
      <c r="U894" s="13"/>
      <c r="V894" s="13"/>
      <c r="W894" s="13"/>
      <c r="X894" s="13"/>
      <c r="Y894" s="13"/>
      <c r="Z894" s="13"/>
      <c r="AA894" s="13"/>
    </row>
    <row r="895" spans="1:27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50"/>
      <c r="T895" s="13"/>
      <c r="U895" s="13"/>
      <c r="V895" s="13"/>
      <c r="W895" s="13"/>
      <c r="X895" s="13"/>
      <c r="Y895" s="13"/>
      <c r="Z895" s="13"/>
      <c r="AA895" s="13"/>
    </row>
    <row r="896" spans="1:27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50"/>
      <c r="T896" s="13"/>
      <c r="U896" s="13"/>
      <c r="V896" s="13"/>
      <c r="W896" s="13"/>
      <c r="X896" s="13"/>
      <c r="Y896" s="13"/>
      <c r="Z896" s="13"/>
      <c r="AA896" s="13"/>
    </row>
    <row r="897" spans="1:27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50"/>
      <c r="T897" s="13"/>
      <c r="U897" s="13"/>
      <c r="V897" s="13"/>
      <c r="W897" s="13"/>
      <c r="X897" s="13"/>
      <c r="Y897" s="13"/>
      <c r="Z897" s="13"/>
      <c r="AA897" s="13"/>
    </row>
    <row r="898" spans="1:27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50"/>
      <c r="T898" s="13"/>
      <c r="U898" s="13"/>
      <c r="V898" s="13"/>
      <c r="W898" s="13"/>
      <c r="X898" s="13"/>
      <c r="Y898" s="13"/>
      <c r="Z898" s="13"/>
      <c r="AA898" s="13"/>
    </row>
    <row r="899" spans="1:27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50"/>
      <c r="T899" s="13"/>
      <c r="U899" s="13"/>
      <c r="V899" s="13"/>
      <c r="W899" s="13"/>
      <c r="X899" s="13"/>
      <c r="Y899" s="13"/>
      <c r="Z899" s="13"/>
      <c r="AA899" s="13"/>
    </row>
    <row r="900" spans="1:27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50"/>
      <c r="T900" s="13"/>
      <c r="U900" s="13"/>
      <c r="V900" s="13"/>
      <c r="W900" s="13"/>
      <c r="X900" s="13"/>
      <c r="Y900" s="13"/>
      <c r="Z900" s="13"/>
      <c r="AA900" s="13"/>
    </row>
    <row r="901" spans="1:27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50"/>
      <c r="T901" s="13"/>
      <c r="U901" s="13"/>
      <c r="V901" s="13"/>
      <c r="W901" s="13"/>
      <c r="X901" s="13"/>
      <c r="Y901" s="13"/>
      <c r="Z901" s="13"/>
      <c r="AA901" s="13"/>
    </row>
    <row r="902" spans="1:27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50"/>
      <c r="T902" s="13"/>
      <c r="U902" s="13"/>
      <c r="V902" s="13"/>
      <c r="W902" s="13"/>
      <c r="X902" s="13"/>
      <c r="Y902" s="13"/>
      <c r="Z902" s="13"/>
      <c r="AA902" s="13"/>
    </row>
    <row r="903" spans="1:27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50"/>
      <c r="T903" s="13"/>
      <c r="U903" s="13"/>
      <c r="V903" s="13"/>
      <c r="W903" s="13"/>
      <c r="X903" s="13"/>
      <c r="Y903" s="13"/>
      <c r="Z903" s="13"/>
      <c r="AA903" s="13"/>
    </row>
    <row r="904" spans="1:27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50"/>
      <c r="T904" s="13"/>
      <c r="U904" s="13"/>
      <c r="V904" s="13"/>
      <c r="W904" s="13"/>
      <c r="X904" s="13"/>
      <c r="Y904" s="13"/>
      <c r="Z904" s="13"/>
      <c r="AA904" s="13"/>
    </row>
    <row r="905" spans="1:27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50"/>
      <c r="T905" s="13"/>
      <c r="U905" s="13"/>
      <c r="V905" s="13"/>
      <c r="W905" s="13"/>
      <c r="X905" s="13"/>
      <c r="Y905" s="13"/>
      <c r="Z905" s="13"/>
      <c r="AA905" s="13"/>
    </row>
    <row r="906" spans="1:27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50"/>
      <c r="T906" s="13"/>
      <c r="U906" s="13"/>
      <c r="V906" s="13"/>
      <c r="W906" s="13"/>
      <c r="X906" s="13"/>
      <c r="Y906" s="13"/>
      <c r="Z906" s="13"/>
      <c r="AA906" s="13"/>
    </row>
    <row r="907" spans="1:27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50"/>
      <c r="T907" s="13"/>
      <c r="U907" s="13"/>
      <c r="V907" s="13"/>
      <c r="W907" s="13"/>
      <c r="X907" s="13"/>
      <c r="Y907" s="13"/>
      <c r="Z907" s="13"/>
      <c r="AA907" s="13"/>
    </row>
    <row r="908" spans="1:27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50"/>
      <c r="T908" s="13"/>
      <c r="U908" s="13"/>
      <c r="V908" s="13"/>
      <c r="W908" s="13"/>
      <c r="X908" s="13"/>
      <c r="Y908" s="13"/>
      <c r="Z908" s="13"/>
      <c r="AA908" s="13"/>
    </row>
    <row r="909" spans="1:27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50"/>
      <c r="T909" s="13"/>
      <c r="U909" s="13"/>
      <c r="V909" s="13"/>
      <c r="W909" s="13"/>
      <c r="X909" s="13"/>
      <c r="Y909" s="13"/>
      <c r="Z909" s="13"/>
      <c r="AA909" s="13"/>
    </row>
    <row r="910" spans="1:27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50"/>
      <c r="T910" s="13"/>
      <c r="U910" s="13"/>
      <c r="V910" s="13"/>
      <c r="W910" s="13"/>
      <c r="X910" s="13"/>
      <c r="Y910" s="13"/>
      <c r="Z910" s="13"/>
      <c r="AA910" s="13"/>
    </row>
    <row r="911" spans="1:27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50"/>
      <c r="T911" s="13"/>
      <c r="U911" s="13"/>
      <c r="V911" s="13"/>
      <c r="W911" s="13"/>
      <c r="X911" s="13"/>
      <c r="Y911" s="13"/>
      <c r="Z911" s="13"/>
      <c r="AA911" s="13"/>
    </row>
    <row r="912" spans="1:27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50"/>
      <c r="T912" s="13"/>
      <c r="U912" s="13"/>
      <c r="V912" s="13"/>
      <c r="W912" s="13"/>
      <c r="X912" s="13"/>
      <c r="Y912" s="13"/>
      <c r="Z912" s="13"/>
      <c r="AA912" s="13"/>
    </row>
    <row r="913" spans="1:27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50"/>
      <c r="T913" s="13"/>
      <c r="U913" s="13"/>
      <c r="V913" s="13"/>
      <c r="W913" s="13"/>
      <c r="X913" s="13"/>
      <c r="Y913" s="13"/>
      <c r="Z913" s="13"/>
      <c r="AA913" s="13"/>
    </row>
    <row r="914" spans="1:27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50"/>
      <c r="T914" s="13"/>
      <c r="U914" s="13"/>
      <c r="V914" s="13"/>
      <c r="W914" s="13"/>
      <c r="X914" s="13"/>
      <c r="Y914" s="13"/>
      <c r="Z914" s="13"/>
      <c r="AA914" s="13"/>
    </row>
    <row r="915" spans="1:27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50"/>
      <c r="T915" s="13"/>
      <c r="U915" s="13"/>
      <c r="V915" s="13"/>
      <c r="W915" s="13"/>
      <c r="X915" s="13"/>
      <c r="Y915" s="13"/>
      <c r="Z915" s="13"/>
      <c r="AA915" s="13"/>
    </row>
    <row r="916" spans="1:27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50"/>
      <c r="T916" s="13"/>
      <c r="U916" s="13"/>
      <c r="V916" s="13"/>
      <c r="W916" s="13"/>
      <c r="X916" s="13"/>
      <c r="Y916" s="13"/>
      <c r="Z916" s="13"/>
      <c r="AA916" s="13"/>
    </row>
    <row r="917" spans="1:27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50"/>
      <c r="T917" s="13"/>
      <c r="U917" s="13"/>
      <c r="V917" s="13"/>
      <c r="W917" s="13"/>
      <c r="X917" s="13"/>
      <c r="Y917" s="13"/>
      <c r="Z917" s="13"/>
      <c r="AA917" s="13"/>
    </row>
    <row r="918" spans="1:27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50"/>
      <c r="T918" s="13"/>
      <c r="U918" s="13"/>
      <c r="V918" s="13"/>
      <c r="W918" s="13"/>
      <c r="X918" s="13"/>
      <c r="Y918" s="13"/>
      <c r="Z918" s="13"/>
      <c r="AA918" s="13"/>
    </row>
    <row r="919" spans="1:27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50"/>
      <c r="T919" s="13"/>
      <c r="U919" s="13"/>
      <c r="V919" s="13"/>
      <c r="W919" s="13"/>
      <c r="X919" s="13"/>
      <c r="Y919" s="13"/>
      <c r="Z919" s="13"/>
      <c r="AA919" s="13"/>
    </row>
    <row r="920" spans="1:27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50"/>
      <c r="T920" s="13"/>
      <c r="U920" s="13"/>
      <c r="V920" s="13"/>
      <c r="W920" s="13"/>
      <c r="X920" s="13"/>
      <c r="Y920" s="13"/>
      <c r="Z920" s="13"/>
      <c r="AA920" s="13"/>
    </row>
    <row r="921" spans="1:27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50"/>
      <c r="T921" s="13"/>
      <c r="U921" s="13"/>
      <c r="V921" s="13"/>
      <c r="W921" s="13"/>
      <c r="X921" s="13"/>
      <c r="Y921" s="13"/>
      <c r="Z921" s="13"/>
      <c r="AA921" s="13"/>
    </row>
    <row r="922" spans="1:27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50"/>
      <c r="T922" s="13"/>
      <c r="U922" s="13"/>
      <c r="V922" s="13"/>
      <c r="W922" s="13"/>
      <c r="X922" s="13"/>
      <c r="Y922" s="13"/>
      <c r="Z922" s="13"/>
      <c r="AA922" s="13"/>
    </row>
    <row r="923" spans="1:27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50"/>
      <c r="T923" s="13"/>
      <c r="U923" s="13"/>
      <c r="V923" s="13"/>
      <c r="W923" s="13"/>
      <c r="X923" s="13"/>
      <c r="Y923" s="13"/>
      <c r="Z923" s="13"/>
      <c r="AA923" s="13"/>
    </row>
    <row r="924" spans="1:27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50"/>
      <c r="T924" s="13"/>
      <c r="U924" s="13"/>
      <c r="V924" s="13"/>
      <c r="W924" s="13"/>
      <c r="X924" s="13"/>
      <c r="Y924" s="13"/>
      <c r="Z924" s="13"/>
      <c r="AA924" s="13"/>
    </row>
    <row r="925" spans="1:27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50"/>
      <c r="T925" s="13"/>
      <c r="U925" s="13"/>
      <c r="V925" s="13"/>
      <c r="W925" s="13"/>
      <c r="X925" s="13"/>
      <c r="Y925" s="13"/>
      <c r="Z925" s="13"/>
      <c r="AA925" s="13"/>
    </row>
    <row r="926" spans="1:27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50"/>
      <c r="T926" s="13"/>
      <c r="U926" s="13"/>
      <c r="V926" s="13"/>
      <c r="W926" s="13"/>
      <c r="X926" s="13"/>
      <c r="Y926" s="13"/>
      <c r="Z926" s="13"/>
      <c r="AA926" s="13"/>
    </row>
    <row r="927" spans="1:27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50"/>
      <c r="T927" s="13"/>
      <c r="U927" s="13"/>
      <c r="V927" s="13"/>
      <c r="W927" s="13"/>
      <c r="X927" s="13"/>
      <c r="Y927" s="13"/>
      <c r="Z927" s="13"/>
      <c r="AA927" s="13"/>
    </row>
    <row r="928" spans="1:27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50"/>
      <c r="T928" s="13"/>
      <c r="U928" s="13"/>
      <c r="V928" s="13"/>
      <c r="W928" s="13"/>
      <c r="X928" s="13"/>
      <c r="Y928" s="13"/>
      <c r="Z928" s="13"/>
      <c r="AA928" s="13"/>
    </row>
    <row r="929" spans="1:27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50"/>
      <c r="T929" s="13"/>
      <c r="U929" s="13"/>
      <c r="V929" s="13"/>
      <c r="W929" s="13"/>
      <c r="X929" s="13"/>
      <c r="Y929" s="13"/>
      <c r="Z929" s="13"/>
      <c r="AA929" s="13"/>
    </row>
    <row r="930" spans="1:27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50"/>
      <c r="T930" s="13"/>
      <c r="U930" s="13"/>
      <c r="V930" s="13"/>
      <c r="W930" s="13"/>
      <c r="X930" s="13"/>
      <c r="Y930" s="13"/>
      <c r="Z930" s="13"/>
      <c r="AA930" s="13"/>
    </row>
    <row r="931" spans="1:27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50"/>
      <c r="T931" s="13"/>
      <c r="U931" s="13"/>
      <c r="V931" s="13"/>
      <c r="W931" s="13"/>
      <c r="X931" s="13"/>
      <c r="Y931" s="13"/>
      <c r="Z931" s="13"/>
      <c r="AA931" s="13"/>
    </row>
    <row r="932" spans="1:27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50"/>
      <c r="T932" s="13"/>
      <c r="U932" s="13"/>
      <c r="V932" s="13"/>
      <c r="W932" s="13"/>
      <c r="X932" s="13"/>
      <c r="Y932" s="13"/>
      <c r="Z932" s="13"/>
      <c r="AA932" s="13"/>
    </row>
    <row r="933" spans="1:27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50"/>
      <c r="T933" s="13"/>
      <c r="U933" s="13"/>
      <c r="V933" s="13"/>
      <c r="W933" s="13"/>
      <c r="X933" s="13"/>
      <c r="Y933" s="13"/>
      <c r="Z933" s="13"/>
      <c r="AA933" s="13"/>
    </row>
    <row r="934" spans="1:27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50"/>
      <c r="T934" s="13"/>
      <c r="U934" s="13"/>
      <c r="V934" s="13"/>
      <c r="W934" s="13"/>
      <c r="X934" s="13"/>
      <c r="Y934" s="13"/>
      <c r="Z934" s="13"/>
      <c r="AA934" s="13"/>
    </row>
    <row r="935" spans="1:27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50"/>
      <c r="T935" s="13"/>
      <c r="U935" s="13"/>
      <c r="V935" s="13"/>
      <c r="W935" s="13"/>
      <c r="X935" s="13"/>
      <c r="Y935" s="13"/>
      <c r="Z935" s="13"/>
      <c r="AA935" s="13"/>
    </row>
    <row r="936" spans="1:27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50"/>
      <c r="T936" s="13"/>
      <c r="U936" s="13"/>
      <c r="V936" s="13"/>
      <c r="W936" s="13"/>
      <c r="X936" s="13"/>
      <c r="Y936" s="13"/>
      <c r="Z936" s="13"/>
      <c r="AA936" s="13"/>
    </row>
    <row r="937" spans="1:27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50"/>
      <c r="T937" s="13"/>
      <c r="U937" s="13"/>
      <c r="V937" s="13"/>
      <c r="W937" s="13"/>
      <c r="X937" s="13"/>
      <c r="Y937" s="13"/>
      <c r="Z937" s="13"/>
      <c r="AA937" s="13"/>
    </row>
    <row r="938" spans="1:27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50"/>
      <c r="T938" s="13"/>
      <c r="U938" s="13"/>
      <c r="V938" s="13"/>
      <c r="W938" s="13"/>
      <c r="X938" s="13"/>
      <c r="Y938" s="13"/>
      <c r="Z938" s="13"/>
      <c r="AA938" s="13"/>
    </row>
    <row r="939" spans="1:27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50"/>
      <c r="T939" s="13"/>
      <c r="U939" s="13"/>
      <c r="V939" s="13"/>
      <c r="W939" s="13"/>
      <c r="X939" s="13"/>
      <c r="Y939" s="13"/>
      <c r="Z939" s="13"/>
      <c r="AA939" s="13"/>
    </row>
    <row r="940" spans="1:27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50"/>
      <c r="T940" s="13"/>
      <c r="U940" s="13"/>
      <c r="V940" s="13"/>
      <c r="W940" s="13"/>
      <c r="X940" s="13"/>
      <c r="Y940" s="13"/>
      <c r="Z940" s="13"/>
      <c r="AA940" s="13"/>
    </row>
    <row r="941" spans="1:27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50"/>
      <c r="T941" s="13"/>
      <c r="U941" s="13"/>
      <c r="V941" s="13"/>
      <c r="W941" s="13"/>
      <c r="X941" s="13"/>
      <c r="Y941" s="13"/>
      <c r="Z941" s="13"/>
      <c r="AA941" s="13"/>
    </row>
    <row r="942" spans="1:27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50"/>
      <c r="T942" s="13"/>
      <c r="U942" s="13"/>
      <c r="V942" s="13"/>
      <c r="W942" s="13"/>
      <c r="X942" s="13"/>
      <c r="Y942" s="13"/>
      <c r="Z942" s="13"/>
      <c r="AA942" s="13"/>
    </row>
    <row r="943" spans="1:27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50"/>
      <c r="T943" s="13"/>
      <c r="U943" s="13"/>
      <c r="V943" s="13"/>
      <c r="W943" s="13"/>
      <c r="X943" s="13"/>
      <c r="Y943" s="13"/>
      <c r="Z943" s="13"/>
      <c r="AA943" s="13"/>
    </row>
    <row r="944" spans="1:27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50"/>
      <c r="T944" s="13"/>
      <c r="U944" s="13"/>
      <c r="V944" s="13"/>
      <c r="W944" s="13"/>
      <c r="X944" s="13"/>
      <c r="Y944" s="13"/>
      <c r="Z944" s="13"/>
      <c r="AA944" s="13"/>
    </row>
    <row r="945" spans="1:27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50"/>
      <c r="T945" s="13"/>
      <c r="U945" s="13"/>
      <c r="V945" s="13"/>
      <c r="W945" s="13"/>
      <c r="X945" s="13"/>
      <c r="Y945" s="13"/>
      <c r="Z945" s="13"/>
      <c r="AA945" s="13"/>
    </row>
    <row r="946" spans="1:27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50"/>
      <c r="T946" s="13"/>
      <c r="U946" s="13"/>
      <c r="V946" s="13"/>
      <c r="W946" s="13"/>
      <c r="X946" s="13"/>
      <c r="Y946" s="13"/>
      <c r="Z946" s="13"/>
      <c r="AA946" s="13"/>
    </row>
    <row r="947" spans="1:27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50"/>
      <c r="T947" s="13"/>
      <c r="U947" s="13"/>
      <c r="V947" s="13"/>
      <c r="W947" s="13"/>
      <c r="X947" s="13"/>
      <c r="Y947" s="13"/>
      <c r="Z947" s="13"/>
      <c r="AA947" s="13"/>
    </row>
    <row r="948" spans="1:27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50"/>
      <c r="T948" s="13"/>
      <c r="U948" s="13"/>
      <c r="V948" s="13"/>
      <c r="W948" s="13"/>
      <c r="X948" s="13"/>
      <c r="Y948" s="13"/>
      <c r="Z948" s="13"/>
      <c r="AA948" s="13"/>
    </row>
    <row r="949" spans="1:27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50"/>
      <c r="T949" s="13"/>
      <c r="U949" s="13"/>
      <c r="V949" s="13"/>
      <c r="W949" s="13"/>
      <c r="X949" s="13"/>
      <c r="Y949" s="13"/>
      <c r="Z949" s="13"/>
      <c r="AA949" s="13"/>
    </row>
    <row r="950" spans="1:27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50"/>
      <c r="T950" s="13"/>
      <c r="U950" s="13"/>
      <c r="V950" s="13"/>
      <c r="W950" s="13"/>
      <c r="X950" s="13"/>
      <c r="Y950" s="13"/>
      <c r="Z950" s="13"/>
      <c r="AA950" s="13"/>
    </row>
    <row r="951" spans="1:27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50"/>
      <c r="T951" s="13"/>
      <c r="U951" s="13"/>
      <c r="V951" s="13"/>
      <c r="W951" s="13"/>
      <c r="X951" s="13"/>
      <c r="Y951" s="13"/>
      <c r="Z951" s="13"/>
      <c r="AA951" s="13"/>
    </row>
    <row r="952" spans="1:27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50"/>
      <c r="T952" s="13"/>
      <c r="U952" s="13"/>
      <c r="V952" s="13"/>
      <c r="W952" s="13"/>
      <c r="X952" s="13"/>
      <c r="Y952" s="13"/>
      <c r="Z952" s="13"/>
      <c r="AA952" s="13"/>
    </row>
    <row r="953" spans="1:27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50"/>
      <c r="T953" s="13"/>
      <c r="U953" s="13"/>
      <c r="V953" s="13"/>
      <c r="W953" s="13"/>
      <c r="X953" s="13"/>
      <c r="Y953" s="13"/>
      <c r="Z953" s="13"/>
      <c r="AA953" s="13"/>
    </row>
    <row r="954" spans="1:27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50"/>
      <c r="T954" s="13"/>
      <c r="U954" s="13"/>
      <c r="V954" s="13"/>
      <c r="W954" s="13"/>
      <c r="X954" s="13"/>
      <c r="Y954" s="13"/>
      <c r="Z954" s="13"/>
      <c r="AA954" s="13"/>
    </row>
    <row r="955" spans="1:27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50"/>
      <c r="T955" s="13"/>
      <c r="U955" s="13"/>
      <c r="V955" s="13"/>
      <c r="W955" s="13"/>
      <c r="X955" s="13"/>
      <c r="Y955" s="13"/>
      <c r="Z955" s="13"/>
      <c r="AA955" s="13"/>
    </row>
    <row r="956" spans="1:27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50"/>
      <c r="T956" s="13"/>
      <c r="U956" s="13"/>
      <c r="V956" s="13"/>
      <c r="W956" s="13"/>
      <c r="X956" s="13"/>
      <c r="Y956" s="13"/>
      <c r="Z956" s="13"/>
      <c r="AA956" s="13"/>
    </row>
    <row r="957" spans="1:27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50"/>
      <c r="T957" s="13"/>
      <c r="U957" s="13"/>
      <c r="V957" s="13"/>
      <c r="W957" s="13"/>
      <c r="X957" s="13"/>
      <c r="Y957" s="13"/>
      <c r="Z957" s="13"/>
      <c r="AA957" s="13"/>
    </row>
    <row r="958" spans="1:27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50"/>
      <c r="T958" s="13"/>
      <c r="U958" s="13"/>
      <c r="V958" s="13"/>
      <c r="W958" s="13"/>
      <c r="X958" s="13"/>
      <c r="Y958" s="13"/>
      <c r="Z958" s="13"/>
      <c r="AA958" s="13"/>
    </row>
    <row r="959" spans="1:27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50"/>
      <c r="T959" s="13"/>
      <c r="U959" s="13"/>
      <c r="V959" s="13"/>
      <c r="W959" s="13"/>
      <c r="X959" s="13"/>
      <c r="Y959" s="13"/>
      <c r="Z959" s="13"/>
      <c r="AA959" s="13"/>
    </row>
    <row r="960" spans="1:27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50"/>
      <c r="T960" s="13"/>
      <c r="U960" s="13"/>
      <c r="V960" s="13"/>
      <c r="W960" s="13"/>
      <c r="X960" s="13"/>
      <c r="Y960" s="13"/>
      <c r="Z960" s="13"/>
      <c r="AA960" s="13"/>
    </row>
    <row r="961" spans="1:27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50"/>
      <c r="T961" s="13"/>
      <c r="U961" s="13"/>
      <c r="V961" s="13"/>
      <c r="W961" s="13"/>
      <c r="X961" s="13"/>
      <c r="Y961" s="13"/>
      <c r="Z961" s="13"/>
      <c r="AA961" s="13"/>
    </row>
    <row r="962" spans="1:27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50"/>
      <c r="T962" s="13"/>
      <c r="U962" s="13"/>
      <c r="V962" s="13"/>
      <c r="W962" s="13"/>
      <c r="X962" s="13"/>
      <c r="Y962" s="13"/>
      <c r="Z962" s="13"/>
      <c r="AA962" s="13"/>
    </row>
    <row r="963" spans="1:27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50"/>
      <c r="T963" s="13"/>
      <c r="U963" s="13"/>
      <c r="V963" s="13"/>
      <c r="W963" s="13"/>
      <c r="X963" s="13"/>
      <c r="Y963" s="13"/>
      <c r="Z963" s="13"/>
      <c r="AA963" s="13"/>
    </row>
    <row r="964" spans="1:27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50"/>
      <c r="T964" s="13"/>
      <c r="U964" s="13"/>
      <c r="V964" s="13"/>
      <c r="W964" s="13"/>
      <c r="X964" s="13"/>
      <c r="Y964" s="13"/>
      <c r="Z964" s="13"/>
      <c r="AA964" s="13"/>
    </row>
    <row r="965" spans="1:27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50"/>
      <c r="T965" s="13"/>
      <c r="U965" s="13"/>
      <c r="V965" s="13"/>
      <c r="W965" s="13"/>
      <c r="X965" s="13"/>
      <c r="Y965" s="13"/>
      <c r="Z965" s="13"/>
      <c r="AA965" s="13"/>
    </row>
    <row r="966" spans="1:27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50"/>
      <c r="T966" s="13"/>
      <c r="U966" s="13"/>
      <c r="V966" s="13"/>
      <c r="W966" s="13"/>
      <c r="X966" s="13"/>
      <c r="Y966" s="13"/>
      <c r="Z966" s="13"/>
      <c r="AA966" s="13"/>
    </row>
    <row r="967" spans="1:27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50"/>
      <c r="T967" s="13"/>
      <c r="U967" s="13"/>
      <c r="V967" s="13"/>
      <c r="W967" s="13"/>
      <c r="X967" s="13"/>
      <c r="Y967" s="13"/>
      <c r="Z967" s="13"/>
      <c r="AA967" s="13"/>
    </row>
    <row r="968" spans="1:27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50"/>
      <c r="T968" s="13"/>
      <c r="U968" s="13"/>
      <c r="V968" s="13"/>
      <c r="W968" s="13"/>
      <c r="X968" s="13"/>
      <c r="Y968" s="13"/>
      <c r="Z968" s="13"/>
      <c r="AA968" s="13"/>
    </row>
    <row r="969" spans="1:27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50"/>
      <c r="T969" s="13"/>
      <c r="U969" s="13"/>
      <c r="V969" s="13"/>
      <c r="W969" s="13"/>
      <c r="X969" s="13"/>
      <c r="Y969" s="13"/>
      <c r="Z969" s="13"/>
      <c r="AA969" s="13"/>
    </row>
    <row r="970" spans="1:27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50"/>
      <c r="T970" s="13"/>
      <c r="U970" s="13"/>
      <c r="V970" s="13"/>
      <c r="W970" s="13"/>
      <c r="X970" s="13"/>
      <c r="Y970" s="13"/>
      <c r="Z970" s="13"/>
      <c r="AA970" s="13"/>
    </row>
    <row r="971" spans="1:27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50"/>
      <c r="T971" s="13"/>
      <c r="U971" s="13"/>
      <c r="V971" s="13"/>
      <c r="W971" s="13"/>
      <c r="X971" s="13"/>
      <c r="Y971" s="13"/>
      <c r="Z971" s="13"/>
      <c r="AA971" s="13"/>
    </row>
    <row r="972" spans="1:27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50"/>
      <c r="T972" s="13"/>
      <c r="U972" s="13"/>
      <c r="V972" s="13"/>
      <c r="W972" s="13"/>
      <c r="X972" s="13"/>
      <c r="Y972" s="13"/>
      <c r="Z972" s="13"/>
      <c r="AA972" s="13"/>
    </row>
    <row r="973" spans="1:27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50"/>
      <c r="T973" s="13"/>
      <c r="U973" s="13"/>
      <c r="V973" s="13"/>
      <c r="W973" s="13"/>
      <c r="X973" s="13"/>
      <c r="Y973" s="13"/>
      <c r="Z973" s="13"/>
      <c r="AA973" s="13"/>
    </row>
    <row r="974" spans="1:27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50"/>
      <c r="T974" s="13"/>
      <c r="U974" s="13"/>
      <c r="V974" s="13"/>
      <c r="W974" s="13"/>
      <c r="X974" s="13"/>
      <c r="Y974" s="13"/>
      <c r="Z974" s="13"/>
      <c r="AA974" s="13"/>
    </row>
    <row r="975" spans="1:27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50"/>
      <c r="T975" s="13"/>
      <c r="U975" s="13"/>
      <c r="V975" s="13"/>
      <c r="W975" s="13"/>
      <c r="X975" s="13"/>
      <c r="Y975" s="13"/>
      <c r="Z975" s="13"/>
      <c r="AA975" s="13"/>
    </row>
    <row r="976" spans="1:27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50"/>
      <c r="T976" s="13"/>
      <c r="U976" s="13"/>
      <c r="V976" s="13"/>
      <c r="W976" s="13"/>
      <c r="X976" s="13"/>
      <c r="Y976" s="13"/>
      <c r="Z976" s="13"/>
      <c r="AA976" s="13"/>
    </row>
    <row r="977" spans="1:27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50"/>
      <c r="T977" s="13"/>
      <c r="U977" s="13"/>
      <c r="V977" s="13"/>
      <c r="W977" s="13"/>
      <c r="X977" s="13"/>
      <c r="Y977" s="13"/>
      <c r="Z977" s="13"/>
      <c r="AA977" s="13"/>
    </row>
    <row r="978" spans="1:27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50"/>
      <c r="T978" s="13"/>
      <c r="U978" s="13"/>
      <c r="V978" s="13"/>
      <c r="W978" s="13"/>
      <c r="X978" s="13"/>
      <c r="Y978" s="13"/>
      <c r="Z978" s="13"/>
      <c r="AA978" s="13"/>
    </row>
    <row r="979" spans="1:27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50"/>
      <c r="T979" s="13"/>
      <c r="U979" s="13"/>
      <c r="V979" s="13"/>
      <c r="W979" s="13"/>
      <c r="X979" s="13"/>
      <c r="Y979" s="13"/>
      <c r="Z979" s="13"/>
      <c r="AA979" s="13"/>
    </row>
    <row r="980" spans="1:27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50"/>
      <c r="T980" s="13"/>
      <c r="U980" s="13"/>
      <c r="V980" s="13"/>
      <c r="W980" s="13"/>
      <c r="X980" s="13"/>
      <c r="Y980" s="13"/>
      <c r="Z980" s="13"/>
      <c r="AA980" s="13"/>
    </row>
    <row r="981" spans="1:27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50"/>
      <c r="T981" s="13"/>
      <c r="U981" s="13"/>
      <c r="V981" s="13"/>
      <c r="W981" s="13"/>
      <c r="X981" s="13"/>
      <c r="Y981" s="13"/>
      <c r="Z981" s="13"/>
      <c r="AA981" s="13"/>
    </row>
    <row r="982" spans="1:27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50"/>
      <c r="T982" s="13"/>
      <c r="U982" s="13"/>
      <c r="V982" s="13"/>
      <c r="W982" s="13"/>
      <c r="X982" s="13"/>
      <c r="Y982" s="13"/>
      <c r="Z982" s="13"/>
      <c r="AA982" s="13"/>
    </row>
    <row r="983" spans="1:27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50"/>
      <c r="T983" s="13"/>
      <c r="U983" s="13"/>
      <c r="V983" s="13"/>
      <c r="W983" s="13"/>
      <c r="X983" s="13"/>
      <c r="Y983" s="13"/>
      <c r="Z983" s="13"/>
      <c r="AA983" s="13"/>
    </row>
    <row r="984" spans="1:27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50"/>
      <c r="T984" s="13"/>
      <c r="U984" s="13"/>
      <c r="V984" s="13"/>
      <c r="W984" s="13"/>
      <c r="X984" s="13"/>
      <c r="Y984" s="13"/>
      <c r="Z984" s="13"/>
      <c r="AA984" s="13"/>
    </row>
    <row r="985" spans="1:27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50"/>
      <c r="T985" s="13"/>
      <c r="U985" s="13"/>
      <c r="V985" s="13"/>
      <c r="W985" s="13"/>
      <c r="X985" s="13"/>
      <c r="Y985" s="13"/>
      <c r="Z985" s="13"/>
      <c r="AA985" s="13"/>
    </row>
    <row r="986" spans="1:27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50"/>
      <c r="T986" s="13"/>
      <c r="U986" s="13"/>
      <c r="V986" s="13"/>
      <c r="W986" s="13"/>
      <c r="X986" s="13"/>
      <c r="Y986" s="13"/>
      <c r="Z986" s="13"/>
      <c r="AA986" s="13"/>
    </row>
    <row r="987" spans="1:27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50"/>
      <c r="T987" s="13"/>
      <c r="U987" s="13"/>
      <c r="V987" s="13"/>
      <c r="W987" s="13"/>
      <c r="X987" s="13"/>
      <c r="Y987" s="13"/>
      <c r="Z987" s="13"/>
      <c r="AA987" s="13"/>
    </row>
    <row r="988" spans="1:27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50"/>
      <c r="T988" s="13"/>
      <c r="U988" s="13"/>
      <c r="V988" s="13"/>
      <c r="W988" s="13"/>
      <c r="X988" s="13"/>
      <c r="Y988" s="13"/>
      <c r="Z988" s="13"/>
      <c r="AA988" s="13"/>
    </row>
    <row r="989" spans="1:27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50"/>
      <c r="T989" s="13"/>
      <c r="U989" s="13"/>
      <c r="V989" s="13"/>
      <c r="W989" s="13"/>
      <c r="X989" s="13"/>
      <c r="Y989" s="13"/>
      <c r="Z989" s="13"/>
      <c r="AA989" s="13"/>
    </row>
    <row r="990" spans="1:27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50"/>
      <c r="T990" s="13"/>
      <c r="U990" s="13"/>
      <c r="V990" s="13"/>
      <c r="W990" s="13"/>
      <c r="X990" s="13"/>
      <c r="Y990" s="13"/>
      <c r="Z990" s="13"/>
      <c r="AA990" s="13"/>
    </row>
    <row r="991" spans="1:27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50"/>
      <c r="T991" s="13"/>
      <c r="U991" s="13"/>
      <c r="V991" s="13"/>
      <c r="W991" s="13"/>
      <c r="X991" s="13"/>
      <c r="Y991" s="13"/>
      <c r="Z991" s="13"/>
      <c r="AA991" s="13"/>
    </row>
    <row r="992" spans="1:27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50"/>
      <c r="T992" s="13"/>
      <c r="U992" s="13"/>
      <c r="V992" s="13"/>
      <c r="W992" s="13"/>
      <c r="X992" s="13"/>
      <c r="Y992" s="13"/>
      <c r="Z992" s="13"/>
      <c r="AA992" s="13"/>
    </row>
    <row r="993" spans="1:27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50"/>
      <c r="T993" s="13"/>
      <c r="U993" s="13"/>
      <c r="V993" s="13"/>
      <c r="W993" s="13"/>
      <c r="X993" s="13"/>
      <c r="Y993" s="13"/>
      <c r="Z993" s="13"/>
      <c r="AA993" s="13"/>
    </row>
    <row r="994" spans="1:27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50"/>
      <c r="T994" s="13"/>
      <c r="U994" s="13"/>
      <c r="V994" s="13"/>
      <c r="W994" s="13"/>
      <c r="X994" s="13"/>
      <c r="Y994" s="13"/>
      <c r="Z994" s="13"/>
      <c r="AA994" s="13"/>
    </row>
    <row r="995" spans="1:27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50"/>
      <c r="T995" s="13"/>
      <c r="U995" s="13"/>
      <c r="V995" s="13"/>
      <c r="W995" s="13"/>
      <c r="X995" s="13"/>
      <c r="Y995" s="13"/>
      <c r="Z995" s="13"/>
      <c r="AA995" s="13"/>
    </row>
    <row r="996" spans="1:27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50"/>
      <c r="T996" s="13"/>
      <c r="U996" s="13"/>
      <c r="V996" s="13"/>
      <c r="W996" s="13"/>
      <c r="X996" s="13"/>
      <c r="Y996" s="13"/>
      <c r="Z996" s="13"/>
      <c r="AA996" s="13"/>
    </row>
    <row r="997" spans="1:27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50"/>
      <c r="T997" s="13"/>
      <c r="U997" s="13"/>
      <c r="V997" s="13"/>
      <c r="W997" s="13"/>
      <c r="X997" s="13"/>
      <c r="Y997" s="13"/>
      <c r="Z997" s="13"/>
      <c r="AA997" s="13"/>
    </row>
    <row r="998" spans="1:27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50"/>
      <c r="T998" s="13"/>
      <c r="U998" s="13"/>
      <c r="V998" s="13"/>
      <c r="W998" s="13"/>
      <c r="X998" s="13"/>
      <c r="Y998" s="13"/>
      <c r="Z998" s="13"/>
      <c r="AA998" s="13"/>
    </row>
    <row r="999" spans="1:27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50"/>
      <c r="T999" s="13"/>
      <c r="U999" s="13"/>
      <c r="V999" s="13"/>
      <c r="W999" s="13"/>
      <c r="X999" s="13"/>
      <c r="Y999" s="13"/>
      <c r="Z999" s="13"/>
      <c r="AA999" s="13"/>
    </row>
    <row r="1000" spans="1:27" ht="15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50"/>
      <c r="T1000" s="13"/>
      <c r="U1000" s="13"/>
      <c r="V1000" s="13"/>
      <c r="W1000" s="13"/>
      <c r="X1000" s="13"/>
      <c r="Y1000" s="13"/>
      <c r="Z1000" s="13"/>
      <c r="AA1000" s="13"/>
    </row>
  </sheetData>
  <autoFilter ref="A7:N38" xr:uid="{00000000-0009-0000-0000-000016000000}">
    <sortState xmlns:xlrd2="http://schemas.microsoft.com/office/spreadsheetml/2017/richdata2" ref="A7:N38">
      <sortCondition descending="1" ref="F7:F38"/>
      <sortCondition ref="C7:C38"/>
    </sortState>
  </autoFilter>
  <mergeCells count="6">
    <mergeCell ref="B2:N2"/>
    <mergeCell ref="O2:AA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orientation="landscape"/>
  <colBreaks count="1" manualBreakCount="1">
    <brk id="14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1600-000000000000}">
          <x14:formula1>
            <xm:f>Listas!$E$2:$E$33</xm:f>
          </x14:formula1>
          <xm:sqref>J8:J38</xm:sqref>
        </x14:dataValidation>
        <x14:dataValidation type="list" allowBlank="1" showErrorMessage="1" xr:uid="{00000000-0002-0000-1600-000001000000}">
          <x14:formula1>
            <xm:f>Listas!$F$2:$F$88</xm:f>
          </x14:formula1>
          <xm:sqref>K8:K38</xm:sqref>
        </x14:dataValidation>
        <x14:dataValidation type="list" allowBlank="1" showErrorMessage="1" xr:uid="{00000000-0002-0000-1600-000002000000}">
          <x14:formula1>
            <xm:f>Listas!$C$2:$C$8</xm:f>
          </x14:formula1>
          <xm:sqref>L8:L38</xm:sqref>
        </x14:dataValidation>
        <x14:dataValidation type="list" allowBlank="1" showErrorMessage="1" xr:uid="{00000000-0002-0000-1600-000003000000}">
          <x14:formula1>
            <xm:f>Listas!$D$2:$D$9</xm:f>
          </x14:formula1>
          <xm:sqref>Q5:Q7 I8:I38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Z1000"/>
  <sheetViews>
    <sheetView showGridLines="0" workbookViewId="0"/>
  </sheetViews>
  <sheetFormatPr defaultColWidth="12.5703125" defaultRowHeight="15" customHeight="1"/>
  <cols>
    <col min="1" max="1" width="28.85546875" customWidth="1"/>
    <col min="2" max="2" width="19.42578125" customWidth="1"/>
    <col min="3" max="3" width="57.140625" customWidth="1"/>
    <col min="4" max="4" width="12.5703125" customWidth="1"/>
    <col min="5" max="5" width="25.28515625" customWidth="1"/>
    <col min="6" max="6" width="27.7109375" customWidth="1"/>
  </cols>
  <sheetData>
    <row r="1" spans="1:26" ht="15.75" customHeight="1">
      <c r="A1" s="266" t="s">
        <v>30</v>
      </c>
      <c r="B1" s="266" t="s">
        <v>3556</v>
      </c>
      <c r="C1" s="266" t="s">
        <v>3557</v>
      </c>
      <c r="D1" s="267" t="s">
        <v>3558</v>
      </c>
      <c r="E1" s="266" t="s">
        <v>3559</v>
      </c>
      <c r="F1" s="266" t="s">
        <v>3560</v>
      </c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</row>
    <row r="2" spans="1:26" ht="15.75" customHeight="1">
      <c r="A2" s="269" t="s">
        <v>54</v>
      </c>
      <c r="B2" s="269" t="s">
        <v>3561</v>
      </c>
      <c r="C2" s="270" t="s">
        <v>58</v>
      </c>
      <c r="D2" s="271" t="s">
        <v>3562</v>
      </c>
      <c r="E2" s="271" t="s">
        <v>3563</v>
      </c>
      <c r="F2" s="272" t="s">
        <v>3563</v>
      </c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</row>
    <row r="3" spans="1:26" ht="15.75" customHeight="1">
      <c r="A3" s="269" t="s">
        <v>3564</v>
      </c>
      <c r="B3" s="269" t="s">
        <v>3565</v>
      </c>
      <c r="C3" s="270" t="s">
        <v>91</v>
      </c>
      <c r="D3" s="271" t="s">
        <v>3566</v>
      </c>
      <c r="E3" s="271" t="s">
        <v>3567</v>
      </c>
      <c r="F3" s="272" t="s">
        <v>3568</v>
      </c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</row>
    <row r="4" spans="1:26" ht="15.75" customHeight="1">
      <c r="A4" s="269" t="s">
        <v>66</v>
      </c>
      <c r="B4" s="269" t="s">
        <v>3569</v>
      </c>
      <c r="C4" s="270" t="s">
        <v>2682</v>
      </c>
      <c r="D4" s="271" t="s">
        <v>3570</v>
      </c>
      <c r="E4" s="271" t="s">
        <v>3571</v>
      </c>
      <c r="F4" s="272" t="s">
        <v>2358</v>
      </c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</row>
    <row r="5" spans="1:26" ht="15.75" customHeight="1">
      <c r="A5" s="272"/>
      <c r="B5" s="272"/>
      <c r="C5" s="271" t="s">
        <v>2683</v>
      </c>
      <c r="D5" s="271" t="s">
        <v>55</v>
      </c>
      <c r="E5" s="271" t="s">
        <v>3572</v>
      </c>
      <c r="F5" s="272" t="s">
        <v>3573</v>
      </c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</row>
    <row r="6" spans="1:26" ht="15.75" customHeight="1">
      <c r="A6" s="272"/>
      <c r="B6" s="272"/>
      <c r="C6" s="271" t="s">
        <v>859</v>
      </c>
      <c r="D6" s="271" t="s">
        <v>101</v>
      </c>
      <c r="E6" s="271" t="s">
        <v>3574</v>
      </c>
      <c r="F6" s="272" t="s">
        <v>845</v>
      </c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ht="15.75" customHeight="1">
      <c r="A7" s="272"/>
      <c r="B7" s="272"/>
      <c r="C7" s="271" t="s">
        <v>84</v>
      </c>
      <c r="D7" s="271" t="s">
        <v>3575</v>
      </c>
      <c r="E7" s="271" t="s">
        <v>3576</v>
      </c>
      <c r="F7" s="272" t="s">
        <v>3577</v>
      </c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</row>
    <row r="8" spans="1:26" ht="15.75" customHeight="1">
      <c r="A8" s="272"/>
      <c r="B8" s="272"/>
      <c r="C8" s="271" t="s">
        <v>2684</v>
      </c>
      <c r="D8" s="271" t="s">
        <v>3578</v>
      </c>
      <c r="E8" s="271" t="s">
        <v>3579</v>
      </c>
      <c r="F8" s="272" t="s">
        <v>3580</v>
      </c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</row>
    <row r="9" spans="1:26" ht="15.75" customHeight="1">
      <c r="A9" s="268"/>
      <c r="B9" s="268"/>
      <c r="C9" s="268"/>
      <c r="D9" s="271" t="s">
        <v>3581</v>
      </c>
      <c r="E9" s="271" t="s">
        <v>3582</v>
      </c>
      <c r="F9" s="272" t="s">
        <v>3583</v>
      </c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</row>
    <row r="10" spans="1:26" ht="15.75" customHeight="1">
      <c r="A10" s="268"/>
      <c r="B10" s="268"/>
      <c r="C10" s="268"/>
      <c r="D10" s="268"/>
      <c r="E10" s="271" t="s">
        <v>3584</v>
      </c>
      <c r="F10" s="272" t="s">
        <v>3585</v>
      </c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</row>
    <row r="11" spans="1:26" ht="15.75" customHeight="1">
      <c r="A11" s="268"/>
      <c r="B11" s="268"/>
      <c r="C11" s="268"/>
      <c r="D11" s="268"/>
      <c r="E11" s="271" t="s">
        <v>962</v>
      </c>
      <c r="F11" s="272" t="s">
        <v>3586</v>
      </c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</row>
    <row r="12" spans="1:26" ht="15.75" customHeight="1">
      <c r="A12" s="268"/>
      <c r="B12" s="268"/>
      <c r="C12" s="268"/>
      <c r="D12" s="268"/>
      <c r="E12" s="271" t="s">
        <v>3587</v>
      </c>
      <c r="F12" s="272" t="s">
        <v>3588</v>
      </c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8"/>
      <c r="Z12" s="268"/>
    </row>
    <row r="13" spans="1:26" ht="15.75" customHeight="1">
      <c r="A13" s="268"/>
      <c r="B13" s="268"/>
      <c r="C13" s="268"/>
      <c r="D13" s="268"/>
      <c r="E13" s="271" t="s">
        <v>3589</v>
      </c>
      <c r="F13" s="272" t="s">
        <v>3590</v>
      </c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  <c r="S13" s="268"/>
      <c r="T13" s="268"/>
      <c r="U13" s="268"/>
      <c r="V13" s="268"/>
      <c r="W13" s="268"/>
      <c r="X13" s="268"/>
      <c r="Y13" s="268"/>
      <c r="Z13" s="268"/>
    </row>
    <row r="14" spans="1:26" ht="12.75" customHeight="1">
      <c r="A14" s="268"/>
      <c r="B14" s="268"/>
      <c r="C14" s="268"/>
      <c r="D14" s="268"/>
      <c r="E14" s="271" t="s">
        <v>3591</v>
      </c>
      <c r="F14" s="272" t="s">
        <v>3592</v>
      </c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</row>
    <row r="15" spans="1:26" ht="12.75" customHeight="1">
      <c r="A15" s="268"/>
      <c r="B15" s="268"/>
      <c r="C15" s="268"/>
      <c r="D15" s="268"/>
      <c r="E15" s="271" t="s">
        <v>3593</v>
      </c>
      <c r="F15" s="272" t="s">
        <v>3594</v>
      </c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</row>
    <row r="16" spans="1:26" ht="12.75" customHeight="1">
      <c r="A16" s="268"/>
      <c r="B16" s="268"/>
      <c r="C16" s="268"/>
      <c r="D16" s="268"/>
      <c r="E16" s="271" t="s">
        <v>3595</v>
      </c>
      <c r="F16" s="272" t="s">
        <v>841</v>
      </c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</row>
    <row r="17" spans="1:26" ht="15.75" customHeight="1">
      <c r="A17" s="268"/>
      <c r="B17" s="268"/>
      <c r="C17" s="268"/>
      <c r="D17" s="268"/>
      <c r="E17" s="271" t="s">
        <v>3596</v>
      </c>
      <c r="F17" s="272" t="s">
        <v>3597</v>
      </c>
      <c r="G17" s="268"/>
      <c r="H17" s="268"/>
      <c r="I17" s="268"/>
      <c r="J17" s="268"/>
      <c r="K17" s="268"/>
      <c r="L17" s="268"/>
      <c r="M17" s="268"/>
      <c r="N17" s="268"/>
      <c r="O17" s="268"/>
      <c r="P17" s="268"/>
      <c r="Q17" s="268"/>
      <c r="R17" s="268"/>
      <c r="S17" s="268"/>
      <c r="T17" s="268"/>
      <c r="U17" s="268"/>
      <c r="V17" s="268"/>
      <c r="W17" s="268"/>
      <c r="X17" s="268"/>
      <c r="Y17" s="268"/>
      <c r="Z17" s="268"/>
    </row>
    <row r="18" spans="1:26" ht="12.75" customHeight="1">
      <c r="A18" s="268"/>
      <c r="B18" s="268"/>
      <c r="C18" s="268"/>
      <c r="D18" s="268"/>
      <c r="E18" s="271" t="s">
        <v>3598</v>
      </c>
      <c r="F18" s="272" t="s">
        <v>3599</v>
      </c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8"/>
      <c r="X18" s="268"/>
      <c r="Y18" s="268"/>
      <c r="Z18" s="268"/>
    </row>
    <row r="19" spans="1:26" ht="12.75" customHeight="1">
      <c r="A19" s="268"/>
      <c r="B19" s="268"/>
      <c r="C19" s="268"/>
      <c r="D19" s="268"/>
      <c r="E19" s="271" t="s">
        <v>3600</v>
      </c>
      <c r="F19" s="272" t="s">
        <v>3601</v>
      </c>
      <c r="G19" s="268"/>
      <c r="H19" s="268"/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</row>
    <row r="20" spans="1:26" ht="12.75" customHeight="1">
      <c r="A20" s="268"/>
      <c r="B20" s="268"/>
      <c r="C20" s="268"/>
      <c r="D20" s="268"/>
      <c r="E20" s="271" t="s">
        <v>3602</v>
      </c>
      <c r="F20" s="272" t="s">
        <v>3603</v>
      </c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</row>
    <row r="21" spans="1:26" ht="12.75" customHeight="1">
      <c r="A21" s="268"/>
      <c r="B21" s="268"/>
      <c r="C21" s="268"/>
      <c r="D21" s="268"/>
      <c r="E21" s="271" t="s">
        <v>3604</v>
      </c>
      <c r="F21" s="272" t="s">
        <v>3605</v>
      </c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</row>
    <row r="22" spans="1:26" ht="12.75" customHeight="1">
      <c r="A22" s="268"/>
      <c r="B22" s="268"/>
      <c r="C22" s="268"/>
      <c r="D22" s="268"/>
      <c r="E22" s="271" t="s">
        <v>3606</v>
      </c>
      <c r="F22" s="272" t="s">
        <v>3607</v>
      </c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</row>
    <row r="23" spans="1:26" ht="12.75" customHeight="1">
      <c r="A23" s="268"/>
      <c r="B23" s="268"/>
      <c r="C23" s="268"/>
      <c r="D23" s="268"/>
      <c r="E23" s="271" t="s">
        <v>3608</v>
      </c>
      <c r="F23" s="272" t="s">
        <v>3609</v>
      </c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</row>
    <row r="24" spans="1:26" ht="12.75" customHeight="1">
      <c r="A24" s="268"/>
      <c r="B24" s="268"/>
      <c r="C24" s="268"/>
      <c r="D24" s="268"/>
      <c r="E24" s="271" t="s">
        <v>3610</v>
      </c>
      <c r="F24" s="272" t="s">
        <v>3611</v>
      </c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</row>
    <row r="25" spans="1:26" ht="12.75" customHeight="1">
      <c r="A25" s="268"/>
      <c r="B25" s="268"/>
      <c r="C25" s="268"/>
      <c r="D25" s="268"/>
      <c r="E25" s="271" t="s">
        <v>3612</v>
      </c>
      <c r="F25" s="272" t="s">
        <v>3613</v>
      </c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</row>
    <row r="26" spans="1:26" ht="12.75" customHeight="1">
      <c r="A26" s="268"/>
      <c r="B26" s="268"/>
      <c r="C26" s="268"/>
      <c r="D26" s="268"/>
      <c r="E26" s="271" t="s">
        <v>56</v>
      </c>
      <c r="F26" s="272" t="s">
        <v>3614</v>
      </c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</row>
    <row r="27" spans="1:26" ht="12.75" customHeight="1">
      <c r="A27" s="268"/>
      <c r="B27" s="268"/>
      <c r="C27" s="268"/>
      <c r="D27" s="268"/>
      <c r="E27" s="271" t="s">
        <v>121</v>
      </c>
      <c r="F27" s="272" t="s">
        <v>3615</v>
      </c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</row>
    <row r="28" spans="1:26" ht="12.75" customHeight="1">
      <c r="A28" s="268"/>
      <c r="B28" s="268"/>
      <c r="C28" s="268"/>
      <c r="D28" s="268"/>
      <c r="E28" s="271" t="s">
        <v>3616</v>
      </c>
      <c r="F28" s="272" t="s">
        <v>3617</v>
      </c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</row>
    <row r="29" spans="1:26" ht="12.75" customHeight="1">
      <c r="A29" s="268"/>
      <c r="B29" s="268"/>
      <c r="C29" s="268"/>
      <c r="D29" s="268"/>
      <c r="E29" s="271" t="s">
        <v>3618</v>
      </c>
      <c r="F29" s="272" t="s">
        <v>3619</v>
      </c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</row>
    <row r="30" spans="1:26" ht="12.75" customHeight="1">
      <c r="A30" s="268"/>
      <c r="B30" s="268"/>
      <c r="C30" s="268"/>
      <c r="D30" s="268"/>
      <c r="E30" s="271" t="s">
        <v>3620</v>
      </c>
      <c r="F30" s="272" t="s">
        <v>3621</v>
      </c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  <c r="Z30" s="268"/>
    </row>
    <row r="31" spans="1:26" ht="12.75" customHeight="1">
      <c r="A31" s="268"/>
      <c r="B31" s="268"/>
      <c r="C31" s="268"/>
      <c r="D31" s="268"/>
      <c r="E31" s="271" t="s">
        <v>3622</v>
      </c>
      <c r="F31" s="272" t="s">
        <v>164</v>
      </c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</row>
    <row r="32" spans="1:26" ht="12.75" customHeight="1">
      <c r="A32" s="268"/>
      <c r="B32" s="268"/>
      <c r="C32" s="268"/>
      <c r="D32" s="268"/>
      <c r="E32" s="271" t="s">
        <v>3623</v>
      </c>
      <c r="F32" s="272" t="s">
        <v>3624</v>
      </c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</row>
    <row r="33" spans="1:26" ht="12.75" customHeight="1">
      <c r="A33" s="268"/>
      <c r="B33" s="268"/>
      <c r="C33" s="268"/>
      <c r="D33" s="268"/>
      <c r="E33" s="271" t="s">
        <v>3625</v>
      </c>
      <c r="F33" s="272" t="s">
        <v>147</v>
      </c>
      <c r="G33" s="268"/>
      <c r="H33" s="268"/>
      <c r="I33" s="268"/>
      <c r="J33" s="268"/>
      <c r="K33" s="268"/>
      <c r="L33" s="268"/>
      <c r="M33" s="268"/>
      <c r="N33" s="268"/>
      <c r="O33" s="268"/>
      <c r="P33" s="268"/>
      <c r="Q33" s="268"/>
      <c r="R33" s="268"/>
      <c r="S33" s="268"/>
      <c r="T33" s="268"/>
      <c r="U33" s="268"/>
      <c r="V33" s="268"/>
      <c r="W33" s="268"/>
      <c r="X33" s="268"/>
      <c r="Y33" s="268"/>
      <c r="Z33" s="268"/>
    </row>
    <row r="34" spans="1:26" ht="12.75" customHeight="1">
      <c r="A34" s="268"/>
      <c r="B34" s="268"/>
      <c r="C34" s="268"/>
      <c r="D34" s="268"/>
      <c r="E34" s="268"/>
      <c r="F34" s="272" t="s">
        <v>142</v>
      </c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</row>
    <row r="35" spans="1:26" ht="12.75" customHeight="1">
      <c r="A35" s="268"/>
      <c r="B35" s="268"/>
      <c r="C35" s="268"/>
      <c r="D35" s="268"/>
      <c r="E35" s="268"/>
      <c r="F35" s="272" t="s">
        <v>3626</v>
      </c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  <c r="Z35" s="268"/>
    </row>
    <row r="36" spans="1:26" ht="12.75" customHeight="1">
      <c r="A36" s="268"/>
      <c r="B36" s="268"/>
      <c r="C36" s="268"/>
      <c r="D36" s="268"/>
      <c r="E36" s="268"/>
      <c r="F36" s="272" t="s">
        <v>1025</v>
      </c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  <c r="Z36" s="268"/>
    </row>
    <row r="37" spans="1:26" ht="12.75" customHeight="1">
      <c r="A37" s="268"/>
      <c r="B37" s="268"/>
      <c r="C37" s="268"/>
      <c r="D37" s="268"/>
      <c r="E37" s="268"/>
      <c r="F37" s="272" t="s">
        <v>135</v>
      </c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</row>
    <row r="38" spans="1:26" ht="12.75" customHeight="1">
      <c r="A38" s="268"/>
      <c r="B38" s="268"/>
      <c r="C38" s="268"/>
      <c r="D38" s="268"/>
      <c r="E38" s="268"/>
      <c r="F38" s="272" t="s">
        <v>131</v>
      </c>
      <c r="G38" s="268"/>
      <c r="H38" s="268"/>
      <c r="I38" s="268"/>
      <c r="J38" s="268"/>
      <c r="K38" s="268"/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268"/>
      <c r="W38" s="268"/>
      <c r="X38" s="268"/>
      <c r="Y38" s="268"/>
      <c r="Z38" s="268"/>
    </row>
    <row r="39" spans="1:26" ht="12.75" customHeight="1">
      <c r="A39" s="268"/>
      <c r="B39" s="268"/>
      <c r="C39" s="268"/>
      <c r="D39" s="268"/>
      <c r="E39" s="268"/>
      <c r="F39" s="272" t="s">
        <v>3627</v>
      </c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268"/>
      <c r="X39" s="268"/>
      <c r="Y39" s="268"/>
      <c r="Z39" s="268"/>
    </row>
    <row r="40" spans="1:26" ht="12.75" customHeight="1">
      <c r="A40" s="268"/>
      <c r="B40" s="268"/>
      <c r="C40" s="268"/>
      <c r="D40" s="268"/>
      <c r="E40" s="268"/>
      <c r="F40" s="272" t="s">
        <v>83</v>
      </c>
      <c r="G40" s="268"/>
      <c r="H40" s="268"/>
      <c r="I40" s="268"/>
      <c r="J40" s="268"/>
      <c r="K40" s="268"/>
      <c r="L40" s="268"/>
      <c r="M40" s="268"/>
      <c r="N40" s="268"/>
      <c r="O40" s="268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</row>
    <row r="41" spans="1:26" ht="12.75" customHeight="1">
      <c r="A41" s="268"/>
      <c r="B41" s="268"/>
      <c r="C41" s="268"/>
      <c r="D41" s="268"/>
      <c r="E41" s="268"/>
      <c r="F41" s="272" t="s">
        <v>72</v>
      </c>
      <c r="G41" s="268"/>
      <c r="H41" s="268"/>
      <c r="I41" s="268"/>
      <c r="J41" s="268"/>
      <c r="K41" s="268"/>
      <c r="L41" s="268"/>
      <c r="M41" s="268"/>
      <c r="N41" s="268"/>
      <c r="O41" s="268"/>
      <c r="P41" s="268"/>
      <c r="Q41" s="268"/>
      <c r="R41" s="268"/>
      <c r="S41" s="268"/>
      <c r="T41" s="268"/>
      <c r="U41" s="268"/>
      <c r="V41" s="268"/>
      <c r="W41" s="268"/>
      <c r="X41" s="268"/>
      <c r="Y41" s="268"/>
      <c r="Z41" s="268"/>
    </row>
    <row r="42" spans="1:26" ht="12.75" customHeight="1">
      <c r="A42" s="268"/>
      <c r="B42" s="268"/>
      <c r="C42" s="268"/>
      <c r="D42" s="268"/>
      <c r="E42" s="268"/>
      <c r="F42" s="272" t="s">
        <v>3628</v>
      </c>
      <c r="G42" s="268"/>
      <c r="H42" s="268"/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68"/>
      <c r="W42" s="268"/>
      <c r="X42" s="268"/>
      <c r="Y42" s="268"/>
      <c r="Z42" s="268"/>
    </row>
    <row r="43" spans="1:26" ht="12.75" customHeight="1">
      <c r="A43" s="268"/>
      <c r="B43" s="268"/>
      <c r="C43" s="268"/>
      <c r="D43" s="268"/>
      <c r="E43" s="268"/>
      <c r="F43" s="272" t="s">
        <v>963</v>
      </c>
      <c r="G43" s="268"/>
      <c r="H43" s="268"/>
      <c r="I43" s="268"/>
      <c r="J43" s="268"/>
      <c r="K43" s="268"/>
      <c r="L43" s="268"/>
      <c r="M43" s="268"/>
      <c r="N43" s="268"/>
      <c r="O43" s="268"/>
      <c r="P43" s="268"/>
      <c r="Q43" s="268"/>
      <c r="R43" s="268"/>
      <c r="S43" s="268"/>
      <c r="T43" s="268"/>
      <c r="U43" s="268"/>
      <c r="V43" s="268"/>
      <c r="W43" s="268"/>
      <c r="X43" s="268"/>
      <c r="Y43" s="268"/>
      <c r="Z43" s="268"/>
    </row>
    <row r="44" spans="1:26" ht="12.75" customHeight="1">
      <c r="A44" s="268"/>
      <c r="B44" s="268"/>
      <c r="C44" s="268"/>
      <c r="D44" s="268"/>
      <c r="E44" s="268"/>
      <c r="F44" s="272" t="s">
        <v>3629</v>
      </c>
      <c r="G44" s="268"/>
      <c r="H44" s="268"/>
      <c r="I44" s="268"/>
      <c r="J44" s="268"/>
      <c r="K44" s="268"/>
      <c r="L44" s="268"/>
      <c r="M44" s="268"/>
      <c r="N44" s="268"/>
      <c r="O44" s="268"/>
      <c r="P44" s="268"/>
      <c r="Q44" s="268"/>
      <c r="R44" s="268"/>
      <c r="S44" s="268"/>
      <c r="T44" s="268"/>
      <c r="U44" s="268"/>
      <c r="V44" s="268"/>
      <c r="W44" s="268"/>
      <c r="X44" s="268"/>
      <c r="Y44" s="268"/>
      <c r="Z44" s="268"/>
    </row>
    <row r="45" spans="1:26" ht="12.75" customHeight="1">
      <c r="A45" s="268"/>
      <c r="B45" s="268"/>
      <c r="C45" s="268"/>
      <c r="D45" s="268"/>
      <c r="E45" s="268"/>
      <c r="F45" s="272" t="s">
        <v>3630</v>
      </c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Z45" s="268"/>
    </row>
    <row r="46" spans="1:26" ht="12.75" customHeight="1">
      <c r="A46" s="268"/>
      <c r="B46" s="268"/>
      <c r="C46" s="268"/>
      <c r="D46" s="268"/>
      <c r="E46" s="268"/>
      <c r="F46" s="272" t="s">
        <v>3631</v>
      </c>
      <c r="G46" s="268"/>
      <c r="H46" s="268"/>
      <c r="I46" s="268"/>
      <c r="J46" s="268"/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Z46" s="268"/>
    </row>
    <row r="47" spans="1:26" ht="12.75" customHeight="1">
      <c r="A47" s="268"/>
      <c r="B47" s="268"/>
      <c r="C47" s="268"/>
      <c r="D47" s="268"/>
      <c r="E47" s="268"/>
      <c r="F47" s="272" t="s">
        <v>1600</v>
      </c>
      <c r="G47" s="268"/>
      <c r="H47" s="268"/>
      <c r="I47" s="268"/>
      <c r="J47" s="268"/>
      <c r="K47" s="268"/>
      <c r="L47" s="268"/>
      <c r="M47" s="268"/>
      <c r="N47" s="268"/>
      <c r="O47" s="268"/>
      <c r="P47" s="268"/>
      <c r="Q47" s="268"/>
      <c r="R47" s="268"/>
      <c r="S47" s="268"/>
      <c r="T47" s="268"/>
      <c r="U47" s="268"/>
      <c r="V47" s="268"/>
      <c r="W47" s="268"/>
      <c r="X47" s="268"/>
      <c r="Y47" s="268"/>
      <c r="Z47" s="268"/>
    </row>
    <row r="48" spans="1:26" ht="12.75" customHeight="1">
      <c r="A48" s="268"/>
      <c r="B48" s="268"/>
      <c r="C48" s="268"/>
      <c r="D48" s="268"/>
      <c r="E48" s="268"/>
      <c r="F48" s="272" t="s">
        <v>3632</v>
      </c>
      <c r="G48" s="268"/>
      <c r="H48" s="268"/>
      <c r="I48" s="268"/>
      <c r="J48" s="268"/>
      <c r="K48" s="268"/>
      <c r="L48" s="268"/>
      <c r="M48" s="268"/>
      <c r="N48" s="268"/>
      <c r="O48" s="268"/>
      <c r="P48" s="268"/>
      <c r="Q48" s="268"/>
      <c r="R48" s="268"/>
      <c r="S48" s="268"/>
      <c r="T48" s="268"/>
      <c r="U48" s="268"/>
      <c r="V48" s="268"/>
      <c r="W48" s="268"/>
      <c r="X48" s="268"/>
      <c r="Y48" s="268"/>
      <c r="Z48" s="268"/>
    </row>
    <row r="49" spans="1:26" ht="12.75" customHeight="1">
      <c r="A49" s="268"/>
      <c r="B49" s="268"/>
      <c r="C49" s="268"/>
      <c r="D49" s="268"/>
      <c r="E49" s="268"/>
      <c r="F49" s="272" t="s">
        <v>67</v>
      </c>
      <c r="G49" s="268"/>
      <c r="H49" s="268"/>
      <c r="I49" s="268"/>
      <c r="J49" s="268"/>
      <c r="K49" s="268"/>
      <c r="L49" s="268"/>
      <c r="M49" s="268"/>
      <c r="N49" s="268"/>
      <c r="O49" s="268"/>
      <c r="P49" s="268"/>
      <c r="Q49" s="268"/>
      <c r="R49" s="268"/>
      <c r="S49" s="268"/>
      <c r="T49" s="268"/>
      <c r="U49" s="268"/>
      <c r="V49" s="268"/>
      <c r="W49" s="268"/>
      <c r="X49" s="268"/>
      <c r="Y49" s="268"/>
      <c r="Z49" s="268"/>
    </row>
    <row r="50" spans="1:26" ht="12.75" customHeight="1">
      <c r="A50" s="268"/>
      <c r="B50" s="268"/>
      <c r="C50" s="268"/>
      <c r="D50" s="268"/>
      <c r="E50" s="268"/>
      <c r="F50" s="272" t="s">
        <v>864</v>
      </c>
      <c r="G50" s="268"/>
      <c r="H50" s="268"/>
      <c r="I50" s="268"/>
      <c r="J50" s="268"/>
      <c r="K50" s="268"/>
      <c r="L50" s="268"/>
      <c r="M50" s="268"/>
      <c r="N50" s="268"/>
      <c r="O50" s="268"/>
      <c r="P50" s="268"/>
      <c r="Q50" s="268"/>
      <c r="R50" s="268"/>
      <c r="S50" s="268"/>
      <c r="T50" s="268"/>
      <c r="U50" s="268"/>
      <c r="V50" s="268"/>
      <c r="W50" s="268"/>
      <c r="X50" s="268"/>
      <c r="Y50" s="268"/>
      <c r="Z50" s="268"/>
    </row>
    <row r="51" spans="1:26" ht="12.75" customHeight="1">
      <c r="A51" s="268"/>
      <c r="B51" s="268"/>
      <c r="C51" s="268"/>
      <c r="D51" s="268"/>
      <c r="E51" s="268"/>
      <c r="F51" s="272" t="s">
        <v>858</v>
      </c>
      <c r="G51" s="268"/>
      <c r="H51" s="268"/>
      <c r="I51" s="268"/>
      <c r="J51" s="268"/>
      <c r="K51" s="268"/>
      <c r="L51" s="268"/>
      <c r="M51" s="268"/>
      <c r="N51" s="268"/>
      <c r="O51" s="268"/>
      <c r="P51" s="268"/>
      <c r="Q51" s="268"/>
      <c r="R51" s="268"/>
      <c r="S51" s="268"/>
      <c r="T51" s="268"/>
      <c r="U51" s="268"/>
      <c r="V51" s="268"/>
      <c r="W51" s="268"/>
      <c r="X51" s="268"/>
      <c r="Y51" s="268"/>
      <c r="Z51" s="268"/>
    </row>
    <row r="52" spans="1:26" ht="15.75" customHeight="1">
      <c r="A52" s="268"/>
      <c r="B52" s="268"/>
      <c r="C52" s="268"/>
      <c r="D52" s="268"/>
      <c r="E52" s="268"/>
      <c r="F52" s="272" t="s">
        <v>3633</v>
      </c>
      <c r="G52" s="268"/>
      <c r="H52" s="268"/>
      <c r="I52" s="268"/>
      <c r="J52" s="268"/>
      <c r="K52" s="268"/>
      <c r="L52" s="268"/>
      <c r="M52" s="268"/>
      <c r="N52" s="268"/>
      <c r="O52" s="268"/>
      <c r="P52" s="268"/>
      <c r="Q52" s="268"/>
      <c r="R52" s="268"/>
      <c r="S52" s="268"/>
      <c r="T52" s="268"/>
      <c r="U52" s="268"/>
      <c r="V52" s="268"/>
      <c r="W52" s="268"/>
      <c r="X52" s="268"/>
      <c r="Y52" s="268"/>
      <c r="Z52" s="268"/>
    </row>
    <row r="53" spans="1:26" ht="15.75" customHeight="1">
      <c r="A53" s="268"/>
      <c r="B53" s="268"/>
      <c r="C53" s="268"/>
      <c r="D53" s="268"/>
      <c r="E53" s="268"/>
      <c r="F53" s="272" t="s">
        <v>3634</v>
      </c>
      <c r="G53" s="268"/>
      <c r="H53" s="268"/>
      <c r="I53" s="268"/>
      <c r="J53" s="268"/>
      <c r="K53" s="268"/>
      <c r="L53" s="268"/>
      <c r="M53" s="268"/>
      <c r="N53" s="268"/>
      <c r="O53" s="268"/>
      <c r="P53" s="268"/>
      <c r="Q53" s="268"/>
      <c r="R53" s="268"/>
      <c r="S53" s="268"/>
      <c r="T53" s="268"/>
      <c r="U53" s="268"/>
      <c r="V53" s="268"/>
      <c r="W53" s="268"/>
      <c r="X53" s="268"/>
      <c r="Y53" s="268"/>
      <c r="Z53" s="268"/>
    </row>
    <row r="54" spans="1:26" ht="15.75" customHeight="1">
      <c r="A54" s="268"/>
      <c r="B54" s="268"/>
      <c r="C54" s="268"/>
      <c r="D54" s="268"/>
      <c r="E54" s="268"/>
      <c r="F54" s="272" t="s">
        <v>3635</v>
      </c>
      <c r="G54" s="268"/>
      <c r="H54" s="268"/>
      <c r="I54" s="268"/>
      <c r="J54" s="268"/>
      <c r="K54" s="268"/>
      <c r="L54" s="268"/>
      <c r="M54" s="268"/>
      <c r="N54" s="268"/>
      <c r="O54" s="268"/>
      <c r="P54" s="268"/>
      <c r="Q54" s="268"/>
      <c r="R54" s="268"/>
      <c r="S54" s="268"/>
      <c r="T54" s="268"/>
      <c r="U54" s="268"/>
      <c r="V54" s="268"/>
      <c r="W54" s="268"/>
      <c r="X54" s="268"/>
      <c r="Y54" s="268"/>
      <c r="Z54" s="268"/>
    </row>
    <row r="55" spans="1:26" ht="15.75" customHeight="1">
      <c r="A55" s="268"/>
      <c r="B55" s="268"/>
      <c r="C55" s="268"/>
      <c r="D55" s="268"/>
      <c r="E55" s="268"/>
      <c r="F55" s="272" t="s">
        <v>3636</v>
      </c>
      <c r="G55" s="268"/>
      <c r="H55" s="268"/>
      <c r="I55" s="268"/>
      <c r="J55" s="268"/>
      <c r="K55" s="268"/>
      <c r="L55" s="268"/>
      <c r="M55" s="268"/>
      <c r="N55" s="268"/>
      <c r="O55" s="268"/>
      <c r="P55" s="268"/>
      <c r="Q55" s="268"/>
      <c r="R55" s="268"/>
      <c r="S55" s="268"/>
      <c r="T55" s="268"/>
      <c r="U55" s="268"/>
      <c r="V55" s="268"/>
      <c r="W55" s="268"/>
      <c r="X55" s="268"/>
      <c r="Y55" s="268"/>
      <c r="Z55" s="268"/>
    </row>
    <row r="56" spans="1:26" ht="15.75" customHeight="1">
      <c r="A56" s="268"/>
      <c r="B56" s="268"/>
      <c r="C56" s="268"/>
      <c r="D56" s="268"/>
      <c r="E56" s="268"/>
      <c r="F56" s="272" t="s">
        <v>3637</v>
      </c>
      <c r="G56" s="268"/>
      <c r="H56" s="268"/>
      <c r="I56" s="268"/>
      <c r="J56" s="268"/>
      <c r="K56" s="268"/>
      <c r="L56" s="268"/>
      <c r="M56" s="268"/>
      <c r="N56" s="268"/>
      <c r="O56" s="268"/>
      <c r="P56" s="268"/>
      <c r="Q56" s="268"/>
      <c r="R56" s="268"/>
      <c r="S56" s="268"/>
      <c r="T56" s="268"/>
      <c r="U56" s="268"/>
      <c r="V56" s="268"/>
      <c r="W56" s="268"/>
      <c r="X56" s="268"/>
      <c r="Y56" s="268"/>
      <c r="Z56" s="268"/>
    </row>
    <row r="57" spans="1:26" ht="15.75" customHeight="1">
      <c r="A57" s="268"/>
      <c r="B57" s="268"/>
      <c r="C57" s="268"/>
      <c r="D57" s="268"/>
      <c r="E57" s="268"/>
      <c r="F57" s="272" t="s">
        <v>3638</v>
      </c>
      <c r="G57" s="268"/>
      <c r="H57" s="268"/>
      <c r="I57" s="268"/>
      <c r="J57" s="268"/>
      <c r="K57" s="268"/>
      <c r="L57" s="268"/>
      <c r="M57" s="268"/>
      <c r="N57" s="268"/>
      <c r="O57" s="268"/>
      <c r="P57" s="268"/>
      <c r="Q57" s="268"/>
      <c r="R57" s="268"/>
      <c r="S57" s="268"/>
      <c r="T57" s="268"/>
      <c r="U57" s="268"/>
      <c r="V57" s="268"/>
      <c r="W57" s="268"/>
      <c r="X57" s="268"/>
      <c r="Y57" s="268"/>
      <c r="Z57" s="268"/>
    </row>
    <row r="58" spans="1:26" ht="15.75" customHeight="1">
      <c r="A58" s="268"/>
      <c r="B58" s="268"/>
      <c r="C58" s="268"/>
      <c r="D58" s="268"/>
      <c r="E58" s="268"/>
      <c r="F58" s="272" t="s">
        <v>3639</v>
      </c>
      <c r="G58" s="268"/>
      <c r="H58" s="268"/>
      <c r="I58" s="268"/>
      <c r="J58" s="268"/>
      <c r="K58" s="268"/>
      <c r="L58" s="268"/>
      <c r="M58" s="268"/>
      <c r="N58" s="268"/>
      <c r="O58" s="268"/>
      <c r="P58" s="268"/>
      <c r="Q58" s="268"/>
      <c r="R58" s="268"/>
      <c r="S58" s="268"/>
      <c r="T58" s="268"/>
      <c r="U58" s="268"/>
      <c r="V58" s="268"/>
      <c r="W58" s="268"/>
      <c r="X58" s="268"/>
      <c r="Y58" s="268"/>
      <c r="Z58" s="268"/>
    </row>
    <row r="59" spans="1:26" ht="15.75" customHeight="1">
      <c r="A59" s="268"/>
      <c r="B59" s="268"/>
      <c r="C59" s="268"/>
      <c r="D59" s="268"/>
      <c r="E59" s="268"/>
      <c r="F59" s="272" t="s">
        <v>3640</v>
      </c>
      <c r="G59" s="268"/>
      <c r="H59" s="268"/>
      <c r="I59" s="268"/>
      <c r="J59" s="268"/>
      <c r="K59" s="268"/>
      <c r="L59" s="268"/>
      <c r="M59" s="268"/>
      <c r="N59" s="268"/>
      <c r="O59" s="268"/>
      <c r="P59" s="268"/>
      <c r="Q59" s="268"/>
      <c r="R59" s="268"/>
      <c r="S59" s="268"/>
      <c r="T59" s="268"/>
      <c r="U59" s="268"/>
      <c r="V59" s="268"/>
      <c r="W59" s="268"/>
      <c r="X59" s="268"/>
      <c r="Y59" s="268"/>
      <c r="Z59" s="268"/>
    </row>
    <row r="60" spans="1:26" ht="15.75" customHeight="1">
      <c r="A60" s="268"/>
      <c r="B60" s="268"/>
      <c r="C60" s="268"/>
      <c r="D60" s="268"/>
      <c r="E60" s="268"/>
      <c r="F60" s="272" t="s">
        <v>3641</v>
      </c>
      <c r="G60" s="268"/>
      <c r="H60" s="268"/>
      <c r="I60" s="268"/>
      <c r="J60" s="268"/>
      <c r="K60" s="268"/>
      <c r="L60" s="268"/>
      <c r="M60" s="268"/>
      <c r="N60" s="268"/>
      <c r="O60" s="268"/>
      <c r="P60" s="268"/>
      <c r="Q60" s="268"/>
      <c r="R60" s="268"/>
      <c r="S60" s="268"/>
      <c r="T60" s="268"/>
      <c r="U60" s="268"/>
      <c r="V60" s="268"/>
      <c r="W60" s="268"/>
      <c r="X60" s="268"/>
      <c r="Y60" s="268"/>
      <c r="Z60" s="268"/>
    </row>
    <row r="61" spans="1:26" ht="15.75" customHeight="1">
      <c r="A61" s="268"/>
      <c r="B61" s="268"/>
      <c r="C61" s="268"/>
      <c r="D61" s="268"/>
      <c r="E61" s="268"/>
      <c r="F61" s="272" t="s">
        <v>3642</v>
      </c>
      <c r="G61" s="268"/>
      <c r="H61" s="268"/>
      <c r="I61" s="268"/>
      <c r="J61" s="268"/>
      <c r="K61" s="268"/>
      <c r="L61" s="268"/>
      <c r="M61" s="268"/>
      <c r="N61" s="268"/>
      <c r="O61" s="268"/>
      <c r="P61" s="268"/>
      <c r="Q61" s="268"/>
      <c r="R61" s="268"/>
      <c r="S61" s="268"/>
      <c r="T61" s="268"/>
      <c r="U61" s="268"/>
      <c r="V61" s="268"/>
      <c r="W61" s="268"/>
      <c r="X61" s="268"/>
      <c r="Y61" s="268"/>
      <c r="Z61" s="268"/>
    </row>
    <row r="62" spans="1:26" ht="15.75" customHeight="1">
      <c r="A62" s="268"/>
      <c r="B62" s="268"/>
      <c r="C62" s="268"/>
      <c r="D62" s="268"/>
      <c r="E62" s="268"/>
      <c r="F62" s="272" t="s">
        <v>3643</v>
      </c>
      <c r="G62" s="268"/>
      <c r="H62" s="268"/>
      <c r="I62" s="268"/>
      <c r="J62" s="268"/>
      <c r="K62" s="268"/>
      <c r="L62" s="268"/>
      <c r="M62" s="268"/>
      <c r="N62" s="268"/>
      <c r="O62" s="268"/>
      <c r="P62" s="268"/>
      <c r="Q62" s="268"/>
      <c r="R62" s="268"/>
      <c r="S62" s="268"/>
      <c r="T62" s="268"/>
      <c r="U62" s="268"/>
      <c r="V62" s="268"/>
      <c r="W62" s="268"/>
      <c r="X62" s="268"/>
      <c r="Y62" s="268"/>
      <c r="Z62" s="268"/>
    </row>
    <row r="63" spans="1:26" ht="15.75" customHeight="1">
      <c r="A63" s="268"/>
      <c r="B63" s="268"/>
      <c r="C63" s="268"/>
      <c r="D63" s="268"/>
      <c r="E63" s="268"/>
      <c r="F63" s="272" t="s">
        <v>3644</v>
      </c>
      <c r="G63" s="268"/>
      <c r="H63" s="268"/>
      <c r="I63" s="268"/>
      <c r="J63" s="268"/>
      <c r="K63" s="268"/>
      <c r="L63" s="268"/>
      <c r="M63" s="268"/>
      <c r="N63" s="268"/>
      <c r="O63" s="268"/>
      <c r="P63" s="268"/>
      <c r="Q63" s="268"/>
      <c r="R63" s="268"/>
      <c r="S63" s="268"/>
      <c r="T63" s="268"/>
      <c r="U63" s="268"/>
      <c r="V63" s="268"/>
      <c r="W63" s="268"/>
      <c r="X63" s="268"/>
      <c r="Y63" s="268"/>
      <c r="Z63" s="268"/>
    </row>
    <row r="64" spans="1:26" ht="15.75" customHeight="1">
      <c r="A64" s="268"/>
      <c r="B64" s="268"/>
      <c r="C64" s="268"/>
      <c r="D64" s="268"/>
      <c r="E64" s="268"/>
      <c r="F64" s="272" t="s">
        <v>3645</v>
      </c>
      <c r="G64" s="268"/>
      <c r="H64" s="268"/>
      <c r="I64" s="268"/>
      <c r="J64" s="268"/>
      <c r="K64" s="268"/>
      <c r="L64" s="268"/>
      <c r="M64" s="268"/>
      <c r="N64" s="268"/>
      <c r="O64" s="268"/>
      <c r="P64" s="268"/>
      <c r="Q64" s="268"/>
      <c r="R64" s="268"/>
      <c r="S64" s="268"/>
      <c r="T64" s="268"/>
      <c r="U64" s="268"/>
      <c r="V64" s="268"/>
      <c r="W64" s="268"/>
      <c r="X64" s="268"/>
      <c r="Y64" s="268"/>
      <c r="Z64" s="268"/>
    </row>
    <row r="65" spans="1:26" ht="15.75" customHeight="1">
      <c r="A65" s="268"/>
      <c r="B65" s="268"/>
      <c r="C65" s="268"/>
      <c r="D65" s="268"/>
      <c r="E65" s="268"/>
      <c r="F65" s="272" t="s">
        <v>3646</v>
      </c>
      <c r="G65" s="268"/>
      <c r="H65" s="268"/>
      <c r="I65" s="268"/>
      <c r="J65" s="268"/>
      <c r="K65" s="268"/>
      <c r="L65" s="268"/>
      <c r="M65" s="268"/>
      <c r="N65" s="268"/>
      <c r="O65" s="268"/>
      <c r="P65" s="268"/>
      <c r="Q65" s="268"/>
      <c r="R65" s="268"/>
      <c r="S65" s="268"/>
      <c r="T65" s="268"/>
      <c r="U65" s="268"/>
      <c r="V65" s="268"/>
      <c r="W65" s="268"/>
      <c r="X65" s="268"/>
      <c r="Y65" s="268"/>
      <c r="Z65" s="268"/>
    </row>
    <row r="66" spans="1:26" ht="15.75" customHeight="1">
      <c r="A66" s="268"/>
      <c r="B66" s="268"/>
      <c r="C66" s="268"/>
      <c r="D66" s="268"/>
      <c r="E66" s="268"/>
      <c r="F66" s="272" t="s">
        <v>3647</v>
      </c>
      <c r="G66" s="268"/>
      <c r="H66" s="268"/>
      <c r="I66" s="268"/>
      <c r="J66" s="268"/>
      <c r="K66" s="268"/>
      <c r="L66" s="268"/>
      <c r="M66" s="268"/>
      <c r="N66" s="268"/>
      <c r="O66" s="268"/>
      <c r="P66" s="268"/>
      <c r="Q66" s="268"/>
      <c r="R66" s="268"/>
      <c r="S66" s="268"/>
      <c r="T66" s="268"/>
      <c r="U66" s="268"/>
      <c r="V66" s="268"/>
      <c r="W66" s="268"/>
      <c r="X66" s="268"/>
      <c r="Y66" s="268"/>
      <c r="Z66" s="268"/>
    </row>
    <row r="67" spans="1:26" ht="15.75" customHeight="1">
      <c r="A67" s="268"/>
      <c r="B67" s="268"/>
      <c r="C67" s="268"/>
      <c r="D67" s="268"/>
      <c r="E67" s="268"/>
      <c r="F67" s="272" t="s">
        <v>3648</v>
      </c>
      <c r="G67" s="268"/>
      <c r="H67" s="268"/>
      <c r="I67" s="268"/>
      <c r="J67" s="268"/>
      <c r="K67" s="268"/>
      <c r="L67" s="268"/>
      <c r="M67" s="268"/>
      <c r="N67" s="268"/>
      <c r="O67" s="268"/>
      <c r="P67" s="268"/>
      <c r="Q67" s="268"/>
      <c r="R67" s="268"/>
      <c r="S67" s="268"/>
      <c r="T67" s="268"/>
      <c r="U67" s="268"/>
      <c r="V67" s="268"/>
      <c r="W67" s="268"/>
      <c r="X67" s="268"/>
      <c r="Y67" s="268"/>
      <c r="Z67" s="268"/>
    </row>
    <row r="68" spans="1:26" ht="15.75" customHeight="1">
      <c r="A68" s="268"/>
      <c r="B68" s="268"/>
      <c r="C68" s="268"/>
      <c r="D68" s="268"/>
      <c r="E68" s="268"/>
      <c r="F68" s="272" t="s">
        <v>3649</v>
      </c>
      <c r="G68" s="268"/>
      <c r="H68" s="268"/>
      <c r="I68" s="268"/>
      <c r="J68" s="268"/>
      <c r="K68" s="268"/>
      <c r="L68" s="268"/>
      <c r="M68" s="268"/>
      <c r="N68" s="268"/>
      <c r="O68" s="268"/>
      <c r="P68" s="268"/>
      <c r="Q68" s="268"/>
      <c r="R68" s="268"/>
      <c r="S68" s="268"/>
      <c r="T68" s="268"/>
      <c r="U68" s="268"/>
      <c r="V68" s="268"/>
      <c r="W68" s="268"/>
      <c r="X68" s="268"/>
      <c r="Y68" s="268"/>
      <c r="Z68" s="268"/>
    </row>
    <row r="69" spans="1:26" ht="15.75" customHeight="1">
      <c r="A69" s="268"/>
      <c r="B69" s="268"/>
      <c r="C69" s="268"/>
      <c r="D69" s="268"/>
      <c r="E69" s="268"/>
      <c r="F69" s="272" t="s">
        <v>3650</v>
      </c>
      <c r="G69" s="268"/>
      <c r="H69" s="268"/>
      <c r="I69" s="268"/>
      <c r="J69" s="268"/>
      <c r="K69" s="268"/>
      <c r="L69" s="268"/>
      <c r="M69" s="268"/>
      <c r="N69" s="268"/>
      <c r="O69" s="268"/>
      <c r="P69" s="268"/>
      <c r="Q69" s="268"/>
      <c r="R69" s="268"/>
      <c r="S69" s="268"/>
      <c r="T69" s="268"/>
      <c r="U69" s="268"/>
      <c r="V69" s="268"/>
      <c r="W69" s="268"/>
      <c r="X69" s="268"/>
      <c r="Y69" s="268"/>
      <c r="Z69" s="268"/>
    </row>
    <row r="70" spans="1:26" ht="15.75" customHeight="1">
      <c r="A70" s="268"/>
      <c r="B70" s="268"/>
      <c r="C70" s="268"/>
      <c r="D70" s="268"/>
      <c r="E70" s="268"/>
      <c r="F70" s="272" t="s">
        <v>3651</v>
      </c>
      <c r="G70" s="268"/>
      <c r="H70" s="268"/>
      <c r="I70" s="268"/>
      <c r="J70" s="268"/>
      <c r="K70" s="268"/>
      <c r="L70" s="268"/>
      <c r="M70" s="268"/>
      <c r="N70" s="268"/>
      <c r="O70" s="268"/>
      <c r="P70" s="268"/>
      <c r="Q70" s="268"/>
      <c r="R70" s="268"/>
      <c r="S70" s="268"/>
      <c r="T70" s="268"/>
      <c r="U70" s="268"/>
      <c r="V70" s="268"/>
      <c r="W70" s="268"/>
      <c r="X70" s="268"/>
      <c r="Y70" s="268"/>
      <c r="Z70" s="268"/>
    </row>
    <row r="71" spans="1:26" ht="15.75" customHeight="1">
      <c r="A71" s="268"/>
      <c r="B71" s="268"/>
      <c r="C71" s="268"/>
      <c r="D71" s="268"/>
      <c r="E71" s="268"/>
      <c r="F71" s="272" t="s">
        <v>3652</v>
      </c>
      <c r="G71" s="268"/>
      <c r="H71" s="268"/>
      <c r="I71" s="268"/>
      <c r="J71" s="268"/>
      <c r="K71" s="268"/>
      <c r="L71" s="268"/>
      <c r="M71" s="268"/>
      <c r="N71" s="268"/>
      <c r="O71" s="268"/>
      <c r="P71" s="268"/>
      <c r="Q71" s="268"/>
      <c r="R71" s="268"/>
      <c r="S71" s="268"/>
      <c r="T71" s="268"/>
      <c r="U71" s="268"/>
      <c r="V71" s="268"/>
      <c r="W71" s="268"/>
      <c r="X71" s="268"/>
      <c r="Y71" s="268"/>
      <c r="Z71" s="268"/>
    </row>
    <row r="72" spans="1:26" ht="15.75" customHeight="1">
      <c r="A72" s="268"/>
      <c r="B72" s="268"/>
      <c r="C72" s="268"/>
      <c r="D72" s="268"/>
      <c r="E72" s="268"/>
      <c r="F72" s="272" t="s">
        <v>3653</v>
      </c>
      <c r="G72" s="268"/>
      <c r="H72" s="268"/>
      <c r="I72" s="268"/>
      <c r="J72" s="268"/>
      <c r="K72" s="268"/>
      <c r="L72" s="268"/>
      <c r="M72" s="268"/>
      <c r="N72" s="268"/>
      <c r="O72" s="268"/>
      <c r="P72" s="268"/>
      <c r="Q72" s="268"/>
      <c r="R72" s="268"/>
      <c r="S72" s="268"/>
      <c r="T72" s="268"/>
      <c r="U72" s="268"/>
      <c r="V72" s="268"/>
      <c r="W72" s="268"/>
      <c r="X72" s="268"/>
      <c r="Y72" s="268"/>
      <c r="Z72" s="268"/>
    </row>
    <row r="73" spans="1:26" ht="15.75" customHeight="1">
      <c r="A73" s="268"/>
      <c r="B73" s="268"/>
      <c r="C73" s="268"/>
      <c r="D73" s="268"/>
      <c r="E73" s="268"/>
      <c r="F73" s="272" t="s">
        <v>3654</v>
      </c>
      <c r="G73" s="268"/>
      <c r="H73" s="268"/>
      <c r="I73" s="268"/>
      <c r="J73" s="268"/>
      <c r="K73" s="268"/>
      <c r="L73" s="268"/>
      <c r="M73" s="268"/>
      <c r="N73" s="268"/>
      <c r="O73" s="268"/>
      <c r="P73" s="268"/>
      <c r="Q73" s="268"/>
      <c r="R73" s="268"/>
      <c r="S73" s="268"/>
      <c r="T73" s="268"/>
      <c r="U73" s="268"/>
      <c r="V73" s="268"/>
      <c r="W73" s="268"/>
      <c r="X73" s="268"/>
      <c r="Y73" s="268"/>
      <c r="Z73" s="268"/>
    </row>
    <row r="74" spans="1:26" ht="15.75" customHeight="1">
      <c r="A74" s="268"/>
      <c r="B74" s="268"/>
      <c r="C74" s="268"/>
      <c r="D74" s="268"/>
      <c r="E74" s="268"/>
      <c r="F74" s="272" t="s">
        <v>3655</v>
      </c>
      <c r="G74" s="268"/>
      <c r="H74" s="268"/>
      <c r="I74" s="268"/>
      <c r="J74" s="268"/>
      <c r="K74" s="268"/>
      <c r="L74" s="268"/>
      <c r="M74" s="268"/>
      <c r="N74" s="268"/>
      <c r="O74" s="268"/>
      <c r="P74" s="268"/>
      <c r="Q74" s="268"/>
      <c r="R74" s="268"/>
      <c r="S74" s="268"/>
      <c r="T74" s="268"/>
      <c r="U74" s="268"/>
      <c r="V74" s="268"/>
      <c r="W74" s="268"/>
      <c r="X74" s="268"/>
      <c r="Y74" s="268"/>
      <c r="Z74" s="268"/>
    </row>
    <row r="75" spans="1:26" ht="15.75" customHeight="1">
      <c r="A75" s="268"/>
      <c r="B75" s="268"/>
      <c r="C75" s="268"/>
      <c r="D75" s="268"/>
      <c r="E75" s="268"/>
      <c r="F75" s="272" t="s">
        <v>3656</v>
      </c>
      <c r="G75" s="268"/>
      <c r="H75" s="268"/>
      <c r="I75" s="268"/>
      <c r="J75" s="268"/>
      <c r="K75" s="268"/>
      <c r="L75" s="268"/>
      <c r="M75" s="268"/>
      <c r="N75" s="268"/>
      <c r="O75" s="268"/>
      <c r="P75" s="268"/>
      <c r="Q75" s="268"/>
      <c r="R75" s="268"/>
      <c r="S75" s="268"/>
      <c r="T75" s="268"/>
      <c r="U75" s="268"/>
      <c r="V75" s="268"/>
      <c r="W75" s="268"/>
      <c r="X75" s="268"/>
      <c r="Y75" s="268"/>
      <c r="Z75" s="268"/>
    </row>
    <row r="76" spans="1:26" ht="15.75" customHeight="1">
      <c r="A76" s="268"/>
      <c r="B76" s="268"/>
      <c r="C76" s="268"/>
      <c r="D76" s="268"/>
      <c r="E76" s="268"/>
      <c r="F76" s="272" t="s">
        <v>3657</v>
      </c>
      <c r="G76" s="268"/>
      <c r="H76" s="268"/>
      <c r="I76" s="268"/>
      <c r="J76" s="268"/>
      <c r="K76" s="268"/>
      <c r="L76" s="268"/>
      <c r="M76" s="268"/>
      <c r="N76" s="268"/>
      <c r="O76" s="268"/>
      <c r="P76" s="268"/>
      <c r="Q76" s="268"/>
      <c r="R76" s="268"/>
      <c r="S76" s="268"/>
      <c r="T76" s="268"/>
      <c r="U76" s="268"/>
      <c r="V76" s="268"/>
      <c r="W76" s="268"/>
      <c r="X76" s="268"/>
      <c r="Y76" s="268"/>
      <c r="Z76" s="268"/>
    </row>
    <row r="77" spans="1:26" ht="15.75" customHeight="1">
      <c r="A77" s="268"/>
      <c r="B77" s="268"/>
      <c r="C77" s="268"/>
      <c r="D77" s="268"/>
      <c r="E77" s="268"/>
      <c r="F77" s="272" t="s">
        <v>3658</v>
      </c>
      <c r="G77" s="268"/>
      <c r="H77" s="268"/>
      <c r="I77" s="268"/>
      <c r="J77" s="268"/>
      <c r="K77" s="268"/>
      <c r="L77" s="268"/>
      <c r="M77" s="268"/>
      <c r="N77" s="268"/>
      <c r="O77" s="268"/>
      <c r="P77" s="268"/>
      <c r="Q77" s="268"/>
      <c r="R77" s="268"/>
      <c r="S77" s="268"/>
      <c r="T77" s="268"/>
      <c r="U77" s="268"/>
      <c r="V77" s="268"/>
      <c r="W77" s="268"/>
      <c r="X77" s="268"/>
      <c r="Y77" s="268"/>
      <c r="Z77" s="268"/>
    </row>
    <row r="78" spans="1:26" ht="15.75" customHeight="1">
      <c r="A78" s="268"/>
      <c r="B78" s="268"/>
      <c r="C78" s="268"/>
      <c r="D78" s="268"/>
      <c r="E78" s="268"/>
      <c r="F78" s="272" t="s">
        <v>3659</v>
      </c>
      <c r="G78" s="268"/>
      <c r="H78" s="268"/>
      <c r="I78" s="268"/>
      <c r="J78" s="268"/>
      <c r="K78" s="268"/>
      <c r="L78" s="268"/>
      <c r="M78" s="268"/>
      <c r="N78" s="268"/>
      <c r="O78" s="268"/>
      <c r="P78" s="268"/>
      <c r="Q78" s="268"/>
      <c r="R78" s="268"/>
      <c r="S78" s="268"/>
      <c r="T78" s="268"/>
      <c r="U78" s="268"/>
      <c r="V78" s="268"/>
      <c r="W78" s="268"/>
      <c r="X78" s="268"/>
      <c r="Y78" s="268"/>
      <c r="Z78" s="268"/>
    </row>
    <row r="79" spans="1:26" ht="15.75" customHeight="1">
      <c r="A79" s="268"/>
      <c r="B79" s="268"/>
      <c r="C79" s="268"/>
      <c r="D79" s="268"/>
      <c r="E79" s="268"/>
      <c r="F79" s="272" t="s">
        <v>3660</v>
      </c>
      <c r="G79" s="268"/>
      <c r="H79" s="268"/>
      <c r="I79" s="268"/>
      <c r="J79" s="268"/>
      <c r="K79" s="268"/>
      <c r="L79" s="268"/>
      <c r="M79" s="268"/>
      <c r="N79" s="268"/>
      <c r="O79" s="268"/>
      <c r="P79" s="268"/>
      <c r="Q79" s="268"/>
      <c r="R79" s="268"/>
      <c r="S79" s="268"/>
      <c r="T79" s="268"/>
      <c r="U79" s="268"/>
      <c r="V79" s="268"/>
      <c r="W79" s="268"/>
      <c r="X79" s="268"/>
      <c r="Y79" s="268"/>
      <c r="Z79" s="268"/>
    </row>
    <row r="80" spans="1:26" ht="15.75" customHeight="1">
      <c r="A80" s="268"/>
      <c r="B80" s="268"/>
      <c r="C80" s="268"/>
      <c r="D80" s="268"/>
      <c r="E80" s="268"/>
      <c r="F80" s="272" t="s">
        <v>3661</v>
      </c>
      <c r="G80" s="268"/>
      <c r="H80" s="268"/>
      <c r="I80" s="268"/>
      <c r="J80" s="268"/>
      <c r="K80" s="268"/>
      <c r="L80" s="268"/>
      <c r="M80" s="268"/>
      <c r="N80" s="268"/>
      <c r="O80" s="268"/>
      <c r="P80" s="268"/>
      <c r="Q80" s="268"/>
      <c r="R80" s="268"/>
      <c r="S80" s="268"/>
      <c r="T80" s="268"/>
      <c r="U80" s="268"/>
      <c r="V80" s="268"/>
      <c r="W80" s="268"/>
      <c r="X80" s="268"/>
      <c r="Y80" s="268"/>
      <c r="Z80" s="268"/>
    </row>
    <row r="81" spans="1:26" ht="15.75" customHeight="1">
      <c r="A81" s="268"/>
      <c r="B81" s="268"/>
      <c r="C81" s="268"/>
      <c r="D81" s="268"/>
      <c r="E81" s="268"/>
      <c r="F81" s="272" t="s">
        <v>3662</v>
      </c>
      <c r="G81" s="268"/>
      <c r="H81" s="268"/>
      <c r="I81" s="268"/>
      <c r="J81" s="268"/>
      <c r="K81" s="268"/>
      <c r="L81" s="268"/>
      <c r="M81" s="268"/>
      <c r="N81" s="268"/>
      <c r="O81" s="268"/>
      <c r="P81" s="268"/>
      <c r="Q81" s="268"/>
      <c r="R81" s="268"/>
      <c r="S81" s="268"/>
      <c r="T81" s="268"/>
      <c r="U81" s="268"/>
      <c r="V81" s="268"/>
      <c r="W81" s="268"/>
      <c r="X81" s="268"/>
      <c r="Y81" s="268"/>
      <c r="Z81" s="268"/>
    </row>
    <row r="82" spans="1:26" ht="15.75" customHeight="1">
      <c r="A82" s="268"/>
      <c r="B82" s="268"/>
      <c r="C82" s="268"/>
      <c r="D82" s="268"/>
      <c r="E82" s="268"/>
      <c r="F82" s="272" t="s">
        <v>57</v>
      </c>
      <c r="G82" s="268"/>
      <c r="H82" s="268"/>
      <c r="I82" s="268"/>
      <c r="J82" s="268"/>
      <c r="K82" s="268"/>
      <c r="L82" s="268"/>
      <c r="M82" s="268"/>
      <c r="N82" s="268"/>
      <c r="O82" s="268"/>
      <c r="P82" s="268"/>
      <c r="Q82" s="268"/>
      <c r="R82" s="268"/>
      <c r="S82" s="268"/>
      <c r="T82" s="268"/>
      <c r="U82" s="268"/>
      <c r="V82" s="268"/>
      <c r="W82" s="268"/>
      <c r="X82" s="268"/>
      <c r="Y82" s="268"/>
      <c r="Z82" s="268"/>
    </row>
    <row r="83" spans="1:26" ht="15.75" customHeight="1">
      <c r="A83" s="268"/>
      <c r="B83" s="268"/>
      <c r="C83" s="268"/>
      <c r="D83" s="268"/>
      <c r="E83" s="268"/>
      <c r="F83" s="272" t="s">
        <v>3663</v>
      </c>
      <c r="G83" s="268"/>
      <c r="H83" s="268"/>
      <c r="I83" s="268"/>
      <c r="J83" s="268"/>
      <c r="K83" s="268"/>
      <c r="L83" s="268"/>
      <c r="M83" s="268"/>
      <c r="N83" s="268"/>
      <c r="O83" s="268"/>
      <c r="P83" s="268"/>
      <c r="Q83" s="268"/>
      <c r="R83" s="268"/>
      <c r="S83" s="268"/>
      <c r="T83" s="268"/>
      <c r="U83" s="268"/>
      <c r="V83" s="268"/>
      <c r="W83" s="268"/>
      <c r="X83" s="268"/>
      <c r="Y83" s="268"/>
      <c r="Z83" s="268"/>
    </row>
    <row r="84" spans="1:26" ht="15.75" customHeight="1">
      <c r="A84" s="268"/>
      <c r="B84" s="268"/>
      <c r="C84" s="268"/>
      <c r="D84" s="268"/>
      <c r="E84" s="268"/>
      <c r="F84" s="272" t="s">
        <v>3664</v>
      </c>
      <c r="G84" s="268"/>
      <c r="H84" s="268"/>
      <c r="I84" s="268"/>
      <c r="J84" s="268"/>
      <c r="K84" s="268"/>
      <c r="L84" s="268"/>
      <c r="M84" s="268"/>
      <c r="N84" s="268"/>
      <c r="O84" s="268"/>
      <c r="P84" s="268"/>
      <c r="Q84" s="268"/>
      <c r="R84" s="268"/>
      <c r="S84" s="268"/>
      <c r="T84" s="268"/>
      <c r="U84" s="268"/>
      <c r="V84" s="268"/>
      <c r="W84" s="268"/>
      <c r="X84" s="268"/>
      <c r="Y84" s="268"/>
      <c r="Z84" s="268"/>
    </row>
    <row r="85" spans="1:26" ht="15.75" customHeight="1">
      <c r="A85" s="268"/>
      <c r="B85" s="268"/>
      <c r="C85" s="268"/>
      <c r="D85" s="268"/>
      <c r="E85" s="268"/>
      <c r="F85" s="272" t="s">
        <v>3665</v>
      </c>
      <c r="G85" s="268"/>
      <c r="H85" s="268"/>
      <c r="I85" s="268"/>
      <c r="J85" s="268"/>
      <c r="K85" s="268"/>
      <c r="L85" s="268"/>
      <c r="M85" s="268"/>
      <c r="N85" s="268"/>
      <c r="O85" s="268"/>
      <c r="P85" s="268"/>
      <c r="Q85" s="268"/>
      <c r="R85" s="268"/>
      <c r="S85" s="268"/>
      <c r="T85" s="268"/>
      <c r="U85" s="268"/>
      <c r="V85" s="268"/>
      <c r="W85" s="268"/>
      <c r="X85" s="268"/>
      <c r="Y85" s="268"/>
      <c r="Z85" s="268"/>
    </row>
    <row r="86" spans="1:26" ht="15.75" customHeight="1">
      <c r="A86" s="268"/>
      <c r="B86" s="268"/>
      <c r="C86" s="268"/>
      <c r="D86" s="268"/>
      <c r="E86" s="268"/>
      <c r="F86" s="272" t="s">
        <v>3666</v>
      </c>
      <c r="G86" s="268"/>
      <c r="H86" s="268"/>
      <c r="I86" s="268"/>
      <c r="J86" s="268"/>
      <c r="K86" s="268"/>
      <c r="L86" s="268"/>
      <c r="M86" s="268"/>
      <c r="N86" s="268"/>
      <c r="O86" s="268"/>
      <c r="P86" s="268"/>
      <c r="Q86" s="268"/>
      <c r="R86" s="268"/>
      <c r="S86" s="268"/>
      <c r="T86" s="268"/>
      <c r="U86" s="268"/>
      <c r="V86" s="268"/>
      <c r="W86" s="268"/>
      <c r="X86" s="268"/>
      <c r="Y86" s="268"/>
      <c r="Z86" s="268"/>
    </row>
    <row r="87" spans="1:26" ht="15.75" customHeight="1">
      <c r="A87" s="268"/>
      <c r="B87" s="268"/>
      <c r="C87" s="268"/>
      <c r="D87" s="268"/>
      <c r="E87" s="268"/>
      <c r="F87" s="272" t="s">
        <v>3667</v>
      </c>
      <c r="G87" s="268"/>
      <c r="H87" s="268"/>
      <c r="I87" s="268"/>
      <c r="J87" s="268"/>
      <c r="K87" s="268"/>
      <c r="L87" s="268"/>
      <c r="M87" s="268"/>
      <c r="N87" s="268"/>
      <c r="O87" s="268"/>
      <c r="P87" s="268"/>
      <c r="Q87" s="268"/>
      <c r="R87" s="268"/>
      <c r="S87" s="268"/>
      <c r="T87" s="268"/>
      <c r="U87" s="268"/>
      <c r="V87" s="268"/>
      <c r="W87" s="268"/>
      <c r="X87" s="268"/>
      <c r="Y87" s="268"/>
      <c r="Z87" s="268"/>
    </row>
    <row r="88" spans="1:26" ht="15.75" customHeight="1">
      <c r="A88" s="268"/>
      <c r="B88" s="268"/>
      <c r="C88" s="268"/>
      <c r="D88" s="268"/>
      <c r="E88" s="268"/>
      <c r="F88" s="272" t="s">
        <v>850</v>
      </c>
      <c r="G88" s="268"/>
      <c r="H88" s="268"/>
      <c r="I88" s="268"/>
      <c r="J88" s="268"/>
      <c r="K88" s="268"/>
      <c r="L88" s="268"/>
      <c r="M88" s="268"/>
      <c r="N88" s="268"/>
      <c r="O88" s="268"/>
      <c r="P88" s="268"/>
      <c r="Q88" s="268"/>
      <c r="R88" s="268"/>
      <c r="S88" s="268"/>
      <c r="T88" s="268"/>
      <c r="U88" s="268"/>
      <c r="V88" s="268"/>
      <c r="W88" s="268"/>
      <c r="X88" s="268"/>
      <c r="Y88" s="268"/>
      <c r="Z88" s="268"/>
    </row>
    <row r="89" spans="1:26" ht="15.75" customHeight="1">
      <c r="A89" s="268"/>
      <c r="B89" s="268"/>
      <c r="C89" s="268"/>
      <c r="D89" s="268"/>
      <c r="E89" s="268"/>
      <c r="F89" s="268"/>
      <c r="G89" s="268"/>
      <c r="H89" s="268"/>
      <c r="I89" s="268"/>
      <c r="J89" s="268"/>
      <c r="K89" s="268"/>
      <c r="L89" s="268"/>
      <c r="M89" s="268"/>
      <c r="N89" s="268"/>
      <c r="O89" s="268"/>
      <c r="P89" s="268"/>
      <c r="Q89" s="268"/>
      <c r="R89" s="268"/>
      <c r="S89" s="268"/>
      <c r="T89" s="268"/>
      <c r="U89" s="268"/>
      <c r="V89" s="268"/>
      <c r="W89" s="268"/>
      <c r="X89" s="268"/>
      <c r="Y89" s="268"/>
      <c r="Z89" s="268"/>
    </row>
    <row r="90" spans="1:26" ht="15.75" customHeight="1">
      <c r="A90" s="268"/>
      <c r="B90" s="268"/>
      <c r="C90" s="268"/>
      <c r="D90" s="268"/>
      <c r="E90" s="268"/>
      <c r="F90" s="268"/>
      <c r="G90" s="268"/>
      <c r="H90" s="268"/>
      <c r="I90" s="268"/>
      <c r="J90" s="268"/>
      <c r="K90" s="268"/>
      <c r="L90" s="268"/>
      <c r="M90" s="268"/>
      <c r="N90" s="268"/>
      <c r="O90" s="268"/>
      <c r="P90" s="268"/>
      <c r="Q90" s="268"/>
      <c r="R90" s="268"/>
      <c r="S90" s="268"/>
      <c r="T90" s="268"/>
      <c r="U90" s="268"/>
      <c r="V90" s="268"/>
      <c r="W90" s="268"/>
      <c r="X90" s="268"/>
      <c r="Y90" s="268"/>
      <c r="Z90" s="268"/>
    </row>
    <row r="91" spans="1:26" ht="15.75" customHeight="1">
      <c r="A91" s="268"/>
      <c r="B91" s="268"/>
      <c r="C91" s="268"/>
      <c r="D91" s="268"/>
      <c r="E91" s="268"/>
      <c r="F91" s="268"/>
      <c r="G91" s="268"/>
      <c r="H91" s="268"/>
      <c r="I91" s="268"/>
      <c r="J91" s="268"/>
      <c r="K91" s="268"/>
      <c r="L91" s="268"/>
      <c r="M91" s="268"/>
      <c r="N91" s="268"/>
      <c r="O91" s="268"/>
      <c r="P91" s="268"/>
      <c r="Q91" s="268"/>
      <c r="R91" s="268"/>
      <c r="S91" s="268"/>
      <c r="T91" s="268"/>
      <c r="U91" s="268"/>
      <c r="V91" s="268"/>
      <c r="W91" s="268"/>
      <c r="X91" s="268"/>
      <c r="Y91" s="268"/>
      <c r="Z91" s="268"/>
    </row>
    <row r="92" spans="1:26" ht="15.75" customHeight="1">
      <c r="A92" s="268"/>
      <c r="B92" s="268"/>
      <c r="C92" s="268"/>
      <c r="D92" s="268"/>
      <c r="E92" s="268"/>
      <c r="F92" s="268"/>
      <c r="G92" s="268"/>
      <c r="H92" s="268"/>
      <c r="I92" s="268"/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  <c r="Z92" s="268"/>
    </row>
    <row r="93" spans="1:26" ht="15.75" customHeight="1">
      <c r="A93" s="268"/>
      <c r="B93" s="268"/>
      <c r="C93" s="268"/>
      <c r="D93" s="268"/>
      <c r="E93" s="268"/>
      <c r="F93" s="268"/>
      <c r="G93" s="268"/>
      <c r="H93" s="268"/>
      <c r="I93" s="268"/>
      <c r="J93" s="268"/>
      <c r="K93" s="268"/>
      <c r="L93" s="268"/>
      <c r="M93" s="268"/>
      <c r="N93" s="268"/>
      <c r="O93" s="268"/>
      <c r="P93" s="268"/>
      <c r="Q93" s="268"/>
      <c r="R93" s="268"/>
      <c r="S93" s="268"/>
      <c r="T93" s="268"/>
      <c r="U93" s="268"/>
      <c r="V93" s="268"/>
      <c r="W93" s="268"/>
      <c r="X93" s="268"/>
      <c r="Y93" s="268"/>
      <c r="Z93" s="268"/>
    </row>
    <row r="94" spans="1:26" ht="15.75" customHeight="1">
      <c r="A94" s="268"/>
      <c r="B94" s="268"/>
      <c r="C94" s="268"/>
      <c r="D94" s="268"/>
      <c r="E94" s="268"/>
      <c r="F94" s="268"/>
      <c r="G94" s="268"/>
      <c r="H94" s="268"/>
      <c r="I94" s="268"/>
      <c r="J94" s="268"/>
      <c r="K94" s="268"/>
      <c r="L94" s="268"/>
      <c r="M94" s="268"/>
      <c r="N94" s="268"/>
      <c r="O94" s="268"/>
      <c r="P94" s="268"/>
      <c r="Q94" s="268"/>
      <c r="R94" s="268"/>
      <c r="S94" s="268"/>
      <c r="T94" s="268"/>
      <c r="U94" s="268"/>
      <c r="V94" s="268"/>
      <c r="W94" s="268"/>
      <c r="X94" s="268"/>
      <c r="Y94" s="268"/>
      <c r="Z94" s="268"/>
    </row>
    <row r="95" spans="1:26" ht="15.75" customHeight="1">
      <c r="A95" s="268"/>
      <c r="B95" s="268"/>
      <c r="C95" s="268"/>
      <c r="D95" s="268"/>
      <c r="E95" s="268"/>
      <c r="F95" s="268"/>
      <c r="G95" s="268"/>
      <c r="H95" s="268"/>
      <c r="I95" s="268"/>
      <c r="J95" s="268"/>
      <c r="K95" s="268"/>
      <c r="L95" s="268"/>
      <c r="M95" s="268"/>
      <c r="N95" s="268"/>
      <c r="O95" s="268"/>
      <c r="P95" s="268"/>
      <c r="Q95" s="268"/>
      <c r="R95" s="268"/>
      <c r="S95" s="268"/>
      <c r="T95" s="268"/>
      <c r="U95" s="268"/>
      <c r="V95" s="268"/>
      <c r="W95" s="268"/>
      <c r="X95" s="268"/>
      <c r="Y95" s="268"/>
      <c r="Z95" s="268"/>
    </row>
    <row r="96" spans="1:26" ht="15.75" customHeight="1">
      <c r="A96" s="268"/>
      <c r="B96" s="268"/>
      <c r="C96" s="268"/>
      <c r="D96" s="268"/>
      <c r="E96" s="268"/>
      <c r="F96" s="268"/>
      <c r="G96" s="268"/>
      <c r="H96" s="268"/>
      <c r="I96" s="268"/>
      <c r="J96" s="268"/>
      <c r="K96" s="268"/>
      <c r="L96" s="268"/>
      <c r="M96" s="268"/>
      <c r="N96" s="268"/>
      <c r="O96" s="268"/>
      <c r="P96" s="268"/>
      <c r="Q96" s="268"/>
      <c r="R96" s="268"/>
      <c r="S96" s="268"/>
      <c r="T96" s="268"/>
      <c r="U96" s="268"/>
      <c r="V96" s="268"/>
      <c r="W96" s="268"/>
      <c r="X96" s="268"/>
      <c r="Y96" s="268"/>
      <c r="Z96" s="268"/>
    </row>
    <row r="97" spans="1:26" ht="15.75" customHeight="1">
      <c r="A97" s="268"/>
      <c r="B97" s="268"/>
      <c r="C97" s="268"/>
      <c r="D97" s="268"/>
      <c r="E97" s="268"/>
      <c r="F97" s="268"/>
      <c r="G97" s="268"/>
      <c r="H97" s="268"/>
      <c r="I97" s="268"/>
      <c r="J97" s="268"/>
      <c r="K97" s="268"/>
      <c r="L97" s="268"/>
      <c r="M97" s="268"/>
      <c r="N97" s="268"/>
      <c r="O97" s="268"/>
      <c r="P97" s="268"/>
      <c r="Q97" s="268"/>
      <c r="R97" s="268"/>
      <c r="S97" s="268"/>
      <c r="T97" s="268"/>
      <c r="U97" s="268"/>
      <c r="V97" s="268"/>
      <c r="W97" s="268"/>
      <c r="X97" s="268"/>
      <c r="Y97" s="268"/>
      <c r="Z97" s="268"/>
    </row>
    <row r="98" spans="1:26" ht="15.75" customHeight="1">
      <c r="A98" s="268"/>
      <c r="B98" s="268"/>
      <c r="C98" s="268"/>
      <c r="D98" s="268"/>
      <c r="E98" s="268"/>
      <c r="F98" s="268"/>
      <c r="G98" s="268"/>
      <c r="H98" s="268"/>
      <c r="I98" s="268"/>
      <c r="J98" s="268"/>
      <c r="K98" s="268"/>
      <c r="L98" s="268"/>
      <c r="M98" s="268"/>
      <c r="N98" s="268"/>
      <c r="O98" s="268"/>
      <c r="P98" s="268"/>
      <c r="Q98" s="268"/>
      <c r="R98" s="268"/>
      <c r="S98" s="268"/>
      <c r="T98" s="268"/>
      <c r="U98" s="268"/>
      <c r="V98" s="268"/>
      <c r="W98" s="268"/>
      <c r="X98" s="268"/>
      <c r="Y98" s="268"/>
      <c r="Z98" s="268"/>
    </row>
    <row r="99" spans="1:26" ht="15.75" customHeight="1">
      <c r="A99" s="268"/>
      <c r="B99" s="268"/>
      <c r="C99" s="268"/>
      <c r="D99" s="268"/>
      <c r="E99" s="268"/>
      <c r="F99" s="268"/>
      <c r="G99" s="268"/>
      <c r="H99" s="268"/>
      <c r="I99" s="268"/>
      <c r="J99" s="268"/>
      <c r="K99" s="268"/>
      <c r="L99" s="268"/>
      <c r="M99" s="268"/>
      <c r="N99" s="268"/>
      <c r="O99" s="268"/>
      <c r="P99" s="268"/>
      <c r="Q99" s="268"/>
      <c r="R99" s="268"/>
      <c r="S99" s="268"/>
      <c r="T99" s="268"/>
      <c r="U99" s="268"/>
      <c r="V99" s="268"/>
      <c r="W99" s="268"/>
      <c r="X99" s="268"/>
      <c r="Y99" s="268"/>
      <c r="Z99" s="268"/>
    </row>
    <row r="100" spans="1:26" ht="15.75" customHeight="1">
      <c r="A100" s="268"/>
      <c r="B100" s="268"/>
      <c r="C100" s="268"/>
      <c r="D100" s="268"/>
      <c r="E100" s="268"/>
      <c r="F100" s="268"/>
      <c r="G100" s="268"/>
      <c r="H100" s="268"/>
      <c r="I100" s="268"/>
      <c r="J100" s="268"/>
      <c r="K100" s="268"/>
      <c r="L100" s="268"/>
      <c r="M100" s="268"/>
      <c r="N100" s="268"/>
      <c r="O100" s="268"/>
      <c r="P100" s="268"/>
      <c r="Q100" s="268"/>
      <c r="R100" s="268"/>
      <c r="S100" s="268"/>
      <c r="T100" s="268"/>
      <c r="U100" s="268"/>
      <c r="V100" s="268"/>
      <c r="W100" s="268"/>
      <c r="X100" s="268"/>
      <c r="Y100" s="268"/>
      <c r="Z100" s="268"/>
    </row>
    <row r="101" spans="1:26" ht="15.75" customHeight="1">
      <c r="A101" s="268"/>
      <c r="B101" s="268"/>
      <c r="C101" s="268"/>
      <c r="D101" s="268"/>
      <c r="E101" s="268"/>
      <c r="F101" s="268"/>
      <c r="G101" s="268"/>
      <c r="H101" s="268"/>
      <c r="I101" s="268"/>
      <c r="J101" s="268"/>
      <c r="K101" s="268"/>
      <c r="L101" s="268"/>
      <c r="M101" s="268"/>
      <c r="N101" s="268"/>
      <c r="O101" s="268"/>
      <c r="P101" s="268"/>
      <c r="Q101" s="268"/>
      <c r="R101" s="268"/>
      <c r="S101" s="268"/>
      <c r="T101" s="268"/>
      <c r="U101" s="268"/>
      <c r="V101" s="268"/>
      <c r="W101" s="268"/>
      <c r="X101" s="268"/>
      <c r="Y101" s="268"/>
      <c r="Z101" s="268"/>
    </row>
    <row r="102" spans="1:26" ht="15.75" customHeight="1">
      <c r="A102" s="268"/>
      <c r="B102" s="268"/>
      <c r="C102" s="268"/>
      <c r="D102" s="268"/>
      <c r="E102" s="268"/>
      <c r="F102" s="268"/>
      <c r="G102" s="268"/>
      <c r="H102" s="268"/>
      <c r="I102" s="268"/>
      <c r="J102" s="268"/>
      <c r="K102" s="268"/>
      <c r="L102" s="268"/>
      <c r="M102" s="268"/>
      <c r="N102" s="268"/>
      <c r="O102" s="268"/>
      <c r="P102" s="268"/>
      <c r="Q102" s="268"/>
      <c r="R102" s="268"/>
      <c r="S102" s="268"/>
      <c r="T102" s="268"/>
      <c r="U102" s="268"/>
      <c r="V102" s="268"/>
      <c r="W102" s="268"/>
      <c r="X102" s="268"/>
      <c r="Y102" s="268"/>
      <c r="Z102" s="268"/>
    </row>
    <row r="103" spans="1:26" ht="15.75" customHeight="1">
      <c r="A103" s="268"/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68"/>
      <c r="O103" s="268"/>
      <c r="P103" s="268"/>
      <c r="Q103" s="268"/>
      <c r="R103" s="268"/>
      <c r="S103" s="268"/>
      <c r="T103" s="268"/>
      <c r="U103" s="268"/>
      <c r="V103" s="268"/>
      <c r="W103" s="268"/>
      <c r="X103" s="268"/>
      <c r="Y103" s="268"/>
      <c r="Z103" s="268"/>
    </row>
    <row r="104" spans="1:26" ht="15.75" customHeight="1">
      <c r="A104" s="268"/>
      <c r="B104" s="268"/>
      <c r="C104" s="268"/>
      <c r="D104" s="268"/>
      <c r="E104" s="268"/>
      <c r="F104" s="268"/>
      <c r="G104" s="268"/>
      <c r="H104" s="268"/>
      <c r="I104" s="268"/>
      <c r="J104" s="268"/>
      <c r="K104" s="268"/>
      <c r="L104" s="268"/>
      <c r="M104" s="268"/>
      <c r="N104" s="268"/>
      <c r="O104" s="268"/>
      <c r="P104" s="268"/>
      <c r="Q104" s="268"/>
      <c r="R104" s="268"/>
      <c r="S104" s="268"/>
      <c r="T104" s="268"/>
      <c r="U104" s="268"/>
      <c r="V104" s="268"/>
      <c r="W104" s="268"/>
      <c r="X104" s="268"/>
      <c r="Y104" s="268"/>
      <c r="Z104" s="268"/>
    </row>
    <row r="105" spans="1:26" ht="15.75" customHeight="1">
      <c r="A105" s="268"/>
      <c r="B105" s="268"/>
      <c r="C105" s="268"/>
      <c r="D105" s="268"/>
      <c r="E105" s="268"/>
      <c r="F105" s="268"/>
      <c r="G105" s="268"/>
      <c r="H105" s="268"/>
      <c r="I105" s="268"/>
      <c r="J105" s="268"/>
      <c r="K105" s="268"/>
      <c r="L105" s="268"/>
      <c r="M105" s="268"/>
      <c r="N105" s="268"/>
      <c r="O105" s="268"/>
      <c r="P105" s="268"/>
      <c r="Q105" s="268"/>
      <c r="R105" s="268"/>
      <c r="S105" s="268"/>
      <c r="T105" s="268"/>
      <c r="U105" s="268"/>
      <c r="V105" s="268"/>
      <c r="W105" s="268"/>
      <c r="X105" s="268"/>
      <c r="Y105" s="268"/>
      <c r="Z105" s="268"/>
    </row>
    <row r="106" spans="1:26" ht="15.75" customHeight="1">
      <c r="A106" s="268"/>
      <c r="B106" s="268"/>
      <c r="C106" s="268"/>
      <c r="D106" s="268"/>
      <c r="E106" s="268"/>
      <c r="F106" s="268"/>
      <c r="G106" s="268"/>
      <c r="H106" s="268"/>
      <c r="I106" s="268"/>
      <c r="J106" s="268"/>
      <c r="K106" s="268"/>
      <c r="L106" s="268"/>
      <c r="M106" s="268"/>
      <c r="N106" s="268"/>
      <c r="O106" s="268"/>
      <c r="P106" s="268"/>
      <c r="Q106" s="268"/>
      <c r="R106" s="268"/>
      <c r="S106" s="268"/>
      <c r="T106" s="268"/>
      <c r="U106" s="268"/>
      <c r="V106" s="268"/>
      <c r="W106" s="268"/>
      <c r="X106" s="268"/>
      <c r="Y106" s="268"/>
      <c r="Z106" s="268"/>
    </row>
    <row r="107" spans="1:26" ht="15.75" customHeight="1">
      <c r="A107" s="268"/>
      <c r="B107" s="268"/>
      <c r="C107" s="268"/>
      <c r="D107" s="268"/>
      <c r="E107" s="268"/>
      <c r="F107" s="268"/>
      <c r="G107" s="268"/>
      <c r="H107" s="268"/>
      <c r="I107" s="268"/>
      <c r="J107" s="268"/>
      <c r="K107" s="268"/>
      <c r="L107" s="268"/>
      <c r="M107" s="268"/>
      <c r="N107" s="268"/>
      <c r="O107" s="268"/>
      <c r="P107" s="268"/>
      <c r="Q107" s="268"/>
      <c r="R107" s="268"/>
      <c r="S107" s="268"/>
      <c r="T107" s="268"/>
      <c r="U107" s="268"/>
      <c r="V107" s="268"/>
      <c r="W107" s="268"/>
      <c r="X107" s="268"/>
      <c r="Y107" s="268"/>
      <c r="Z107" s="268"/>
    </row>
    <row r="108" spans="1:26" ht="15.75" customHeight="1">
      <c r="A108" s="268"/>
      <c r="B108" s="268"/>
      <c r="C108" s="268"/>
      <c r="D108" s="268"/>
      <c r="E108" s="268"/>
      <c r="F108" s="268"/>
      <c r="G108" s="268"/>
      <c r="H108" s="268"/>
      <c r="I108" s="268"/>
      <c r="J108" s="268"/>
      <c r="K108" s="268"/>
      <c r="L108" s="268"/>
      <c r="M108" s="268"/>
      <c r="N108" s="268"/>
      <c r="O108" s="268"/>
      <c r="P108" s="268"/>
      <c r="Q108" s="268"/>
      <c r="R108" s="268"/>
      <c r="S108" s="268"/>
      <c r="T108" s="268"/>
      <c r="U108" s="268"/>
      <c r="V108" s="268"/>
      <c r="W108" s="268"/>
      <c r="X108" s="268"/>
      <c r="Y108" s="268"/>
      <c r="Z108" s="268"/>
    </row>
    <row r="109" spans="1:26" ht="15.75" customHeight="1">
      <c r="A109" s="268"/>
      <c r="B109" s="268"/>
      <c r="C109" s="268"/>
      <c r="D109" s="268"/>
      <c r="E109" s="268"/>
      <c r="F109" s="268"/>
      <c r="G109" s="268"/>
      <c r="H109" s="268"/>
      <c r="I109" s="268"/>
      <c r="J109" s="268"/>
      <c r="K109" s="268"/>
      <c r="L109" s="268"/>
      <c r="M109" s="268"/>
      <c r="N109" s="268"/>
      <c r="O109" s="268"/>
      <c r="P109" s="268"/>
      <c r="Q109" s="268"/>
      <c r="R109" s="268"/>
      <c r="S109" s="268"/>
      <c r="T109" s="268"/>
      <c r="U109" s="268"/>
      <c r="V109" s="268"/>
      <c r="W109" s="268"/>
      <c r="X109" s="268"/>
      <c r="Y109" s="268"/>
      <c r="Z109" s="268"/>
    </row>
    <row r="110" spans="1:26" ht="15.75" customHeight="1">
      <c r="A110" s="268"/>
      <c r="B110" s="268"/>
      <c r="C110" s="268"/>
      <c r="D110" s="268"/>
      <c r="E110" s="268"/>
      <c r="F110" s="268"/>
      <c r="G110" s="268"/>
      <c r="H110" s="268"/>
      <c r="I110" s="268"/>
      <c r="J110" s="268"/>
      <c r="K110" s="268"/>
      <c r="L110" s="268"/>
      <c r="M110" s="268"/>
      <c r="N110" s="268"/>
      <c r="O110" s="268"/>
      <c r="P110" s="268"/>
      <c r="Q110" s="268"/>
      <c r="R110" s="268"/>
      <c r="S110" s="268"/>
      <c r="T110" s="268"/>
      <c r="U110" s="268"/>
      <c r="V110" s="268"/>
      <c r="W110" s="268"/>
      <c r="X110" s="268"/>
      <c r="Y110" s="268"/>
      <c r="Z110" s="268"/>
    </row>
    <row r="111" spans="1:26" ht="15.75" customHeight="1">
      <c r="A111" s="268"/>
      <c r="B111" s="268"/>
      <c r="C111" s="268"/>
      <c r="D111" s="268"/>
      <c r="E111" s="268"/>
      <c r="F111" s="268"/>
      <c r="G111" s="268"/>
      <c r="H111" s="268"/>
      <c r="I111" s="268"/>
      <c r="J111" s="268"/>
      <c r="K111" s="268"/>
      <c r="L111" s="268"/>
      <c r="M111" s="268"/>
      <c r="N111" s="268"/>
      <c r="O111" s="268"/>
      <c r="P111" s="268"/>
      <c r="Q111" s="268"/>
      <c r="R111" s="268"/>
      <c r="S111" s="268"/>
      <c r="T111" s="268"/>
      <c r="U111" s="268"/>
      <c r="V111" s="268"/>
      <c r="W111" s="268"/>
      <c r="X111" s="268"/>
      <c r="Y111" s="268"/>
      <c r="Z111" s="268"/>
    </row>
    <row r="112" spans="1:26" ht="15.75" customHeight="1">
      <c r="A112" s="268"/>
      <c r="B112" s="268"/>
      <c r="C112" s="268"/>
      <c r="D112" s="268"/>
      <c r="E112" s="268"/>
      <c r="F112" s="268"/>
      <c r="G112" s="268"/>
      <c r="H112" s="268"/>
      <c r="I112" s="268"/>
      <c r="J112" s="268"/>
      <c r="K112" s="268"/>
      <c r="L112" s="268"/>
      <c r="M112" s="268"/>
      <c r="N112" s="268"/>
      <c r="O112" s="268"/>
      <c r="P112" s="268"/>
      <c r="Q112" s="268"/>
      <c r="R112" s="268"/>
      <c r="S112" s="268"/>
      <c r="T112" s="268"/>
      <c r="U112" s="268"/>
      <c r="V112" s="268"/>
      <c r="W112" s="268"/>
      <c r="X112" s="268"/>
      <c r="Y112" s="268"/>
      <c r="Z112" s="268"/>
    </row>
    <row r="113" spans="1:26" ht="15.75" customHeight="1">
      <c r="A113" s="268"/>
      <c r="B113" s="268"/>
      <c r="C113" s="268"/>
      <c r="D113" s="268"/>
      <c r="E113" s="268"/>
      <c r="F113" s="268"/>
      <c r="G113" s="268"/>
      <c r="H113" s="268"/>
      <c r="I113" s="268"/>
      <c r="J113" s="268"/>
      <c r="K113" s="268"/>
      <c r="L113" s="268"/>
      <c r="M113" s="268"/>
      <c r="N113" s="268"/>
      <c r="O113" s="268"/>
      <c r="P113" s="268"/>
      <c r="Q113" s="268"/>
      <c r="R113" s="268"/>
      <c r="S113" s="268"/>
      <c r="T113" s="268"/>
      <c r="U113" s="268"/>
      <c r="V113" s="268"/>
      <c r="W113" s="268"/>
      <c r="X113" s="268"/>
      <c r="Y113" s="268"/>
      <c r="Z113" s="268"/>
    </row>
    <row r="114" spans="1:26" ht="15.75" customHeight="1">
      <c r="A114" s="268"/>
      <c r="B114" s="268"/>
      <c r="C114" s="268"/>
      <c r="D114" s="268"/>
      <c r="E114" s="268"/>
      <c r="F114" s="268"/>
      <c r="G114" s="268"/>
      <c r="H114" s="268"/>
      <c r="I114" s="268"/>
      <c r="J114" s="268"/>
      <c r="K114" s="268"/>
      <c r="L114" s="268"/>
      <c r="M114" s="268"/>
      <c r="N114" s="268"/>
      <c r="O114" s="268"/>
      <c r="P114" s="268"/>
      <c r="Q114" s="268"/>
      <c r="R114" s="268"/>
      <c r="S114" s="268"/>
      <c r="T114" s="268"/>
      <c r="U114" s="268"/>
      <c r="V114" s="268"/>
      <c r="W114" s="268"/>
      <c r="X114" s="268"/>
      <c r="Y114" s="268"/>
      <c r="Z114" s="268"/>
    </row>
    <row r="115" spans="1:26" ht="15.75" customHeight="1">
      <c r="A115" s="268"/>
      <c r="B115" s="268"/>
      <c r="C115" s="26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8"/>
      <c r="N115" s="268"/>
      <c r="O115" s="268"/>
      <c r="P115" s="268"/>
      <c r="Q115" s="268"/>
      <c r="R115" s="268"/>
      <c r="S115" s="268"/>
      <c r="T115" s="268"/>
      <c r="U115" s="268"/>
      <c r="V115" s="268"/>
      <c r="W115" s="268"/>
      <c r="X115" s="268"/>
      <c r="Y115" s="268"/>
      <c r="Z115" s="268"/>
    </row>
    <row r="116" spans="1:26" ht="15.75" customHeight="1">
      <c r="A116" s="268"/>
      <c r="B116" s="268"/>
      <c r="C116" s="268"/>
      <c r="D116" s="268"/>
      <c r="E116" s="268"/>
      <c r="F116" s="268"/>
      <c r="G116" s="268"/>
      <c r="H116" s="268"/>
      <c r="I116" s="268"/>
      <c r="J116" s="268"/>
      <c r="K116" s="268"/>
      <c r="L116" s="268"/>
      <c r="M116" s="268"/>
      <c r="N116" s="268"/>
      <c r="O116" s="268"/>
      <c r="P116" s="268"/>
      <c r="Q116" s="268"/>
      <c r="R116" s="268"/>
      <c r="S116" s="268"/>
      <c r="T116" s="268"/>
      <c r="U116" s="268"/>
      <c r="V116" s="268"/>
      <c r="W116" s="268"/>
      <c r="X116" s="268"/>
      <c r="Y116" s="268"/>
      <c r="Z116" s="268"/>
    </row>
    <row r="117" spans="1:26" ht="15.75" customHeight="1">
      <c r="A117" s="268"/>
      <c r="B117" s="268"/>
      <c r="C117" s="268"/>
      <c r="D117" s="268"/>
      <c r="E117" s="268"/>
      <c r="F117" s="268"/>
      <c r="G117" s="268"/>
      <c r="H117" s="268"/>
      <c r="I117" s="268"/>
      <c r="J117" s="268"/>
      <c r="K117" s="268"/>
      <c r="L117" s="268"/>
      <c r="M117" s="268"/>
      <c r="N117" s="268"/>
      <c r="O117" s="268"/>
      <c r="P117" s="268"/>
      <c r="Q117" s="268"/>
      <c r="R117" s="268"/>
      <c r="S117" s="268"/>
      <c r="T117" s="268"/>
      <c r="U117" s="268"/>
      <c r="V117" s="268"/>
      <c r="W117" s="268"/>
      <c r="X117" s="268"/>
      <c r="Y117" s="268"/>
      <c r="Z117" s="268"/>
    </row>
    <row r="118" spans="1:26" ht="15.75" customHeight="1">
      <c r="A118" s="268"/>
      <c r="B118" s="268"/>
      <c r="C118" s="268"/>
      <c r="D118" s="268"/>
      <c r="E118" s="268"/>
      <c r="F118" s="268"/>
      <c r="G118" s="268"/>
      <c r="H118" s="268"/>
      <c r="I118" s="268"/>
      <c r="J118" s="268"/>
      <c r="K118" s="268"/>
      <c r="L118" s="268"/>
      <c r="M118" s="268"/>
      <c r="N118" s="268"/>
      <c r="O118" s="268"/>
      <c r="P118" s="268"/>
      <c r="Q118" s="268"/>
      <c r="R118" s="268"/>
      <c r="S118" s="268"/>
      <c r="T118" s="268"/>
      <c r="U118" s="268"/>
      <c r="V118" s="268"/>
      <c r="W118" s="268"/>
      <c r="X118" s="268"/>
      <c r="Y118" s="268"/>
      <c r="Z118" s="268"/>
    </row>
    <row r="119" spans="1:26" ht="15.75" customHeight="1">
      <c r="A119" s="268"/>
      <c r="B119" s="268"/>
      <c r="C119" s="268"/>
      <c r="D119" s="268"/>
      <c r="E119" s="268"/>
      <c r="F119" s="268"/>
      <c r="G119" s="268"/>
      <c r="H119" s="268"/>
      <c r="I119" s="268"/>
      <c r="J119" s="268"/>
      <c r="K119" s="268"/>
      <c r="L119" s="268"/>
      <c r="M119" s="268"/>
      <c r="N119" s="268"/>
      <c r="O119" s="268"/>
      <c r="P119" s="268"/>
      <c r="Q119" s="268"/>
      <c r="R119" s="268"/>
      <c r="S119" s="268"/>
      <c r="T119" s="268"/>
      <c r="U119" s="268"/>
      <c r="V119" s="268"/>
      <c r="W119" s="268"/>
      <c r="X119" s="268"/>
      <c r="Y119" s="268"/>
      <c r="Z119" s="268"/>
    </row>
    <row r="120" spans="1:26" ht="15.75" customHeight="1">
      <c r="A120" s="268"/>
      <c r="B120" s="268"/>
      <c r="C120" s="268"/>
      <c r="D120" s="268"/>
      <c r="E120" s="268"/>
      <c r="F120" s="268"/>
      <c r="G120" s="268"/>
      <c r="H120" s="268"/>
      <c r="I120" s="268"/>
      <c r="J120" s="268"/>
      <c r="K120" s="268"/>
      <c r="L120" s="268"/>
      <c r="M120" s="268"/>
      <c r="N120" s="268"/>
      <c r="O120" s="268"/>
      <c r="P120" s="268"/>
      <c r="Q120" s="268"/>
      <c r="R120" s="268"/>
      <c r="S120" s="268"/>
      <c r="T120" s="268"/>
      <c r="U120" s="268"/>
      <c r="V120" s="268"/>
      <c r="W120" s="268"/>
      <c r="X120" s="268"/>
      <c r="Y120" s="268"/>
      <c r="Z120" s="268"/>
    </row>
    <row r="121" spans="1:26" ht="15.75" customHeight="1">
      <c r="A121" s="268"/>
      <c r="B121" s="268"/>
      <c r="C121" s="268"/>
      <c r="D121" s="268"/>
      <c r="E121" s="268"/>
      <c r="F121" s="268"/>
      <c r="G121" s="268"/>
      <c r="H121" s="268"/>
      <c r="I121" s="268"/>
      <c r="J121" s="268"/>
      <c r="K121" s="268"/>
      <c r="L121" s="268"/>
      <c r="M121" s="268"/>
      <c r="N121" s="268"/>
      <c r="O121" s="268"/>
      <c r="P121" s="268"/>
      <c r="Q121" s="268"/>
      <c r="R121" s="268"/>
      <c r="S121" s="268"/>
      <c r="T121" s="268"/>
      <c r="U121" s="268"/>
      <c r="V121" s="268"/>
      <c r="W121" s="268"/>
      <c r="X121" s="268"/>
      <c r="Y121" s="268"/>
      <c r="Z121" s="268"/>
    </row>
    <row r="122" spans="1:26" ht="15.75" customHeight="1">
      <c r="A122" s="268"/>
      <c r="B122" s="268"/>
      <c r="C122" s="268"/>
      <c r="D122" s="268"/>
      <c r="E122" s="268"/>
      <c r="F122" s="268"/>
      <c r="G122" s="268"/>
      <c r="H122" s="268"/>
      <c r="I122" s="268"/>
      <c r="J122" s="268"/>
      <c r="K122" s="268"/>
      <c r="L122" s="268"/>
      <c r="M122" s="268"/>
      <c r="N122" s="268"/>
      <c r="O122" s="268"/>
      <c r="P122" s="268"/>
      <c r="Q122" s="268"/>
      <c r="R122" s="268"/>
      <c r="S122" s="268"/>
      <c r="T122" s="268"/>
      <c r="U122" s="268"/>
      <c r="V122" s="268"/>
      <c r="W122" s="268"/>
      <c r="X122" s="268"/>
      <c r="Y122" s="268"/>
      <c r="Z122" s="268"/>
    </row>
    <row r="123" spans="1:26" ht="15.75" customHeight="1">
      <c r="A123" s="268"/>
      <c r="B123" s="268"/>
      <c r="C123" s="268"/>
      <c r="D123" s="268"/>
      <c r="E123" s="268"/>
      <c r="F123" s="268"/>
      <c r="G123" s="268"/>
      <c r="H123" s="268"/>
      <c r="I123" s="268"/>
      <c r="J123" s="268"/>
      <c r="K123" s="268"/>
      <c r="L123" s="268"/>
      <c r="M123" s="268"/>
      <c r="N123" s="268"/>
      <c r="O123" s="268"/>
      <c r="P123" s="268"/>
      <c r="Q123" s="268"/>
      <c r="R123" s="268"/>
      <c r="S123" s="268"/>
      <c r="T123" s="268"/>
      <c r="U123" s="268"/>
      <c r="V123" s="268"/>
      <c r="W123" s="268"/>
      <c r="X123" s="268"/>
      <c r="Y123" s="268"/>
      <c r="Z123" s="268"/>
    </row>
    <row r="124" spans="1:26" ht="15.75" customHeight="1">
      <c r="A124" s="268"/>
      <c r="B124" s="268"/>
      <c r="C124" s="268"/>
      <c r="D124" s="268"/>
      <c r="E124" s="268"/>
      <c r="F124" s="268"/>
      <c r="G124" s="268"/>
      <c r="H124" s="268"/>
      <c r="I124" s="268"/>
      <c r="J124" s="268"/>
      <c r="K124" s="268"/>
      <c r="L124" s="268"/>
      <c r="M124" s="268"/>
      <c r="N124" s="268"/>
      <c r="O124" s="268"/>
      <c r="P124" s="268"/>
      <c r="Q124" s="268"/>
      <c r="R124" s="268"/>
      <c r="S124" s="268"/>
      <c r="T124" s="268"/>
      <c r="U124" s="268"/>
      <c r="V124" s="268"/>
      <c r="W124" s="268"/>
      <c r="X124" s="268"/>
      <c r="Y124" s="268"/>
      <c r="Z124" s="268"/>
    </row>
    <row r="125" spans="1:26" ht="15.75" customHeight="1">
      <c r="A125" s="268"/>
      <c r="B125" s="268"/>
      <c r="C125" s="268"/>
      <c r="D125" s="268"/>
      <c r="E125" s="268"/>
      <c r="F125" s="268"/>
      <c r="G125" s="268"/>
      <c r="H125" s="268"/>
      <c r="I125" s="268"/>
      <c r="J125" s="268"/>
      <c r="K125" s="268"/>
      <c r="L125" s="268"/>
      <c r="M125" s="268"/>
      <c r="N125" s="268"/>
      <c r="O125" s="268"/>
      <c r="P125" s="268"/>
      <c r="Q125" s="268"/>
      <c r="R125" s="268"/>
      <c r="S125" s="268"/>
      <c r="T125" s="268"/>
      <c r="U125" s="268"/>
      <c r="V125" s="268"/>
      <c r="W125" s="268"/>
      <c r="X125" s="268"/>
      <c r="Y125" s="268"/>
      <c r="Z125" s="268"/>
    </row>
    <row r="126" spans="1:26" ht="15.75" customHeight="1">
      <c r="A126" s="268"/>
      <c r="B126" s="268"/>
      <c r="C126" s="268"/>
      <c r="D126" s="268"/>
      <c r="E126" s="268"/>
      <c r="F126" s="268"/>
      <c r="G126" s="268"/>
      <c r="H126" s="268"/>
      <c r="I126" s="268"/>
      <c r="J126" s="268"/>
      <c r="K126" s="268"/>
      <c r="L126" s="268"/>
      <c r="M126" s="268"/>
      <c r="N126" s="268"/>
      <c r="O126" s="268"/>
      <c r="P126" s="268"/>
      <c r="Q126" s="268"/>
      <c r="R126" s="268"/>
      <c r="S126" s="268"/>
      <c r="T126" s="268"/>
      <c r="U126" s="268"/>
      <c r="V126" s="268"/>
      <c r="W126" s="268"/>
      <c r="X126" s="268"/>
      <c r="Y126" s="268"/>
      <c r="Z126" s="268"/>
    </row>
    <row r="127" spans="1:26" ht="15.75" customHeight="1">
      <c r="A127" s="268"/>
      <c r="B127" s="268"/>
      <c r="C127" s="268"/>
      <c r="D127" s="268"/>
      <c r="E127" s="268"/>
      <c r="F127" s="268"/>
      <c r="G127" s="268"/>
      <c r="H127" s="268"/>
      <c r="I127" s="268"/>
      <c r="J127" s="268"/>
      <c r="K127" s="268"/>
      <c r="L127" s="268"/>
      <c r="M127" s="268"/>
      <c r="N127" s="268"/>
      <c r="O127" s="268"/>
      <c r="P127" s="268"/>
      <c r="Q127" s="268"/>
      <c r="R127" s="268"/>
      <c r="S127" s="268"/>
      <c r="T127" s="268"/>
      <c r="U127" s="268"/>
      <c r="V127" s="268"/>
      <c r="W127" s="268"/>
      <c r="X127" s="268"/>
      <c r="Y127" s="268"/>
      <c r="Z127" s="268"/>
    </row>
    <row r="128" spans="1:26" ht="15.75" customHeight="1">
      <c r="A128" s="268"/>
      <c r="B128" s="268"/>
      <c r="C128" s="268"/>
      <c r="D128" s="268"/>
      <c r="E128" s="268"/>
      <c r="F128" s="268"/>
      <c r="G128" s="268"/>
      <c r="H128" s="268"/>
      <c r="I128" s="268"/>
      <c r="J128" s="268"/>
      <c r="K128" s="268"/>
      <c r="L128" s="268"/>
      <c r="M128" s="268"/>
      <c r="N128" s="268"/>
      <c r="O128" s="268"/>
      <c r="P128" s="268"/>
      <c r="Q128" s="268"/>
      <c r="R128" s="268"/>
      <c r="S128" s="268"/>
      <c r="T128" s="268"/>
      <c r="U128" s="268"/>
      <c r="V128" s="268"/>
      <c r="W128" s="268"/>
      <c r="X128" s="268"/>
      <c r="Y128" s="268"/>
      <c r="Z128" s="268"/>
    </row>
    <row r="129" spans="1:26" ht="15.75" customHeight="1">
      <c r="A129" s="268"/>
      <c r="B129" s="268"/>
      <c r="C129" s="268"/>
      <c r="D129" s="268"/>
      <c r="E129" s="268"/>
      <c r="F129" s="268"/>
      <c r="G129" s="268"/>
      <c r="H129" s="268"/>
      <c r="I129" s="268"/>
      <c r="J129" s="268"/>
      <c r="K129" s="268"/>
      <c r="L129" s="268"/>
      <c r="M129" s="268"/>
      <c r="N129" s="268"/>
      <c r="O129" s="268"/>
      <c r="P129" s="268"/>
      <c r="Q129" s="268"/>
      <c r="R129" s="268"/>
      <c r="S129" s="268"/>
      <c r="T129" s="268"/>
      <c r="U129" s="268"/>
      <c r="V129" s="268"/>
      <c r="W129" s="268"/>
      <c r="X129" s="268"/>
      <c r="Y129" s="268"/>
      <c r="Z129" s="268"/>
    </row>
    <row r="130" spans="1:26" ht="15.75" customHeight="1">
      <c r="A130" s="268"/>
      <c r="B130" s="268"/>
      <c r="C130" s="268"/>
      <c r="D130" s="268"/>
      <c r="E130" s="268"/>
      <c r="F130" s="268"/>
      <c r="G130" s="268"/>
      <c r="H130" s="268"/>
      <c r="I130" s="268"/>
      <c r="J130" s="268"/>
      <c r="K130" s="268"/>
      <c r="L130" s="268"/>
      <c r="M130" s="268"/>
      <c r="N130" s="268"/>
      <c r="O130" s="268"/>
      <c r="P130" s="268"/>
      <c r="Q130" s="268"/>
      <c r="R130" s="268"/>
      <c r="S130" s="268"/>
      <c r="T130" s="268"/>
      <c r="U130" s="268"/>
      <c r="V130" s="268"/>
      <c r="W130" s="268"/>
      <c r="X130" s="268"/>
      <c r="Y130" s="268"/>
      <c r="Z130" s="268"/>
    </row>
    <row r="131" spans="1:26" ht="15.75" customHeight="1">
      <c r="A131" s="268"/>
      <c r="B131" s="268"/>
      <c r="C131" s="268"/>
      <c r="D131" s="268"/>
      <c r="E131" s="268"/>
      <c r="F131" s="268"/>
      <c r="G131" s="268"/>
      <c r="H131" s="268"/>
      <c r="I131" s="268"/>
      <c r="J131" s="268"/>
      <c r="K131" s="268"/>
      <c r="L131" s="268"/>
      <c r="M131" s="268"/>
      <c r="N131" s="268"/>
      <c r="O131" s="268"/>
      <c r="P131" s="268"/>
      <c r="Q131" s="268"/>
      <c r="R131" s="268"/>
      <c r="S131" s="268"/>
      <c r="T131" s="268"/>
      <c r="U131" s="268"/>
      <c r="V131" s="268"/>
      <c r="W131" s="268"/>
      <c r="X131" s="268"/>
      <c r="Y131" s="268"/>
      <c r="Z131" s="268"/>
    </row>
    <row r="132" spans="1:26" ht="15.75" customHeight="1">
      <c r="A132" s="268"/>
      <c r="B132" s="268"/>
      <c r="C132" s="268"/>
      <c r="D132" s="268"/>
      <c r="E132" s="268"/>
      <c r="F132" s="268"/>
      <c r="G132" s="268"/>
      <c r="H132" s="268"/>
      <c r="I132" s="268"/>
      <c r="J132" s="268"/>
      <c r="K132" s="268"/>
      <c r="L132" s="268"/>
      <c r="M132" s="268"/>
      <c r="N132" s="268"/>
      <c r="O132" s="268"/>
      <c r="P132" s="268"/>
      <c r="Q132" s="268"/>
      <c r="R132" s="268"/>
      <c r="S132" s="268"/>
      <c r="T132" s="268"/>
      <c r="U132" s="268"/>
      <c r="V132" s="268"/>
      <c r="W132" s="268"/>
      <c r="X132" s="268"/>
      <c r="Y132" s="268"/>
      <c r="Z132" s="268"/>
    </row>
    <row r="133" spans="1:26" ht="15.75" customHeight="1">
      <c r="A133" s="268"/>
      <c r="B133" s="268"/>
      <c r="C133" s="268"/>
      <c r="D133" s="268"/>
      <c r="E133" s="268"/>
      <c r="F133" s="268"/>
      <c r="G133" s="268"/>
      <c r="H133" s="268"/>
      <c r="I133" s="268"/>
      <c r="J133" s="268"/>
      <c r="K133" s="268"/>
      <c r="L133" s="268"/>
      <c r="M133" s="268"/>
      <c r="N133" s="268"/>
      <c r="O133" s="268"/>
      <c r="P133" s="268"/>
      <c r="Q133" s="268"/>
      <c r="R133" s="268"/>
      <c r="S133" s="268"/>
      <c r="T133" s="268"/>
      <c r="U133" s="268"/>
      <c r="V133" s="268"/>
      <c r="W133" s="268"/>
      <c r="X133" s="268"/>
      <c r="Y133" s="268"/>
      <c r="Z133" s="268"/>
    </row>
    <row r="134" spans="1:26" ht="15.75" customHeight="1">
      <c r="A134" s="268"/>
      <c r="B134" s="268"/>
      <c r="C134" s="268"/>
      <c r="D134" s="268"/>
      <c r="E134" s="268"/>
      <c r="F134" s="268"/>
      <c r="G134" s="268"/>
      <c r="H134" s="268"/>
      <c r="I134" s="268"/>
      <c r="J134" s="268"/>
      <c r="K134" s="268"/>
      <c r="L134" s="268"/>
      <c r="M134" s="268"/>
      <c r="N134" s="268"/>
      <c r="O134" s="268"/>
      <c r="P134" s="268"/>
      <c r="Q134" s="268"/>
      <c r="R134" s="268"/>
      <c r="S134" s="268"/>
      <c r="T134" s="268"/>
      <c r="U134" s="268"/>
      <c r="V134" s="268"/>
      <c r="W134" s="268"/>
      <c r="X134" s="268"/>
      <c r="Y134" s="268"/>
      <c r="Z134" s="268"/>
    </row>
    <row r="135" spans="1:26" ht="15.75" customHeight="1">
      <c r="A135" s="268"/>
      <c r="B135" s="268"/>
      <c r="C135" s="268"/>
      <c r="D135" s="268"/>
      <c r="E135" s="268"/>
      <c r="F135" s="268"/>
      <c r="G135" s="268"/>
      <c r="H135" s="268"/>
      <c r="I135" s="268"/>
      <c r="J135" s="268"/>
      <c r="K135" s="268"/>
      <c r="L135" s="268"/>
      <c r="M135" s="268"/>
      <c r="N135" s="268"/>
      <c r="O135" s="268"/>
      <c r="P135" s="268"/>
      <c r="Q135" s="268"/>
      <c r="R135" s="268"/>
      <c r="S135" s="268"/>
      <c r="T135" s="268"/>
      <c r="U135" s="268"/>
      <c r="V135" s="268"/>
      <c r="W135" s="268"/>
      <c r="X135" s="268"/>
      <c r="Y135" s="268"/>
      <c r="Z135" s="268"/>
    </row>
    <row r="136" spans="1:26" ht="15.75" customHeight="1">
      <c r="A136" s="268"/>
      <c r="B136" s="268"/>
      <c r="C136" s="268"/>
      <c r="D136" s="268"/>
      <c r="E136" s="268"/>
      <c r="F136" s="268"/>
      <c r="G136" s="268"/>
      <c r="H136" s="268"/>
      <c r="I136" s="268"/>
      <c r="J136" s="268"/>
      <c r="K136" s="268"/>
      <c r="L136" s="268"/>
      <c r="M136" s="268"/>
      <c r="N136" s="268"/>
      <c r="O136" s="268"/>
      <c r="P136" s="268"/>
      <c r="Q136" s="268"/>
      <c r="R136" s="268"/>
      <c r="S136" s="268"/>
      <c r="T136" s="268"/>
      <c r="U136" s="268"/>
      <c r="V136" s="268"/>
      <c r="W136" s="268"/>
      <c r="X136" s="268"/>
      <c r="Y136" s="268"/>
      <c r="Z136" s="268"/>
    </row>
    <row r="137" spans="1:26" ht="15.75" customHeight="1">
      <c r="A137" s="268"/>
      <c r="B137" s="268"/>
      <c r="C137" s="268"/>
      <c r="D137" s="268"/>
      <c r="E137" s="268"/>
      <c r="F137" s="268"/>
      <c r="G137" s="268"/>
      <c r="H137" s="268"/>
      <c r="I137" s="268"/>
      <c r="J137" s="268"/>
      <c r="K137" s="268"/>
      <c r="L137" s="268"/>
      <c r="M137" s="268"/>
      <c r="N137" s="268"/>
      <c r="O137" s="268"/>
      <c r="P137" s="268"/>
      <c r="Q137" s="268"/>
      <c r="R137" s="268"/>
      <c r="S137" s="268"/>
      <c r="T137" s="268"/>
      <c r="U137" s="268"/>
      <c r="V137" s="268"/>
      <c r="W137" s="268"/>
      <c r="X137" s="268"/>
      <c r="Y137" s="268"/>
      <c r="Z137" s="268"/>
    </row>
    <row r="138" spans="1:26" ht="15.75" customHeight="1">
      <c r="A138" s="268"/>
      <c r="B138" s="268"/>
      <c r="C138" s="268"/>
      <c r="D138" s="268"/>
      <c r="E138" s="268"/>
      <c r="F138" s="268"/>
      <c r="G138" s="268"/>
      <c r="H138" s="268"/>
      <c r="I138" s="268"/>
      <c r="J138" s="268"/>
      <c r="K138" s="268"/>
      <c r="L138" s="268"/>
      <c r="M138" s="268"/>
      <c r="N138" s="268"/>
      <c r="O138" s="268"/>
      <c r="P138" s="268"/>
      <c r="Q138" s="268"/>
      <c r="R138" s="268"/>
      <c r="S138" s="268"/>
      <c r="T138" s="268"/>
      <c r="U138" s="268"/>
      <c r="V138" s="268"/>
      <c r="W138" s="268"/>
      <c r="X138" s="268"/>
      <c r="Y138" s="268"/>
      <c r="Z138" s="268"/>
    </row>
    <row r="139" spans="1:26" ht="15.75" customHeight="1">
      <c r="A139" s="268"/>
      <c r="B139" s="268"/>
      <c r="C139" s="268"/>
      <c r="D139" s="268"/>
      <c r="E139" s="268"/>
      <c r="F139" s="268"/>
      <c r="G139" s="268"/>
      <c r="H139" s="268"/>
      <c r="I139" s="268"/>
      <c r="J139" s="268"/>
      <c r="K139" s="268"/>
      <c r="L139" s="268"/>
      <c r="M139" s="268"/>
      <c r="N139" s="268"/>
      <c r="O139" s="268"/>
      <c r="P139" s="268"/>
      <c r="Q139" s="268"/>
      <c r="R139" s="268"/>
      <c r="S139" s="268"/>
      <c r="T139" s="268"/>
      <c r="U139" s="268"/>
      <c r="V139" s="268"/>
      <c r="W139" s="268"/>
      <c r="X139" s="268"/>
      <c r="Y139" s="268"/>
      <c r="Z139" s="268"/>
    </row>
    <row r="140" spans="1:26" ht="15.75" customHeight="1">
      <c r="A140" s="268"/>
      <c r="B140" s="268"/>
      <c r="C140" s="268"/>
      <c r="D140" s="268"/>
      <c r="E140" s="268"/>
      <c r="F140" s="268"/>
      <c r="G140" s="268"/>
      <c r="H140" s="268"/>
      <c r="I140" s="268"/>
      <c r="J140" s="268"/>
      <c r="K140" s="268"/>
      <c r="L140" s="268"/>
      <c r="M140" s="268"/>
      <c r="N140" s="268"/>
      <c r="O140" s="268"/>
      <c r="P140" s="268"/>
      <c r="Q140" s="268"/>
      <c r="R140" s="268"/>
      <c r="S140" s="268"/>
      <c r="T140" s="268"/>
      <c r="U140" s="268"/>
      <c r="V140" s="268"/>
      <c r="W140" s="268"/>
      <c r="X140" s="268"/>
      <c r="Y140" s="268"/>
      <c r="Z140" s="268"/>
    </row>
    <row r="141" spans="1:26" ht="15.75" customHeight="1">
      <c r="A141" s="268"/>
      <c r="B141" s="268"/>
      <c r="C141" s="268"/>
      <c r="D141" s="268"/>
      <c r="E141" s="268"/>
      <c r="F141" s="268"/>
      <c r="G141" s="268"/>
      <c r="H141" s="268"/>
      <c r="I141" s="268"/>
      <c r="J141" s="268"/>
      <c r="K141" s="268"/>
      <c r="L141" s="268"/>
      <c r="M141" s="268"/>
      <c r="N141" s="268"/>
      <c r="O141" s="268"/>
      <c r="P141" s="268"/>
      <c r="Q141" s="268"/>
      <c r="R141" s="268"/>
      <c r="S141" s="268"/>
      <c r="T141" s="268"/>
      <c r="U141" s="268"/>
      <c r="V141" s="268"/>
      <c r="W141" s="268"/>
      <c r="X141" s="268"/>
      <c r="Y141" s="268"/>
      <c r="Z141" s="268"/>
    </row>
    <row r="142" spans="1:26" ht="15.75" customHeight="1">
      <c r="A142" s="268"/>
      <c r="B142" s="268"/>
      <c r="C142" s="268"/>
      <c r="D142" s="268"/>
      <c r="E142" s="268"/>
      <c r="F142" s="268"/>
      <c r="G142" s="268"/>
      <c r="H142" s="268"/>
      <c r="I142" s="268"/>
      <c r="J142" s="268"/>
      <c r="K142" s="268"/>
      <c r="L142" s="268"/>
      <c r="M142" s="268"/>
      <c r="N142" s="268"/>
      <c r="O142" s="268"/>
      <c r="P142" s="268"/>
      <c r="Q142" s="268"/>
      <c r="R142" s="268"/>
      <c r="S142" s="268"/>
      <c r="T142" s="268"/>
      <c r="U142" s="268"/>
      <c r="V142" s="268"/>
      <c r="W142" s="268"/>
      <c r="X142" s="268"/>
      <c r="Y142" s="268"/>
      <c r="Z142" s="268"/>
    </row>
    <row r="143" spans="1:26" ht="15.75" customHeight="1">
      <c r="A143" s="268"/>
      <c r="B143" s="268"/>
      <c r="C143" s="268"/>
      <c r="D143" s="268"/>
      <c r="E143" s="268"/>
      <c r="F143" s="268"/>
      <c r="G143" s="268"/>
      <c r="H143" s="268"/>
      <c r="I143" s="268"/>
      <c r="J143" s="268"/>
      <c r="K143" s="268"/>
      <c r="L143" s="268"/>
      <c r="M143" s="268"/>
      <c r="N143" s="268"/>
      <c r="O143" s="268"/>
      <c r="P143" s="268"/>
      <c r="Q143" s="268"/>
      <c r="R143" s="268"/>
      <c r="S143" s="268"/>
      <c r="T143" s="268"/>
      <c r="U143" s="268"/>
      <c r="V143" s="268"/>
      <c r="W143" s="268"/>
      <c r="X143" s="268"/>
      <c r="Y143" s="268"/>
      <c r="Z143" s="268"/>
    </row>
    <row r="144" spans="1:26" ht="15.75" customHeight="1">
      <c r="A144" s="268"/>
      <c r="B144" s="268"/>
      <c r="C144" s="268"/>
      <c r="D144" s="268"/>
      <c r="E144" s="268"/>
      <c r="F144" s="268"/>
      <c r="G144" s="268"/>
      <c r="H144" s="268"/>
      <c r="I144" s="268"/>
      <c r="J144" s="268"/>
      <c r="K144" s="268"/>
      <c r="L144" s="268"/>
      <c r="M144" s="268"/>
      <c r="N144" s="268"/>
      <c r="O144" s="268"/>
      <c r="P144" s="268"/>
      <c r="Q144" s="268"/>
      <c r="R144" s="268"/>
      <c r="S144" s="268"/>
      <c r="T144" s="268"/>
      <c r="U144" s="268"/>
      <c r="V144" s="268"/>
      <c r="W144" s="268"/>
      <c r="X144" s="268"/>
      <c r="Y144" s="268"/>
      <c r="Z144" s="268"/>
    </row>
    <row r="145" spans="1:26" ht="15.75" customHeight="1">
      <c r="A145" s="268"/>
      <c r="B145" s="268"/>
      <c r="C145" s="268"/>
      <c r="D145" s="268"/>
      <c r="E145" s="268"/>
      <c r="F145" s="268"/>
      <c r="G145" s="268"/>
      <c r="H145" s="268"/>
      <c r="I145" s="268"/>
      <c r="J145" s="268"/>
      <c r="K145" s="268"/>
      <c r="L145" s="268"/>
      <c r="M145" s="268"/>
      <c r="N145" s="268"/>
      <c r="O145" s="268"/>
      <c r="P145" s="268"/>
      <c r="Q145" s="268"/>
      <c r="R145" s="268"/>
      <c r="S145" s="268"/>
      <c r="T145" s="268"/>
      <c r="U145" s="268"/>
      <c r="V145" s="268"/>
      <c r="W145" s="268"/>
      <c r="X145" s="268"/>
      <c r="Y145" s="268"/>
      <c r="Z145" s="268"/>
    </row>
    <row r="146" spans="1:26" ht="15.75" customHeight="1">
      <c r="A146" s="268"/>
      <c r="B146" s="268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  <c r="N146" s="268"/>
      <c r="O146" s="268"/>
      <c r="P146" s="268"/>
      <c r="Q146" s="268"/>
      <c r="R146" s="268"/>
      <c r="S146" s="268"/>
      <c r="T146" s="268"/>
      <c r="U146" s="268"/>
      <c r="V146" s="268"/>
      <c r="W146" s="268"/>
      <c r="X146" s="268"/>
      <c r="Y146" s="268"/>
      <c r="Z146" s="268"/>
    </row>
    <row r="147" spans="1:26" ht="15.75" customHeight="1">
      <c r="A147" s="268"/>
      <c r="B147" s="268"/>
      <c r="C147" s="268"/>
      <c r="D147" s="268"/>
      <c r="E147" s="268"/>
      <c r="F147" s="268"/>
      <c r="G147" s="268"/>
      <c r="H147" s="268"/>
      <c r="I147" s="268"/>
      <c r="J147" s="268"/>
      <c r="K147" s="268"/>
      <c r="L147" s="268"/>
      <c r="M147" s="268"/>
      <c r="N147" s="268"/>
      <c r="O147" s="268"/>
      <c r="P147" s="268"/>
      <c r="Q147" s="268"/>
      <c r="R147" s="268"/>
      <c r="S147" s="268"/>
      <c r="T147" s="268"/>
      <c r="U147" s="268"/>
      <c r="V147" s="268"/>
      <c r="W147" s="268"/>
      <c r="X147" s="268"/>
      <c r="Y147" s="268"/>
      <c r="Z147" s="268"/>
    </row>
    <row r="148" spans="1:26" ht="15.75" customHeight="1">
      <c r="A148" s="268"/>
      <c r="B148" s="268"/>
      <c r="C148" s="268"/>
      <c r="D148" s="268"/>
      <c r="E148" s="268"/>
      <c r="F148" s="268"/>
      <c r="G148" s="268"/>
      <c r="H148" s="268"/>
      <c r="I148" s="268"/>
      <c r="J148" s="268"/>
      <c r="K148" s="268"/>
      <c r="L148" s="268"/>
      <c r="M148" s="268"/>
      <c r="N148" s="268"/>
      <c r="O148" s="268"/>
      <c r="P148" s="268"/>
      <c r="Q148" s="268"/>
      <c r="R148" s="268"/>
      <c r="S148" s="268"/>
      <c r="T148" s="268"/>
      <c r="U148" s="268"/>
      <c r="V148" s="268"/>
      <c r="W148" s="268"/>
      <c r="X148" s="268"/>
      <c r="Y148" s="268"/>
      <c r="Z148" s="268"/>
    </row>
    <row r="149" spans="1:26" ht="15.75" customHeight="1">
      <c r="A149" s="268"/>
      <c r="B149" s="268"/>
      <c r="C149" s="268"/>
      <c r="D149" s="268"/>
      <c r="E149" s="268"/>
      <c r="F149" s="268"/>
      <c r="G149" s="268"/>
      <c r="H149" s="268"/>
      <c r="I149" s="268"/>
      <c r="J149" s="268"/>
      <c r="K149" s="268"/>
      <c r="L149" s="268"/>
      <c r="M149" s="268"/>
      <c r="N149" s="268"/>
      <c r="O149" s="268"/>
      <c r="P149" s="268"/>
      <c r="Q149" s="268"/>
      <c r="R149" s="268"/>
      <c r="S149" s="268"/>
      <c r="T149" s="268"/>
      <c r="U149" s="268"/>
      <c r="V149" s="268"/>
      <c r="W149" s="268"/>
      <c r="X149" s="268"/>
      <c r="Y149" s="268"/>
      <c r="Z149" s="268"/>
    </row>
    <row r="150" spans="1:26" ht="15.75" customHeight="1">
      <c r="A150" s="268"/>
      <c r="B150" s="268"/>
      <c r="C150" s="268"/>
      <c r="D150" s="268"/>
      <c r="E150" s="268"/>
      <c r="F150" s="268"/>
      <c r="G150" s="268"/>
      <c r="H150" s="268"/>
      <c r="I150" s="268"/>
      <c r="J150" s="268"/>
      <c r="K150" s="268"/>
      <c r="L150" s="268"/>
      <c r="M150" s="268"/>
      <c r="N150" s="268"/>
      <c r="O150" s="268"/>
      <c r="P150" s="268"/>
      <c r="Q150" s="268"/>
      <c r="R150" s="268"/>
      <c r="S150" s="268"/>
      <c r="T150" s="268"/>
      <c r="U150" s="268"/>
      <c r="V150" s="268"/>
      <c r="W150" s="268"/>
      <c r="X150" s="268"/>
      <c r="Y150" s="268"/>
      <c r="Z150" s="268"/>
    </row>
    <row r="151" spans="1:26" ht="15.75" customHeight="1">
      <c r="A151" s="268"/>
      <c r="B151" s="268"/>
      <c r="C151" s="268"/>
      <c r="D151" s="268"/>
      <c r="E151" s="268"/>
      <c r="F151" s="268"/>
      <c r="G151" s="268"/>
      <c r="H151" s="268"/>
      <c r="I151" s="268"/>
      <c r="J151" s="268"/>
      <c r="K151" s="268"/>
      <c r="L151" s="268"/>
      <c r="M151" s="268"/>
      <c r="N151" s="268"/>
      <c r="O151" s="268"/>
      <c r="P151" s="268"/>
      <c r="Q151" s="268"/>
      <c r="R151" s="268"/>
      <c r="S151" s="268"/>
      <c r="T151" s="268"/>
      <c r="U151" s="268"/>
      <c r="V151" s="268"/>
      <c r="W151" s="268"/>
      <c r="X151" s="268"/>
      <c r="Y151" s="268"/>
      <c r="Z151" s="268"/>
    </row>
    <row r="152" spans="1:26" ht="15.75" customHeight="1">
      <c r="A152" s="268"/>
      <c r="B152" s="268"/>
      <c r="C152" s="268"/>
      <c r="D152" s="268"/>
      <c r="E152" s="268"/>
      <c r="F152" s="268"/>
      <c r="G152" s="268"/>
      <c r="H152" s="268"/>
      <c r="I152" s="268"/>
      <c r="J152" s="268"/>
      <c r="K152" s="268"/>
      <c r="L152" s="268"/>
      <c r="M152" s="268"/>
      <c r="N152" s="268"/>
      <c r="O152" s="268"/>
      <c r="P152" s="268"/>
      <c r="Q152" s="268"/>
      <c r="R152" s="268"/>
      <c r="S152" s="268"/>
      <c r="T152" s="268"/>
      <c r="U152" s="268"/>
      <c r="V152" s="268"/>
      <c r="W152" s="268"/>
      <c r="X152" s="268"/>
      <c r="Y152" s="268"/>
      <c r="Z152" s="268"/>
    </row>
    <row r="153" spans="1:26" ht="15.75" customHeight="1">
      <c r="A153" s="268"/>
      <c r="B153" s="268"/>
      <c r="C153" s="268"/>
      <c r="D153" s="268"/>
      <c r="E153" s="268"/>
      <c r="F153" s="268"/>
      <c r="G153" s="268"/>
      <c r="H153" s="268"/>
      <c r="I153" s="268"/>
      <c r="J153" s="268"/>
      <c r="K153" s="268"/>
      <c r="L153" s="268"/>
      <c r="M153" s="268"/>
      <c r="N153" s="268"/>
      <c r="O153" s="268"/>
      <c r="P153" s="268"/>
      <c r="Q153" s="268"/>
      <c r="R153" s="268"/>
      <c r="S153" s="268"/>
      <c r="T153" s="268"/>
      <c r="U153" s="268"/>
      <c r="V153" s="268"/>
      <c r="W153" s="268"/>
      <c r="X153" s="268"/>
      <c r="Y153" s="268"/>
      <c r="Z153" s="268"/>
    </row>
    <row r="154" spans="1:26" ht="15.75" customHeight="1">
      <c r="A154" s="268"/>
      <c r="B154" s="268"/>
      <c r="C154" s="268"/>
      <c r="D154" s="268"/>
      <c r="E154" s="268"/>
      <c r="F154" s="268"/>
      <c r="G154" s="268"/>
      <c r="H154" s="268"/>
      <c r="I154" s="268"/>
      <c r="J154" s="268"/>
      <c r="K154" s="268"/>
      <c r="L154" s="268"/>
      <c r="M154" s="268"/>
      <c r="N154" s="268"/>
      <c r="O154" s="268"/>
      <c r="P154" s="268"/>
      <c r="Q154" s="268"/>
      <c r="R154" s="268"/>
      <c r="S154" s="268"/>
      <c r="T154" s="268"/>
      <c r="U154" s="268"/>
      <c r="V154" s="268"/>
      <c r="W154" s="268"/>
      <c r="X154" s="268"/>
      <c r="Y154" s="268"/>
      <c r="Z154" s="268"/>
    </row>
    <row r="155" spans="1:26" ht="15.75" customHeight="1">
      <c r="A155" s="268"/>
      <c r="B155" s="268"/>
      <c r="C155" s="268"/>
      <c r="D155" s="268"/>
      <c r="E155" s="268"/>
      <c r="F155" s="268"/>
      <c r="G155" s="268"/>
      <c r="H155" s="268"/>
      <c r="I155" s="268"/>
      <c r="J155" s="268"/>
      <c r="K155" s="268"/>
      <c r="L155" s="268"/>
      <c r="M155" s="268"/>
      <c r="N155" s="268"/>
      <c r="O155" s="268"/>
      <c r="P155" s="268"/>
      <c r="Q155" s="268"/>
      <c r="R155" s="268"/>
      <c r="S155" s="268"/>
      <c r="T155" s="268"/>
      <c r="U155" s="268"/>
      <c r="V155" s="268"/>
      <c r="W155" s="268"/>
      <c r="X155" s="268"/>
      <c r="Y155" s="268"/>
      <c r="Z155" s="268"/>
    </row>
    <row r="156" spans="1:26" ht="15.75" customHeight="1">
      <c r="A156" s="268"/>
      <c r="B156" s="268"/>
      <c r="C156" s="268"/>
      <c r="D156" s="268"/>
      <c r="E156" s="268"/>
      <c r="F156" s="268"/>
      <c r="G156" s="268"/>
      <c r="H156" s="268"/>
      <c r="I156" s="268"/>
      <c r="J156" s="268"/>
      <c r="K156" s="268"/>
      <c r="L156" s="268"/>
      <c r="M156" s="268"/>
      <c r="N156" s="268"/>
      <c r="O156" s="268"/>
      <c r="P156" s="268"/>
      <c r="Q156" s="268"/>
      <c r="R156" s="268"/>
      <c r="S156" s="268"/>
      <c r="T156" s="268"/>
      <c r="U156" s="268"/>
      <c r="V156" s="268"/>
      <c r="W156" s="268"/>
      <c r="X156" s="268"/>
      <c r="Y156" s="268"/>
      <c r="Z156" s="268"/>
    </row>
    <row r="157" spans="1:26" ht="15.75" customHeight="1">
      <c r="A157" s="268"/>
      <c r="B157" s="268"/>
      <c r="C157" s="268"/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  <c r="N157" s="268"/>
      <c r="O157" s="268"/>
      <c r="P157" s="268"/>
      <c r="Q157" s="268"/>
      <c r="R157" s="268"/>
      <c r="S157" s="268"/>
      <c r="T157" s="268"/>
      <c r="U157" s="268"/>
      <c r="V157" s="268"/>
      <c r="W157" s="268"/>
      <c r="X157" s="268"/>
      <c r="Y157" s="268"/>
      <c r="Z157" s="268"/>
    </row>
    <row r="158" spans="1:26" ht="15.75" customHeight="1">
      <c r="A158" s="268"/>
      <c r="B158" s="268"/>
      <c r="C158" s="268"/>
      <c r="D158" s="268"/>
      <c r="E158" s="268"/>
      <c r="F158" s="268"/>
      <c r="G158" s="268"/>
      <c r="H158" s="268"/>
      <c r="I158" s="268"/>
      <c r="J158" s="268"/>
      <c r="K158" s="268"/>
      <c r="L158" s="268"/>
      <c r="M158" s="268"/>
      <c r="N158" s="268"/>
      <c r="O158" s="268"/>
      <c r="P158" s="268"/>
      <c r="Q158" s="268"/>
      <c r="R158" s="268"/>
      <c r="S158" s="268"/>
      <c r="T158" s="268"/>
      <c r="U158" s="268"/>
      <c r="V158" s="268"/>
      <c r="W158" s="268"/>
      <c r="X158" s="268"/>
      <c r="Y158" s="268"/>
      <c r="Z158" s="268"/>
    </row>
    <row r="159" spans="1:26" ht="15.75" customHeight="1">
      <c r="A159" s="268"/>
      <c r="B159" s="268"/>
      <c r="C159" s="268"/>
      <c r="D159" s="268"/>
      <c r="E159" s="268"/>
      <c r="F159" s="268"/>
      <c r="G159" s="268"/>
      <c r="H159" s="268"/>
      <c r="I159" s="268"/>
      <c r="J159" s="268"/>
      <c r="K159" s="268"/>
      <c r="L159" s="268"/>
      <c r="M159" s="268"/>
      <c r="N159" s="268"/>
      <c r="O159" s="268"/>
      <c r="P159" s="268"/>
      <c r="Q159" s="268"/>
      <c r="R159" s="268"/>
      <c r="S159" s="268"/>
      <c r="T159" s="268"/>
      <c r="U159" s="268"/>
      <c r="V159" s="268"/>
      <c r="W159" s="268"/>
      <c r="X159" s="268"/>
      <c r="Y159" s="268"/>
      <c r="Z159" s="268"/>
    </row>
    <row r="160" spans="1:26" ht="15.75" customHeight="1">
      <c r="A160" s="268"/>
      <c r="B160" s="268"/>
      <c r="C160" s="268"/>
      <c r="D160" s="268"/>
      <c r="E160" s="268"/>
      <c r="F160" s="268"/>
      <c r="G160" s="268"/>
      <c r="H160" s="268"/>
      <c r="I160" s="268"/>
      <c r="J160" s="268"/>
      <c r="K160" s="268"/>
      <c r="L160" s="268"/>
      <c r="M160" s="268"/>
      <c r="N160" s="268"/>
      <c r="O160" s="268"/>
      <c r="P160" s="268"/>
      <c r="Q160" s="268"/>
      <c r="R160" s="268"/>
      <c r="S160" s="268"/>
      <c r="T160" s="268"/>
      <c r="U160" s="268"/>
      <c r="V160" s="268"/>
      <c r="W160" s="268"/>
      <c r="X160" s="268"/>
      <c r="Y160" s="268"/>
      <c r="Z160" s="268"/>
    </row>
    <row r="161" spans="1:26" ht="15.75" customHeight="1">
      <c r="A161" s="268"/>
      <c r="B161" s="268"/>
      <c r="C161" s="268"/>
      <c r="D161" s="268"/>
      <c r="E161" s="268"/>
      <c r="F161" s="268"/>
      <c r="G161" s="268"/>
      <c r="H161" s="268"/>
      <c r="I161" s="268"/>
      <c r="J161" s="268"/>
      <c r="K161" s="268"/>
      <c r="L161" s="268"/>
      <c r="M161" s="268"/>
      <c r="N161" s="268"/>
      <c r="O161" s="268"/>
      <c r="P161" s="268"/>
      <c r="Q161" s="268"/>
      <c r="R161" s="268"/>
      <c r="S161" s="268"/>
      <c r="T161" s="268"/>
      <c r="U161" s="268"/>
      <c r="V161" s="268"/>
      <c r="W161" s="268"/>
      <c r="X161" s="268"/>
      <c r="Y161" s="268"/>
      <c r="Z161" s="268"/>
    </row>
    <row r="162" spans="1:26" ht="15.75" customHeight="1">
      <c r="A162" s="268"/>
      <c r="B162" s="268"/>
      <c r="C162" s="268"/>
      <c r="D162" s="268"/>
      <c r="E162" s="268"/>
      <c r="F162" s="268"/>
      <c r="G162" s="268"/>
      <c r="H162" s="268"/>
      <c r="I162" s="268"/>
      <c r="J162" s="268"/>
      <c r="K162" s="268"/>
      <c r="L162" s="268"/>
      <c r="M162" s="268"/>
      <c r="N162" s="268"/>
      <c r="O162" s="268"/>
      <c r="P162" s="268"/>
      <c r="Q162" s="268"/>
      <c r="R162" s="268"/>
      <c r="S162" s="268"/>
      <c r="T162" s="268"/>
      <c r="U162" s="268"/>
      <c r="V162" s="268"/>
      <c r="W162" s="268"/>
      <c r="X162" s="268"/>
      <c r="Y162" s="268"/>
      <c r="Z162" s="268"/>
    </row>
    <row r="163" spans="1:26" ht="15.75" customHeight="1">
      <c r="A163" s="268"/>
      <c r="B163" s="268"/>
      <c r="C163" s="268"/>
      <c r="D163" s="268"/>
      <c r="E163" s="268"/>
      <c r="F163" s="268"/>
      <c r="G163" s="268"/>
      <c r="H163" s="268"/>
      <c r="I163" s="268"/>
      <c r="J163" s="268"/>
      <c r="K163" s="268"/>
      <c r="L163" s="268"/>
      <c r="M163" s="268"/>
      <c r="N163" s="268"/>
      <c r="O163" s="268"/>
      <c r="P163" s="268"/>
      <c r="Q163" s="268"/>
      <c r="R163" s="268"/>
      <c r="S163" s="268"/>
      <c r="T163" s="268"/>
      <c r="U163" s="268"/>
      <c r="V163" s="268"/>
      <c r="W163" s="268"/>
      <c r="X163" s="268"/>
      <c r="Y163" s="268"/>
      <c r="Z163" s="268"/>
    </row>
    <row r="164" spans="1:26" ht="15.75" customHeight="1">
      <c r="A164" s="268"/>
      <c r="B164" s="268"/>
      <c r="C164" s="268"/>
      <c r="D164" s="268"/>
      <c r="E164" s="268"/>
      <c r="F164" s="268"/>
      <c r="G164" s="268"/>
      <c r="H164" s="268"/>
      <c r="I164" s="268"/>
      <c r="J164" s="268"/>
      <c r="K164" s="268"/>
      <c r="L164" s="268"/>
      <c r="M164" s="268"/>
      <c r="N164" s="268"/>
      <c r="O164" s="268"/>
      <c r="P164" s="268"/>
      <c r="Q164" s="268"/>
      <c r="R164" s="268"/>
      <c r="S164" s="268"/>
      <c r="T164" s="268"/>
      <c r="U164" s="268"/>
      <c r="V164" s="268"/>
      <c r="W164" s="268"/>
      <c r="X164" s="268"/>
      <c r="Y164" s="268"/>
      <c r="Z164" s="268"/>
    </row>
    <row r="165" spans="1:26" ht="15.75" customHeight="1">
      <c r="A165" s="268"/>
      <c r="B165" s="268"/>
      <c r="C165" s="268"/>
      <c r="D165" s="268"/>
      <c r="E165" s="268"/>
      <c r="F165" s="268"/>
      <c r="G165" s="268"/>
      <c r="H165" s="268"/>
      <c r="I165" s="268"/>
      <c r="J165" s="268"/>
      <c r="K165" s="268"/>
      <c r="L165" s="268"/>
      <c r="M165" s="268"/>
      <c r="N165" s="268"/>
      <c r="O165" s="268"/>
      <c r="P165" s="268"/>
      <c r="Q165" s="268"/>
      <c r="R165" s="268"/>
      <c r="S165" s="268"/>
      <c r="T165" s="268"/>
      <c r="U165" s="268"/>
      <c r="V165" s="268"/>
      <c r="W165" s="268"/>
      <c r="X165" s="268"/>
      <c r="Y165" s="268"/>
      <c r="Z165" s="268"/>
    </row>
    <row r="166" spans="1:26" ht="15.75" customHeight="1">
      <c r="A166" s="268"/>
      <c r="B166" s="268"/>
      <c r="C166" s="268"/>
      <c r="D166" s="268"/>
      <c r="E166" s="268"/>
      <c r="F166" s="268"/>
      <c r="G166" s="268"/>
      <c r="H166" s="268"/>
      <c r="I166" s="268"/>
      <c r="J166" s="268"/>
      <c r="K166" s="268"/>
      <c r="L166" s="268"/>
      <c r="M166" s="268"/>
      <c r="N166" s="268"/>
      <c r="O166" s="268"/>
      <c r="P166" s="268"/>
      <c r="Q166" s="268"/>
      <c r="R166" s="268"/>
      <c r="S166" s="268"/>
      <c r="T166" s="268"/>
      <c r="U166" s="268"/>
      <c r="V166" s="268"/>
      <c r="W166" s="268"/>
      <c r="X166" s="268"/>
      <c r="Y166" s="268"/>
      <c r="Z166" s="268"/>
    </row>
    <row r="167" spans="1:26" ht="15.75" customHeight="1">
      <c r="A167" s="268"/>
      <c r="B167" s="268"/>
      <c r="C167" s="268"/>
      <c r="D167" s="268"/>
      <c r="E167" s="268"/>
      <c r="F167" s="268"/>
      <c r="G167" s="268"/>
      <c r="H167" s="268"/>
      <c r="I167" s="268"/>
      <c r="J167" s="268"/>
      <c r="K167" s="268"/>
      <c r="L167" s="268"/>
      <c r="M167" s="268"/>
      <c r="N167" s="268"/>
      <c r="O167" s="268"/>
      <c r="P167" s="268"/>
      <c r="Q167" s="268"/>
      <c r="R167" s="268"/>
      <c r="S167" s="268"/>
      <c r="T167" s="268"/>
      <c r="U167" s="268"/>
      <c r="V167" s="268"/>
      <c r="W167" s="268"/>
      <c r="X167" s="268"/>
      <c r="Y167" s="268"/>
      <c r="Z167" s="268"/>
    </row>
    <row r="168" spans="1:26" ht="15.75" customHeight="1">
      <c r="A168" s="268"/>
      <c r="B168" s="268"/>
      <c r="C168" s="268"/>
      <c r="D168" s="268"/>
      <c r="E168" s="268"/>
      <c r="F168" s="268"/>
      <c r="G168" s="268"/>
      <c r="H168" s="268"/>
      <c r="I168" s="268"/>
      <c r="J168" s="268"/>
      <c r="K168" s="268"/>
      <c r="L168" s="268"/>
      <c r="M168" s="268"/>
      <c r="N168" s="268"/>
      <c r="O168" s="268"/>
      <c r="P168" s="268"/>
      <c r="Q168" s="268"/>
      <c r="R168" s="268"/>
      <c r="S168" s="268"/>
      <c r="T168" s="268"/>
      <c r="U168" s="268"/>
      <c r="V168" s="268"/>
      <c r="W168" s="268"/>
      <c r="X168" s="268"/>
      <c r="Y168" s="268"/>
      <c r="Z168" s="268"/>
    </row>
    <row r="169" spans="1:26" ht="15.75" customHeight="1">
      <c r="A169" s="268"/>
      <c r="B169" s="268"/>
      <c r="C169" s="268"/>
      <c r="D169" s="268"/>
      <c r="E169" s="268"/>
      <c r="F169" s="268"/>
      <c r="G169" s="268"/>
      <c r="H169" s="268"/>
      <c r="I169" s="268"/>
      <c r="J169" s="268"/>
      <c r="K169" s="268"/>
      <c r="L169" s="268"/>
      <c r="M169" s="268"/>
      <c r="N169" s="268"/>
      <c r="O169" s="268"/>
      <c r="P169" s="268"/>
      <c r="Q169" s="268"/>
      <c r="R169" s="268"/>
      <c r="S169" s="268"/>
      <c r="T169" s="268"/>
      <c r="U169" s="268"/>
      <c r="V169" s="268"/>
      <c r="W169" s="268"/>
      <c r="X169" s="268"/>
      <c r="Y169" s="268"/>
      <c r="Z169" s="268"/>
    </row>
    <row r="170" spans="1:26" ht="15.75" customHeight="1">
      <c r="A170" s="268"/>
      <c r="B170" s="268"/>
      <c r="C170" s="268"/>
      <c r="D170" s="268"/>
      <c r="E170" s="268"/>
      <c r="F170" s="268"/>
      <c r="G170" s="268"/>
      <c r="H170" s="268"/>
      <c r="I170" s="268"/>
      <c r="J170" s="268"/>
      <c r="K170" s="268"/>
      <c r="L170" s="268"/>
      <c r="M170" s="268"/>
      <c r="N170" s="268"/>
      <c r="O170" s="268"/>
      <c r="P170" s="268"/>
      <c r="Q170" s="268"/>
      <c r="R170" s="268"/>
      <c r="S170" s="268"/>
      <c r="T170" s="268"/>
      <c r="U170" s="268"/>
      <c r="V170" s="268"/>
      <c r="W170" s="268"/>
      <c r="X170" s="268"/>
      <c r="Y170" s="268"/>
      <c r="Z170" s="268"/>
    </row>
    <row r="171" spans="1:26" ht="15.75" customHeight="1">
      <c r="A171" s="268"/>
      <c r="B171" s="268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  <c r="N171" s="268"/>
      <c r="O171" s="268"/>
      <c r="P171" s="268"/>
      <c r="Q171" s="268"/>
      <c r="R171" s="268"/>
      <c r="S171" s="268"/>
      <c r="T171" s="268"/>
      <c r="U171" s="268"/>
      <c r="V171" s="268"/>
      <c r="W171" s="268"/>
      <c r="X171" s="268"/>
      <c r="Y171" s="268"/>
      <c r="Z171" s="268"/>
    </row>
    <row r="172" spans="1:26" ht="15.75" customHeight="1">
      <c r="A172" s="268"/>
      <c r="B172" s="268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  <c r="N172" s="268"/>
      <c r="O172" s="268"/>
      <c r="P172" s="268"/>
      <c r="Q172" s="268"/>
      <c r="R172" s="268"/>
      <c r="S172" s="268"/>
      <c r="T172" s="268"/>
      <c r="U172" s="268"/>
      <c r="V172" s="268"/>
      <c r="W172" s="268"/>
      <c r="X172" s="268"/>
      <c r="Y172" s="268"/>
      <c r="Z172" s="268"/>
    </row>
    <row r="173" spans="1:26" ht="15.75" customHeight="1">
      <c r="A173" s="268"/>
      <c r="B173" s="268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  <c r="N173" s="268"/>
      <c r="O173" s="268"/>
      <c r="P173" s="268"/>
      <c r="Q173" s="268"/>
      <c r="R173" s="268"/>
      <c r="S173" s="268"/>
      <c r="T173" s="268"/>
      <c r="U173" s="268"/>
      <c r="V173" s="268"/>
      <c r="W173" s="268"/>
      <c r="X173" s="268"/>
      <c r="Y173" s="268"/>
      <c r="Z173" s="268"/>
    </row>
    <row r="174" spans="1:26" ht="15.75" customHeight="1">
      <c r="A174" s="268"/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  <c r="N174" s="268"/>
      <c r="O174" s="268"/>
      <c r="P174" s="268"/>
      <c r="Q174" s="268"/>
      <c r="R174" s="268"/>
      <c r="S174" s="268"/>
      <c r="T174" s="268"/>
      <c r="U174" s="268"/>
      <c r="V174" s="268"/>
      <c r="W174" s="268"/>
      <c r="X174" s="268"/>
      <c r="Y174" s="268"/>
      <c r="Z174" s="268"/>
    </row>
    <row r="175" spans="1:26" ht="15.75" customHeight="1">
      <c r="A175" s="268"/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  <c r="N175" s="268"/>
      <c r="O175" s="268"/>
      <c r="P175" s="268"/>
      <c r="Q175" s="268"/>
      <c r="R175" s="268"/>
      <c r="S175" s="268"/>
      <c r="T175" s="268"/>
      <c r="U175" s="268"/>
      <c r="V175" s="268"/>
      <c r="W175" s="268"/>
      <c r="X175" s="268"/>
      <c r="Y175" s="268"/>
      <c r="Z175" s="268"/>
    </row>
    <row r="176" spans="1:26" ht="15.75" customHeight="1">
      <c r="A176" s="268"/>
      <c r="B176" s="268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  <c r="N176" s="268"/>
      <c r="O176" s="268"/>
      <c r="P176" s="268"/>
      <c r="Q176" s="268"/>
      <c r="R176" s="268"/>
      <c r="S176" s="268"/>
      <c r="T176" s="268"/>
      <c r="U176" s="268"/>
      <c r="V176" s="268"/>
      <c r="W176" s="268"/>
      <c r="X176" s="268"/>
      <c r="Y176" s="268"/>
      <c r="Z176" s="268"/>
    </row>
    <row r="177" spans="1:26" ht="15.75" customHeight="1">
      <c r="A177" s="268"/>
      <c r="B177" s="268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  <c r="N177" s="268"/>
      <c r="O177" s="268"/>
      <c r="P177" s="268"/>
      <c r="Q177" s="268"/>
      <c r="R177" s="268"/>
      <c r="S177" s="268"/>
      <c r="T177" s="268"/>
      <c r="U177" s="268"/>
      <c r="V177" s="268"/>
      <c r="W177" s="268"/>
      <c r="X177" s="268"/>
      <c r="Y177" s="268"/>
      <c r="Z177" s="268"/>
    </row>
    <row r="178" spans="1:26" ht="15.75" customHeight="1">
      <c r="A178" s="268"/>
      <c r="B178" s="268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  <c r="N178" s="268"/>
      <c r="O178" s="268"/>
      <c r="P178" s="268"/>
      <c r="Q178" s="268"/>
      <c r="R178" s="268"/>
      <c r="S178" s="268"/>
      <c r="T178" s="268"/>
      <c r="U178" s="268"/>
      <c r="V178" s="268"/>
      <c r="W178" s="268"/>
      <c r="X178" s="268"/>
      <c r="Y178" s="268"/>
      <c r="Z178" s="268"/>
    </row>
    <row r="179" spans="1:26" ht="15.75" customHeight="1">
      <c r="A179" s="268"/>
      <c r="B179" s="268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  <c r="N179" s="268"/>
      <c r="O179" s="268"/>
      <c r="P179" s="268"/>
      <c r="Q179" s="268"/>
      <c r="R179" s="268"/>
      <c r="S179" s="268"/>
      <c r="T179" s="268"/>
      <c r="U179" s="268"/>
      <c r="V179" s="268"/>
      <c r="W179" s="268"/>
      <c r="X179" s="268"/>
      <c r="Y179" s="268"/>
      <c r="Z179" s="268"/>
    </row>
    <row r="180" spans="1:26" ht="15.75" customHeight="1">
      <c r="A180" s="268"/>
      <c r="B180" s="268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  <c r="N180" s="268"/>
      <c r="O180" s="268"/>
      <c r="P180" s="268"/>
      <c r="Q180" s="268"/>
      <c r="R180" s="268"/>
      <c r="S180" s="268"/>
      <c r="T180" s="268"/>
      <c r="U180" s="268"/>
      <c r="V180" s="268"/>
      <c r="W180" s="268"/>
      <c r="X180" s="268"/>
      <c r="Y180" s="268"/>
      <c r="Z180" s="268"/>
    </row>
    <row r="181" spans="1:26" ht="15.75" customHeight="1">
      <c r="A181" s="268"/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  <c r="N181" s="268"/>
      <c r="O181" s="268"/>
      <c r="P181" s="268"/>
      <c r="Q181" s="268"/>
      <c r="R181" s="268"/>
      <c r="S181" s="268"/>
      <c r="T181" s="268"/>
      <c r="U181" s="268"/>
      <c r="V181" s="268"/>
      <c r="W181" s="268"/>
      <c r="X181" s="268"/>
      <c r="Y181" s="268"/>
      <c r="Z181" s="268"/>
    </row>
    <row r="182" spans="1:26" ht="15.75" customHeight="1">
      <c r="A182" s="268"/>
      <c r="B182" s="268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  <c r="N182" s="268"/>
      <c r="O182" s="268"/>
      <c r="P182" s="268"/>
      <c r="Q182" s="268"/>
      <c r="R182" s="268"/>
      <c r="S182" s="268"/>
      <c r="T182" s="268"/>
      <c r="U182" s="268"/>
      <c r="V182" s="268"/>
      <c r="W182" s="268"/>
      <c r="X182" s="268"/>
      <c r="Y182" s="268"/>
      <c r="Z182" s="268"/>
    </row>
    <row r="183" spans="1:26" ht="15.75" customHeight="1">
      <c r="A183" s="268"/>
      <c r="B183" s="268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  <c r="N183" s="268"/>
      <c r="O183" s="268"/>
      <c r="P183" s="268"/>
      <c r="Q183" s="268"/>
      <c r="R183" s="268"/>
      <c r="S183" s="268"/>
      <c r="T183" s="268"/>
      <c r="U183" s="268"/>
      <c r="V183" s="268"/>
      <c r="W183" s="268"/>
      <c r="X183" s="268"/>
      <c r="Y183" s="268"/>
      <c r="Z183" s="268"/>
    </row>
    <row r="184" spans="1:26" ht="15.75" customHeight="1">
      <c r="A184" s="268"/>
      <c r="B184" s="268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  <c r="N184" s="268"/>
      <c r="O184" s="268"/>
      <c r="P184" s="268"/>
      <c r="Q184" s="268"/>
      <c r="R184" s="268"/>
      <c r="S184" s="268"/>
      <c r="T184" s="268"/>
      <c r="U184" s="268"/>
      <c r="V184" s="268"/>
      <c r="W184" s="268"/>
      <c r="X184" s="268"/>
      <c r="Y184" s="268"/>
      <c r="Z184" s="268"/>
    </row>
    <row r="185" spans="1:26" ht="15.75" customHeight="1">
      <c r="A185" s="268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  <c r="N185" s="268"/>
      <c r="O185" s="268"/>
      <c r="P185" s="268"/>
      <c r="Q185" s="268"/>
      <c r="R185" s="268"/>
      <c r="S185" s="268"/>
      <c r="T185" s="268"/>
      <c r="U185" s="268"/>
      <c r="V185" s="268"/>
      <c r="W185" s="268"/>
      <c r="X185" s="268"/>
      <c r="Y185" s="268"/>
      <c r="Z185" s="268"/>
    </row>
    <row r="186" spans="1:26" ht="15.75" customHeight="1">
      <c r="A186" s="268"/>
      <c r="B186" s="268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  <c r="N186" s="268"/>
      <c r="O186" s="268"/>
      <c r="P186" s="268"/>
      <c r="Q186" s="268"/>
      <c r="R186" s="268"/>
      <c r="S186" s="268"/>
      <c r="T186" s="268"/>
      <c r="U186" s="268"/>
      <c r="V186" s="268"/>
      <c r="W186" s="268"/>
      <c r="X186" s="268"/>
      <c r="Y186" s="268"/>
      <c r="Z186" s="268"/>
    </row>
    <row r="187" spans="1:26" ht="15.75" customHeight="1">
      <c r="A187" s="268"/>
      <c r="B187" s="268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  <c r="N187" s="268"/>
      <c r="O187" s="268"/>
      <c r="P187" s="268"/>
      <c r="Q187" s="268"/>
      <c r="R187" s="268"/>
      <c r="S187" s="268"/>
      <c r="T187" s="268"/>
      <c r="U187" s="268"/>
      <c r="V187" s="268"/>
      <c r="W187" s="268"/>
      <c r="X187" s="268"/>
      <c r="Y187" s="268"/>
      <c r="Z187" s="268"/>
    </row>
    <row r="188" spans="1:26" ht="15.75" customHeight="1">
      <c r="A188" s="268"/>
      <c r="B188" s="268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  <c r="N188" s="268"/>
      <c r="O188" s="268"/>
      <c r="P188" s="268"/>
      <c r="Q188" s="268"/>
      <c r="R188" s="268"/>
      <c r="S188" s="268"/>
      <c r="T188" s="268"/>
      <c r="U188" s="268"/>
      <c r="V188" s="268"/>
      <c r="W188" s="268"/>
      <c r="X188" s="268"/>
      <c r="Y188" s="268"/>
      <c r="Z188" s="268"/>
    </row>
    <row r="189" spans="1:26" ht="15.75" customHeight="1">
      <c r="A189" s="268"/>
      <c r="B189" s="268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  <c r="N189" s="268"/>
      <c r="O189" s="268"/>
      <c r="P189" s="268"/>
      <c r="Q189" s="268"/>
      <c r="R189" s="268"/>
      <c r="S189" s="268"/>
      <c r="T189" s="268"/>
      <c r="U189" s="268"/>
      <c r="V189" s="268"/>
      <c r="W189" s="268"/>
      <c r="X189" s="268"/>
      <c r="Y189" s="268"/>
      <c r="Z189" s="268"/>
    </row>
    <row r="190" spans="1:26" ht="15.75" customHeight="1">
      <c r="A190" s="268"/>
      <c r="B190" s="268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  <c r="N190" s="268"/>
      <c r="O190" s="268"/>
      <c r="P190" s="268"/>
      <c r="Q190" s="268"/>
      <c r="R190" s="268"/>
      <c r="S190" s="268"/>
      <c r="T190" s="268"/>
      <c r="U190" s="268"/>
      <c r="V190" s="268"/>
      <c r="W190" s="268"/>
      <c r="X190" s="268"/>
      <c r="Y190" s="268"/>
      <c r="Z190" s="268"/>
    </row>
    <row r="191" spans="1:26" ht="15.75" customHeight="1">
      <c r="A191" s="268"/>
      <c r="B191" s="268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  <c r="N191" s="268"/>
      <c r="O191" s="268"/>
      <c r="P191" s="268"/>
      <c r="Q191" s="268"/>
      <c r="R191" s="268"/>
      <c r="S191" s="268"/>
      <c r="T191" s="268"/>
      <c r="U191" s="268"/>
      <c r="V191" s="268"/>
      <c r="W191" s="268"/>
      <c r="X191" s="268"/>
      <c r="Y191" s="268"/>
      <c r="Z191" s="268"/>
    </row>
    <row r="192" spans="1:26" ht="15.75" customHeight="1">
      <c r="A192" s="268"/>
      <c r="B192" s="268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  <c r="N192" s="268"/>
      <c r="O192" s="268"/>
      <c r="P192" s="268"/>
      <c r="Q192" s="268"/>
      <c r="R192" s="268"/>
      <c r="S192" s="268"/>
      <c r="T192" s="268"/>
      <c r="U192" s="268"/>
      <c r="V192" s="268"/>
      <c r="W192" s="268"/>
      <c r="X192" s="268"/>
      <c r="Y192" s="268"/>
      <c r="Z192" s="268"/>
    </row>
    <row r="193" spans="1:26" ht="15.75" customHeight="1">
      <c r="A193" s="268"/>
      <c r="B193" s="268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  <c r="N193" s="268"/>
      <c r="O193" s="268"/>
      <c r="P193" s="268"/>
      <c r="Q193" s="268"/>
      <c r="R193" s="268"/>
      <c r="S193" s="268"/>
      <c r="T193" s="268"/>
      <c r="U193" s="268"/>
      <c r="V193" s="268"/>
      <c r="W193" s="268"/>
      <c r="X193" s="268"/>
      <c r="Y193" s="268"/>
      <c r="Z193" s="268"/>
    </row>
    <row r="194" spans="1:26" ht="15.75" customHeight="1">
      <c r="A194" s="268"/>
      <c r="B194" s="268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  <c r="N194" s="268"/>
      <c r="O194" s="268"/>
      <c r="P194" s="268"/>
      <c r="Q194" s="268"/>
      <c r="R194" s="268"/>
      <c r="S194" s="268"/>
      <c r="T194" s="268"/>
      <c r="U194" s="268"/>
      <c r="V194" s="268"/>
      <c r="W194" s="268"/>
      <c r="X194" s="268"/>
      <c r="Y194" s="268"/>
      <c r="Z194" s="268"/>
    </row>
    <row r="195" spans="1:26" ht="15.75" customHeight="1">
      <c r="A195" s="268"/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  <c r="N195" s="268"/>
      <c r="O195" s="268"/>
      <c r="P195" s="268"/>
      <c r="Q195" s="268"/>
      <c r="R195" s="268"/>
      <c r="S195" s="268"/>
      <c r="T195" s="268"/>
      <c r="U195" s="268"/>
      <c r="V195" s="268"/>
      <c r="W195" s="268"/>
      <c r="X195" s="268"/>
      <c r="Y195" s="268"/>
      <c r="Z195" s="268"/>
    </row>
    <row r="196" spans="1:26" ht="15.75" customHeight="1">
      <c r="A196" s="268"/>
      <c r="B196" s="268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  <c r="N196" s="268"/>
      <c r="O196" s="268"/>
      <c r="P196" s="268"/>
      <c r="Q196" s="268"/>
      <c r="R196" s="268"/>
      <c r="S196" s="268"/>
      <c r="T196" s="268"/>
      <c r="U196" s="268"/>
      <c r="V196" s="268"/>
      <c r="W196" s="268"/>
      <c r="X196" s="268"/>
      <c r="Y196" s="268"/>
      <c r="Z196" s="268"/>
    </row>
    <row r="197" spans="1:26" ht="15.75" customHeight="1">
      <c r="A197" s="268"/>
      <c r="B197" s="268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  <c r="N197" s="268"/>
      <c r="O197" s="268"/>
      <c r="P197" s="268"/>
      <c r="Q197" s="268"/>
      <c r="R197" s="268"/>
      <c r="S197" s="268"/>
      <c r="T197" s="268"/>
      <c r="U197" s="268"/>
      <c r="V197" s="268"/>
      <c r="W197" s="268"/>
      <c r="X197" s="268"/>
      <c r="Y197" s="268"/>
      <c r="Z197" s="268"/>
    </row>
    <row r="198" spans="1:26" ht="15.75" customHeight="1">
      <c r="A198" s="268"/>
      <c r="B198" s="268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  <c r="N198" s="268"/>
      <c r="O198" s="268"/>
      <c r="P198" s="268"/>
      <c r="Q198" s="268"/>
      <c r="R198" s="268"/>
      <c r="S198" s="268"/>
      <c r="T198" s="268"/>
      <c r="U198" s="268"/>
      <c r="V198" s="268"/>
      <c r="W198" s="268"/>
      <c r="X198" s="268"/>
      <c r="Y198" s="268"/>
      <c r="Z198" s="268"/>
    </row>
    <row r="199" spans="1:26" ht="15.75" customHeight="1">
      <c r="A199" s="268"/>
      <c r="B199" s="268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  <c r="N199" s="268"/>
      <c r="O199" s="268"/>
      <c r="P199" s="268"/>
      <c r="Q199" s="268"/>
      <c r="R199" s="268"/>
      <c r="S199" s="268"/>
      <c r="T199" s="268"/>
      <c r="U199" s="268"/>
      <c r="V199" s="268"/>
      <c r="W199" s="268"/>
      <c r="X199" s="268"/>
      <c r="Y199" s="268"/>
      <c r="Z199" s="268"/>
    </row>
    <row r="200" spans="1:26" ht="15.75" customHeight="1">
      <c r="A200" s="268"/>
      <c r="B200" s="268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  <c r="N200" s="268"/>
      <c r="O200" s="268"/>
      <c r="P200" s="268"/>
      <c r="Q200" s="268"/>
      <c r="R200" s="268"/>
      <c r="S200" s="268"/>
      <c r="T200" s="268"/>
      <c r="U200" s="268"/>
      <c r="V200" s="268"/>
      <c r="W200" s="268"/>
      <c r="X200" s="268"/>
      <c r="Y200" s="268"/>
      <c r="Z200" s="268"/>
    </row>
    <row r="201" spans="1:26" ht="15.75" customHeight="1">
      <c r="A201" s="268"/>
      <c r="B201" s="268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  <c r="N201" s="268"/>
      <c r="O201" s="268"/>
      <c r="P201" s="268"/>
      <c r="Q201" s="268"/>
      <c r="R201" s="268"/>
      <c r="S201" s="268"/>
      <c r="T201" s="268"/>
      <c r="U201" s="268"/>
      <c r="V201" s="268"/>
      <c r="W201" s="268"/>
      <c r="X201" s="268"/>
      <c r="Y201" s="268"/>
      <c r="Z201" s="268"/>
    </row>
    <row r="202" spans="1:26" ht="15.75" customHeight="1">
      <c r="A202" s="268"/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  <c r="N202" s="268"/>
      <c r="O202" s="268"/>
      <c r="P202" s="268"/>
      <c r="Q202" s="268"/>
      <c r="R202" s="268"/>
      <c r="S202" s="268"/>
      <c r="T202" s="268"/>
      <c r="U202" s="268"/>
      <c r="V202" s="268"/>
      <c r="W202" s="268"/>
      <c r="X202" s="268"/>
      <c r="Y202" s="268"/>
      <c r="Z202" s="268"/>
    </row>
    <row r="203" spans="1:26" ht="15.75" customHeight="1">
      <c r="A203" s="268"/>
      <c r="B203" s="268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  <c r="N203" s="268"/>
      <c r="O203" s="268"/>
      <c r="P203" s="268"/>
      <c r="Q203" s="268"/>
      <c r="R203" s="268"/>
      <c r="S203" s="268"/>
      <c r="T203" s="268"/>
      <c r="U203" s="268"/>
      <c r="V203" s="268"/>
      <c r="W203" s="268"/>
      <c r="X203" s="268"/>
      <c r="Y203" s="268"/>
      <c r="Z203" s="268"/>
    </row>
    <row r="204" spans="1:26" ht="15.75" customHeight="1">
      <c r="A204" s="268"/>
      <c r="B204" s="268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  <c r="N204" s="268"/>
      <c r="O204" s="268"/>
      <c r="P204" s="268"/>
      <c r="Q204" s="268"/>
      <c r="R204" s="268"/>
      <c r="S204" s="268"/>
      <c r="T204" s="268"/>
      <c r="U204" s="268"/>
      <c r="V204" s="268"/>
      <c r="W204" s="268"/>
      <c r="X204" s="268"/>
      <c r="Y204" s="268"/>
      <c r="Z204" s="268"/>
    </row>
    <row r="205" spans="1:26" ht="15.75" customHeight="1">
      <c r="A205" s="268"/>
      <c r="B205" s="268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  <c r="N205" s="268"/>
      <c r="O205" s="268"/>
      <c r="P205" s="268"/>
      <c r="Q205" s="268"/>
      <c r="R205" s="268"/>
      <c r="S205" s="268"/>
      <c r="T205" s="268"/>
      <c r="U205" s="268"/>
      <c r="V205" s="268"/>
      <c r="W205" s="268"/>
      <c r="X205" s="268"/>
      <c r="Y205" s="268"/>
      <c r="Z205" s="268"/>
    </row>
    <row r="206" spans="1:26" ht="15.75" customHeight="1">
      <c r="A206" s="268"/>
      <c r="B206" s="268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  <c r="N206" s="268"/>
      <c r="O206" s="268"/>
      <c r="P206" s="268"/>
      <c r="Q206" s="268"/>
      <c r="R206" s="268"/>
      <c r="S206" s="268"/>
      <c r="T206" s="268"/>
      <c r="U206" s="268"/>
      <c r="V206" s="268"/>
      <c r="W206" s="268"/>
      <c r="X206" s="268"/>
      <c r="Y206" s="268"/>
      <c r="Z206" s="268"/>
    </row>
    <row r="207" spans="1:26" ht="15.75" customHeight="1">
      <c r="A207" s="268"/>
      <c r="B207" s="268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  <c r="N207" s="268"/>
      <c r="O207" s="268"/>
      <c r="P207" s="268"/>
      <c r="Q207" s="268"/>
      <c r="R207" s="268"/>
      <c r="S207" s="268"/>
      <c r="T207" s="268"/>
      <c r="U207" s="268"/>
      <c r="V207" s="268"/>
      <c r="W207" s="268"/>
      <c r="X207" s="268"/>
      <c r="Y207" s="268"/>
      <c r="Z207" s="268"/>
    </row>
    <row r="208" spans="1:26" ht="15.75" customHeight="1">
      <c r="A208" s="268"/>
      <c r="B208" s="268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  <c r="N208" s="268"/>
      <c r="O208" s="268"/>
      <c r="P208" s="268"/>
      <c r="Q208" s="268"/>
      <c r="R208" s="268"/>
      <c r="S208" s="268"/>
      <c r="T208" s="268"/>
      <c r="U208" s="268"/>
      <c r="V208" s="268"/>
      <c r="W208" s="268"/>
      <c r="X208" s="268"/>
      <c r="Y208" s="268"/>
      <c r="Z208" s="268"/>
    </row>
    <row r="209" spans="1:26" ht="15.75" customHeight="1">
      <c r="A209" s="268"/>
      <c r="B209" s="268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  <c r="N209" s="268"/>
      <c r="O209" s="268"/>
      <c r="P209" s="268"/>
      <c r="Q209" s="268"/>
      <c r="R209" s="268"/>
      <c r="S209" s="268"/>
      <c r="T209" s="268"/>
      <c r="U209" s="268"/>
      <c r="V209" s="268"/>
      <c r="W209" s="268"/>
      <c r="X209" s="268"/>
      <c r="Y209" s="268"/>
      <c r="Z209" s="268"/>
    </row>
    <row r="210" spans="1:26" ht="15.75" customHeight="1">
      <c r="A210" s="268"/>
      <c r="B210" s="268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  <c r="N210" s="268"/>
      <c r="O210" s="268"/>
      <c r="P210" s="268"/>
      <c r="Q210" s="268"/>
      <c r="R210" s="268"/>
      <c r="S210" s="268"/>
      <c r="T210" s="268"/>
      <c r="U210" s="268"/>
      <c r="V210" s="268"/>
      <c r="W210" s="268"/>
      <c r="X210" s="268"/>
      <c r="Y210" s="268"/>
      <c r="Z210" s="268"/>
    </row>
    <row r="211" spans="1:26" ht="15.75" customHeight="1">
      <c r="A211" s="268"/>
      <c r="B211" s="268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  <c r="N211" s="268"/>
      <c r="O211" s="268"/>
      <c r="P211" s="268"/>
      <c r="Q211" s="268"/>
      <c r="R211" s="268"/>
      <c r="S211" s="268"/>
      <c r="T211" s="268"/>
      <c r="U211" s="268"/>
      <c r="V211" s="268"/>
      <c r="W211" s="268"/>
      <c r="X211" s="268"/>
      <c r="Y211" s="268"/>
      <c r="Z211" s="268"/>
    </row>
    <row r="212" spans="1:26" ht="15.75" customHeight="1">
      <c r="A212" s="268"/>
      <c r="B212" s="268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  <c r="N212" s="268"/>
      <c r="O212" s="268"/>
      <c r="P212" s="268"/>
      <c r="Q212" s="268"/>
      <c r="R212" s="268"/>
      <c r="S212" s="268"/>
      <c r="T212" s="268"/>
      <c r="U212" s="268"/>
      <c r="V212" s="268"/>
      <c r="W212" s="268"/>
      <c r="X212" s="268"/>
      <c r="Y212" s="268"/>
      <c r="Z212" s="268"/>
    </row>
    <row r="213" spans="1:26" ht="15.75" customHeight="1">
      <c r="A213" s="268"/>
      <c r="B213" s="268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  <c r="N213" s="268"/>
      <c r="O213" s="268"/>
      <c r="P213" s="268"/>
      <c r="Q213" s="268"/>
      <c r="R213" s="268"/>
      <c r="S213" s="268"/>
      <c r="T213" s="268"/>
      <c r="U213" s="268"/>
      <c r="V213" s="268"/>
      <c r="W213" s="268"/>
      <c r="X213" s="268"/>
      <c r="Y213" s="268"/>
      <c r="Z213" s="268"/>
    </row>
    <row r="214" spans="1:26" ht="15.75" customHeight="1">
      <c r="A214" s="268"/>
      <c r="B214" s="268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  <c r="N214" s="268"/>
      <c r="O214" s="268"/>
      <c r="P214" s="268"/>
      <c r="Q214" s="268"/>
      <c r="R214" s="268"/>
      <c r="S214" s="268"/>
      <c r="T214" s="268"/>
      <c r="U214" s="268"/>
      <c r="V214" s="268"/>
      <c r="W214" s="268"/>
      <c r="X214" s="268"/>
      <c r="Y214" s="268"/>
      <c r="Z214" s="268"/>
    </row>
    <row r="215" spans="1:26" ht="15.75" customHeight="1">
      <c r="A215" s="268"/>
      <c r="B215" s="268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  <c r="N215" s="268"/>
      <c r="O215" s="268"/>
      <c r="P215" s="268"/>
      <c r="Q215" s="268"/>
      <c r="R215" s="268"/>
      <c r="S215" s="268"/>
      <c r="T215" s="268"/>
      <c r="U215" s="268"/>
      <c r="V215" s="268"/>
      <c r="W215" s="268"/>
      <c r="X215" s="268"/>
      <c r="Y215" s="268"/>
      <c r="Z215" s="268"/>
    </row>
    <row r="216" spans="1:26" ht="15.75" customHeight="1">
      <c r="A216" s="268"/>
      <c r="B216" s="268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  <c r="N216" s="268"/>
      <c r="O216" s="268"/>
      <c r="P216" s="268"/>
      <c r="Q216" s="268"/>
      <c r="R216" s="268"/>
      <c r="S216" s="268"/>
      <c r="T216" s="268"/>
      <c r="U216" s="268"/>
      <c r="V216" s="268"/>
      <c r="W216" s="268"/>
      <c r="X216" s="268"/>
      <c r="Y216" s="268"/>
      <c r="Z216" s="268"/>
    </row>
    <row r="217" spans="1:26" ht="15.75" customHeight="1">
      <c r="A217" s="268"/>
      <c r="B217" s="268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  <c r="N217" s="268"/>
      <c r="O217" s="268"/>
      <c r="P217" s="268"/>
      <c r="Q217" s="268"/>
      <c r="R217" s="268"/>
      <c r="S217" s="268"/>
      <c r="T217" s="268"/>
      <c r="U217" s="268"/>
      <c r="V217" s="268"/>
      <c r="W217" s="268"/>
      <c r="X217" s="268"/>
      <c r="Y217" s="268"/>
      <c r="Z217" s="268"/>
    </row>
    <row r="218" spans="1:26" ht="15.75" customHeight="1">
      <c r="A218" s="268"/>
      <c r="B218" s="268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  <c r="N218" s="268"/>
      <c r="O218" s="268"/>
      <c r="P218" s="268"/>
      <c r="Q218" s="268"/>
      <c r="R218" s="268"/>
      <c r="S218" s="268"/>
      <c r="T218" s="268"/>
      <c r="U218" s="268"/>
      <c r="V218" s="268"/>
      <c r="W218" s="268"/>
      <c r="X218" s="268"/>
      <c r="Y218" s="268"/>
      <c r="Z218" s="268"/>
    </row>
    <row r="219" spans="1:26" ht="15.75" customHeight="1">
      <c r="A219" s="268"/>
      <c r="B219" s="268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  <c r="N219" s="268"/>
      <c r="O219" s="268"/>
      <c r="P219" s="268"/>
      <c r="Q219" s="268"/>
      <c r="R219" s="268"/>
      <c r="S219" s="268"/>
      <c r="T219" s="268"/>
      <c r="U219" s="268"/>
      <c r="V219" s="268"/>
      <c r="W219" s="268"/>
      <c r="X219" s="268"/>
      <c r="Y219" s="268"/>
      <c r="Z219" s="268"/>
    </row>
    <row r="220" spans="1:26" ht="15.75" customHeight="1">
      <c r="A220" s="268"/>
      <c r="B220" s="268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  <c r="N220" s="268"/>
      <c r="O220" s="268"/>
      <c r="P220" s="268"/>
      <c r="Q220" s="268"/>
      <c r="R220" s="268"/>
      <c r="S220" s="268"/>
      <c r="T220" s="268"/>
      <c r="U220" s="268"/>
      <c r="V220" s="268"/>
      <c r="W220" s="268"/>
      <c r="X220" s="268"/>
      <c r="Y220" s="268"/>
      <c r="Z220" s="268"/>
    </row>
    <row r="221" spans="1:26" ht="15.75" customHeight="1">
      <c r="A221" s="268"/>
      <c r="B221" s="268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  <c r="N221" s="268"/>
      <c r="O221" s="268"/>
      <c r="P221" s="268"/>
      <c r="Q221" s="268"/>
      <c r="R221" s="268"/>
      <c r="S221" s="268"/>
      <c r="T221" s="268"/>
      <c r="U221" s="268"/>
      <c r="V221" s="268"/>
      <c r="W221" s="268"/>
      <c r="X221" s="268"/>
      <c r="Y221" s="268"/>
      <c r="Z221" s="268"/>
    </row>
    <row r="222" spans="1:26" ht="15.75" customHeight="1">
      <c r="A222" s="268"/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  <c r="N222" s="268"/>
      <c r="O222" s="268"/>
      <c r="P222" s="268"/>
      <c r="Q222" s="268"/>
      <c r="R222" s="268"/>
      <c r="S222" s="268"/>
      <c r="T222" s="268"/>
      <c r="U222" s="268"/>
      <c r="V222" s="268"/>
      <c r="W222" s="268"/>
      <c r="X222" s="268"/>
      <c r="Y222" s="268"/>
      <c r="Z222" s="268"/>
    </row>
    <row r="223" spans="1:26" ht="15.75" customHeight="1">
      <c r="A223" s="268"/>
      <c r="B223" s="268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  <c r="N223" s="268"/>
      <c r="O223" s="268"/>
      <c r="P223" s="268"/>
      <c r="Q223" s="268"/>
      <c r="R223" s="268"/>
      <c r="S223" s="268"/>
      <c r="T223" s="268"/>
      <c r="U223" s="268"/>
      <c r="V223" s="268"/>
      <c r="W223" s="268"/>
      <c r="X223" s="268"/>
      <c r="Y223" s="268"/>
      <c r="Z223" s="268"/>
    </row>
    <row r="224" spans="1:26" ht="15.75" customHeight="1">
      <c r="A224" s="268"/>
      <c r="B224" s="268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  <c r="N224" s="268"/>
      <c r="O224" s="268"/>
      <c r="P224" s="268"/>
      <c r="Q224" s="268"/>
      <c r="R224" s="268"/>
      <c r="S224" s="268"/>
      <c r="T224" s="268"/>
      <c r="U224" s="268"/>
      <c r="V224" s="268"/>
      <c r="W224" s="268"/>
      <c r="X224" s="268"/>
      <c r="Y224" s="268"/>
      <c r="Z224" s="268"/>
    </row>
    <row r="225" spans="1:26" ht="15.75" customHeight="1">
      <c r="A225" s="268"/>
      <c r="B225" s="268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  <c r="N225" s="268"/>
      <c r="O225" s="268"/>
      <c r="P225" s="268"/>
      <c r="Q225" s="268"/>
      <c r="R225" s="268"/>
      <c r="S225" s="268"/>
      <c r="T225" s="268"/>
      <c r="U225" s="268"/>
      <c r="V225" s="268"/>
      <c r="W225" s="268"/>
      <c r="X225" s="268"/>
      <c r="Y225" s="268"/>
      <c r="Z225" s="268"/>
    </row>
    <row r="226" spans="1:26" ht="15.75" customHeight="1">
      <c r="A226" s="268"/>
      <c r="B226" s="268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  <c r="N226" s="268"/>
      <c r="O226" s="268"/>
      <c r="P226" s="268"/>
      <c r="Q226" s="268"/>
      <c r="R226" s="268"/>
      <c r="S226" s="268"/>
      <c r="T226" s="268"/>
      <c r="U226" s="268"/>
      <c r="V226" s="268"/>
      <c r="W226" s="268"/>
      <c r="X226" s="268"/>
      <c r="Y226" s="268"/>
      <c r="Z226" s="268"/>
    </row>
    <row r="227" spans="1:26" ht="15.75" customHeight="1">
      <c r="A227" s="268"/>
      <c r="B227" s="268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  <c r="N227" s="268"/>
      <c r="O227" s="268"/>
      <c r="P227" s="268"/>
      <c r="Q227" s="268"/>
      <c r="R227" s="268"/>
      <c r="S227" s="268"/>
      <c r="T227" s="268"/>
      <c r="U227" s="268"/>
      <c r="V227" s="268"/>
      <c r="W227" s="268"/>
      <c r="X227" s="268"/>
      <c r="Y227" s="268"/>
      <c r="Z227" s="268"/>
    </row>
    <row r="228" spans="1:26" ht="15.75" customHeight="1">
      <c r="A228" s="268"/>
      <c r="B228" s="268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  <c r="N228" s="268"/>
      <c r="O228" s="268"/>
      <c r="P228" s="268"/>
      <c r="Q228" s="268"/>
      <c r="R228" s="268"/>
      <c r="S228" s="268"/>
      <c r="T228" s="268"/>
      <c r="U228" s="268"/>
      <c r="V228" s="268"/>
      <c r="W228" s="268"/>
      <c r="X228" s="268"/>
      <c r="Y228" s="268"/>
      <c r="Z228" s="268"/>
    </row>
    <row r="229" spans="1:26" ht="15.75" customHeight="1">
      <c r="A229" s="268"/>
      <c r="B229" s="268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  <c r="N229" s="268"/>
      <c r="O229" s="268"/>
      <c r="P229" s="268"/>
      <c r="Q229" s="268"/>
      <c r="R229" s="268"/>
      <c r="S229" s="268"/>
      <c r="T229" s="268"/>
      <c r="U229" s="268"/>
      <c r="V229" s="268"/>
      <c r="W229" s="268"/>
      <c r="X229" s="268"/>
      <c r="Y229" s="268"/>
      <c r="Z229" s="268"/>
    </row>
    <row r="230" spans="1:26" ht="15.75" customHeight="1">
      <c r="A230" s="268"/>
      <c r="B230" s="268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  <c r="N230" s="268"/>
      <c r="O230" s="268"/>
      <c r="P230" s="268"/>
      <c r="Q230" s="268"/>
      <c r="R230" s="268"/>
      <c r="S230" s="268"/>
      <c r="T230" s="268"/>
      <c r="U230" s="268"/>
      <c r="V230" s="268"/>
      <c r="W230" s="268"/>
      <c r="X230" s="268"/>
      <c r="Y230" s="268"/>
      <c r="Z230" s="268"/>
    </row>
    <row r="231" spans="1:26" ht="15.75" customHeight="1">
      <c r="A231" s="268"/>
      <c r="B231" s="268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  <c r="N231" s="268"/>
      <c r="O231" s="268"/>
      <c r="P231" s="268"/>
      <c r="Q231" s="268"/>
      <c r="R231" s="268"/>
      <c r="S231" s="268"/>
      <c r="T231" s="268"/>
      <c r="U231" s="268"/>
      <c r="V231" s="268"/>
      <c r="W231" s="268"/>
      <c r="X231" s="268"/>
      <c r="Y231" s="268"/>
      <c r="Z231" s="268"/>
    </row>
    <row r="232" spans="1:26" ht="15.75" customHeight="1">
      <c r="A232" s="268"/>
      <c r="B232" s="268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  <c r="N232" s="268"/>
      <c r="O232" s="268"/>
      <c r="P232" s="268"/>
      <c r="Q232" s="268"/>
      <c r="R232" s="268"/>
      <c r="S232" s="268"/>
      <c r="T232" s="268"/>
      <c r="U232" s="268"/>
      <c r="V232" s="268"/>
      <c r="W232" s="268"/>
      <c r="X232" s="268"/>
      <c r="Y232" s="268"/>
      <c r="Z232" s="268"/>
    </row>
    <row r="233" spans="1:26" ht="15.75" customHeight="1">
      <c r="A233" s="268"/>
      <c r="B233" s="268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  <c r="N233" s="268"/>
      <c r="O233" s="268"/>
      <c r="P233" s="268"/>
      <c r="Q233" s="268"/>
      <c r="R233" s="268"/>
      <c r="S233" s="268"/>
      <c r="T233" s="268"/>
      <c r="U233" s="268"/>
      <c r="V233" s="268"/>
      <c r="W233" s="268"/>
      <c r="X233" s="268"/>
      <c r="Y233" s="268"/>
      <c r="Z233" s="268"/>
    </row>
    <row r="234" spans="1:26" ht="15.75" customHeight="1">
      <c r="A234" s="268"/>
      <c r="B234" s="268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  <c r="N234" s="268"/>
      <c r="O234" s="268"/>
      <c r="P234" s="268"/>
      <c r="Q234" s="268"/>
      <c r="R234" s="268"/>
      <c r="S234" s="268"/>
      <c r="T234" s="268"/>
      <c r="U234" s="268"/>
      <c r="V234" s="268"/>
      <c r="W234" s="268"/>
      <c r="X234" s="268"/>
      <c r="Y234" s="268"/>
      <c r="Z234" s="268"/>
    </row>
    <row r="235" spans="1:26" ht="15.75" customHeight="1">
      <c r="A235" s="268"/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  <c r="N235" s="268"/>
      <c r="O235" s="268"/>
      <c r="P235" s="268"/>
      <c r="Q235" s="268"/>
      <c r="R235" s="268"/>
      <c r="S235" s="268"/>
      <c r="T235" s="268"/>
      <c r="U235" s="268"/>
      <c r="V235" s="268"/>
      <c r="W235" s="268"/>
      <c r="X235" s="268"/>
      <c r="Y235" s="268"/>
      <c r="Z235" s="268"/>
    </row>
    <row r="236" spans="1:26" ht="15.75" customHeight="1">
      <c r="A236" s="268"/>
      <c r="B236" s="268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  <c r="N236" s="268"/>
      <c r="O236" s="268"/>
      <c r="P236" s="268"/>
      <c r="Q236" s="268"/>
      <c r="R236" s="268"/>
      <c r="S236" s="268"/>
      <c r="T236" s="268"/>
      <c r="U236" s="268"/>
      <c r="V236" s="268"/>
      <c r="W236" s="268"/>
      <c r="X236" s="268"/>
      <c r="Y236" s="268"/>
      <c r="Z236" s="268"/>
    </row>
    <row r="237" spans="1:26" ht="15.75" customHeight="1">
      <c r="A237" s="268"/>
      <c r="B237" s="268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  <c r="N237" s="268"/>
      <c r="O237" s="268"/>
      <c r="P237" s="268"/>
      <c r="Q237" s="268"/>
      <c r="R237" s="268"/>
      <c r="S237" s="268"/>
      <c r="T237" s="268"/>
      <c r="U237" s="268"/>
      <c r="V237" s="268"/>
      <c r="W237" s="268"/>
      <c r="X237" s="268"/>
      <c r="Y237" s="268"/>
      <c r="Z237" s="268"/>
    </row>
    <row r="238" spans="1:26" ht="15.75" customHeight="1">
      <c r="A238" s="268"/>
      <c r="B238" s="268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  <c r="N238" s="268"/>
      <c r="O238" s="268"/>
      <c r="P238" s="268"/>
      <c r="Q238" s="268"/>
      <c r="R238" s="268"/>
      <c r="S238" s="268"/>
      <c r="T238" s="268"/>
      <c r="U238" s="268"/>
      <c r="V238" s="268"/>
      <c r="W238" s="268"/>
      <c r="X238" s="268"/>
      <c r="Y238" s="268"/>
      <c r="Z238" s="268"/>
    </row>
    <row r="239" spans="1:26" ht="15.75" customHeight="1">
      <c r="A239" s="268"/>
      <c r="B239" s="268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  <c r="N239" s="268"/>
      <c r="O239" s="268"/>
      <c r="P239" s="268"/>
      <c r="Q239" s="268"/>
      <c r="R239" s="268"/>
      <c r="S239" s="268"/>
      <c r="T239" s="268"/>
      <c r="U239" s="268"/>
      <c r="V239" s="268"/>
      <c r="W239" s="268"/>
      <c r="X239" s="268"/>
      <c r="Y239" s="268"/>
      <c r="Z239" s="268"/>
    </row>
    <row r="240" spans="1:26" ht="15.75" customHeight="1">
      <c r="A240" s="268"/>
      <c r="B240" s="268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  <c r="N240" s="268"/>
      <c r="O240" s="268"/>
      <c r="P240" s="268"/>
      <c r="Q240" s="268"/>
      <c r="R240" s="268"/>
      <c r="S240" s="268"/>
      <c r="T240" s="268"/>
      <c r="U240" s="268"/>
      <c r="V240" s="268"/>
      <c r="W240" s="268"/>
      <c r="X240" s="268"/>
      <c r="Y240" s="268"/>
      <c r="Z240" s="268"/>
    </row>
    <row r="241" spans="1:26" ht="15.75" customHeight="1">
      <c r="A241" s="268"/>
      <c r="B241" s="268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  <c r="N241" s="268"/>
      <c r="O241" s="268"/>
      <c r="P241" s="268"/>
      <c r="Q241" s="268"/>
      <c r="R241" s="268"/>
      <c r="S241" s="268"/>
      <c r="T241" s="268"/>
      <c r="U241" s="268"/>
      <c r="V241" s="268"/>
      <c r="W241" s="268"/>
      <c r="X241" s="268"/>
      <c r="Y241" s="268"/>
      <c r="Z241" s="268"/>
    </row>
    <row r="242" spans="1:26" ht="15.75" customHeight="1">
      <c r="A242" s="268"/>
      <c r="B242" s="268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  <c r="N242" s="268"/>
      <c r="O242" s="268"/>
      <c r="P242" s="268"/>
      <c r="Q242" s="268"/>
      <c r="R242" s="268"/>
      <c r="S242" s="268"/>
      <c r="T242" s="268"/>
      <c r="U242" s="268"/>
      <c r="V242" s="268"/>
      <c r="W242" s="268"/>
      <c r="X242" s="268"/>
      <c r="Y242" s="268"/>
      <c r="Z242" s="268"/>
    </row>
    <row r="243" spans="1:26" ht="15.75" customHeight="1">
      <c r="A243" s="268"/>
      <c r="B243" s="268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  <c r="N243" s="268"/>
      <c r="O243" s="268"/>
      <c r="P243" s="268"/>
      <c r="Q243" s="268"/>
      <c r="R243" s="268"/>
      <c r="S243" s="268"/>
      <c r="T243" s="268"/>
      <c r="U243" s="268"/>
      <c r="V243" s="268"/>
      <c r="W243" s="268"/>
      <c r="X243" s="268"/>
      <c r="Y243" s="268"/>
      <c r="Z243" s="268"/>
    </row>
    <row r="244" spans="1:26" ht="15.75" customHeight="1">
      <c r="A244" s="268"/>
      <c r="B244" s="268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  <c r="N244" s="268"/>
      <c r="O244" s="268"/>
      <c r="P244" s="268"/>
      <c r="Q244" s="268"/>
      <c r="R244" s="268"/>
      <c r="S244" s="268"/>
      <c r="T244" s="268"/>
      <c r="U244" s="268"/>
      <c r="V244" s="268"/>
      <c r="W244" s="268"/>
      <c r="X244" s="268"/>
      <c r="Y244" s="268"/>
      <c r="Z244" s="268"/>
    </row>
    <row r="245" spans="1:26" ht="15.75" customHeight="1">
      <c r="A245" s="268"/>
      <c r="B245" s="268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  <c r="N245" s="268"/>
      <c r="O245" s="268"/>
      <c r="P245" s="268"/>
      <c r="Q245" s="268"/>
      <c r="R245" s="268"/>
      <c r="S245" s="268"/>
      <c r="T245" s="268"/>
      <c r="U245" s="268"/>
      <c r="V245" s="268"/>
      <c r="W245" s="268"/>
      <c r="X245" s="268"/>
      <c r="Y245" s="268"/>
      <c r="Z245" s="268"/>
    </row>
    <row r="246" spans="1:26" ht="15.75" customHeight="1">
      <c r="A246" s="268"/>
      <c r="B246" s="268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  <c r="N246" s="268"/>
      <c r="O246" s="268"/>
      <c r="P246" s="268"/>
      <c r="Q246" s="268"/>
      <c r="R246" s="268"/>
      <c r="S246" s="268"/>
      <c r="T246" s="268"/>
      <c r="U246" s="268"/>
      <c r="V246" s="268"/>
      <c r="W246" s="268"/>
      <c r="X246" s="268"/>
      <c r="Y246" s="268"/>
      <c r="Z246" s="268"/>
    </row>
    <row r="247" spans="1:26" ht="15.75" customHeight="1">
      <c r="A247" s="268"/>
      <c r="B247" s="268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  <c r="N247" s="268"/>
      <c r="O247" s="268"/>
      <c r="P247" s="268"/>
      <c r="Q247" s="268"/>
      <c r="R247" s="268"/>
      <c r="S247" s="268"/>
      <c r="T247" s="268"/>
      <c r="U247" s="268"/>
      <c r="V247" s="268"/>
      <c r="W247" s="268"/>
      <c r="X247" s="268"/>
      <c r="Y247" s="268"/>
      <c r="Z247" s="268"/>
    </row>
    <row r="248" spans="1:26" ht="15.75" customHeight="1">
      <c r="A248" s="268"/>
      <c r="B248" s="268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  <c r="N248" s="268"/>
      <c r="O248" s="268"/>
      <c r="P248" s="268"/>
      <c r="Q248" s="268"/>
      <c r="R248" s="268"/>
      <c r="S248" s="268"/>
      <c r="T248" s="268"/>
      <c r="U248" s="268"/>
      <c r="V248" s="268"/>
      <c r="W248" s="268"/>
      <c r="X248" s="268"/>
      <c r="Y248" s="268"/>
      <c r="Z248" s="268"/>
    </row>
    <row r="249" spans="1:26" ht="15.75" customHeight="1">
      <c r="A249" s="268"/>
      <c r="B249" s="268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  <c r="N249" s="268"/>
      <c r="O249" s="268"/>
      <c r="P249" s="268"/>
      <c r="Q249" s="268"/>
      <c r="R249" s="268"/>
      <c r="S249" s="268"/>
      <c r="T249" s="268"/>
      <c r="U249" s="268"/>
      <c r="V249" s="268"/>
      <c r="W249" s="268"/>
      <c r="X249" s="268"/>
      <c r="Y249" s="268"/>
      <c r="Z249" s="268"/>
    </row>
    <row r="250" spans="1:26" ht="15.75" customHeight="1">
      <c r="A250" s="268"/>
      <c r="B250" s="268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  <c r="N250" s="268"/>
      <c r="O250" s="268"/>
      <c r="P250" s="268"/>
      <c r="Q250" s="268"/>
      <c r="R250" s="268"/>
      <c r="S250" s="268"/>
      <c r="T250" s="268"/>
      <c r="U250" s="268"/>
      <c r="V250" s="268"/>
      <c r="W250" s="268"/>
      <c r="X250" s="268"/>
      <c r="Y250" s="268"/>
      <c r="Z250" s="268"/>
    </row>
    <row r="251" spans="1:26" ht="15.75" customHeight="1">
      <c r="A251" s="268"/>
      <c r="B251" s="268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  <c r="N251" s="268"/>
      <c r="O251" s="268"/>
      <c r="P251" s="268"/>
      <c r="Q251" s="268"/>
      <c r="R251" s="268"/>
      <c r="S251" s="268"/>
      <c r="T251" s="268"/>
      <c r="U251" s="268"/>
      <c r="V251" s="268"/>
      <c r="W251" s="268"/>
      <c r="X251" s="268"/>
      <c r="Y251" s="268"/>
      <c r="Z251" s="268"/>
    </row>
    <row r="252" spans="1:26" ht="15.75" customHeight="1">
      <c r="A252" s="268"/>
      <c r="B252" s="268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  <c r="N252" s="268"/>
      <c r="O252" s="268"/>
      <c r="P252" s="268"/>
      <c r="Q252" s="268"/>
      <c r="R252" s="268"/>
      <c r="S252" s="268"/>
      <c r="T252" s="268"/>
      <c r="U252" s="268"/>
      <c r="V252" s="268"/>
      <c r="W252" s="268"/>
      <c r="X252" s="268"/>
      <c r="Y252" s="268"/>
      <c r="Z252" s="268"/>
    </row>
    <row r="253" spans="1:26" ht="15.75" customHeight="1">
      <c r="A253" s="268"/>
      <c r="B253" s="268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  <c r="N253" s="268"/>
      <c r="O253" s="268"/>
      <c r="P253" s="268"/>
      <c r="Q253" s="268"/>
      <c r="R253" s="268"/>
      <c r="S253" s="268"/>
      <c r="T253" s="268"/>
      <c r="U253" s="268"/>
      <c r="V253" s="268"/>
      <c r="W253" s="268"/>
      <c r="X253" s="268"/>
      <c r="Y253" s="268"/>
      <c r="Z253" s="268"/>
    </row>
    <row r="254" spans="1:26" ht="15.75" customHeight="1">
      <c r="A254" s="268"/>
      <c r="B254" s="268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  <c r="N254" s="268"/>
      <c r="O254" s="268"/>
      <c r="P254" s="268"/>
      <c r="Q254" s="268"/>
      <c r="R254" s="268"/>
      <c r="S254" s="268"/>
      <c r="T254" s="268"/>
      <c r="U254" s="268"/>
      <c r="V254" s="268"/>
      <c r="W254" s="268"/>
      <c r="X254" s="268"/>
      <c r="Y254" s="268"/>
      <c r="Z254" s="268"/>
    </row>
    <row r="255" spans="1:26" ht="15.75" customHeight="1">
      <c r="A255" s="268"/>
      <c r="B255" s="268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  <c r="N255" s="268"/>
      <c r="O255" s="268"/>
      <c r="P255" s="268"/>
      <c r="Q255" s="268"/>
      <c r="R255" s="268"/>
      <c r="S255" s="268"/>
      <c r="T255" s="268"/>
      <c r="U255" s="268"/>
      <c r="V255" s="268"/>
      <c r="W255" s="268"/>
      <c r="X255" s="268"/>
      <c r="Y255" s="268"/>
      <c r="Z255" s="268"/>
    </row>
    <row r="256" spans="1:26" ht="15.75" customHeight="1">
      <c r="A256" s="268"/>
      <c r="B256" s="268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  <c r="N256" s="268"/>
      <c r="O256" s="268"/>
      <c r="P256" s="268"/>
      <c r="Q256" s="268"/>
      <c r="R256" s="268"/>
      <c r="S256" s="268"/>
      <c r="T256" s="268"/>
      <c r="U256" s="268"/>
      <c r="V256" s="268"/>
      <c r="W256" s="268"/>
      <c r="X256" s="268"/>
      <c r="Y256" s="268"/>
      <c r="Z256" s="268"/>
    </row>
    <row r="257" spans="1:26" ht="15.75" customHeight="1">
      <c r="A257" s="268"/>
      <c r="B257" s="268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  <c r="N257" s="268"/>
      <c r="O257" s="268"/>
      <c r="P257" s="268"/>
      <c r="Q257" s="268"/>
      <c r="R257" s="268"/>
      <c r="S257" s="268"/>
      <c r="T257" s="268"/>
      <c r="U257" s="268"/>
      <c r="V257" s="268"/>
      <c r="W257" s="268"/>
      <c r="X257" s="268"/>
      <c r="Y257" s="268"/>
      <c r="Z257" s="268"/>
    </row>
    <row r="258" spans="1:26" ht="15.75" customHeight="1">
      <c r="A258" s="268"/>
      <c r="B258" s="268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  <c r="N258" s="268"/>
      <c r="O258" s="268"/>
      <c r="P258" s="268"/>
      <c r="Q258" s="268"/>
      <c r="R258" s="268"/>
      <c r="S258" s="268"/>
      <c r="T258" s="268"/>
      <c r="U258" s="268"/>
      <c r="V258" s="268"/>
      <c r="W258" s="268"/>
      <c r="X258" s="268"/>
      <c r="Y258" s="268"/>
      <c r="Z258" s="268"/>
    </row>
    <row r="259" spans="1:26" ht="15.75" customHeight="1">
      <c r="A259" s="268"/>
      <c r="B259" s="268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  <c r="N259" s="268"/>
      <c r="O259" s="268"/>
      <c r="P259" s="268"/>
      <c r="Q259" s="268"/>
      <c r="R259" s="268"/>
      <c r="S259" s="268"/>
      <c r="T259" s="268"/>
      <c r="U259" s="268"/>
      <c r="V259" s="268"/>
      <c r="W259" s="268"/>
      <c r="X259" s="268"/>
      <c r="Y259" s="268"/>
      <c r="Z259" s="268"/>
    </row>
    <row r="260" spans="1:26" ht="15.75" customHeight="1">
      <c r="A260" s="268"/>
      <c r="B260" s="268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  <c r="N260" s="268"/>
      <c r="O260" s="268"/>
      <c r="P260" s="268"/>
      <c r="Q260" s="268"/>
      <c r="R260" s="268"/>
      <c r="S260" s="268"/>
      <c r="T260" s="268"/>
      <c r="U260" s="268"/>
      <c r="V260" s="268"/>
      <c r="W260" s="268"/>
      <c r="X260" s="268"/>
      <c r="Y260" s="268"/>
      <c r="Z260" s="268"/>
    </row>
    <row r="261" spans="1:26" ht="15.75" customHeight="1">
      <c r="A261" s="268"/>
      <c r="B261" s="268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  <c r="N261" s="268"/>
      <c r="O261" s="268"/>
      <c r="P261" s="268"/>
      <c r="Q261" s="268"/>
      <c r="R261" s="268"/>
      <c r="S261" s="268"/>
      <c r="T261" s="268"/>
      <c r="U261" s="268"/>
      <c r="V261" s="268"/>
      <c r="W261" s="268"/>
      <c r="X261" s="268"/>
      <c r="Y261" s="268"/>
      <c r="Z261" s="268"/>
    </row>
    <row r="262" spans="1:26" ht="15.75" customHeight="1">
      <c r="A262" s="268"/>
      <c r="B262" s="268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  <c r="N262" s="268"/>
      <c r="O262" s="268"/>
      <c r="P262" s="268"/>
      <c r="Q262" s="268"/>
      <c r="R262" s="268"/>
      <c r="S262" s="268"/>
      <c r="T262" s="268"/>
      <c r="U262" s="268"/>
      <c r="V262" s="268"/>
      <c r="W262" s="268"/>
      <c r="X262" s="268"/>
      <c r="Y262" s="268"/>
      <c r="Z262" s="268"/>
    </row>
    <row r="263" spans="1:26" ht="15.75" customHeight="1">
      <c r="A263" s="268"/>
      <c r="B263" s="268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  <c r="N263" s="268"/>
      <c r="O263" s="268"/>
      <c r="P263" s="268"/>
      <c r="Q263" s="268"/>
      <c r="R263" s="268"/>
      <c r="S263" s="268"/>
      <c r="T263" s="268"/>
      <c r="U263" s="268"/>
      <c r="V263" s="268"/>
      <c r="W263" s="268"/>
      <c r="X263" s="268"/>
      <c r="Y263" s="268"/>
      <c r="Z263" s="268"/>
    </row>
    <row r="264" spans="1:26" ht="15.75" customHeight="1">
      <c r="A264" s="268"/>
      <c r="B264" s="268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  <c r="N264" s="268"/>
      <c r="O264" s="268"/>
      <c r="P264" s="268"/>
      <c r="Q264" s="268"/>
      <c r="R264" s="268"/>
      <c r="S264" s="268"/>
      <c r="T264" s="268"/>
      <c r="U264" s="268"/>
      <c r="V264" s="268"/>
      <c r="W264" s="268"/>
      <c r="X264" s="268"/>
      <c r="Y264" s="268"/>
      <c r="Z264" s="268"/>
    </row>
    <row r="265" spans="1:26" ht="15.75" customHeight="1">
      <c r="A265" s="268"/>
      <c r="B265" s="268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  <c r="N265" s="268"/>
      <c r="O265" s="268"/>
      <c r="P265" s="268"/>
      <c r="Q265" s="268"/>
      <c r="R265" s="268"/>
      <c r="S265" s="268"/>
      <c r="T265" s="268"/>
      <c r="U265" s="268"/>
      <c r="V265" s="268"/>
      <c r="W265" s="268"/>
      <c r="X265" s="268"/>
      <c r="Y265" s="268"/>
      <c r="Z265" s="268"/>
    </row>
    <row r="266" spans="1:26" ht="15.75" customHeight="1">
      <c r="A266" s="268"/>
      <c r="B266" s="268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  <c r="N266" s="268"/>
      <c r="O266" s="268"/>
      <c r="P266" s="268"/>
      <c r="Q266" s="268"/>
      <c r="R266" s="268"/>
      <c r="S266" s="268"/>
      <c r="T266" s="268"/>
      <c r="U266" s="268"/>
      <c r="V266" s="268"/>
      <c r="W266" s="268"/>
      <c r="X266" s="268"/>
      <c r="Y266" s="268"/>
      <c r="Z266" s="268"/>
    </row>
    <row r="267" spans="1:26" ht="15.75" customHeight="1">
      <c r="A267" s="268"/>
      <c r="B267" s="268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  <c r="N267" s="268"/>
      <c r="O267" s="268"/>
      <c r="P267" s="268"/>
      <c r="Q267" s="268"/>
      <c r="R267" s="268"/>
      <c r="S267" s="268"/>
      <c r="T267" s="268"/>
      <c r="U267" s="268"/>
      <c r="V267" s="268"/>
      <c r="W267" s="268"/>
      <c r="X267" s="268"/>
      <c r="Y267" s="268"/>
      <c r="Z267" s="268"/>
    </row>
    <row r="268" spans="1:26" ht="15.75" customHeight="1">
      <c r="A268" s="268"/>
      <c r="B268" s="268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  <c r="N268" s="268"/>
      <c r="O268" s="268"/>
      <c r="P268" s="268"/>
      <c r="Q268" s="268"/>
      <c r="R268" s="268"/>
      <c r="S268" s="268"/>
      <c r="T268" s="268"/>
      <c r="U268" s="268"/>
      <c r="V268" s="268"/>
      <c r="W268" s="268"/>
      <c r="X268" s="268"/>
      <c r="Y268" s="268"/>
      <c r="Z268" s="268"/>
    </row>
    <row r="269" spans="1:26" ht="15.75" customHeight="1">
      <c r="A269" s="268"/>
      <c r="B269" s="268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  <c r="N269" s="268"/>
      <c r="O269" s="268"/>
      <c r="P269" s="268"/>
      <c r="Q269" s="268"/>
      <c r="R269" s="268"/>
      <c r="S269" s="268"/>
      <c r="T269" s="268"/>
      <c r="U269" s="268"/>
      <c r="V269" s="268"/>
      <c r="W269" s="268"/>
      <c r="X269" s="268"/>
      <c r="Y269" s="268"/>
      <c r="Z269" s="268"/>
    </row>
    <row r="270" spans="1:26" ht="15.75" customHeight="1">
      <c r="A270" s="268"/>
      <c r="B270" s="268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  <c r="N270" s="268"/>
      <c r="O270" s="268"/>
      <c r="P270" s="268"/>
      <c r="Q270" s="268"/>
      <c r="R270" s="268"/>
      <c r="S270" s="268"/>
      <c r="T270" s="268"/>
      <c r="U270" s="268"/>
      <c r="V270" s="268"/>
      <c r="W270" s="268"/>
      <c r="X270" s="268"/>
      <c r="Y270" s="268"/>
      <c r="Z270" s="268"/>
    </row>
    <row r="271" spans="1:26" ht="15.75" customHeight="1">
      <c r="A271" s="268"/>
      <c r="B271" s="268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  <c r="N271" s="268"/>
      <c r="O271" s="268"/>
      <c r="P271" s="268"/>
      <c r="Q271" s="268"/>
      <c r="R271" s="268"/>
      <c r="S271" s="268"/>
      <c r="T271" s="268"/>
      <c r="U271" s="268"/>
      <c r="V271" s="268"/>
      <c r="W271" s="268"/>
      <c r="X271" s="268"/>
      <c r="Y271" s="268"/>
      <c r="Z271" s="268"/>
    </row>
    <row r="272" spans="1:26" ht="15.75" customHeight="1">
      <c r="A272" s="268"/>
      <c r="B272" s="268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  <c r="N272" s="268"/>
      <c r="O272" s="268"/>
      <c r="P272" s="268"/>
      <c r="Q272" s="268"/>
      <c r="R272" s="268"/>
      <c r="S272" s="268"/>
      <c r="T272" s="268"/>
      <c r="U272" s="268"/>
      <c r="V272" s="268"/>
      <c r="W272" s="268"/>
      <c r="X272" s="268"/>
      <c r="Y272" s="268"/>
      <c r="Z272" s="268"/>
    </row>
    <row r="273" spans="1:26" ht="15.75" customHeight="1">
      <c r="A273" s="268"/>
      <c r="B273" s="268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  <c r="N273" s="268"/>
      <c r="O273" s="268"/>
      <c r="P273" s="268"/>
      <c r="Q273" s="268"/>
      <c r="R273" s="268"/>
      <c r="S273" s="268"/>
      <c r="T273" s="268"/>
      <c r="U273" s="268"/>
      <c r="V273" s="268"/>
      <c r="W273" s="268"/>
      <c r="X273" s="268"/>
      <c r="Y273" s="268"/>
      <c r="Z273" s="268"/>
    </row>
    <row r="274" spans="1:26" ht="15.75" customHeight="1">
      <c r="A274" s="268"/>
      <c r="B274" s="268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  <c r="N274" s="268"/>
      <c r="O274" s="268"/>
      <c r="P274" s="268"/>
      <c r="Q274" s="268"/>
      <c r="R274" s="268"/>
      <c r="S274" s="268"/>
      <c r="T274" s="268"/>
      <c r="U274" s="268"/>
      <c r="V274" s="268"/>
      <c r="W274" s="268"/>
      <c r="X274" s="268"/>
      <c r="Y274" s="268"/>
      <c r="Z274" s="268"/>
    </row>
    <row r="275" spans="1:26" ht="15.75" customHeight="1">
      <c r="A275" s="268"/>
      <c r="B275" s="268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  <c r="N275" s="268"/>
      <c r="O275" s="268"/>
      <c r="P275" s="268"/>
      <c r="Q275" s="268"/>
      <c r="R275" s="268"/>
      <c r="S275" s="268"/>
      <c r="T275" s="268"/>
      <c r="U275" s="268"/>
      <c r="V275" s="268"/>
      <c r="W275" s="268"/>
      <c r="X275" s="268"/>
      <c r="Y275" s="268"/>
      <c r="Z275" s="268"/>
    </row>
    <row r="276" spans="1:26" ht="15.75" customHeight="1">
      <c r="A276" s="268"/>
      <c r="B276" s="268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  <c r="N276" s="268"/>
      <c r="O276" s="268"/>
      <c r="P276" s="268"/>
      <c r="Q276" s="268"/>
      <c r="R276" s="268"/>
      <c r="S276" s="268"/>
      <c r="T276" s="268"/>
      <c r="U276" s="268"/>
      <c r="V276" s="268"/>
      <c r="W276" s="268"/>
      <c r="X276" s="268"/>
      <c r="Y276" s="268"/>
      <c r="Z276" s="268"/>
    </row>
    <row r="277" spans="1:26" ht="15.75" customHeight="1">
      <c r="A277" s="268"/>
      <c r="B277" s="268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  <c r="N277" s="268"/>
      <c r="O277" s="268"/>
      <c r="P277" s="268"/>
      <c r="Q277" s="268"/>
      <c r="R277" s="268"/>
      <c r="S277" s="268"/>
      <c r="T277" s="268"/>
      <c r="U277" s="268"/>
      <c r="V277" s="268"/>
      <c r="W277" s="268"/>
      <c r="X277" s="268"/>
      <c r="Y277" s="268"/>
      <c r="Z277" s="268"/>
    </row>
    <row r="278" spans="1:26" ht="15.75" customHeight="1">
      <c r="A278" s="268"/>
      <c r="B278" s="268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  <c r="N278" s="268"/>
      <c r="O278" s="268"/>
      <c r="P278" s="268"/>
      <c r="Q278" s="268"/>
      <c r="R278" s="268"/>
      <c r="S278" s="268"/>
      <c r="T278" s="268"/>
      <c r="U278" s="268"/>
      <c r="V278" s="268"/>
      <c r="W278" s="268"/>
      <c r="X278" s="268"/>
      <c r="Y278" s="268"/>
      <c r="Z278" s="268"/>
    </row>
    <row r="279" spans="1:26" ht="15.75" customHeight="1">
      <c r="A279" s="268"/>
      <c r="B279" s="268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  <c r="N279" s="268"/>
      <c r="O279" s="268"/>
      <c r="P279" s="268"/>
      <c r="Q279" s="268"/>
      <c r="R279" s="268"/>
      <c r="S279" s="268"/>
      <c r="T279" s="268"/>
      <c r="U279" s="268"/>
      <c r="V279" s="268"/>
      <c r="W279" s="268"/>
      <c r="X279" s="268"/>
      <c r="Y279" s="268"/>
      <c r="Z279" s="268"/>
    </row>
    <row r="280" spans="1:26" ht="15.75" customHeight="1">
      <c r="A280" s="268"/>
      <c r="B280" s="268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  <c r="N280" s="268"/>
      <c r="O280" s="268"/>
      <c r="P280" s="268"/>
      <c r="Q280" s="268"/>
      <c r="R280" s="268"/>
      <c r="S280" s="268"/>
      <c r="T280" s="268"/>
      <c r="U280" s="268"/>
      <c r="V280" s="268"/>
      <c r="W280" s="268"/>
      <c r="X280" s="268"/>
      <c r="Y280" s="268"/>
      <c r="Z280" s="268"/>
    </row>
    <row r="281" spans="1:26" ht="15.75" customHeight="1">
      <c r="A281" s="268"/>
      <c r="B281" s="268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  <c r="N281" s="268"/>
      <c r="O281" s="268"/>
      <c r="P281" s="268"/>
      <c r="Q281" s="268"/>
      <c r="R281" s="268"/>
      <c r="S281" s="268"/>
      <c r="T281" s="268"/>
      <c r="U281" s="268"/>
      <c r="V281" s="268"/>
      <c r="W281" s="268"/>
      <c r="X281" s="268"/>
      <c r="Y281" s="268"/>
      <c r="Z281" s="268"/>
    </row>
    <row r="282" spans="1:26" ht="15.75" customHeight="1">
      <c r="A282" s="268"/>
      <c r="B282" s="268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  <c r="N282" s="268"/>
      <c r="O282" s="268"/>
      <c r="P282" s="268"/>
      <c r="Q282" s="268"/>
      <c r="R282" s="268"/>
      <c r="S282" s="268"/>
      <c r="T282" s="268"/>
      <c r="U282" s="268"/>
      <c r="V282" s="268"/>
      <c r="W282" s="268"/>
      <c r="X282" s="268"/>
      <c r="Y282" s="268"/>
      <c r="Z282" s="268"/>
    </row>
    <row r="283" spans="1:26" ht="15.75" customHeight="1">
      <c r="A283" s="268"/>
      <c r="B283" s="268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  <c r="N283" s="268"/>
      <c r="O283" s="268"/>
      <c r="P283" s="268"/>
      <c r="Q283" s="268"/>
      <c r="R283" s="268"/>
      <c r="S283" s="268"/>
      <c r="T283" s="268"/>
      <c r="U283" s="268"/>
      <c r="V283" s="268"/>
      <c r="W283" s="268"/>
      <c r="X283" s="268"/>
      <c r="Y283" s="268"/>
      <c r="Z283" s="268"/>
    </row>
    <row r="284" spans="1:26" ht="15.75" customHeight="1">
      <c r="A284" s="268"/>
      <c r="B284" s="268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  <c r="N284" s="268"/>
      <c r="O284" s="268"/>
      <c r="P284" s="268"/>
      <c r="Q284" s="268"/>
      <c r="R284" s="268"/>
      <c r="S284" s="268"/>
      <c r="T284" s="268"/>
      <c r="U284" s="268"/>
      <c r="V284" s="268"/>
      <c r="W284" s="268"/>
      <c r="X284" s="268"/>
      <c r="Y284" s="268"/>
      <c r="Z284" s="268"/>
    </row>
    <row r="285" spans="1:26" ht="15.75" customHeight="1">
      <c r="A285" s="268"/>
      <c r="B285" s="268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  <c r="N285" s="268"/>
      <c r="O285" s="268"/>
      <c r="P285" s="268"/>
      <c r="Q285" s="268"/>
      <c r="R285" s="268"/>
      <c r="S285" s="268"/>
      <c r="T285" s="268"/>
      <c r="U285" s="268"/>
      <c r="V285" s="268"/>
      <c r="W285" s="268"/>
      <c r="X285" s="268"/>
      <c r="Y285" s="268"/>
      <c r="Z285" s="268"/>
    </row>
    <row r="286" spans="1:26" ht="15.75" customHeight="1">
      <c r="A286" s="268"/>
      <c r="B286" s="268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  <c r="N286" s="268"/>
      <c r="O286" s="268"/>
      <c r="P286" s="268"/>
      <c r="Q286" s="268"/>
      <c r="R286" s="268"/>
      <c r="S286" s="268"/>
      <c r="T286" s="268"/>
      <c r="U286" s="268"/>
      <c r="V286" s="268"/>
      <c r="W286" s="268"/>
      <c r="X286" s="268"/>
      <c r="Y286" s="268"/>
      <c r="Z286" s="268"/>
    </row>
    <row r="287" spans="1:26" ht="15.75" customHeight="1">
      <c r="A287" s="268"/>
      <c r="B287" s="268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  <c r="N287" s="268"/>
      <c r="O287" s="268"/>
      <c r="P287" s="268"/>
      <c r="Q287" s="268"/>
      <c r="R287" s="268"/>
      <c r="S287" s="268"/>
      <c r="T287" s="268"/>
      <c r="U287" s="268"/>
      <c r="V287" s="268"/>
      <c r="W287" s="268"/>
      <c r="X287" s="268"/>
      <c r="Y287" s="268"/>
      <c r="Z287" s="268"/>
    </row>
    <row r="288" spans="1:26" ht="15.75" customHeight="1">
      <c r="A288" s="268"/>
      <c r="B288" s="268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  <c r="N288" s="268"/>
      <c r="O288" s="268"/>
      <c r="P288" s="268"/>
      <c r="Q288" s="268"/>
      <c r="R288" s="268"/>
      <c r="S288" s="268"/>
      <c r="T288" s="268"/>
      <c r="U288" s="268"/>
      <c r="V288" s="268"/>
      <c r="W288" s="268"/>
      <c r="X288" s="268"/>
      <c r="Y288" s="268"/>
      <c r="Z288" s="268"/>
    </row>
    <row r="289" spans="1:26" ht="15.75" customHeight="1">
      <c r="A289" s="268"/>
      <c r="B289" s="268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  <c r="N289" s="268"/>
      <c r="O289" s="268"/>
      <c r="P289" s="268"/>
      <c r="Q289" s="268"/>
      <c r="R289" s="268"/>
      <c r="S289" s="268"/>
      <c r="T289" s="268"/>
      <c r="U289" s="268"/>
      <c r="V289" s="268"/>
      <c r="W289" s="268"/>
      <c r="X289" s="268"/>
      <c r="Y289" s="268"/>
      <c r="Z289" s="268"/>
    </row>
    <row r="290" spans="1:26" ht="15.75" customHeight="1">
      <c r="A290" s="268"/>
      <c r="B290" s="268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  <c r="N290" s="268"/>
      <c r="O290" s="268"/>
      <c r="P290" s="268"/>
      <c r="Q290" s="268"/>
      <c r="R290" s="268"/>
      <c r="S290" s="268"/>
      <c r="T290" s="268"/>
      <c r="U290" s="268"/>
      <c r="V290" s="268"/>
      <c r="W290" s="268"/>
      <c r="X290" s="268"/>
      <c r="Y290" s="268"/>
      <c r="Z290" s="268"/>
    </row>
    <row r="291" spans="1:26" ht="15.75" customHeight="1">
      <c r="A291" s="268"/>
      <c r="B291" s="268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  <c r="N291" s="268"/>
      <c r="O291" s="268"/>
      <c r="P291" s="268"/>
      <c r="Q291" s="268"/>
      <c r="R291" s="268"/>
      <c r="S291" s="268"/>
      <c r="T291" s="268"/>
      <c r="U291" s="268"/>
      <c r="V291" s="268"/>
      <c r="W291" s="268"/>
      <c r="X291" s="268"/>
      <c r="Y291" s="268"/>
      <c r="Z291" s="268"/>
    </row>
    <row r="292" spans="1:26" ht="15.75" customHeight="1">
      <c r="A292" s="268"/>
      <c r="B292" s="268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  <c r="N292" s="268"/>
      <c r="O292" s="268"/>
      <c r="P292" s="268"/>
      <c r="Q292" s="268"/>
      <c r="R292" s="268"/>
      <c r="S292" s="268"/>
      <c r="T292" s="268"/>
      <c r="U292" s="268"/>
      <c r="V292" s="268"/>
      <c r="W292" s="268"/>
      <c r="X292" s="268"/>
      <c r="Y292" s="268"/>
      <c r="Z292" s="268"/>
    </row>
    <row r="293" spans="1:26" ht="15.75" customHeight="1">
      <c r="A293" s="268"/>
      <c r="B293" s="268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  <c r="N293" s="268"/>
      <c r="O293" s="268"/>
      <c r="P293" s="268"/>
      <c r="Q293" s="268"/>
      <c r="R293" s="268"/>
      <c r="S293" s="268"/>
      <c r="T293" s="268"/>
      <c r="U293" s="268"/>
      <c r="V293" s="268"/>
      <c r="W293" s="268"/>
      <c r="X293" s="268"/>
      <c r="Y293" s="268"/>
      <c r="Z293" s="268"/>
    </row>
    <row r="294" spans="1:26" ht="15.75" customHeight="1">
      <c r="A294" s="268"/>
      <c r="B294" s="268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  <c r="N294" s="268"/>
      <c r="O294" s="268"/>
      <c r="P294" s="268"/>
      <c r="Q294" s="268"/>
      <c r="R294" s="268"/>
      <c r="S294" s="268"/>
      <c r="T294" s="268"/>
      <c r="U294" s="268"/>
      <c r="V294" s="268"/>
      <c r="W294" s="268"/>
      <c r="X294" s="268"/>
      <c r="Y294" s="268"/>
      <c r="Z294" s="268"/>
    </row>
    <row r="295" spans="1:26" ht="15.75" customHeight="1">
      <c r="A295" s="268"/>
      <c r="B295" s="268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  <c r="N295" s="268"/>
      <c r="O295" s="268"/>
      <c r="P295" s="268"/>
      <c r="Q295" s="268"/>
      <c r="R295" s="268"/>
      <c r="S295" s="268"/>
      <c r="T295" s="268"/>
      <c r="U295" s="268"/>
      <c r="V295" s="268"/>
      <c r="W295" s="268"/>
      <c r="X295" s="268"/>
      <c r="Y295" s="268"/>
      <c r="Z295" s="268"/>
    </row>
    <row r="296" spans="1:26" ht="15.75" customHeight="1">
      <c r="A296" s="268"/>
      <c r="B296" s="268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  <c r="N296" s="268"/>
      <c r="O296" s="268"/>
      <c r="P296" s="268"/>
      <c r="Q296" s="268"/>
      <c r="R296" s="268"/>
      <c r="S296" s="268"/>
      <c r="T296" s="268"/>
      <c r="U296" s="268"/>
      <c r="V296" s="268"/>
      <c r="W296" s="268"/>
      <c r="X296" s="268"/>
      <c r="Y296" s="268"/>
      <c r="Z296" s="268"/>
    </row>
    <row r="297" spans="1:26" ht="15.75" customHeight="1">
      <c r="A297" s="268"/>
      <c r="B297" s="268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  <c r="N297" s="268"/>
      <c r="O297" s="268"/>
      <c r="P297" s="268"/>
      <c r="Q297" s="268"/>
      <c r="R297" s="268"/>
      <c r="S297" s="268"/>
      <c r="T297" s="268"/>
      <c r="U297" s="268"/>
      <c r="V297" s="268"/>
      <c r="W297" s="268"/>
      <c r="X297" s="268"/>
      <c r="Y297" s="268"/>
      <c r="Z297" s="268"/>
    </row>
    <row r="298" spans="1:26" ht="15.75" customHeight="1">
      <c r="A298" s="268"/>
      <c r="B298" s="268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  <c r="N298" s="268"/>
      <c r="O298" s="268"/>
      <c r="P298" s="268"/>
      <c r="Q298" s="268"/>
      <c r="R298" s="268"/>
      <c r="S298" s="268"/>
      <c r="T298" s="268"/>
      <c r="U298" s="268"/>
      <c r="V298" s="268"/>
      <c r="W298" s="268"/>
      <c r="X298" s="268"/>
      <c r="Y298" s="268"/>
      <c r="Z298" s="268"/>
    </row>
    <row r="299" spans="1:26" ht="15.75" customHeight="1">
      <c r="A299" s="268"/>
      <c r="B299" s="268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  <c r="N299" s="268"/>
      <c r="O299" s="268"/>
      <c r="P299" s="268"/>
      <c r="Q299" s="268"/>
      <c r="R299" s="268"/>
      <c r="S299" s="268"/>
      <c r="T299" s="268"/>
      <c r="U299" s="268"/>
      <c r="V299" s="268"/>
      <c r="W299" s="268"/>
      <c r="X299" s="268"/>
      <c r="Y299" s="268"/>
      <c r="Z299" s="268"/>
    </row>
    <row r="300" spans="1:26" ht="15.75" customHeight="1">
      <c r="A300" s="268"/>
      <c r="B300" s="268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  <c r="N300" s="268"/>
      <c r="O300" s="268"/>
      <c r="P300" s="268"/>
      <c r="Q300" s="268"/>
      <c r="R300" s="268"/>
      <c r="S300" s="268"/>
      <c r="T300" s="268"/>
      <c r="U300" s="268"/>
      <c r="V300" s="268"/>
      <c r="W300" s="268"/>
      <c r="X300" s="268"/>
      <c r="Y300" s="268"/>
      <c r="Z300" s="268"/>
    </row>
    <row r="301" spans="1:26" ht="15.75" customHeight="1">
      <c r="A301" s="268"/>
      <c r="B301" s="268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  <c r="N301" s="268"/>
      <c r="O301" s="268"/>
      <c r="P301" s="268"/>
      <c r="Q301" s="268"/>
      <c r="R301" s="268"/>
      <c r="S301" s="268"/>
      <c r="T301" s="268"/>
      <c r="U301" s="268"/>
      <c r="V301" s="268"/>
      <c r="W301" s="268"/>
      <c r="X301" s="268"/>
      <c r="Y301" s="268"/>
      <c r="Z301" s="268"/>
    </row>
    <row r="302" spans="1:26" ht="15.75" customHeight="1">
      <c r="A302" s="268"/>
      <c r="B302" s="268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  <c r="N302" s="268"/>
      <c r="O302" s="268"/>
      <c r="P302" s="268"/>
      <c r="Q302" s="268"/>
      <c r="R302" s="268"/>
      <c r="S302" s="268"/>
      <c r="T302" s="268"/>
      <c r="U302" s="268"/>
      <c r="V302" s="268"/>
      <c r="W302" s="268"/>
      <c r="X302" s="268"/>
      <c r="Y302" s="268"/>
      <c r="Z302" s="268"/>
    </row>
    <row r="303" spans="1:26" ht="15.75" customHeight="1">
      <c r="A303" s="268"/>
      <c r="B303" s="268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  <c r="N303" s="268"/>
      <c r="O303" s="268"/>
      <c r="P303" s="268"/>
      <c r="Q303" s="268"/>
      <c r="R303" s="268"/>
      <c r="S303" s="268"/>
      <c r="T303" s="268"/>
      <c r="U303" s="268"/>
      <c r="V303" s="268"/>
      <c r="W303" s="268"/>
      <c r="X303" s="268"/>
      <c r="Y303" s="268"/>
      <c r="Z303" s="268"/>
    </row>
    <row r="304" spans="1:26" ht="15.75" customHeight="1">
      <c r="A304" s="268"/>
      <c r="B304" s="268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  <c r="N304" s="268"/>
      <c r="O304" s="268"/>
      <c r="P304" s="268"/>
      <c r="Q304" s="268"/>
      <c r="R304" s="268"/>
      <c r="S304" s="268"/>
      <c r="T304" s="268"/>
      <c r="U304" s="268"/>
      <c r="V304" s="268"/>
      <c r="W304" s="268"/>
      <c r="X304" s="268"/>
      <c r="Y304" s="268"/>
      <c r="Z304" s="268"/>
    </row>
    <row r="305" spans="1:26" ht="15.75" customHeight="1">
      <c r="A305" s="268"/>
      <c r="B305" s="268"/>
      <c r="C305" s="268"/>
      <c r="D305" s="268"/>
      <c r="E305" s="268"/>
      <c r="F305" s="268"/>
      <c r="G305" s="268"/>
      <c r="H305" s="268"/>
      <c r="I305" s="268"/>
      <c r="J305" s="268"/>
      <c r="K305" s="268"/>
      <c r="L305" s="268"/>
      <c r="M305" s="268"/>
      <c r="N305" s="268"/>
      <c r="O305" s="268"/>
      <c r="P305" s="268"/>
      <c r="Q305" s="268"/>
      <c r="R305" s="268"/>
      <c r="S305" s="268"/>
      <c r="T305" s="268"/>
      <c r="U305" s="268"/>
      <c r="V305" s="268"/>
      <c r="W305" s="268"/>
      <c r="X305" s="268"/>
      <c r="Y305" s="268"/>
      <c r="Z305" s="268"/>
    </row>
    <row r="306" spans="1:26" ht="15.75" customHeight="1">
      <c r="A306" s="268"/>
      <c r="B306" s="268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  <c r="N306" s="268"/>
      <c r="O306" s="268"/>
      <c r="P306" s="268"/>
      <c r="Q306" s="268"/>
      <c r="R306" s="268"/>
      <c r="S306" s="268"/>
      <c r="T306" s="268"/>
      <c r="U306" s="268"/>
      <c r="V306" s="268"/>
      <c r="W306" s="268"/>
      <c r="X306" s="268"/>
      <c r="Y306" s="268"/>
      <c r="Z306" s="268"/>
    </row>
    <row r="307" spans="1:26" ht="15.75" customHeight="1">
      <c r="A307" s="268"/>
      <c r="B307" s="268"/>
      <c r="C307" s="268"/>
      <c r="D307" s="268"/>
      <c r="E307" s="268"/>
      <c r="F307" s="268"/>
      <c r="G307" s="268"/>
      <c r="H307" s="268"/>
      <c r="I307" s="268"/>
      <c r="J307" s="268"/>
      <c r="K307" s="268"/>
      <c r="L307" s="268"/>
      <c r="M307" s="268"/>
      <c r="N307" s="268"/>
      <c r="O307" s="268"/>
      <c r="P307" s="268"/>
      <c r="Q307" s="268"/>
      <c r="R307" s="268"/>
      <c r="S307" s="268"/>
      <c r="T307" s="268"/>
      <c r="U307" s="268"/>
      <c r="V307" s="268"/>
      <c r="W307" s="268"/>
      <c r="X307" s="268"/>
      <c r="Y307" s="268"/>
      <c r="Z307" s="268"/>
    </row>
    <row r="308" spans="1:26" ht="15.75" customHeight="1">
      <c r="A308" s="268"/>
      <c r="B308" s="268"/>
      <c r="C308" s="268"/>
      <c r="D308" s="268"/>
      <c r="E308" s="268"/>
      <c r="F308" s="268"/>
      <c r="G308" s="268"/>
      <c r="H308" s="268"/>
      <c r="I308" s="268"/>
      <c r="J308" s="268"/>
      <c r="K308" s="268"/>
      <c r="L308" s="268"/>
      <c r="M308" s="268"/>
      <c r="N308" s="268"/>
      <c r="O308" s="268"/>
      <c r="P308" s="268"/>
      <c r="Q308" s="268"/>
      <c r="R308" s="268"/>
      <c r="S308" s="268"/>
      <c r="T308" s="268"/>
      <c r="U308" s="268"/>
      <c r="V308" s="268"/>
      <c r="W308" s="268"/>
      <c r="X308" s="268"/>
      <c r="Y308" s="268"/>
      <c r="Z308" s="268"/>
    </row>
    <row r="309" spans="1:26" ht="15.75" customHeight="1">
      <c r="A309" s="268"/>
      <c r="B309" s="268"/>
      <c r="C309" s="268"/>
      <c r="D309" s="268"/>
      <c r="E309" s="268"/>
      <c r="F309" s="268"/>
      <c r="G309" s="268"/>
      <c r="H309" s="268"/>
      <c r="I309" s="268"/>
      <c r="J309" s="268"/>
      <c r="K309" s="268"/>
      <c r="L309" s="268"/>
      <c r="M309" s="268"/>
      <c r="N309" s="268"/>
      <c r="O309" s="268"/>
      <c r="P309" s="268"/>
      <c r="Q309" s="268"/>
      <c r="R309" s="268"/>
      <c r="S309" s="268"/>
      <c r="T309" s="268"/>
      <c r="U309" s="268"/>
      <c r="V309" s="268"/>
      <c r="W309" s="268"/>
      <c r="X309" s="268"/>
      <c r="Y309" s="268"/>
      <c r="Z309" s="268"/>
    </row>
    <row r="310" spans="1:26" ht="15.75" customHeight="1">
      <c r="A310" s="268"/>
      <c r="B310" s="268"/>
      <c r="C310" s="268"/>
      <c r="D310" s="268"/>
      <c r="E310" s="268"/>
      <c r="F310" s="268"/>
      <c r="G310" s="268"/>
      <c r="H310" s="268"/>
      <c r="I310" s="268"/>
      <c r="J310" s="268"/>
      <c r="K310" s="268"/>
      <c r="L310" s="268"/>
      <c r="M310" s="268"/>
      <c r="N310" s="268"/>
      <c r="O310" s="268"/>
      <c r="P310" s="268"/>
      <c r="Q310" s="268"/>
      <c r="R310" s="268"/>
      <c r="S310" s="268"/>
      <c r="T310" s="268"/>
      <c r="U310" s="268"/>
      <c r="V310" s="268"/>
      <c r="W310" s="268"/>
      <c r="X310" s="268"/>
      <c r="Y310" s="268"/>
      <c r="Z310" s="268"/>
    </row>
    <row r="311" spans="1:26" ht="15.75" customHeight="1">
      <c r="A311" s="268"/>
      <c r="B311" s="268"/>
      <c r="C311" s="268"/>
      <c r="D311" s="268"/>
      <c r="E311" s="268"/>
      <c r="F311" s="268"/>
      <c r="G311" s="268"/>
      <c r="H311" s="268"/>
      <c r="I311" s="268"/>
      <c r="J311" s="268"/>
      <c r="K311" s="268"/>
      <c r="L311" s="268"/>
      <c r="M311" s="268"/>
      <c r="N311" s="268"/>
      <c r="O311" s="268"/>
      <c r="P311" s="268"/>
      <c r="Q311" s="268"/>
      <c r="R311" s="268"/>
      <c r="S311" s="268"/>
      <c r="T311" s="268"/>
      <c r="U311" s="268"/>
      <c r="V311" s="268"/>
      <c r="W311" s="268"/>
      <c r="X311" s="268"/>
      <c r="Y311" s="268"/>
      <c r="Z311" s="268"/>
    </row>
    <row r="312" spans="1:26" ht="15.75" customHeight="1">
      <c r="A312" s="268"/>
      <c r="B312" s="268"/>
      <c r="C312" s="268"/>
      <c r="D312" s="268"/>
      <c r="E312" s="268"/>
      <c r="F312" s="268"/>
      <c r="G312" s="268"/>
      <c r="H312" s="268"/>
      <c r="I312" s="268"/>
      <c r="J312" s="268"/>
      <c r="K312" s="268"/>
      <c r="L312" s="268"/>
      <c r="M312" s="268"/>
      <c r="N312" s="268"/>
      <c r="O312" s="268"/>
      <c r="P312" s="268"/>
      <c r="Q312" s="268"/>
      <c r="R312" s="268"/>
      <c r="S312" s="268"/>
      <c r="T312" s="268"/>
      <c r="U312" s="268"/>
      <c r="V312" s="268"/>
      <c r="W312" s="268"/>
      <c r="X312" s="268"/>
      <c r="Y312" s="268"/>
      <c r="Z312" s="268"/>
    </row>
    <row r="313" spans="1:26" ht="15.75" customHeight="1">
      <c r="A313" s="268"/>
      <c r="B313" s="268"/>
      <c r="C313" s="268"/>
      <c r="D313" s="268"/>
      <c r="E313" s="268"/>
      <c r="F313" s="268"/>
      <c r="G313" s="268"/>
      <c r="H313" s="268"/>
      <c r="I313" s="268"/>
      <c r="J313" s="268"/>
      <c r="K313" s="268"/>
      <c r="L313" s="268"/>
      <c r="M313" s="268"/>
      <c r="N313" s="268"/>
      <c r="O313" s="268"/>
      <c r="P313" s="268"/>
      <c r="Q313" s="268"/>
      <c r="R313" s="268"/>
      <c r="S313" s="268"/>
      <c r="T313" s="268"/>
      <c r="U313" s="268"/>
      <c r="V313" s="268"/>
      <c r="W313" s="268"/>
      <c r="X313" s="268"/>
      <c r="Y313" s="268"/>
      <c r="Z313" s="268"/>
    </row>
    <row r="314" spans="1:26" ht="15.75" customHeight="1">
      <c r="A314" s="268"/>
      <c r="B314" s="268"/>
      <c r="C314" s="268"/>
      <c r="D314" s="268"/>
      <c r="E314" s="268"/>
      <c r="F314" s="268"/>
      <c r="G314" s="268"/>
      <c r="H314" s="268"/>
      <c r="I314" s="268"/>
      <c r="J314" s="268"/>
      <c r="K314" s="268"/>
      <c r="L314" s="268"/>
      <c r="M314" s="268"/>
      <c r="N314" s="268"/>
      <c r="O314" s="268"/>
      <c r="P314" s="268"/>
      <c r="Q314" s="268"/>
      <c r="R314" s="268"/>
      <c r="S314" s="268"/>
      <c r="T314" s="268"/>
      <c r="U314" s="268"/>
      <c r="V314" s="268"/>
      <c r="W314" s="268"/>
      <c r="X314" s="268"/>
      <c r="Y314" s="268"/>
      <c r="Z314" s="268"/>
    </row>
    <row r="315" spans="1:26" ht="15.75" customHeight="1">
      <c r="A315" s="268"/>
      <c r="B315" s="268"/>
      <c r="C315" s="268"/>
      <c r="D315" s="268"/>
      <c r="E315" s="268"/>
      <c r="F315" s="268"/>
      <c r="G315" s="268"/>
      <c r="H315" s="268"/>
      <c r="I315" s="268"/>
      <c r="J315" s="268"/>
      <c r="K315" s="268"/>
      <c r="L315" s="268"/>
      <c r="M315" s="268"/>
      <c r="N315" s="268"/>
      <c r="O315" s="268"/>
      <c r="P315" s="268"/>
      <c r="Q315" s="268"/>
      <c r="R315" s="268"/>
      <c r="S315" s="268"/>
      <c r="T315" s="268"/>
      <c r="U315" s="268"/>
      <c r="V315" s="268"/>
      <c r="W315" s="268"/>
      <c r="X315" s="268"/>
      <c r="Y315" s="268"/>
      <c r="Z315" s="268"/>
    </row>
    <row r="316" spans="1:26" ht="15.75" customHeight="1">
      <c r="A316" s="268"/>
      <c r="B316" s="268"/>
      <c r="C316" s="268"/>
      <c r="D316" s="268"/>
      <c r="E316" s="268"/>
      <c r="F316" s="268"/>
      <c r="G316" s="268"/>
      <c r="H316" s="268"/>
      <c r="I316" s="268"/>
      <c r="J316" s="268"/>
      <c r="K316" s="268"/>
      <c r="L316" s="268"/>
      <c r="M316" s="268"/>
      <c r="N316" s="268"/>
      <c r="O316" s="268"/>
      <c r="P316" s="268"/>
      <c r="Q316" s="268"/>
      <c r="R316" s="268"/>
      <c r="S316" s="268"/>
      <c r="T316" s="268"/>
      <c r="U316" s="268"/>
      <c r="V316" s="268"/>
      <c r="W316" s="268"/>
      <c r="X316" s="268"/>
      <c r="Y316" s="268"/>
      <c r="Z316" s="268"/>
    </row>
    <row r="317" spans="1:26" ht="15.75" customHeight="1">
      <c r="A317" s="268"/>
      <c r="B317" s="268"/>
      <c r="C317" s="268"/>
      <c r="D317" s="268"/>
      <c r="E317" s="268"/>
      <c r="F317" s="268"/>
      <c r="G317" s="268"/>
      <c r="H317" s="268"/>
      <c r="I317" s="268"/>
      <c r="J317" s="268"/>
      <c r="K317" s="268"/>
      <c r="L317" s="268"/>
      <c r="M317" s="268"/>
      <c r="N317" s="268"/>
      <c r="O317" s="268"/>
      <c r="P317" s="268"/>
      <c r="Q317" s="268"/>
      <c r="R317" s="268"/>
      <c r="S317" s="268"/>
      <c r="T317" s="268"/>
      <c r="U317" s="268"/>
      <c r="V317" s="268"/>
      <c r="W317" s="268"/>
      <c r="X317" s="268"/>
      <c r="Y317" s="268"/>
      <c r="Z317" s="268"/>
    </row>
    <row r="318" spans="1:26" ht="15.75" customHeight="1">
      <c r="A318" s="268"/>
      <c r="B318" s="268"/>
      <c r="C318" s="268"/>
      <c r="D318" s="268"/>
      <c r="E318" s="268"/>
      <c r="F318" s="268"/>
      <c r="G318" s="268"/>
      <c r="H318" s="268"/>
      <c r="I318" s="268"/>
      <c r="J318" s="268"/>
      <c r="K318" s="268"/>
      <c r="L318" s="268"/>
      <c r="M318" s="268"/>
      <c r="N318" s="268"/>
      <c r="O318" s="268"/>
      <c r="P318" s="268"/>
      <c r="Q318" s="268"/>
      <c r="R318" s="268"/>
      <c r="S318" s="268"/>
      <c r="T318" s="268"/>
      <c r="U318" s="268"/>
      <c r="V318" s="268"/>
      <c r="W318" s="268"/>
      <c r="X318" s="268"/>
      <c r="Y318" s="268"/>
      <c r="Z318" s="268"/>
    </row>
    <row r="319" spans="1:26" ht="15.75" customHeight="1">
      <c r="A319" s="268"/>
      <c r="B319" s="268"/>
      <c r="C319" s="268"/>
      <c r="D319" s="268"/>
      <c r="E319" s="268"/>
      <c r="F319" s="268"/>
      <c r="G319" s="268"/>
      <c r="H319" s="268"/>
      <c r="I319" s="268"/>
      <c r="J319" s="268"/>
      <c r="K319" s="268"/>
      <c r="L319" s="268"/>
      <c r="M319" s="268"/>
      <c r="N319" s="268"/>
      <c r="O319" s="268"/>
      <c r="P319" s="268"/>
      <c r="Q319" s="268"/>
      <c r="R319" s="268"/>
      <c r="S319" s="268"/>
      <c r="T319" s="268"/>
      <c r="U319" s="268"/>
      <c r="V319" s="268"/>
      <c r="W319" s="268"/>
      <c r="X319" s="268"/>
      <c r="Y319" s="268"/>
      <c r="Z319" s="268"/>
    </row>
    <row r="320" spans="1:26" ht="15.75" customHeight="1">
      <c r="A320" s="268"/>
      <c r="B320" s="268"/>
      <c r="C320" s="268"/>
      <c r="D320" s="268"/>
      <c r="E320" s="268"/>
      <c r="F320" s="268"/>
      <c r="G320" s="268"/>
      <c r="H320" s="268"/>
      <c r="I320" s="268"/>
      <c r="J320" s="268"/>
      <c r="K320" s="268"/>
      <c r="L320" s="268"/>
      <c r="M320" s="268"/>
      <c r="N320" s="268"/>
      <c r="O320" s="268"/>
      <c r="P320" s="268"/>
      <c r="Q320" s="268"/>
      <c r="R320" s="268"/>
      <c r="S320" s="268"/>
      <c r="T320" s="268"/>
      <c r="U320" s="268"/>
      <c r="V320" s="268"/>
      <c r="W320" s="268"/>
      <c r="X320" s="268"/>
      <c r="Y320" s="268"/>
      <c r="Z320" s="268"/>
    </row>
    <row r="321" spans="1:26" ht="15.75" customHeight="1">
      <c r="A321" s="268"/>
      <c r="B321" s="268"/>
      <c r="C321" s="268"/>
      <c r="D321" s="268"/>
      <c r="E321" s="268"/>
      <c r="F321" s="268"/>
      <c r="G321" s="268"/>
      <c r="H321" s="268"/>
      <c r="I321" s="268"/>
      <c r="J321" s="268"/>
      <c r="K321" s="268"/>
      <c r="L321" s="268"/>
      <c r="M321" s="268"/>
      <c r="N321" s="268"/>
      <c r="O321" s="268"/>
      <c r="P321" s="268"/>
      <c r="Q321" s="268"/>
      <c r="R321" s="268"/>
      <c r="S321" s="268"/>
      <c r="T321" s="268"/>
      <c r="U321" s="268"/>
      <c r="V321" s="268"/>
      <c r="W321" s="268"/>
      <c r="X321" s="268"/>
      <c r="Y321" s="268"/>
      <c r="Z321" s="268"/>
    </row>
    <row r="322" spans="1:26" ht="15.75" customHeight="1">
      <c r="A322" s="268"/>
      <c r="B322" s="268"/>
      <c r="C322" s="268"/>
      <c r="D322" s="268"/>
      <c r="E322" s="268"/>
      <c r="F322" s="268"/>
      <c r="G322" s="268"/>
      <c r="H322" s="268"/>
      <c r="I322" s="268"/>
      <c r="J322" s="268"/>
      <c r="K322" s="268"/>
      <c r="L322" s="268"/>
      <c r="M322" s="268"/>
      <c r="N322" s="268"/>
      <c r="O322" s="268"/>
      <c r="P322" s="268"/>
      <c r="Q322" s="268"/>
      <c r="R322" s="268"/>
      <c r="S322" s="268"/>
      <c r="T322" s="268"/>
      <c r="U322" s="268"/>
      <c r="V322" s="268"/>
      <c r="W322" s="268"/>
      <c r="X322" s="268"/>
      <c r="Y322" s="268"/>
      <c r="Z322" s="268"/>
    </row>
    <row r="323" spans="1:26" ht="15.75" customHeight="1">
      <c r="A323" s="268"/>
      <c r="B323" s="268"/>
      <c r="C323" s="268"/>
      <c r="D323" s="268"/>
      <c r="E323" s="268"/>
      <c r="F323" s="268"/>
      <c r="G323" s="268"/>
      <c r="H323" s="268"/>
      <c r="I323" s="268"/>
      <c r="J323" s="268"/>
      <c r="K323" s="268"/>
      <c r="L323" s="268"/>
      <c r="M323" s="268"/>
      <c r="N323" s="268"/>
      <c r="O323" s="268"/>
      <c r="P323" s="268"/>
      <c r="Q323" s="268"/>
      <c r="R323" s="268"/>
      <c r="S323" s="268"/>
      <c r="T323" s="268"/>
      <c r="U323" s="268"/>
      <c r="V323" s="268"/>
      <c r="W323" s="268"/>
      <c r="X323" s="268"/>
      <c r="Y323" s="268"/>
      <c r="Z323" s="268"/>
    </row>
    <row r="324" spans="1:26" ht="15.75" customHeight="1">
      <c r="A324" s="268"/>
      <c r="B324" s="268"/>
      <c r="C324" s="268"/>
      <c r="D324" s="268"/>
      <c r="E324" s="268"/>
      <c r="F324" s="268"/>
      <c r="G324" s="268"/>
      <c r="H324" s="268"/>
      <c r="I324" s="268"/>
      <c r="J324" s="268"/>
      <c r="K324" s="268"/>
      <c r="L324" s="268"/>
      <c r="M324" s="268"/>
      <c r="N324" s="268"/>
      <c r="O324" s="268"/>
      <c r="P324" s="268"/>
      <c r="Q324" s="268"/>
      <c r="R324" s="268"/>
      <c r="S324" s="268"/>
      <c r="T324" s="268"/>
      <c r="U324" s="268"/>
      <c r="V324" s="268"/>
      <c r="W324" s="268"/>
      <c r="X324" s="268"/>
      <c r="Y324" s="268"/>
      <c r="Z324" s="268"/>
    </row>
    <row r="325" spans="1:26" ht="15.75" customHeight="1">
      <c r="A325" s="268"/>
      <c r="B325" s="268"/>
      <c r="C325" s="268"/>
      <c r="D325" s="268"/>
      <c r="E325" s="268"/>
      <c r="F325" s="268"/>
      <c r="G325" s="268"/>
      <c r="H325" s="268"/>
      <c r="I325" s="268"/>
      <c r="J325" s="268"/>
      <c r="K325" s="268"/>
      <c r="L325" s="268"/>
      <c r="M325" s="268"/>
      <c r="N325" s="268"/>
      <c r="O325" s="268"/>
      <c r="P325" s="268"/>
      <c r="Q325" s="268"/>
      <c r="R325" s="268"/>
      <c r="S325" s="268"/>
      <c r="T325" s="268"/>
      <c r="U325" s="268"/>
      <c r="V325" s="268"/>
      <c r="W325" s="268"/>
      <c r="X325" s="268"/>
      <c r="Y325" s="268"/>
      <c r="Z325" s="268"/>
    </row>
    <row r="326" spans="1:26" ht="15.75" customHeight="1">
      <c r="A326" s="268"/>
      <c r="B326" s="268"/>
      <c r="C326" s="268"/>
      <c r="D326" s="268"/>
      <c r="E326" s="268"/>
      <c r="F326" s="268"/>
      <c r="G326" s="268"/>
      <c r="H326" s="268"/>
      <c r="I326" s="268"/>
      <c r="J326" s="268"/>
      <c r="K326" s="268"/>
      <c r="L326" s="268"/>
      <c r="M326" s="268"/>
      <c r="N326" s="268"/>
      <c r="O326" s="268"/>
      <c r="P326" s="268"/>
      <c r="Q326" s="268"/>
      <c r="R326" s="268"/>
      <c r="S326" s="268"/>
      <c r="T326" s="268"/>
      <c r="U326" s="268"/>
      <c r="V326" s="268"/>
      <c r="W326" s="268"/>
      <c r="X326" s="268"/>
      <c r="Y326" s="268"/>
      <c r="Z326" s="268"/>
    </row>
    <row r="327" spans="1:26" ht="15.75" customHeight="1">
      <c r="A327" s="268"/>
      <c r="B327" s="268"/>
      <c r="C327" s="268"/>
      <c r="D327" s="268"/>
      <c r="E327" s="268"/>
      <c r="F327" s="268"/>
      <c r="G327" s="268"/>
      <c r="H327" s="268"/>
      <c r="I327" s="268"/>
      <c r="J327" s="268"/>
      <c r="K327" s="268"/>
      <c r="L327" s="268"/>
      <c r="M327" s="268"/>
      <c r="N327" s="268"/>
      <c r="O327" s="268"/>
      <c r="P327" s="268"/>
      <c r="Q327" s="268"/>
      <c r="R327" s="268"/>
      <c r="S327" s="268"/>
      <c r="T327" s="268"/>
      <c r="U327" s="268"/>
      <c r="V327" s="268"/>
      <c r="W327" s="268"/>
      <c r="X327" s="268"/>
      <c r="Y327" s="268"/>
      <c r="Z327" s="268"/>
    </row>
    <row r="328" spans="1:26" ht="15.75" customHeight="1">
      <c r="A328" s="268"/>
      <c r="B328" s="268"/>
      <c r="C328" s="268"/>
      <c r="D328" s="268"/>
      <c r="E328" s="268"/>
      <c r="F328" s="268"/>
      <c r="G328" s="268"/>
      <c r="H328" s="268"/>
      <c r="I328" s="268"/>
      <c r="J328" s="268"/>
      <c r="K328" s="268"/>
      <c r="L328" s="268"/>
      <c r="M328" s="268"/>
      <c r="N328" s="268"/>
      <c r="O328" s="268"/>
      <c r="P328" s="268"/>
      <c r="Q328" s="268"/>
      <c r="R328" s="268"/>
      <c r="S328" s="268"/>
      <c r="T328" s="268"/>
      <c r="U328" s="268"/>
      <c r="V328" s="268"/>
      <c r="W328" s="268"/>
      <c r="X328" s="268"/>
      <c r="Y328" s="268"/>
      <c r="Z328" s="268"/>
    </row>
    <row r="329" spans="1:26" ht="15.75" customHeight="1">
      <c r="A329" s="268"/>
      <c r="B329" s="268"/>
      <c r="C329" s="268"/>
      <c r="D329" s="268"/>
      <c r="E329" s="268"/>
      <c r="F329" s="268"/>
      <c r="G329" s="268"/>
      <c r="H329" s="268"/>
      <c r="I329" s="268"/>
      <c r="J329" s="268"/>
      <c r="K329" s="268"/>
      <c r="L329" s="268"/>
      <c r="M329" s="268"/>
      <c r="N329" s="268"/>
      <c r="O329" s="268"/>
      <c r="P329" s="268"/>
      <c r="Q329" s="268"/>
      <c r="R329" s="268"/>
      <c r="S329" s="268"/>
      <c r="T329" s="268"/>
      <c r="U329" s="268"/>
      <c r="V329" s="268"/>
      <c r="W329" s="268"/>
      <c r="X329" s="268"/>
      <c r="Y329" s="268"/>
      <c r="Z329" s="268"/>
    </row>
    <row r="330" spans="1:26" ht="15.75" customHeight="1">
      <c r="A330" s="268"/>
      <c r="B330" s="268"/>
      <c r="C330" s="268"/>
      <c r="D330" s="268"/>
      <c r="E330" s="268"/>
      <c r="F330" s="268"/>
      <c r="G330" s="268"/>
      <c r="H330" s="268"/>
      <c r="I330" s="268"/>
      <c r="J330" s="268"/>
      <c r="K330" s="268"/>
      <c r="L330" s="268"/>
      <c r="M330" s="268"/>
      <c r="N330" s="268"/>
      <c r="O330" s="268"/>
      <c r="P330" s="268"/>
      <c r="Q330" s="268"/>
      <c r="R330" s="268"/>
      <c r="S330" s="268"/>
      <c r="T330" s="268"/>
      <c r="U330" s="268"/>
      <c r="V330" s="268"/>
      <c r="W330" s="268"/>
      <c r="X330" s="268"/>
      <c r="Y330" s="268"/>
      <c r="Z330" s="268"/>
    </row>
    <row r="331" spans="1:26" ht="15.75" customHeight="1">
      <c r="A331" s="268"/>
      <c r="B331" s="268"/>
      <c r="C331" s="268"/>
      <c r="D331" s="268"/>
      <c r="E331" s="268"/>
      <c r="F331" s="268"/>
      <c r="G331" s="268"/>
      <c r="H331" s="268"/>
      <c r="I331" s="268"/>
      <c r="J331" s="268"/>
      <c r="K331" s="268"/>
      <c r="L331" s="268"/>
      <c r="M331" s="268"/>
      <c r="N331" s="268"/>
      <c r="O331" s="268"/>
      <c r="P331" s="268"/>
      <c r="Q331" s="268"/>
      <c r="R331" s="268"/>
      <c r="S331" s="268"/>
      <c r="T331" s="268"/>
      <c r="U331" s="268"/>
      <c r="V331" s="268"/>
      <c r="W331" s="268"/>
      <c r="X331" s="268"/>
      <c r="Y331" s="268"/>
      <c r="Z331" s="268"/>
    </row>
    <row r="332" spans="1:26" ht="15.75" customHeight="1">
      <c r="A332" s="268"/>
      <c r="B332" s="268"/>
      <c r="C332" s="268"/>
      <c r="D332" s="268"/>
      <c r="E332" s="268"/>
      <c r="F332" s="268"/>
      <c r="G332" s="268"/>
      <c r="H332" s="268"/>
      <c r="I332" s="268"/>
      <c r="J332" s="268"/>
      <c r="K332" s="268"/>
      <c r="L332" s="268"/>
      <c r="M332" s="268"/>
      <c r="N332" s="268"/>
      <c r="O332" s="268"/>
      <c r="P332" s="268"/>
      <c r="Q332" s="268"/>
      <c r="R332" s="268"/>
      <c r="S332" s="268"/>
      <c r="T332" s="268"/>
      <c r="U332" s="268"/>
      <c r="V332" s="268"/>
      <c r="W332" s="268"/>
      <c r="X332" s="268"/>
      <c r="Y332" s="268"/>
      <c r="Z332" s="268"/>
    </row>
    <row r="333" spans="1:26" ht="15.75" customHeight="1">
      <c r="A333" s="268"/>
      <c r="B333" s="268"/>
      <c r="C333" s="268"/>
      <c r="D333" s="268"/>
      <c r="E333" s="268"/>
      <c r="F333" s="268"/>
      <c r="G333" s="268"/>
      <c r="H333" s="268"/>
      <c r="I333" s="268"/>
      <c r="J333" s="268"/>
      <c r="K333" s="268"/>
      <c r="L333" s="268"/>
      <c r="M333" s="268"/>
      <c r="N333" s="268"/>
      <c r="O333" s="268"/>
      <c r="P333" s="268"/>
      <c r="Q333" s="268"/>
      <c r="R333" s="268"/>
      <c r="S333" s="268"/>
      <c r="T333" s="268"/>
      <c r="U333" s="268"/>
      <c r="V333" s="268"/>
      <c r="W333" s="268"/>
      <c r="X333" s="268"/>
      <c r="Y333" s="268"/>
      <c r="Z333" s="268"/>
    </row>
    <row r="334" spans="1:26" ht="15.75" customHeight="1">
      <c r="A334" s="268"/>
      <c r="B334" s="268"/>
      <c r="C334" s="268"/>
      <c r="D334" s="268"/>
      <c r="E334" s="268"/>
      <c r="F334" s="268"/>
      <c r="G334" s="268"/>
      <c r="H334" s="268"/>
      <c r="I334" s="268"/>
      <c r="J334" s="268"/>
      <c r="K334" s="268"/>
      <c r="L334" s="268"/>
      <c r="M334" s="268"/>
      <c r="N334" s="268"/>
      <c r="O334" s="268"/>
      <c r="P334" s="268"/>
      <c r="Q334" s="268"/>
      <c r="R334" s="268"/>
      <c r="S334" s="268"/>
      <c r="T334" s="268"/>
      <c r="U334" s="268"/>
      <c r="V334" s="268"/>
      <c r="W334" s="268"/>
      <c r="X334" s="268"/>
      <c r="Y334" s="268"/>
      <c r="Z334" s="268"/>
    </row>
    <row r="335" spans="1:26" ht="15.75" customHeight="1">
      <c r="A335" s="268"/>
      <c r="B335" s="268"/>
      <c r="C335" s="268"/>
      <c r="D335" s="268"/>
      <c r="E335" s="268"/>
      <c r="F335" s="268"/>
      <c r="G335" s="268"/>
      <c r="H335" s="268"/>
      <c r="I335" s="268"/>
      <c r="J335" s="268"/>
      <c r="K335" s="268"/>
      <c r="L335" s="268"/>
      <c r="M335" s="268"/>
      <c r="N335" s="268"/>
      <c r="O335" s="268"/>
      <c r="P335" s="268"/>
      <c r="Q335" s="268"/>
      <c r="R335" s="268"/>
      <c r="S335" s="268"/>
      <c r="T335" s="268"/>
      <c r="U335" s="268"/>
      <c r="V335" s="268"/>
      <c r="W335" s="268"/>
      <c r="X335" s="268"/>
      <c r="Y335" s="268"/>
      <c r="Z335" s="268"/>
    </row>
    <row r="336" spans="1:26" ht="15.75" customHeight="1">
      <c r="A336" s="268"/>
      <c r="B336" s="268"/>
      <c r="C336" s="268"/>
      <c r="D336" s="268"/>
      <c r="E336" s="268"/>
      <c r="F336" s="268"/>
      <c r="G336" s="268"/>
      <c r="H336" s="268"/>
      <c r="I336" s="268"/>
      <c r="J336" s="268"/>
      <c r="K336" s="268"/>
      <c r="L336" s="268"/>
      <c r="M336" s="268"/>
      <c r="N336" s="268"/>
      <c r="O336" s="268"/>
      <c r="P336" s="268"/>
      <c r="Q336" s="268"/>
      <c r="R336" s="268"/>
      <c r="S336" s="268"/>
      <c r="T336" s="268"/>
      <c r="U336" s="268"/>
      <c r="V336" s="268"/>
      <c r="W336" s="268"/>
      <c r="X336" s="268"/>
      <c r="Y336" s="268"/>
      <c r="Z336" s="268"/>
    </row>
    <row r="337" spans="1:26" ht="15.75" customHeight="1">
      <c r="A337" s="268"/>
      <c r="B337" s="268"/>
      <c r="C337" s="268"/>
      <c r="D337" s="268"/>
      <c r="E337" s="268"/>
      <c r="F337" s="268"/>
      <c r="G337" s="268"/>
      <c r="H337" s="268"/>
      <c r="I337" s="268"/>
      <c r="J337" s="268"/>
      <c r="K337" s="268"/>
      <c r="L337" s="268"/>
      <c r="M337" s="268"/>
      <c r="N337" s="268"/>
      <c r="O337" s="268"/>
      <c r="P337" s="268"/>
      <c r="Q337" s="268"/>
      <c r="R337" s="268"/>
      <c r="S337" s="268"/>
      <c r="T337" s="268"/>
      <c r="U337" s="268"/>
      <c r="V337" s="268"/>
      <c r="W337" s="268"/>
      <c r="X337" s="268"/>
      <c r="Y337" s="268"/>
      <c r="Z337" s="268"/>
    </row>
    <row r="338" spans="1:26" ht="15.75" customHeight="1">
      <c r="A338" s="268"/>
      <c r="B338" s="268"/>
      <c r="C338" s="268"/>
      <c r="D338" s="268"/>
      <c r="E338" s="268"/>
      <c r="F338" s="268"/>
      <c r="G338" s="268"/>
      <c r="H338" s="268"/>
      <c r="I338" s="268"/>
      <c r="J338" s="268"/>
      <c r="K338" s="268"/>
      <c r="L338" s="268"/>
      <c r="M338" s="268"/>
      <c r="N338" s="268"/>
      <c r="O338" s="268"/>
      <c r="P338" s="268"/>
      <c r="Q338" s="268"/>
      <c r="R338" s="268"/>
      <c r="S338" s="268"/>
      <c r="T338" s="268"/>
      <c r="U338" s="268"/>
      <c r="V338" s="268"/>
      <c r="W338" s="268"/>
      <c r="X338" s="268"/>
      <c r="Y338" s="268"/>
      <c r="Z338" s="268"/>
    </row>
    <row r="339" spans="1:26" ht="15.75" customHeight="1">
      <c r="A339" s="268"/>
      <c r="B339" s="268"/>
      <c r="C339" s="268"/>
      <c r="D339" s="268"/>
      <c r="E339" s="268"/>
      <c r="F339" s="268"/>
      <c r="G339" s="268"/>
      <c r="H339" s="268"/>
      <c r="I339" s="268"/>
      <c r="J339" s="268"/>
      <c r="K339" s="268"/>
      <c r="L339" s="268"/>
      <c r="M339" s="268"/>
      <c r="N339" s="268"/>
      <c r="O339" s="268"/>
      <c r="P339" s="268"/>
      <c r="Q339" s="268"/>
      <c r="R339" s="268"/>
      <c r="S339" s="268"/>
      <c r="T339" s="268"/>
      <c r="U339" s="268"/>
      <c r="V339" s="268"/>
      <c r="W339" s="268"/>
      <c r="X339" s="268"/>
      <c r="Y339" s="268"/>
      <c r="Z339" s="268"/>
    </row>
    <row r="340" spans="1:26" ht="15.75" customHeight="1">
      <c r="A340" s="268"/>
      <c r="B340" s="268"/>
      <c r="C340" s="268"/>
      <c r="D340" s="268"/>
      <c r="E340" s="268"/>
      <c r="F340" s="268"/>
      <c r="G340" s="268"/>
      <c r="H340" s="268"/>
      <c r="I340" s="268"/>
      <c r="J340" s="268"/>
      <c r="K340" s="268"/>
      <c r="L340" s="268"/>
      <c r="M340" s="268"/>
      <c r="N340" s="268"/>
      <c r="O340" s="268"/>
      <c r="P340" s="268"/>
      <c r="Q340" s="268"/>
      <c r="R340" s="268"/>
      <c r="S340" s="268"/>
      <c r="T340" s="268"/>
      <c r="U340" s="268"/>
      <c r="V340" s="268"/>
      <c r="W340" s="268"/>
      <c r="X340" s="268"/>
      <c r="Y340" s="268"/>
      <c r="Z340" s="268"/>
    </row>
    <row r="341" spans="1:26" ht="15.75" customHeight="1">
      <c r="A341" s="268"/>
      <c r="B341" s="268"/>
      <c r="C341" s="268"/>
      <c r="D341" s="268"/>
      <c r="E341" s="268"/>
      <c r="F341" s="268"/>
      <c r="G341" s="268"/>
      <c r="H341" s="268"/>
      <c r="I341" s="268"/>
      <c r="J341" s="268"/>
      <c r="K341" s="268"/>
      <c r="L341" s="268"/>
      <c r="M341" s="268"/>
      <c r="N341" s="268"/>
      <c r="O341" s="268"/>
      <c r="P341" s="268"/>
      <c r="Q341" s="268"/>
      <c r="R341" s="268"/>
      <c r="S341" s="268"/>
      <c r="T341" s="268"/>
      <c r="U341" s="268"/>
      <c r="V341" s="268"/>
      <c r="W341" s="268"/>
      <c r="X341" s="268"/>
      <c r="Y341" s="268"/>
      <c r="Z341" s="268"/>
    </row>
    <row r="342" spans="1:26" ht="15.75" customHeight="1">
      <c r="A342" s="268"/>
      <c r="B342" s="268"/>
      <c r="C342" s="268"/>
      <c r="D342" s="268"/>
      <c r="E342" s="268"/>
      <c r="F342" s="268"/>
      <c r="G342" s="268"/>
      <c r="H342" s="268"/>
      <c r="I342" s="268"/>
      <c r="J342" s="268"/>
      <c r="K342" s="268"/>
      <c r="L342" s="268"/>
      <c r="M342" s="268"/>
      <c r="N342" s="268"/>
      <c r="O342" s="268"/>
      <c r="P342" s="268"/>
      <c r="Q342" s="268"/>
      <c r="R342" s="268"/>
      <c r="S342" s="268"/>
      <c r="T342" s="268"/>
      <c r="U342" s="268"/>
      <c r="V342" s="268"/>
      <c r="W342" s="268"/>
      <c r="X342" s="268"/>
      <c r="Y342" s="268"/>
      <c r="Z342" s="268"/>
    </row>
    <row r="343" spans="1:26" ht="15.75" customHeight="1">
      <c r="A343" s="268"/>
      <c r="B343" s="268"/>
      <c r="C343" s="268"/>
      <c r="D343" s="268"/>
      <c r="E343" s="268"/>
      <c r="F343" s="268"/>
      <c r="G343" s="268"/>
      <c r="H343" s="268"/>
      <c r="I343" s="268"/>
      <c r="J343" s="268"/>
      <c r="K343" s="268"/>
      <c r="L343" s="268"/>
      <c r="M343" s="268"/>
      <c r="N343" s="268"/>
      <c r="O343" s="268"/>
      <c r="P343" s="268"/>
      <c r="Q343" s="268"/>
      <c r="R343" s="268"/>
      <c r="S343" s="268"/>
      <c r="T343" s="268"/>
      <c r="U343" s="268"/>
      <c r="V343" s="268"/>
      <c r="W343" s="268"/>
      <c r="X343" s="268"/>
      <c r="Y343" s="268"/>
      <c r="Z343" s="268"/>
    </row>
    <row r="344" spans="1:26" ht="15.75" customHeight="1">
      <c r="A344" s="268"/>
      <c r="B344" s="268"/>
      <c r="C344" s="268"/>
      <c r="D344" s="268"/>
      <c r="E344" s="268"/>
      <c r="F344" s="268"/>
      <c r="G344" s="268"/>
      <c r="H344" s="268"/>
      <c r="I344" s="268"/>
      <c r="J344" s="268"/>
      <c r="K344" s="268"/>
      <c r="L344" s="268"/>
      <c r="M344" s="268"/>
      <c r="N344" s="268"/>
      <c r="O344" s="268"/>
      <c r="P344" s="268"/>
      <c r="Q344" s="268"/>
      <c r="R344" s="268"/>
      <c r="S344" s="268"/>
      <c r="T344" s="268"/>
      <c r="U344" s="268"/>
      <c r="V344" s="268"/>
      <c r="W344" s="268"/>
      <c r="X344" s="268"/>
      <c r="Y344" s="268"/>
      <c r="Z344" s="268"/>
    </row>
    <row r="345" spans="1:26" ht="15.75" customHeight="1">
      <c r="A345" s="268"/>
      <c r="B345" s="268"/>
      <c r="C345" s="268"/>
      <c r="D345" s="268"/>
      <c r="E345" s="268"/>
      <c r="F345" s="268"/>
      <c r="G345" s="268"/>
      <c r="H345" s="268"/>
      <c r="I345" s="268"/>
      <c r="J345" s="268"/>
      <c r="K345" s="268"/>
      <c r="L345" s="268"/>
      <c r="M345" s="268"/>
      <c r="N345" s="268"/>
      <c r="O345" s="268"/>
      <c r="P345" s="268"/>
      <c r="Q345" s="268"/>
      <c r="R345" s="268"/>
      <c r="S345" s="268"/>
      <c r="T345" s="268"/>
      <c r="U345" s="268"/>
      <c r="V345" s="268"/>
      <c r="W345" s="268"/>
      <c r="X345" s="268"/>
      <c r="Y345" s="268"/>
      <c r="Z345" s="268"/>
    </row>
    <row r="346" spans="1:26" ht="15.75" customHeight="1">
      <c r="A346" s="268"/>
      <c r="B346" s="268"/>
      <c r="C346" s="268"/>
      <c r="D346" s="268"/>
      <c r="E346" s="268"/>
      <c r="F346" s="268"/>
      <c r="G346" s="268"/>
      <c r="H346" s="268"/>
      <c r="I346" s="268"/>
      <c r="J346" s="268"/>
      <c r="K346" s="268"/>
      <c r="L346" s="268"/>
      <c r="M346" s="268"/>
      <c r="N346" s="268"/>
      <c r="O346" s="268"/>
      <c r="P346" s="268"/>
      <c r="Q346" s="268"/>
      <c r="R346" s="268"/>
      <c r="S346" s="268"/>
      <c r="T346" s="268"/>
      <c r="U346" s="268"/>
      <c r="V346" s="268"/>
      <c r="W346" s="268"/>
      <c r="X346" s="268"/>
      <c r="Y346" s="268"/>
      <c r="Z346" s="268"/>
    </row>
    <row r="347" spans="1:26" ht="15.75" customHeight="1">
      <c r="A347" s="268"/>
      <c r="B347" s="268"/>
      <c r="C347" s="268"/>
      <c r="D347" s="268"/>
      <c r="E347" s="268"/>
      <c r="F347" s="268"/>
      <c r="G347" s="268"/>
      <c r="H347" s="268"/>
      <c r="I347" s="268"/>
      <c r="J347" s="268"/>
      <c r="K347" s="268"/>
      <c r="L347" s="268"/>
      <c r="M347" s="268"/>
      <c r="N347" s="268"/>
      <c r="O347" s="268"/>
      <c r="P347" s="268"/>
      <c r="Q347" s="268"/>
      <c r="R347" s="268"/>
      <c r="S347" s="268"/>
      <c r="T347" s="268"/>
      <c r="U347" s="268"/>
      <c r="V347" s="268"/>
      <c r="W347" s="268"/>
      <c r="X347" s="268"/>
      <c r="Y347" s="268"/>
      <c r="Z347" s="268"/>
    </row>
    <row r="348" spans="1:26" ht="15.75" customHeight="1">
      <c r="A348" s="268"/>
      <c r="B348" s="268"/>
      <c r="C348" s="268"/>
      <c r="D348" s="268"/>
      <c r="E348" s="268"/>
      <c r="F348" s="268"/>
      <c r="G348" s="268"/>
      <c r="H348" s="268"/>
      <c r="I348" s="268"/>
      <c r="J348" s="268"/>
      <c r="K348" s="268"/>
      <c r="L348" s="268"/>
      <c r="M348" s="268"/>
      <c r="N348" s="268"/>
      <c r="O348" s="268"/>
      <c r="P348" s="268"/>
      <c r="Q348" s="268"/>
      <c r="R348" s="268"/>
      <c r="S348" s="268"/>
      <c r="T348" s="268"/>
      <c r="U348" s="268"/>
      <c r="V348" s="268"/>
      <c r="W348" s="268"/>
      <c r="X348" s="268"/>
      <c r="Y348" s="268"/>
      <c r="Z348" s="268"/>
    </row>
    <row r="349" spans="1:26" ht="15.75" customHeight="1">
      <c r="A349" s="268"/>
      <c r="B349" s="268"/>
      <c r="C349" s="268"/>
      <c r="D349" s="268"/>
      <c r="E349" s="268"/>
      <c r="F349" s="268"/>
      <c r="G349" s="268"/>
      <c r="H349" s="268"/>
      <c r="I349" s="268"/>
      <c r="J349" s="268"/>
      <c r="K349" s="268"/>
      <c r="L349" s="268"/>
      <c r="M349" s="268"/>
      <c r="N349" s="268"/>
      <c r="O349" s="268"/>
      <c r="P349" s="268"/>
      <c r="Q349" s="268"/>
      <c r="R349" s="268"/>
      <c r="S349" s="268"/>
      <c r="T349" s="268"/>
      <c r="U349" s="268"/>
      <c r="V349" s="268"/>
      <c r="W349" s="268"/>
      <c r="X349" s="268"/>
      <c r="Y349" s="268"/>
      <c r="Z349" s="268"/>
    </row>
    <row r="350" spans="1:26" ht="15.75" customHeight="1">
      <c r="A350" s="268"/>
      <c r="B350" s="268"/>
      <c r="C350" s="268"/>
      <c r="D350" s="268"/>
      <c r="E350" s="268"/>
      <c r="F350" s="268"/>
      <c r="G350" s="268"/>
      <c r="H350" s="268"/>
      <c r="I350" s="268"/>
      <c r="J350" s="268"/>
      <c r="K350" s="268"/>
      <c r="L350" s="268"/>
      <c r="M350" s="268"/>
      <c r="N350" s="268"/>
      <c r="O350" s="268"/>
      <c r="P350" s="268"/>
      <c r="Q350" s="268"/>
      <c r="R350" s="268"/>
      <c r="S350" s="268"/>
      <c r="T350" s="268"/>
      <c r="U350" s="268"/>
      <c r="V350" s="268"/>
      <c r="W350" s="268"/>
      <c r="X350" s="268"/>
      <c r="Y350" s="268"/>
      <c r="Z350" s="268"/>
    </row>
    <row r="351" spans="1:26" ht="15.75" customHeight="1">
      <c r="A351" s="268"/>
      <c r="B351" s="268"/>
      <c r="C351" s="268"/>
      <c r="D351" s="268"/>
      <c r="E351" s="268"/>
      <c r="F351" s="268"/>
      <c r="G351" s="268"/>
      <c r="H351" s="268"/>
      <c r="I351" s="268"/>
      <c r="J351" s="268"/>
      <c r="K351" s="268"/>
      <c r="L351" s="268"/>
      <c r="M351" s="268"/>
      <c r="N351" s="268"/>
      <c r="O351" s="268"/>
      <c r="P351" s="268"/>
      <c r="Q351" s="268"/>
      <c r="R351" s="268"/>
      <c r="S351" s="268"/>
      <c r="T351" s="268"/>
      <c r="U351" s="268"/>
      <c r="V351" s="268"/>
      <c r="W351" s="268"/>
      <c r="X351" s="268"/>
      <c r="Y351" s="268"/>
      <c r="Z351" s="268"/>
    </row>
    <row r="352" spans="1:26" ht="15.75" customHeight="1">
      <c r="A352" s="268"/>
      <c r="B352" s="268"/>
      <c r="C352" s="268"/>
      <c r="D352" s="268"/>
      <c r="E352" s="268"/>
      <c r="F352" s="268"/>
      <c r="G352" s="268"/>
      <c r="H352" s="268"/>
      <c r="I352" s="268"/>
      <c r="J352" s="268"/>
      <c r="K352" s="268"/>
      <c r="L352" s="268"/>
      <c r="M352" s="268"/>
      <c r="N352" s="268"/>
      <c r="O352" s="268"/>
      <c r="P352" s="268"/>
      <c r="Q352" s="268"/>
      <c r="R352" s="268"/>
      <c r="S352" s="268"/>
      <c r="T352" s="268"/>
      <c r="U352" s="268"/>
      <c r="V352" s="268"/>
      <c r="W352" s="268"/>
      <c r="X352" s="268"/>
      <c r="Y352" s="268"/>
      <c r="Z352" s="268"/>
    </row>
    <row r="353" spans="1:26" ht="15.75" customHeight="1">
      <c r="A353" s="268"/>
      <c r="B353" s="268"/>
      <c r="C353" s="268"/>
      <c r="D353" s="268"/>
      <c r="E353" s="268"/>
      <c r="F353" s="268"/>
      <c r="G353" s="268"/>
      <c r="H353" s="268"/>
      <c r="I353" s="268"/>
      <c r="J353" s="268"/>
      <c r="K353" s="268"/>
      <c r="L353" s="268"/>
      <c r="M353" s="268"/>
      <c r="N353" s="268"/>
      <c r="O353" s="268"/>
      <c r="P353" s="268"/>
      <c r="Q353" s="268"/>
      <c r="R353" s="268"/>
      <c r="S353" s="268"/>
      <c r="T353" s="268"/>
      <c r="U353" s="268"/>
      <c r="V353" s="268"/>
      <c r="W353" s="268"/>
      <c r="X353" s="268"/>
      <c r="Y353" s="268"/>
      <c r="Z353" s="268"/>
    </row>
    <row r="354" spans="1:26" ht="15.75" customHeight="1">
      <c r="A354" s="268"/>
      <c r="B354" s="268"/>
      <c r="C354" s="268"/>
      <c r="D354" s="268"/>
      <c r="E354" s="268"/>
      <c r="F354" s="268"/>
      <c r="G354" s="268"/>
      <c r="H354" s="268"/>
      <c r="I354" s="268"/>
      <c r="J354" s="268"/>
      <c r="K354" s="268"/>
      <c r="L354" s="268"/>
      <c r="M354" s="268"/>
      <c r="N354" s="268"/>
      <c r="O354" s="268"/>
      <c r="P354" s="268"/>
      <c r="Q354" s="268"/>
      <c r="R354" s="268"/>
      <c r="S354" s="268"/>
      <c r="T354" s="268"/>
      <c r="U354" s="268"/>
      <c r="V354" s="268"/>
      <c r="W354" s="268"/>
      <c r="X354" s="268"/>
      <c r="Y354" s="268"/>
      <c r="Z354" s="268"/>
    </row>
    <row r="355" spans="1:26" ht="15.75" customHeight="1">
      <c r="A355" s="268"/>
      <c r="B355" s="268"/>
      <c r="C355" s="268"/>
      <c r="D355" s="268"/>
      <c r="E355" s="268"/>
      <c r="F355" s="268"/>
      <c r="G355" s="268"/>
      <c r="H355" s="268"/>
      <c r="I355" s="268"/>
      <c r="J355" s="268"/>
      <c r="K355" s="268"/>
      <c r="L355" s="268"/>
      <c r="M355" s="268"/>
      <c r="N355" s="268"/>
      <c r="O355" s="268"/>
      <c r="P355" s="268"/>
      <c r="Q355" s="268"/>
      <c r="R355" s="268"/>
      <c r="S355" s="268"/>
      <c r="T355" s="268"/>
      <c r="U355" s="268"/>
      <c r="V355" s="268"/>
      <c r="W355" s="268"/>
      <c r="X355" s="268"/>
      <c r="Y355" s="268"/>
      <c r="Z355" s="268"/>
    </row>
    <row r="356" spans="1:26" ht="15.75" customHeight="1">
      <c r="A356" s="268"/>
      <c r="B356" s="268"/>
      <c r="C356" s="268"/>
      <c r="D356" s="268"/>
      <c r="E356" s="268"/>
      <c r="F356" s="268"/>
      <c r="G356" s="268"/>
      <c r="H356" s="268"/>
      <c r="I356" s="268"/>
      <c r="J356" s="268"/>
      <c r="K356" s="268"/>
      <c r="L356" s="268"/>
      <c r="M356" s="268"/>
      <c r="N356" s="268"/>
      <c r="O356" s="268"/>
      <c r="P356" s="268"/>
      <c r="Q356" s="268"/>
      <c r="R356" s="268"/>
      <c r="S356" s="268"/>
      <c r="T356" s="268"/>
      <c r="U356" s="268"/>
      <c r="V356" s="268"/>
      <c r="W356" s="268"/>
      <c r="X356" s="268"/>
      <c r="Y356" s="268"/>
      <c r="Z356" s="268"/>
    </row>
    <row r="357" spans="1:26" ht="15.75" customHeight="1">
      <c r="A357" s="268"/>
      <c r="B357" s="268"/>
      <c r="C357" s="268"/>
      <c r="D357" s="268"/>
      <c r="E357" s="268"/>
      <c r="F357" s="268"/>
      <c r="G357" s="268"/>
      <c r="H357" s="268"/>
      <c r="I357" s="268"/>
      <c r="J357" s="268"/>
      <c r="K357" s="268"/>
      <c r="L357" s="268"/>
      <c r="M357" s="268"/>
      <c r="N357" s="268"/>
      <c r="O357" s="268"/>
      <c r="P357" s="268"/>
      <c r="Q357" s="268"/>
      <c r="R357" s="268"/>
      <c r="S357" s="268"/>
      <c r="T357" s="268"/>
      <c r="U357" s="268"/>
      <c r="V357" s="268"/>
      <c r="W357" s="268"/>
      <c r="X357" s="268"/>
      <c r="Y357" s="268"/>
      <c r="Z357" s="268"/>
    </row>
    <row r="358" spans="1:26" ht="15.75" customHeight="1">
      <c r="A358" s="268"/>
      <c r="B358" s="268"/>
      <c r="C358" s="268"/>
      <c r="D358" s="268"/>
      <c r="E358" s="268"/>
      <c r="F358" s="268"/>
      <c r="G358" s="268"/>
      <c r="H358" s="268"/>
      <c r="I358" s="268"/>
      <c r="J358" s="268"/>
      <c r="K358" s="268"/>
      <c r="L358" s="268"/>
      <c r="M358" s="268"/>
      <c r="N358" s="268"/>
      <c r="O358" s="268"/>
      <c r="P358" s="268"/>
      <c r="Q358" s="268"/>
      <c r="R358" s="268"/>
      <c r="S358" s="268"/>
      <c r="T358" s="268"/>
      <c r="U358" s="268"/>
      <c r="V358" s="268"/>
      <c r="W358" s="268"/>
      <c r="X358" s="268"/>
      <c r="Y358" s="268"/>
      <c r="Z358" s="268"/>
    </row>
    <row r="359" spans="1:26" ht="15.75" customHeight="1">
      <c r="A359" s="268"/>
      <c r="B359" s="268"/>
      <c r="C359" s="268"/>
      <c r="D359" s="268"/>
      <c r="E359" s="268"/>
      <c r="F359" s="268"/>
      <c r="G359" s="268"/>
      <c r="H359" s="268"/>
      <c r="I359" s="268"/>
      <c r="J359" s="268"/>
      <c r="K359" s="268"/>
      <c r="L359" s="268"/>
      <c r="M359" s="268"/>
      <c r="N359" s="268"/>
      <c r="O359" s="268"/>
      <c r="P359" s="268"/>
      <c r="Q359" s="268"/>
      <c r="R359" s="268"/>
      <c r="S359" s="268"/>
      <c r="T359" s="268"/>
      <c r="U359" s="268"/>
      <c r="V359" s="268"/>
      <c r="W359" s="268"/>
      <c r="X359" s="268"/>
      <c r="Y359" s="268"/>
      <c r="Z359" s="268"/>
    </row>
    <row r="360" spans="1:26" ht="15.75" customHeight="1">
      <c r="A360" s="268"/>
      <c r="B360" s="268"/>
      <c r="C360" s="268"/>
      <c r="D360" s="268"/>
      <c r="E360" s="268"/>
      <c r="F360" s="268"/>
      <c r="G360" s="268"/>
      <c r="H360" s="268"/>
      <c r="I360" s="268"/>
      <c r="J360" s="268"/>
      <c r="K360" s="268"/>
      <c r="L360" s="268"/>
      <c r="M360" s="268"/>
      <c r="N360" s="268"/>
      <c r="O360" s="268"/>
      <c r="P360" s="268"/>
      <c r="Q360" s="268"/>
      <c r="R360" s="268"/>
      <c r="S360" s="268"/>
      <c r="T360" s="268"/>
      <c r="U360" s="268"/>
      <c r="V360" s="268"/>
      <c r="W360" s="268"/>
      <c r="X360" s="268"/>
      <c r="Y360" s="268"/>
      <c r="Z360" s="268"/>
    </row>
    <row r="361" spans="1:26" ht="15.75" customHeight="1">
      <c r="A361" s="268"/>
      <c r="B361" s="268"/>
      <c r="C361" s="268"/>
      <c r="D361" s="268"/>
      <c r="E361" s="268"/>
      <c r="F361" s="268"/>
      <c r="G361" s="268"/>
      <c r="H361" s="268"/>
      <c r="I361" s="268"/>
      <c r="J361" s="268"/>
      <c r="K361" s="268"/>
      <c r="L361" s="268"/>
      <c r="M361" s="268"/>
      <c r="N361" s="268"/>
      <c r="O361" s="268"/>
      <c r="P361" s="268"/>
      <c r="Q361" s="268"/>
      <c r="R361" s="268"/>
      <c r="S361" s="268"/>
      <c r="T361" s="268"/>
      <c r="U361" s="268"/>
      <c r="V361" s="268"/>
      <c r="W361" s="268"/>
      <c r="X361" s="268"/>
      <c r="Y361" s="268"/>
      <c r="Z361" s="268"/>
    </row>
    <row r="362" spans="1:26" ht="15.75" customHeight="1">
      <c r="A362" s="268"/>
      <c r="B362" s="268"/>
      <c r="C362" s="268"/>
      <c r="D362" s="268"/>
      <c r="E362" s="268"/>
      <c r="F362" s="268"/>
      <c r="G362" s="268"/>
      <c r="H362" s="268"/>
      <c r="I362" s="268"/>
      <c r="J362" s="268"/>
      <c r="K362" s="268"/>
      <c r="L362" s="268"/>
      <c r="M362" s="268"/>
      <c r="N362" s="268"/>
      <c r="O362" s="268"/>
      <c r="P362" s="268"/>
      <c r="Q362" s="268"/>
      <c r="R362" s="268"/>
      <c r="S362" s="268"/>
      <c r="T362" s="268"/>
      <c r="U362" s="268"/>
      <c r="V362" s="268"/>
      <c r="W362" s="268"/>
      <c r="X362" s="268"/>
      <c r="Y362" s="268"/>
      <c r="Z362" s="268"/>
    </row>
    <row r="363" spans="1:26" ht="15.75" customHeight="1">
      <c r="A363" s="268"/>
      <c r="B363" s="268"/>
      <c r="C363" s="268"/>
      <c r="D363" s="268"/>
      <c r="E363" s="268"/>
      <c r="F363" s="268"/>
      <c r="G363" s="268"/>
      <c r="H363" s="268"/>
      <c r="I363" s="268"/>
      <c r="J363" s="268"/>
      <c r="K363" s="268"/>
      <c r="L363" s="268"/>
      <c r="M363" s="268"/>
      <c r="N363" s="268"/>
      <c r="O363" s="268"/>
      <c r="P363" s="268"/>
      <c r="Q363" s="268"/>
      <c r="R363" s="268"/>
      <c r="S363" s="268"/>
      <c r="T363" s="268"/>
      <c r="U363" s="268"/>
      <c r="V363" s="268"/>
      <c r="W363" s="268"/>
      <c r="X363" s="268"/>
      <c r="Y363" s="268"/>
      <c r="Z363" s="268"/>
    </row>
    <row r="364" spans="1:26" ht="15.75" customHeight="1">
      <c r="A364" s="268"/>
      <c r="B364" s="268"/>
      <c r="C364" s="268"/>
      <c r="D364" s="268"/>
      <c r="E364" s="268"/>
      <c r="F364" s="268"/>
      <c r="G364" s="268"/>
      <c r="H364" s="268"/>
      <c r="I364" s="268"/>
      <c r="J364" s="268"/>
      <c r="K364" s="268"/>
      <c r="L364" s="268"/>
      <c r="M364" s="268"/>
      <c r="N364" s="268"/>
      <c r="O364" s="268"/>
      <c r="P364" s="268"/>
      <c r="Q364" s="268"/>
      <c r="R364" s="268"/>
      <c r="S364" s="268"/>
      <c r="T364" s="268"/>
      <c r="U364" s="268"/>
      <c r="V364" s="268"/>
      <c r="W364" s="268"/>
      <c r="X364" s="268"/>
      <c r="Y364" s="268"/>
      <c r="Z364" s="268"/>
    </row>
    <row r="365" spans="1:26" ht="15.75" customHeight="1">
      <c r="A365" s="268"/>
      <c r="B365" s="268"/>
      <c r="C365" s="268"/>
      <c r="D365" s="268"/>
      <c r="E365" s="268"/>
      <c r="F365" s="268"/>
      <c r="G365" s="268"/>
      <c r="H365" s="268"/>
      <c r="I365" s="268"/>
      <c r="J365" s="268"/>
      <c r="K365" s="268"/>
      <c r="L365" s="268"/>
      <c r="M365" s="268"/>
      <c r="N365" s="268"/>
      <c r="O365" s="268"/>
      <c r="P365" s="268"/>
      <c r="Q365" s="268"/>
      <c r="R365" s="268"/>
      <c r="S365" s="268"/>
      <c r="T365" s="268"/>
      <c r="U365" s="268"/>
      <c r="V365" s="268"/>
      <c r="W365" s="268"/>
      <c r="X365" s="268"/>
      <c r="Y365" s="268"/>
      <c r="Z365" s="268"/>
    </row>
    <row r="366" spans="1:26" ht="15.75" customHeight="1">
      <c r="A366" s="268"/>
      <c r="B366" s="268"/>
      <c r="C366" s="268"/>
      <c r="D366" s="268"/>
      <c r="E366" s="268"/>
      <c r="F366" s="268"/>
      <c r="G366" s="268"/>
      <c r="H366" s="268"/>
      <c r="I366" s="268"/>
      <c r="J366" s="268"/>
      <c r="K366" s="268"/>
      <c r="L366" s="268"/>
      <c r="M366" s="268"/>
      <c r="N366" s="268"/>
      <c r="O366" s="268"/>
      <c r="P366" s="268"/>
      <c r="Q366" s="268"/>
      <c r="R366" s="268"/>
      <c r="S366" s="268"/>
      <c r="T366" s="268"/>
      <c r="U366" s="268"/>
      <c r="V366" s="268"/>
      <c r="W366" s="268"/>
      <c r="X366" s="268"/>
      <c r="Y366" s="268"/>
      <c r="Z366" s="268"/>
    </row>
    <row r="367" spans="1:26" ht="15.75" customHeight="1">
      <c r="A367" s="268"/>
      <c r="B367" s="268"/>
      <c r="C367" s="268"/>
      <c r="D367" s="268"/>
      <c r="E367" s="268"/>
      <c r="F367" s="268"/>
      <c r="G367" s="268"/>
      <c r="H367" s="268"/>
      <c r="I367" s="268"/>
      <c r="J367" s="268"/>
      <c r="K367" s="268"/>
      <c r="L367" s="268"/>
      <c r="M367" s="268"/>
      <c r="N367" s="268"/>
      <c r="O367" s="268"/>
      <c r="P367" s="268"/>
      <c r="Q367" s="268"/>
      <c r="R367" s="268"/>
      <c r="S367" s="268"/>
      <c r="T367" s="268"/>
      <c r="U367" s="268"/>
      <c r="V367" s="268"/>
      <c r="W367" s="268"/>
      <c r="X367" s="268"/>
      <c r="Y367" s="268"/>
      <c r="Z367" s="268"/>
    </row>
    <row r="368" spans="1:26" ht="15.75" customHeight="1">
      <c r="A368" s="268"/>
      <c r="B368" s="268"/>
      <c r="C368" s="268"/>
      <c r="D368" s="268"/>
      <c r="E368" s="268"/>
      <c r="F368" s="268"/>
      <c r="G368" s="268"/>
      <c r="H368" s="268"/>
      <c r="I368" s="268"/>
      <c r="J368" s="268"/>
      <c r="K368" s="268"/>
      <c r="L368" s="268"/>
      <c r="M368" s="268"/>
      <c r="N368" s="268"/>
      <c r="O368" s="268"/>
      <c r="P368" s="268"/>
      <c r="Q368" s="268"/>
      <c r="R368" s="268"/>
      <c r="S368" s="268"/>
      <c r="T368" s="268"/>
      <c r="U368" s="268"/>
      <c r="V368" s="268"/>
      <c r="W368" s="268"/>
      <c r="X368" s="268"/>
      <c r="Y368" s="268"/>
      <c r="Z368" s="268"/>
    </row>
    <row r="369" spans="1:26" ht="15.75" customHeight="1">
      <c r="A369" s="268"/>
      <c r="B369" s="268"/>
      <c r="C369" s="268"/>
      <c r="D369" s="268"/>
      <c r="E369" s="268"/>
      <c r="F369" s="268"/>
      <c r="G369" s="268"/>
      <c r="H369" s="268"/>
      <c r="I369" s="268"/>
      <c r="J369" s="268"/>
      <c r="K369" s="268"/>
      <c r="L369" s="268"/>
      <c r="M369" s="268"/>
      <c r="N369" s="268"/>
      <c r="O369" s="268"/>
      <c r="P369" s="268"/>
      <c r="Q369" s="268"/>
      <c r="R369" s="268"/>
      <c r="S369" s="268"/>
      <c r="T369" s="268"/>
      <c r="U369" s="268"/>
      <c r="V369" s="268"/>
      <c r="W369" s="268"/>
      <c r="X369" s="268"/>
      <c r="Y369" s="268"/>
      <c r="Z369" s="268"/>
    </row>
    <row r="370" spans="1:26" ht="15.75" customHeight="1">
      <c r="A370" s="268"/>
      <c r="B370" s="268"/>
      <c r="C370" s="268"/>
      <c r="D370" s="268"/>
      <c r="E370" s="268"/>
      <c r="F370" s="268"/>
      <c r="G370" s="268"/>
      <c r="H370" s="268"/>
      <c r="I370" s="268"/>
      <c r="J370" s="268"/>
      <c r="K370" s="268"/>
      <c r="L370" s="268"/>
      <c r="M370" s="268"/>
      <c r="N370" s="268"/>
      <c r="O370" s="268"/>
      <c r="P370" s="268"/>
      <c r="Q370" s="268"/>
      <c r="R370" s="268"/>
      <c r="S370" s="268"/>
      <c r="T370" s="268"/>
      <c r="U370" s="268"/>
      <c r="V370" s="268"/>
      <c r="W370" s="268"/>
      <c r="X370" s="268"/>
      <c r="Y370" s="268"/>
      <c r="Z370" s="268"/>
    </row>
    <row r="371" spans="1:26" ht="15.75" customHeight="1">
      <c r="A371" s="268"/>
      <c r="B371" s="268"/>
      <c r="C371" s="268"/>
      <c r="D371" s="268"/>
      <c r="E371" s="268"/>
      <c r="F371" s="268"/>
      <c r="G371" s="268"/>
      <c r="H371" s="268"/>
      <c r="I371" s="268"/>
      <c r="J371" s="268"/>
      <c r="K371" s="268"/>
      <c r="L371" s="268"/>
      <c r="M371" s="268"/>
      <c r="N371" s="268"/>
      <c r="O371" s="268"/>
      <c r="P371" s="268"/>
      <c r="Q371" s="268"/>
      <c r="R371" s="268"/>
      <c r="S371" s="268"/>
      <c r="T371" s="268"/>
      <c r="U371" s="268"/>
      <c r="V371" s="268"/>
      <c r="W371" s="268"/>
      <c r="X371" s="268"/>
      <c r="Y371" s="268"/>
      <c r="Z371" s="268"/>
    </row>
    <row r="372" spans="1:26" ht="15.75" customHeight="1">
      <c r="A372" s="268"/>
      <c r="B372" s="268"/>
      <c r="C372" s="268"/>
      <c r="D372" s="268"/>
      <c r="E372" s="268"/>
      <c r="F372" s="268"/>
      <c r="G372" s="268"/>
      <c r="H372" s="268"/>
      <c r="I372" s="268"/>
      <c r="J372" s="268"/>
      <c r="K372" s="268"/>
      <c r="L372" s="268"/>
      <c r="M372" s="268"/>
      <c r="N372" s="268"/>
      <c r="O372" s="268"/>
      <c r="P372" s="268"/>
      <c r="Q372" s="268"/>
      <c r="R372" s="268"/>
      <c r="S372" s="268"/>
      <c r="T372" s="268"/>
      <c r="U372" s="268"/>
      <c r="V372" s="268"/>
      <c r="W372" s="268"/>
      <c r="X372" s="268"/>
      <c r="Y372" s="268"/>
      <c r="Z372" s="268"/>
    </row>
    <row r="373" spans="1:26" ht="15.75" customHeight="1">
      <c r="A373" s="268"/>
      <c r="B373" s="268"/>
      <c r="C373" s="268"/>
      <c r="D373" s="268"/>
      <c r="E373" s="268"/>
      <c r="F373" s="268"/>
      <c r="G373" s="268"/>
      <c r="H373" s="268"/>
      <c r="I373" s="268"/>
      <c r="J373" s="268"/>
      <c r="K373" s="268"/>
      <c r="L373" s="268"/>
      <c r="M373" s="268"/>
      <c r="N373" s="268"/>
      <c r="O373" s="268"/>
      <c r="P373" s="268"/>
      <c r="Q373" s="268"/>
      <c r="R373" s="268"/>
      <c r="S373" s="268"/>
      <c r="T373" s="268"/>
      <c r="U373" s="268"/>
      <c r="V373" s="268"/>
      <c r="W373" s="268"/>
      <c r="X373" s="268"/>
      <c r="Y373" s="268"/>
      <c r="Z373" s="268"/>
    </row>
    <row r="374" spans="1:26" ht="15.75" customHeight="1">
      <c r="A374" s="268"/>
      <c r="B374" s="268"/>
      <c r="C374" s="268"/>
      <c r="D374" s="268"/>
      <c r="E374" s="268"/>
      <c r="F374" s="268"/>
      <c r="G374" s="268"/>
      <c r="H374" s="268"/>
      <c r="I374" s="268"/>
      <c r="J374" s="268"/>
      <c r="K374" s="268"/>
      <c r="L374" s="268"/>
      <c r="M374" s="268"/>
      <c r="N374" s="268"/>
      <c r="O374" s="268"/>
      <c r="P374" s="268"/>
      <c r="Q374" s="268"/>
      <c r="R374" s="268"/>
      <c r="S374" s="268"/>
      <c r="T374" s="268"/>
      <c r="U374" s="268"/>
      <c r="V374" s="268"/>
      <c r="W374" s="268"/>
      <c r="X374" s="268"/>
      <c r="Y374" s="268"/>
      <c r="Z374" s="268"/>
    </row>
    <row r="375" spans="1:26" ht="15.75" customHeight="1">
      <c r="A375" s="268"/>
      <c r="B375" s="268"/>
      <c r="C375" s="268"/>
      <c r="D375" s="268"/>
      <c r="E375" s="268"/>
      <c r="F375" s="268"/>
      <c r="G375" s="268"/>
      <c r="H375" s="268"/>
      <c r="I375" s="268"/>
      <c r="J375" s="268"/>
      <c r="K375" s="268"/>
      <c r="L375" s="268"/>
      <c r="M375" s="268"/>
      <c r="N375" s="268"/>
      <c r="O375" s="268"/>
      <c r="P375" s="268"/>
      <c r="Q375" s="268"/>
      <c r="R375" s="268"/>
      <c r="S375" s="268"/>
      <c r="T375" s="268"/>
      <c r="U375" s="268"/>
      <c r="V375" s="268"/>
      <c r="W375" s="268"/>
      <c r="X375" s="268"/>
      <c r="Y375" s="268"/>
      <c r="Z375" s="268"/>
    </row>
    <row r="376" spans="1:26" ht="15.75" customHeight="1">
      <c r="A376" s="268"/>
      <c r="B376" s="268"/>
      <c r="C376" s="268"/>
      <c r="D376" s="268"/>
      <c r="E376" s="268"/>
      <c r="F376" s="268"/>
      <c r="G376" s="268"/>
      <c r="H376" s="268"/>
      <c r="I376" s="268"/>
      <c r="J376" s="268"/>
      <c r="K376" s="268"/>
      <c r="L376" s="268"/>
      <c r="M376" s="268"/>
      <c r="N376" s="268"/>
      <c r="O376" s="268"/>
      <c r="P376" s="268"/>
      <c r="Q376" s="268"/>
      <c r="R376" s="268"/>
      <c r="S376" s="268"/>
      <c r="T376" s="268"/>
      <c r="U376" s="268"/>
      <c r="V376" s="268"/>
      <c r="W376" s="268"/>
      <c r="X376" s="268"/>
      <c r="Y376" s="268"/>
      <c r="Z376" s="268"/>
    </row>
    <row r="377" spans="1:26" ht="15.75" customHeight="1">
      <c r="A377" s="268"/>
      <c r="B377" s="268"/>
      <c r="C377" s="268"/>
      <c r="D377" s="268"/>
      <c r="E377" s="268"/>
      <c r="F377" s="268"/>
      <c r="G377" s="268"/>
      <c r="H377" s="268"/>
      <c r="I377" s="268"/>
      <c r="J377" s="268"/>
      <c r="K377" s="268"/>
      <c r="L377" s="268"/>
      <c r="M377" s="268"/>
      <c r="N377" s="268"/>
      <c r="O377" s="268"/>
      <c r="P377" s="268"/>
      <c r="Q377" s="268"/>
      <c r="R377" s="268"/>
      <c r="S377" s="268"/>
      <c r="T377" s="268"/>
      <c r="U377" s="268"/>
      <c r="V377" s="268"/>
      <c r="W377" s="268"/>
      <c r="X377" s="268"/>
      <c r="Y377" s="268"/>
      <c r="Z377" s="268"/>
    </row>
    <row r="378" spans="1:26" ht="15.75" customHeight="1">
      <c r="A378" s="268"/>
      <c r="B378" s="268"/>
      <c r="C378" s="268"/>
      <c r="D378" s="268"/>
      <c r="E378" s="268"/>
      <c r="F378" s="268"/>
      <c r="G378" s="268"/>
      <c r="H378" s="268"/>
      <c r="I378" s="268"/>
      <c r="J378" s="268"/>
      <c r="K378" s="268"/>
      <c r="L378" s="268"/>
      <c r="M378" s="268"/>
      <c r="N378" s="268"/>
      <c r="O378" s="268"/>
      <c r="P378" s="268"/>
      <c r="Q378" s="268"/>
      <c r="R378" s="268"/>
      <c r="S378" s="268"/>
      <c r="T378" s="268"/>
      <c r="U378" s="268"/>
      <c r="V378" s="268"/>
      <c r="W378" s="268"/>
      <c r="X378" s="268"/>
      <c r="Y378" s="268"/>
      <c r="Z378" s="268"/>
    </row>
    <row r="379" spans="1:26" ht="15.75" customHeight="1">
      <c r="A379" s="268"/>
      <c r="B379" s="268"/>
      <c r="C379" s="268"/>
      <c r="D379" s="268"/>
      <c r="E379" s="268"/>
      <c r="F379" s="268"/>
      <c r="G379" s="268"/>
      <c r="H379" s="268"/>
      <c r="I379" s="268"/>
      <c r="J379" s="268"/>
      <c r="K379" s="268"/>
      <c r="L379" s="268"/>
      <c r="M379" s="268"/>
      <c r="N379" s="268"/>
      <c r="O379" s="268"/>
      <c r="P379" s="268"/>
      <c r="Q379" s="268"/>
      <c r="R379" s="268"/>
      <c r="S379" s="268"/>
      <c r="T379" s="268"/>
      <c r="U379" s="268"/>
      <c r="V379" s="268"/>
      <c r="W379" s="268"/>
      <c r="X379" s="268"/>
      <c r="Y379" s="268"/>
      <c r="Z379" s="268"/>
    </row>
    <row r="380" spans="1:26" ht="15.75" customHeight="1">
      <c r="A380" s="268"/>
      <c r="B380" s="268"/>
      <c r="C380" s="268"/>
      <c r="D380" s="268"/>
      <c r="E380" s="268"/>
      <c r="F380" s="268"/>
      <c r="G380" s="268"/>
      <c r="H380" s="268"/>
      <c r="I380" s="268"/>
      <c r="J380" s="268"/>
      <c r="K380" s="268"/>
      <c r="L380" s="268"/>
      <c r="M380" s="268"/>
      <c r="N380" s="268"/>
      <c r="O380" s="268"/>
      <c r="P380" s="268"/>
      <c r="Q380" s="268"/>
      <c r="R380" s="268"/>
      <c r="S380" s="268"/>
      <c r="T380" s="268"/>
      <c r="U380" s="268"/>
      <c r="V380" s="268"/>
      <c r="W380" s="268"/>
      <c r="X380" s="268"/>
      <c r="Y380" s="268"/>
      <c r="Z380" s="268"/>
    </row>
    <row r="381" spans="1:26" ht="15.75" customHeight="1">
      <c r="A381" s="268"/>
      <c r="B381" s="268"/>
      <c r="C381" s="268"/>
      <c r="D381" s="268"/>
      <c r="E381" s="268"/>
      <c r="F381" s="268"/>
      <c r="G381" s="268"/>
      <c r="H381" s="268"/>
      <c r="I381" s="268"/>
      <c r="J381" s="268"/>
      <c r="K381" s="268"/>
      <c r="L381" s="268"/>
      <c r="M381" s="268"/>
      <c r="N381" s="268"/>
      <c r="O381" s="268"/>
      <c r="P381" s="268"/>
      <c r="Q381" s="268"/>
      <c r="R381" s="268"/>
      <c r="S381" s="268"/>
      <c r="T381" s="268"/>
      <c r="U381" s="268"/>
      <c r="V381" s="268"/>
      <c r="W381" s="268"/>
      <c r="X381" s="268"/>
      <c r="Y381" s="268"/>
      <c r="Z381" s="268"/>
    </row>
    <row r="382" spans="1:26" ht="15.75" customHeight="1">
      <c r="A382" s="268"/>
      <c r="B382" s="268"/>
      <c r="C382" s="268"/>
      <c r="D382" s="268"/>
      <c r="E382" s="268"/>
      <c r="F382" s="268"/>
      <c r="G382" s="268"/>
      <c r="H382" s="268"/>
      <c r="I382" s="268"/>
      <c r="J382" s="268"/>
      <c r="K382" s="268"/>
      <c r="L382" s="268"/>
      <c r="M382" s="268"/>
      <c r="N382" s="268"/>
      <c r="O382" s="268"/>
      <c r="P382" s="268"/>
      <c r="Q382" s="268"/>
      <c r="R382" s="268"/>
      <c r="S382" s="268"/>
      <c r="T382" s="268"/>
      <c r="U382" s="268"/>
      <c r="V382" s="268"/>
      <c r="W382" s="268"/>
      <c r="X382" s="268"/>
      <c r="Y382" s="268"/>
      <c r="Z382" s="268"/>
    </row>
    <row r="383" spans="1:26" ht="15.75" customHeight="1">
      <c r="A383" s="268"/>
      <c r="B383" s="268"/>
      <c r="C383" s="268"/>
      <c r="D383" s="268"/>
      <c r="E383" s="268"/>
      <c r="F383" s="268"/>
      <c r="G383" s="268"/>
      <c r="H383" s="268"/>
      <c r="I383" s="268"/>
      <c r="J383" s="268"/>
      <c r="K383" s="268"/>
      <c r="L383" s="268"/>
      <c r="M383" s="268"/>
      <c r="N383" s="268"/>
      <c r="O383" s="268"/>
      <c r="P383" s="268"/>
      <c r="Q383" s="268"/>
      <c r="R383" s="268"/>
      <c r="S383" s="268"/>
      <c r="T383" s="268"/>
      <c r="U383" s="268"/>
      <c r="V383" s="268"/>
      <c r="W383" s="268"/>
      <c r="X383" s="268"/>
      <c r="Y383" s="268"/>
      <c r="Z383" s="268"/>
    </row>
    <row r="384" spans="1:26" ht="15.75" customHeight="1">
      <c r="A384" s="268"/>
      <c r="B384" s="268"/>
      <c r="C384" s="268"/>
      <c r="D384" s="268"/>
      <c r="E384" s="268"/>
      <c r="F384" s="268"/>
      <c r="G384" s="268"/>
      <c r="H384" s="268"/>
      <c r="I384" s="268"/>
      <c r="J384" s="268"/>
      <c r="K384" s="268"/>
      <c r="L384" s="268"/>
      <c r="M384" s="268"/>
      <c r="N384" s="268"/>
      <c r="O384" s="268"/>
      <c r="P384" s="268"/>
      <c r="Q384" s="268"/>
      <c r="R384" s="268"/>
      <c r="S384" s="268"/>
      <c r="T384" s="268"/>
      <c r="U384" s="268"/>
      <c r="V384" s="268"/>
      <c r="W384" s="268"/>
      <c r="X384" s="268"/>
      <c r="Y384" s="268"/>
      <c r="Z384" s="268"/>
    </row>
    <row r="385" spans="1:26" ht="15.75" customHeight="1">
      <c r="A385" s="268"/>
      <c r="B385" s="268"/>
      <c r="C385" s="268"/>
      <c r="D385" s="268"/>
      <c r="E385" s="268"/>
      <c r="F385" s="268"/>
      <c r="G385" s="268"/>
      <c r="H385" s="268"/>
      <c r="I385" s="268"/>
      <c r="J385" s="268"/>
      <c r="K385" s="268"/>
      <c r="L385" s="268"/>
      <c r="M385" s="268"/>
      <c r="N385" s="268"/>
      <c r="O385" s="268"/>
      <c r="P385" s="268"/>
      <c r="Q385" s="268"/>
      <c r="R385" s="268"/>
      <c r="S385" s="268"/>
      <c r="T385" s="268"/>
      <c r="U385" s="268"/>
      <c r="V385" s="268"/>
      <c r="W385" s="268"/>
      <c r="X385" s="268"/>
      <c r="Y385" s="268"/>
      <c r="Z385" s="268"/>
    </row>
    <row r="386" spans="1:26" ht="15.75" customHeight="1">
      <c r="A386" s="268"/>
      <c r="B386" s="268"/>
      <c r="C386" s="268"/>
      <c r="D386" s="268"/>
      <c r="E386" s="268"/>
      <c r="F386" s="268"/>
      <c r="G386" s="268"/>
      <c r="H386" s="268"/>
      <c r="I386" s="268"/>
      <c r="J386" s="268"/>
      <c r="K386" s="268"/>
      <c r="L386" s="268"/>
      <c r="M386" s="268"/>
      <c r="N386" s="268"/>
      <c r="O386" s="268"/>
      <c r="P386" s="268"/>
      <c r="Q386" s="268"/>
      <c r="R386" s="268"/>
      <c r="S386" s="268"/>
      <c r="T386" s="268"/>
      <c r="U386" s="268"/>
      <c r="V386" s="268"/>
      <c r="W386" s="268"/>
      <c r="X386" s="268"/>
      <c r="Y386" s="268"/>
      <c r="Z386" s="268"/>
    </row>
    <row r="387" spans="1:26" ht="15.75" customHeight="1">
      <c r="A387" s="268"/>
      <c r="B387" s="268"/>
      <c r="C387" s="268"/>
      <c r="D387" s="268"/>
      <c r="E387" s="268"/>
      <c r="F387" s="268"/>
      <c r="G387" s="268"/>
      <c r="H387" s="268"/>
      <c r="I387" s="268"/>
      <c r="J387" s="268"/>
      <c r="K387" s="268"/>
      <c r="L387" s="268"/>
      <c r="M387" s="268"/>
      <c r="N387" s="268"/>
      <c r="O387" s="268"/>
      <c r="P387" s="268"/>
      <c r="Q387" s="268"/>
      <c r="R387" s="268"/>
      <c r="S387" s="268"/>
      <c r="T387" s="268"/>
      <c r="U387" s="268"/>
      <c r="V387" s="268"/>
      <c r="W387" s="268"/>
      <c r="X387" s="268"/>
      <c r="Y387" s="268"/>
      <c r="Z387" s="268"/>
    </row>
    <row r="388" spans="1:26" ht="15.75" customHeight="1">
      <c r="A388" s="268"/>
      <c r="B388" s="268"/>
      <c r="C388" s="268"/>
      <c r="D388" s="268"/>
      <c r="E388" s="268"/>
      <c r="F388" s="268"/>
      <c r="G388" s="268"/>
      <c r="H388" s="268"/>
      <c r="I388" s="268"/>
      <c r="J388" s="268"/>
      <c r="K388" s="268"/>
      <c r="L388" s="268"/>
      <c r="M388" s="268"/>
      <c r="N388" s="268"/>
      <c r="O388" s="268"/>
      <c r="P388" s="268"/>
      <c r="Q388" s="268"/>
      <c r="R388" s="268"/>
      <c r="S388" s="268"/>
      <c r="T388" s="268"/>
      <c r="U388" s="268"/>
      <c r="V388" s="268"/>
      <c r="W388" s="268"/>
      <c r="X388" s="268"/>
      <c r="Y388" s="268"/>
      <c r="Z388" s="268"/>
    </row>
    <row r="389" spans="1:26" ht="15.75" customHeight="1">
      <c r="A389" s="268"/>
      <c r="B389" s="268"/>
      <c r="C389" s="268"/>
      <c r="D389" s="268"/>
      <c r="E389" s="268"/>
      <c r="F389" s="268"/>
      <c r="G389" s="268"/>
      <c r="H389" s="268"/>
      <c r="I389" s="268"/>
      <c r="J389" s="268"/>
      <c r="K389" s="268"/>
      <c r="L389" s="268"/>
      <c r="M389" s="268"/>
      <c r="N389" s="268"/>
      <c r="O389" s="268"/>
      <c r="P389" s="268"/>
      <c r="Q389" s="268"/>
      <c r="R389" s="268"/>
      <c r="S389" s="268"/>
      <c r="T389" s="268"/>
      <c r="U389" s="268"/>
      <c r="V389" s="268"/>
      <c r="W389" s="268"/>
      <c r="X389" s="268"/>
      <c r="Y389" s="268"/>
      <c r="Z389" s="268"/>
    </row>
    <row r="390" spans="1:26" ht="15.75" customHeight="1">
      <c r="A390" s="268"/>
      <c r="B390" s="268"/>
      <c r="C390" s="268"/>
      <c r="D390" s="268"/>
      <c r="E390" s="268"/>
      <c r="F390" s="268"/>
      <c r="G390" s="268"/>
      <c r="H390" s="268"/>
      <c r="I390" s="268"/>
      <c r="J390" s="268"/>
      <c r="K390" s="268"/>
      <c r="L390" s="268"/>
      <c r="M390" s="268"/>
      <c r="N390" s="268"/>
      <c r="O390" s="268"/>
      <c r="P390" s="268"/>
      <c r="Q390" s="268"/>
      <c r="R390" s="268"/>
      <c r="S390" s="268"/>
      <c r="T390" s="268"/>
      <c r="U390" s="268"/>
      <c r="V390" s="268"/>
      <c r="W390" s="268"/>
      <c r="X390" s="268"/>
      <c r="Y390" s="268"/>
      <c r="Z390" s="268"/>
    </row>
    <row r="391" spans="1:26" ht="15.75" customHeight="1">
      <c r="A391" s="268"/>
      <c r="B391" s="268"/>
      <c r="C391" s="268"/>
      <c r="D391" s="268"/>
      <c r="E391" s="268"/>
      <c r="F391" s="268"/>
      <c r="G391" s="268"/>
      <c r="H391" s="268"/>
      <c r="I391" s="268"/>
      <c r="J391" s="268"/>
      <c r="K391" s="268"/>
      <c r="L391" s="268"/>
      <c r="M391" s="268"/>
      <c r="N391" s="268"/>
      <c r="O391" s="268"/>
      <c r="P391" s="268"/>
      <c r="Q391" s="268"/>
      <c r="R391" s="268"/>
      <c r="S391" s="268"/>
      <c r="T391" s="268"/>
      <c r="U391" s="268"/>
      <c r="V391" s="268"/>
      <c r="W391" s="268"/>
      <c r="X391" s="268"/>
      <c r="Y391" s="268"/>
      <c r="Z391" s="268"/>
    </row>
    <row r="392" spans="1:26" ht="15.75" customHeight="1">
      <c r="A392" s="268"/>
      <c r="B392" s="268"/>
      <c r="C392" s="268"/>
      <c r="D392" s="268"/>
      <c r="E392" s="268"/>
      <c r="F392" s="268"/>
      <c r="G392" s="268"/>
      <c r="H392" s="268"/>
      <c r="I392" s="268"/>
      <c r="J392" s="268"/>
      <c r="K392" s="268"/>
      <c r="L392" s="268"/>
      <c r="M392" s="268"/>
      <c r="N392" s="268"/>
      <c r="O392" s="268"/>
      <c r="P392" s="268"/>
      <c r="Q392" s="268"/>
      <c r="R392" s="268"/>
      <c r="S392" s="268"/>
      <c r="T392" s="268"/>
      <c r="U392" s="268"/>
      <c r="V392" s="268"/>
      <c r="W392" s="268"/>
      <c r="X392" s="268"/>
      <c r="Y392" s="268"/>
      <c r="Z392" s="268"/>
    </row>
    <row r="393" spans="1:26" ht="15.75" customHeight="1">
      <c r="A393" s="268"/>
      <c r="B393" s="268"/>
      <c r="C393" s="268"/>
      <c r="D393" s="268"/>
      <c r="E393" s="268"/>
      <c r="F393" s="268"/>
      <c r="G393" s="268"/>
      <c r="H393" s="268"/>
      <c r="I393" s="268"/>
      <c r="J393" s="268"/>
      <c r="K393" s="268"/>
      <c r="L393" s="268"/>
      <c r="M393" s="268"/>
      <c r="N393" s="268"/>
      <c r="O393" s="268"/>
      <c r="P393" s="268"/>
      <c r="Q393" s="268"/>
      <c r="R393" s="268"/>
      <c r="S393" s="268"/>
      <c r="T393" s="268"/>
      <c r="U393" s="268"/>
      <c r="V393" s="268"/>
      <c r="W393" s="268"/>
      <c r="X393" s="268"/>
      <c r="Y393" s="268"/>
      <c r="Z393" s="268"/>
    </row>
    <row r="394" spans="1:26" ht="15.75" customHeight="1">
      <c r="A394" s="268"/>
      <c r="B394" s="268"/>
      <c r="C394" s="268"/>
      <c r="D394" s="268"/>
      <c r="E394" s="268"/>
      <c r="F394" s="268"/>
      <c r="G394" s="268"/>
      <c r="H394" s="268"/>
      <c r="I394" s="268"/>
      <c r="J394" s="268"/>
      <c r="K394" s="268"/>
      <c r="L394" s="268"/>
      <c r="M394" s="268"/>
      <c r="N394" s="268"/>
      <c r="O394" s="268"/>
      <c r="P394" s="268"/>
      <c r="Q394" s="268"/>
      <c r="R394" s="268"/>
      <c r="S394" s="268"/>
      <c r="T394" s="268"/>
      <c r="U394" s="268"/>
      <c r="V394" s="268"/>
      <c r="W394" s="268"/>
      <c r="X394" s="268"/>
      <c r="Y394" s="268"/>
      <c r="Z394" s="268"/>
    </row>
    <row r="395" spans="1:26" ht="15.75" customHeight="1">
      <c r="A395" s="268"/>
      <c r="B395" s="268"/>
      <c r="C395" s="268"/>
      <c r="D395" s="268"/>
      <c r="E395" s="268"/>
      <c r="F395" s="268"/>
      <c r="G395" s="268"/>
      <c r="H395" s="268"/>
      <c r="I395" s="268"/>
      <c r="J395" s="268"/>
      <c r="K395" s="268"/>
      <c r="L395" s="268"/>
      <c r="M395" s="268"/>
      <c r="N395" s="268"/>
      <c r="O395" s="268"/>
      <c r="P395" s="268"/>
      <c r="Q395" s="268"/>
      <c r="R395" s="268"/>
      <c r="S395" s="268"/>
      <c r="T395" s="268"/>
      <c r="U395" s="268"/>
      <c r="V395" s="268"/>
      <c r="W395" s="268"/>
      <c r="X395" s="268"/>
      <c r="Y395" s="268"/>
      <c r="Z395" s="268"/>
    </row>
    <row r="396" spans="1:26" ht="15.75" customHeight="1">
      <c r="A396" s="268"/>
      <c r="B396" s="268"/>
      <c r="C396" s="268"/>
      <c r="D396" s="268"/>
      <c r="E396" s="268"/>
      <c r="F396" s="268"/>
      <c r="G396" s="268"/>
      <c r="H396" s="268"/>
      <c r="I396" s="268"/>
      <c r="J396" s="268"/>
      <c r="K396" s="268"/>
      <c r="L396" s="268"/>
      <c r="M396" s="268"/>
      <c r="N396" s="268"/>
      <c r="O396" s="268"/>
      <c r="P396" s="268"/>
      <c r="Q396" s="268"/>
      <c r="R396" s="268"/>
      <c r="S396" s="268"/>
      <c r="T396" s="268"/>
      <c r="U396" s="268"/>
      <c r="V396" s="268"/>
      <c r="W396" s="268"/>
      <c r="X396" s="268"/>
      <c r="Y396" s="268"/>
      <c r="Z396" s="268"/>
    </row>
    <row r="397" spans="1:26" ht="15.75" customHeight="1">
      <c r="A397" s="268"/>
      <c r="B397" s="268"/>
      <c r="C397" s="268"/>
      <c r="D397" s="268"/>
      <c r="E397" s="268"/>
      <c r="F397" s="268"/>
      <c r="G397" s="268"/>
      <c r="H397" s="268"/>
      <c r="I397" s="268"/>
      <c r="J397" s="268"/>
      <c r="K397" s="268"/>
      <c r="L397" s="268"/>
      <c r="M397" s="268"/>
      <c r="N397" s="268"/>
      <c r="O397" s="268"/>
      <c r="P397" s="268"/>
      <c r="Q397" s="268"/>
      <c r="R397" s="268"/>
      <c r="S397" s="268"/>
      <c r="T397" s="268"/>
      <c r="U397" s="268"/>
      <c r="V397" s="268"/>
      <c r="W397" s="268"/>
      <c r="X397" s="268"/>
      <c r="Y397" s="268"/>
      <c r="Z397" s="268"/>
    </row>
    <row r="398" spans="1:26" ht="15.75" customHeight="1">
      <c r="A398" s="268"/>
      <c r="B398" s="268"/>
      <c r="C398" s="268"/>
      <c r="D398" s="268"/>
      <c r="E398" s="268"/>
      <c r="F398" s="268"/>
      <c r="G398" s="268"/>
      <c r="H398" s="268"/>
      <c r="I398" s="268"/>
      <c r="J398" s="268"/>
      <c r="K398" s="268"/>
      <c r="L398" s="268"/>
      <c r="M398" s="268"/>
      <c r="N398" s="268"/>
      <c r="O398" s="268"/>
      <c r="P398" s="268"/>
      <c r="Q398" s="268"/>
      <c r="R398" s="268"/>
      <c r="S398" s="268"/>
      <c r="T398" s="268"/>
      <c r="U398" s="268"/>
      <c r="V398" s="268"/>
      <c r="W398" s="268"/>
      <c r="X398" s="268"/>
      <c r="Y398" s="268"/>
      <c r="Z398" s="268"/>
    </row>
    <row r="399" spans="1:26" ht="15.75" customHeight="1">
      <c r="A399" s="268"/>
      <c r="B399" s="268"/>
      <c r="C399" s="268"/>
      <c r="D399" s="268"/>
      <c r="E399" s="268"/>
      <c r="F399" s="268"/>
      <c r="G399" s="268"/>
      <c r="H399" s="268"/>
      <c r="I399" s="268"/>
      <c r="J399" s="268"/>
      <c r="K399" s="268"/>
      <c r="L399" s="268"/>
      <c r="M399" s="268"/>
      <c r="N399" s="268"/>
      <c r="O399" s="268"/>
      <c r="P399" s="268"/>
      <c r="Q399" s="268"/>
      <c r="R399" s="268"/>
      <c r="S399" s="268"/>
      <c r="T399" s="268"/>
      <c r="U399" s="268"/>
      <c r="V399" s="268"/>
      <c r="W399" s="268"/>
      <c r="X399" s="268"/>
      <c r="Y399" s="268"/>
      <c r="Z399" s="268"/>
    </row>
    <row r="400" spans="1:26" ht="15.75" customHeight="1">
      <c r="A400" s="268"/>
      <c r="B400" s="268"/>
      <c r="C400" s="268"/>
      <c r="D400" s="268"/>
      <c r="E400" s="268"/>
      <c r="F400" s="268"/>
      <c r="G400" s="268"/>
      <c r="H400" s="268"/>
      <c r="I400" s="268"/>
      <c r="J400" s="268"/>
      <c r="K400" s="268"/>
      <c r="L400" s="268"/>
      <c r="M400" s="268"/>
      <c r="N400" s="268"/>
      <c r="O400" s="268"/>
      <c r="P400" s="268"/>
      <c r="Q400" s="268"/>
      <c r="R400" s="268"/>
      <c r="S400" s="268"/>
      <c r="T400" s="268"/>
      <c r="U400" s="268"/>
      <c r="V400" s="268"/>
      <c r="W400" s="268"/>
      <c r="X400" s="268"/>
      <c r="Y400" s="268"/>
      <c r="Z400" s="268"/>
    </row>
    <row r="401" spans="1:26" ht="15.75" customHeight="1">
      <c r="A401" s="268"/>
      <c r="B401" s="268"/>
      <c r="C401" s="268"/>
      <c r="D401" s="268"/>
      <c r="E401" s="268"/>
      <c r="F401" s="268"/>
      <c r="G401" s="268"/>
      <c r="H401" s="268"/>
      <c r="I401" s="268"/>
      <c r="J401" s="268"/>
      <c r="K401" s="268"/>
      <c r="L401" s="268"/>
      <c r="M401" s="268"/>
      <c r="N401" s="268"/>
      <c r="O401" s="268"/>
      <c r="P401" s="268"/>
      <c r="Q401" s="268"/>
      <c r="R401" s="268"/>
      <c r="S401" s="268"/>
      <c r="T401" s="268"/>
      <c r="U401" s="268"/>
      <c r="V401" s="268"/>
      <c r="W401" s="268"/>
      <c r="X401" s="268"/>
      <c r="Y401" s="268"/>
      <c r="Z401" s="268"/>
    </row>
    <row r="402" spans="1:26" ht="15.75" customHeight="1">
      <c r="A402" s="268"/>
      <c r="B402" s="268"/>
      <c r="C402" s="268"/>
      <c r="D402" s="268"/>
      <c r="E402" s="268"/>
      <c r="F402" s="268"/>
      <c r="G402" s="268"/>
      <c r="H402" s="268"/>
      <c r="I402" s="268"/>
      <c r="J402" s="268"/>
      <c r="K402" s="268"/>
      <c r="L402" s="268"/>
      <c r="M402" s="268"/>
      <c r="N402" s="268"/>
      <c r="O402" s="268"/>
      <c r="P402" s="268"/>
      <c r="Q402" s="268"/>
      <c r="R402" s="268"/>
      <c r="S402" s="268"/>
      <c r="T402" s="268"/>
      <c r="U402" s="268"/>
      <c r="V402" s="268"/>
      <c r="W402" s="268"/>
      <c r="X402" s="268"/>
      <c r="Y402" s="268"/>
      <c r="Z402" s="268"/>
    </row>
    <row r="403" spans="1:26" ht="15.75" customHeight="1">
      <c r="A403" s="268"/>
      <c r="B403" s="268"/>
      <c r="C403" s="268"/>
      <c r="D403" s="268"/>
      <c r="E403" s="268"/>
      <c r="F403" s="268"/>
      <c r="G403" s="268"/>
      <c r="H403" s="268"/>
      <c r="I403" s="268"/>
      <c r="J403" s="268"/>
      <c r="K403" s="268"/>
      <c r="L403" s="268"/>
      <c r="M403" s="268"/>
      <c r="N403" s="268"/>
      <c r="O403" s="268"/>
      <c r="P403" s="268"/>
      <c r="Q403" s="268"/>
      <c r="R403" s="268"/>
      <c r="S403" s="268"/>
      <c r="T403" s="268"/>
      <c r="U403" s="268"/>
      <c r="V403" s="268"/>
      <c r="W403" s="268"/>
      <c r="X403" s="268"/>
      <c r="Y403" s="268"/>
      <c r="Z403" s="268"/>
    </row>
    <row r="404" spans="1:26" ht="15.75" customHeight="1">
      <c r="A404" s="268"/>
      <c r="B404" s="268"/>
      <c r="C404" s="268"/>
      <c r="D404" s="268"/>
      <c r="E404" s="268"/>
      <c r="F404" s="268"/>
      <c r="G404" s="268"/>
      <c r="H404" s="268"/>
      <c r="I404" s="268"/>
      <c r="J404" s="268"/>
      <c r="K404" s="268"/>
      <c r="L404" s="268"/>
      <c r="M404" s="268"/>
      <c r="N404" s="268"/>
      <c r="O404" s="268"/>
      <c r="P404" s="268"/>
      <c r="Q404" s="268"/>
      <c r="R404" s="268"/>
      <c r="S404" s="268"/>
      <c r="T404" s="268"/>
      <c r="U404" s="268"/>
      <c r="V404" s="268"/>
      <c r="W404" s="268"/>
      <c r="X404" s="268"/>
      <c r="Y404" s="268"/>
      <c r="Z404" s="268"/>
    </row>
    <row r="405" spans="1:26" ht="15.75" customHeight="1">
      <c r="A405" s="268"/>
      <c r="B405" s="268"/>
      <c r="C405" s="268"/>
      <c r="D405" s="268"/>
      <c r="E405" s="268"/>
      <c r="F405" s="268"/>
      <c r="G405" s="268"/>
      <c r="H405" s="268"/>
      <c r="I405" s="268"/>
      <c r="J405" s="268"/>
      <c r="K405" s="268"/>
      <c r="L405" s="268"/>
      <c r="M405" s="268"/>
      <c r="N405" s="268"/>
      <c r="O405" s="268"/>
      <c r="P405" s="268"/>
      <c r="Q405" s="268"/>
      <c r="R405" s="268"/>
      <c r="S405" s="268"/>
      <c r="T405" s="268"/>
      <c r="U405" s="268"/>
      <c r="V405" s="268"/>
      <c r="W405" s="268"/>
      <c r="X405" s="268"/>
      <c r="Y405" s="268"/>
      <c r="Z405" s="268"/>
    </row>
    <row r="406" spans="1:26" ht="15.75" customHeight="1">
      <c r="A406" s="268"/>
      <c r="B406" s="268"/>
      <c r="C406" s="268"/>
      <c r="D406" s="268"/>
      <c r="E406" s="268"/>
      <c r="F406" s="268"/>
      <c r="G406" s="268"/>
      <c r="H406" s="268"/>
      <c r="I406" s="268"/>
      <c r="J406" s="268"/>
      <c r="K406" s="268"/>
      <c r="L406" s="268"/>
      <c r="M406" s="268"/>
      <c r="N406" s="268"/>
      <c r="O406" s="268"/>
      <c r="P406" s="268"/>
      <c r="Q406" s="268"/>
      <c r="R406" s="268"/>
      <c r="S406" s="268"/>
      <c r="T406" s="268"/>
      <c r="U406" s="268"/>
      <c r="V406" s="268"/>
      <c r="W406" s="268"/>
      <c r="X406" s="268"/>
      <c r="Y406" s="268"/>
      <c r="Z406" s="268"/>
    </row>
    <row r="407" spans="1:26" ht="15.75" customHeight="1">
      <c r="A407" s="268"/>
      <c r="B407" s="268"/>
      <c r="C407" s="268"/>
      <c r="D407" s="268"/>
      <c r="E407" s="268"/>
      <c r="F407" s="268"/>
      <c r="G407" s="268"/>
      <c r="H407" s="268"/>
      <c r="I407" s="268"/>
      <c r="J407" s="268"/>
      <c r="K407" s="268"/>
      <c r="L407" s="268"/>
      <c r="M407" s="268"/>
      <c r="N407" s="268"/>
      <c r="O407" s="268"/>
      <c r="P407" s="268"/>
      <c r="Q407" s="268"/>
      <c r="R407" s="268"/>
      <c r="S407" s="268"/>
      <c r="T407" s="268"/>
      <c r="U407" s="268"/>
      <c r="V407" s="268"/>
      <c r="W407" s="268"/>
      <c r="X407" s="268"/>
      <c r="Y407" s="268"/>
      <c r="Z407" s="268"/>
    </row>
    <row r="408" spans="1:26" ht="15.75" customHeight="1">
      <c r="A408" s="268"/>
      <c r="B408" s="268"/>
      <c r="C408" s="268"/>
      <c r="D408" s="268"/>
      <c r="E408" s="268"/>
      <c r="F408" s="268"/>
      <c r="G408" s="268"/>
      <c r="H408" s="268"/>
      <c r="I408" s="268"/>
      <c r="J408" s="268"/>
      <c r="K408" s="268"/>
      <c r="L408" s="268"/>
      <c r="M408" s="268"/>
      <c r="N408" s="268"/>
      <c r="O408" s="268"/>
      <c r="P408" s="268"/>
      <c r="Q408" s="268"/>
      <c r="R408" s="268"/>
      <c r="S408" s="268"/>
      <c r="T408" s="268"/>
      <c r="U408" s="268"/>
      <c r="V408" s="268"/>
      <c r="W408" s="268"/>
      <c r="X408" s="268"/>
      <c r="Y408" s="268"/>
      <c r="Z408" s="268"/>
    </row>
    <row r="409" spans="1:26" ht="15.75" customHeight="1">
      <c r="A409" s="268"/>
      <c r="B409" s="268"/>
      <c r="C409" s="268"/>
      <c r="D409" s="268"/>
      <c r="E409" s="268"/>
      <c r="F409" s="268"/>
      <c r="G409" s="268"/>
      <c r="H409" s="268"/>
      <c r="I409" s="268"/>
      <c r="J409" s="268"/>
      <c r="K409" s="268"/>
      <c r="L409" s="268"/>
      <c r="M409" s="268"/>
      <c r="N409" s="268"/>
      <c r="O409" s="268"/>
      <c r="P409" s="268"/>
      <c r="Q409" s="268"/>
      <c r="R409" s="268"/>
      <c r="S409" s="268"/>
      <c r="T409" s="268"/>
      <c r="U409" s="268"/>
      <c r="V409" s="268"/>
      <c r="W409" s="268"/>
      <c r="X409" s="268"/>
      <c r="Y409" s="268"/>
      <c r="Z409" s="268"/>
    </row>
    <row r="410" spans="1:26" ht="15.75" customHeight="1">
      <c r="A410" s="268"/>
      <c r="B410" s="268"/>
      <c r="C410" s="268"/>
      <c r="D410" s="268"/>
      <c r="E410" s="268"/>
      <c r="F410" s="268"/>
      <c r="G410" s="268"/>
      <c r="H410" s="268"/>
      <c r="I410" s="268"/>
      <c r="J410" s="268"/>
      <c r="K410" s="268"/>
      <c r="L410" s="268"/>
      <c r="M410" s="268"/>
      <c r="N410" s="268"/>
      <c r="O410" s="268"/>
      <c r="P410" s="268"/>
      <c r="Q410" s="268"/>
      <c r="R410" s="268"/>
      <c r="S410" s="268"/>
      <c r="T410" s="268"/>
      <c r="U410" s="268"/>
      <c r="V410" s="268"/>
      <c r="W410" s="268"/>
      <c r="X410" s="268"/>
      <c r="Y410" s="268"/>
      <c r="Z410" s="268"/>
    </row>
    <row r="411" spans="1:26" ht="15.75" customHeight="1">
      <c r="A411" s="268"/>
      <c r="B411" s="268"/>
      <c r="C411" s="268"/>
      <c r="D411" s="268"/>
      <c r="E411" s="268"/>
      <c r="F411" s="268"/>
      <c r="G411" s="268"/>
      <c r="H411" s="268"/>
      <c r="I411" s="268"/>
      <c r="J411" s="268"/>
      <c r="K411" s="268"/>
      <c r="L411" s="268"/>
      <c r="M411" s="268"/>
      <c r="N411" s="268"/>
      <c r="O411" s="268"/>
      <c r="P411" s="268"/>
      <c r="Q411" s="268"/>
      <c r="R411" s="268"/>
      <c r="S411" s="268"/>
      <c r="T411" s="268"/>
      <c r="U411" s="268"/>
      <c r="V411" s="268"/>
      <c r="W411" s="268"/>
      <c r="X411" s="268"/>
      <c r="Y411" s="268"/>
      <c r="Z411" s="268"/>
    </row>
    <row r="412" spans="1:26" ht="15.75" customHeight="1">
      <c r="A412" s="268"/>
      <c r="B412" s="268"/>
      <c r="C412" s="268"/>
      <c r="D412" s="268"/>
      <c r="E412" s="268"/>
      <c r="F412" s="268"/>
      <c r="G412" s="268"/>
      <c r="H412" s="268"/>
      <c r="I412" s="268"/>
      <c r="J412" s="268"/>
      <c r="K412" s="268"/>
      <c r="L412" s="268"/>
      <c r="M412" s="268"/>
      <c r="N412" s="268"/>
      <c r="O412" s="268"/>
      <c r="P412" s="268"/>
      <c r="Q412" s="268"/>
      <c r="R412" s="268"/>
      <c r="S412" s="268"/>
      <c r="T412" s="268"/>
      <c r="U412" s="268"/>
      <c r="V412" s="268"/>
      <c r="W412" s="268"/>
      <c r="X412" s="268"/>
      <c r="Y412" s="268"/>
      <c r="Z412" s="268"/>
    </row>
    <row r="413" spans="1:26" ht="15.75" customHeight="1">
      <c r="A413" s="268"/>
      <c r="B413" s="268"/>
      <c r="C413" s="268"/>
      <c r="D413" s="268"/>
      <c r="E413" s="268"/>
      <c r="F413" s="268"/>
      <c r="G413" s="268"/>
      <c r="H413" s="268"/>
      <c r="I413" s="268"/>
      <c r="J413" s="268"/>
      <c r="K413" s="268"/>
      <c r="L413" s="268"/>
      <c r="M413" s="268"/>
      <c r="N413" s="268"/>
      <c r="O413" s="268"/>
      <c r="P413" s="268"/>
      <c r="Q413" s="268"/>
      <c r="R413" s="268"/>
      <c r="S413" s="268"/>
      <c r="T413" s="268"/>
      <c r="U413" s="268"/>
      <c r="V413" s="268"/>
      <c r="W413" s="268"/>
      <c r="X413" s="268"/>
      <c r="Y413" s="268"/>
      <c r="Z413" s="268"/>
    </row>
    <row r="414" spans="1:26" ht="15.75" customHeight="1">
      <c r="A414" s="268"/>
      <c r="B414" s="268"/>
      <c r="C414" s="268"/>
      <c r="D414" s="268"/>
      <c r="E414" s="268"/>
      <c r="F414" s="268"/>
      <c r="G414" s="268"/>
      <c r="H414" s="268"/>
      <c r="I414" s="268"/>
      <c r="J414" s="268"/>
      <c r="K414" s="268"/>
      <c r="L414" s="268"/>
      <c r="M414" s="268"/>
      <c r="N414" s="268"/>
      <c r="O414" s="268"/>
      <c r="P414" s="268"/>
      <c r="Q414" s="268"/>
      <c r="R414" s="268"/>
      <c r="S414" s="268"/>
      <c r="T414" s="268"/>
      <c r="U414" s="268"/>
      <c r="V414" s="268"/>
      <c r="W414" s="268"/>
      <c r="X414" s="268"/>
      <c r="Y414" s="268"/>
      <c r="Z414" s="268"/>
    </row>
    <row r="415" spans="1:26" ht="15.75" customHeight="1">
      <c r="A415" s="268"/>
      <c r="B415" s="268"/>
      <c r="C415" s="268"/>
      <c r="D415" s="268"/>
      <c r="E415" s="268"/>
      <c r="F415" s="268"/>
      <c r="G415" s="268"/>
      <c r="H415" s="268"/>
      <c r="I415" s="268"/>
      <c r="J415" s="268"/>
      <c r="K415" s="268"/>
      <c r="L415" s="268"/>
      <c r="M415" s="268"/>
      <c r="N415" s="268"/>
      <c r="O415" s="268"/>
      <c r="P415" s="268"/>
      <c r="Q415" s="268"/>
      <c r="R415" s="268"/>
      <c r="S415" s="268"/>
      <c r="T415" s="268"/>
      <c r="U415" s="268"/>
      <c r="V415" s="268"/>
      <c r="W415" s="268"/>
      <c r="X415" s="268"/>
      <c r="Y415" s="268"/>
      <c r="Z415" s="268"/>
    </row>
    <row r="416" spans="1:26" ht="15.75" customHeight="1">
      <c r="A416" s="268"/>
      <c r="B416" s="268"/>
      <c r="C416" s="268"/>
      <c r="D416" s="268"/>
      <c r="E416" s="268"/>
      <c r="F416" s="268"/>
      <c r="G416" s="268"/>
      <c r="H416" s="268"/>
      <c r="I416" s="268"/>
      <c r="J416" s="268"/>
      <c r="K416" s="268"/>
      <c r="L416" s="268"/>
      <c r="M416" s="268"/>
      <c r="N416" s="268"/>
      <c r="O416" s="268"/>
      <c r="P416" s="268"/>
      <c r="Q416" s="268"/>
      <c r="R416" s="268"/>
      <c r="S416" s="268"/>
      <c r="T416" s="268"/>
      <c r="U416" s="268"/>
      <c r="V416" s="268"/>
      <c r="W416" s="268"/>
      <c r="X416" s="268"/>
      <c r="Y416" s="268"/>
      <c r="Z416" s="268"/>
    </row>
    <row r="417" spans="1:26" ht="15.75" customHeight="1">
      <c r="A417" s="268"/>
      <c r="B417" s="268"/>
      <c r="C417" s="268"/>
      <c r="D417" s="268"/>
      <c r="E417" s="268"/>
      <c r="F417" s="268"/>
      <c r="G417" s="268"/>
      <c r="H417" s="268"/>
      <c r="I417" s="268"/>
      <c r="J417" s="268"/>
      <c r="K417" s="268"/>
      <c r="L417" s="268"/>
      <c r="M417" s="268"/>
      <c r="N417" s="268"/>
      <c r="O417" s="268"/>
      <c r="P417" s="268"/>
      <c r="Q417" s="268"/>
      <c r="R417" s="268"/>
      <c r="S417" s="268"/>
      <c r="T417" s="268"/>
      <c r="U417" s="268"/>
      <c r="V417" s="268"/>
      <c r="W417" s="268"/>
      <c r="X417" s="268"/>
      <c r="Y417" s="268"/>
      <c r="Z417" s="268"/>
    </row>
    <row r="418" spans="1:26" ht="15.75" customHeight="1">
      <c r="A418" s="268"/>
      <c r="B418" s="268"/>
      <c r="C418" s="268"/>
      <c r="D418" s="268"/>
      <c r="E418" s="268"/>
      <c r="F418" s="268"/>
      <c r="G418" s="268"/>
      <c r="H418" s="268"/>
      <c r="I418" s="268"/>
      <c r="J418" s="268"/>
      <c r="K418" s="268"/>
      <c r="L418" s="268"/>
      <c r="M418" s="268"/>
      <c r="N418" s="268"/>
      <c r="O418" s="268"/>
      <c r="P418" s="268"/>
      <c r="Q418" s="268"/>
      <c r="R418" s="268"/>
      <c r="S418" s="268"/>
      <c r="T418" s="268"/>
      <c r="U418" s="268"/>
      <c r="V418" s="268"/>
      <c r="W418" s="268"/>
      <c r="X418" s="268"/>
      <c r="Y418" s="268"/>
      <c r="Z418" s="268"/>
    </row>
    <row r="419" spans="1:26" ht="15.75" customHeight="1">
      <c r="A419" s="268"/>
      <c r="B419" s="268"/>
      <c r="C419" s="268"/>
      <c r="D419" s="268"/>
      <c r="E419" s="268"/>
      <c r="F419" s="268"/>
      <c r="G419" s="268"/>
      <c r="H419" s="268"/>
      <c r="I419" s="268"/>
      <c r="J419" s="268"/>
      <c r="K419" s="268"/>
      <c r="L419" s="268"/>
      <c r="M419" s="268"/>
      <c r="N419" s="268"/>
      <c r="O419" s="268"/>
      <c r="P419" s="268"/>
      <c r="Q419" s="268"/>
      <c r="R419" s="268"/>
      <c r="S419" s="268"/>
      <c r="T419" s="268"/>
      <c r="U419" s="268"/>
      <c r="V419" s="268"/>
      <c r="W419" s="268"/>
      <c r="X419" s="268"/>
      <c r="Y419" s="268"/>
      <c r="Z419" s="268"/>
    </row>
    <row r="420" spans="1:26" ht="15.75" customHeight="1">
      <c r="A420" s="268"/>
      <c r="B420" s="268"/>
      <c r="C420" s="268"/>
      <c r="D420" s="268"/>
      <c r="E420" s="268"/>
      <c r="F420" s="268"/>
      <c r="G420" s="268"/>
      <c r="H420" s="268"/>
      <c r="I420" s="268"/>
      <c r="J420" s="268"/>
      <c r="K420" s="268"/>
      <c r="L420" s="268"/>
      <c r="M420" s="268"/>
      <c r="N420" s="268"/>
      <c r="O420" s="268"/>
      <c r="P420" s="268"/>
      <c r="Q420" s="268"/>
      <c r="R420" s="268"/>
      <c r="S420" s="268"/>
      <c r="T420" s="268"/>
      <c r="U420" s="268"/>
      <c r="V420" s="268"/>
      <c r="W420" s="268"/>
      <c r="X420" s="268"/>
      <c r="Y420" s="268"/>
      <c r="Z420" s="268"/>
    </row>
    <row r="421" spans="1:26" ht="15.75" customHeight="1">
      <c r="A421" s="268"/>
      <c r="B421" s="268"/>
      <c r="C421" s="268"/>
      <c r="D421" s="268"/>
      <c r="E421" s="268"/>
      <c r="F421" s="268"/>
      <c r="G421" s="268"/>
      <c r="H421" s="268"/>
      <c r="I421" s="268"/>
      <c r="J421" s="268"/>
      <c r="K421" s="268"/>
      <c r="L421" s="268"/>
      <c r="M421" s="268"/>
      <c r="N421" s="268"/>
      <c r="O421" s="268"/>
      <c r="P421" s="268"/>
      <c r="Q421" s="268"/>
      <c r="R421" s="268"/>
      <c r="S421" s="268"/>
      <c r="T421" s="268"/>
      <c r="U421" s="268"/>
      <c r="V421" s="268"/>
      <c r="W421" s="268"/>
      <c r="X421" s="268"/>
      <c r="Y421" s="268"/>
      <c r="Z421" s="268"/>
    </row>
    <row r="422" spans="1:26" ht="15.75" customHeight="1">
      <c r="A422" s="268"/>
      <c r="B422" s="268"/>
      <c r="C422" s="268"/>
      <c r="D422" s="268"/>
      <c r="E422" s="268"/>
      <c r="F422" s="268"/>
      <c r="G422" s="268"/>
      <c r="H422" s="268"/>
      <c r="I422" s="268"/>
      <c r="J422" s="268"/>
      <c r="K422" s="268"/>
      <c r="L422" s="268"/>
      <c r="M422" s="268"/>
      <c r="N422" s="268"/>
      <c r="O422" s="268"/>
      <c r="P422" s="268"/>
      <c r="Q422" s="268"/>
      <c r="R422" s="268"/>
      <c r="S422" s="268"/>
      <c r="T422" s="268"/>
      <c r="U422" s="268"/>
      <c r="V422" s="268"/>
      <c r="W422" s="268"/>
      <c r="X422" s="268"/>
      <c r="Y422" s="268"/>
      <c r="Z422" s="268"/>
    </row>
    <row r="423" spans="1:26" ht="15.75" customHeight="1">
      <c r="A423" s="268"/>
      <c r="B423" s="268"/>
      <c r="C423" s="268"/>
      <c r="D423" s="268"/>
      <c r="E423" s="268"/>
      <c r="F423" s="268"/>
      <c r="G423" s="268"/>
      <c r="H423" s="268"/>
      <c r="I423" s="268"/>
      <c r="J423" s="268"/>
      <c r="K423" s="268"/>
      <c r="L423" s="268"/>
      <c r="M423" s="268"/>
      <c r="N423" s="268"/>
      <c r="O423" s="268"/>
      <c r="P423" s="268"/>
      <c r="Q423" s="268"/>
      <c r="R423" s="268"/>
      <c r="S423" s="268"/>
      <c r="T423" s="268"/>
      <c r="U423" s="268"/>
      <c r="V423" s="268"/>
      <c r="W423" s="268"/>
      <c r="X423" s="268"/>
      <c r="Y423" s="268"/>
      <c r="Z423" s="268"/>
    </row>
    <row r="424" spans="1:26" ht="15.75" customHeight="1">
      <c r="A424" s="268"/>
      <c r="B424" s="268"/>
      <c r="C424" s="268"/>
      <c r="D424" s="268"/>
      <c r="E424" s="268"/>
      <c r="F424" s="268"/>
      <c r="G424" s="268"/>
      <c r="H424" s="268"/>
      <c r="I424" s="268"/>
      <c r="J424" s="268"/>
      <c r="K424" s="268"/>
      <c r="L424" s="268"/>
      <c r="M424" s="268"/>
      <c r="N424" s="268"/>
      <c r="O424" s="268"/>
      <c r="P424" s="268"/>
      <c r="Q424" s="268"/>
      <c r="R424" s="268"/>
      <c r="S424" s="268"/>
      <c r="T424" s="268"/>
      <c r="U424" s="268"/>
      <c r="V424" s="268"/>
      <c r="W424" s="268"/>
      <c r="X424" s="268"/>
      <c r="Y424" s="268"/>
      <c r="Z424" s="268"/>
    </row>
    <row r="425" spans="1:26" ht="15.75" customHeight="1">
      <c r="A425" s="268"/>
      <c r="B425" s="268"/>
      <c r="C425" s="268"/>
      <c r="D425" s="268"/>
      <c r="E425" s="268"/>
      <c r="F425" s="268"/>
      <c r="G425" s="268"/>
      <c r="H425" s="268"/>
      <c r="I425" s="268"/>
      <c r="J425" s="268"/>
      <c r="K425" s="268"/>
      <c r="L425" s="268"/>
      <c r="M425" s="268"/>
      <c r="N425" s="268"/>
      <c r="O425" s="268"/>
      <c r="P425" s="268"/>
      <c r="Q425" s="268"/>
      <c r="R425" s="268"/>
      <c r="S425" s="268"/>
      <c r="T425" s="268"/>
      <c r="U425" s="268"/>
      <c r="V425" s="268"/>
      <c r="W425" s="268"/>
      <c r="X425" s="268"/>
      <c r="Y425" s="268"/>
      <c r="Z425" s="268"/>
    </row>
    <row r="426" spans="1:26" ht="15.75" customHeight="1">
      <c r="A426" s="268"/>
      <c r="B426" s="268"/>
      <c r="C426" s="268"/>
      <c r="D426" s="268"/>
      <c r="E426" s="268"/>
      <c r="F426" s="268"/>
      <c r="G426" s="268"/>
      <c r="H426" s="268"/>
      <c r="I426" s="268"/>
      <c r="J426" s="268"/>
      <c r="K426" s="268"/>
      <c r="L426" s="268"/>
      <c r="M426" s="268"/>
      <c r="N426" s="268"/>
      <c r="O426" s="268"/>
      <c r="P426" s="268"/>
      <c r="Q426" s="268"/>
      <c r="R426" s="268"/>
      <c r="S426" s="268"/>
      <c r="T426" s="268"/>
      <c r="U426" s="268"/>
      <c r="V426" s="268"/>
      <c r="W426" s="268"/>
      <c r="X426" s="268"/>
      <c r="Y426" s="268"/>
      <c r="Z426" s="268"/>
    </row>
    <row r="427" spans="1:26" ht="15.75" customHeight="1">
      <c r="A427" s="268"/>
      <c r="B427" s="268"/>
      <c r="C427" s="268"/>
      <c r="D427" s="268"/>
      <c r="E427" s="268"/>
      <c r="F427" s="268"/>
      <c r="G427" s="268"/>
      <c r="H427" s="268"/>
      <c r="I427" s="268"/>
      <c r="J427" s="268"/>
      <c r="K427" s="268"/>
      <c r="L427" s="268"/>
      <c r="M427" s="268"/>
      <c r="N427" s="268"/>
      <c r="O427" s="268"/>
      <c r="P427" s="268"/>
      <c r="Q427" s="268"/>
      <c r="R427" s="268"/>
      <c r="S427" s="268"/>
      <c r="T427" s="268"/>
      <c r="U427" s="268"/>
      <c r="V427" s="268"/>
      <c r="W427" s="268"/>
      <c r="X427" s="268"/>
      <c r="Y427" s="268"/>
      <c r="Z427" s="268"/>
    </row>
    <row r="428" spans="1:26" ht="15.75" customHeight="1">
      <c r="A428" s="268"/>
      <c r="B428" s="268"/>
      <c r="C428" s="268"/>
      <c r="D428" s="268"/>
      <c r="E428" s="268"/>
      <c r="F428" s="268"/>
      <c r="G428" s="268"/>
      <c r="H428" s="268"/>
      <c r="I428" s="268"/>
      <c r="J428" s="268"/>
      <c r="K428" s="268"/>
      <c r="L428" s="268"/>
      <c r="M428" s="268"/>
      <c r="N428" s="268"/>
      <c r="O428" s="268"/>
      <c r="P428" s="268"/>
      <c r="Q428" s="268"/>
      <c r="R428" s="268"/>
      <c r="S428" s="268"/>
      <c r="T428" s="268"/>
      <c r="U428" s="268"/>
      <c r="V428" s="268"/>
      <c r="W428" s="268"/>
      <c r="X428" s="268"/>
      <c r="Y428" s="268"/>
      <c r="Z428" s="268"/>
    </row>
    <row r="429" spans="1:26" ht="15.75" customHeight="1">
      <c r="A429" s="268"/>
      <c r="B429" s="268"/>
      <c r="C429" s="268"/>
      <c r="D429" s="268"/>
      <c r="E429" s="268"/>
      <c r="F429" s="268"/>
      <c r="G429" s="268"/>
      <c r="H429" s="268"/>
      <c r="I429" s="268"/>
      <c r="J429" s="268"/>
      <c r="K429" s="268"/>
      <c r="L429" s="268"/>
      <c r="M429" s="268"/>
      <c r="N429" s="268"/>
      <c r="O429" s="268"/>
      <c r="P429" s="268"/>
      <c r="Q429" s="268"/>
      <c r="R429" s="268"/>
      <c r="S429" s="268"/>
      <c r="T429" s="268"/>
      <c r="U429" s="268"/>
      <c r="V429" s="268"/>
      <c r="W429" s="268"/>
      <c r="X429" s="268"/>
      <c r="Y429" s="268"/>
      <c r="Z429" s="268"/>
    </row>
    <row r="430" spans="1:26" ht="15.75" customHeight="1">
      <c r="A430" s="268"/>
      <c r="B430" s="268"/>
      <c r="C430" s="268"/>
      <c r="D430" s="268"/>
      <c r="E430" s="268"/>
      <c r="F430" s="268"/>
      <c r="G430" s="268"/>
      <c r="H430" s="268"/>
      <c r="I430" s="268"/>
      <c r="J430" s="268"/>
      <c r="K430" s="268"/>
      <c r="L430" s="268"/>
      <c r="M430" s="268"/>
      <c r="N430" s="268"/>
      <c r="O430" s="268"/>
      <c r="P430" s="268"/>
      <c r="Q430" s="268"/>
      <c r="R430" s="268"/>
      <c r="S430" s="268"/>
      <c r="T430" s="268"/>
      <c r="U430" s="268"/>
      <c r="V430" s="268"/>
      <c r="W430" s="268"/>
      <c r="X430" s="268"/>
      <c r="Y430" s="268"/>
      <c r="Z430" s="268"/>
    </row>
    <row r="431" spans="1:26" ht="15.75" customHeight="1">
      <c r="A431" s="268"/>
      <c r="B431" s="268"/>
      <c r="C431" s="268"/>
      <c r="D431" s="268"/>
      <c r="E431" s="268"/>
      <c r="F431" s="268"/>
      <c r="G431" s="268"/>
      <c r="H431" s="268"/>
      <c r="I431" s="268"/>
      <c r="J431" s="268"/>
      <c r="K431" s="268"/>
      <c r="L431" s="268"/>
      <c r="M431" s="268"/>
      <c r="N431" s="268"/>
      <c r="O431" s="268"/>
      <c r="P431" s="268"/>
      <c r="Q431" s="268"/>
      <c r="R431" s="268"/>
      <c r="S431" s="268"/>
      <c r="T431" s="268"/>
      <c r="U431" s="268"/>
      <c r="V431" s="268"/>
      <c r="W431" s="268"/>
      <c r="X431" s="268"/>
      <c r="Y431" s="268"/>
      <c r="Z431" s="268"/>
    </row>
    <row r="432" spans="1:26" ht="15.75" customHeight="1">
      <c r="A432" s="268"/>
      <c r="B432" s="268"/>
      <c r="C432" s="268"/>
      <c r="D432" s="268"/>
      <c r="E432" s="268"/>
      <c r="F432" s="268"/>
      <c r="G432" s="268"/>
      <c r="H432" s="268"/>
      <c r="I432" s="268"/>
      <c r="J432" s="268"/>
      <c r="K432" s="268"/>
      <c r="L432" s="268"/>
      <c r="M432" s="268"/>
      <c r="N432" s="268"/>
      <c r="O432" s="268"/>
      <c r="P432" s="268"/>
      <c r="Q432" s="268"/>
      <c r="R432" s="268"/>
      <c r="S432" s="268"/>
      <c r="T432" s="268"/>
      <c r="U432" s="268"/>
      <c r="V432" s="268"/>
      <c r="W432" s="268"/>
      <c r="X432" s="268"/>
      <c r="Y432" s="268"/>
      <c r="Z432" s="268"/>
    </row>
    <row r="433" spans="1:26" ht="15.75" customHeight="1">
      <c r="A433" s="268"/>
      <c r="B433" s="268"/>
      <c r="C433" s="268"/>
      <c r="D433" s="268"/>
      <c r="E433" s="268"/>
      <c r="F433" s="268"/>
      <c r="G433" s="268"/>
      <c r="H433" s="268"/>
      <c r="I433" s="268"/>
      <c r="J433" s="268"/>
      <c r="K433" s="268"/>
      <c r="L433" s="268"/>
      <c r="M433" s="268"/>
      <c r="N433" s="268"/>
      <c r="O433" s="268"/>
      <c r="P433" s="268"/>
      <c r="Q433" s="268"/>
      <c r="R433" s="268"/>
      <c r="S433" s="268"/>
      <c r="T433" s="268"/>
      <c r="U433" s="268"/>
      <c r="V433" s="268"/>
      <c r="W433" s="268"/>
      <c r="X433" s="268"/>
      <c r="Y433" s="268"/>
      <c r="Z433" s="268"/>
    </row>
    <row r="434" spans="1:26" ht="15.75" customHeight="1">
      <c r="A434" s="268"/>
      <c r="B434" s="268"/>
      <c r="C434" s="268"/>
      <c r="D434" s="268"/>
      <c r="E434" s="268"/>
      <c r="F434" s="268"/>
      <c r="G434" s="268"/>
      <c r="H434" s="268"/>
      <c r="I434" s="268"/>
      <c r="J434" s="268"/>
      <c r="K434" s="268"/>
      <c r="L434" s="268"/>
      <c r="M434" s="268"/>
      <c r="N434" s="268"/>
      <c r="O434" s="268"/>
      <c r="P434" s="268"/>
      <c r="Q434" s="268"/>
      <c r="R434" s="268"/>
      <c r="S434" s="268"/>
      <c r="T434" s="268"/>
      <c r="U434" s="268"/>
      <c r="V434" s="268"/>
      <c r="W434" s="268"/>
      <c r="X434" s="268"/>
      <c r="Y434" s="268"/>
      <c r="Z434" s="268"/>
    </row>
    <row r="435" spans="1:26" ht="15.75" customHeight="1">
      <c r="A435" s="268"/>
      <c r="B435" s="268"/>
      <c r="C435" s="268"/>
      <c r="D435" s="268"/>
      <c r="E435" s="268"/>
      <c r="F435" s="268"/>
      <c r="G435" s="268"/>
      <c r="H435" s="268"/>
      <c r="I435" s="268"/>
      <c r="J435" s="268"/>
      <c r="K435" s="268"/>
      <c r="L435" s="268"/>
      <c r="M435" s="268"/>
      <c r="N435" s="268"/>
      <c r="O435" s="268"/>
      <c r="P435" s="268"/>
      <c r="Q435" s="268"/>
      <c r="R435" s="268"/>
      <c r="S435" s="268"/>
      <c r="T435" s="268"/>
      <c r="U435" s="268"/>
      <c r="V435" s="268"/>
      <c r="W435" s="268"/>
      <c r="X435" s="268"/>
      <c r="Y435" s="268"/>
      <c r="Z435" s="268"/>
    </row>
    <row r="436" spans="1:26" ht="15.75" customHeight="1">
      <c r="A436" s="268"/>
      <c r="B436" s="268"/>
      <c r="C436" s="268"/>
      <c r="D436" s="268"/>
      <c r="E436" s="268"/>
      <c r="F436" s="268"/>
      <c r="G436" s="268"/>
      <c r="H436" s="268"/>
      <c r="I436" s="268"/>
      <c r="J436" s="268"/>
      <c r="K436" s="268"/>
      <c r="L436" s="268"/>
      <c r="M436" s="268"/>
      <c r="N436" s="268"/>
      <c r="O436" s="268"/>
      <c r="P436" s="268"/>
      <c r="Q436" s="268"/>
      <c r="R436" s="268"/>
      <c r="S436" s="268"/>
      <c r="T436" s="268"/>
      <c r="U436" s="268"/>
      <c r="V436" s="268"/>
      <c r="W436" s="268"/>
      <c r="X436" s="268"/>
      <c r="Y436" s="268"/>
      <c r="Z436" s="268"/>
    </row>
    <row r="437" spans="1:26" ht="15.75" customHeight="1">
      <c r="A437" s="268"/>
      <c r="B437" s="268"/>
      <c r="C437" s="268"/>
      <c r="D437" s="268"/>
      <c r="E437" s="268"/>
      <c r="F437" s="268"/>
      <c r="G437" s="268"/>
      <c r="H437" s="268"/>
      <c r="I437" s="268"/>
      <c r="J437" s="268"/>
      <c r="K437" s="268"/>
      <c r="L437" s="268"/>
      <c r="M437" s="268"/>
      <c r="N437" s="268"/>
      <c r="O437" s="268"/>
      <c r="P437" s="268"/>
      <c r="Q437" s="268"/>
      <c r="R437" s="268"/>
      <c r="S437" s="268"/>
      <c r="T437" s="268"/>
      <c r="U437" s="268"/>
      <c r="V437" s="268"/>
      <c r="W437" s="268"/>
      <c r="X437" s="268"/>
      <c r="Y437" s="268"/>
      <c r="Z437" s="268"/>
    </row>
    <row r="438" spans="1:26" ht="15.75" customHeight="1">
      <c r="A438" s="268"/>
      <c r="B438" s="268"/>
      <c r="C438" s="268"/>
      <c r="D438" s="268"/>
      <c r="E438" s="268"/>
      <c r="F438" s="268"/>
      <c r="G438" s="268"/>
      <c r="H438" s="268"/>
      <c r="I438" s="268"/>
      <c r="J438" s="268"/>
      <c r="K438" s="268"/>
      <c r="L438" s="268"/>
      <c r="M438" s="268"/>
      <c r="N438" s="268"/>
      <c r="O438" s="268"/>
      <c r="P438" s="268"/>
      <c r="Q438" s="268"/>
      <c r="R438" s="268"/>
      <c r="S438" s="268"/>
      <c r="T438" s="268"/>
      <c r="U438" s="268"/>
      <c r="V438" s="268"/>
      <c r="W438" s="268"/>
      <c r="X438" s="268"/>
      <c r="Y438" s="268"/>
      <c r="Z438" s="268"/>
    </row>
    <row r="439" spans="1:26" ht="15.75" customHeight="1">
      <c r="A439" s="268"/>
      <c r="B439" s="268"/>
      <c r="C439" s="268"/>
      <c r="D439" s="268"/>
      <c r="E439" s="268"/>
      <c r="F439" s="268"/>
      <c r="G439" s="268"/>
      <c r="H439" s="268"/>
      <c r="I439" s="268"/>
      <c r="J439" s="268"/>
      <c r="K439" s="268"/>
      <c r="L439" s="268"/>
      <c r="M439" s="268"/>
      <c r="N439" s="268"/>
      <c r="O439" s="268"/>
      <c r="P439" s="268"/>
      <c r="Q439" s="268"/>
      <c r="R439" s="268"/>
      <c r="S439" s="268"/>
      <c r="T439" s="268"/>
      <c r="U439" s="268"/>
      <c r="V439" s="268"/>
      <c r="W439" s="268"/>
      <c r="X439" s="268"/>
      <c r="Y439" s="268"/>
      <c r="Z439" s="268"/>
    </row>
    <row r="440" spans="1:26" ht="15.75" customHeight="1">
      <c r="A440" s="268"/>
      <c r="B440" s="268"/>
      <c r="C440" s="268"/>
      <c r="D440" s="268"/>
      <c r="E440" s="268"/>
      <c r="F440" s="268"/>
      <c r="G440" s="268"/>
      <c r="H440" s="268"/>
      <c r="I440" s="268"/>
      <c r="J440" s="268"/>
      <c r="K440" s="268"/>
      <c r="L440" s="268"/>
      <c r="M440" s="268"/>
      <c r="N440" s="268"/>
      <c r="O440" s="268"/>
      <c r="P440" s="268"/>
      <c r="Q440" s="268"/>
      <c r="R440" s="268"/>
      <c r="S440" s="268"/>
      <c r="T440" s="268"/>
      <c r="U440" s="268"/>
      <c r="V440" s="268"/>
      <c r="W440" s="268"/>
      <c r="X440" s="268"/>
      <c r="Y440" s="268"/>
      <c r="Z440" s="268"/>
    </row>
    <row r="441" spans="1:26" ht="15.75" customHeight="1">
      <c r="A441" s="268"/>
      <c r="B441" s="268"/>
      <c r="C441" s="268"/>
      <c r="D441" s="268"/>
      <c r="E441" s="268"/>
      <c r="F441" s="268"/>
      <c r="G441" s="268"/>
      <c r="H441" s="268"/>
      <c r="I441" s="268"/>
      <c r="J441" s="268"/>
      <c r="K441" s="268"/>
      <c r="L441" s="268"/>
      <c r="M441" s="268"/>
      <c r="N441" s="268"/>
      <c r="O441" s="268"/>
      <c r="P441" s="268"/>
      <c r="Q441" s="268"/>
      <c r="R441" s="268"/>
      <c r="S441" s="268"/>
      <c r="T441" s="268"/>
      <c r="U441" s="268"/>
      <c r="V441" s="268"/>
      <c r="W441" s="268"/>
      <c r="X441" s="268"/>
      <c r="Y441" s="268"/>
      <c r="Z441" s="268"/>
    </row>
    <row r="442" spans="1:26" ht="15.75" customHeight="1">
      <c r="A442" s="268"/>
      <c r="B442" s="268"/>
      <c r="C442" s="268"/>
      <c r="D442" s="268"/>
      <c r="E442" s="268"/>
      <c r="F442" s="268"/>
      <c r="G442" s="268"/>
      <c r="H442" s="268"/>
      <c r="I442" s="268"/>
      <c r="J442" s="268"/>
      <c r="K442" s="268"/>
      <c r="L442" s="268"/>
      <c r="M442" s="268"/>
      <c r="N442" s="268"/>
      <c r="O442" s="268"/>
      <c r="P442" s="268"/>
      <c r="Q442" s="268"/>
      <c r="R442" s="268"/>
      <c r="S442" s="268"/>
      <c r="T442" s="268"/>
      <c r="U442" s="268"/>
      <c r="V442" s="268"/>
      <c r="W442" s="268"/>
      <c r="X442" s="268"/>
      <c r="Y442" s="268"/>
      <c r="Z442" s="268"/>
    </row>
    <row r="443" spans="1:26" ht="15.75" customHeight="1">
      <c r="A443" s="268"/>
      <c r="B443" s="268"/>
      <c r="C443" s="268"/>
      <c r="D443" s="268"/>
      <c r="E443" s="268"/>
      <c r="F443" s="268"/>
      <c r="G443" s="268"/>
      <c r="H443" s="268"/>
      <c r="I443" s="268"/>
      <c r="J443" s="268"/>
      <c r="K443" s="268"/>
      <c r="L443" s="268"/>
      <c r="M443" s="268"/>
      <c r="N443" s="268"/>
      <c r="O443" s="268"/>
      <c r="P443" s="268"/>
      <c r="Q443" s="268"/>
      <c r="R443" s="268"/>
      <c r="S443" s="268"/>
      <c r="T443" s="268"/>
      <c r="U443" s="268"/>
      <c r="V443" s="268"/>
      <c r="W443" s="268"/>
      <c r="X443" s="268"/>
      <c r="Y443" s="268"/>
      <c r="Z443" s="268"/>
    </row>
    <row r="444" spans="1:26" ht="15.75" customHeight="1">
      <c r="A444" s="268"/>
      <c r="B444" s="268"/>
      <c r="C444" s="268"/>
      <c r="D444" s="268"/>
      <c r="E444" s="268"/>
      <c r="F444" s="268"/>
      <c r="G444" s="268"/>
      <c r="H444" s="268"/>
      <c r="I444" s="268"/>
      <c r="J444" s="268"/>
      <c r="K444" s="268"/>
      <c r="L444" s="268"/>
      <c r="M444" s="268"/>
      <c r="N444" s="268"/>
      <c r="O444" s="268"/>
      <c r="P444" s="268"/>
      <c r="Q444" s="268"/>
      <c r="R444" s="268"/>
      <c r="S444" s="268"/>
      <c r="T444" s="268"/>
      <c r="U444" s="268"/>
      <c r="V444" s="268"/>
      <c r="W444" s="268"/>
      <c r="X444" s="268"/>
      <c r="Y444" s="268"/>
      <c r="Z444" s="268"/>
    </row>
    <row r="445" spans="1:26" ht="15.75" customHeight="1">
      <c r="A445" s="268"/>
      <c r="B445" s="268"/>
      <c r="C445" s="268"/>
      <c r="D445" s="268"/>
      <c r="E445" s="268"/>
      <c r="F445" s="268"/>
      <c r="G445" s="268"/>
      <c r="H445" s="268"/>
      <c r="I445" s="268"/>
      <c r="J445" s="268"/>
      <c r="K445" s="268"/>
      <c r="L445" s="268"/>
      <c r="M445" s="268"/>
      <c r="N445" s="268"/>
      <c r="O445" s="268"/>
      <c r="P445" s="268"/>
      <c r="Q445" s="268"/>
      <c r="R445" s="268"/>
      <c r="S445" s="268"/>
      <c r="T445" s="268"/>
      <c r="U445" s="268"/>
      <c r="V445" s="268"/>
      <c r="W445" s="268"/>
      <c r="X445" s="268"/>
      <c r="Y445" s="268"/>
      <c r="Z445" s="268"/>
    </row>
    <row r="446" spans="1:26" ht="15.75" customHeight="1">
      <c r="A446" s="268"/>
      <c r="B446" s="268"/>
      <c r="C446" s="268"/>
      <c r="D446" s="268"/>
      <c r="E446" s="268"/>
      <c r="F446" s="268"/>
      <c r="G446" s="268"/>
      <c r="H446" s="268"/>
      <c r="I446" s="268"/>
      <c r="J446" s="268"/>
      <c r="K446" s="268"/>
      <c r="L446" s="268"/>
      <c r="M446" s="268"/>
      <c r="N446" s="268"/>
      <c r="O446" s="268"/>
      <c r="P446" s="268"/>
      <c r="Q446" s="268"/>
      <c r="R446" s="268"/>
      <c r="S446" s="268"/>
      <c r="T446" s="268"/>
      <c r="U446" s="268"/>
      <c r="V446" s="268"/>
      <c r="W446" s="268"/>
      <c r="X446" s="268"/>
      <c r="Y446" s="268"/>
      <c r="Z446" s="268"/>
    </row>
    <row r="447" spans="1:26" ht="15.75" customHeight="1">
      <c r="A447" s="268"/>
      <c r="B447" s="268"/>
      <c r="C447" s="268"/>
      <c r="D447" s="268"/>
      <c r="E447" s="268"/>
      <c r="F447" s="268"/>
      <c r="G447" s="268"/>
      <c r="H447" s="268"/>
      <c r="I447" s="268"/>
      <c r="J447" s="268"/>
      <c r="K447" s="268"/>
      <c r="L447" s="268"/>
      <c r="M447" s="268"/>
      <c r="N447" s="268"/>
      <c r="O447" s="268"/>
      <c r="P447" s="268"/>
      <c r="Q447" s="268"/>
      <c r="R447" s="268"/>
      <c r="S447" s="268"/>
      <c r="T447" s="268"/>
      <c r="U447" s="268"/>
      <c r="V447" s="268"/>
      <c r="W447" s="268"/>
      <c r="X447" s="268"/>
      <c r="Y447" s="268"/>
      <c r="Z447" s="268"/>
    </row>
    <row r="448" spans="1:26" ht="15.75" customHeight="1">
      <c r="A448" s="268"/>
      <c r="B448" s="268"/>
      <c r="C448" s="268"/>
      <c r="D448" s="268"/>
      <c r="E448" s="268"/>
      <c r="F448" s="268"/>
      <c r="G448" s="268"/>
      <c r="H448" s="268"/>
      <c r="I448" s="268"/>
      <c r="J448" s="268"/>
      <c r="K448" s="268"/>
      <c r="L448" s="268"/>
      <c r="M448" s="268"/>
      <c r="N448" s="268"/>
      <c r="O448" s="268"/>
      <c r="P448" s="268"/>
      <c r="Q448" s="268"/>
      <c r="R448" s="268"/>
      <c r="S448" s="268"/>
      <c r="T448" s="268"/>
      <c r="U448" s="268"/>
      <c r="V448" s="268"/>
      <c r="W448" s="268"/>
      <c r="X448" s="268"/>
      <c r="Y448" s="268"/>
      <c r="Z448" s="268"/>
    </row>
    <row r="449" spans="1:26" ht="15.75" customHeight="1">
      <c r="A449" s="268"/>
      <c r="B449" s="268"/>
      <c r="C449" s="268"/>
      <c r="D449" s="268"/>
      <c r="E449" s="268"/>
      <c r="F449" s="268"/>
      <c r="G449" s="268"/>
      <c r="H449" s="268"/>
      <c r="I449" s="268"/>
      <c r="J449" s="268"/>
      <c r="K449" s="268"/>
      <c r="L449" s="268"/>
      <c r="M449" s="268"/>
      <c r="N449" s="268"/>
      <c r="O449" s="268"/>
      <c r="P449" s="268"/>
      <c r="Q449" s="268"/>
      <c r="R449" s="268"/>
      <c r="S449" s="268"/>
      <c r="T449" s="268"/>
      <c r="U449" s="268"/>
      <c r="V449" s="268"/>
      <c r="W449" s="268"/>
      <c r="X449" s="268"/>
      <c r="Y449" s="268"/>
      <c r="Z449" s="268"/>
    </row>
    <row r="450" spans="1:26" ht="15.75" customHeight="1">
      <c r="A450" s="268"/>
      <c r="B450" s="268"/>
      <c r="C450" s="268"/>
      <c r="D450" s="268"/>
      <c r="E450" s="268"/>
      <c r="F450" s="268"/>
      <c r="G450" s="268"/>
      <c r="H450" s="268"/>
      <c r="I450" s="268"/>
      <c r="J450" s="268"/>
      <c r="K450" s="268"/>
      <c r="L450" s="268"/>
      <c r="M450" s="268"/>
      <c r="N450" s="268"/>
      <c r="O450" s="268"/>
      <c r="P450" s="268"/>
      <c r="Q450" s="268"/>
      <c r="R450" s="268"/>
      <c r="S450" s="268"/>
      <c r="T450" s="268"/>
      <c r="U450" s="268"/>
      <c r="V450" s="268"/>
      <c r="W450" s="268"/>
      <c r="X450" s="268"/>
      <c r="Y450" s="268"/>
      <c r="Z450" s="268"/>
    </row>
    <row r="451" spans="1:26" ht="15.75" customHeight="1">
      <c r="A451" s="268"/>
      <c r="B451" s="268"/>
      <c r="C451" s="268"/>
      <c r="D451" s="268"/>
      <c r="E451" s="268"/>
      <c r="F451" s="268"/>
      <c r="G451" s="268"/>
      <c r="H451" s="268"/>
      <c r="I451" s="268"/>
      <c r="J451" s="268"/>
      <c r="K451" s="268"/>
      <c r="L451" s="268"/>
      <c r="M451" s="268"/>
      <c r="N451" s="268"/>
      <c r="O451" s="268"/>
      <c r="P451" s="268"/>
      <c r="Q451" s="268"/>
      <c r="R451" s="268"/>
      <c r="S451" s="268"/>
      <c r="T451" s="268"/>
      <c r="U451" s="268"/>
      <c r="V451" s="268"/>
      <c r="W451" s="268"/>
      <c r="X451" s="268"/>
      <c r="Y451" s="268"/>
      <c r="Z451" s="268"/>
    </row>
    <row r="452" spans="1:26" ht="15.75" customHeight="1">
      <c r="A452" s="268"/>
      <c r="B452" s="268"/>
      <c r="C452" s="268"/>
      <c r="D452" s="268"/>
      <c r="E452" s="268"/>
      <c r="F452" s="268"/>
      <c r="G452" s="268"/>
      <c r="H452" s="268"/>
      <c r="I452" s="268"/>
      <c r="J452" s="268"/>
      <c r="K452" s="268"/>
      <c r="L452" s="268"/>
      <c r="M452" s="268"/>
      <c r="N452" s="268"/>
      <c r="O452" s="268"/>
      <c r="P452" s="268"/>
      <c r="Q452" s="268"/>
      <c r="R452" s="268"/>
      <c r="S452" s="268"/>
      <c r="T452" s="268"/>
      <c r="U452" s="268"/>
      <c r="V452" s="268"/>
      <c r="W452" s="268"/>
      <c r="X452" s="268"/>
      <c r="Y452" s="268"/>
      <c r="Z452" s="268"/>
    </row>
    <row r="453" spans="1:26" ht="15.75" customHeight="1">
      <c r="A453" s="268"/>
      <c r="B453" s="268"/>
      <c r="C453" s="268"/>
      <c r="D453" s="268"/>
      <c r="E453" s="268"/>
      <c r="F453" s="268"/>
      <c r="G453" s="268"/>
      <c r="H453" s="268"/>
      <c r="I453" s="268"/>
      <c r="J453" s="268"/>
      <c r="K453" s="268"/>
      <c r="L453" s="268"/>
      <c r="M453" s="268"/>
      <c r="N453" s="268"/>
      <c r="O453" s="268"/>
      <c r="P453" s="268"/>
      <c r="Q453" s="268"/>
      <c r="R453" s="268"/>
      <c r="S453" s="268"/>
      <c r="T453" s="268"/>
      <c r="U453" s="268"/>
      <c r="V453" s="268"/>
      <c r="W453" s="268"/>
      <c r="X453" s="268"/>
      <c r="Y453" s="268"/>
      <c r="Z453" s="268"/>
    </row>
    <row r="454" spans="1:26" ht="15.75" customHeight="1">
      <c r="A454" s="268"/>
      <c r="B454" s="268"/>
      <c r="C454" s="268"/>
      <c r="D454" s="268"/>
      <c r="E454" s="268"/>
      <c r="F454" s="268"/>
      <c r="G454" s="268"/>
      <c r="H454" s="268"/>
      <c r="I454" s="268"/>
      <c r="J454" s="268"/>
      <c r="K454" s="268"/>
      <c r="L454" s="268"/>
      <c r="M454" s="268"/>
      <c r="N454" s="268"/>
      <c r="O454" s="268"/>
      <c r="P454" s="268"/>
      <c r="Q454" s="268"/>
      <c r="R454" s="268"/>
      <c r="S454" s="268"/>
      <c r="T454" s="268"/>
      <c r="U454" s="268"/>
      <c r="V454" s="268"/>
      <c r="W454" s="268"/>
      <c r="X454" s="268"/>
      <c r="Y454" s="268"/>
      <c r="Z454" s="268"/>
    </row>
    <row r="455" spans="1:26" ht="15.75" customHeight="1">
      <c r="A455" s="268"/>
      <c r="B455" s="268"/>
      <c r="C455" s="268"/>
      <c r="D455" s="268"/>
      <c r="E455" s="268"/>
      <c r="F455" s="268"/>
      <c r="G455" s="268"/>
      <c r="H455" s="268"/>
      <c r="I455" s="268"/>
      <c r="J455" s="268"/>
      <c r="K455" s="268"/>
      <c r="L455" s="268"/>
      <c r="M455" s="268"/>
      <c r="N455" s="268"/>
      <c r="O455" s="268"/>
      <c r="P455" s="268"/>
      <c r="Q455" s="268"/>
      <c r="R455" s="268"/>
      <c r="S455" s="268"/>
      <c r="T455" s="268"/>
      <c r="U455" s="268"/>
      <c r="V455" s="268"/>
      <c r="W455" s="268"/>
      <c r="X455" s="268"/>
      <c r="Y455" s="268"/>
      <c r="Z455" s="268"/>
    </row>
    <row r="456" spans="1:26" ht="15.75" customHeight="1">
      <c r="A456" s="268"/>
      <c r="B456" s="268"/>
      <c r="C456" s="268"/>
      <c r="D456" s="268"/>
      <c r="E456" s="268"/>
      <c r="F456" s="268"/>
      <c r="G456" s="268"/>
      <c r="H456" s="268"/>
      <c r="I456" s="268"/>
      <c r="J456" s="268"/>
      <c r="K456" s="268"/>
      <c r="L456" s="268"/>
      <c r="M456" s="268"/>
      <c r="N456" s="268"/>
      <c r="O456" s="268"/>
      <c r="P456" s="268"/>
      <c r="Q456" s="268"/>
      <c r="R456" s="268"/>
      <c r="S456" s="268"/>
      <c r="T456" s="268"/>
      <c r="U456" s="268"/>
      <c r="V456" s="268"/>
      <c r="W456" s="268"/>
      <c r="X456" s="268"/>
      <c r="Y456" s="268"/>
      <c r="Z456" s="268"/>
    </row>
    <row r="457" spans="1:26" ht="15.75" customHeight="1">
      <c r="A457" s="268"/>
      <c r="B457" s="268"/>
      <c r="C457" s="268"/>
      <c r="D457" s="268"/>
      <c r="E457" s="268"/>
      <c r="F457" s="268"/>
      <c r="G457" s="268"/>
      <c r="H457" s="268"/>
      <c r="I457" s="268"/>
      <c r="J457" s="268"/>
      <c r="K457" s="268"/>
      <c r="L457" s="268"/>
      <c r="M457" s="268"/>
      <c r="N457" s="268"/>
      <c r="O457" s="268"/>
      <c r="P457" s="268"/>
      <c r="Q457" s="268"/>
      <c r="R457" s="268"/>
      <c r="S457" s="268"/>
      <c r="T457" s="268"/>
      <c r="U457" s="268"/>
      <c r="V457" s="268"/>
      <c r="W457" s="268"/>
      <c r="X457" s="268"/>
      <c r="Y457" s="268"/>
      <c r="Z457" s="268"/>
    </row>
    <row r="458" spans="1:26" ht="15.75" customHeight="1">
      <c r="A458" s="268"/>
      <c r="B458" s="268"/>
      <c r="C458" s="268"/>
      <c r="D458" s="268"/>
      <c r="E458" s="268"/>
      <c r="F458" s="268"/>
      <c r="G458" s="268"/>
      <c r="H458" s="268"/>
      <c r="I458" s="268"/>
      <c r="J458" s="268"/>
      <c r="K458" s="268"/>
      <c r="L458" s="268"/>
      <c r="M458" s="268"/>
      <c r="N458" s="268"/>
      <c r="O458" s="268"/>
      <c r="P458" s="268"/>
      <c r="Q458" s="268"/>
      <c r="R458" s="268"/>
      <c r="S458" s="268"/>
      <c r="T458" s="268"/>
      <c r="U458" s="268"/>
      <c r="V458" s="268"/>
      <c r="W458" s="268"/>
      <c r="X458" s="268"/>
      <c r="Y458" s="268"/>
      <c r="Z458" s="268"/>
    </row>
    <row r="459" spans="1:26" ht="15.75" customHeight="1">
      <c r="A459" s="268"/>
      <c r="B459" s="268"/>
      <c r="C459" s="268"/>
      <c r="D459" s="268"/>
      <c r="E459" s="268"/>
      <c r="F459" s="268"/>
      <c r="G459" s="268"/>
      <c r="H459" s="268"/>
      <c r="I459" s="268"/>
      <c r="J459" s="268"/>
      <c r="K459" s="268"/>
      <c r="L459" s="268"/>
      <c r="M459" s="268"/>
      <c r="N459" s="268"/>
      <c r="O459" s="268"/>
      <c r="P459" s="268"/>
      <c r="Q459" s="268"/>
      <c r="R459" s="268"/>
      <c r="S459" s="268"/>
      <c r="T459" s="268"/>
      <c r="U459" s="268"/>
      <c r="V459" s="268"/>
      <c r="W459" s="268"/>
      <c r="X459" s="268"/>
      <c r="Y459" s="268"/>
      <c r="Z459" s="268"/>
    </row>
    <row r="460" spans="1:26" ht="15.75" customHeight="1">
      <c r="A460" s="268"/>
      <c r="B460" s="268"/>
      <c r="C460" s="268"/>
      <c r="D460" s="268"/>
      <c r="E460" s="268"/>
      <c r="F460" s="268"/>
      <c r="G460" s="268"/>
      <c r="H460" s="268"/>
      <c r="I460" s="268"/>
      <c r="J460" s="268"/>
      <c r="K460" s="268"/>
      <c r="L460" s="268"/>
      <c r="M460" s="268"/>
      <c r="N460" s="268"/>
      <c r="O460" s="268"/>
      <c r="P460" s="268"/>
      <c r="Q460" s="268"/>
      <c r="R460" s="268"/>
      <c r="S460" s="268"/>
      <c r="T460" s="268"/>
      <c r="U460" s="268"/>
      <c r="V460" s="268"/>
      <c r="W460" s="268"/>
      <c r="X460" s="268"/>
      <c r="Y460" s="268"/>
      <c r="Z460" s="268"/>
    </row>
    <row r="461" spans="1:26" ht="15.75" customHeight="1">
      <c r="A461" s="268"/>
      <c r="B461" s="268"/>
      <c r="C461" s="268"/>
      <c r="D461" s="268"/>
      <c r="E461" s="268"/>
      <c r="F461" s="268"/>
      <c r="G461" s="268"/>
      <c r="H461" s="268"/>
      <c r="I461" s="268"/>
      <c r="J461" s="268"/>
      <c r="K461" s="268"/>
      <c r="L461" s="268"/>
      <c r="M461" s="268"/>
      <c r="N461" s="268"/>
      <c r="O461" s="268"/>
      <c r="P461" s="268"/>
      <c r="Q461" s="268"/>
      <c r="R461" s="268"/>
      <c r="S461" s="268"/>
      <c r="T461" s="268"/>
      <c r="U461" s="268"/>
      <c r="V461" s="268"/>
      <c r="W461" s="268"/>
      <c r="X461" s="268"/>
      <c r="Y461" s="268"/>
      <c r="Z461" s="268"/>
    </row>
    <row r="462" spans="1:26" ht="15.75" customHeight="1">
      <c r="A462" s="268"/>
      <c r="B462" s="268"/>
      <c r="C462" s="268"/>
      <c r="D462" s="268"/>
      <c r="E462" s="268"/>
      <c r="F462" s="268"/>
      <c r="G462" s="268"/>
      <c r="H462" s="268"/>
      <c r="I462" s="268"/>
      <c r="J462" s="268"/>
      <c r="K462" s="268"/>
      <c r="L462" s="268"/>
      <c r="M462" s="268"/>
      <c r="N462" s="268"/>
      <c r="O462" s="268"/>
      <c r="P462" s="268"/>
      <c r="Q462" s="268"/>
      <c r="R462" s="268"/>
      <c r="S462" s="268"/>
      <c r="T462" s="268"/>
      <c r="U462" s="268"/>
      <c r="V462" s="268"/>
      <c r="W462" s="268"/>
      <c r="X462" s="268"/>
      <c r="Y462" s="268"/>
      <c r="Z462" s="268"/>
    </row>
    <row r="463" spans="1:26" ht="15.75" customHeight="1">
      <c r="A463" s="268"/>
      <c r="B463" s="268"/>
      <c r="C463" s="268"/>
      <c r="D463" s="268"/>
      <c r="E463" s="268"/>
      <c r="F463" s="268"/>
      <c r="G463" s="268"/>
      <c r="H463" s="268"/>
      <c r="I463" s="268"/>
      <c r="J463" s="268"/>
      <c r="K463" s="268"/>
      <c r="L463" s="268"/>
      <c r="M463" s="268"/>
      <c r="N463" s="268"/>
      <c r="O463" s="268"/>
      <c r="P463" s="268"/>
      <c r="Q463" s="268"/>
      <c r="R463" s="268"/>
      <c r="S463" s="268"/>
      <c r="T463" s="268"/>
      <c r="U463" s="268"/>
      <c r="V463" s="268"/>
      <c r="W463" s="268"/>
      <c r="X463" s="268"/>
      <c r="Y463" s="268"/>
      <c r="Z463" s="268"/>
    </row>
    <row r="464" spans="1:26" ht="15.75" customHeight="1">
      <c r="A464" s="268"/>
      <c r="B464" s="268"/>
      <c r="C464" s="268"/>
      <c r="D464" s="268"/>
      <c r="E464" s="268"/>
      <c r="F464" s="268"/>
      <c r="G464" s="268"/>
      <c r="H464" s="268"/>
      <c r="I464" s="268"/>
      <c r="J464" s="268"/>
      <c r="K464" s="268"/>
      <c r="L464" s="268"/>
      <c r="M464" s="268"/>
      <c r="N464" s="268"/>
      <c r="O464" s="268"/>
      <c r="P464" s="268"/>
      <c r="Q464" s="268"/>
      <c r="R464" s="268"/>
      <c r="S464" s="268"/>
      <c r="T464" s="268"/>
      <c r="U464" s="268"/>
      <c r="V464" s="268"/>
      <c r="W464" s="268"/>
      <c r="X464" s="268"/>
      <c r="Y464" s="268"/>
      <c r="Z464" s="268"/>
    </row>
    <row r="465" spans="1:26" ht="15.75" customHeight="1">
      <c r="A465" s="268"/>
      <c r="B465" s="268"/>
      <c r="C465" s="268"/>
      <c r="D465" s="268"/>
      <c r="E465" s="268"/>
      <c r="F465" s="268"/>
      <c r="G465" s="268"/>
      <c r="H465" s="268"/>
      <c r="I465" s="268"/>
      <c r="J465" s="268"/>
      <c r="K465" s="268"/>
      <c r="L465" s="268"/>
      <c r="M465" s="268"/>
      <c r="N465" s="268"/>
      <c r="O465" s="268"/>
      <c r="P465" s="268"/>
      <c r="Q465" s="268"/>
      <c r="R465" s="268"/>
      <c r="S465" s="268"/>
      <c r="T465" s="268"/>
      <c r="U465" s="268"/>
      <c r="V465" s="268"/>
      <c r="W465" s="268"/>
      <c r="X465" s="268"/>
      <c r="Y465" s="268"/>
      <c r="Z465" s="268"/>
    </row>
    <row r="466" spans="1:26" ht="15.75" customHeight="1">
      <c r="A466" s="268"/>
      <c r="B466" s="268"/>
      <c r="C466" s="268"/>
      <c r="D466" s="268"/>
      <c r="E466" s="268"/>
      <c r="F466" s="268"/>
      <c r="G466" s="268"/>
      <c r="H466" s="268"/>
      <c r="I466" s="268"/>
      <c r="J466" s="268"/>
      <c r="K466" s="268"/>
      <c r="L466" s="268"/>
      <c r="M466" s="268"/>
      <c r="N466" s="268"/>
      <c r="O466" s="268"/>
      <c r="P466" s="268"/>
      <c r="Q466" s="268"/>
      <c r="R466" s="268"/>
      <c r="S466" s="268"/>
      <c r="T466" s="268"/>
      <c r="U466" s="268"/>
      <c r="V466" s="268"/>
      <c r="W466" s="268"/>
      <c r="X466" s="268"/>
      <c r="Y466" s="268"/>
      <c r="Z466" s="268"/>
    </row>
    <row r="467" spans="1:26" ht="15.75" customHeight="1">
      <c r="A467" s="268"/>
      <c r="B467" s="268"/>
      <c r="C467" s="268"/>
      <c r="D467" s="268"/>
      <c r="E467" s="268"/>
      <c r="F467" s="268"/>
      <c r="G467" s="268"/>
      <c r="H467" s="268"/>
      <c r="I467" s="268"/>
      <c r="J467" s="268"/>
      <c r="K467" s="268"/>
      <c r="L467" s="268"/>
      <c r="M467" s="268"/>
      <c r="N467" s="268"/>
      <c r="O467" s="268"/>
      <c r="P467" s="268"/>
      <c r="Q467" s="268"/>
      <c r="R467" s="268"/>
      <c r="S467" s="268"/>
      <c r="T467" s="268"/>
      <c r="U467" s="268"/>
      <c r="V467" s="268"/>
      <c r="W467" s="268"/>
      <c r="X467" s="268"/>
      <c r="Y467" s="268"/>
      <c r="Z467" s="268"/>
    </row>
    <row r="468" spans="1:26" ht="15.75" customHeight="1">
      <c r="A468" s="268"/>
      <c r="B468" s="268"/>
      <c r="C468" s="268"/>
      <c r="D468" s="268"/>
      <c r="E468" s="268"/>
      <c r="F468" s="268"/>
      <c r="G468" s="268"/>
      <c r="H468" s="268"/>
      <c r="I468" s="268"/>
      <c r="J468" s="268"/>
      <c r="K468" s="268"/>
      <c r="L468" s="268"/>
      <c r="M468" s="268"/>
      <c r="N468" s="268"/>
      <c r="O468" s="268"/>
      <c r="P468" s="268"/>
      <c r="Q468" s="268"/>
      <c r="R468" s="268"/>
      <c r="S468" s="268"/>
      <c r="T468" s="268"/>
      <c r="U468" s="268"/>
      <c r="V468" s="268"/>
      <c r="W468" s="268"/>
      <c r="X468" s="268"/>
      <c r="Y468" s="268"/>
      <c r="Z468" s="268"/>
    </row>
    <row r="469" spans="1:26" ht="15.75" customHeight="1">
      <c r="A469" s="268"/>
      <c r="B469" s="268"/>
      <c r="C469" s="268"/>
      <c r="D469" s="268"/>
      <c r="E469" s="268"/>
      <c r="F469" s="268"/>
      <c r="G469" s="268"/>
      <c r="H469" s="268"/>
      <c r="I469" s="268"/>
      <c r="J469" s="268"/>
      <c r="K469" s="268"/>
      <c r="L469" s="268"/>
      <c r="M469" s="268"/>
      <c r="N469" s="268"/>
      <c r="O469" s="268"/>
      <c r="P469" s="268"/>
      <c r="Q469" s="268"/>
      <c r="R469" s="268"/>
      <c r="S469" s="268"/>
      <c r="T469" s="268"/>
      <c r="U469" s="268"/>
      <c r="V469" s="268"/>
      <c r="W469" s="268"/>
      <c r="X469" s="268"/>
      <c r="Y469" s="268"/>
      <c r="Z469" s="268"/>
    </row>
    <row r="470" spans="1:26" ht="15.75" customHeight="1">
      <c r="A470" s="268"/>
      <c r="B470" s="268"/>
      <c r="C470" s="268"/>
      <c r="D470" s="268"/>
      <c r="E470" s="268"/>
      <c r="F470" s="268"/>
      <c r="G470" s="268"/>
      <c r="H470" s="268"/>
      <c r="I470" s="268"/>
      <c r="J470" s="268"/>
      <c r="K470" s="268"/>
      <c r="L470" s="268"/>
      <c r="M470" s="268"/>
      <c r="N470" s="268"/>
      <c r="O470" s="268"/>
      <c r="P470" s="268"/>
      <c r="Q470" s="268"/>
      <c r="R470" s="268"/>
      <c r="S470" s="268"/>
      <c r="T470" s="268"/>
      <c r="U470" s="268"/>
      <c r="V470" s="268"/>
      <c r="W470" s="268"/>
      <c r="X470" s="268"/>
      <c r="Y470" s="268"/>
      <c r="Z470" s="268"/>
    </row>
    <row r="471" spans="1:26" ht="15.75" customHeight="1">
      <c r="A471" s="268"/>
      <c r="B471" s="268"/>
      <c r="C471" s="268"/>
      <c r="D471" s="268"/>
      <c r="E471" s="268"/>
      <c r="F471" s="268"/>
      <c r="G471" s="268"/>
      <c r="H471" s="268"/>
      <c r="I471" s="268"/>
      <c r="J471" s="268"/>
      <c r="K471" s="268"/>
      <c r="L471" s="268"/>
      <c r="M471" s="268"/>
      <c r="N471" s="268"/>
      <c r="O471" s="268"/>
      <c r="P471" s="268"/>
      <c r="Q471" s="268"/>
      <c r="R471" s="268"/>
      <c r="S471" s="268"/>
      <c r="T471" s="268"/>
      <c r="U471" s="268"/>
      <c r="V471" s="268"/>
      <c r="W471" s="268"/>
      <c r="X471" s="268"/>
      <c r="Y471" s="268"/>
      <c r="Z471" s="268"/>
    </row>
    <row r="472" spans="1:26" ht="15.75" customHeight="1">
      <c r="A472" s="268"/>
      <c r="B472" s="268"/>
      <c r="C472" s="268"/>
      <c r="D472" s="268"/>
      <c r="E472" s="268"/>
      <c r="F472" s="268"/>
      <c r="G472" s="268"/>
      <c r="H472" s="268"/>
      <c r="I472" s="268"/>
      <c r="J472" s="268"/>
      <c r="K472" s="268"/>
      <c r="L472" s="268"/>
      <c r="M472" s="268"/>
      <c r="N472" s="268"/>
      <c r="O472" s="268"/>
      <c r="P472" s="268"/>
      <c r="Q472" s="268"/>
      <c r="R472" s="268"/>
      <c r="S472" s="268"/>
      <c r="T472" s="268"/>
      <c r="U472" s="268"/>
      <c r="V472" s="268"/>
      <c r="W472" s="268"/>
      <c r="X472" s="268"/>
      <c r="Y472" s="268"/>
      <c r="Z472" s="268"/>
    </row>
    <row r="473" spans="1:26" ht="15.75" customHeight="1">
      <c r="A473" s="268"/>
      <c r="B473" s="268"/>
      <c r="C473" s="268"/>
      <c r="D473" s="268"/>
      <c r="E473" s="268"/>
      <c r="F473" s="268"/>
      <c r="G473" s="268"/>
      <c r="H473" s="268"/>
      <c r="I473" s="268"/>
      <c r="J473" s="268"/>
      <c r="K473" s="268"/>
      <c r="L473" s="268"/>
      <c r="M473" s="268"/>
      <c r="N473" s="268"/>
      <c r="O473" s="268"/>
      <c r="P473" s="268"/>
      <c r="Q473" s="268"/>
      <c r="R473" s="268"/>
      <c r="S473" s="268"/>
      <c r="T473" s="268"/>
      <c r="U473" s="268"/>
      <c r="V473" s="268"/>
      <c r="W473" s="268"/>
      <c r="X473" s="268"/>
      <c r="Y473" s="268"/>
      <c r="Z473" s="268"/>
    </row>
    <row r="474" spans="1:26" ht="15.75" customHeight="1">
      <c r="A474" s="268"/>
      <c r="B474" s="268"/>
      <c r="C474" s="268"/>
      <c r="D474" s="268"/>
      <c r="E474" s="268"/>
      <c r="F474" s="268"/>
      <c r="G474" s="268"/>
      <c r="H474" s="268"/>
      <c r="I474" s="268"/>
      <c r="J474" s="268"/>
      <c r="K474" s="268"/>
      <c r="L474" s="268"/>
      <c r="M474" s="268"/>
      <c r="N474" s="268"/>
      <c r="O474" s="268"/>
      <c r="P474" s="268"/>
      <c r="Q474" s="268"/>
      <c r="R474" s="268"/>
      <c r="S474" s="268"/>
      <c r="T474" s="268"/>
      <c r="U474" s="268"/>
      <c r="V474" s="268"/>
      <c r="W474" s="268"/>
      <c r="X474" s="268"/>
      <c r="Y474" s="268"/>
      <c r="Z474" s="268"/>
    </row>
    <row r="475" spans="1:26" ht="15.75" customHeight="1">
      <c r="A475" s="268"/>
      <c r="B475" s="268"/>
      <c r="C475" s="268"/>
      <c r="D475" s="268"/>
      <c r="E475" s="268"/>
      <c r="F475" s="268"/>
      <c r="G475" s="268"/>
      <c r="H475" s="268"/>
      <c r="I475" s="268"/>
      <c r="J475" s="268"/>
      <c r="K475" s="268"/>
      <c r="L475" s="268"/>
      <c r="M475" s="268"/>
      <c r="N475" s="268"/>
      <c r="O475" s="268"/>
      <c r="P475" s="268"/>
      <c r="Q475" s="268"/>
      <c r="R475" s="268"/>
      <c r="S475" s="268"/>
      <c r="T475" s="268"/>
      <c r="U475" s="268"/>
      <c r="V475" s="268"/>
      <c r="W475" s="268"/>
      <c r="X475" s="268"/>
      <c r="Y475" s="268"/>
      <c r="Z475" s="268"/>
    </row>
    <row r="476" spans="1:26" ht="15.75" customHeight="1">
      <c r="A476" s="268"/>
      <c r="B476" s="268"/>
      <c r="C476" s="268"/>
      <c r="D476" s="268"/>
      <c r="E476" s="268"/>
      <c r="F476" s="268"/>
      <c r="G476" s="268"/>
      <c r="H476" s="268"/>
      <c r="I476" s="268"/>
      <c r="J476" s="268"/>
      <c r="K476" s="268"/>
      <c r="L476" s="268"/>
      <c r="M476" s="268"/>
      <c r="N476" s="268"/>
      <c r="O476" s="268"/>
      <c r="P476" s="268"/>
      <c r="Q476" s="268"/>
      <c r="R476" s="268"/>
      <c r="S476" s="268"/>
      <c r="T476" s="268"/>
      <c r="U476" s="268"/>
      <c r="V476" s="268"/>
      <c r="W476" s="268"/>
      <c r="X476" s="268"/>
      <c r="Y476" s="268"/>
      <c r="Z476" s="268"/>
    </row>
    <row r="477" spans="1:26" ht="15.75" customHeight="1">
      <c r="A477" s="268"/>
      <c r="B477" s="268"/>
      <c r="C477" s="268"/>
      <c r="D477" s="268"/>
      <c r="E477" s="268"/>
      <c r="F477" s="268"/>
      <c r="G477" s="268"/>
      <c r="H477" s="268"/>
      <c r="I477" s="268"/>
      <c r="J477" s="268"/>
      <c r="K477" s="268"/>
      <c r="L477" s="268"/>
      <c r="M477" s="268"/>
      <c r="N477" s="268"/>
      <c r="O477" s="268"/>
      <c r="P477" s="268"/>
      <c r="Q477" s="268"/>
      <c r="R477" s="268"/>
      <c r="S477" s="268"/>
      <c r="T477" s="268"/>
      <c r="U477" s="268"/>
      <c r="V477" s="268"/>
      <c r="W477" s="268"/>
      <c r="X477" s="268"/>
      <c r="Y477" s="268"/>
      <c r="Z477" s="268"/>
    </row>
    <row r="478" spans="1:26" ht="15.75" customHeight="1">
      <c r="A478" s="268"/>
      <c r="B478" s="268"/>
      <c r="C478" s="268"/>
      <c r="D478" s="268"/>
      <c r="E478" s="268"/>
      <c r="F478" s="268"/>
      <c r="G478" s="268"/>
      <c r="H478" s="268"/>
      <c r="I478" s="268"/>
      <c r="J478" s="268"/>
      <c r="K478" s="268"/>
      <c r="L478" s="268"/>
      <c r="M478" s="268"/>
      <c r="N478" s="268"/>
      <c r="O478" s="268"/>
      <c r="P478" s="268"/>
      <c r="Q478" s="268"/>
      <c r="R478" s="268"/>
      <c r="S478" s="268"/>
      <c r="T478" s="268"/>
      <c r="U478" s="268"/>
      <c r="V478" s="268"/>
      <c r="W478" s="268"/>
      <c r="X478" s="268"/>
      <c r="Y478" s="268"/>
      <c r="Z478" s="268"/>
    </row>
    <row r="479" spans="1:26" ht="15.75" customHeight="1">
      <c r="A479" s="268"/>
      <c r="B479" s="268"/>
      <c r="C479" s="268"/>
      <c r="D479" s="268"/>
      <c r="E479" s="268"/>
      <c r="F479" s="268"/>
      <c r="G479" s="268"/>
      <c r="H479" s="268"/>
      <c r="I479" s="268"/>
      <c r="J479" s="268"/>
      <c r="K479" s="268"/>
      <c r="L479" s="268"/>
      <c r="M479" s="268"/>
      <c r="N479" s="268"/>
      <c r="O479" s="268"/>
      <c r="P479" s="268"/>
      <c r="Q479" s="268"/>
      <c r="R479" s="268"/>
      <c r="S479" s="268"/>
      <c r="T479" s="268"/>
      <c r="U479" s="268"/>
      <c r="V479" s="268"/>
      <c r="W479" s="268"/>
      <c r="X479" s="268"/>
      <c r="Y479" s="268"/>
      <c r="Z479" s="268"/>
    </row>
    <row r="480" spans="1:26" ht="15.75" customHeight="1">
      <c r="A480" s="268"/>
      <c r="B480" s="268"/>
      <c r="C480" s="268"/>
      <c r="D480" s="268"/>
      <c r="E480" s="268"/>
      <c r="F480" s="268"/>
      <c r="G480" s="268"/>
      <c r="H480" s="268"/>
      <c r="I480" s="268"/>
      <c r="J480" s="268"/>
      <c r="K480" s="268"/>
      <c r="L480" s="268"/>
      <c r="M480" s="268"/>
      <c r="N480" s="268"/>
      <c r="O480" s="268"/>
      <c r="P480" s="268"/>
      <c r="Q480" s="268"/>
      <c r="R480" s="268"/>
      <c r="S480" s="268"/>
      <c r="T480" s="268"/>
      <c r="U480" s="268"/>
      <c r="V480" s="268"/>
      <c r="W480" s="268"/>
      <c r="X480" s="268"/>
      <c r="Y480" s="268"/>
      <c r="Z480" s="268"/>
    </row>
    <row r="481" spans="1:26" ht="15.75" customHeight="1">
      <c r="A481" s="268"/>
      <c r="B481" s="268"/>
      <c r="C481" s="268"/>
      <c r="D481" s="268"/>
      <c r="E481" s="268"/>
      <c r="F481" s="268"/>
      <c r="G481" s="268"/>
      <c r="H481" s="268"/>
      <c r="I481" s="268"/>
      <c r="J481" s="268"/>
      <c r="K481" s="268"/>
      <c r="L481" s="268"/>
      <c r="M481" s="268"/>
      <c r="N481" s="268"/>
      <c r="O481" s="268"/>
      <c r="P481" s="268"/>
      <c r="Q481" s="268"/>
      <c r="R481" s="268"/>
      <c r="S481" s="268"/>
      <c r="T481" s="268"/>
      <c r="U481" s="268"/>
      <c r="V481" s="268"/>
      <c r="W481" s="268"/>
      <c r="X481" s="268"/>
      <c r="Y481" s="268"/>
      <c r="Z481" s="268"/>
    </row>
    <row r="482" spans="1:26" ht="15.75" customHeight="1">
      <c r="A482" s="268"/>
      <c r="B482" s="268"/>
      <c r="C482" s="268"/>
      <c r="D482" s="268"/>
      <c r="E482" s="268"/>
      <c r="F482" s="268"/>
      <c r="G482" s="268"/>
      <c r="H482" s="268"/>
      <c r="I482" s="268"/>
      <c r="J482" s="268"/>
      <c r="K482" s="268"/>
      <c r="L482" s="268"/>
      <c r="M482" s="268"/>
      <c r="N482" s="268"/>
      <c r="O482" s="268"/>
      <c r="P482" s="268"/>
      <c r="Q482" s="268"/>
      <c r="R482" s="268"/>
      <c r="S482" s="268"/>
      <c r="T482" s="268"/>
      <c r="U482" s="268"/>
      <c r="V482" s="268"/>
      <c r="W482" s="268"/>
      <c r="X482" s="268"/>
      <c r="Y482" s="268"/>
      <c r="Z482" s="268"/>
    </row>
    <row r="483" spans="1:26" ht="15.75" customHeight="1">
      <c r="A483" s="268"/>
      <c r="B483" s="268"/>
      <c r="C483" s="268"/>
      <c r="D483" s="268"/>
      <c r="E483" s="268"/>
      <c r="F483" s="268"/>
      <c r="G483" s="268"/>
      <c r="H483" s="268"/>
      <c r="I483" s="268"/>
      <c r="J483" s="268"/>
      <c r="K483" s="268"/>
      <c r="L483" s="268"/>
      <c r="M483" s="268"/>
      <c r="N483" s="268"/>
      <c r="O483" s="268"/>
      <c r="P483" s="268"/>
      <c r="Q483" s="268"/>
      <c r="R483" s="268"/>
      <c r="S483" s="268"/>
      <c r="T483" s="268"/>
      <c r="U483" s="268"/>
      <c r="V483" s="268"/>
      <c r="W483" s="268"/>
      <c r="X483" s="268"/>
      <c r="Y483" s="268"/>
      <c r="Z483" s="268"/>
    </row>
    <row r="484" spans="1:26" ht="15.75" customHeight="1">
      <c r="A484" s="268"/>
      <c r="B484" s="268"/>
      <c r="C484" s="268"/>
      <c r="D484" s="268"/>
      <c r="E484" s="268"/>
      <c r="F484" s="268"/>
      <c r="G484" s="268"/>
      <c r="H484" s="268"/>
      <c r="I484" s="268"/>
      <c r="J484" s="268"/>
      <c r="K484" s="268"/>
      <c r="L484" s="268"/>
      <c r="M484" s="268"/>
      <c r="N484" s="268"/>
      <c r="O484" s="268"/>
      <c r="P484" s="268"/>
      <c r="Q484" s="268"/>
      <c r="R484" s="268"/>
      <c r="S484" s="268"/>
      <c r="T484" s="268"/>
      <c r="U484" s="268"/>
      <c r="V484" s="268"/>
      <c r="W484" s="268"/>
      <c r="X484" s="268"/>
      <c r="Y484" s="268"/>
      <c r="Z484" s="268"/>
    </row>
    <row r="485" spans="1:26" ht="15.75" customHeight="1">
      <c r="A485" s="268"/>
      <c r="B485" s="268"/>
      <c r="C485" s="268"/>
      <c r="D485" s="268"/>
      <c r="E485" s="268"/>
      <c r="F485" s="268"/>
      <c r="G485" s="268"/>
      <c r="H485" s="268"/>
      <c r="I485" s="268"/>
      <c r="J485" s="268"/>
      <c r="K485" s="268"/>
      <c r="L485" s="268"/>
      <c r="M485" s="268"/>
      <c r="N485" s="268"/>
      <c r="O485" s="268"/>
      <c r="P485" s="268"/>
      <c r="Q485" s="268"/>
      <c r="R485" s="268"/>
      <c r="S485" s="268"/>
      <c r="T485" s="268"/>
      <c r="U485" s="268"/>
      <c r="V485" s="268"/>
      <c r="W485" s="268"/>
      <c r="X485" s="268"/>
      <c r="Y485" s="268"/>
      <c r="Z485" s="268"/>
    </row>
    <row r="486" spans="1:26" ht="15.75" customHeight="1">
      <c r="A486" s="268"/>
      <c r="B486" s="268"/>
      <c r="C486" s="268"/>
      <c r="D486" s="268"/>
      <c r="E486" s="268"/>
      <c r="F486" s="268"/>
      <c r="G486" s="268"/>
      <c r="H486" s="268"/>
      <c r="I486" s="268"/>
      <c r="J486" s="268"/>
      <c r="K486" s="268"/>
      <c r="L486" s="268"/>
      <c r="M486" s="268"/>
      <c r="N486" s="268"/>
      <c r="O486" s="268"/>
      <c r="P486" s="268"/>
      <c r="Q486" s="268"/>
      <c r="R486" s="268"/>
      <c r="S486" s="268"/>
      <c r="T486" s="268"/>
      <c r="U486" s="268"/>
      <c r="V486" s="268"/>
      <c r="W486" s="268"/>
      <c r="X486" s="268"/>
      <c r="Y486" s="268"/>
      <c r="Z486" s="268"/>
    </row>
    <row r="487" spans="1:26" ht="15.75" customHeight="1">
      <c r="A487" s="268"/>
      <c r="B487" s="268"/>
      <c r="C487" s="268"/>
      <c r="D487" s="268"/>
      <c r="E487" s="268"/>
      <c r="F487" s="268"/>
      <c r="G487" s="268"/>
      <c r="H487" s="268"/>
      <c r="I487" s="268"/>
      <c r="J487" s="268"/>
      <c r="K487" s="268"/>
      <c r="L487" s="268"/>
      <c r="M487" s="268"/>
      <c r="N487" s="268"/>
      <c r="O487" s="268"/>
      <c r="P487" s="268"/>
      <c r="Q487" s="268"/>
      <c r="R487" s="268"/>
      <c r="S487" s="268"/>
      <c r="T487" s="268"/>
      <c r="U487" s="268"/>
      <c r="V487" s="268"/>
      <c r="W487" s="268"/>
      <c r="X487" s="268"/>
      <c r="Y487" s="268"/>
      <c r="Z487" s="268"/>
    </row>
    <row r="488" spans="1:26" ht="15.75" customHeight="1">
      <c r="A488" s="268"/>
      <c r="B488" s="268"/>
      <c r="C488" s="268"/>
      <c r="D488" s="268"/>
      <c r="E488" s="268"/>
      <c r="F488" s="268"/>
      <c r="G488" s="268"/>
      <c r="H488" s="268"/>
      <c r="I488" s="268"/>
      <c r="J488" s="268"/>
      <c r="K488" s="268"/>
      <c r="L488" s="268"/>
      <c r="M488" s="268"/>
      <c r="N488" s="268"/>
      <c r="O488" s="268"/>
      <c r="P488" s="268"/>
      <c r="Q488" s="268"/>
      <c r="R488" s="268"/>
      <c r="S488" s="268"/>
      <c r="T488" s="268"/>
      <c r="U488" s="268"/>
      <c r="V488" s="268"/>
      <c r="W488" s="268"/>
      <c r="X488" s="268"/>
      <c r="Y488" s="268"/>
      <c r="Z488" s="268"/>
    </row>
    <row r="489" spans="1:26" ht="15.75" customHeight="1">
      <c r="A489" s="268"/>
      <c r="B489" s="268"/>
      <c r="C489" s="268"/>
      <c r="D489" s="268"/>
      <c r="E489" s="268"/>
      <c r="F489" s="268"/>
      <c r="G489" s="268"/>
      <c r="H489" s="268"/>
      <c r="I489" s="268"/>
      <c r="J489" s="268"/>
      <c r="K489" s="268"/>
      <c r="L489" s="268"/>
      <c r="M489" s="268"/>
      <c r="N489" s="268"/>
      <c r="O489" s="268"/>
      <c r="P489" s="268"/>
      <c r="Q489" s="268"/>
      <c r="R489" s="268"/>
      <c r="S489" s="268"/>
      <c r="T489" s="268"/>
      <c r="U489" s="268"/>
      <c r="V489" s="268"/>
      <c r="W489" s="268"/>
      <c r="X489" s="268"/>
      <c r="Y489" s="268"/>
      <c r="Z489" s="268"/>
    </row>
    <row r="490" spans="1:26" ht="15.75" customHeight="1">
      <c r="A490" s="268"/>
      <c r="B490" s="268"/>
      <c r="C490" s="268"/>
      <c r="D490" s="268"/>
      <c r="E490" s="268"/>
      <c r="F490" s="268"/>
      <c r="G490" s="268"/>
      <c r="H490" s="268"/>
      <c r="I490" s="268"/>
      <c r="J490" s="268"/>
      <c r="K490" s="268"/>
      <c r="L490" s="268"/>
      <c r="M490" s="268"/>
      <c r="N490" s="268"/>
      <c r="O490" s="268"/>
      <c r="P490" s="268"/>
      <c r="Q490" s="268"/>
      <c r="R490" s="268"/>
      <c r="S490" s="268"/>
      <c r="T490" s="268"/>
      <c r="U490" s="268"/>
      <c r="V490" s="268"/>
      <c r="W490" s="268"/>
      <c r="X490" s="268"/>
      <c r="Y490" s="268"/>
      <c r="Z490" s="268"/>
    </row>
    <row r="491" spans="1:26" ht="15.75" customHeight="1">
      <c r="A491" s="268"/>
      <c r="B491" s="268"/>
      <c r="C491" s="268"/>
      <c r="D491" s="268"/>
      <c r="E491" s="268"/>
      <c r="F491" s="268"/>
      <c r="G491" s="268"/>
      <c r="H491" s="268"/>
      <c r="I491" s="268"/>
      <c r="J491" s="268"/>
      <c r="K491" s="268"/>
      <c r="L491" s="268"/>
      <c r="M491" s="268"/>
      <c r="N491" s="268"/>
      <c r="O491" s="268"/>
      <c r="P491" s="268"/>
      <c r="Q491" s="268"/>
      <c r="R491" s="268"/>
      <c r="S491" s="268"/>
      <c r="T491" s="268"/>
      <c r="U491" s="268"/>
      <c r="V491" s="268"/>
      <c r="W491" s="268"/>
      <c r="X491" s="268"/>
      <c r="Y491" s="268"/>
      <c r="Z491" s="268"/>
    </row>
    <row r="492" spans="1:26" ht="15.75" customHeight="1">
      <c r="A492" s="268"/>
      <c r="B492" s="268"/>
      <c r="C492" s="268"/>
      <c r="D492" s="268"/>
      <c r="E492" s="268"/>
      <c r="F492" s="268"/>
      <c r="G492" s="268"/>
      <c r="H492" s="268"/>
      <c r="I492" s="268"/>
      <c r="J492" s="268"/>
      <c r="K492" s="268"/>
      <c r="L492" s="268"/>
      <c r="M492" s="268"/>
      <c r="N492" s="268"/>
      <c r="O492" s="268"/>
      <c r="P492" s="268"/>
      <c r="Q492" s="268"/>
      <c r="R492" s="268"/>
      <c r="S492" s="268"/>
      <c r="T492" s="268"/>
      <c r="U492" s="268"/>
      <c r="V492" s="268"/>
      <c r="W492" s="268"/>
      <c r="X492" s="268"/>
      <c r="Y492" s="268"/>
      <c r="Z492" s="268"/>
    </row>
    <row r="493" spans="1:26" ht="15.75" customHeight="1">
      <c r="A493" s="268"/>
      <c r="B493" s="268"/>
      <c r="C493" s="268"/>
      <c r="D493" s="268"/>
      <c r="E493" s="268"/>
      <c r="F493" s="268"/>
      <c r="G493" s="268"/>
      <c r="H493" s="268"/>
      <c r="I493" s="268"/>
      <c r="J493" s="268"/>
      <c r="K493" s="268"/>
      <c r="L493" s="268"/>
      <c r="M493" s="268"/>
      <c r="N493" s="268"/>
      <c r="O493" s="268"/>
      <c r="P493" s="268"/>
      <c r="Q493" s="268"/>
      <c r="R493" s="268"/>
      <c r="S493" s="268"/>
      <c r="T493" s="268"/>
      <c r="U493" s="268"/>
      <c r="V493" s="268"/>
      <c r="W493" s="268"/>
      <c r="X493" s="268"/>
      <c r="Y493" s="268"/>
      <c r="Z493" s="268"/>
    </row>
    <row r="494" spans="1:26" ht="15.75" customHeight="1">
      <c r="A494" s="268"/>
      <c r="B494" s="268"/>
      <c r="C494" s="268"/>
      <c r="D494" s="268"/>
      <c r="E494" s="268"/>
      <c r="F494" s="268"/>
      <c r="G494" s="268"/>
      <c r="H494" s="268"/>
      <c r="I494" s="268"/>
      <c r="J494" s="268"/>
      <c r="K494" s="268"/>
      <c r="L494" s="268"/>
      <c r="M494" s="268"/>
      <c r="N494" s="268"/>
      <c r="O494" s="268"/>
      <c r="P494" s="268"/>
      <c r="Q494" s="268"/>
      <c r="R494" s="268"/>
      <c r="S494" s="268"/>
      <c r="T494" s="268"/>
      <c r="U494" s="268"/>
      <c r="V494" s="268"/>
      <c r="W494" s="268"/>
      <c r="X494" s="268"/>
      <c r="Y494" s="268"/>
      <c r="Z494" s="268"/>
    </row>
    <row r="495" spans="1:26" ht="15.75" customHeight="1">
      <c r="A495" s="268"/>
      <c r="B495" s="268"/>
      <c r="C495" s="268"/>
      <c r="D495" s="268"/>
      <c r="E495" s="268"/>
      <c r="F495" s="268"/>
      <c r="G495" s="268"/>
      <c r="H495" s="268"/>
      <c r="I495" s="268"/>
      <c r="J495" s="268"/>
      <c r="K495" s="268"/>
      <c r="L495" s="268"/>
      <c r="M495" s="268"/>
      <c r="N495" s="268"/>
      <c r="O495" s="268"/>
      <c r="P495" s="268"/>
      <c r="Q495" s="268"/>
      <c r="R495" s="268"/>
      <c r="S495" s="268"/>
      <c r="T495" s="268"/>
      <c r="U495" s="268"/>
      <c r="V495" s="268"/>
      <c r="W495" s="268"/>
      <c r="X495" s="268"/>
      <c r="Y495" s="268"/>
      <c r="Z495" s="268"/>
    </row>
    <row r="496" spans="1:26" ht="15.75" customHeight="1">
      <c r="A496" s="268"/>
      <c r="B496" s="268"/>
      <c r="C496" s="268"/>
      <c r="D496" s="268"/>
      <c r="E496" s="268"/>
      <c r="F496" s="268"/>
      <c r="G496" s="268"/>
      <c r="H496" s="268"/>
      <c r="I496" s="268"/>
      <c r="J496" s="268"/>
      <c r="K496" s="268"/>
      <c r="L496" s="268"/>
      <c r="M496" s="268"/>
      <c r="N496" s="268"/>
      <c r="O496" s="268"/>
      <c r="P496" s="268"/>
      <c r="Q496" s="268"/>
      <c r="R496" s="268"/>
      <c r="S496" s="268"/>
      <c r="T496" s="268"/>
      <c r="U496" s="268"/>
      <c r="V496" s="268"/>
      <c r="W496" s="268"/>
      <c r="X496" s="268"/>
      <c r="Y496" s="268"/>
      <c r="Z496" s="268"/>
    </row>
    <row r="497" spans="1:26" ht="15.75" customHeight="1">
      <c r="A497" s="268"/>
      <c r="B497" s="268"/>
      <c r="C497" s="268"/>
      <c r="D497" s="268"/>
      <c r="E497" s="268"/>
      <c r="F497" s="268"/>
      <c r="G497" s="268"/>
      <c r="H497" s="268"/>
      <c r="I497" s="268"/>
      <c r="J497" s="268"/>
      <c r="K497" s="268"/>
      <c r="L497" s="268"/>
      <c r="M497" s="268"/>
      <c r="N497" s="268"/>
      <c r="O497" s="268"/>
      <c r="P497" s="268"/>
      <c r="Q497" s="268"/>
      <c r="R497" s="268"/>
      <c r="S497" s="268"/>
      <c r="T497" s="268"/>
      <c r="U497" s="268"/>
      <c r="V497" s="268"/>
      <c r="W497" s="268"/>
      <c r="X497" s="268"/>
      <c r="Y497" s="268"/>
      <c r="Z497" s="268"/>
    </row>
    <row r="498" spans="1:26" ht="15.75" customHeight="1">
      <c r="A498" s="268"/>
      <c r="B498" s="268"/>
      <c r="C498" s="268"/>
      <c r="D498" s="268"/>
      <c r="E498" s="268"/>
      <c r="F498" s="268"/>
      <c r="G498" s="268"/>
      <c r="H498" s="268"/>
      <c r="I498" s="268"/>
      <c r="J498" s="268"/>
      <c r="K498" s="268"/>
      <c r="L498" s="268"/>
      <c r="M498" s="268"/>
      <c r="N498" s="268"/>
      <c r="O498" s="268"/>
      <c r="P498" s="268"/>
      <c r="Q498" s="268"/>
      <c r="R498" s="268"/>
      <c r="S498" s="268"/>
      <c r="T498" s="268"/>
      <c r="U498" s="268"/>
      <c r="V498" s="268"/>
      <c r="W498" s="268"/>
      <c r="X498" s="268"/>
      <c r="Y498" s="268"/>
      <c r="Z498" s="268"/>
    </row>
    <row r="499" spans="1:26" ht="15.75" customHeight="1">
      <c r="A499" s="268"/>
      <c r="B499" s="268"/>
      <c r="C499" s="268"/>
      <c r="D499" s="268"/>
      <c r="E499" s="268"/>
      <c r="F499" s="268"/>
      <c r="G499" s="268"/>
      <c r="H499" s="268"/>
      <c r="I499" s="268"/>
      <c r="J499" s="268"/>
      <c r="K499" s="268"/>
      <c r="L499" s="268"/>
      <c r="M499" s="268"/>
      <c r="N499" s="268"/>
      <c r="O499" s="268"/>
      <c r="P499" s="268"/>
      <c r="Q499" s="268"/>
      <c r="R499" s="268"/>
      <c r="S499" s="268"/>
      <c r="T499" s="268"/>
      <c r="U499" s="268"/>
      <c r="V499" s="268"/>
      <c r="W499" s="268"/>
      <c r="X499" s="268"/>
      <c r="Y499" s="268"/>
      <c r="Z499" s="268"/>
    </row>
    <row r="500" spans="1:26" ht="15.75" customHeight="1">
      <c r="A500" s="268"/>
      <c r="B500" s="268"/>
      <c r="C500" s="268"/>
      <c r="D500" s="268"/>
      <c r="E500" s="268"/>
      <c r="F500" s="268"/>
      <c r="G500" s="268"/>
      <c r="H500" s="268"/>
      <c r="I500" s="268"/>
      <c r="J500" s="268"/>
      <c r="K500" s="268"/>
      <c r="L500" s="268"/>
      <c r="M500" s="268"/>
      <c r="N500" s="268"/>
      <c r="O500" s="268"/>
      <c r="P500" s="268"/>
      <c r="Q500" s="268"/>
      <c r="R500" s="268"/>
      <c r="S500" s="268"/>
      <c r="T500" s="268"/>
      <c r="U500" s="268"/>
      <c r="V500" s="268"/>
      <c r="W500" s="268"/>
      <c r="X500" s="268"/>
      <c r="Y500" s="268"/>
      <c r="Z500" s="268"/>
    </row>
    <row r="501" spans="1:26" ht="15.75" customHeight="1">
      <c r="A501" s="268"/>
      <c r="B501" s="268"/>
      <c r="C501" s="268"/>
      <c r="D501" s="268"/>
      <c r="E501" s="268"/>
      <c r="F501" s="268"/>
      <c r="G501" s="268"/>
      <c r="H501" s="268"/>
      <c r="I501" s="268"/>
      <c r="J501" s="268"/>
      <c r="K501" s="268"/>
      <c r="L501" s="268"/>
      <c r="M501" s="268"/>
      <c r="N501" s="268"/>
      <c r="O501" s="268"/>
      <c r="P501" s="268"/>
      <c r="Q501" s="268"/>
      <c r="R501" s="268"/>
      <c r="S501" s="268"/>
      <c r="T501" s="268"/>
      <c r="U501" s="268"/>
      <c r="V501" s="268"/>
      <c r="W501" s="268"/>
      <c r="X501" s="268"/>
      <c r="Y501" s="268"/>
      <c r="Z501" s="268"/>
    </row>
    <row r="502" spans="1:26" ht="15.75" customHeight="1">
      <c r="A502" s="268"/>
      <c r="B502" s="268"/>
      <c r="C502" s="268"/>
      <c r="D502" s="268"/>
      <c r="E502" s="268"/>
      <c r="F502" s="268"/>
      <c r="G502" s="268"/>
      <c r="H502" s="268"/>
      <c r="I502" s="268"/>
      <c r="J502" s="268"/>
      <c r="K502" s="268"/>
      <c r="L502" s="268"/>
      <c r="M502" s="268"/>
      <c r="N502" s="268"/>
      <c r="O502" s="268"/>
      <c r="P502" s="268"/>
      <c r="Q502" s="268"/>
      <c r="R502" s="268"/>
      <c r="S502" s="268"/>
      <c r="T502" s="268"/>
      <c r="U502" s="268"/>
      <c r="V502" s="268"/>
      <c r="W502" s="268"/>
      <c r="X502" s="268"/>
      <c r="Y502" s="268"/>
      <c r="Z502" s="268"/>
    </row>
    <row r="503" spans="1:26" ht="15.75" customHeight="1">
      <c r="A503" s="268"/>
      <c r="B503" s="268"/>
      <c r="C503" s="268"/>
      <c r="D503" s="268"/>
      <c r="E503" s="268"/>
      <c r="F503" s="268"/>
      <c r="G503" s="268"/>
      <c r="H503" s="268"/>
      <c r="I503" s="268"/>
      <c r="J503" s="268"/>
      <c r="K503" s="268"/>
      <c r="L503" s="268"/>
      <c r="M503" s="268"/>
      <c r="N503" s="268"/>
      <c r="O503" s="268"/>
      <c r="P503" s="268"/>
      <c r="Q503" s="268"/>
      <c r="R503" s="268"/>
      <c r="S503" s="268"/>
      <c r="T503" s="268"/>
      <c r="U503" s="268"/>
      <c r="V503" s="268"/>
      <c r="W503" s="268"/>
      <c r="X503" s="268"/>
      <c r="Y503" s="268"/>
      <c r="Z503" s="268"/>
    </row>
    <row r="504" spans="1:26" ht="15.75" customHeight="1">
      <c r="A504" s="268"/>
      <c r="B504" s="268"/>
      <c r="C504" s="268"/>
      <c r="D504" s="268"/>
      <c r="E504" s="268"/>
      <c r="F504" s="268"/>
      <c r="G504" s="268"/>
      <c r="H504" s="268"/>
      <c r="I504" s="268"/>
      <c r="J504" s="268"/>
      <c r="K504" s="268"/>
      <c r="L504" s="268"/>
      <c r="M504" s="268"/>
      <c r="N504" s="268"/>
      <c r="O504" s="268"/>
      <c r="P504" s="268"/>
      <c r="Q504" s="268"/>
      <c r="R504" s="268"/>
      <c r="S504" s="268"/>
      <c r="T504" s="268"/>
      <c r="U504" s="268"/>
      <c r="V504" s="268"/>
      <c r="W504" s="268"/>
      <c r="X504" s="268"/>
      <c r="Y504" s="268"/>
      <c r="Z504" s="268"/>
    </row>
    <row r="505" spans="1:26" ht="15.75" customHeight="1">
      <c r="A505" s="268"/>
      <c r="B505" s="268"/>
      <c r="C505" s="268"/>
      <c r="D505" s="268"/>
      <c r="E505" s="268"/>
      <c r="F505" s="268"/>
      <c r="G505" s="268"/>
      <c r="H505" s="268"/>
      <c r="I505" s="268"/>
      <c r="J505" s="268"/>
      <c r="K505" s="268"/>
      <c r="L505" s="268"/>
      <c r="M505" s="268"/>
      <c r="N505" s="268"/>
      <c r="O505" s="268"/>
      <c r="P505" s="268"/>
      <c r="Q505" s="268"/>
      <c r="R505" s="268"/>
      <c r="S505" s="268"/>
      <c r="T505" s="268"/>
      <c r="U505" s="268"/>
      <c r="V505" s="268"/>
      <c r="W505" s="268"/>
      <c r="X505" s="268"/>
      <c r="Y505" s="268"/>
      <c r="Z505" s="268"/>
    </row>
    <row r="506" spans="1:26" ht="15.75" customHeight="1">
      <c r="A506" s="268"/>
      <c r="B506" s="268"/>
      <c r="C506" s="268"/>
      <c r="D506" s="268"/>
      <c r="E506" s="268"/>
      <c r="F506" s="268"/>
      <c r="G506" s="268"/>
      <c r="H506" s="268"/>
      <c r="I506" s="268"/>
      <c r="J506" s="268"/>
      <c r="K506" s="268"/>
      <c r="L506" s="268"/>
      <c r="M506" s="268"/>
      <c r="N506" s="268"/>
      <c r="O506" s="268"/>
      <c r="P506" s="268"/>
      <c r="Q506" s="268"/>
      <c r="R506" s="268"/>
      <c r="S506" s="268"/>
      <c r="T506" s="268"/>
      <c r="U506" s="268"/>
      <c r="V506" s="268"/>
      <c r="W506" s="268"/>
      <c r="X506" s="268"/>
      <c r="Y506" s="268"/>
      <c r="Z506" s="268"/>
    </row>
    <row r="507" spans="1:26" ht="15.75" customHeight="1">
      <c r="A507" s="268"/>
      <c r="B507" s="268"/>
      <c r="C507" s="268"/>
      <c r="D507" s="268"/>
      <c r="E507" s="268"/>
      <c r="F507" s="268"/>
      <c r="G507" s="268"/>
      <c r="H507" s="268"/>
      <c r="I507" s="268"/>
      <c r="J507" s="268"/>
      <c r="K507" s="268"/>
      <c r="L507" s="268"/>
      <c r="M507" s="268"/>
      <c r="N507" s="268"/>
      <c r="O507" s="268"/>
      <c r="P507" s="268"/>
      <c r="Q507" s="268"/>
      <c r="R507" s="268"/>
      <c r="S507" s="268"/>
      <c r="T507" s="268"/>
      <c r="U507" s="268"/>
      <c r="V507" s="268"/>
      <c r="W507" s="268"/>
      <c r="X507" s="268"/>
      <c r="Y507" s="268"/>
      <c r="Z507" s="268"/>
    </row>
    <row r="508" spans="1:26" ht="15.75" customHeight="1">
      <c r="A508" s="268"/>
      <c r="B508" s="268"/>
      <c r="C508" s="268"/>
      <c r="D508" s="268"/>
      <c r="E508" s="268"/>
      <c r="F508" s="268"/>
      <c r="G508" s="268"/>
      <c r="H508" s="268"/>
      <c r="I508" s="268"/>
      <c r="J508" s="268"/>
      <c r="K508" s="268"/>
      <c r="L508" s="268"/>
      <c r="M508" s="268"/>
      <c r="N508" s="268"/>
      <c r="O508" s="268"/>
      <c r="P508" s="268"/>
      <c r="Q508" s="268"/>
      <c r="R508" s="268"/>
      <c r="S508" s="268"/>
      <c r="T508" s="268"/>
      <c r="U508" s="268"/>
      <c r="V508" s="268"/>
      <c r="W508" s="268"/>
      <c r="X508" s="268"/>
      <c r="Y508" s="268"/>
      <c r="Z508" s="268"/>
    </row>
    <row r="509" spans="1:26" ht="15.75" customHeight="1">
      <c r="A509" s="268"/>
      <c r="B509" s="268"/>
      <c r="C509" s="268"/>
      <c r="D509" s="268"/>
      <c r="E509" s="268"/>
      <c r="F509" s="268"/>
      <c r="G509" s="268"/>
      <c r="H509" s="268"/>
      <c r="I509" s="268"/>
      <c r="J509" s="268"/>
      <c r="K509" s="268"/>
      <c r="L509" s="268"/>
      <c r="M509" s="268"/>
      <c r="N509" s="268"/>
      <c r="O509" s="268"/>
      <c r="P509" s="268"/>
      <c r="Q509" s="268"/>
      <c r="R509" s="268"/>
      <c r="S509" s="268"/>
      <c r="T509" s="268"/>
      <c r="U509" s="268"/>
      <c r="V509" s="268"/>
      <c r="W509" s="268"/>
      <c r="X509" s="268"/>
      <c r="Y509" s="268"/>
      <c r="Z509" s="268"/>
    </row>
    <row r="510" spans="1:26" ht="15.75" customHeight="1">
      <c r="A510" s="268"/>
      <c r="B510" s="268"/>
      <c r="C510" s="268"/>
      <c r="D510" s="268"/>
      <c r="E510" s="268"/>
      <c r="F510" s="268"/>
      <c r="G510" s="268"/>
      <c r="H510" s="268"/>
      <c r="I510" s="268"/>
      <c r="J510" s="268"/>
      <c r="K510" s="268"/>
      <c r="L510" s="268"/>
      <c r="M510" s="268"/>
      <c r="N510" s="268"/>
      <c r="O510" s="268"/>
      <c r="P510" s="268"/>
      <c r="Q510" s="268"/>
      <c r="R510" s="268"/>
      <c r="S510" s="268"/>
      <c r="T510" s="268"/>
      <c r="U510" s="268"/>
      <c r="V510" s="268"/>
      <c r="W510" s="268"/>
      <c r="X510" s="268"/>
      <c r="Y510" s="268"/>
      <c r="Z510" s="268"/>
    </row>
    <row r="511" spans="1:26" ht="15.75" customHeight="1">
      <c r="A511" s="268"/>
      <c r="B511" s="268"/>
      <c r="C511" s="268"/>
      <c r="D511" s="268"/>
      <c r="E511" s="268"/>
      <c r="F511" s="268"/>
      <c r="G511" s="268"/>
      <c r="H511" s="268"/>
      <c r="I511" s="268"/>
      <c r="J511" s="268"/>
      <c r="K511" s="268"/>
      <c r="L511" s="268"/>
      <c r="M511" s="268"/>
      <c r="N511" s="268"/>
      <c r="O511" s="268"/>
      <c r="P511" s="268"/>
      <c r="Q511" s="268"/>
      <c r="R511" s="268"/>
      <c r="S511" s="268"/>
      <c r="T511" s="268"/>
      <c r="U511" s="268"/>
      <c r="V511" s="268"/>
      <c r="W511" s="268"/>
      <c r="X511" s="268"/>
      <c r="Y511" s="268"/>
      <c r="Z511" s="268"/>
    </row>
    <row r="512" spans="1:26" ht="15.75" customHeight="1">
      <c r="A512" s="268"/>
      <c r="B512" s="268"/>
      <c r="C512" s="268"/>
      <c r="D512" s="268"/>
      <c r="E512" s="268"/>
      <c r="F512" s="268"/>
      <c r="G512" s="268"/>
      <c r="H512" s="268"/>
      <c r="I512" s="268"/>
      <c r="J512" s="268"/>
      <c r="K512" s="268"/>
      <c r="L512" s="268"/>
      <c r="M512" s="268"/>
      <c r="N512" s="268"/>
      <c r="O512" s="268"/>
      <c r="P512" s="268"/>
      <c r="Q512" s="268"/>
      <c r="R512" s="268"/>
      <c r="S512" s="268"/>
      <c r="T512" s="268"/>
      <c r="U512" s="268"/>
      <c r="V512" s="268"/>
      <c r="W512" s="268"/>
      <c r="X512" s="268"/>
      <c r="Y512" s="268"/>
      <c r="Z512" s="268"/>
    </row>
    <row r="513" spans="1:26" ht="15.75" customHeight="1">
      <c r="A513" s="268"/>
      <c r="B513" s="268"/>
      <c r="C513" s="268"/>
      <c r="D513" s="268"/>
      <c r="E513" s="268"/>
      <c r="F513" s="268"/>
      <c r="G513" s="268"/>
      <c r="H513" s="268"/>
      <c r="I513" s="268"/>
      <c r="J513" s="268"/>
      <c r="K513" s="268"/>
      <c r="L513" s="268"/>
      <c r="M513" s="268"/>
      <c r="N513" s="268"/>
      <c r="O513" s="268"/>
      <c r="P513" s="268"/>
      <c r="Q513" s="268"/>
      <c r="R513" s="268"/>
      <c r="S513" s="268"/>
      <c r="T513" s="268"/>
      <c r="U513" s="268"/>
      <c r="V513" s="268"/>
      <c r="W513" s="268"/>
      <c r="X513" s="268"/>
      <c r="Y513" s="268"/>
      <c r="Z513" s="268"/>
    </row>
    <row r="514" spans="1:26" ht="15.75" customHeight="1">
      <c r="A514" s="268"/>
      <c r="B514" s="268"/>
      <c r="C514" s="268"/>
      <c r="D514" s="268"/>
      <c r="E514" s="268"/>
      <c r="F514" s="268"/>
      <c r="G514" s="268"/>
      <c r="H514" s="268"/>
      <c r="I514" s="268"/>
      <c r="J514" s="268"/>
      <c r="K514" s="268"/>
      <c r="L514" s="268"/>
      <c r="M514" s="268"/>
      <c r="N514" s="268"/>
      <c r="O514" s="268"/>
      <c r="P514" s="268"/>
      <c r="Q514" s="268"/>
      <c r="R514" s="268"/>
      <c r="S514" s="268"/>
      <c r="T514" s="268"/>
      <c r="U514" s="268"/>
      <c r="V514" s="268"/>
      <c r="W514" s="268"/>
      <c r="X514" s="268"/>
      <c r="Y514" s="268"/>
      <c r="Z514" s="268"/>
    </row>
    <row r="515" spans="1:26" ht="15.75" customHeight="1">
      <c r="A515" s="268"/>
      <c r="B515" s="268"/>
      <c r="C515" s="268"/>
      <c r="D515" s="268"/>
      <c r="E515" s="268"/>
      <c r="F515" s="268"/>
      <c r="G515" s="268"/>
      <c r="H515" s="268"/>
      <c r="I515" s="268"/>
      <c r="J515" s="268"/>
      <c r="K515" s="268"/>
      <c r="L515" s="268"/>
      <c r="M515" s="268"/>
      <c r="N515" s="268"/>
      <c r="O515" s="268"/>
      <c r="P515" s="268"/>
      <c r="Q515" s="268"/>
      <c r="R515" s="268"/>
      <c r="S515" s="268"/>
      <c r="T515" s="268"/>
      <c r="U515" s="268"/>
      <c r="V515" s="268"/>
      <c r="W515" s="268"/>
      <c r="X515" s="268"/>
      <c r="Y515" s="268"/>
      <c r="Z515" s="268"/>
    </row>
    <row r="516" spans="1:26" ht="15.75" customHeight="1">
      <c r="A516" s="268"/>
      <c r="B516" s="268"/>
      <c r="C516" s="268"/>
      <c r="D516" s="268"/>
      <c r="E516" s="268"/>
      <c r="F516" s="268"/>
      <c r="G516" s="268"/>
      <c r="H516" s="268"/>
      <c r="I516" s="268"/>
      <c r="J516" s="268"/>
      <c r="K516" s="268"/>
      <c r="L516" s="268"/>
      <c r="M516" s="268"/>
      <c r="N516" s="268"/>
      <c r="O516" s="268"/>
      <c r="P516" s="268"/>
      <c r="Q516" s="268"/>
      <c r="R516" s="268"/>
      <c r="S516" s="268"/>
      <c r="T516" s="268"/>
      <c r="U516" s="268"/>
      <c r="V516" s="268"/>
      <c r="W516" s="268"/>
      <c r="X516" s="268"/>
      <c r="Y516" s="268"/>
      <c r="Z516" s="268"/>
    </row>
    <row r="517" spans="1:26" ht="15.75" customHeight="1">
      <c r="A517" s="268"/>
      <c r="B517" s="268"/>
      <c r="C517" s="268"/>
      <c r="D517" s="268"/>
      <c r="E517" s="268"/>
      <c r="F517" s="268"/>
      <c r="G517" s="268"/>
      <c r="H517" s="268"/>
      <c r="I517" s="268"/>
      <c r="J517" s="268"/>
      <c r="K517" s="268"/>
      <c r="L517" s="268"/>
      <c r="M517" s="268"/>
      <c r="N517" s="268"/>
      <c r="O517" s="268"/>
      <c r="P517" s="268"/>
      <c r="Q517" s="268"/>
      <c r="R517" s="268"/>
      <c r="S517" s="268"/>
      <c r="T517" s="268"/>
      <c r="U517" s="268"/>
      <c r="V517" s="268"/>
      <c r="W517" s="268"/>
      <c r="X517" s="268"/>
      <c r="Y517" s="268"/>
      <c r="Z517" s="268"/>
    </row>
    <row r="518" spans="1:26" ht="15.75" customHeight="1">
      <c r="A518" s="268"/>
      <c r="B518" s="268"/>
      <c r="C518" s="268"/>
      <c r="D518" s="268"/>
      <c r="E518" s="268"/>
      <c r="F518" s="268"/>
      <c r="G518" s="268"/>
      <c r="H518" s="268"/>
      <c r="I518" s="268"/>
      <c r="J518" s="268"/>
      <c r="K518" s="268"/>
      <c r="L518" s="268"/>
      <c r="M518" s="268"/>
      <c r="N518" s="268"/>
      <c r="O518" s="268"/>
      <c r="P518" s="268"/>
      <c r="Q518" s="268"/>
      <c r="R518" s="268"/>
      <c r="S518" s="268"/>
      <c r="T518" s="268"/>
      <c r="U518" s="268"/>
      <c r="V518" s="268"/>
      <c r="W518" s="268"/>
      <c r="X518" s="268"/>
      <c r="Y518" s="268"/>
      <c r="Z518" s="268"/>
    </row>
    <row r="519" spans="1:26" ht="15.75" customHeight="1">
      <c r="A519" s="268"/>
      <c r="B519" s="268"/>
      <c r="C519" s="268"/>
      <c r="D519" s="268"/>
      <c r="E519" s="268"/>
      <c r="F519" s="268"/>
      <c r="G519" s="268"/>
      <c r="H519" s="268"/>
      <c r="I519" s="268"/>
      <c r="J519" s="268"/>
      <c r="K519" s="268"/>
      <c r="L519" s="268"/>
      <c r="M519" s="268"/>
      <c r="N519" s="268"/>
      <c r="O519" s="268"/>
      <c r="P519" s="268"/>
      <c r="Q519" s="268"/>
      <c r="R519" s="268"/>
      <c r="S519" s="268"/>
      <c r="T519" s="268"/>
      <c r="U519" s="268"/>
      <c r="V519" s="268"/>
      <c r="W519" s="268"/>
      <c r="X519" s="268"/>
      <c r="Y519" s="268"/>
      <c r="Z519" s="268"/>
    </row>
    <row r="520" spans="1:26" ht="15.75" customHeight="1">
      <c r="A520" s="268"/>
      <c r="B520" s="268"/>
      <c r="C520" s="268"/>
      <c r="D520" s="268"/>
      <c r="E520" s="268"/>
      <c r="F520" s="268"/>
      <c r="G520" s="268"/>
      <c r="H520" s="268"/>
      <c r="I520" s="268"/>
      <c r="J520" s="268"/>
      <c r="K520" s="268"/>
      <c r="L520" s="268"/>
      <c r="M520" s="268"/>
      <c r="N520" s="268"/>
      <c r="O520" s="268"/>
      <c r="P520" s="268"/>
      <c r="Q520" s="268"/>
      <c r="R520" s="268"/>
      <c r="S520" s="268"/>
      <c r="T520" s="268"/>
      <c r="U520" s="268"/>
      <c r="V520" s="268"/>
      <c r="W520" s="268"/>
      <c r="X520" s="268"/>
      <c r="Y520" s="268"/>
      <c r="Z520" s="268"/>
    </row>
    <row r="521" spans="1:26" ht="15.75" customHeight="1">
      <c r="A521" s="268"/>
      <c r="B521" s="268"/>
      <c r="C521" s="268"/>
      <c r="D521" s="268"/>
      <c r="E521" s="268"/>
      <c r="F521" s="268"/>
      <c r="G521" s="268"/>
      <c r="H521" s="268"/>
      <c r="I521" s="268"/>
      <c r="J521" s="268"/>
      <c r="K521" s="268"/>
      <c r="L521" s="268"/>
      <c r="M521" s="268"/>
      <c r="N521" s="268"/>
      <c r="O521" s="268"/>
      <c r="P521" s="268"/>
      <c r="Q521" s="268"/>
      <c r="R521" s="268"/>
      <c r="S521" s="268"/>
      <c r="T521" s="268"/>
      <c r="U521" s="268"/>
      <c r="V521" s="268"/>
      <c r="W521" s="268"/>
      <c r="X521" s="268"/>
      <c r="Y521" s="268"/>
      <c r="Z521" s="268"/>
    </row>
    <row r="522" spans="1:26" ht="15.75" customHeight="1">
      <c r="A522" s="268"/>
      <c r="B522" s="268"/>
      <c r="C522" s="268"/>
      <c r="D522" s="268"/>
      <c r="E522" s="268"/>
      <c r="F522" s="268"/>
      <c r="G522" s="268"/>
      <c r="H522" s="268"/>
      <c r="I522" s="268"/>
      <c r="J522" s="268"/>
      <c r="K522" s="268"/>
      <c r="L522" s="268"/>
      <c r="M522" s="268"/>
      <c r="N522" s="268"/>
      <c r="O522" s="268"/>
      <c r="P522" s="268"/>
      <c r="Q522" s="268"/>
      <c r="R522" s="268"/>
      <c r="S522" s="268"/>
      <c r="T522" s="268"/>
      <c r="U522" s="268"/>
      <c r="V522" s="268"/>
      <c r="W522" s="268"/>
      <c r="X522" s="268"/>
      <c r="Y522" s="268"/>
      <c r="Z522" s="268"/>
    </row>
    <row r="523" spans="1:26" ht="15.75" customHeight="1">
      <c r="A523" s="268"/>
      <c r="B523" s="268"/>
      <c r="C523" s="268"/>
      <c r="D523" s="268"/>
      <c r="E523" s="268"/>
      <c r="F523" s="268"/>
      <c r="G523" s="268"/>
      <c r="H523" s="268"/>
      <c r="I523" s="268"/>
      <c r="J523" s="268"/>
      <c r="K523" s="268"/>
      <c r="L523" s="268"/>
      <c r="M523" s="268"/>
      <c r="N523" s="268"/>
      <c r="O523" s="268"/>
      <c r="P523" s="268"/>
      <c r="Q523" s="268"/>
      <c r="R523" s="268"/>
      <c r="S523" s="268"/>
      <c r="T523" s="268"/>
      <c r="U523" s="268"/>
      <c r="V523" s="268"/>
      <c r="W523" s="268"/>
      <c r="X523" s="268"/>
      <c r="Y523" s="268"/>
      <c r="Z523" s="268"/>
    </row>
    <row r="524" spans="1:26" ht="15.75" customHeight="1">
      <c r="A524" s="268"/>
      <c r="B524" s="268"/>
      <c r="C524" s="268"/>
      <c r="D524" s="268"/>
      <c r="E524" s="268"/>
      <c r="F524" s="268"/>
      <c r="G524" s="268"/>
      <c r="H524" s="268"/>
      <c r="I524" s="268"/>
      <c r="J524" s="268"/>
      <c r="K524" s="268"/>
      <c r="L524" s="268"/>
      <c r="M524" s="268"/>
      <c r="N524" s="268"/>
      <c r="O524" s="268"/>
      <c r="P524" s="268"/>
      <c r="Q524" s="268"/>
      <c r="R524" s="268"/>
      <c r="S524" s="268"/>
      <c r="T524" s="268"/>
      <c r="U524" s="268"/>
      <c r="V524" s="268"/>
      <c r="W524" s="268"/>
      <c r="X524" s="268"/>
      <c r="Y524" s="268"/>
      <c r="Z524" s="268"/>
    </row>
    <row r="525" spans="1:26" ht="15.75" customHeight="1">
      <c r="A525" s="268"/>
      <c r="B525" s="268"/>
      <c r="C525" s="268"/>
      <c r="D525" s="268"/>
      <c r="E525" s="268"/>
      <c r="F525" s="268"/>
      <c r="G525" s="268"/>
      <c r="H525" s="268"/>
      <c r="I525" s="268"/>
      <c r="J525" s="268"/>
      <c r="K525" s="268"/>
      <c r="L525" s="268"/>
      <c r="M525" s="268"/>
      <c r="N525" s="268"/>
      <c r="O525" s="268"/>
      <c r="P525" s="268"/>
      <c r="Q525" s="268"/>
      <c r="R525" s="268"/>
      <c r="S525" s="268"/>
      <c r="T525" s="268"/>
      <c r="U525" s="268"/>
      <c r="V525" s="268"/>
      <c r="W525" s="268"/>
      <c r="X525" s="268"/>
      <c r="Y525" s="268"/>
      <c r="Z525" s="268"/>
    </row>
    <row r="526" spans="1:26" ht="15.75" customHeight="1">
      <c r="A526" s="268"/>
      <c r="B526" s="268"/>
      <c r="C526" s="268"/>
      <c r="D526" s="268"/>
      <c r="E526" s="268"/>
      <c r="F526" s="268"/>
      <c r="G526" s="268"/>
      <c r="H526" s="268"/>
      <c r="I526" s="268"/>
      <c r="J526" s="268"/>
      <c r="K526" s="268"/>
      <c r="L526" s="268"/>
      <c r="M526" s="268"/>
      <c r="N526" s="268"/>
      <c r="O526" s="268"/>
      <c r="P526" s="268"/>
      <c r="Q526" s="268"/>
      <c r="R526" s="268"/>
      <c r="S526" s="268"/>
      <c r="T526" s="268"/>
      <c r="U526" s="268"/>
      <c r="V526" s="268"/>
      <c r="W526" s="268"/>
      <c r="X526" s="268"/>
      <c r="Y526" s="268"/>
      <c r="Z526" s="268"/>
    </row>
    <row r="527" spans="1:26" ht="15.75" customHeight="1">
      <c r="A527" s="268"/>
      <c r="B527" s="268"/>
      <c r="C527" s="268"/>
      <c r="D527" s="268"/>
      <c r="E527" s="268"/>
      <c r="F527" s="268"/>
      <c r="G527" s="268"/>
      <c r="H527" s="268"/>
      <c r="I527" s="268"/>
      <c r="J527" s="268"/>
      <c r="K527" s="268"/>
      <c r="L527" s="268"/>
      <c r="M527" s="268"/>
      <c r="N527" s="268"/>
      <c r="O527" s="268"/>
      <c r="P527" s="268"/>
      <c r="Q527" s="268"/>
      <c r="R527" s="268"/>
      <c r="S527" s="268"/>
      <c r="T527" s="268"/>
      <c r="U527" s="268"/>
      <c r="V527" s="268"/>
      <c r="W527" s="268"/>
      <c r="X527" s="268"/>
      <c r="Y527" s="268"/>
      <c r="Z527" s="268"/>
    </row>
    <row r="528" spans="1:26" ht="15.75" customHeight="1">
      <c r="A528" s="268"/>
      <c r="B528" s="268"/>
      <c r="C528" s="268"/>
      <c r="D528" s="268"/>
      <c r="E528" s="268"/>
      <c r="F528" s="268"/>
      <c r="G528" s="268"/>
      <c r="H528" s="268"/>
      <c r="I528" s="268"/>
      <c r="J528" s="268"/>
      <c r="K528" s="268"/>
      <c r="L528" s="268"/>
      <c r="M528" s="268"/>
      <c r="N528" s="268"/>
      <c r="O528" s="268"/>
      <c r="P528" s="268"/>
      <c r="Q528" s="268"/>
      <c r="R528" s="268"/>
      <c r="S528" s="268"/>
      <c r="T528" s="268"/>
      <c r="U528" s="268"/>
      <c r="V528" s="268"/>
      <c r="W528" s="268"/>
      <c r="X528" s="268"/>
      <c r="Y528" s="268"/>
      <c r="Z528" s="268"/>
    </row>
    <row r="529" spans="1:26" ht="15.75" customHeight="1">
      <c r="A529" s="268"/>
      <c r="B529" s="268"/>
      <c r="C529" s="268"/>
      <c r="D529" s="268"/>
      <c r="E529" s="268"/>
      <c r="F529" s="268"/>
      <c r="G529" s="268"/>
      <c r="H529" s="268"/>
      <c r="I529" s="268"/>
      <c r="J529" s="268"/>
      <c r="K529" s="268"/>
      <c r="L529" s="268"/>
      <c r="M529" s="268"/>
      <c r="N529" s="268"/>
      <c r="O529" s="268"/>
      <c r="P529" s="268"/>
      <c r="Q529" s="268"/>
      <c r="R529" s="268"/>
      <c r="S529" s="268"/>
      <c r="T529" s="268"/>
      <c r="U529" s="268"/>
      <c r="V529" s="268"/>
      <c r="W529" s="268"/>
      <c r="X529" s="268"/>
      <c r="Y529" s="268"/>
      <c r="Z529" s="268"/>
    </row>
    <row r="530" spans="1:26" ht="15.75" customHeight="1">
      <c r="A530" s="268"/>
      <c r="B530" s="268"/>
      <c r="C530" s="268"/>
      <c r="D530" s="268"/>
      <c r="E530" s="268"/>
      <c r="F530" s="268"/>
      <c r="G530" s="268"/>
      <c r="H530" s="268"/>
      <c r="I530" s="268"/>
      <c r="J530" s="268"/>
      <c r="K530" s="268"/>
      <c r="L530" s="268"/>
      <c r="M530" s="268"/>
      <c r="N530" s="268"/>
      <c r="O530" s="268"/>
      <c r="P530" s="268"/>
      <c r="Q530" s="268"/>
      <c r="R530" s="268"/>
      <c r="S530" s="268"/>
      <c r="T530" s="268"/>
      <c r="U530" s="268"/>
      <c r="V530" s="268"/>
      <c r="W530" s="268"/>
      <c r="X530" s="268"/>
      <c r="Y530" s="268"/>
      <c r="Z530" s="268"/>
    </row>
    <row r="531" spans="1:26" ht="15.75" customHeight="1">
      <c r="A531" s="268"/>
      <c r="B531" s="268"/>
      <c r="C531" s="268"/>
      <c r="D531" s="268"/>
      <c r="E531" s="268"/>
      <c r="F531" s="268"/>
      <c r="G531" s="268"/>
      <c r="H531" s="268"/>
      <c r="I531" s="268"/>
      <c r="J531" s="268"/>
      <c r="K531" s="268"/>
      <c r="L531" s="268"/>
      <c r="M531" s="268"/>
      <c r="N531" s="268"/>
      <c r="O531" s="268"/>
      <c r="P531" s="268"/>
      <c r="Q531" s="268"/>
      <c r="R531" s="268"/>
      <c r="S531" s="268"/>
      <c r="T531" s="268"/>
      <c r="U531" s="268"/>
      <c r="V531" s="268"/>
      <c r="W531" s="268"/>
      <c r="X531" s="268"/>
      <c r="Y531" s="268"/>
      <c r="Z531" s="268"/>
    </row>
    <row r="532" spans="1:26" ht="15.75" customHeight="1">
      <c r="A532" s="268"/>
      <c r="B532" s="268"/>
      <c r="C532" s="268"/>
      <c r="D532" s="268"/>
      <c r="E532" s="268"/>
      <c r="F532" s="268"/>
      <c r="G532" s="268"/>
      <c r="H532" s="268"/>
      <c r="I532" s="268"/>
      <c r="J532" s="268"/>
      <c r="K532" s="268"/>
      <c r="L532" s="268"/>
      <c r="M532" s="268"/>
      <c r="N532" s="268"/>
      <c r="O532" s="268"/>
      <c r="P532" s="268"/>
      <c r="Q532" s="268"/>
      <c r="R532" s="268"/>
      <c r="S532" s="268"/>
      <c r="T532" s="268"/>
      <c r="U532" s="268"/>
      <c r="V532" s="268"/>
      <c r="W532" s="268"/>
      <c r="X532" s="268"/>
      <c r="Y532" s="268"/>
      <c r="Z532" s="268"/>
    </row>
    <row r="533" spans="1:26" ht="15.75" customHeight="1">
      <c r="A533" s="268"/>
      <c r="B533" s="268"/>
      <c r="C533" s="268"/>
      <c r="D533" s="268"/>
      <c r="E533" s="268"/>
      <c r="F533" s="268"/>
      <c r="G533" s="268"/>
      <c r="H533" s="268"/>
      <c r="I533" s="268"/>
      <c r="J533" s="268"/>
      <c r="K533" s="268"/>
      <c r="L533" s="268"/>
      <c r="M533" s="268"/>
      <c r="N533" s="268"/>
      <c r="O533" s="268"/>
      <c r="P533" s="268"/>
      <c r="Q533" s="268"/>
      <c r="R533" s="268"/>
      <c r="S533" s="268"/>
      <c r="T533" s="268"/>
      <c r="U533" s="268"/>
      <c r="V533" s="268"/>
      <c r="W533" s="268"/>
      <c r="X533" s="268"/>
      <c r="Y533" s="268"/>
      <c r="Z533" s="268"/>
    </row>
    <row r="534" spans="1:26" ht="15.75" customHeight="1">
      <c r="A534" s="268"/>
      <c r="B534" s="268"/>
      <c r="C534" s="268"/>
      <c r="D534" s="268"/>
      <c r="E534" s="268"/>
      <c r="F534" s="268"/>
      <c r="G534" s="268"/>
      <c r="H534" s="268"/>
      <c r="I534" s="268"/>
      <c r="J534" s="268"/>
      <c r="K534" s="268"/>
      <c r="L534" s="268"/>
      <c r="M534" s="268"/>
      <c r="N534" s="268"/>
      <c r="O534" s="268"/>
      <c r="P534" s="268"/>
      <c r="Q534" s="268"/>
      <c r="R534" s="268"/>
      <c r="S534" s="268"/>
      <c r="T534" s="268"/>
      <c r="U534" s="268"/>
      <c r="V534" s="268"/>
      <c r="W534" s="268"/>
      <c r="X534" s="268"/>
      <c r="Y534" s="268"/>
      <c r="Z534" s="268"/>
    </row>
    <row r="535" spans="1:26" ht="15.75" customHeight="1">
      <c r="A535" s="268"/>
      <c r="B535" s="268"/>
      <c r="C535" s="268"/>
      <c r="D535" s="268"/>
      <c r="E535" s="268"/>
      <c r="F535" s="268"/>
      <c r="G535" s="268"/>
      <c r="H535" s="268"/>
      <c r="I535" s="268"/>
      <c r="J535" s="268"/>
      <c r="K535" s="268"/>
      <c r="L535" s="268"/>
      <c r="M535" s="268"/>
      <c r="N535" s="268"/>
      <c r="O535" s="268"/>
      <c r="P535" s="268"/>
      <c r="Q535" s="268"/>
      <c r="R535" s="268"/>
      <c r="S535" s="268"/>
      <c r="T535" s="268"/>
      <c r="U535" s="268"/>
      <c r="V535" s="268"/>
      <c r="W535" s="268"/>
      <c r="X535" s="268"/>
      <c r="Y535" s="268"/>
      <c r="Z535" s="268"/>
    </row>
    <row r="536" spans="1:26" ht="15.75" customHeight="1">
      <c r="A536" s="268"/>
      <c r="B536" s="268"/>
      <c r="C536" s="268"/>
      <c r="D536" s="268"/>
      <c r="E536" s="268"/>
      <c r="F536" s="268"/>
      <c r="G536" s="268"/>
      <c r="H536" s="268"/>
      <c r="I536" s="268"/>
      <c r="J536" s="268"/>
      <c r="K536" s="268"/>
      <c r="L536" s="268"/>
      <c r="M536" s="268"/>
      <c r="N536" s="268"/>
      <c r="O536" s="268"/>
      <c r="P536" s="268"/>
      <c r="Q536" s="268"/>
      <c r="R536" s="268"/>
      <c r="S536" s="268"/>
      <c r="T536" s="268"/>
      <c r="U536" s="268"/>
      <c r="V536" s="268"/>
      <c r="W536" s="268"/>
      <c r="X536" s="268"/>
      <c r="Y536" s="268"/>
      <c r="Z536" s="268"/>
    </row>
    <row r="537" spans="1:26" ht="15.75" customHeight="1">
      <c r="A537" s="268"/>
      <c r="B537" s="268"/>
      <c r="C537" s="268"/>
      <c r="D537" s="268"/>
      <c r="E537" s="268"/>
      <c r="F537" s="268"/>
      <c r="G537" s="268"/>
      <c r="H537" s="268"/>
      <c r="I537" s="268"/>
      <c r="J537" s="268"/>
      <c r="K537" s="268"/>
      <c r="L537" s="268"/>
      <c r="M537" s="268"/>
      <c r="N537" s="268"/>
      <c r="O537" s="268"/>
      <c r="P537" s="268"/>
      <c r="Q537" s="268"/>
      <c r="R537" s="268"/>
      <c r="S537" s="268"/>
      <c r="T537" s="268"/>
      <c r="U537" s="268"/>
      <c r="V537" s="268"/>
      <c r="W537" s="268"/>
      <c r="X537" s="268"/>
      <c r="Y537" s="268"/>
      <c r="Z537" s="268"/>
    </row>
    <row r="538" spans="1:26" ht="15.75" customHeight="1">
      <c r="A538" s="268"/>
      <c r="B538" s="268"/>
      <c r="C538" s="268"/>
      <c r="D538" s="268"/>
      <c r="E538" s="268"/>
      <c r="F538" s="268"/>
      <c r="G538" s="268"/>
      <c r="H538" s="268"/>
      <c r="I538" s="268"/>
      <c r="J538" s="268"/>
      <c r="K538" s="268"/>
      <c r="L538" s="268"/>
      <c r="M538" s="268"/>
      <c r="N538" s="268"/>
      <c r="O538" s="268"/>
      <c r="P538" s="268"/>
      <c r="Q538" s="268"/>
      <c r="R538" s="268"/>
      <c r="S538" s="268"/>
      <c r="T538" s="268"/>
      <c r="U538" s="268"/>
      <c r="V538" s="268"/>
      <c r="W538" s="268"/>
      <c r="X538" s="268"/>
      <c r="Y538" s="268"/>
      <c r="Z538" s="268"/>
    </row>
    <row r="539" spans="1:26" ht="15.75" customHeight="1">
      <c r="A539" s="268"/>
      <c r="B539" s="268"/>
      <c r="C539" s="268"/>
      <c r="D539" s="268"/>
      <c r="E539" s="268"/>
      <c r="F539" s="268"/>
      <c r="G539" s="268"/>
      <c r="H539" s="268"/>
      <c r="I539" s="268"/>
      <c r="J539" s="268"/>
      <c r="K539" s="268"/>
      <c r="L539" s="268"/>
      <c r="M539" s="268"/>
      <c r="N539" s="268"/>
      <c r="O539" s="268"/>
      <c r="P539" s="268"/>
      <c r="Q539" s="268"/>
      <c r="R539" s="268"/>
      <c r="S539" s="268"/>
      <c r="T539" s="268"/>
      <c r="U539" s="268"/>
      <c r="V539" s="268"/>
      <c r="W539" s="268"/>
      <c r="X539" s="268"/>
      <c r="Y539" s="268"/>
      <c r="Z539" s="268"/>
    </row>
    <row r="540" spans="1:26" ht="15.75" customHeight="1">
      <c r="A540" s="268"/>
      <c r="B540" s="268"/>
      <c r="C540" s="268"/>
      <c r="D540" s="268"/>
      <c r="E540" s="268"/>
      <c r="F540" s="268"/>
      <c r="G540" s="268"/>
      <c r="H540" s="268"/>
      <c r="I540" s="268"/>
      <c r="J540" s="268"/>
      <c r="K540" s="268"/>
      <c r="L540" s="268"/>
      <c r="M540" s="268"/>
      <c r="N540" s="268"/>
      <c r="O540" s="268"/>
      <c r="P540" s="268"/>
      <c r="Q540" s="268"/>
      <c r="R540" s="268"/>
      <c r="S540" s="268"/>
      <c r="T540" s="268"/>
      <c r="U540" s="268"/>
      <c r="V540" s="268"/>
      <c r="W540" s="268"/>
      <c r="X540" s="268"/>
      <c r="Y540" s="268"/>
      <c r="Z540" s="268"/>
    </row>
    <row r="541" spans="1:26" ht="15.75" customHeight="1">
      <c r="A541" s="268"/>
      <c r="B541" s="268"/>
      <c r="C541" s="268"/>
      <c r="D541" s="268"/>
      <c r="E541" s="268"/>
      <c r="F541" s="268"/>
      <c r="G541" s="268"/>
      <c r="H541" s="268"/>
      <c r="I541" s="268"/>
      <c r="J541" s="268"/>
      <c r="K541" s="268"/>
      <c r="L541" s="268"/>
      <c r="M541" s="268"/>
      <c r="N541" s="268"/>
      <c r="O541" s="268"/>
      <c r="P541" s="268"/>
      <c r="Q541" s="268"/>
      <c r="R541" s="268"/>
      <c r="S541" s="268"/>
      <c r="T541" s="268"/>
      <c r="U541" s="268"/>
      <c r="V541" s="268"/>
      <c r="W541" s="268"/>
      <c r="X541" s="268"/>
      <c r="Y541" s="268"/>
      <c r="Z541" s="268"/>
    </row>
    <row r="542" spans="1:26" ht="15.75" customHeight="1">
      <c r="A542" s="268"/>
      <c r="B542" s="268"/>
      <c r="C542" s="268"/>
      <c r="D542" s="268"/>
      <c r="E542" s="268"/>
      <c r="F542" s="268"/>
      <c r="G542" s="268"/>
      <c r="H542" s="268"/>
      <c r="I542" s="268"/>
      <c r="J542" s="268"/>
      <c r="K542" s="268"/>
      <c r="L542" s="268"/>
      <c r="M542" s="268"/>
      <c r="N542" s="268"/>
      <c r="O542" s="268"/>
      <c r="P542" s="268"/>
      <c r="Q542" s="268"/>
      <c r="R542" s="268"/>
      <c r="S542" s="268"/>
      <c r="T542" s="268"/>
      <c r="U542" s="268"/>
      <c r="V542" s="268"/>
      <c r="W542" s="268"/>
      <c r="X542" s="268"/>
      <c r="Y542" s="268"/>
      <c r="Z542" s="268"/>
    </row>
    <row r="543" spans="1:26" ht="15.75" customHeight="1">
      <c r="A543" s="268"/>
      <c r="B543" s="268"/>
      <c r="C543" s="268"/>
      <c r="D543" s="268"/>
      <c r="E543" s="268"/>
      <c r="F543" s="268"/>
      <c r="G543" s="268"/>
      <c r="H543" s="268"/>
      <c r="I543" s="268"/>
      <c r="J543" s="268"/>
      <c r="K543" s="268"/>
      <c r="L543" s="268"/>
      <c r="M543" s="268"/>
      <c r="N543" s="268"/>
      <c r="O543" s="268"/>
      <c r="P543" s="268"/>
      <c r="Q543" s="268"/>
      <c r="R543" s="268"/>
      <c r="S543" s="268"/>
      <c r="T543" s="268"/>
      <c r="U543" s="268"/>
      <c r="V543" s="268"/>
      <c r="W543" s="268"/>
      <c r="X543" s="268"/>
      <c r="Y543" s="268"/>
      <c r="Z543" s="268"/>
    </row>
    <row r="544" spans="1:26" ht="15.75" customHeight="1">
      <c r="A544" s="268"/>
      <c r="B544" s="268"/>
      <c r="C544" s="268"/>
      <c r="D544" s="268"/>
      <c r="E544" s="268"/>
      <c r="F544" s="268"/>
      <c r="G544" s="268"/>
      <c r="H544" s="268"/>
      <c r="I544" s="268"/>
      <c r="J544" s="268"/>
      <c r="K544" s="268"/>
      <c r="L544" s="268"/>
      <c r="M544" s="268"/>
      <c r="N544" s="268"/>
      <c r="O544" s="268"/>
      <c r="P544" s="268"/>
      <c r="Q544" s="268"/>
      <c r="R544" s="268"/>
      <c r="S544" s="268"/>
      <c r="T544" s="268"/>
      <c r="U544" s="268"/>
      <c r="V544" s="268"/>
      <c r="W544" s="268"/>
      <c r="X544" s="268"/>
      <c r="Y544" s="268"/>
      <c r="Z544" s="268"/>
    </row>
    <row r="545" spans="1:26" ht="15.75" customHeight="1">
      <c r="A545" s="268"/>
      <c r="B545" s="268"/>
      <c r="C545" s="268"/>
      <c r="D545" s="268"/>
      <c r="E545" s="268"/>
      <c r="F545" s="268"/>
      <c r="G545" s="268"/>
      <c r="H545" s="268"/>
      <c r="I545" s="268"/>
      <c r="J545" s="268"/>
      <c r="K545" s="268"/>
      <c r="L545" s="268"/>
      <c r="M545" s="268"/>
      <c r="N545" s="268"/>
      <c r="O545" s="268"/>
      <c r="P545" s="268"/>
      <c r="Q545" s="268"/>
      <c r="R545" s="268"/>
      <c r="S545" s="268"/>
      <c r="T545" s="268"/>
      <c r="U545" s="268"/>
      <c r="V545" s="268"/>
      <c r="W545" s="268"/>
      <c r="X545" s="268"/>
      <c r="Y545" s="268"/>
      <c r="Z545" s="268"/>
    </row>
    <row r="546" spans="1:26" ht="15.75" customHeight="1">
      <c r="A546" s="268"/>
      <c r="B546" s="268"/>
      <c r="C546" s="268"/>
      <c r="D546" s="268"/>
      <c r="E546" s="268"/>
      <c r="F546" s="268"/>
      <c r="G546" s="268"/>
      <c r="H546" s="268"/>
      <c r="I546" s="268"/>
      <c r="J546" s="268"/>
      <c r="K546" s="268"/>
      <c r="L546" s="268"/>
      <c r="M546" s="268"/>
      <c r="N546" s="268"/>
      <c r="O546" s="268"/>
      <c r="P546" s="268"/>
      <c r="Q546" s="268"/>
      <c r="R546" s="268"/>
      <c r="S546" s="268"/>
      <c r="T546" s="268"/>
      <c r="U546" s="268"/>
      <c r="V546" s="268"/>
      <c r="W546" s="268"/>
      <c r="X546" s="268"/>
      <c r="Y546" s="268"/>
      <c r="Z546" s="268"/>
    </row>
    <row r="547" spans="1:26" ht="15.75" customHeight="1">
      <c r="A547" s="268"/>
      <c r="B547" s="268"/>
      <c r="C547" s="268"/>
      <c r="D547" s="268"/>
      <c r="E547" s="268"/>
      <c r="F547" s="268"/>
      <c r="G547" s="268"/>
      <c r="H547" s="268"/>
      <c r="I547" s="268"/>
      <c r="J547" s="268"/>
      <c r="K547" s="268"/>
      <c r="L547" s="268"/>
      <c r="M547" s="268"/>
      <c r="N547" s="268"/>
      <c r="O547" s="268"/>
      <c r="P547" s="268"/>
      <c r="Q547" s="268"/>
      <c r="R547" s="268"/>
      <c r="S547" s="268"/>
      <c r="T547" s="268"/>
      <c r="U547" s="268"/>
      <c r="V547" s="268"/>
      <c r="W547" s="268"/>
      <c r="X547" s="268"/>
      <c r="Y547" s="268"/>
      <c r="Z547" s="268"/>
    </row>
    <row r="548" spans="1:26" ht="15.75" customHeight="1">
      <c r="A548" s="268"/>
      <c r="B548" s="268"/>
      <c r="C548" s="268"/>
      <c r="D548" s="268"/>
      <c r="E548" s="268"/>
      <c r="F548" s="268"/>
      <c r="G548" s="268"/>
      <c r="H548" s="268"/>
      <c r="I548" s="268"/>
      <c r="J548" s="268"/>
      <c r="K548" s="268"/>
      <c r="L548" s="268"/>
      <c r="M548" s="268"/>
      <c r="N548" s="268"/>
      <c r="O548" s="268"/>
      <c r="P548" s="268"/>
      <c r="Q548" s="268"/>
      <c r="R548" s="268"/>
      <c r="S548" s="268"/>
      <c r="T548" s="268"/>
      <c r="U548" s="268"/>
      <c r="V548" s="268"/>
      <c r="W548" s="268"/>
      <c r="X548" s="268"/>
      <c r="Y548" s="268"/>
      <c r="Z548" s="268"/>
    </row>
    <row r="549" spans="1:26" ht="15.75" customHeight="1">
      <c r="A549" s="268"/>
      <c r="B549" s="268"/>
      <c r="C549" s="268"/>
      <c r="D549" s="268"/>
      <c r="E549" s="268"/>
      <c r="F549" s="268"/>
      <c r="G549" s="268"/>
      <c r="H549" s="268"/>
      <c r="I549" s="268"/>
      <c r="J549" s="268"/>
      <c r="K549" s="268"/>
      <c r="L549" s="268"/>
      <c r="M549" s="268"/>
      <c r="N549" s="268"/>
      <c r="O549" s="268"/>
      <c r="P549" s="268"/>
      <c r="Q549" s="268"/>
      <c r="R549" s="268"/>
      <c r="S549" s="268"/>
      <c r="T549" s="268"/>
      <c r="U549" s="268"/>
      <c r="V549" s="268"/>
      <c r="W549" s="268"/>
      <c r="X549" s="268"/>
      <c r="Y549" s="268"/>
      <c r="Z549" s="268"/>
    </row>
    <row r="550" spans="1:26" ht="15.75" customHeight="1">
      <c r="A550" s="268"/>
      <c r="B550" s="268"/>
      <c r="C550" s="268"/>
      <c r="D550" s="268"/>
      <c r="E550" s="268"/>
      <c r="F550" s="268"/>
      <c r="G550" s="268"/>
      <c r="H550" s="268"/>
      <c r="I550" s="268"/>
      <c r="J550" s="268"/>
      <c r="K550" s="268"/>
      <c r="L550" s="268"/>
      <c r="M550" s="268"/>
      <c r="N550" s="268"/>
      <c r="O550" s="268"/>
      <c r="P550" s="268"/>
      <c r="Q550" s="268"/>
      <c r="R550" s="268"/>
      <c r="S550" s="268"/>
      <c r="T550" s="268"/>
      <c r="U550" s="268"/>
      <c r="V550" s="268"/>
      <c r="W550" s="268"/>
      <c r="X550" s="268"/>
      <c r="Y550" s="268"/>
      <c r="Z550" s="268"/>
    </row>
    <row r="551" spans="1:26" ht="15.75" customHeight="1">
      <c r="A551" s="268"/>
      <c r="B551" s="268"/>
      <c r="C551" s="268"/>
      <c r="D551" s="268"/>
      <c r="E551" s="268"/>
      <c r="F551" s="268"/>
      <c r="G551" s="268"/>
      <c r="H551" s="268"/>
      <c r="I551" s="268"/>
      <c r="J551" s="268"/>
      <c r="K551" s="268"/>
      <c r="L551" s="268"/>
      <c r="M551" s="268"/>
      <c r="N551" s="268"/>
      <c r="O551" s="268"/>
      <c r="P551" s="268"/>
      <c r="Q551" s="268"/>
      <c r="R551" s="268"/>
      <c r="S551" s="268"/>
      <c r="T551" s="268"/>
      <c r="U551" s="268"/>
      <c r="V551" s="268"/>
      <c r="W551" s="268"/>
      <c r="X551" s="268"/>
      <c r="Y551" s="268"/>
      <c r="Z551" s="268"/>
    </row>
    <row r="552" spans="1:26" ht="15.75" customHeight="1">
      <c r="A552" s="268"/>
      <c r="B552" s="268"/>
      <c r="C552" s="268"/>
      <c r="D552" s="268"/>
      <c r="E552" s="268"/>
      <c r="F552" s="268"/>
      <c r="G552" s="268"/>
      <c r="H552" s="268"/>
      <c r="I552" s="268"/>
      <c r="J552" s="268"/>
      <c r="K552" s="268"/>
      <c r="L552" s="268"/>
      <c r="M552" s="268"/>
      <c r="N552" s="268"/>
      <c r="O552" s="268"/>
      <c r="P552" s="268"/>
      <c r="Q552" s="268"/>
      <c r="R552" s="268"/>
      <c r="S552" s="268"/>
      <c r="T552" s="268"/>
      <c r="U552" s="268"/>
      <c r="V552" s="268"/>
      <c r="W552" s="268"/>
      <c r="X552" s="268"/>
      <c r="Y552" s="268"/>
      <c r="Z552" s="268"/>
    </row>
    <row r="553" spans="1:26" ht="15.75" customHeight="1">
      <c r="A553" s="268"/>
      <c r="B553" s="268"/>
      <c r="C553" s="268"/>
      <c r="D553" s="268"/>
      <c r="E553" s="268"/>
      <c r="F553" s="268"/>
      <c r="G553" s="268"/>
      <c r="H553" s="268"/>
      <c r="I553" s="268"/>
      <c r="J553" s="268"/>
      <c r="K553" s="268"/>
      <c r="L553" s="268"/>
      <c r="M553" s="268"/>
      <c r="N553" s="268"/>
      <c r="O553" s="268"/>
      <c r="P553" s="268"/>
      <c r="Q553" s="268"/>
      <c r="R553" s="268"/>
      <c r="S553" s="268"/>
      <c r="T553" s="268"/>
      <c r="U553" s="268"/>
      <c r="V553" s="268"/>
      <c r="W553" s="268"/>
      <c r="X553" s="268"/>
      <c r="Y553" s="268"/>
      <c r="Z553" s="268"/>
    </row>
    <row r="554" spans="1:26" ht="15.75" customHeight="1">
      <c r="A554" s="268"/>
      <c r="B554" s="268"/>
      <c r="C554" s="268"/>
      <c r="D554" s="268"/>
      <c r="E554" s="268"/>
      <c r="F554" s="268"/>
      <c r="G554" s="268"/>
      <c r="H554" s="268"/>
      <c r="I554" s="268"/>
      <c r="J554" s="268"/>
      <c r="K554" s="268"/>
      <c r="L554" s="268"/>
      <c r="M554" s="268"/>
      <c r="N554" s="268"/>
      <c r="O554" s="268"/>
      <c r="P554" s="268"/>
      <c r="Q554" s="268"/>
      <c r="R554" s="268"/>
      <c r="S554" s="268"/>
      <c r="T554" s="268"/>
      <c r="U554" s="268"/>
      <c r="V554" s="268"/>
      <c r="W554" s="268"/>
      <c r="X554" s="268"/>
      <c r="Y554" s="268"/>
      <c r="Z554" s="268"/>
    </row>
    <row r="555" spans="1:26" ht="15.75" customHeight="1">
      <c r="A555" s="268"/>
      <c r="B555" s="268"/>
      <c r="C555" s="268"/>
      <c r="D555" s="268"/>
      <c r="E555" s="268"/>
      <c r="F555" s="268"/>
      <c r="G555" s="268"/>
      <c r="H555" s="268"/>
      <c r="I555" s="268"/>
      <c r="J555" s="268"/>
      <c r="K555" s="268"/>
      <c r="L555" s="268"/>
      <c r="M555" s="268"/>
      <c r="N555" s="268"/>
      <c r="O555" s="268"/>
      <c r="P555" s="268"/>
      <c r="Q555" s="268"/>
      <c r="R555" s="268"/>
      <c r="S555" s="268"/>
      <c r="T555" s="268"/>
      <c r="U555" s="268"/>
      <c r="V555" s="268"/>
      <c r="W555" s="268"/>
      <c r="X555" s="268"/>
      <c r="Y555" s="268"/>
      <c r="Z555" s="268"/>
    </row>
    <row r="556" spans="1:26" ht="15.75" customHeight="1">
      <c r="A556" s="268"/>
      <c r="B556" s="268"/>
      <c r="C556" s="268"/>
      <c r="D556" s="268"/>
      <c r="E556" s="268"/>
      <c r="F556" s="268"/>
      <c r="G556" s="268"/>
      <c r="H556" s="268"/>
      <c r="I556" s="268"/>
      <c r="J556" s="268"/>
      <c r="K556" s="268"/>
      <c r="L556" s="268"/>
      <c r="M556" s="268"/>
      <c r="N556" s="268"/>
      <c r="O556" s="268"/>
      <c r="P556" s="268"/>
      <c r="Q556" s="268"/>
      <c r="R556" s="268"/>
      <c r="S556" s="268"/>
      <c r="T556" s="268"/>
      <c r="U556" s="268"/>
      <c r="V556" s="268"/>
      <c r="W556" s="268"/>
      <c r="X556" s="268"/>
      <c r="Y556" s="268"/>
      <c r="Z556" s="268"/>
    </row>
    <row r="557" spans="1:26" ht="15.75" customHeight="1">
      <c r="A557" s="268"/>
      <c r="B557" s="268"/>
      <c r="C557" s="268"/>
      <c r="D557" s="268"/>
      <c r="E557" s="268"/>
      <c r="F557" s="268"/>
      <c r="G557" s="268"/>
      <c r="H557" s="268"/>
      <c r="I557" s="268"/>
      <c r="J557" s="268"/>
      <c r="K557" s="268"/>
      <c r="L557" s="268"/>
      <c r="M557" s="268"/>
      <c r="N557" s="268"/>
      <c r="O557" s="268"/>
      <c r="P557" s="268"/>
      <c r="Q557" s="268"/>
      <c r="R557" s="268"/>
      <c r="S557" s="268"/>
      <c r="T557" s="268"/>
      <c r="U557" s="268"/>
      <c r="V557" s="268"/>
      <c r="W557" s="268"/>
      <c r="X557" s="268"/>
      <c r="Y557" s="268"/>
      <c r="Z557" s="268"/>
    </row>
    <row r="558" spans="1:26" ht="15.75" customHeight="1">
      <c r="A558" s="268"/>
      <c r="B558" s="268"/>
      <c r="C558" s="268"/>
      <c r="D558" s="268"/>
      <c r="E558" s="268"/>
      <c r="F558" s="268"/>
      <c r="G558" s="268"/>
      <c r="H558" s="268"/>
      <c r="I558" s="268"/>
      <c r="J558" s="268"/>
      <c r="K558" s="268"/>
      <c r="L558" s="268"/>
      <c r="M558" s="268"/>
      <c r="N558" s="268"/>
      <c r="O558" s="268"/>
      <c r="P558" s="268"/>
      <c r="Q558" s="268"/>
      <c r="R558" s="268"/>
      <c r="S558" s="268"/>
      <c r="T558" s="268"/>
      <c r="U558" s="268"/>
      <c r="V558" s="268"/>
      <c r="W558" s="268"/>
      <c r="X558" s="268"/>
      <c r="Y558" s="268"/>
      <c r="Z558" s="268"/>
    </row>
    <row r="559" spans="1:26" ht="15.75" customHeight="1">
      <c r="A559" s="268"/>
      <c r="B559" s="268"/>
      <c r="C559" s="268"/>
      <c r="D559" s="268"/>
      <c r="E559" s="268"/>
      <c r="F559" s="268"/>
      <c r="G559" s="268"/>
      <c r="H559" s="268"/>
      <c r="I559" s="268"/>
      <c r="J559" s="268"/>
      <c r="K559" s="268"/>
      <c r="L559" s="268"/>
      <c r="M559" s="268"/>
      <c r="N559" s="268"/>
      <c r="O559" s="268"/>
      <c r="P559" s="268"/>
      <c r="Q559" s="268"/>
      <c r="R559" s="268"/>
      <c r="S559" s="268"/>
      <c r="T559" s="268"/>
      <c r="U559" s="268"/>
      <c r="V559" s="268"/>
      <c r="W559" s="268"/>
      <c r="X559" s="268"/>
      <c r="Y559" s="268"/>
      <c r="Z559" s="268"/>
    </row>
    <row r="560" spans="1:26" ht="15.75" customHeight="1">
      <c r="A560" s="268"/>
      <c r="B560" s="268"/>
      <c r="C560" s="268"/>
      <c r="D560" s="268"/>
      <c r="E560" s="268"/>
      <c r="F560" s="268"/>
      <c r="G560" s="268"/>
      <c r="H560" s="268"/>
      <c r="I560" s="268"/>
      <c r="J560" s="268"/>
      <c r="K560" s="268"/>
      <c r="L560" s="268"/>
      <c r="M560" s="268"/>
      <c r="N560" s="268"/>
      <c r="O560" s="268"/>
      <c r="P560" s="268"/>
      <c r="Q560" s="268"/>
      <c r="R560" s="268"/>
      <c r="S560" s="268"/>
      <c r="T560" s="268"/>
      <c r="U560" s="268"/>
      <c r="V560" s="268"/>
      <c r="W560" s="268"/>
      <c r="X560" s="268"/>
      <c r="Y560" s="268"/>
      <c r="Z560" s="268"/>
    </row>
    <row r="561" spans="1:26" ht="15.75" customHeight="1">
      <c r="A561" s="268"/>
      <c r="B561" s="268"/>
      <c r="C561" s="268"/>
      <c r="D561" s="268"/>
      <c r="E561" s="268"/>
      <c r="F561" s="268"/>
      <c r="G561" s="268"/>
      <c r="H561" s="268"/>
      <c r="I561" s="268"/>
      <c r="J561" s="268"/>
      <c r="K561" s="268"/>
      <c r="L561" s="268"/>
      <c r="M561" s="268"/>
      <c r="N561" s="268"/>
      <c r="O561" s="268"/>
      <c r="P561" s="268"/>
      <c r="Q561" s="268"/>
      <c r="R561" s="268"/>
      <c r="S561" s="268"/>
      <c r="T561" s="268"/>
      <c r="U561" s="268"/>
      <c r="V561" s="268"/>
      <c r="W561" s="268"/>
      <c r="X561" s="268"/>
      <c r="Y561" s="268"/>
      <c r="Z561" s="268"/>
    </row>
    <row r="562" spans="1:26" ht="15.75" customHeight="1">
      <c r="A562" s="268"/>
      <c r="B562" s="268"/>
      <c r="C562" s="268"/>
      <c r="D562" s="268"/>
      <c r="E562" s="268"/>
      <c r="F562" s="268"/>
      <c r="G562" s="268"/>
      <c r="H562" s="268"/>
      <c r="I562" s="268"/>
      <c r="J562" s="268"/>
      <c r="K562" s="268"/>
      <c r="L562" s="268"/>
      <c r="M562" s="268"/>
      <c r="N562" s="268"/>
      <c r="O562" s="268"/>
      <c r="P562" s="268"/>
      <c r="Q562" s="268"/>
      <c r="R562" s="268"/>
      <c r="S562" s="268"/>
      <c r="T562" s="268"/>
      <c r="U562" s="268"/>
      <c r="V562" s="268"/>
      <c r="W562" s="268"/>
      <c r="X562" s="268"/>
      <c r="Y562" s="268"/>
      <c r="Z562" s="268"/>
    </row>
    <row r="563" spans="1:26" ht="15.75" customHeight="1">
      <c r="A563" s="268"/>
      <c r="B563" s="268"/>
      <c r="C563" s="268"/>
      <c r="D563" s="268"/>
      <c r="E563" s="268"/>
      <c r="F563" s="268"/>
      <c r="G563" s="268"/>
      <c r="H563" s="268"/>
      <c r="I563" s="268"/>
      <c r="J563" s="268"/>
      <c r="K563" s="268"/>
      <c r="L563" s="268"/>
      <c r="M563" s="268"/>
      <c r="N563" s="268"/>
      <c r="O563" s="268"/>
      <c r="P563" s="268"/>
      <c r="Q563" s="268"/>
      <c r="R563" s="268"/>
      <c r="S563" s="268"/>
      <c r="T563" s="268"/>
      <c r="U563" s="268"/>
      <c r="V563" s="268"/>
      <c r="W563" s="268"/>
      <c r="X563" s="268"/>
      <c r="Y563" s="268"/>
      <c r="Z563" s="268"/>
    </row>
    <row r="564" spans="1:26" ht="15.75" customHeight="1">
      <c r="A564" s="268"/>
      <c r="B564" s="268"/>
      <c r="C564" s="268"/>
      <c r="D564" s="268"/>
      <c r="E564" s="268"/>
      <c r="F564" s="268"/>
      <c r="G564" s="268"/>
      <c r="H564" s="268"/>
      <c r="I564" s="268"/>
      <c r="J564" s="268"/>
      <c r="K564" s="268"/>
      <c r="L564" s="268"/>
      <c r="M564" s="268"/>
      <c r="N564" s="268"/>
      <c r="O564" s="268"/>
      <c r="P564" s="268"/>
      <c r="Q564" s="268"/>
      <c r="R564" s="268"/>
      <c r="S564" s="268"/>
      <c r="T564" s="268"/>
      <c r="U564" s="268"/>
      <c r="V564" s="268"/>
      <c r="W564" s="268"/>
      <c r="X564" s="268"/>
      <c r="Y564" s="268"/>
      <c r="Z564" s="268"/>
    </row>
    <row r="565" spans="1:26" ht="15.75" customHeight="1">
      <c r="A565" s="268"/>
      <c r="B565" s="268"/>
      <c r="C565" s="268"/>
      <c r="D565" s="268"/>
      <c r="E565" s="268"/>
      <c r="F565" s="268"/>
      <c r="G565" s="268"/>
      <c r="H565" s="268"/>
      <c r="I565" s="268"/>
      <c r="J565" s="268"/>
      <c r="K565" s="268"/>
      <c r="L565" s="268"/>
      <c r="M565" s="268"/>
      <c r="N565" s="268"/>
      <c r="O565" s="268"/>
      <c r="P565" s="268"/>
      <c r="Q565" s="268"/>
      <c r="R565" s="268"/>
      <c r="S565" s="268"/>
      <c r="T565" s="268"/>
      <c r="U565" s="268"/>
      <c r="V565" s="268"/>
      <c r="W565" s="268"/>
      <c r="X565" s="268"/>
      <c r="Y565" s="268"/>
      <c r="Z565" s="268"/>
    </row>
    <row r="566" spans="1:26" ht="15.75" customHeight="1">
      <c r="A566" s="268"/>
      <c r="B566" s="268"/>
      <c r="C566" s="268"/>
      <c r="D566" s="268"/>
      <c r="E566" s="268"/>
      <c r="F566" s="268"/>
      <c r="G566" s="268"/>
      <c r="H566" s="268"/>
      <c r="I566" s="268"/>
      <c r="J566" s="268"/>
      <c r="K566" s="268"/>
      <c r="L566" s="268"/>
      <c r="M566" s="268"/>
      <c r="N566" s="268"/>
      <c r="O566" s="268"/>
      <c r="P566" s="268"/>
      <c r="Q566" s="268"/>
      <c r="R566" s="268"/>
      <c r="S566" s="268"/>
      <c r="T566" s="268"/>
      <c r="U566" s="268"/>
      <c r="V566" s="268"/>
      <c r="W566" s="268"/>
      <c r="X566" s="268"/>
      <c r="Y566" s="268"/>
      <c r="Z566" s="268"/>
    </row>
    <row r="567" spans="1:26" ht="15.75" customHeight="1">
      <c r="A567" s="268"/>
      <c r="B567" s="268"/>
      <c r="C567" s="268"/>
      <c r="D567" s="268"/>
      <c r="E567" s="268"/>
      <c r="F567" s="268"/>
      <c r="G567" s="268"/>
      <c r="H567" s="268"/>
      <c r="I567" s="268"/>
      <c r="J567" s="268"/>
      <c r="K567" s="268"/>
      <c r="L567" s="268"/>
      <c r="M567" s="268"/>
      <c r="N567" s="268"/>
      <c r="O567" s="268"/>
      <c r="P567" s="268"/>
      <c r="Q567" s="268"/>
      <c r="R567" s="268"/>
      <c r="S567" s="268"/>
      <c r="T567" s="268"/>
      <c r="U567" s="268"/>
      <c r="V567" s="268"/>
      <c r="W567" s="268"/>
      <c r="X567" s="268"/>
      <c r="Y567" s="268"/>
      <c r="Z567" s="268"/>
    </row>
    <row r="568" spans="1:26" ht="15.75" customHeight="1">
      <c r="A568" s="268"/>
      <c r="B568" s="268"/>
      <c r="C568" s="268"/>
      <c r="D568" s="268"/>
      <c r="E568" s="268"/>
      <c r="F568" s="268"/>
      <c r="G568" s="268"/>
      <c r="H568" s="268"/>
      <c r="I568" s="268"/>
      <c r="J568" s="268"/>
      <c r="K568" s="268"/>
      <c r="L568" s="268"/>
      <c r="M568" s="268"/>
      <c r="N568" s="268"/>
      <c r="O568" s="268"/>
      <c r="P568" s="268"/>
      <c r="Q568" s="268"/>
      <c r="R568" s="268"/>
      <c r="S568" s="268"/>
      <c r="T568" s="268"/>
      <c r="U568" s="268"/>
      <c r="V568" s="268"/>
      <c r="W568" s="268"/>
      <c r="X568" s="268"/>
      <c r="Y568" s="268"/>
      <c r="Z568" s="268"/>
    </row>
    <row r="569" spans="1:26" ht="15.75" customHeight="1">
      <c r="A569" s="268"/>
      <c r="B569" s="268"/>
      <c r="C569" s="268"/>
      <c r="D569" s="268"/>
      <c r="E569" s="268"/>
      <c r="F569" s="268"/>
      <c r="G569" s="268"/>
      <c r="H569" s="268"/>
      <c r="I569" s="268"/>
      <c r="J569" s="268"/>
      <c r="K569" s="268"/>
      <c r="L569" s="268"/>
      <c r="M569" s="268"/>
      <c r="N569" s="268"/>
      <c r="O569" s="268"/>
      <c r="P569" s="268"/>
      <c r="Q569" s="268"/>
      <c r="R569" s="268"/>
      <c r="S569" s="268"/>
      <c r="T569" s="268"/>
      <c r="U569" s="268"/>
      <c r="V569" s="268"/>
      <c r="W569" s="268"/>
      <c r="X569" s="268"/>
      <c r="Y569" s="268"/>
      <c r="Z569" s="268"/>
    </row>
    <row r="570" spans="1:26" ht="15.75" customHeight="1">
      <c r="A570" s="268"/>
      <c r="B570" s="268"/>
      <c r="C570" s="268"/>
      <c r="D570" s="268"/>
      <c r="E570" s="268"/>
      <c r="F570" s="268"/>
      <c r="G570" s="268"/>
      <c r="H570" s="268"/>
      <c r="I570" s="268"/>
      <c r="J570" s="268"/>
      <c r="K570" s="268"/>
      <c r="L570" s="268"/>
      <c r="M570" s="268"/>
      <c r="N570" s="268"/>
      <c r="O570" s="268"/>
      <c r="P570" s="268"/>
      <c r="Q570" s="268"/>
      <c r="R570" s="268"/>
      <c r="S570" s="268"/>
      <c r="T570" s="268"/>
      <c r="U570" s="268"/>
      <c r="V570" s="268"/>
      <c r="W570" s="268"/>
      <c r="X570" s="268"/>
      <c r="Y570" s="268"/>
      <c r="Z570" s="268"/>
    </row>
    <row r="571" spans="1:26" ht="15.75" customHeight="1">
      <c r="A571" s="268"/>
      <c r="B571" s="268"/>
      <c r="C571" s="268"/>
      <c r="D571" s="268"/>
      <c r="E571" s="268"/>
      <c r="F571" s="268"/>
      <c r="G571" s="268"/>
      <c r="H571" s="268"/>
      <c r="I571" s="268"/>
      <c r="J571" s="268"/>
      <c r="K571" s="268"/>
      <c r="L571" s="268"/>
      <c r="M571" s="268"/>
      <c r="N571" s="268"/>
      <c r="O571" s="268"/>
      <c r="P571" s="268"/>
      <c r="Q571" s="268"/>
      <c r="R571" s="268"/>
      <c r="S571" s="268"/>
      <c r="T571" s="268"/>
      <c r="U571" s="268"/>
      <c r="V571" s="268"/>
      <c r="W571" s="268"/>
      <c r="X571" s="268"/>
      <c r="Y571" s="268"/>
      <c r="Z571" s="268"/>
    </row>
    <row r="572" spans="1:26" ht="15.75" customHeight="1">
      <c r="A572" s="268"/>
      <c r="B572" s="268"/>
      <c r="C572" s="268"/>
      <c r="D572" s="268"/>
      <c r="E572" s="268"/>
      <c r="F572" s="268"/>
      <c r="G572" s="268"/>
      <c r="H572" s="268"/>
      <c r="I572" s="268"/>
      <c r="J572" s="268"/>
      <c r="K572" s="268"/>
      <c r="L572" s="268"/>
      <c r="M572" s="268"/>
      <c r="N572" s="268"/>
      <c r="O572" s="268"/>
      <c r="P572" s="268"/>
      <c r="Q572" s="268"/>
      <c r="R572" s="268"/>
      <c r="S572" s="268"/>
      <c r="T572" s="268"/>
      <c r="U572" s="268"/>
      <c r="V572" s="268"/>
      <c r="W572" s="268"/>
      <c r="X572" s="268"/>
      <c r="Y572" s="268"/>
      <c r="Z572" s="268"/>
    </row>
    <row r="573" spans="1:26" ht="15.75" customHeight="1">
      <c r="A573" s="268"/>
      <c r="B573" s="268"/>
      <c r="C573" s="268"/>
      <c r="D573" s="268"/>
      <c r="E573" s="268"/>
      <c r="F573" s="268"/>
      <c r="G573" s="268"/>
      <c r="H573" s="268"/>
      <c r="I573" s="268"/>
      <c r="J573" s="268"/>
      <c r="K573" s="268"/>
      <c r="L573" s="268"/>
      <c r="M573" s="268"/>
      <c r="N573" s="268"/>
      <c r="O573" s="268"/>
      <c r="P573" s="268"/>
      <c r="Q573" s="268"/>
      <c r="R573" s="268"/>
      <c r="S573" s="268"/>
      <c r="T573" s="268"/>
      <c r="U573" s="268"/>
      <c r="V573" s="268"/>
      <c r="W573" s="268"/>
      <c r="X573" s="268"/>
      <c r="Y573" s="268"/>
      <c r="Z573" s="268"/>
    </row>
    <row r="574" spans="1:26" ht="15.75" customHeight="1">
      <c r="A574" s="268"/>
      <c r="B574" s="268"/>
      <c r="C574" s="268"/>
      <c r="D574" s="268"/>
      <c r="E574" s="268"/>
      <c r="F574" s="268"/>
      <c r="G574" s="268"/>
      <c r="H574" s="268"/>
      <c r="I574" s="268"/>
      <c r="J574" s="268"/>
      <c r="K574" s="268"/>
      <c r="L574" s="268"/>
      <c r="M574" s="268"/>
      <c r="N574" s="268"/>
      <c r="O574" s="268"/>
      <c r="P574" s="268"/>
      <c r="Q574" s="268"/>
      <c r="R574" s="268"/>
      <c r="S574" s="268"/>
      <c r="T574" s="268"/>
      <c r="U574" s="268"/>
      <c r="V574" s="268"/>
      <c r="W574" s="268"/>
      <c r="X574" s="268"/>
      <c r="Y574" s="268"/>
      <c r="Z574" s="268"/>
    </row>
    <row r="575" spans="1:26" ht="15.75" customHeight="1">
      <c r="A575" s="268"/>
      <c r="B575" s="268"/>
      <c r="C575" s="268"/>
      <c r="D575" s="268"/>
      <c r="E575" s="268"/>
      <c r="F575" s="268"/>
      <c r="G575" s="268"/>
      <c r="H575" s="268"/>
      <c r="I575" s="268"/>
      <c r="J575" s="268"/>
      <c r="K575" s="268"/>
      <c r="L575" s="268"/>
      <c r="M575" s="268"/>
      <c r="N575" s="268"/>
      <c r="O575" s="268"/>
      <c r="P575" s="268"/>
      <c r="Q575" s="268"/>
      <c r="R575" s="268"/>
      <c r="S575" s="268"/>
      <c r="T575" s="268"/>
      <c r="U575" s="268"/>
      <c r="V575" s="268"/>
      <c r="W575" s="268"/>
      <c r="X575" s="268"/>
      <c r="Y575" s="268"/>
      <c r="Z575" s="268"/>
    </row>
    <row r="576" spans="1:26" ht="15.75" customHeight="1">
      <c r="A576" s="268"/>
      <c r="B576" s="268"/>
      <c r="C576" s="268"/>
      <c r="D576" s="268"/>
      <c r="E576" s="268"/>
      <c r="F576" s="268"/>
      <c r="G576" s="268"/>
      <c r="H576" s="268"/>
      <c r="I576" s="268"/>
      <c r="J576" s="268"/>
      <c r="K576" s="268"/>
      <c r="L576" s="268"/>
      <c r="M576" s="268"/>
      <c r="N576" s="268"/>
      <c r="O576" s="268"/>
      <c r="P576" s="268"/>
      <c r="Q576" s="268"/>
      <c r="R576" s="268"/>
      <c r="S576" s="268"/>
      <c r="T576" s="268"/>
      <c r="U576" s="268"/>
      <c r="V576" s="268"/>
      <c r="W576" s="268"/>
      <c r="X576" s="268"/>
      <c r="Y576" s="268"/>
      <c r="Z576" s="268"/>
    </row>
    <row r="577" spans="1:26" ht="15.75" customHeight="1">
      <c r="A577" s="268"/>
      <c r="B577" s="268"/>
      <c r="C577" s="268"/>
      <c r="D577" s="268"/>
      <c r="E577" s="268"/>
      <c r="F577" s="268"/>
      <c r="G577" s="268"/>
      <c r="H577" s="268"/>
      <c r="I577" s="268"/>
      <c r="J577" s="268"/>
      <c r="K577" s="268"/>
      <c r="L577" s="268"/>
      <c r="M577" s="268"/>
      <c r="N577" s="268"/>
      <c r="O577" s="268"/>
      <c r="P577" s="268"/>
      <c r="Q577" s="268"/>
      <c r="R577" s="268"/>
      <c r="S577" s="268"/>
      <c r="T577" s="268"/>
      <c r="U577" s="268"/>
      <c r="V577" s="268"/>
      <c r="W577" s="268"/>
      <c r="X577" s="268"/>
      <c r="Y577" s="268"/>
      <c r="Z577" s="268"/>
    </row>
    <row r="578" spans="1:26" ht="15.75" customHeight="1">
      <c r="A578" s="268"/>
      <c r="B578" s="268"/>
      <c r="C578" s="268"/>
      <c r="D578" s="268"/>
      <c r="E578" s="268"/>
      <c r="F578" s="268"/>
      <c r="G578" s="268"/>
      <c r="H578" s="268"/>
      <c r="I578" s="268"/>
      <c r="J578" s="268"/>
      <c r="K578" s="268"/>
      <c r="L578" s="268"/>
      <c r="M578" s="268"/>
      <c r="N578" s="268"/>
      <c r="O578" s="268"/>
      <c r="P578" s="268"/>
      <c r="Q578" s="268"/>
      <c r="R578" s="268"/>
      <c r="S578" s="268"/>
      <c r="T578" s="268"/>
      <c r="U578" s="268"/>
      <c r="V578" s="268"/>
      <c r="W578" s="268"/>
      <c r="X578" s="268"/>
      <c r="Y578" s="268"/>
      <c r="Z578" s="268"/>
    </row>
    <row r="579" spans="1:26" ht="15.75" customHeight="1">
      <c r="A579" s="268"/>
      <c r="B579" s="268"/>
      <c r="C579" s="268"/>
      <c r="D579" s="268"/>
      <c r="E579" s="268"/>
      <c r="F579" s="268"/>
      <c r="G579" s="268"/>
      <c r="H579" s="268"/>
      <c r="I579" s="268"/>
      <c r="J579" s="268"/>
      <c r="K579" s="268"/>
      <c r="L579" s="268"/>
      <c r="M579" s="268"/>
      <c r="N579" s="268"/>
      <c r="O579" s="268"/>
      <c r="P579" s="268"/>
      <c r="Q579" s="268"/>
      <c r="R579" s="268"/>
      <c r="S579" s="268"/>
      <c r="T579" s="268"/>
      <c r="U579" s="268"/>
      <c r="V579" s="268"/>
      <c r="W579" s="268"/>
      <c r="X579" s="268"/>
      <c r="Y579" s="268"/>
      <c r="Z579" s="268"/>
    </row>
    <row r="580" spans="1:26" ht="15.75" customHeight="1">
      <c r="A580" s="268"/>
      <c r="B580" s="268"/>
      <c r="C580" s="268"/>
      <c r="D580" s="268"/>
      <c r="E580" s="268"/>
      <c r="F580" s="268"/>
      <c r="G580" s="268"/>
      <c r="H580" s="268"/>
      <c r="I580" s="268"/>
      <c r="J580" s="268"/>
      <c r="K580" s="268"/>
      <c r="L580" s="268"/>
      <c r="M580" s="268"/>
      <c r="N580" s="268"/>
      <c r="O580" s="268"/>
      <c r="P580" s="268"/>
      <c r="Q580" s="268"/>
      <c r="R580" s="268"/>
      <c r="S580" s="268"/>
      <c r="T580" s="268"/>
      <c r="U580" s="268"/>
      <c r="V580" s="268"/>
      <c r="W580" s="268"/>
      <c r="X580" s="268"/>
      <c r="Y580" s="268"/>
      <c r="Z580" s="268"/>
    </row>
    <row r="581" spans="1:26" ht="15.75" customHeight="1">
      <c r="A581" s="268"/>
      <c r="B581" s="268"/>
      <c r="C581" s="268"/>
      <c r="D581" s="268"/>
      <c r="E581" s="268"/>
      <c r="F581" s="268"/>
      <c r="G581" s="268"/>
      <c r="H581" s="268"/>
      <c r="I581" s="268"/>
      <c r="J581" s="268"/>
      <c r="K581" s="268"/>
      <c r="L581" s="268"/>
      <c r="M581" s="268"/>
      <c r="N581" s="268"/>
      <c r="O581" s="268"/>
      <c r="P581" s="268"/>
      <c r="Q581" s="268"/>
      <c r="R581" s="268"/>
      <c r="S581" s="268"/>
      <c r="T581" s="268"/>
      <c r="U581" s="268"/>
      <c r="V581" s="268"/>
      <c r="W581" s="268"/>
      <c r="X581" s="268"/>
      <c r="Y581" s="268"/>
      <c r="Z581" s="268"/>
    </row>
    <row r="582" spans="1:26" ht="15.75" customHeight="1">
      <c r="A582" s="268"/>
      <c r="B582" s="268"/>
      <c r="C582" s="268"/>
      <c r="D582" s="268"/>
      <c r="E582" s="268"/>
      <c r="F582" s="268"/>
      <c r="G582" s="268"/>
      <c r="H582" s="268"/>
      <c r="I582" s="268"/>
      <c r="J582" s="268"/>
      <c r="K582" s="268"/>
      <c r="L582" s="268"/>
      <c r="M582" s="268"/>
      <c r="N582" s="268"/>
      <c r="O582" s="268"/>
      <c r="P582" s="268"/>
      <c r="Q582" s="268"/>
      <c r="R582" s="268"/>
      <c r="S582" s="268"/>
      <c r="T582" s="268"/>
      <c r="U582" s="268"/>
      <c r="V582" s="268"/>
      <c r="W582" s="268"/>
      <c r="X582" s="268"/>
      <c r="Y582" s="268"/>
      <c r="Z582" s="268"/>
    </row>
    <row r="583" spans="1:26" ht="15.75" customHeight="1">
      <c r="A583" s="268"/>
      <c r="B583" s="268"/>
      <c r="C583" s="268"/>
      <c r="D583" s="268"/>
      <c r="E583" s="268"/>
      <c r="F583" s="268"/>
      <c r="G583" s="268"/>
      <c r="H583" s="268"/>
      <c r="I583" s="268"/>
      <c r="J583" s="268"/>
      <c r="K583" s="268"/>
      <c r="L583" s="268"/>
      <c r="M583" s="268"/>
      <c r="N583" s="268"/>
      <c r="O583" s="268"/>
      <c r="P583" s="268"/>
      <c r="Q583" s="268"/>
      <c r="R583" s="268"/>
      <c r="S583" s="268"/>
      <c r="T583" s="268"/>
      <c r="U583" s="268"/>
      <c r="V583" s="268"/>
      <c r="W583" s="268"/>
      <c r="X583" s="268"/>
      <c r="Y583" s="268"/>
      <c r="Z583" s="268"/>
    </row>
    <row r="584" spans="1:26" ht="15.75" customHeight="1">
      <c r="A584" s="268"/>
      <c r="B584" s="268"/>
      <c r="C584" s="268"/>
      <c r="D584" s="268"/>
      <c r="E584" s="268"/>
      <c r="F584" s="268"/>
      <c r="G584" s="268"/>
      <c r="H584" s="268"/>
      <c r="I584" s="268"/>
      <c r="J584" s="268"/>
      <c r="K584" s="268"/>
      <c r="L584" s="268"/>
      <c r="M584" s="268"/>
      <c r="N584" s="268"/>
      <c r="O584" s="268"/>
      <c r="P584" s="268"/>
      <c r="Q584" s="268"/>
      <c r="R584" s="268"/>
      <c r="S584" s="268"/>
      <c r="T584" s="268"/>
      <c r="U584" s="268"/>
      <c r="V584" s="268"/>
      <c r="W584" s="268"/>
      <c r="X584" s="268"/>
      <c r="Y584" s="268"/>
      <c r="Z584" s="268"/>
    </row>
    <row r="585" spans="1:26" ht="15.75" customHeight="1">
      <c r="A585" s="268"/>
      <c r="B585" s="268"/>
      <c r="C585" s="268"/>
      <c r="D585" s="268"/>
      <c r="E585" s="268"/>
      <c r="F585" s="268"/>
      <c r="G585" s="268"/>
      <c r="H585" s="268"/>
      <c r="I585" s="268"/>
      <c r="J585" s="268"/>
      <c r="K585" s="268"/>
      <c r="L585" s="268"/>
      <c r="M585" s="268"/>
      <c r="N585" s="268"/>
      <c r="O585" s="268"/>
      <c r="P585" s="268"/>
      <c r="Q585" s="268"/>
      <c r="R585" s="268"/>
      <c r="S585" s="268"/>
      <c r="T585" s="268"/>
      <c r="U585" s="268"/>
      <c r="V585" s="268"/>
      <c r="W585" s="268"/>
      <c r="X585" s="268"/>
      <c r="Y585" s="268"/>
      <c r="Z585" s="268"/>
    </row>
    <row r="586" spans="1:26" ht="15.75" customHeight="1">
      <c r="A586" s="268"/>
      <c r="B586" s="268"/>
      <c r="C586" s="268"/>
      <c r="D586" s="268"/>
      <c r="E586" s="268"/>
      <c r="F586" s="268"/>
      <c r="G586" s="268"/>
      <c r="H586" s="268"/>
      <c r="I586" s="268"/>
      <c r="J586" s="268"/>
      <c r="K586" s="268"/>
      <c r="L586" s="268"/>
      <c r="M586" s="268"/>
      <c r="N586" s="268"/>
      <c r="O586" s="268"/>
      <c r="P586" s="268"/>
      <c r="Q586" s="268"/>
      <c r="R586" s="268"/>
      <c r="S586" s="268"/>
      <c r="T586" s="268"/>
      <c r="U586" s="268"/>
      <c r="V586" s="268"/>
      <c r="W586" s="268"/>
      <c r="X586" s="268"/>
      <c r="Y586" s="268"/>
      <c r="Z586" s="268"/>
    </row>
    <row r="587" spans="1:26" ht="15.75" customHeight="1">
      <c r="A587" s="268"/>
      <c r="B587" s="268"/>
      <c r="C587" s="268"/>
      <c r="D587" s="268"/>
      <c r="E587" s="268"/>
      <c r="F587" s="268"/>
      <c r="G587" s="268"/>
      <c r="H587" s="268"/>
      <c r="I587" s="268"/>
      <c r="J587" s="268"/>
      <c r="K587" s="268"/>
      <c r="L587" s="268"/>
      <c r="M587" s="268"/>
      <c r="N587" s="268"/>
      <c r="O587" s="268"/>
      <c r="P587" s="268"/>
      <c r="Q587" s="268"/>
      <c r="R587" s="268"/>
      <c r="S587" s="268"/>
      <c r="T587" s="268"/>
      <c r="U587" s="268"/>
      <c r="V587" s="268"/>
      <c r="W587" s="268"/>
      <c r="X587" s="268"/>
      <c r="Y587" s="268"/>
      <c r="Z587" s="268"/>
    </row>
    <row r="588" spans="1:26" ht="15.75" customHeight="1">
      <c r="A588" s="268"/>
      <c r="B588" s="268"/>
      <c r="C588" s="268"/>
      <c r="D588" s="268"/>
      <c r="E588" s="268"/>
      <c r="F588" s="268"/>
      <c r="G588" s="268"/>
      <c r="H588" s="268"/>
      <c r="I588" s="268"/>
      <c r="J588" s="268"/>
      <c r="K588" s="268"/>
      <c r="L588" s="268"/>
      <c r="M588" s="268"/>
      <c r="N588" s="268"/>
      <c r="O588" s="268"/>
      <c r="P588" s="268"/>
      <c r="Q588" s="268"/>
      <c r="R588" s="268"/>
      <c r="S588" s="268"/>
      <c r="T588" s="268"/>
      <c r="U588" s="268"/>
      <c r="V588" s="268"/>
      <c r="W588" s="268"/>
      <c r="X588" s="268"/>
      <c r="Y588" s="268"/>
      <c r="Z588" s="268"/>
    </row>
    <row r="589" spans="1:26" ht="15.75" customHeight="1">
      <c r="A589" s="268"/>
      <c r="B589" s="268"/>
      <c r="C589" s="268"/>
      <c r="D589" s="268"/>
      <c r="E589" s="268"/>
      <c r="F589" s="268"/>
      <c r="G589" s="268"/>
      <c r="H589" s="268"/>
      <c r="I589" s="268"/>
      <c r="J589" s="268"/>
      <c r="K589" s="268"/>
      <c r="L589" s="268"/>
      <c r="M589" s="268"/>
      <c r="N589" s="268"/>
      <c r="O589" s="268"/>
      <c r="P589" s="268"/>
      <c r="Q589" s="268"/>
      <c r="R589" s="268"/>
      <c r="S589" s="268"/>
      <c r="T589" s="268"/>
      <c r="U589" s="268"/>
      <c r="V589" s="268"/>
      <c r="W589" s="268"/>
      <c r="X589" s="268"/>
      <c r="Y589" s="268"/>
      <c r="Z589" s="268"/>
    </row>
    <row r="590" spans="1:26" ht="15.75" customHeight="1">
      <c r="A590" s="268"/>
      <c r="B590" s="268"/>
      <c r="C590" s="268"/>
      <c r="D590" s="268"/>
      <c r="E590" s="268"/>
      <c r="F590" s="268"/>
      <c r="G590" s="268"/>
      <c r="H590" s="268"/>
      <c r="I590" s="268"/>
      <c r="J590" s="268"/>
      <c r="K590" s="268"/>
      <c r="L590" s="268"/>
      <c r="M590" s="268"/>
      <c r="N590" s="268"/>
      <c r="O590" s="268"/>
      <c r="P590" s="268"/>
      <c r="Q590" s="268"/>
      <c r="R590" s="268"/>
      <c r="S590" s="268"/>
      <c r="T590" s="268"/>
      <c r="U590" s="268"/>
      <c r="V590" s="268"/>
      <c r="W590" s="268"/>
      <c r="X590" s="268"/>
      <c r="Y590" s="268"/>
      <c r="Z590" s="268"/>
    </row>
    <row r="591" spans="1:26" ht="15.75" customHeight="1">
      <c r="A591" s="268"/>
      <c r="B591" s="268"/>
      <c r="C591" s="268"/>
      <c r="D591" s="268"/>
      <c r="E591" s="268"/>
      <c r="F591" s="268"/>
      <c r="G591" s="268"/>
      <c r="H591" s="268"/>
      <c r="I591" s="268"/>
      <c r="J591" s="268"/>
      <c r="K591" s="268"/>
      <c r="L591" s="268"/>
      <c r="M591" s="268"/>
      <c r="N591" s="268"/>
      <c r="O591" s="268"/>
      <c r="P591" s="268"/>
      <c r="Q591" s="268"/>
      <c r="R591" s="268"/>
      <c r="S591" s="268"/>
      <c r="T591" s="268"/>
      <c r="U591" s="268"/>
      <c r="V591" s="268"/>
      <c r="W591" s="268"/>
      <c r="X591" s="268"/>
      <c r="Y591" s="268"/>
      <c r="Z591" s="268"/>
    </row>
    <row r="592" spans="1:26" ht="15.75" customHeight="1">
      <c r="A592" s="268"/>
      <c r="B592" s="268"/>
      <c r="C592" s="268"/>
      <c r="D592" s="268"/>
      <c r="E592" s="268"/>
      <c r="F592" s="268"/>
      <c r="G592" s="268"/>
      <c r="H592" s="268"/>
      <c r="I592" s="268"/>
      <c r="J592" s="268"/>
      <c r="K592" s="268"/>
      <c r="L592" s="268"/>
      <c r="M592" s="268"/>
      <c r="N592" s="268"/>
      <c r="O592" s="268"/>
      <c r="P592" s="268"/>
      <c r="Q592" s="268"/>
      <c r="R592" s="268"/>
      <c r="S592" s="268"/>
      <c r="T592" s="268"/>
      <c r="U592" s="268"/>
      <c r="V592" s="268"/>
      <c r="W592" s="268"/>
      <c r="X592" s="268"/>
      <c r="Y592" s="268"/>
      <c r="Z592" s="268"/>
    </row>
    <row r="593" spans="1:26" ht="15.75" customHeight="1">
      <c r="A593" s="268"/>
      <c r="B593" s="268"/>
      <c r="C593" s="268"/>
      <c r="D593" s="268"/>
      <c r="E593" s="268"/>
      <c r="F593" s="268"/>
      <c r="G593" s="268"/>
      <c r="H593" s="268"/>
      <c r="I593" s="268"/>
      <c r="J593" s="268"/>
      <c r="K593" s="268"/>
      <c r="L593" s="268"/>
      <c r="M593" s="268"/>
      <c r="N593" s="268"/>
      <c r="O593" s="268"/>
      <c r="P593" s="268"/>
      <c r="Q593" s="268"/>
      <c r="R593" s="268"/>
      <c r="S593" s="268"/>
      <c r="T593" s="268"/>
      <c r="U593" s="268"/>
      <c r="V593" s="268"/>
      <c r="W593" s="268"/>
      <c r="X593" s="268"/>
      <c r="Y593" s="268"/>
      <c r="Z593" s="268"/>
    </row>
    <row r="594" spans="1:26" ht="15.75" customHeight="1">
      <c r="A594" s="268"/>
      <c r="B594" s="268"/>
      <c r="C594" s="268"/>
      <c r="D594" s="268"/>
      <c r="E594" s="268"/>
      <c r="F594" s="268"/>
      <c r="G594" s="268"/>
      <c r="H594" s="268"/>
      <c r="I594" s="268"/>
      <c r="J594" s="268"/>
      <c r="K594" s="268"/>
      <c r="L594" s="268"/>
      <c r="M594" s="268"/>
      <c r="N594" s="268"/>
      <c r="O594" s="268"/>
      <c r="P594" s="268"/>
      <c r="Q594" s="268"/>
      <c r="R594" s="268"/>
      <c r="S594" s="268"/>
      <c r="T594" s="268"/>
      <c r="U594" s="268"/>
      <c r="V594" s="268"/>
      <c r="W594" s="268"/>
      <c r="X594" s="268"/>
      <c r="Y594" s="268"/>
      <c r="Z594" s="268"/>
    </row>
    <row r="595" spans="1:26" ht="15.75" customHeight="1">
      <c r="A595" s="268"/>
      <c r="B595" s="268"/>
      <c r="C595" s="268"/>
      <c r="D595" s="268"/>
      <c r="E595" s="268"/>
      <c r="F595" s="268"/>
      <c r="G595" s="268"/>
      <c r="H595" s="268"/>
      <c r="I595" s="268"/>
      <c r="J595" s="268"/>
      <c r="K595" s="268"/>
      <c r="L595" s="268"/>
      <c r="M595" s="268"/>
      <c r="N595" s="268"/>
      <c r="O595" s="268"/>
      <c r="P595" s="268"/>
      <c r="Q595" s="268"/>
      <c r="R595" s="268"/>
      <c r="S595" s="268"/>
      <c r="T595" s="268"/>
      <c r="U595" s="268"/>
      <c r="V595" s="268"/>
      <c r="W595" s="268"/>
      <c r="X595" s="268"/>
      <c r="Y595" s="268"/>
      <c r="Z595" s="268"/>
    </row>
    <row r="596" spans="1:26" ht="15.75" customHeight="1">
      <c r="A596" s="268"/>
      <c r="B596" s="268"/>
      <c r="C596" s="268"/>
      <c r="D596" s="268"/>
      <c r="E596" s="268"/>
      <c r="F596" s="268"/>
      <c r="G596" s="268"/>
      <c r="H596" s="268"/>
      <c r="I596" s="268"/>
      <c r="J596" s="268"/>
      <c r="K596" s="268"/>
      <c r="L596" s="268"/>
      <c r="M596" s="268"/>
      <c r="N596" s="268"/>
      <c r="O596" s="268"/>
      <c r="P596" s="268"/>
      <c r="Q596" s="268"/>
      <c r="R596" s="268"/>
      <c r="S596" s="268"/>
      <c r="T596" s="268"/>
      <c r="U596" s="268"/>
      <c r="V596" s="268"/>
      <c r="W596" s="268"/>
      <c r="X596" s="268"/>
      <c r="Y596" s="268"/>
      <c r="Z596" s="268"/>
    </row>
    <row r="597" spans="1:26" ht="15.75" customHeight="1">
      <c r="A597" s="268"/>
      <c r="B597" s="268"/>
      <c r="C597" s="268"/>
      <c r="D597" s="268"/>
      <c r="E597" s="268"/>
      <c r="F597" s="268"/>
      <c r="G597" s="268"/>
      <c r="H597" s="268"/>
      <c r="I597" s="268"/>
      <c r="J597" s="268"/>
      <c r="K597" s="268"/>
      <c r="L597" s="268"/>
      <c r="M597" s="268"/>
      <c r="N597" s="268"/>
      <c r="O597" s="268"/>
      <c r="P597" s="268"/>
      <c r="Q597" s="268"/>
      <c r="R597" s="268"/>
      <c r="S597" s="268"/>
      <c r="T597" s="268"/>
      <c r="U597" s="268"/>
      <c r="V597" s="268"/>
      <c r="W597" s="268"/>
      <c r="X597" s="268"/>
      <c r="Y597" s="268"/>
      <c r="Z597" s="268"/>
    </row>
    <row r="598" spans="1:26" ht="15.75" customHeight="1">
      <c r="A598" s="268"/>
      <c r="B598" s="268"/>
      <c r="C598" s="268"/>
      <c r="D598" s="268"/>
      <c r="E598" s="268"/>
      <c r="F598" s="268"/>
      <c r="G598" s="268"/>
      <c r="H598" s="268"/>
      <c r="I598" s="268"/>
      <c r="J598" s="268"/>
      <c r="K598" s="268"/>
      <c r="L598" s="268"/>
      <c r="M598" s="268"/>
      <c r="N598" s="268"/>
      <c r="O598" s="268"/>
      <c r="P598" s="268"/>
      <c r="Q598" s="268"/>
      <c r="R598" s="268"/>
      <c r="S598" s="268"/>
      <c r="T598" s="268"/>
      <c r="U598" s="268"/>
      <c r="V598" s="268"/>
      <c r="W598" s="268"/>
      <c r="X598" s="268"/>
      <c r="Y598" s="268"/>
      <c r="Z598" s="268"/>
    </row>
    <row r="599" spans="1:26" ht="15.75" customHeight="1">
      <c r="A599" s="268"/>
      <c r="B599" s="268"/>
      <c r="C599" s="268"/>
      <c r="D599" s="268"/>
      <c r="E599" s="268"/>
      <c r="F599" s="268"/>
      <c r="G599" s="268"/>
      <c r="H599" s="268"/>
      <c r="I599" s="268"/>
      <c r="J599" s="268"/>
      <c r="K599" s="268"/>
      <c r="L599" s="268"/>
      <c r="M599" s="268"/>
      <c r="N599" s="268"/>
      <c r="O599" s="268"/>
      <c r="P599" s="268"/>
      <c r="Q599" s="268"/>
      <c r="R599" s="268"/>
      <c r="S599" s="268"/>
      <c r="T599" s="268"/>
      <c r="U599" s="268"/>
      <c r="V599" s="268"/>
      <c r="W599" s="268"/>
      <c r="X599" s="268"/>
      <c r="Y599" s="268"/>
      <c r="Z599" s="268"/>
    </row>
    <row r="600" spans="1:26" ht="15.75" customHeight="1">
      <c r="A600" s="268"/>
      <c r="B600" s="268"/>
      <c r="C600" s="268"/>
      <c r="D600" s="268"/>
      <c r="E600" s="268"/>
      <c r="F600" s="268"/>
      <c r="G600" s="268"/>
      <c r="H600" s="268"/>
      <c r="I600" s="268"/>
      <c r="J600" s="268"/>
      <c r="K600" s="268"/>
      <c r="L600" s="268"/>
      <c r="M600" s="268"/>
      <c r="N600" s="268"/>
      <c r="O600" s="268"/>
      <c r="P600" s="268"/>
      <c r="Q600" s="268"/>
      <c r="R600" s="268"/>
      <c r="S600" s="268"/>
      <c r="T600" s="268"/>
      <c r="U600" s="268"/>
      <c r="V600" s="268"/>
      <c r="W600" s="268"/>
      <c r="X600" s="268"/>
      <c r="Y600" s="268"/>
      <c r="Z600" s="268"/>
    </row>
    <row r="601" spans="1:26" ht="15.75" customHeight="1">
      <c r="A601" s="268"/>
      <c r="B601" s="268"/>
      <c r="C601" s="268"/>
      <c r="D601" s="268"/>
      <c r="E601" s="268"/>
      <c r="F601" s="268"/>
      <c r="G601" s="268"/>
      <c r="H601" s="268"/>
      <c r="I601" s="268"/>
      <c r="J601" s="268"/>
      <c r="K601" s="268"/>
      <c r="L601" s="268"/>
      <c r="M601" s="268"/>
      <c r="N601" s="268"/>
      <c r="O601" s="268"/>
      <c r="P601" s="268"/>
      <c r="Q601" s="268"/>
      <c r="R601" s="268"/>
      <c r="S601" s="268"/>
      <c r="T601" s="268"/>
      <c r="U601" s="268"/>
      <c r="V601" s="268"/>
      <c r="W601" s="268"/>
      <c r="X601" s="268"/>
      <c r="Y601" s="268"/>
      <c r="Z601" s="268"/>
    </row>
    <row r="602" spans="1:26" ht="15.75" customHeight="1">
      <c r="A602" s="268"/>
      <c r="B602" s="268"/>
      <c r="C602" s="268"/>
      <c r="D602" s="268"/>
      <c r="E602" s="268"/>
      <c r="F602" s="268"/>
      <c r="G602" s="268"/>
      <c r="H602" s="268"/>
      <c r="I602" s="268"/>
      <c r="J602" s="268"/>
      <c r="K602" s="268"/>
      <c r="L602" s="268"/>
      <c r="M602" s="268"/>
      <c r="N602" s="268"/>
      <c r="O602" s="268"/>
      <c r="P602" s="268"/>
      <c r="Q602" s="268"/>
      <c r="R602" s="268"/>
      <c r="S602" s="268"/>
      <c r="T602" s="268"/>
      <c r="U602" s="268"/>
      <c r="V602" s="268"/>
      <c r="W602" s="268"/>
      <c r="X602" s="268"/>
      <c r="Y602" s="268"/>
      <c r="Z602" s="268"/>
    </row>
    <row r="603" spans="1:26" ht="15.75" customHeight="1">
      <c r="A603" s="268"/>
      <c r="B603" s="268"/>
      <c r="C603" s="268"/>
      <c r="D603" s="268"/>
      <c r="E603" s="268"/>
      <c r="F603" s="268"/>
      <c r="G603" s="268"/>
      <c r="H603" s="268"/>
      <c r="I603" s="268"/>
      <c r="J603" s="268"/>
      <c r="K603" s="268"/>
      <c r="L603" s="268"/>
      <c r="M603" s="268"/>
      <c r="N603" s="268"/>
      <c r="O603" s="268"/>
      <c r="P603" s="268"/>
      <c r="Q603" s="268"/>
      <c r="R603" s="268"/>
      <c r="S603" s="268"/>
      <c r="T603" s="268"/>
      <c r="U603" s="268"/>
      <c r="V603" s="268"/>
      <c r="W603" s="268"/>
      <c r="X603" s="268"/>
      <c r="Y603" s="268"/>
      <c r="Z603" s="268"/>
    </row>
    <row r="604" spans="1:26" ht="15.75" customHeight="1">
      <c r="A604" s="268"/>
      <c r="B604" s="268"/>
      <c r="C604" s="268"/>
      <c r="D604" s="268"/>
      <c r="E604" s="268"/>
      <c r="F604" s="268"/>
      <c r="G604" s="268"/>
      <c r="H604" s="268"/>
      <c r="I604" s="268"/>
      <c r="J604" s="268"/>
      <c r="K604" s="268"/>
      <c r="L604" s="268"/>
      <c r="M604" s="268"/>
      <c r="N604" s="268"/>
      <c r="O604" s="268"/>
      <c r="P604" s="268"/>
      <c r="Q604" s="268"/>
      <c r="R604" s="268"/>
      <c r="S604" s="268"/>
      <c r="T604" s="268"/>
      <c r="U604" s="268"/>
      <c r="V604" s="268"/>
      <c r="W604" s="268"/>
      <c r="X604" s="268"/>
      <c r="Y604" s="268"/>
      <c r="Z604" s="268"/>
    </row>
    <row r="605" spans="1:26" ht="15.75" customHeight="1">
      <c r="A605" s="268"/>
      <c r="B605" s="268"/>
      <c r="C605" s="268"/>
      <c r="D605" s="268"/>
      <c r="E605" s="268"/>
      <c r="F605" s="268"/>
      <c r="G605" s="268"/>
      <c r="H605" s="268"/>
      <c r="I605" s="268"/>
      <c r="J605" s="268"/>
      <c r="K605" s="268"/>
      <c r="L605" s="268"/>
      <c r="M605" s="268"/>
      <c r="N605" s="268"/>
      <c r="O605" s="268"/>
      <c r="P605" s="268"/>
      <c r="Q605" s="268"/>
      <c r="R605" s="268"/>
      <c r="S605" s="268"/>
      <c r="T605" s="268"/>
      <c r="U605" s="268"/>
      <c r="V605" s="268"/>
      <c r="W605" s="268"/>
      <c r="X605" s="268"/>
      <c r="Y605" s="268"/>
      <c r="Z605" s="268"/>
    </row>
    <row r="606" spans="1:26" ht="15.75" customHeight="1">
      <c r="A606" s="268"/>
      <c r="B606" s="268"/>
      <c r="C606" s="268"/>
      <c r="D606" s="268"/>
      <c r="E606" s="268"/>
      <c r="F606" s="268"/>
      <c r="G606" s="268"/>
      <c r="H606" s="268"/>
      <c r="I606" s="268"/>
      <c r="J606" s="268"/>
      <c r="K606" s="268"/>
      <c r="L606" s="268"/>
      <c r="M606" s="268"/>
      <c r="N606" s="268"/>
      <c r="O606" s="268"/>
      <c r="P606" s="268"/>
      <c r="Q606" s="268"/>
      <c r="R606" s="268"/>
      <c r="S606" s="268"/>
      <c r="T606" s="268"/>
      <c r="U606" s="268"/>
      <c r="V606" s="268"/>
      <c r="W606" s="268"/>
      <c r="X606" s="268"/>
      <c r="Y606" s="268"/>
      <c r="Z606" s="268"/>
    </row>
    <row r="607" spans="1:26" ht="15.75" customHeight="1">
      <c r="A607" s="268"/>
      <c r="B607" s="268"/>
      <c r="C607" s="268"/>
      <c r="D607" s="268"/>
      <c r="E607" s="268"/>
      <c r="F607" s="268"/>
      <c r="G607" s="268"/>
      <c r="H607" s="268"/>
      <c r="I607" s="268"/>
      <c r="J607" s="268"/>
      <c r="K607" s="268"/>
      <c r="L607" s="268"/>
      <c r="M607" s="268"/>
      <c r="N607" s="268"/>
      <c r="O607" s="268"/>
      <c r="P607" s="268"/>
      <c r="Q607" s="268"/>
      <c r="R607" s="268"/>
      <c r="S607" s="268"/>
      <c r="T607" s="268"/>
      <c r="U607" s="268"/>
      <c r="V607" s="268"/>
      <c r="W607" s="268"/>
      <c r="X607" s="268"/>
      <c r="Y607" s="268"/>
      <c r="Z607" s="268"/>
    </row>
    <row r="608" spans="1:26" ht="15.75" customHeight="1">
      <c r="A608" s="268"/>
      <c r="B608" s="268"/>
      <c r="C608" s="268"/>
      <c r="D608" s="268"/>
      <c r="E608" s="268"/>
      <c r="F608" s="268"/>
      <c r="G608" s="268"/>
      <c r="H608" s="268"/>
      <c r="I608" s="268"/>
      <c r="J608" s="268"/>
      <c r="K608" s="268"/>
      <c r="L608" s="268"/>
      <c r="M608" s="268"/>
      <c r="N608" s="268"/>
      <c r="O608" s="268"/>
      <c r="P608" s="268"/>
      <c r="Q608" s="268"/>
      <c r="R608" s="268"/>
      <c r="S608" s="268"/>
      <c r="T608" s="268"/>
      <c r="U608" s="268"/>
      <c r="V608" s="268"/>
      <c r="W608" s="268"/>
      <c r="X608" s="268"/>
      <c r="Y608" s="268"/>
      <c r="Z608" s="268"/>
    </row>
    <row r="609" spans="1:26" ht="15.75" customHeight="1">
      <c r="A609" s="268"/>
      <c r="B609" s="268"/>
      <c r="C609" s="268"/>
      <c r="D609" s="268"/>
      <c r="E609" s="268"/>
      <c r="F609" s="268"/>
      <c r="G609" s="268"/>
      <c r="H609" s="268"/>
      <c r="I609" s="268"/>
      <c r="J609" s="268"/>
      <c r="K609" s="268"/>
      <c r="L609" s="268"/>
      <c r="M609" s="268"/>
      <c r="N609" s="268"/>
      <c r="O609" s="268"/>
      <c r="P609" s="268"/>
      <c r="Q609" s="268"/>
      <c r="R609" s="268"/>
      <c r="S609" s="268"/>
      <c r="T609" s="268"/>
      <c r="U609" s="268"/>
      <c r="V609" s="268"/>
      <c r="W609" s="268"/>
      <c r="X609" s="268"/>
      <c r="Y609" s="268"/>
      <c r="Z609" s="268"/>
    </row>
    <row r="610" spans="1:26" ht="15.75" customHeight="1">
      <c r="A610" s="268"/>
      <c r="B610" s="268"/>
      <c r="C610" s="268"/>
      <c r="D610" s="268"/>
      <c r="E610" s="268"/>
      <c r="F610" s="268"/>
      <c r="G610" s="268"/>
      <c r="H610" s="268"/>
      <c r="I610" s="268"/>
      <c r="J610" s="268"/>
      <c r="K610" s="268"/>
      <c r="L610" s="268"/>
      <c r="M610" s="268"/>
      <c r="N610" s="268"/>
      <c r="O610" s="268"/>
      <c r="P610" s="268"/>
      <c r="Q610" s="268"/>
      <c r="R610" s="268"/>
      <c r="S610" s="268"/>
      <c r="T610" s="268"/>
      <c r="U610" s="268"/>
      <c r="V610" s="268"/>
      <c r="W610" s="268"/>
      <c r="X610" s="268"/>
      <c r="Y610" s="268"/>
      <c r="Z610" s="268"/>
    </row>
    <row r="611" spans="1:26" ht="15.75" customHeight="1">
      <c r="A611" s="268"/>
      <c r="B611" s="268"/>
      <c r="C611" s="268"/>
      <c r="D611" s="268"/>
      <c r="E611" s="268"/>
      <c r="F611" s="268"/>
      <c r="G611" s="268"/>
      <c r="H611" s="268"/>
      <c r="I611" s="268"/>
      <c r="J611" s="268"/>
      <c r="K611" s="268"/>
      <c r="L611" s="268"/>
      <c r="M611" s="268"/>
      <c r="N611" s="268"/>
      <c r="O611" s="268"/>
      <c r="P611" s="268"/>
      <c r="Q611" s="268"/>
      <c r="R611" s="268"/>
      <c r="S611" s="268"/>
      <c r="T611" s="268"/>
      <c r="U611" s="268"/>
      <c r="V611" s="268"/>
      <c r="W611" s="268"/>
      <c r="X611" s="268"/>
      <c r="Y611" s="268"/>
      <c r="Z611" s="268"/>
    </row>
    <row r="612" spans="1:26" ht="15.75" customHeight="1">
      <c r="A612" s="268"/>
      <c r="B612" s="268"/>
      <c r="C612" s="268"/>
      <c r="D612" s="268"/>
      <c r="E612" s="268"/>
      <c r="F612" s="268"/>
      <c r="G612" s="268"/>
      <c r="H612" s="268"/>
      <c r="I612" s="268"/>
      <c r="J612" s="268"/>
      <c r="K612" s="268"/>
      <c r="L612" s="268"/>
      <c r="M612" s="268"/>
      <c r="N612" s="268"/>
      <c r="O612" s="268"/>
      <c r="P612" s="268"/>
      <c r="Q612" s="268"/>
      <c r="R612" s="268"/>
      <c r="S612" s="268"/>
      <c r="T612" s="268"/>
      <c r="U612" s="268"/>
      <c r="V612" s="268"/>
      <c r="W612" s="268"/>
      <c r="X612" s="268"/>
      <c r="Y612" s="268"/>
      <c r="Z612" s="268"/>
    </row>
    <row r="613" spans="1:26" ht="15.75" customHeight="1">
      <c r="A613" s="268"/>
      <c r="B613" s="268"/>
      <c r="C613" s="268"/>
      <c r="D613" s="268"/>
      <c r="E613" s="268"/>
      <c r="F613" s="268"/>
      <c r="G613" s="268"/>
      <c r="H613" s="268"/>
      <c r="I613" s="268"/>
      <c r="J613" s="268"/>
      <c r="K613" s="268"/>
      <c r="L613" s="268"/>
      <c r="M613" s="268"/>
      <c r="N613" s="268"/>
      <c r="O613" s="268"/>
      <c r="P613" s="268"/>
      <c r="Q613" s="268"/>
      <c r="R613" s="268"/>
      <c r="S613" s="268"/>
      <c r="T613" s="268"/>
      <c r="U613" s="268"/>
      <c r="V613" s="268"/>
      <c r="W613" s="268"/>
      <c r="X613" s="268"/>
      <c r="Y613" s="268"/>
      <c r="Z613" s="268"/>
    </row>
    <row r="614" spans="1:26" ht="15.75" customHeight="1">
      <c r="A614" s="268"/>
      <c r="B614" s="268"/>
      <c r="C614" s="268"/>
      <c r="D614" s="268"/>
      <c r="E614" s="268"/>
      <c r="F614" s="268"/>
      <c r="G614" s="268"/>
      <c r="H614" s="268"/>
      <c r="I614" s="268"/>
      <c r="J614" s="268"/>
      <c r="K614" s="268"/>
      <c r="L614" s="268"/>
      <c r="M614" s="268"/>
      <c r="N614" s="268"/>
      <c r="O614" s="268"/>
      <c r="P614" s="268"/>
      <c r="Q614" s="268"/>
      <c r="R614" s="268"/>
      <c r="S614" s="268"/>
      <c r="T614" s="268"/>
      <c r="U614" s="268"/>
      <c r="V614" s="268"/>
      <c r="W614" s="268"/>
      <c r="X614" s="268"/>
      <c r="Y614" s="268"/>
      <c r="Z614" s="268"/>
    </row>
    <row r="615" spans="1:26" ht="15.75" customHeight="1">
      <c r="A615" s="268"/>
      <c r="B615" s="268"/>
      <c r="C615" s="268"/>
      <c r="D615" s="268"/>
      <c r="E615" s="268"/>
      <c r="F615" s="268"/>
      <c r="G615" s="268"/>
      <c r="H615" s="268"/>
      <c r="I615" s="268"/>
      <c r="J615" s="268"/>
      <c r="K615" s="268"/>
      <c r="L615" s="268"/>
      <c r="M615" s="268"/>
      <c r="N615" s="268"/>
      <c r="O615" s="268"/>
      <c r="P615" s="268"/>
      <c r="Q615" s="268"/>
      <c r="R615" s="268"/>
      <c r="S615" s="268"/>
      <c r="T615" s="268"/>
      <c r="U615" s="268"/>
      <c r="V615" s="268"/>
      <c r="W615" s="268"/>
      <c r="X615" s="268"/>
      <c r="Y615" s="268"/>
      <c r="Z615" s="268"/>
    </row>
    <row r="616" spans="1:26" ht="15.75" customHeight="1">
      <c r="A616" s="268"/>
      <c r="B616" s="268"/>
      <c r="C616" s="268"/>
      <c r="D616" s="268"/>
      <c r="E616" s="268"/>
      <c r="F616" s="268"/>
      <c r="G616" s="268"/>
      <c r="H616" s="268"/>
      <c r="I616" s="268"/>
      <c r="J616" s="268"/>
      <c r="K616" s="268"/>
      <c r="L616" s="268"/>
      <c r="M616" s="268"/>
      <c r="N616" s="268"/>
      <c r="O616" s="268"/>
      <c r="P616" s="268"/>
      <c r="Q616" s="268"/>
      <c r="R616" s="268"/>
      <c r="S616" s="268"/>
      <c r="T616" s="268"/>
      <c r="U616" s="268"/>
      <c r="V616" s="268"/>
      <c r="W616" s="268"/>
      <c r="X616" s="268"/>
      <c r="Y616" s="268"/>
      <c r="Z616" s="268"/>
    </row>
    <row r="617" spans="1:26" ht="15.75" customHeight="1">
      <c r="A617" s="268"/>
      <c r="B617" s="268"/>
      <c r="C617" s="268"/>
      <c r="D617" s="268"/>
      <c r="E617" s="268"/>
      <c r="F617" s="268"/>
      <c r="G617" s="268"/>
      <c r="H617" s="268"/>
      <c r="I617" s="268"/>
      <c r="J617" s="268"/>
      <c r="K617" s="268"/>
      <c r="L617" s="268"/>
      <c r="M617" s="268"/>
      <c r="N617" s="268"/>
      <c r="O617" s="268"/>
      <c r="P617" s="268"/>
      <c r="Q617" s="268"/>
      <c r="R617" s="268"/>
      <c r="S617" s="268"/>
      <c r="T617" s="268"/>
      <c r="U617" s="268"/>
      <c r="V617" s="268"/>
      <c r="W617" s="268"/>
      <c r="X617" s="268"/>
      <c r="Y617" s="268"/>
      <c r="Z617" s="268"/>
    </row>
    <row r="618" spans="1:26" ht="15.75" customHeight="1">
      <c r="A618" s="268"/>
      <c r="B618" s="268"/>
      <c r="C618" s="268"/>
      <c r="D618" s="268"/>
      <c r="E618" s="268"/>
      <c r="F618" s="268"/>
      <c r="G618" s="268"/>
      <c r="H618" s="268"/>
      <c r="I618" s="268"/>
      <c r="J618" s="268"/>
      <c r="K618" s="268"/>
      <c r="L618" s="268"/>
      <c r="M618" s="268"/>
      <c r="N618" s="268"/>
      <c r="O618" s="268"/>
      <c r="P618" s="268"/>
      <c r="Q618" s="268"/>
      <c r="R618" s="268"/>
      <c r="S618" s="268"/>
      <c r="T618" s="268"/>
      <c r="U618" s="268"/>
      <c r="V618" s="268"/>
      <c r="W618" s="268"/>
      <c r="X618" s="268"/>
      <c r="Y618" s="268"/>
      <c r="Z618" s="268"/>
    </row>
    <row r="619" spans="1:26" ht="15.75" customHeight="1">
      <c r="A619" s="268"/>
      <c r="B619" s="268"/>
      <c r="C619" s="268"/>
      <c r="D619" s="268"/>
      <c r="E619" s="268"/>
      <c r="F619" s="268"/>
      <c r="G619" s="268"/>
      <c r="H619" s="268"/>
      <c r="I619" s="268"/>
      <c r="J619" s="268"/>
      <c r="K619" s="268"/>
      <c r="L619" s="268"/>
      <c r="M619" s="268"/>
      <c r="N619" s="268"/>
      <c r="O619" s="268"/>
      <c r="P619" s="268"/>
      <c r="Q619" s="268"/>
      <c r="R619" s="268"/>
      <c r="S619" s="268"/>
      <c r="T619" s="268"/>
      <c r="U619" s="268"/>
      <c r="V619" s="268"/>
      <c r="W619" s="268"/>
      <c r="X619" s="268"/>
      <c r="Y619" s="268"/>
      <c r="Z619" s="268"/>
    </row>
    <row r="620" spans="1:26" ht="15.75" customHeight="1">
      <c r="A620" s="268"/>
      <c r="B620" s="268"/>
      <c r="C620" s="268"/>
      <c r="D620" s="268"/>
      <c r="E620" s="268"/>
      <c r="F620" s="268"/>
      <c r="G620" s="268"/>
      <c r="H620" s="268"/>
      <c r="I620" s="268"/>
      <c r="J620" s="268"/>
      <c r="K620" s="268"/>
      <c r="L620" s="268"/>
      <c r="M620" s="268"/>
      <c r="N620" s="268"/>
      <c r="O620" s="268"/>
      <c r="P620" s="268"/>
      <c r="Q620" s="268"/>
      <c r="R620" s="268"/>
      <c r="S620" s="268"/>
      <c r="T620" s="268"/>
      <c r="U620" s="268"/>
      <c r="V620" s="268"/>
      <c r="W620" s="268"/>
      <c r="X620" s="268"/>
      <c r="Y620" s="268"/>
      <c r="Z620" s="268"/>
    </row>
    <row r="621" spans="1:26" ht="15.75" customHeight="1">
      <c r="A621" s="268"/>
      <c r="B621" s="268"/>
      <c r="C621" s="268"/>
      <c r="D621" s="268"/>
      <c r="E621" s="268"/>
      <c r="F621" s="268"/>
      <c r="G621" s="268"/>
      <c r="H621" s="268"/>
      <c r="I621" s="268"/>
      <c r="J621" s="268"/>
      <c r="K621" s="268"/>
      <c r="L621" s="268"/>
      <c r="M621" s="268"/>
      <c r="N621" s="268"/>
      <c r="O621" s="268"/>
      <c r="P621" s="268"/>
      <c r="Q621" s="268"/>
      <c r="R621" s="268"/>
      <c r="S621" s="268"/>
      <c r="T621" s="268"/>
      <c r="U621" s="268"/>
      <c r="V621" s="268"/>
      <c r="W621" s="268"/>
      <c r="X621" s="268"/>
      <c r="Y621" s="268"/>
      <c r="Z621" s="268"/>
    </row>
    <row r="622" spans="1:26" ht="15.75" customHeight="1">
      <c r="A622" s="268"/>
      <c r="B622" s="268"/>
      <c r="C622" s="268"/>
      <c r="D622" s="268"/>
      <c r="E622" s="268"/>
      <c r="F622" s="268"/>
      <c r="G622" s="268"/>
      <c r="H622" s="268"/>
      <c r="I622" s="268"/>
      <c r="J622" s="268"/>
      <c r="K622" s="268"/>
      <c r="L622" s="268"/>
      <c r="M622" s="268"/>
      <c r="N622" s="268"/>
      <c r="O622" s="268"/>
      <c r="P622" s="268"/>
      <c r="Q622" s="268"/>
      <c r="R622" s="268"/>
      <c r="S622" s="268"/>
      <c r="T622" s="268"/>
      <c r="U622" s="268"/>
      <c r="V622" s="268"/>
      <c r="W622" s="268"/>
      <c r="X622" s="268"/>
      <c r="Y622" s="268"/>
      <c r="Z622" s="268"/>
    </row>
    <row r="623" spans="1:26" ht="15.75" customHeight="1">
      <c r="A623" s="268"/>
      <c r="B623" s="268"/>
      <c r="C623" s="268"/>
      <c r="D623" s="268"/>
      <c r="E623" s="268"/>
      <c r="F623" s="268"/>
      <c r="G623" s="268"/>
      <c r="H623" s="268"/>
      <c r="I623" s="268"/>
      <c r="J623" s="268"/>
      <c r="K623" s="268"/>
      <c r="L623" s="268"/>
      <c r="M623" s="268"/>
      <c r="N623" s="268"/>
      <c r="O623" s="268"/>
      <c r="P623" s="268"/>
      <c r="Q623" s="268"/>
      <c r="R623" s="268"/>
      <c r="S623" s="268"/>
      <c r="T623" s="268"/>
      <c r="U623" s="268"/>
      <c r="V623" s="268"/>
      <c r="W623" s="268"/>
      <c r="X623" s="268"/>
      <c r="Y623" s="268"/>
      <c r="Z623" s="268"/>
    </row>
    <row r="624" spans="1:26" ht="15.75" customHeight="1">
      <c r="A624" s="268"/>
      <c r="B624" s="268"/>
      <c r="C624" s="268"/>
      <c r="D624" s="268"/>
      <c r="E624" s="268"/>
      <c r="F624" s="268"/>
      <c r="G624" s="268"/>
      <c r="H624" s="268"/>
      <c r="I624" s="268"/>
      <c r="J624" s="268"/>
      <c r="K624" s="268"/>
      <c r="L624" s="268"/>
      <c r="M624" s="268"/>
      <c r="N624" s="268"/>
      <c r="O624" s="268"/>
      <c r="P624" s="268"/>
      <c r="Q624" s="268"/>
      <c r="R624" s="268"/>
      <c r="S624" s="268"/>
      <c r="T624" s="268"/>
      <c r="U624" s="268"/>
      <c r="V624" s="268"/>
      <c r="W624" s="268"/>
      <c r="X624" s="268"/>
      <c r="Y624" s="268"/>
      <c r="Z624" s="268"/>
    </row>
    <row r="625" spans="1:26" ht="15.75" customHeight="1">
      <c r="A625" s="268"/>
      <c r="B625" s="268"/>
      <c r="C625" s="268"/>
      <c r="D625" s="268"/>
      <c r="E625" s="268"/>
      <c r="F625" s="268"/>
      <c r="G625" s="268"/>
      <c r="H625" s="268"/>
      <c r="I625" s="268"/>
      <c r="J625" s="268"/>
      <c r="K625" s="268"/>
      <c r="L625" s="268"/>
      <c r="M625" s="268"/>
      <c r="N625" s="268"/>
      <c r="O625" s="268"/>
      <c r="P625" s="268"/>
      <c r="Q625" s="268"/>
      <c r="R625" s="268"/>
      <c r="S625" s="268"/>
      <c r="T625" s="268"/>
      <c r="U625" s="268"/>
      <c r="V625" s="268"/>
      <c r="W625" s="268"/>
      <c r="X625" s="268"/>
      <c r="Y625" s="268"/>
      <c r="Z625" s="268"/>
    </row>
    <row r="626" spans="1:26" ht="15.75" customHeight="1">
      <c r="A626" s="268"/>
      <c r="B626" s="268"/>
      <c r="C626" s="268"/>
      <c r="D626" s="268"/>
      <c r="E626" s="268"/>
      <c r="F626" s="268"/>
      <c r="G626" s="268"/>
      <c r="H626" s="268"/>
      <c r="I626" s="268"/>
      <c r="J626" s="268"/>
      <c r="K626" s="268"/>
      <c r="L626" s="268"/>
      <c r="M626" s="268"/>
      <c r="N626" s="268"/>
      <c r="O626" s="268"/>
      <c r="P626" s="268"/>
      <c r="Q626" s="268"/>
      <c r="R626" s="268"/>
      <c r="S626" s="268"/>
      <c r="T626" s="268"/>
      <c r="U626" s="268"/>
      <c r="V626" s="268"/>
      <c r="W626" s="268"/>
      <c r="X626" s="268"/>
      <c r="Y626" s="268"/>
      <c r="Z626" s="268"/>
    </row>
    <row r="627" spans="1:26" ht="15.75" customHeight="1">
      <c r="A627" s="268"/>
      <c r="B627" s="268"/>
      <c r="C627" s="268"/>
      <c r="D627" s="268"/>
      <c r="E627" s="268"/>
      <c r="F627" s="268"/>
      <c r="G627" s="268"/>
      <c r="H627" s="268"/>
      <c r="I627" s="268"/>
      <c r="J627" s="268"/>
      <c r="K627" s="268"/>
      <c r="L627" s="268"/>
      <c r="M627" s="268"/>
      <c r="N627" s="268"/>
      <c r="O627" s="268"/>
      <c r="P627" s="268"/>
      <c r="Q627" s="268"/>
      <c r="R627" s="268"/>
      <c r="S627" s="268"/>
      <c r="T627" s="268"/>
      <c r="U627" s="268"/>
      <c r="V627" s="268"/>
      <c r="W627" s="268"/>
      <c r="X627" s="268"/>
      <c r="Y627" s="268"/>
      <c r="Z627" s="268"/>
    </row>
    <row r="628" spans="1:26" ht="15.75" customHeight="1">
      <c r="A628" s="268"/>
      <c r="B628" s="268"/>
      <c r="C628" s="268"/>
      <c r="D628" s="268"/>
      <c r="E628" s="268"/>
      <c r="F628" s="268"/>
      <c r="G628" s="268"/>
      <c r="H628" s="268"/>
      <c r="I628" s="268"/>
      <c r="J628" s="268"/>
      <c r="K628" s="268"/>
      <c r="L628" s="268"/>
      <c r="M628" s="268"/>
      <c r="N628" s="268"/>
      <c r="O628" s="268"/>
      <c r="P628" s="268"/>
      <c r="Q628" s="268"/>
      <c r="R628" s="268"/>
      <c r="S628" s="268"/>
      <c r="T628" s="268"/>
      <c r="U628" s="268"/>
      <c r="V628" s="268"/>
      <c r="W628" s="268"/>
      <c r="X628" s="268"/>
      <c r="Y628" s="268"/>
      <c r="Z628" s="268"/>
    </row>
    <row r="629" spans="1:26" ht="15.75" customHeight="1">
      <c r="A629" s="268"/>
      <c r="B629" s="268"/>
      <c r="C629" s="268"/>
      <c r="D629" s="268"/>
      <c r="E629" s="268"/>
      <c r="F629" s="268"/>
      <c r="G629" s="268"/>
      <c r="H629" s="268"/>
      <c r="I629" s="268"/>
      <c r="J629" s="268"/>
      <c r="K629" s="268"/>
      <c r="L629" s="268"/>
      <c r="M629" s="268"/>
      <c r="N629" s="268"/>
      <c r="O629" s="268"/>
      <c r="P629" s="268"/>
      <c r="Q629" s="268"/>
      <c r="R629" s="268"/>
      <c r="S629" s="268"/>
      <c r="T629" s="268"/>
      <c r="U629" s="268"/>
      <c r="V629" s="268"/>
      <c r="W629" s="268"/>
      <c r="X629" s="268"/>
      <c r="Y629" s="268"/>
      <c r="Z629" s="268"/>
    </row>
    <row r="630" spans="1:26" ht="15.75" customHeight="1">
      <c r="A630" s="268"/>
      <c r="B630" s="268"/>
      <c r="C630" s="268"/>
      <c r="D630" s="268"/>
      <c r="E630" s="268"/>
      <c r="F630" s="268"/>
      <c r="G630" s="268"/>
      <c r="H630" s="268"/>
      <c r="I630" s="268"/>
      <c r="J630" s="268"/>
      <c r="K630" s="268"/>
      <c r="L630" s="268"/>
      <c r="M630" s="268"/>
      <c r="N630" s="268"/>
      <c r="O630" s="268"/>
      <c r="P630" s="268"/>
      <c r="Q630" s="268"/>
      <c r="R630" s="268"/>
      <c r="S630" s="268"/>
      <c r="T630" s="268"/>
      <c r="U630" s="268"/>
      <c r="V630" s="268"/>
      <c r="W630" s="268"/>
      <c r="X630" s="268"/>
      <c r="Y630" s="268"/>
      <c r="Z630" s="268"/>
    </row>
    <row r="631" spans="1:26" ht="15.75" customHeight="1">
      <c r="A631" s="268"/>
      <c r="B631" s="268"/>
      <c r="C631" s="268"/>
      <c r="D631" s="268"/>
      <c r="E631" s="268"/>
      <c r="F631" s="268"/>
      <c r="G631" s="268"/>
      <c r="H631" s="268"/>
      <c r="I631" s="268"/>
      <c r="J631" s="268"/>
      <c r="K631" s="268"/>
      <c r="L631" s="268"/>
      <c r="M631" s="268"/>
      <c r="N631" s="268"/>
      <c r="O631" s="268"/>
      <c r="P631" s="268"/>
      <c r="Q631" s="268"/>
      <c r="R631" s="268"/>
      <c r="S631" s="268"/>
      <c r="T631" s="268"/>
      <c r="U631" s="268"/>
      <c r="V631" s="268"/>
      <c r="W631" s="268"/>
      <c r="X631" s="268"/>
      <c r="Y631" s="268"/>
      <c r="Z631" s="268"/>
    </row>
    <row r="632" spans="1:26" ht="15.75" customHeight="1">
      <c r="A632" s="268"/>
      <c r="B632" s="268"/>
      <c r="C632" s="268"/>
      <c r="D632" s="268"/>
      <c r="E632" s="268"/>
      <c r="F632" s="268"/>
      <c r="G632" s="268"/>
      <c r="H632" s="268"/>
      <c r="I632" s="268"/>
      <c r="J632" s="268"/>
      <c r="K632" s="268"/>
      <c r="L632" s="268"/>
      <c r="M632" s="268"/>
      <c r="N632" s="268"/>
      <c r="O632" s="268"/>
      <c r="P632" s="268"/>
      <c r="Q632" s="268"/>
      <c r="R632" s="268"/>
      <c r="S632" s="268"/>
      <c r="T632" s="268"/>
      <c r="U632" s="268"/>
      <c r="V632" s="268"/>
      <c r="W632" s="268"/>
      <c r="X632" s="268"/>
      <c r="Y632" s="268"/>
      <c r="Z632" s="268"/>
    </row>
    <row r="633" spans="1:26" ht="15.75" customHeight="1">
      <c r="A633" s="268"/>
      <c r="B633" s="268"/>
      <c r="C633" s="268"/>
      <c r="D633" s="268"/>
      <c r="E633" s="268"/>
      <c r="F633" s="268"/>
      <c r="G633" s="268"/>
      <c r="H633" s="268"/>
      <c r="I633" s="268"/>
      <c r="J633" s="268"/>
      <c r="K633" s="268"/>
      <c r="L633" s="268"/>
      <c r="M633" s="268"/>
      <c r="N633" s="268"/>
      <c r="O633" s="268"/>
      <c r="P633" s="268"/>
      <c r="Q633" s="268"/>
      <c r="R633" s="268"/>
      <c r="S633" s="268"/>
      <c r="T633" s="268"/>
      <c r="U633" s="268"/>
      <c r="V633" s="268"/>
      <c r="W633" s="268"/>
      <c r="X633" s="268"/>
      <c r="Y633" s="268"/>
      <c r="Z633" s="268"/>
    </row>
    <row r="634" spans="1:26" ht="15.75" customHeight="1">
      <c r="A634" s="268"/>
      <c r="B634" s="268"/>
      <c r="C634" s="268"/>
      <c r="D634" s="268"/>
      <c r="E634" s="268"/>
      <c r="F634" s="268"/>
      <c r="G634" s="268"/>
      <c r="H634" s="268"/>
      <c r="I634" s="268"/>
      <c r="J634" s="268"/>
      <c r="K634" s="268"/>
      <c r="L634" s="268"/>
      <c r="M634" s="268"/>
      <c r="N634" s="268"/>
      <c r="O634" s="268"/>
      <c r="P634" s="268"/>
      <c r="Q634" s="268"/>
      <c r="R634" s="268"/>
      <c r="S634" s="268"/>
      <c r="T634" s="268"/>
      <c r="U634" s="268"/>
      <c r="V634" s="268"/>
      <c r="W634" s="268"/>
      <c r="X634" s="268"/>
      <c r="Y634" s="268"/>
      <c r="Z634" s="268"/>
    </row>
    <row r="635" spans="1:26" ht="15.75" customHeight="1">
      <c r="A635" s="268"/>
      <c r="B635" s="268"/>
      <c r="C635" s="268"/>
      <c r="D635" s="268"/>
      <c r="E635" s="268"/>
      <c r="F635" s="268"/>
      <c r="G635" s="268"/>
      <c r="H635" s="268"/>
      <c r="I635" s="268"/>
      <c r="J635" s="268"/>
      <c r="K635" s="268"/>
      <c r="L635" s="268"/>
      <c r="M635" s="268"/>
      <c r="N635" s="268"/>
      <c r="O635" s="268"/>
      <c r="P635" s="268"/>
      <c r="Q635" s="268"/>
      <c r="R635" s="268"/>
      <c r="S635" s="268"/>
      <c r="T635" s="268"/>
      <c r="U635" s="268"/>
      <c r="V635" s="268"/>
      <c r="W635" s="268"/>
      <c r="X635" s="268"/>
      <c r="Y635" s="268"/>
      <c r="Z635" s="268"/>
    </row>
    <row r="636" spans="1:26" ht="15.75" customHeight="1">
      <c r="A636" s="268"/>
      <c r="B636" s="268"/>
      <c r="C636" s="268"/>
      <c r="D636" s="268"/>
      <c r="E636" s="268"/>
      <c r="F636" s="268"/>
      <c r="G636" s="268"/>
      <c r="H636" s="268"/>
      <c r="I636" s="268"/>
      <c r="J636" s="268"/>
      <c r="K636" s="268"/>
      <c r="L636" s="268"/>
      <c r="M636" s="268"/>
      <c r="N636" s="268"/>
      <c r="O636" s="268"/>
      <c r="P636" s="268"/>
      <c r="Q636" s="268"/>
      <c r="R636" s="268"/>
      <c r="S636" s="268"/>
      <c r="T636" s="268"/>
      <c r="U636" s="268"/>
      <c r="V636" s="268"/>
      <c r="W636" s="268"/>
      <c r="X636" s="268"/>
      <c r="Y636" s="268"/>
      <c r="Z636" s="268"/>
    </row>
    <row r="637" spans="1:26" ht="15.75" customHeight="1">
      <c r="A637" s="268"/>
      <c r="B637" s="268"/>
      <c r="C637" s="268"/>
      <c r="D637" s="268"/>
      <c r="E637" s="268"/>
      <c r="F637" s="268"/>
      <c r="G637" s="268"/>
      <c r="H637" s="268"/>
      <c r="I637" s="268"/>
      <c r="J637" s="268"/>
      <c r="K637" s="268"/>
      <c r="L637" s="268"/>
      <c r="M637" s="268"/>
      <c r="N637" s="268"/>
      <c r="O637" s="268"/>
      <c r="P637" s="268"/>
      <c r="Q637" s="268"/>
      <c r="R637" s="268"/>
      <c r="S637" s="268"/>
      <c r="T637" s="268"/>
      <c r="U637" s="268"/>
      <c r="V637" s="268"/>
      <c r="W637" s="268"/>
      <c r="X637" s="268"/>
      <c r="Y637" s="268"/>
      <c r="Z637" s="268"/>
    </row>
    <row r="638" spans="1:26" ht="15.75" customHeight="1">
      <c r="A638" s="268"/>
      <c r="B638" s="268"/>
      <c r="C638" s="268"/>
      <c r="D638" s="268"/>
      <c r="E638" s="268"/>
      <c r="F638" s="268"/>
      <c r="G638" s="268"/>
      <c r="H638" s="268"/>
      <c r="I638" s="268"/>
      <c r="J638" s="268"/>
      <c r="K638" s="268"/>
      <c r="L638" s="268"/>
      <c r="M638" s="268"/>
      <c r="N638" s="268"/>
      <c r="O638" s="268"/>
      <c r="P638" s="268"/>
      <c r="Q638" s="268"/>
      <c r="R638" s="268"/>
      <c r="S638" s="268"/>
      <c r="T638" s="268"/>
      <c r="U638" s="268"/>
      <c r="V638" s="268"/>
      <c r="W638" s="268"/>
      <c r="X638" s="268"/>
      <c r="Y638" s="268"/>
      <c r="Z638" s="268"/>
    </row>
    <row r="639" spans="1:26" ht="15.75" customHeight="1">
      <c r="A639" s="268"/>
      <c r="B639" s="268"/>
      <c r="C639" s="268"/>
      <c r="D639" s="268"/>
      <c r="E639" s="268"/>
      <c r="F639" s="268"/>
      <c r="G639" s="268"/>
      <c r="H639" s="268"/>
      <c r="I639" s="268"/>
      <c r="J639" s="268"/>
      <c r="K639" s="268"/>
      <c r="L639" s="268"/>
      <c r="M639" s="268"/>
      <c r="N639" s="268"/>
      <c r="O639" s="268"/>
      <c r="P639" s="268"/>
      <c r="Q639" s="268"/>
      <c r="R639" s="268"/>
      <c r="S639" s="268"/>
      <c r="T639" s="268"/>
      <c r="U639" s="268"/>
      <c r="V639" s="268"/>
      <c r="W639" s="268"/>
      <c r="X639" s="268"/>
      <c r="Y639" s="268"/>
      <c r="Z639" s="268"/>
    </row>
    <row r="640" spans="1:26" ht="15.75" customHeight="1">
      <c r="A640" s="268"/>
      <c r="B640" s="268"/>
      <c r="C640" s="268"/>
      <c r="D640" s="268"/>
      <c r="E640" s="268"/>
      <c r="F640" s="268"/>
      <c r="G640" s="268"/>
      <c r="H640" s="268"/>
      <c r="I640" s="268"/>
      <c r="J640" s="268"/>
      <c r="K640" s="268"/>
      <c r="L640" s="268"/>
      <c r="M640" s="268"/>
      <c r="N640" s="268"/>
      <c r="O640" s="268"/>
      <c r="P640" s="268"/>
      <c r="Q640" s="268"/>
      <c r="R640" s="268"/>
      <c r="S640" s="268"/>
      <c r="T640" s="268"/>
      <c r="U640" s="268"/>
      <c r="V640" s="268"/>
      <c r="W640" s="268"/>
      <c r="X640" s="268"/>
      <c r="Y640" s="268"/>
      <c r="Z640" s="268"/>
    </row>
    <row r="641" spans="1:26" ht="15.75" customHeight="1">
      <c r="A641" s="268"/>
      <c r="B641" s="268"/>
      <c r="C641" s="268"/>
      <c r="D641" s="268"/>
      <c r="E641" s="268"/>
      <c r="F641" s="268"/>
      <c r="G641" s="268"/>
      <c r="H641" s="268"/>
      <c r="I641" s="268"/>
      <c r="J641" s="268"/>
      <c r="K641" s="268"/>
      <c r="L641" s="268"/>
      <c r="M641" s="268"/>
      <c r="N641" s="268"/>
      <c r="O641" s="268"/>
      <c r="P641" s="268"/>
      <c r="Q641" s="268"/>
      <c r="R641" s="268"/>
      <c r="S641" s="268"/>
      <c r="T641" s="268"/>
      <c r="U641" s="268"/>
      <c r="V641" s="268"/>
      <c r="W641" s="268"/>
      <c r="X641" s="268"/>
      <c r="Y641" s="268"/>
      <c r="Z641" s="268"/>
    </row>
    <row r="642" spans="1:26" ht="15.75" customHeight="1">
      <c r="A642" s="268"/>
      <c r="B642" s="268"/>
      <c r="C642" s="268"/>
      <c r="D642" s="268"/>
      <c r="E642" s="268"/>
      <c r="F642" s="268"/>
      <c r="G642" s="268"/>
      <c r="H642" s="268"/>
      <c r="I642" s="268"/>
      <c r="J642" s="268"/>
      <c r="K642" s="268"/>
      <c r="L642" s="268"/>
      <c r="M642" s="268"/>
      <c r="N642" s="268"/>
      <c r="O642" s="268"/>
      <c r="P642" s="268"/>
      <c r="Q642" s="268"/>
      <c r="R642" s="268"/>
      <c r="S642" s="268"/>
      <c r="T642" s="268"/>
      <c r="U642" s="268"/>
      <c r="V642" s="268"/>
      <c r="W642" s="268"/>
      <c r="X642" s="268"/>
      <c r="Y642" s="268"/>
      <c r="Z642" s="268"/>
    </row>
    <row r="643" spans="1:26" ht="15.75" customHeight="1">
      <c r="A643" s="268"/>
      <c r="B643" s="268"/>
      <c r="C643" s="268"/>
      <c r="D643" s="268"/>
      <c r="E643" s="268"/>
      <c r="F643" s="268"/>
      <c r="G643" s="268"/>
      <c r="H643" s="268"/>
      <c r="I643" s="268"/>
      <c r="J643" s="268"/>
      <c r="K643" s="268"/>
      <c r="L643" s="268"/>
      <c r="M643" s="268"/>
      <c r="N643" s="268"/>
      <c r="O643" s="268"/>
      <c r="P643" s="268"/>
      <c r="Q643" s="268"/>
      <c r="R643" s="268"/>
      <c r="S643" s="268"/>
      <c r="T643" s="268"/>
      <c r="U643" s="268"/>
      <c r="V643" s="268"/>
      <c r="W643" s="268"/>
      <c r="X643" s="268"/>
      <c r="Y643" s="268"/>
      <c r="Z643" s="268"/>
    </row>
    <row r="644" spans="1:26" ht="15.75" customHeight="1">
      <c r="A644" s="268"/>
      <c r="B644" s="268"/>
      <c r="C644" s="268"/>
      <c r="D644" s="268"/>
      <c r="E644" s="268"/>
      <c r="F644" s="268"/>
      <c r="G644" s="268"/>
      <c r="H644" s="268"/>
      <c r="I644" s="268"/>
      <c r="J644" s="268"/>
      <c r="K644" s="268"/>
      <c r="L644" s="268"/>
      <c r="M644" s="268"/>
      <c r="N644" s="268"/>
      <c r="O644" s="268"/>
      <c r="P644" s="268"/>
      <c r="Q644" s="268"/>
      <c r="R644" s="268"/>
      <c r="S644" s="268"/>
      <c r="T644" s="268"/>
      <c r="U644" s="268"/>
      <c r="V644" s="268"/>
      <c r="W644" s="268"/>
      <c r="X644" s="268"/>
      <c r="Y644" s="268"/>
      <c r="Z644" s="268"/>
    </row>
    <row r="645" spans="1:26" ht="15.75" customHeight="1">
      <c r="A645" s="268"/>
      <c r="B645" s="268"/>
      <c r="C645" s="268"/>
      <c r="D645" s="268"/>
      <c r="E645" s="268"/>
      <c r="F645" s="268"/>
      <c r="G645" s="268"/>
      <c r="H645" s="268"/>
      <c r="I645" s="268"/>
      <c r="J645" s="268"/>
      <c r="K645" s="268"/>
      <c r="L645" s="268"/>
      <c r="M645" s="268"/>
      <c r="N645" s="268"/>
      <c r="O645" s="268"/>
      <c r="P645" s="268"/>
      <c r="Q645" s="268"/>
      <c r="R645" s="268"/>
      <c r="S645" s="268"/>
      <c r="T645" s="268"/>
      <c r="U645" s="268"/>
      <c r="V645" s="268"/>
      <c r="W645" s="268"/>
      <c r="X645" s="268"/>
      <c r="Y645" s="268"/>
      <c r="Z645" s="268"/>
    </row>
    <row r="646" spans="1:26" ht="15.75" customHeight="1">
      <c r="A646" s="268"/>
      <c r="B646" s="268"/>
      <c r="C646" s="268"/>
      <c r="D646" s="268"/>
      <c r="E646" s="268"/>
      <c r="F646" s="268"/>
      <c r="G646" s="268"/>
      <c r="H646" s="268"/>
      <c r="I646" s="268"/>
      <c r="J646" s="268"/>
      <c r="K646" s="268"/>
      <c r="L646" s="268"/>
      <c r="M646" s="268"/>
      <c r="N646" s="268"/>
      <c r="O646" s="268"/>
      <c r="P646" s="268"/>
      <c r="Q646" s="268"/>
      <c r="R646" s="268"/>
      <c r="S646" s="268"/>
      <c r="T646" s="268"/>
      <c r="U646" s="268"/>
      <c r="V646" s="268"/>
      <c r="W646" s="268"/>
      <c r="X646" s="268"/>
      <c r="Y646" s="268"/>
      <c r="Z646" s="268"/>
    </row>
    <row r="647" spans="1:26" ht="15.75" customHeight="1">
      <c r="A647" s="268"/>
      <c r="B647" s="268"/>
      <c r="C647" s="268"/>
      <c r="D647" s="268"/>
      <c r="E647" s="268"/>
      <c r="F647" s="268"/>
      <c r="G647" s="268"/>
      <c r="H647" s="268"/>
      <c r="I647" s="268"/>
      <c r="J647" s="268"/>
      <c r="K647" s="268"/>
      <c r="L647" s="268"/>
      <c r="M647" s="268"/>
      <c r="N647" s="268"/>
      <c r="O647" s="268"/>
      <c r="P647" s="268"/>
      <c r="Q647" s="268"/>
      <c r="R647" s="268"/>
      <c r="S647" s="268"/>
      <c r="T647" s="268"/>
      <c r="U647" s="268"/>
      <c r="V647" s="268"/>
      <c r="W647" s="268"/>
      <c r="X647" s="268"/>
      <c r="Y647" s="268"/>
      <c r="Z647" s="268"/>
    </row>
    <row r="648" spans="1:26" ht="15.75" customHeight="1">
      <c r="A648" s="268"/>
      <c r="B648" s="268"/>
      <c r="C648" s="268"/>
      <c r="D648" s="268"/>
      <c r="E648" s="268"/>
      <c r="F648" s="268"/>
      <c r="G648" s="268"/>
      <c r="H648" s="268"/>
      <c r="I648" s="268"/>
      <c r="J648" s="268"/>
      <c r="K648" s="268"/>
      <c r="L648" s="268"/>
      <c r="M648" s="268"/>
      <c r="N648" s="268"/>
      <c r="O648" s="268"/>
      <c r="P648" s="268"/>
      <c r="Q648" s="268"/>
      <c r="R648" s="268"/>
      <c r="S648" s="268"/>
      <c r="T648" s="268"/>
      <c r="U648" s="268"/>
      <c r="V648" s="268"/>
      <c r="W648" s="268"/>
      <c r="X648" s="268"/>
      <c r="Y648" s="268"/>
      <c r="Z648" s="268"/>
    </row>
    <row r="649" spans="1:26" ht="15.75" customHeight="1">
      <c r="A649" s="268"/>
      <c r="B649" s="268"/>
      <c r="C649" s="268"/>
      <c r="D649" s="268"/>
      <c r="E649" s="268"/>
      <c r="F649" s="268"/>
      <c r="G649" s="268"/>
      <c r="H649" s="268"/>
      <c r="I649" s="268"/>
      <c r="J649" s="268"/>
      <c r="K649" s="268"/>
      <c r="L649" s="268"/>
      <c r="M649" s="268"/>
      <c r="N649" s="268"/>
      <c r="O649" s="268"/>
      <c r="P649" s="268"/>
      <c r="Q649" s="268"/>
      <c r="R649" s="268"/>
      <c r="S649" s="268"/>
      <c r="T649" s="268"/>
      <c r="U649" s="268"/>
      <c r="V649" s="268"/>
      <c r="W649" s="268"/>
      <c r="X649" s="268"/>
      <c r="Y649" s="268"/>
      <c r="Z649" s="268"/>
    </row>
    <row r="650" spans="1:26" ht="15.75" customHeight="1">
      <c r="A650" s="268"/>
      <c r="B650" s="268"/>
      <c r="C650" s="268"/>
      <c r="D650" s="268"/>
      <c r="E650" s="268"/>
      <c r="F650" s="268"/>
      <c r="G650" s="268"/>
      <c r="H650" s="268"/>
      <c r="I650" s="268"/>
      <c r="J650" s="268"/>
      <c r="K650" s="268"/>
      <c r="L650" s="268"/>
      <c r="M650" s="268"/>
      <c r="N650" s="268"/>
      <c r="O650" s="268"/>
      <c r="P650" s="268"/>
      <c r="Q650" s="268"/>
      <c r="R650" s="268"/>
      <c r="S650" s="268"/>
      <c r="T650" s="268"/>
      <c r="U650" s="268"/>
      <c r="V650" s="268"/>
      <c r="W650" s="268"/>
      <c r="X650" s="268"/>
      <c r="Y650" s="268"/>
      <c r="Z650" s="268"/>
    </row>
    <row r="651" spans="1:26" ht="15.75" customHeight="1">
      <c r="A651" s="268"/>
      <c r="B651" s="268"/>
      <c r="C651" s="268"/>
      <c r="D651" s="268"/>
      <c r="E651" s="268"/>
      <c r="F651" s="268"/>
      <c r="G651" s="268"/>
      <c r="H651" s="268"/>
      <c r="I651" s="268"/>
      <c r="J651" s="268"/>
      <c r="K651" s="268"/>
      <c r="L651" s="268"/>
      <c r="M651" s="268"/>
      <c r="N651" s="268"/>
      <c r="O651" s="268"/>
      <c r="P651" s="268"/>
      <c r="Q651" s="268"/>
      <c r="R651" s="268"/>
      <c r="S651" s="268"/>
      <c r="T651" s="268"/>
      <c r="U651" s="268"/>
      <c r="V651" s="268"/>
      <c r="W651" s="268"/>
      <c r="X651" s="268"/>
      <c r="Y651" s="268"/>
      <c r="Z651" s="268"/>
    </row>
    <row r="652" spans="1:26" ht="15.75" customHeight="1">
      <c r="A652" s="268"/>
      <c r="B652" s="268"/>
      <c r="C652" s="268"/>
      <c r="D652" s="268"/>
      <c r="E652" s="268"/>
      <c r="F652" s="268"/>
      <c r="G652" s="268"/>
      <c r="H652" s="268"/>
      <c r="I652" s="268"/>
      <c r="J652" s="268"/>
      <c r="K652" s="268"/>
      <c r="L652" s="268"/>
      <c r="M652" s="268"/>
      <c r="N652" s="268"/>
      <c r="O652" s="268"/>
      <c r="P652" s="268"/>
      <c r="Q652" s="268"/>
      <c r="R652" s="268"/>
      <c r="S652" s="268"/>
      <c r="T652" s="268"/>
      <c r="U652" s="268"/>
      <c r="V652" s="268"/>
      <c r="W652" s="268"/>
      <c r="X652" s="268"/>
      <c r="Y652" s="268"/>
      <c r="Z652" s="268"/>
    </row>
    <row r="653" spans="1:26" ht="15.75" customHeight="1">
      <c r="A653" s="268"/>
      <c r="B653" s="268"/>
      <c r="C653" s="268"/>
      <c r="D653" s="268"/>
      <c r="E653" s="268"/>
      <c r="F653" s="268"/>
      <c r="G653" s="268"/>
      <c r="H653" s="268"/>
      <c r="I653" s="268"/>
      <c r="J653" s="268"/>
      <c r="K653" s="268"/>
      <c r="L653" s="268"/>
      <c r="M653" s="268"/>
      <c r="N653" s="268"/>
      <c r="O653" s="268"/>
      <c r="P653" s="268"/>
      <c r="Q653" s="268"/>
      <c r="R653" s="268"/>
      <c r="S653" s="268"/>
      <c r="T653" s="268"/>
      <c r="U653" s="268"/>
      <c r="V653" s="268"/>
      <c r="W653" s="268"/>
      <c r="X653" s="268"/>
      <c r="Y653" s="268"/>
      <c r="Z653" s="268"/>
    </row>
    <row r="654" spans="1:26" ht="15.75" customHeight="1">
      <c r="A654" s="268"/>
      <c r="B654" s="268"/>
      <c r="C654" s="268"/>
      <c r="D654" s="268"/>
      <c r="E654" s="268"/>
      <c r="F654" s="268"/>
      <c r="G654" s="268"/>
      <c r="H654" s="268"/>
      <c r="I654" s="268"/>
      <c r="J654" s="268"/>
      <c r="K654" s="268"/>
      <c r="L654" s="268"/>
      <c r="M654" s="268"/>
      <c r="N654" s="268"/>
      <c r="O654" s="268"/>
      <c r="P654" s="268"/>
      <c r="Q654" s="268"/>
      <c r="R654" s="268"/>
      <c r="S654" s="268"/>
      <c r="T654" s="268"/>
      <c r="U654" s="268"/>
      <c r="V654" s="268"/>
      <c r="W654" s="268"/>
      <c r="X654" s="268"/>
      <c r="Y654" s="268"/>
      <c r="Z654" s="268"/>
    </row>
    <row r="655" spans="1:26" ht="15.75" customHeight="1">
      <c r="A655" s="268"/>
      <c r="B655" s="268"/>
      <c r="C655" s="268"/>
      <c r="D655" s="268"/>
      <c r="E655" s="268"/>
      <c r="F655" s="268"/>
      <c r="G655" s="268"/>
      <c r="H655" s="268"/>
      <c r="I655" s="268"/>
      <c r="J655" s="268"/>
      <c r="K655" s="268"/>
      <c r="L655" s="268"/>
      <c r="M655" s="268"/>
      <c r="N655" s="268"/>
      <c r="O655" s="268"/>
      <c r="P655" s="268"/>
      <c r="Q655" s="268"/>
      <c r="R655" s="268"/>
      <c r="S655" s="268"/>
      <c r="T655" s="268"/>
      <c r="U655" s="268"/>
      <c r="V655" s="268"/>
      <c r="W655" s="268"/>
      <c r="X655" s="268"/>
      <c r="Y655" s="268"/>
      <c r="Z655" s="268"/>
    </row>
    <row r="656" spans="1:26" ht="15.75" customHeight="1">
      <c r="A656" s="268"/>
      <c r="B656" s="268"/>
      <c r="C656" s="268"/>
      <c r="D656" s="268"/>
      <c r="E656" s="268"/>
      <c r="F656" s="268"/>
      <c r="G656" s="268"/>
      <c r="H656" s="268"/>
      <c r="I656" s="268"/>
      <c r="J656" s="268"/>
      <c r="K656" s="268"/>
      <c r="L656" s="268"/>
      <c r="M656" s="268"/>
      <c r="N656" s="268"/>
      <c r="O656" s="268"/>
      <c r="P656" s="268"/>
      <c r="Q656" s="268"/>
      <c r="R656" s="268"/>
      <c r="S656" s="268"/>
      <c r="T656" s="268"/>
      <c r="U656" s="268"/>
      <c r="V656" s="268"/>
      <c r="W656" s="268"/>
      <c r="X656" s="268"/>
      <c r="Y656" s="268"/>
      <c r="Z656" s="268"/>
    </row>
    <row r="657" spans="1:26" ht="15.75" customHeight="1">
      <c r="A657" s="268"/>
      <c r="B657" s="268"/>
      <c r="C657" s="268"/>
      <c r="D657" s="268"/>
      <c r="E657" s="268"/>
      <c r="F657" s="268"/>
      <c r="G657" s="268"/>
      <c r="H657" s="268"/>
      <c r="I657" s="268"/>
      <c r="J657" s="268"/>
      <c r="K657" s="268"/>
      <c r="L657" s="268"/>
      <c r="M657" s="268"/>
      <c r="N657" s="268"/>
      <c r="O657" s="268"/>
      <c r="P657" s="268"/>
      <c r="Q657" s="268"/>
      <c r="R657" s="268"/>
      <c r="S657" s="268"/>
      <c r="T657" s="268"/>
      <c r="U657" s="268"/>
      <c r="V657" s="268"/>
      <c r="W657" s="268"/>
      <c r="X657" s="268"/>
      <c r="Y657" s="268"/>
      <c r="Z657" s="268"/>
    </row>
    <row r="658" spans="1:26" ht="15.75" customHeight="1">
      <c r="A658" s="268"/>
      <c r="B658" s="268"/>
      <c r="C658" s="268"/>
      <c r="D658" s="268"/>
      <c r="E658" s="268"/>
      <c r="F658" s="268"/>
      <c r="G658" s="268"/>
      <c r="H658" s="268"/>
      <c r="I658" s="268"/>
      <c r="J658" s="268"/>
      <c r="K658" s="268"/>
      <c r="L658" s="268"/>
      <c r="M658" s="268"/>
      <c r="N658" s="268"/>
      <c r="O658" s="268"/>
      <c r="P658" s="268"/>
      <c r="Q658" s="268"/>
      <c r="R658" s="268"/>
      <c r="S658" s="268"/>
      <c r="T658" s="268"/>
      <c r="U658" s="268"/>
      <c r="V658" s="268"/>
      <c r="W658" s="268"/>
      <c r="X658" s="268"/>
      <c r="Y658" s="268"/>
      <c r="Z658" s="268"/>
    </row>
    <row r="659" spans="1:26" ht="15.75" customHeight="1">
      <c r="A659" s="268"/>
      <c r="B659" s="268"/>
      <c r="C659" s="268"/>
      <c r="D659" s="268"/>
      <c r="E659" s="268"/>
      <c r="F659" s="268"/>
      <c r="G659" s="268"/>
      <c r="H659" s="268"/>
      <c r="I659" s="268"/>
      <c r="J659" s="268"/>
      <c r="K659" s="268"/>
      <c r="L659" s="268"/>
      <c r="M659" s="268"/>
      <c r="N659" s="268"/>
      <c r="O659" s="268"/>
      <c r="P659" s="268"/>
      <c r="Q659" s="268"/>
      <c r="R659" s="268"/>
      <c r="S659" s="268"/>
      <c r="T659" s="268"/>
      <c r="U659" s="268"/>
      <c r="V659" s="268"/>
      <c r="W659" s="268"/>
      <c r="X659" s="268"/>
      <c r="Y659" s="268"/>
      <c r="Z659" s="268"/>
    </row>
    <row r="660" spans="1:26" ht="15.75" customHeight="1">
      <c r="A660" s="268"/>
      <c r="B660" s="268"/>
      <c r="C660" s="268"/>
      <c r="D660" s="268"/>
      <c r="E660" s="268"/>
      <c r="F660" s="268"/>
      <c r="G660" s="268"/>
      <c r="H660" s="268"/>
      <c r="I660" s="268"/>
      <c r="J660" s="268"/>
      <c r="K660" s="268"/>
      <c r="L660" s="268"/>
      <c r="M660" s="268"/>
      <c r="N660" s="268"/>
      <c r="O660" s="268"/>
      <c r="P660" s="268"/>
      <c r="Q660" s="268"/>
      <c r="R660" s="268"/>
      <c r="S660" s="268"/>
      <c r="T660" s="268"/>
      <c r="U660" s="268"/>
      <c r="V660" s="268"/>
      <c r="W660" s="268"/>
      <c r="X660" s="268"/>
      <c r="Y660" s="268"/>
      <c r="Z660" s="268"/>
    </row>
    <row r="661" spans="1:26" ht="15.75" customHeight="1">
      <c r="A661" s="268"/>
      <c r="B661" s="268"/>
      <c r="C661" s="268"/>
      <c r="D661" s="268"/>
      <c r="E661" s="268"/>
      <c r="F661" s="268"/>
      <c r="G661" s="268"/>
      <c r="H661" s="268"/>
      <c r="I661" s="268"/>
      <c r="J661" s="268"/>
      <c r="K661" s="268"/>
      <c r="L661" s="268"/>
      <c r="M661" s="268"/>
      <c r="N661" s="268"/>
      <c r="O661" s="268"/>
      <c r="P661" s="268"/>
      <c r="Q661" s="268"/>
      <c r="R661" s="268"/>
      <c r="S661" s="268"/>
      <c r="T661" s="268"/>
      <c r="U661" s="268"/>
      <c r="V661" s="268"/>
      <c r="W661" s="268"/>
      <c r="X661" s="268"/>
      <c r="Y661" s="268"/>
      <c r="Z661" s="268"/>
    </row>
    <row r="662" spans="1:26" ht="15.75" customHeight="1">
      <c r="A662" s="268"/>
      <c r="B662" s="268"/>
      <c r="C662" s="268"/>
      <c r="D662" s="268"/>
      <c r="E662" s="268"/>
      <c r="F662" s="268"/>
      <c r="G662" s="268"/>
      <c r="H662" s="268"/>
      <c r="I662" s="268"/>
      <c r="J662" s="268"/>
      <c r="K662" s="268"/>
      <c r="L662" s="268"/>
      <c r="M662" s="268"/>
      <c r="N662" s="268"/>
      <c r="O662" s="268"/>
      <c r="P662" s="268"/>
      <c r="Q662" s="268"/>
      <c r="R662" s="268"/>
      <c r="S662" s="268"/>
      <c r="T662" s="268"/>
      <c r="U662" s="268"/>
      <c r="V662" s="268"/>
      <c r="W662" s="268"/>
      <c r="X662" s="268"/>
      <c r="Y662" s="268"/>
      <c r="Z662" s="268"/>
    </row>
    <row r="663" spans="1:26" ht="15.75" customHeight="1">
      <c r="A663" s="268"/>
      <c r="B663" s="268"/>
      <c r="C663" s="268"/>
      <c r="D663" s="268"/>
      <c r="E663" s="268"/>
      <c r="F663" s="268"/>
      <c r="G663" s="268"/>
      <c r="H663" s="268"/>
      <c r="I663" s="268"/>
      <c r="J663" s="268"/>
      <c r="K663" s="268"/>
      <c r="L663" s="268"/>
      <c r="M663" s="268"/>
      <c r="N663" s="268"/>
      <c r="O663" s="268"/>
      <c r="P663" s="268"/>
      <c r="Q663" s="268"/>
      <c r="R663" s="268"/>
      <c r="S663" s="268"/>
      <c r="T663" s="268"/>
      <c r="U663" s="268"/>
      <c r="V663" s="268"/>
      <c r="W663" s="268"/>
      <c r="X663" s="268"/>
      <c r="Y663" s="268"/>
      <c r="Z663" s="268"/>
    </row>
    <row r="664" spans="1:26" ht="15.75" customHeight="1">
      <c r="A664" s="268"/>
      <c r="B664" s="268"/>
      <c r="C664" s="268"/>
      <c r="D664" s="268"/>
      <c r="E664" s="268"/>
      <c r="F664" s="268"/>
      <c r="G664" s="268"/>
      <c r="H664" s="268"/>
      <c r="I664" s="268"/>
      <c r="J664" s="268"/>
      <c r="K664" s="268"/>
      <c r="L664" s="268"/>
      <c r="M664" s="268"/>
      <c r="N664" s="268"/>
      <c r="O664" s="268"/>
      <c r="P664" s="268"/>
      <c r="Q664" s="268"/>
      <c r="R664" s="268"/>
      <c r="S664" s="268"/>
      <c r="T664" s="268"/>
      <c r="U664" s="268"/>
      <c r="V664" s="268"/>
      <c r="W664" s="268"/>
      <c r="X664" s="268"/>
      <c r="Y664" s="268"/>
      <c r="Z664" s="268"/>
    </row>
    <row r="665" spans="1:26" ht="15.75" customHeight="1">
      <c r="A665" s="268"/>
      <c r="B665" s="268"/>
      <c r="C665" s="268"/>
      <c r="D665" s="268"/>
      <c r="E665" s="268"/>
      <c r="F665" s="268"/>
      <c r="G665" s="268"/>
      <c r="H665" s="268"/>
      <c r="I665" s="268"/>
      <c r="J665" s="268"/>
      <c r="K665" s="268"/>
      <c r="L665" s="268"/>
      <c r="M665" s="268"/>
      <c r="N665" s="268"/>
      <c r="O665" s="268"/>
      <c r="P665" s="268"/>
      <c r="Q665" s="268"/>
      <c r="R665" s="268"/>
      <c r="S665" s="268"/>
      <c r="T665" s="268"/>
      <c r="U665" s="268"/>
      <c r="V665" s="268"/>
      <c r="W665" s="268"/>
      <c r="X665" s="268"/>
      <c r="Y665" s="268"/>
      <c r="Z665" s="268"/>
    </row>
    <row r="666" spans="1:26" ht="15.75" customHeight="1">
      <c r="A666" s="268"/>
      <c r="B666" s="268"/>
      <c r="C666" s="268"/>
      <c r="D666" s="268"/>
      <c r="E666" s="268"/>
      <c r="F666" s="268"/>
      <c r="G666" s="268"/>
      <c r="H666" s="268"/>
      <c r="I666" s="268"/>
      <c r="J666" s="268"/>
      <c r="K666" s="268"/>
      <c r="L666" s="268"/>
      <c r="M666" s="268"/>
      <c r="N666" s="268"/>
      <c r="O666" s="268"/>
      <c r="P666" s="268"/>
      <c r="Q666" s="268"/>
      <c r="R666" s="268"/>
      <c r="S666" s="268"/>
      <c r="T666" s="268"/>
      <c r="U666" s="268"/>
      <c r="V666" s="268"/>
      <c r="W666" s="268"/>
      <c r="X666" s="268"/>
      <c r="Y666" s="268"/>
      <c r="Z666" s="268"/>
    </row>
    <row r="667" spans="1:26" ht="15.75" customHeight="1">
      <c r="A667" s="268"/>
      <c r="B667" s="268"/>
      <c r="C667" s="268"/>
      <c r="D667" s="268"/>
      <c r="E667" s="268"/>
      <c r="F667" s="268"/>
      <c r="G667" s="268"/>
      <c r="H667" s="268"/>
      <c r="I667" s="268"/>
      <c r="J667" s="268"/>
      <c r="K667" s="268"/>
      <c r="L667" s="268"/>
      <c r="M667" s="268"/>
      <c r="N667" s="268"/>
      <c r="O667" s="268"/>
      <c r="P667" s="268"/>
      <c r="Q667" s="268"/>
      <c r="R667" s="268"/>
      <c r="S667" s="268"/>
      <c r="T667" s="268"/>
      <c r="U667" s="268"/>
      <c r="V667" s="268"/>
      <c r="W667" s="268"/>
      <c r="X667" s="268"/>
      <c r="Y667" s="268"/>
      <c r="Z667" s="268"/>
    </row>
    <row r="668" spans="1:26" ht="15.75" customHeight="1">
      <c r="A668" s="268"/>
      <c r="B668" s="268"/>
      <c r="C668" s="268"/>
      <c r="D668" s="268"/>
      <c r="E668" s="268"/>
      <c r="F668" s="268"/>
      <c r="G668" s="268"/>
      <c r="H668" s="268"/>
      <c r="I668" s="268"/>
      <c r="J668" s="268"/>
      <c r="K668" s="268"/>
      <c r="L668" s="268"/>
      <c r="M668" s="268"/>
      <c r="N668" s="268"/>
      <c r="O668" s="268"/>
      <c r="P668" s="268"/>
      <c r="Q668" s="268"/>
      <c r="R668" s="268"/>
      <c r="S668" s="268"/>
      <c r="T668" s="268"/>
      <c r="U668" s="268"/>
      <c r="V668" s="268"/>
      <c r="W668" s="268"/>
      <c r="X668" s="268"/>
      <c r="Y668" s="268"/>
      <c r="Z668" s="268"/>
    </row>
    <row r="669" spans="1:26" ht="15.75" customHeight="1">
      <c r="A669" s="268"/>
      <c r="B669" s="268"/>
      <c r="C669" s="268"/>
      <c r="D669" s="268"/>
      <c r="E669" s="268"/>
      <c r="F669" s="268"/>
      <c r="G669" s="268"/>
      <c r="H669" s="268"/>
      <c r="I669" s="268"/>
      <c r="J669" s="268"/>
      <c r="K669" s="268"/>
      <c r="L669" s="268"/>
      <c r="M669" s="268"/>
      <c r="N669" s="268"/>
      <c r="O669" s="268"/>
      <c r="P669" s="268"/>
      <c r="Q669" s="268"/>
      <c r="R669" s="268"/>
      <c r="S669" s="268"/>
      <c r="T669" s="268"/>
      <c r="U669" s="268"/>
      <c r="V669" s="268"/>
      <c r="W669" s="268"/>
      <c r="X669" s="268"/>
      <c r="Y669" s="268"/>
      <c r="Z669" s="268"/>
    </row>
    <row r="670" spans="1:26" ht="15.75" customHeight="1">
      <c r="A670" s="268"/>
      <c r="B670" s="268"/>
      <c r="C670" s="268"/>
      <c r="D670" s="268"/>
      <c r="E670" s="268"/>
      <c r="F670" s="268"/>
      <c r="G670" s="268"/>
      <c r="H670" s="268"/>
      <c r="I670" s="268"/>
      <c r="J670" s="268"/>
      <c r="K670" s="268"/>
      <c r="L670" s="268"/>
      <c r="M670" s="268"/>
      <c r="N670" s="268"/>
      <c r="O670" s="268"/>
      <c r="P670" s="268"/>
      <c r="Q670" s="268"/>
      <c r="R670" s="268"/>
      <c r="S670" s="268"/>
      <c r="T670" s="268"/>
      <c r="U670" s="268"/>
      <c r="V670" s="268"/>
      <c r="W670" s="268"/>
      <c r="X670" s="268"/>
      <c r="Y670" s="268"/>
      <c r="Z670" s="268"/>
    </row>
    <row r="671" spans="1:26" ht="15.75" customHeight="1">
      <c r="A671" s="268"/>
      <c r="B671" s="268"/>
      <c r="C671" s="268"/>
      <c r="D671" s="268"/>
      <c r="E671" s="268"/>
      <c r="F671" s="268"/>
      <c r="G671" s="268"/>
      <c r="H671" s="268"/>
      <c r="I671" s="268"/>
      <c r="J671" s="268"/>
      <c r="K671" s="268"/>
      <c r="L671" s="268"/>
      <c r="M671" s="268"/>
      <c r="N671" s="268"/>
      <c r="O671" s="268"/>
      <c r="P671" s="268"/>
      <c r="Q671" s="268"/>
      <c r="R671" s="268"/>
      <c r="S671" s="268"/>
      <c r="T671" s="268"/>
      <c r="U671" s="268"/>
      <c r="V671" s="268"/>
      <c r="W671" s="268"/>
      <c r="X671" s="268"/>
      <c r="Y671" s="268"/>
      <c r="Z671" s="268"/>
    </row>
    <row r="672" spans="1:26" ht="15.75" customHeight="1">
      <c r="A672" s="268"/>
      <c r="B672" s="268"/>
      <c r="C672" s="268"/>
      <c r="D672" s="268"/>
      <c r="E672" s="268"/>
      <c r="F672" s="268"/>
      <c r="G672" s="268"/>
      <c r="H672" s="268"/>
      <c r="I672" s="268"/>
      <c r="J672" s="268"/>
      <c r="K672" s="268"/>
      <c r="L672" s="268"/>
      <c r="M672" s="268"/>
      <c r="N672" s="268"/>
      <c r="O672" s="268"/>
      <c r="P672" s="268"/>
      <c r="Q672" s="268"/>
      <c r="R672" s="268"/>
      <c r="S672" s="268"/>
      <c r="T672" s="268"/>
      <c r="U672" s="268"/>
      <c r="V672" s="268"/>
      <c r="W672" s="268"/>
      <c r="X672" s="268"/>
      <c r="Y672" s="268"/>
      <c r="Z672" s="268"/>
    </row>
    <row r="673" spans="1:26" ht="15.75" customHeight="1">
      <c r="A673" s="268"/>
      <c r="B673" s="268"/>
      <c r="C673" s="268"/>
      <c r="D673" s="268"/>
      <c r="E673" s="268"/>
      <c r="F673" s="268"/>
      <c r="G673" s="268"/>
      <c r="H673" s="268"/>
      <c r="I673" s="268"/>
      <c r="J673" s="268"/>
      <c r="K673" s="268"/>
      <c r="L673" s="268"/>
      <c r="M673" s="268"/>
      <c r="N673" s="268"/>
      <c r="O673" s="268"/>
      <c r="P673" s="268"/>
      <c r="Q673" s="268"/>
      <c r="R673" s="268"/>
      <c r="S673" s="268"/>
      <c r="T673" s="268"/>
      <c r="U673" s="268"/>
      <c r="V673" s="268"/>
      <c r="W673" s="268"/>
      <c r="X673" s="268"/>
      <c r="Y673" s="268"/>
      <c r="Z673" s="268"/>
    </row>
    <row r="674" spans="1:26" ht="15.75" customHeight="1">
      <c r="A674" s="268"/>
      <c r="B674" s="268"/>
      <c r="C674" s="268"/>
      <c r="D674" s="268"/>
      <c r="E674" s="268"/>
      <c r="F674" s="268"/>
      <c r="G674" s="268"/>
      <c r="H674" s="268"/>
      <c r="I674" s="268"/>
      <c r="J674" s="268"/>
      <c r="K674" s="268"/>
      <c r="L674" s="268"/>
      <c r="M674" s="268"/>
      <c r="N674" s="268"/>
      <c r="O674" s="268"/>
      <c r="P674" s="268"/>
      <c r="Q674" s="268"/>
      <c r="R674" s="268"/>
      <c r="S674" s="268"/>
      <c r="T674" s="268"/>
      <c r="U674" s="268"/>
      <c r="V674" s="268"/>
      <c r="W674" s="268"/>
      <c r="X674" s="268"/>
      <c r="Y674" s="268"/>
      <c r="Z674" s="268"/>
    </row>
    <row r="675" spans="1:26" ht="15.75" customHeight="1">
      <c r="A675" s="268"/>
      <c r="B675" s="268"/>
      <c r="C675" s="268"/>
      <c r="D675" s="268"/>
      <c r="E675" s="268"/>
      <c r="F675" s="268"/>
      <c r="G675" s="268"/>
      <c r="H675" s="268"/>
      <c r="I675" s="268"/>
      <c r="J675" s="268"/>
      <c r="K675" s="268"/>
      <c r="L675" s="268"/>
      <c r="M675" s="268"/>
      <c r="N675" s="268"/>
      <c r="O675" s="268"/>
      <c r="P675" s="268"/>
      <c r="Q675" s="268"/>
      <c r="R675" s="268"/>
      <c r="S675" s="268"/>
      <c r="T675" s="268"/>
      <c r="U675" s="268"/>
      <c r="V675" s="268"/>
      <c r="W675" s="268"/>
      <c r="X675" s="268"/>
      <c r="Y675" s="268"/>
      <c r="Z675" s="268"/>
    </row>
    <row r="676" spans="1:26" ht="15.75" customHeight="1">
      <c r="A676" s="268"/>
      <c r="B676" s="268"/>
      <c r="C676" s="268"/>
      <c r="D676" s="268"/>
      <c r="E676" s="268"/>
      <c r="F676" s="268"/>
      <c r="G676" s="268"/>
      <c r="H676" s="268"/>
      <c r="I676" s="268"/>
      <c r="J676" s="268"/>
      <c r="K676" s="268"/>
      <c r="L676" s="268"/>
      <c r="M676" s="268"/>
      <c r="N676" s="268"/>
      <c r="O676" s="268"/>
      <c r="P676" s="268"/>
      <c r="Q676" s="268"/>
      <c r="R676" s="268"/>
      <c r="S676" s="268"/>
      <c r="T676" s="268"/>
      <c r="U676" s="268"/>
      <c r="V676" s="268"/>
      <c r="W676" s="268"/>
      <c r="X676" s="268"/>
      <c r="Y676" s="268"/>
      <c r="Z676" s="268"/>
    </row>
    <row r="677" spans="1:26" ht="15.75" customHeight="1">
      <c r="A677" s="268"/>
      <c r="B677" s="268"/>
      <c r="C677" s="268"/>
      <c r="D677" s="268"/>
      <c r="E677" s="268"/>
      <c r="F677" s="268"/>
      <c r="G677" s="268"/>
      <c r="H677" s="268"/>
      <c r="I677" s="268"/>
      <c r="J677" s="268"/>
      <c r="K677" s="268"/>
      <c r="L677" s="268"/>
      <c r="M677" s="268"/>
      <c r="N677" s="268"/>
      <c r="O677" s="268"/>
      <c r="P677" s="268"/>
      <c r="Q677" s="268"/>
      <c r="R677" s="268"/>
      <c r="S677" s="268"/>
      <c r="T677" s="268"/>
      <c r="U677" s="268"/>
      <c r="V677" s="268"/>
      <c r="W677" s="268"/>
      <c r="X677" s="268"/>
      <c r="Y677" s="268"/>
      <c r="Z677" s="268"/>
    </row>
    <row r="678" spans="1:26" ht="15.75" customHeight="1">
      <c r="A678" s="268"/>
      <c r="B678" s="268"/>
      <c r="C678" s="268"/>
      <c r="D678" s="268"/>
      <c r="E678" s="268"/>
      <c r="F678" s="268"/>
      <c r="G678" s="268"/>
      <c r="H678" s="268"/>
      <c r="I678" s="268"/>
      <c r="J678" s="268"/>
      <c r="K678" s="268"/>
      <c r="L678" s="268"/>
      <c r="M678" s="268"/>
      <c r="N678" s="268"/>
      <c r="O678" s="268"/>
      <c r="P678" s="268"/>
      <c r="Q678" s="268"/>
      <c r="R678" s="268"/>
      <c r="S678" s="268"/>
      <c r="T678" s="268"/>
      <c r="U678" s="268"/>
      <c r="V678" s="268"/>
      <c r="W678" s="268"/>
      <c r="X678" s="268"/>
      <c r="Y678" s="268"/>
      <c r="Z678" s="268"/>
    </row>
    <row r="679" spans="1:26" ht="15.75" customHeight="1">
      <c r="A679" s="268"/>
      <c r="B679" s="268"/>
      <c r="C679" s="268"/>
      <c r="D679" s="268"/>
      <c r="E679" s="268"/>
      <c r="F679" s="268"/>
      <c r="G679" s="268"/>
      <c r="H679" s="268"/>
      <c r="I679" s="268"/>
      <c r="J679" s="268"/>
      <c r="K679" s="268"/>
      <c r="L679" s="268"/>
      <c r="M679" s="268"/>
      <c r="N679" s="268"/>
      <c r="O679" s="268"/>
      <c r="P679" s="268"/>
      <c r="Q679" s="268"/>
      <c r="R679" s="268"/>
      <c r="S679" s="268"/>
      <c r="T679" s="268"/>
      <c r="U679" s="268"/>
      <c r="V679" s="268"/>
      <c r="W679" s="268"/>
      <c r="X679" s="268"/>
      <c r="Y679" s="268"/>
      <c r="Z679" s="268"/>
    </row>
    <row r="680" spans="1:26" ht="15.75" customHeight="1">
      <c r="A680" s="268"/>
      <c r="B680" s="268"/>
      <c r="C680" s="268"/>
      <c r="D680" s="268"/>
      <c r="E680" s="268"/>
      <c r="F680" s="268"/>
      <c r="G680" s="268"/>
      <c r="H680" s="268"/>
      <c r="I680" s="268"/>
      <c r="J680" s="268"/>
      <c r="K680" s="268"/>
      <c r="L680" s="268"/>
      <c r="M680" s="268"/>
      <c r="N680" s="268"/>
      <c r="O680" s="268"/>
      <c r="P680" s="268"/>
      <c r="Q680" s="268"/>
      <c r="R680" s="268"/>
      <c r="S680" s="268"/>
      <c r="T680" s="268"/>
      <c r="U680" s="268"/>
      <c r="V680" s="268"/>
      <c r="W680" s="268"/>
      <c r="X680" s="268"/>
      <c r="Y680" s="268"/>
      <c r="Z680" s="268"/>
    </row>
    <row r="681" spans="1:26" ht="15.75" customHeight="1">
      <c r="A681" s="268"/>
      <c r="B681" s="268"/>
      <c r="C681" s="268"/>
      <c r="D681" s="268"/>
      <c r="E681" s="268"/>
      <c r="F681" s="268"/>
      <c r="G681" s="268"/>
      <c r="H681" s="268"/>
      <c r="I681" s="268"/>
      <c r="J681" s="268"/>
      <c r="K681" s="268"/>
      <c r="L681" s="268"/>
      <c r="M681" s="268"/>
      <c r="N681" s="268"/>
      <c r="O681" s="268"/>
      <c r="P681" s="268"/>
      <c r="Q681" s="268"/>
      <c r="R681" s="268"/>
      <c r="S681" s="268"/>
      <c r="T681" s="268"/>
      <c r="U681" s="268"/>
      <c r="V681" s="268"/>
      <c r="W681" s="268"/>
      <c r="X681" s="268"/>
      <c r="Y681" s="268"/>
      <c r="Z681" s="268"/>
    </row>
    <row r="682" spans="1:26" ht="15.75" customHeight="1">
      <c r="A682" s="268"/>
      <c r="B682" s="268"/>
      <c r="C682" s="268"/>
      <c r="D682" s="268"/>
      <c r="E682" s="268"/>
      <c r="F682" s="268"/>
      <c r="G682" s="268"/>
      <c r="H682" s="268"/>
      <c r="I682" s="268"/>
      <c r="J682" s="268"/>
      <c r="K682" s="268"/>
      <c r="L682" s="268"/>
      <c r="M682" s="268"/>
      <c r="N682" s="268"/>
      <c r="O682" s="268"/>
      <c r="P682" s="268"/>
      <c r="Q682" s="268"/>
      <c r="R682" s="268"/>
      <c r="S682" s="268"/>
      <c r="T682" s="268"/>
      <c r="U682" s="268"/>
      <c r="V682" s="268"/>
      <c r="W682" s="268"/>
      <c r="X682" s="268"/>
      <c r="Y682" s="268"/>
      <c r="Z682" s="268"/>
    </row>
    <row r="683" spans="1:26" ht="15.75" customHeight="1">
      <c r="A683" s="268"/>
      <c r="B683" s="268"/>
      <c r="C683" s="268"/>
      <c r="D683" s="268"/>
      <c r="E683" s="268"/>
      <c r="F683" s="268"/>
      <c r="G683" s="268"/>
      <c r="H683" s="268"/>
      <c r="I683" s="268"/>
      <c r="J683" s="268"/>
      <c r="K683" s="268"/>
      <c r="L683" s="268"/>
      <c r="M683" s="268"/>
      <c r="N683" s="268"/>
      <c r="O683" s="268"/>
      <c r="P683" s="268"/>
      <c r="Q683" s="268"/>
      <c r="R683" s="268"/>
      <c r="S683" s="268"/>
      <c r="T683" s="268"/>
      <c r="U683" s="268"/>
      <c r="V683" s="268"/>
      <c r="W683" s="268"/>
      <c r="X683" s="268"/>
      <c r="Y683" s="268"/>
      <c r="Z683" s="268"/>
    </row>
    <row r="684" spans="1:26" ht="15.75" customHeight="1">
      <c r="A684" s="268"/>
      <c r="B684" s="268"/>
      <c r="C684" s="268"/>
      <c r="D684" s="268"/>
      <c r="E684" s="268"/>
      <c r="F684" s="268"/>
      <c r="G684" s="268"/>
      <c r="H684" s="268"/>
      <c r="I684" s="268"/>
      <c r="J684" s="268"/>
      <c r="K684" s="268"/>
      <c r="L684" s="268"/>
      <c r="M684" s="268"/>
      <c r="N684" s="268"/>
      <c r="O684" s="268"/>
      <c r="P684" s="268"/>
      <c r="Q684" s="268"/>
      <c r="R684" s="268"/>
      <c r="S684" s="268"/>
      <c r="T684" s="268"/>
      <c r="U684" s="268"/>
      <c r="V684" s="268"/>
      <c r="W684" s="268"/>
      <c r="X684" s="268"/>
      <c r="Y684" s="268"/>
      <c r="Z684" s="268"/>
    </row>
    <row r="685" spans="1:26" ht="15.75" customHeight="1">
      <c r="A685" s="268"/>
      <c r="B685" s="268"/>
      <c r="C685" s="268"/>
      <c r="D685" s="268"/>
      <c r="E685" s="268"/>
      <c r="F685" s="268"/>
      <c r="G685" s="268"/>
      <c r="H685" s="268"/>
      <c r="I685" s="268"/>
      <c r="J685" s="268"/>
      <c r="K685" s="268"/>
      <c r="L685" s="268"/>
      <c r="M685" s="268"/>
      <c r="N685" s="268"/>
      <c r="O685" s="268"/>
      <c r="P685" s="268"/>
      <c r="Q685" s="268"/>
      <c r="R685" s="268"/>
      <c r="S685" s="268"/>
      <c r="T685" s="268"/>
      <c r="U685" s="268"/>
      <c r="V685" s="268"/>
      <c r="W685" s="268"/>
      <c r="X685" s="268"/>
      <c r="Y685" s="268"/>
      <c r="Z685" s="268"/>
    </row>
    <row r="686" spans="1:26" ht="15.75" customHeight="1">
      <c r="A686" s="268"/>
      <c r="B686" s="268"/>
      <c r="C686" s="268"/>
      <c r="D686" s="268"/>
      <c r="E686" s="268"/>
      <c r="F686" s="268"/>
      <c r="G686" s="268"/>
      <c r="H686" s="268"/>
      <c r="I686" s="268"/>
      <c r="J686" s="268"/>
      <c r="K686" s="268"/>
      <c r="L686" s="268"/>
      <c r="M686" s="268"/>
      <c r="N686" s="268"/>
      <c r="O686" s="268"/>
      <c r="P686" s="268"/>
      <c r="Q686" s="268"/>
      <c r="R686" s="268"/>
      <c r="S686" s="268"/>
      <c r="T686" s="268"/>
      <c r="U686" s="268"/>
      <c r="V686" s="268"/>
      <c r="W686" s="268"/>
      <c r="X686" s="268"/>
      <c r="Y686" s="268"/>
      <c r="Z686" s="268"/>
    </row>
    <row r="687" spans="1:26" ht="15.75" customHeight="1">
      <c r="A687" s="268"/>
      <c r="B687" s="268"/>
      <c r="C687" s="268"/>
      <c r="D687" s="268"/>
      <c r="E687" s="268"/>
      <c r="F687" s="268"/>
      <c r="G687" s="268"/>
      <c r="H687" s="268"/>
      <c r="I687" s="268"/>
      <c r="J687" s="268"/>
      <c r="K687" s="268"/>
      <c r="L687" s="268"/>
      <c r="M687" s="268"/>
      <c r="N687" s="268"/>
      <c r="O687" s="268"/>
      <c r="P687" s="268"/>
      <c r="Q687" s="268"/>
      <c r="R687" s="268"/>
      <c r="S687" s="268"/>
      <c r="T687" s="268"/>
      <c r="U687" s="268"/>
      <c r="V687" s="268"/>
      <c r="W687" s="268"/>
      <c r="X687" s="268"/>
      <c r="Y687" s="268"/>
      <c r="Z687" s="268"/>
    </row>
    <row r="688" spans="1:26" ht="15.75" customHeight="1">
      <c r="A688" s="268"/>
      <c r="B688" s="268"/>
      <c r="C688" s="268"/>
      <c r="D688" s="268"/>
      <c r="E688" s="268"/>
      <c r="F688" s="268"/>
      <c r="G688" s="268"/>
      <c r="H688" s="268"/>
      <c r="I688" s="268"/>
      <c r="J688" s="268"/>
      <c r="K688" s="268"/>
      <c r="L688" s="268"/>
      <c r="M688" s="268"/>
      <c r="N688" s="268"/>
      <c r="O688" s="268"/>
      <c r="P688" s="268"/>
      <c r="Q688" s="268"/>
      <c r="R688" s="268"/>
      <c r="S688" s="268"/>
      <c r="T688" s="268"/>
      <c r="U688" s="268"/>
      <c r="V688" s="268"/>
      <c r="W688" s="268"/>
      <c r="X688" s="268"/>
      <c r="Y688" s="268"/>
      <c r="Z688" s="268"/>
    </row>
    <row r="689" spans="1:26" ht="15.75" customHeight="1">
      <c r="A689" s="268"/>
      <c r="B689" s="268"/>
      <c r="C689" s="268"/>
      <c r="D689" s="268"/>
      <c r="E689" s="268"/>
      <c r="F689" s="268"/>
      <c r="G689" s="268"/>
      <c r="H689" s="268"/>
      <c r="I689" s="268"/>
      <c r="J689" s="268"/>
      <c r="K689" s="268"/>
      <c r="L689" s="268"/>
      <c r="M689" s="268"/>
      <c r="N689" s="268"/>
      <c r="O689" s="268"/>
      <c r="P689" s="268"/>
      <c r="Q689" s="268"/>
      <c r="R689" s="268"/>
      <c r="S689" s="268"/>
      <c r="T689" s="268"/>
      <c r="U689" s="268"/>
      <c r="V689" s="268"/>
      <c r="W689" s="268"/>
      <c r="X689" s="268"/>
      <c r="Y689" s="268"/>
      <c r="Z689" s="268"/>
    </row>
    <row r="690" spans="1:26" ht="15.75" customHeight="1">
      <c r="A690" s="268"/>
      <c r="B690" s="268"/>
      <c r="C690" s="268"/>
      <c r="D690" s="268"/>
      <c r="E690" s="268"/>
      <c r="F690" s="268"/>
      <c r="G690" s="268"/>
      <c r="H690" s="268"/>
      <c r="I690" s="268"/>
      <c r="J690" s="268"/>
      <c r="K690" s="268"/>
      <c r="L690" s="268"/>
      <c r="M690" s="268"/>
      <c r="N690" s="268"/>
      <c r="O690" s="268"/>
      <c r="P690" s="268"/>
      <c r="Q690" s="268"/>
      <c r="R690" s="268"/>
      <c r="S690" s="268"/>
      <c r="T690" s="268"/>
      <c r="U690" s="268"/>
      <c r="V690" s="268"/>
      <c r="W690" s="268"/>
      <c r="X690" s="268"/>
      <c r="Y690" s="268"/>
      <c r="Z690" s="268"/>
    </row>
    <row r="691" spans="1:26" ht="15.75" customHeight="1">
      <c r="A691" s="268"/>
      <c r="B691" s="268"/>
      <c r="C691" s="268"/>
      <c r="D691" s="268"/>
      <c r="E691" s="268"/>
      <c r="F691" s="268"/>
      <c r="G691" s="268"/>
      <c r="H691" s="268"/>
      <c r="I691" s="268"/>
      <c r="J691" s="268"/>
      <c r="K691" s="268"/>
      <c r="L691" s="268"/>
      <c r="M691" s="268"/>
      <c r="N691" s="268"/>
      <c r="O691" s="268"/>
      <c r="P691" s="268"/>
      <c r="Q691" s="268"/>
      <c r="R691" s="268"/>
      <c r="S691" s="268"/>
      <c r="T691" s="268"/>
      <c r="U691" s="268"/>
      <c r="V691" s="268"/>
      <c r="W691" s="268"/>
      <c r="X691" s="268"/>
      <c r="Y691" s="268"/>
      <c r="Z691" s="268"/>
    </row>
    <row r="692" spans="1:26" ht="15.75" customHeight="1">
      <c r="A692" s="268"/>
      <c r="B692" s="268"/>
      <c r="C692" s="268"/>
      <c r="D692" s="268"/>
      <c r="E692" s="268"/>
      <c r="F692" s="268"/>
      <c r="G692" s="268"/>
      <c r="H692" s="268"/>
      <c r="I692" s="268"/>
      <c r="J692" s="268"/>
      <c r="K692" s="268"/>
      <c r="L692" s="268"/>
      <c r="M692" s="268"/>
      <c r="N692" s="268"/>
      <c r="O692" s="268"/>
      <c r="P692" s="268"/>
      <c r="Q692" s="268"/>
      <c r="R692" s="268"/>
      <c r="S692" s="268"/>
      <c r="T692" s="268"/>
      <c r="U692" s="268"/>
      <c r="V692" s="268"/>
      <c r="W692" s="268"/>
      <c r="X692" s="268"/>
      <c r="Y692" s="268"/>
      <c r="Z692" s="268"/>
    </row>
    <row r="693" spans="1:26" ht="15.75" customHeight="1">
      <c r="A693" s="268"/>
      <c r="B693" s="268"/>
      <c r="C693" s="268"/>
      <c r="D693" s="268"/>
      <c r="E693" s="268"/>
      <c r="F693" s="268"/>
      <c r="G693" s="268"/>
      <c r="H693" s="268"/>
      <c r="I693" s="268"/>
      <c r="J693" s="268"/>
      <c r="K693" s="268"/>
      <c r="L693" s="268"/>
      <c r="M693" s="268"/>
      <c r="N693" s="268"/>
      <c r="O693" s="268"/>
      <c r="P693" s="268"/>
      <c r="Q693" s="268"/>
      <c r="R693" s="268"/>
      <c r="S693" s="268"/>
      <c r="T693" s="268"/>
      <c r="U693" s="268"/>
      <c r="V693" s="268"/>
      <c r="W693" s="268"/>
      <c r="X693" s="268"/>
      <c r="Y693" s="268"/>
      <c r="Z693" s="268"/>
    </row>
    <row r="694" spans="1:26" ht="15.75" customHeight="1">
      <c r="A694" s="268"/>
      <c r="B694" s="268"/>
      <c r="C694" s="268"/>
      <c r="D694" s="268"/>
      <c r="E694" s="268"/>
      <c r="F694" s="268"/>
      <c r="G694" s="268"/>
      <c r="H694" s="268"/>
      <c r="I694" s="268"/>
      <c r="J694" s="268"/>
      <c r="K694" s="268"/>
      <c r="L694" s="268"/>
      <c r="M694" s="268"/>
      <c r="N694" s="268"/>
      <c r="O694" s="268"/>
      <c r="P694" s="268"/>
      <c r="Q694" s="268"/>
      <c r="R694" s="268"/>
      <c r="S694" s="268"/>
      <c r="T694" s="268"/>
      <c r="U694" s="268"/>
      <c r="V694" s="268"/>
      <c r="W694" s="268"/>
      <c r="X694" s="268"/>
      <c r="Y694" s="268"/>
      <c r="Z694" s="268"/>
    </row>
    <row r="695" spans="1:26" ht="15.75" customHeight="1">
      <c r="A695" s="268"/>
      <c r="B695" s="268"/>
      <c r="C695" s="268"/>
      <c r="D695" s="268"/>
      <c r="E695" s="268"/>
      <c r="F695" s="268"/>
      <c r="G695" s="268"/>
      <c r="H695" s="268"/>
      <c r="I695" s="268"/>
      <c r="J695" s="268"/>
      <c r="K695" s="268"/>
      <c r="L695" s="268"/>
      <c r="M695" s="268"/>
      <c r="N695" s="268"/>
      <c r="O695" s="268"/>
      <c r="P695" s="268"/>
      <c r="Q695" s="268"/>
      <c r="R695" s="268"/>
      <c r="S695" s="268"/>
      <c r="T695" s="268"/>
      <c r="U695" s="268"/>
      <c r="V695" s="268"/>
      <c r="W695" s="268"/>
      <c r="X695" s="268"/>
      <c r="Y695" s="268"/>
      <c r="Z695" s="268"/>
    </row>
    <row r="696" spans="1:26" ht="15.75" customHeight="1">
      <c r="A696" s="268"/>
      <c r="B696" s="268"/>
      <c r="C696" s="268"/>
      <c r="D696" s="268"/>
      <c r="E696" s="268"/>
      <c r="F696" s="268"/>
      <c r="G696" s="268"/>
      <c r="H696" s="268"/>
      <c r="I696" s="268"/>
      <c r="J696" s="268"/>
      <c r="K696" s="268"/>
      <c r="L696" s="268"/>
      <c r="M696" s="268"/>
      <c r="N696" s="268"/>
      <c r="O696" s="268"/>
      <c r="P696" s="268"/>
      <c r="Q696" s="268"/>
      <c r="R696" s="268"/>
      <c r="S696" s="268"/>
      <c r="T696" s="268"/>
      <c r="U696" s="268"/>
      <c r="V696" s="268"/>
      <c r="W696" s="268"/>
      <c r="X696" s="268"/>
      <c r="Y696" s="268"/>
      <c r="Z696" s="268"/>
    </row>
    <row r="697" spans="1:26" ht="15.75" customHeight="1">
      <c r="A697" s="268"/>
      <c r="B697" s="268"/>
      <c r="C697" s="268"/>
      <c r="D697" s="268"/>
      <c r="E697" s="268"/>
      <c r="F697" s="268"/>
      <c r="G697" s="268"/>
      <c r="H697" s="268"/>
      <c r="I697" s="268"/>
      <c r="J697" s="268"/>
      <c r="K697" s="268"/>
      <c r="L697" s="268"/>
      <c r="M697" s="268"/>
      <c r="N697" s="268"/>
      <c r="O697" s="268"/>
      <c r="P697" s="268"/>
      <c r="Q697" s="268"/>
      <c r="R697" s="268"/>
      <c r="S697" s="268"/>
      <c r="T697" s="268"/>
      <c r="U697" s="268"/>
      <c r="V697" s="268"/>
      <c r="W697" s="268"/>
      <c r="X697" s="268"/>
      <c r="Y697" s="268"/>
      <c r="Z697" s="268"/>
    </row>
    <row r="698" spans="1:26" ht="15.75" customHeight="1">
      <c r="A698" s="268"/>
      <c r="B698" s="268"/>
      <c r="C698" s="268"/>
      <c r="D698" s="268"/>
      <c r="E698" s="268"/>
      <c r="F698" s="268"/>
      <c r="G698" s="268"/>
      <c r="H698" s="268"/>
      <c r="I698" s="268"/>
      <c r="J698" s="268"/>
      <c r="K698" s="268"/>
      <c r="L698" s="268"/>
      <c r="M698" s="268"/>
      <c r="N698" s="268"/>
      <c r="O698" s="268"/>
      <c r="P698" s="268"/>
      <c r="Q698" s="268"/>
      <c r="R698" s="268"/>
      <c r="S698" s="268"/>
      <c r="T698" s="268"/>
      <c r="U698" s="268"/>
      <c r="V698" s="268"/>
      <c r="W698" s="268"/>
      <c r="X698" s="268"/>
      <c r="Y698" s="268"/>
      <c r="Z698" s="268"/>
    </row>
    <row r="699" spans="1:26" ht="15.75" customHeight="1">
      <c r="A699" s="268"/>
      <c r="B699" s="268"/>
      <c r="C699" s="268"/>
      <c r="D699" s="268"/>
      <c r="E699" s="268"/>
      <c r="F699" s="268"/>
      <c r="G699" s="268"/>
      <c r="H699" s="268"/>
      <c r="I699" s="268"/>
      <c r="J699" s="268"/>
      <c r="K699" s="268"/>
      <c r="L699" s="268"/>
      <c r="M699" s="268"/>
      <c r="N699" s="268"/>
      <c r="O699" s="268"/>
      <c r="P699" s="268"/>
      <c r="Q699" s="268"/>
      <c r="R699" s="268"/>
      <c r="S699" s="268"/>
      <c r="T699" s="268"/>
      <c r="U699" s="268"/>
      <c r="V699" s="268"/>
      <c r="W699" s="268"/>
      <c r="X699" s="268"/>
      <c r="Y699" s="268"/>
      <c r="Z699" s="268"/>
    </row>
    <row r="700" spans="1:26" ht="15.75" customHeight="1">
      <c r="A700" s="268"/>
      <c r="B700" s="268"/>
      <c r="C700" s="268"/>
      <c r="D700" s="268"/>
      <c r="E700" s="268"/>
      <c r="F700" s="268"/>
      <c r="G700" s="268"/>
      <c r="H700" s="268"/>
      <c r="I700" s="268"/>
      <c r="J700" s="268"/>
      <c r="K700" s="268"/>
      <c r="L700" s="268"/>
      <c r="M700" s="268"/>
      <c r="N700" s="268"/>
      <c r="O700" s="268"/>
      <c r="P700" s="268"/>
      <c r="Q700" s="268"/>
      <c r="R700" s="268"/>
      <c r="S700" s="268"/>
      <c r="T700" s="268"/>
      <c r="U700" s="268"/>
      <c r="V700" s="268"/>
      <c r="W700" s="268"/>
      <c r="X700" s="268"/>
      <c r="Y700" s="268"/>
      <c r="Z700" s="268"/>
    </row>
    <row r="701" spans="1:26" ht="15.75" customHeight="1">
      <c r="A701" s="268"/>
      <c r="B701" s="268"/>
      <c r="C701" s="268"/>
      <c r="D701" s="268"/>
      <c r="E701" s="268"/>
      <c r="F701" s="268"/>
      <c r="G701" s="268"/>
      <c r="H701" s="268"/>
      <c r="I701" s="268"/>
      <c r="J701" s="268"/>
      <c r="K701" s="268"/>
      <c r="L701" s="268"/>
      <c r="M701" s="268"/>
      <c r="N701" s="268"/>
      <c r="O701" s="268"/>
      <c r="P701" s="268"/>
      <c r="Q701" s="268"/>
      <c r="R701" s="268"/>
      <c r="S701" s="268"/>
      <c r="T701" s="268"/>
      <c r="U701" s="268"/>
      <c r="V701" s="268"/>
      <c r="W701" s="268"/>
      <c r="X701" s="268"/>
      <c r="Y701" s="268"/>
      <c r="Z701" s="268"/>
    </row>
    <row r="702" spans="1:26" ht="15.75" customHeight="1">
      <c r="A702" s="268"/>
      <c r="B702" s="268"/>
      <c r="C702" s="268"/>
      <c r="D702" s="268"/>
      <c r="E702" s="268"/>
      <c r="F702" s="268"/>
      <c r="G702" s="268"/>
      <c r="H702" s="268"/>
      <c r="I702" s="268"/>
      <c r="J702" s="268"/>
      <c r="K702" s="268"/>
      <c r="L702" s="268"/>
      <c r="M702" s="268"/>
      <c r="N702" s="268"/>
      <c r="O702" s="268"/>
      <c r="P702" s="268"/>
      <c r="Q702" s="268"/>
      <c r="R702" s="268"/>
      <c r="S702" s="268"/>
      <c r="T702" s="268"/>
      <c r="U702" s="268"/>
      <c r="V702" s="268"/>
      <c r="W702" s="268"/>
      <c r="X702" s="268"/>
      <c r="Y702" s="268"/>
      <c r="Z702" s="268"/>
    </row>
    <row r="703" spans="1:26" ht="15.75" customHeight="1">
      <c r="A703" s="268"/>
      <c r="B703" s="268"/>
      <c r="C703" s="268"/>
      <c r="D703" s="268"/>
      <c r="E703" s="268"/>
      <c r="F703" s="268"/>
      <c r="G703" s="268"/>
      <c r="H703" s="268"/>
      <c r="I703" s="268"/>
      <c r="J703" s="268"/>
      <c r="K703" s="268"/>
      <c r="L703" s="268"/>
      <c r="M703" s="268"/>
      <c r="N703" s="268"/>
      <c r="O703" s="268"/>
      <c r="P703" s="268"/>
      <c r="Q703" s="268"/>
      <c r="R703" s="268"/>
      <c r="S703" s="268"/>
      <c r="T703" s="268"/>
      <c r="U703" s="268"/>
      <c r="V703" s="268"/>
      <c r="W703" s="268"/>
      <c r="X703" s="268"/>
      <c r="Y703" s="268"/>
      <c r="Z703" s="268"/>
    </row>
    <row r="704" spans="1:26" ht="15.75" customHeight="1">
      <c r="A704" s="268"/>
      <c r="B704" s="268"/>
      <c r="C704" s="268"/>
      <c r="D704" s="268"/>
      <c r="E704" s="268"/>
      <c r="F704" s="268"/>
      <c r="G704" s="268"/>
      <c r="H704" s="268"/>
      <c r="I704" s="268"/>
      <c r="J704" s="268"/>
      <c r="K704" s="268"/>
      <c r="L704" s="268"/>
      <c r="M704" s="268"/>
      <c r="N704" s="268"/>
      <c r="O704" s="268"/>
      <c r="P704" s="268"/>
      <c r="Q704" s="268"/>
      <c r="R704" s="268"/>
      <c r="S704" s="268"/>
      <c r="T704" s="268"/>
      <c r="U704" s="268"/>
      <c r="V704" s="268"/>
      <c r="W704" s="268"/>
      <c r="X704" s="268"/>
      <c r="Y704" s="268"/>
      <c r="Z704" s="268"/>
    </row>
    <row r="705" spans="1:26" ht="15.75" customHeight="1">
      <c r="A705" s="268"/>
      <c r="B705" s="268"/>
      <c r="C705" s="268"/>
      <c r="D705" s="268"/>
      <c r="E705" s="268"/>
      <c r="F705" s="268"/>
      <c r="G705" s="268"/>
      <c r="H705" s="268"/>
      <c r="I705" s="268"/>
      <c r="J705" s="268"/>
      <c r="K705" s="268"/>
      <c r="L705" s="268"/>
      <c r="M705" s="268"/>
      <c r="N705" s="268"/>
      <c r="O705" s="268"/>
      <c r="P705" s="268"/>
      <c r="Q705" s="268"/>
      <c r="R705" s="268"/>
      <c r="S705" s="268"/>
      <c r="T705" s="268"/>
      <c r="U705" s="268"/>
      <c r="V705" s="268"/>
      <c r="W705" s="268"/>
      <c r="X705" s="268"/>
      <c r="Y705" s="268"/>
      <c r="Z705" s="268"/>
    </row>
    <row r="706" spans="1:26" ht="15.75" customHeight="1">
      <c r="A706" s="268"/>
      <c r="B706" s="268"/>
      <c r="C706" s="268"/>
      <c r="D706" s="268"/>
      <c r="E706" s="268"/>
      <c r="F706" s="268"/>
      <c r="G706" s="268"/>
      <c r="H706" s="268"/>
      <c r="I706" s="268"/>
      <c r="J706" s="268"/>
      <c r="K706" s="268"/>
      <c r="L706" s="268"/>
      <c r="M706" s="268"/>
      <c r="N706" s="268"/>
      <c r="O706" s="268"/>
      <c r="P706" s="268"/>
      <c r="Q706" s="268"/>
      <c r="R706" s="268"/>
      <c r="S706" s="268"/>
      <c r="T706" s="268"/>
      <c r="U706" s="268"/>
      <c r="V706" s="268"/>
      <c r="W706" s="268"/>
      <c r="X706" s="268"/>
      <c r="Y706" s="268"/>
      <c r="Z706" s="268"/>
    </row>
    <row r="707" spans="1:26" ht="15.75" customHeight="1">
      <c r="A707" s="268"/>
      <c r="B707" s="268"/>
      <c r="C707" s="268"/>
      <c r="D707" s="268"/>
      <c r="E707" s="268"/>
      <c r="F707" s="268"/>
      <c r="G707" s="268"/>
      <c r="H707" s="268"/>
      <c r="I707" s="268"/>
      <c r="J707" s="268"/>
      <c r="K707" s="268"/>
      <c r="L707" s="268"/>
      <c r="M707" s="268"/>
      <c r="N707" s="268"/>
      <c r="O707" s="268"/>
      <c r="P707" s="268"/>
      <c r="Q707" s="268"/>
      <c r="R707" s="268"/>
      <c r="S707" s="268"/>
      <c r="T707" s="268"/>
      <c r="U707" s="268"/>
      <c r="V707" s="268"/>
      <c r="W707" s="268"/>
      <c r="X707" s="268"/>
      <c r="Y707" s="268"/>
      <c r="Z707" s="268"/>
    </row>
    <row r="708" spans="1:26" ht="15.75" customHeight="1">
      <c r="A708" s="268"/>
      <c r="B708" s="268"/>
      <c r="C708" s="268"/>
      <c r="D708" s="268"/>
      <c r="E708" s="268"/>
      <c r="F708" s="268"/>
      <c r="G708" s="268"/>
      <c r="H708" s="268"/>
      <c r="I708" s="268"/>
      <c r="J708" s="268"/>
      <c r="K708" s="268"/>
      <c r="L708" s="268"/>
      <c r="M708" s="268"/>
      <c r="N708" s="268"/>
      <c r="O708" s="268"/>
      <c r="P708" s="268"/>
      <c r="Q708" s="268"/>
      <c r="R708" s="268"/>
      <c r="S708" s="268"/>
      <c r="T708" s="268"/>
      <c r="U708" s="268"/>
      <c r="V708" s="268"/>
      <c r="W708" s="268"/>
      <c r="X708" s="268"/>
      <c r="Y708" s="268"/>
      <c r="Z708" s="268"/>
    </row>
    <row r="709" spans="1:26" ht="15.75" customHeight="1">
      <c r="A709" s="268"/>
      <c r="B709" s="268"/>
      <c r="C709" s="268"/>
      <c r="D709" s="268"/>
      <c r="E709" s="268"/>
      <c r="F709" s="268"/>
      <c r="G709" s="268"/>
      <c r="H709" s="268"/>
      <c r="I709" s="268"/>
      <c r="J709" s="268"/>
      <c r="K709" s="268"/>
      <c r="L709" s="268"/>
      <c r="M709" s="268"/>
      <c r="N709" s="268"/>
      <c r="O709" s="268"/>
      <c r="P709" s="268"/>
      <c r="Q709" s="268"/>
      <c r="R709" s="268"/>
      <c r="S709" s="268"/>
      <c r="T709" s="268"/>
      <c r="U709" s="268"/>
      <c r="V709" s="268"/>
      <c r="W709" s="268"/>
      <c r="X709" s="268"/>
      <c r="Y709" s="268"/>
      <c r="Z709" s="268"/>
    </row>
    <row r="710" spans="1:26" ht="15.75" customHeight="1">
      <c r="A710" s="268"/>
      <c r="B710" s="268"/>
      <c r="C710" s="268"/>
      <c r="D710" s="268"/>
      <c r="E710" s="268"/>
      <c r="F710" s="268"/>
      <c r="G710" s="268"/>
      <c r="H710" s="268"/>
      <c r="I710" s="268"/>
      <c r="J710" s="268"/>
      <c r="K710" s="268"/>
      <c r="L710" s="268"/>
      <c r="M710" s="268"/>
      <c r="N710" s="268"/>
      <c r="O710" s="268"/>
      <c r="P710" s="268"/>
      <c r="Q710" s="268"/>
      <c r="R710" s="268"/>
      <c r="S710" s="268"/>
      <c r="T710" s="268"/>
      <c r="U710" s="268"/>
      <c r="V710" s="268"/>
      <c r="W710" s="268"/>
      <c r="X710" s="268"/>
      <c r="Y710" s="268"/>
      <c r="Z710" s="268"/>
    </row>
    <row r="711" spans="1:26" ht="15.75" customHeight="1">
      <c r="A711" s="268"/>
      <c r="B711" s="268"/>
      <c r="C711" s="268"/>
      <c r="D711" s="268"/>
      <c r="E711" s="268"/>
      <c r="F711" s="268"/>
      <c r="G711" s="268"/>
      <c r="H711" s="268"/>
      <c r="I711" s="268"/>
      <c r="J711" s="268"/>
      <c r="K711" s="268"/>
      <c r="L711" s="268"/>
      <c r="M711" s="268"/>
      <c r="N711" s="268"/>
      <c r="O711" s="268"/>
      <c r="P711" s="268"/>
      <c r="Q711" s="268"/>
      <c r="R711" s="268"/>
      <c r="S711" s="268"/>
      <c r="T711" s="268"/>
      <c r="U711" s="268"/>
      <c r="V711" s="268"/>
      <c r="W711" s="268"/>
      <c r="X711" s="268"/>
      <c r="Y711" s="268"/>
      <c r="Z711" s="268"/>
    </row>
    <row r="712" spans="1:26" ht="15.75" customHeight="1">
      <c r="A712" s="268"/>
      <c r="B712" s="268"/>
      <c r="C712" s="268"/>
      <c r="D712" s="268"/>
      <c r="E712" s="268"/>
      <c r="F712" s="268"/>
      <c r="G712" s="268"/>
      <c r="H712" s="268"/>
      <c r="I712" s="268"/>
      <c r="J712" s="268"/>
      <c r="K712" s="268"/>
      <c r="L712" s="268"/>
      <c r="M712" s="268"/>
      <c r="N712" s="268"/>
      <c r="O712" s="268"/>
      <c r="P712" s="268"/>
      <c r="Q712" s="268"/>
      <c r="R712" s="268"/>
      <c r="S712" s="268"/>
      <c r="T712" s="268"/>
      <c r="U712" s="268"/>
      <c r="V712" s="268"/>
      <c r="W712" s="268"/>
      <c r="X712" s="268"/>
      <c r="Y712" s="268"/>
      <c r="Z712" s="268"/>
    </row>
    <row r="713" spans="1:26" ht="15.75" customHeight="1">
      <c r="A713" s="268"/>
      <c r="B713" s="268"/>
      <c r="C713" s="268"/>
      <c r="D713" s="268"/>
      <c r="E713" s="268"/>
      <c r="F713" s="268"/>
      <c r="G713" s="268"/>
      <c r="H713" s="268"/>
      <c r="I713" s="268"/>
      <c r="J713" s="268"/>
      <c r="K713" s="268"/>
      <c r="L713" s="268"/>
      <c r="M713" s="268"/>
      <c r="N713" s="268"/>
      <c r="O713" s="268"/>
      <c r="P713" s="268"/>
      <c r="Q713" s="268"/>
      <c r="R713" s="268"/>
      <c r="S713" s="268"/>
      <c r="T713" s="268"/>
      <c r="U713" s="268"/>
      <c r="V713" s="268"/>
      <c r="W713" s="268"/>
      <c r="X713" s="268"/>
      <c r="Y713" s="268"/>
      <c r="Z713" s="268"/>
    </row>
    <row r="714" spans="1:26" ht="15.75" customHeight="1">
      <c r="A714" s="268"/>
      <c r="B714" s="268"/>
      <c r="C714" s="268"/>
      <c r="D714" s="268"/>
      <c r="E714" s="268"/>
      <c r="F714" s="268"/>
      <c r="G714" s="268"/>
      <c r="H714" s="268"/>
      <c r="I714" s="268"/>
      <c r="J714" s="268"/>
      <c r="K714" s="268"/>
      <c r="L714" s="268"/>
      <c r="M714" s="268"/>
      <c r="N714" s="268"/>
      <c r="O714" s="268"/>
      <c r="P714" s="268"/>
      <c r="Q714" s="268"/>
      <c r="R714" s="268"/>
      <c r="S714" s="268"/>
      <c r="T714" s="268"/>
      <c r="U714" s="268"/>
      <c r="V714" s="268"/>
      <c r="W714" s="268"/>
      <c r="X714" s="268"/>
      <c r="Y714" s="268"/>
      <c r="Z714" s="268"/>
    </row>
    <row r="715" spans="1:26" ht="15.75" customHeight="1">
      <c r="A715" s="268"/>
      <c r="B715" s="268"/>
      <c r="C715" s="268"/>
      <c r="D715" s="268"/>
      <c r="E715" s="268"/>
      <c r="F715" s="268"/>
      <c r="G715" s="268"/>
      <c r="H715" s="268"/>
      <c r="I715" s="268"/>
      <c r="J715" s="268"/>
      <c r="K715" s="268"/>
      <c r="L715" s="268"/>
      <c r="M715" s="268"/>
      <c r="N715" s="268"/>
      <c r="O715" s="268"/>
      <c r="P715" s="268"/>
      <c r="Q715" s="268"/>
      <c r="R715" s="268"/>
      <c r="S715" s="268"/>
      <c r="T715" s="268"/>
      <c r="U715" s="268"/>
      <c r="V715" s="268"/>
      <c r="W715" s="268"/>
      <c r="X715" s="268"/>
      <c r="Y715" s="268"/>
      <c r="Z715" s="268"/>
    </row>
    <row r="716" spans="1:26" ht="15.75" customHeight="1">
      <c r="A716" s="268"/>
      <c r="B716" s="268"/>
      <c r="C716" s="268"/>
      <c r="D716" s="268"/>
      <c r="E716" s="268"/>
      <c r="F716" s="268"/>
      <c r="G716" s="268"/>
      <c r="H716" s="268"/>
      <c r="I716" s="268"/>
      <c r="J716" s="268"/>
      <c r="K716" s="268"/>
      <c r="L716" s="268"/>
      <c r="M716" s="268"/>
      <c r="N716" s="268"/>
      <c r="O716" s="268"/>
      <c r="P716" s="268"/>
      <c r="Q716" s="268"/>
      <c r="R716" s="268"/>
      <c r="S716" s="268"/>
      <c r="T716" s="268"/>
      <c r="U716" s="268"/>
      <c r="V716" s="268"/>
      <c r="W716" s="268"/>
      <c r="X716" s="268"/>
      <c r="Y716" s="268"/>
      <c r="Z716" s="268"/>
    </row>
    <row r="717" spans="1:26" ht="15.75" customHeight="1">
      <c r="A717" s="268"/>
      <c r="B717" s="268"/>
      <c r="C717" s="268"/>
      <c r="D717" s="268"/>
      <c r="E717" s="268"/>
      <c r="F717" s="268"/>
      <c r="G717" s="268"/>
      <c r="H717" s="268"/>
      <c r="I717" s="268"/>
      <c r="J717" s="268"/>
      <c r="K717" s="268"/>
      <c r="L717" s="268"/>
      <c r="M717" s="268"/>
      <c r="N717" s="268"/>
      <c r="O717" s="268"/>
      <c r="P717" s="268"/>
      <c r="Q717" s="268"/>
      <c r="R717" s="268"/>
      <c r="S717" s="268"/>
      <c r="T717" s="268"/>
      <c r="U717" s="268"/>
      <c r="V717" s="268"/>
      <c r="W717" s="268"/>
      <c r="X717" s="268"/>
      <c r="Y717" s="268"/>
      <c r="Z717" s="268"/>
    </row>
    <row r="718" spans="1:26" ht="15.75" customHeight="1">
      <c r="A718" s="268"/>
      <c r="B718" s="268"/>
      <c r="C718" s="268"/>
      <c r="D718" s="268"/>
      <c r="E718" s="268"/>
      <c r="F718" s="268"/>
      <c r="G718" s="268"/>
      <c r="H718" s="268"/>
      <c r="I718" s="268"/>
      <c r="J718" s="268"/>
      <c r="K718" s="268"/>
      <c r="L718" s="268"/>
      <c r="M718" s="268"/>
      <c r="N718" s="268"/>
      <c r="O718" s="268"/>
      <c r="P718" s="268"/>
      <c r="Q718" s="268"/>
      <c r="R718" s="268"/>
      <c r="S718" s="268"/>
      <c r="T718" s="268"/>
      <c r="U718" s="268"/>
      <c r="V718" s="268"/>
      <c r="W718" s="268"/>
      <c r="X718" s="268"/>
      <c r="Y718" s="268"/>
      <c r="Z718" s="268"/>
    </row>
    <row r="719" spans="1:26" ht="15.75" customHeight="1">
      <c r="A719" s="268"/>
      <c r="B719" s="268"/>
      <c r="C719" s="268"/>
      <c r="D719" s="268"/>
      <c r="E719" s="268"/>
      <c r="F719" s="268"/>
      <c r="G719" s="268"/>
      <c r="H719" s="268"/>
      <c r="I719" s="268"/>
      <c r="J719" s="268"/>
      <c r="K719" s="268"/>
      <c r="L719" s="268"/>
      <c r="M719" s="268"/>
      <c r="N719" s="268"/>
      <c r="O719" s="268"/>
      <c r="P719" s="268"/>
      <c r="Q719" s="268"/>
      <c r="R719" s="268"/>
      <c r="S719" s="268"/>
      <c r="T719" s="268"/>
      <c r="U719" s="268"/>
      <c r="V719" s="268"/>
      <c r="W719" s="268"/>
      <c r="X719" s="268"/>
      <c r="Y719" s="268"/>
      <c r="Z719" s="268"/>
    </row>
    <row r="720" spans="1:26" ht="15.75" customHeight="1">
      <c r="A720" s="268"/>
      <c r="B720" s="268"/>
      <c r="C720" s="268"/>
      <c r="D720" s="268"/>
      <c r="E720" s="268"/>
      <c r="F720" s="268"/>
      <c r="G720" s="268"/>
      <c r="H720" s="268"/>
      <c r="I720" s="268"/>
      <c r="J720" s="268"/>
      <c r="K720" s="268"/>
      <c r="L720" s="268"/>
      <c r="M720" s="268"/>
      <c r="N720" s="268"/>
      <c r="O720" s="268"/>
      <c r="P720" s="268"/>
      <c r="Q720" s="268"/>
      <c r="R720" s="268"/>
      <c r="S720" s="268"/>
      <c r="T720" s="268"/>
      <c r="U720" s="268"/>
      <c r="V720" s="268"/>
      <c r="W720" s="268"/>
      <c r="X720" s="268"/>
      <c r="Y720" s="268"/>
      <c r="Z720" s="268"/>
    </row>
    <row r="721" spans="1:26" ht="15.75" customHeight="1">
      <c r="A721" s="268"/>
      <c r="B721" s="268"/>
      <c r="C721" s="268"/>
      <c r="D721" s="268"/>
      <c r="E721" s="268"/>
      <c r="F721" s="268"/>
      <c r="G721" s="268"/>
      <c r="H721" s="268"/>
      <c r="I721" s="268"/>
      <c r="J721" s="268"/>
      <c r="K721" s="268"/>
      <c r="L721" s="268"/>
      <c r="M721" s="268"/>
      <c r="N721" s="268"/>
      <c r="O721" s="268"/>
      <c r="P721" s="268"/>
      <c r="Q721" s="268"/>
      <c r="R721" s="268"/>
      <c r="S721" s="268"/>
      <c r="T721" s="268"/>
      <c r="U721" s="268"/>
      <c r="V721" s="268"/>
      <c r="W721" s="268"/>
      <c r="X721" s="268"/>
      <c r="Y721" s="268"/>
      <c r="Z721" s="268"/>
    </row>
    <row r="722" spans="1:26" ht="15.75" customHeight="1">
      <c r="A722" s="268"/>
      <c r="B722" s="268"/>
      <c r="C722" s="268"/>
      <c r="D722" s="268"/>
      <c r="E722" s="268"/>
      <c r="F722" s="268"/>
      <c r="G722" s="268"/>
      <c r="H722" s="268"/>
      <c r="I722" s="268"/>
      <c r="J722" s="268"/>
      <c r="K722" s="268"/>
      <c r="L722" s="268"/>
      <c r="M722" s="268"/>
      <c r="N722" s="268"/>
      <c r="O722" s="268"/>
      <c r="P722" s="268"/>
      <c r="Q722" s="268"/>
      <c r="R722" s="268"/>
      <c r="S722" s="268"/>
      <c r="T722" s="268"/>
      <c r="U722" s="268"/>
      <c r="V722" s="268"/>
      <c r="W722" s="268"/>
      <c r="X722" s="268"/>
      <c r="Y722" s="268"/>
      <c r="Z722" s="268"/>
    </row>
    <row r="723" spans="1:26" ht="15.75" customHeight="1">
      <c r="A723" s="268"/>
      <c r="B723" s="268"/>
      <c r="C723" s="268"/>
      <c r="D723" s="268"/>
      <c r="E723" s="268"/>
      <c r="F723" s="268"/>
      <c r="G723" s="268"/>
      <c r="H723" s="268"/>
      <c r="I723" s="268"/>
      <c r="J723" s="268"/>
      <c r="K723" s="268"/>
      <c r="L723" s="268"/>
      <c r="M723" s="268"/>
      <c r="N723" s="268"/>
      <c r="O723" s="268"/>
      <c r="P723" s="268"/>
      <c r="Q723" s="268"/>
      <c r="R723" s="268"/>
      <c r="S723" s="268"/>
      <c r="T723" s="268"/>
      <c r="U723" s="268"/>
      <c r="V723" s="268"/>
      <c r="W723" s="268"/>
      <c r="X723" s="268"/>
      <c r="Y723" s="268"/>
      <c r="Z723" s="268"/>
    </row>
    <row r="724" spans="1:26" ht="15.75" customHeight="1">
      <c r="A724" s="268"/>
      <c r="B724" s="268"/>
      <c r="C724" s="268"/>
      <c r="D724" s="268"/>
      <c r="E724" s="268"/>
      <c r="F724" s="268"/>
      <c r="G724" s="268"/>
      <c r="H724" s="268"/>
      <c r="I724" s="268"/>
      <c r="J724" s="268"/>
      <c r="K724" s="268"/>
      <c r="L724" s="268"/>
      <c r="M724" s="268"/>
      <c r="N724" s="268"/>
      <c r="O724" s="268"/>
      <c r="P724" s="268"/>
      <c r="Q724" s="268"/>
      <c r="R724" s="268"/>
      <c r="S724" s="268"/>
      <c r="T724" s="268"/>
      <c r="U724" s="268"/>
      <c r="V724" s="268"/>
      <c r="W724" s="268"/>
      <c r="X724" s="268"/>
      <c r="Y724" s="268"/>
      <c r="Z724" s="268"/>
    </row>
    <row r="725" spans="1:26" ht="15.75" customHeight="1">
      <c r="A725" s="268"/>
      <c r="B725" s="268"/>
      <c r="C725" s="268"/>
      <c r="D725" s="268"/>
      <c r="E725" s="268"/>
      <c r="F725" s="268"/>
      <c r="G725" s="268"/>
      <c r="H725" s="268"/>
      <c r="I725" s="268"/>
      <c r="J725" s="268"/>
      <c r="K725" s="268"/>
      <c r="L725" s="268"/>
      <c r="M725" s="268"/>
      <c r="N725" s="268"/>
      <c r="O725" s="268"/>
      <c r="P725" s="268"/>
      <c r="Q725" s="268"/>
      <c r="R725" s="268"/>
      <c r="S725" s="268"/>
      <c r="T725" s="268"/>
      <c r="U725" s="268"/>
      <c r="V725" s="268"/>
      <c r="W725" s="268"/>
      <c r="X725" s="268"/>
      <c r="Y725" s="268"/>
      <c r="Z725" s="268"/>
    </row>
    <row r="726" spans="1:26" ht="15.75" customHeight="1">
      <c r="A726" s="268"/>
      <c r="B726" s="268"/>
      <c r="C726" s="268"/>
      <c r="D726" s="268"/>
      <c r="E726" s="268"/>
      <c r="F726" s="268"/>
      <c r="G726" s="268"/>
      <c r="H726" s="268"/>
      <c r="I726" s="268"/>
      <c r="J726" s="268"/>
      <c r="K726" s="268"/>
      <c r="L726" s="268"/>
      <c r="M726" s="268"/>
      <c r="N726" s="268"/>
      <c r="O726" s="268"/>
      <c r="P726" s="268"/>
      <c r="Q726" s="268"/>
      <c r="R726" s="268"/>
      <c r="S726" s="268"/>
      <c r="T726" s="268"/>
      <c r="U726" s="268"/>
      <c r="V726" s="268"/>
      <c r="W726" s="268"/>
      <c r="X726" s="268"/>
      <c r="Y726" s="268"/>
      <c r="Z726" s="268"/>
    </row>
    <row r="727" spans="1:26" ht="15.75" customHeight="1">
      <c r="A727" s="268"/>
      <c r="B727" s="268"/>
      <c r="C727" s="268"/>
      <c r="D727" s="268"/>
      <c r="E727" s="268"/>
      <c r="F727" s="268"/>
      <c r="G727" s="268"/>
      <c r="H727" s="268"/>
      <c r="I727" s="268"/>
      <c r="J727" s="268"/>
      <c r="K727" s="268"/>
      <c r="L727" s="268"/>
      <c r="M727" s="268"/>
      <c r="N727" s="268"/>
      <c r="O727" s="268"/>
      <c r="P727" s="268"/>
      <c r="Q727" s="268"/>
      <c r="R727" s="268"/>
      <c r="S727" s="268"/>
      <c r="T727" s="268"/>
      <c r="U727" s="268"/>
      <c r="V727" s="268"/>
      <c r="W727" s="268"/>
      <c r="X727" s="268"/>
      <c r="Y727" s="268"/>
      <c r="Z727" s="268"/>
    </row>
    <row r="728" spans="1:26" ht="15.75" customHeight="1">
      <c r="A728" s="268"/>
      <c r="B728" s="268"/>
      <c r="C728" s="268"/>
      <c r="D728" s="268"/>
      <c r="E728" s="268"/>
      <c r="F728" s="268"/>
      <c r="G728" s="268"/>
      <c r="H728" s="268"/>
      <c r="I728" s="268"/>
      <c r="J728" s="268"/>
      <c r="K728" s="268"/>
      <c r="L728" s="268"/>
      <c r="M728" s="268"/>
      <c r="N728" s="268"/>
      <c r="O728" s="268"/>
      <c r="P728" s="268"/>
      <c r="Q728" s="268"/>
      <c r="R728" s="268"/>
      <c r="S728" s="268"/>
      <c r="T728" s="268"/>
      <c r="U728" s="268"/>
      <c r="V728" s="268"/>
      <c r="W728" s="268"/>
      <c r="X728" s="268"/>
      <c r="Y728" s="268"/>
      <c r="Z728" s="268"/>
    </row>
    <row r="729" spans="1:26" ht="15.75" customHeight="1">
      <c r="A729" s="268"/>
      <c r="B729" s="268"/>
      <c r="C729" s="268"/>
      <c r="D729" s="268"/>
      <c r="E729" s="268"/>
      <c r="F729" s="268"/>
      <c r="G729" s="268"/>
      <c r="H729" s="268"/>
      <c r="I729" s="268"/>
      <c r="J729" s="268"/>
      <c r="K729" s="268"/>
      <c r="L729" s="268"/>
      <c r="M729" s="268"/>
      <c r="N729" s="268"/>
      <c r="O729" s="268"/>
      <c r="P729" s="268"/>
      <c r="Q729" s="268"/>
      <c r="R729" s="268"/>
      <c r="S729" s="268"/>
      <c r="T729" s="268"/>
      <c r="U729" s="268"/>
      <c r="V729" s="268"/>
      <c r="W729" s="268"/>
      <c r="X729" s="268"/>
      <c r="Y729" s="268"/>
      <c r="Z729" s="268"/>
    </row>
    <row r="730" spans="1:26" ht="15.75" customHeight="1">
      <c r="A730" s="268"/>
      <c r="B730" s="268"/>
      <c r="C730" s="268"/>
      <c r="D730" s="268"/>
      <c r="E730" s="268"/>
      <c r="F730" s="268"/>
      <c r="G730" s="268"/>
      <c r="H730" s="268"/>
      <c r="I730" s="268"/>
      <c r="J730" s="268"/>
      <c r="K730" s="268"/>
      <c r="L730" s="268"/>
      <c r="M730" s="268"/>
      <c r="N730" s="268"/>
      <c r="O730" s="268"/>
      <c r="P730" s="268"/>
      <c r="Q730" s="268"/>
      <c r="R730" s="268"/>
      <c r="S730" s="268"/>
      <c r="T730" s="268"/>
      <c r="U730" s="268"/>
      <c r="V730" s="268"/>
      <c r="W730" s="268"/>
      <c r="X730" s="268"/>
      <c r="Y730" s="268"/>
      <c r="Z730" s="268"/>
    </row>
    <row r="731" spans="1:26" ht="15.75" customHeight="1">
      <c r="A731" s="268"/>
      <c r="B731" s="268"/>
      <c r="C731" s="268"/>
      <c r="D731" s="268"/>
      <c r="E731" s="268"/>
      <c r="F731" s="268"/>
      <c r="G731" s="268"/>
      <c r="H731" s="268"/>
      <c r="I731" s="268"/>
      <c r="J731" s="268"/>
      <c r="K731" s="268"/>
      <c r="L731" s="268"/>
      <c r="M731" s="268"/>
      <c r="N731" s="268"/>
      <c r="O731" s="268"/>
      <c r="P731" s="268"/>
      <c r="Q731" s="268"/>
      <c r="R731" s="268"/>
      <c r="S731" s="268"/>
      <c r="T731" s="268"/>
      <c r="U731" s="268"/>
      <c r="V731" s="268"/>
      <c r="W731" s="268"/>
      <c r="X731" s="268"/>
      <c r="Y731" s="268"/>
      <c r="Z731" s="268"/>
    </row>
    <row r="732" spans="1:26" ht="15.75" customHeight="1">
      <c r="A732" s="268"/>
      <c r="B732" s="268"/>
      <c r="C732" s="268"/>
      <c r="D732" s="268"/>
      <c r="E732" s="268"/>
      <c r="F732" s="268"/>
      <c r="G732" s="268"/>
      <c r="H732" s="268"/>
      <c r="I732" s="268"/>
      <c r="J732" s="268"/>
      <c r="K732" s="268"/>
      <c r="L732" s="268"/>
      <c r="M732" s="268"/>
      <c r="N732" s="268"/>
      <c r="O732" s="268"/>
      <c r="P732" s="268"/>
      <c r="Q732" s="268"/>
      <c r="R732" s="268"/>
      <c r="S732" s="268"/>
      <c r="T732" s="268"/>
      <c r="U732" s="268"/>
      <c r="V732" s="268"/>
      <c r="W732" s="268"/>
      <c r="X732" s="268"/>
      <c r="Y732" s="268"/>
      <c r="Z732" s="268"/>
    </row>
    <row r="733" spans="1:26" ht="15.75" customHeight="1">
      <c r="A733" s="268"/>
      <c r="B733" s="268"/>
      <c r="C733" s="268"/>
      <c r="D733" s="268"/>
      <c r="E733" s="268"/>
      <c r="F733" s="268"/>
      <c r="G733" s="268"/>
      <c r="H733" s="268"/>
      <c r="I733" s="268"/>
      <c r="J733" s="268"/>
      <c r="K733" s="268"/>
      <c r="L733" s="268"/>
      <c r="M733" s="268"/>
      <c r="N733" s="268"/>
      <c r="O733" s="268"/>
      <c r="P733" s="268"/>
      <c r="Q733" s="268"/>
      <c r="R733" s="268"/>
      <c r="S733" s="268"/>
      <c r="T733" s="268"/>
      <c r="U733" s="268"/>
      <c r="V733" s="268"/>
      <c r="W733" s="268"/>
      <c r="X733" s="268"/>
      <c r="Y733" s="268"/>
      <c r="Z733" s="268"/>
    </row>
    <row r="734" spans="1:26" ht="15.75" customHeight="1">
      <c r="A734" s="268"/>
      <c r="B734" s="268"/>
      <c r="C734" s="268"/>
      <c r="D734" s="268"/>
      <c r="E734" s="268"/>
      <c r="F734" s="268"/>
      <c r="G734" s="268"/>
      <c r="H734" s="268"/>
      <c r="I734" s="268"/>
      <c r="J734" s="268"/>
      <c r="K734" s="268"/>
      <c r="L734" s="268"/>
      <c r="M734" s="268"/>
      <c r="N734" s="268"/>
      <c r="O734" s="268"/>
      <c r="P734" s="268"/>
      <c r="Q734" s="268"/>
      <c r="R734" s="268"/>
      <c r="S734" s="268"/>
      <c r="T734" s="268"/>
      <c r="U734" s="268"/>
      <c r="V734" s="268"/>
      <c r="W734" s="268"/>
      <c r="X734" s="268"/>
      <c r="Y734" s="268"/>
      <c r="Z734" s="268"/>
    </row>
    <row r="735" spans="1:26" ht="15.75" customHeight="1">
      <c r="A735" s="268"/>
      <c r="B735" s="268"/>
      <c r="C735" s="268"/>
      <c r="D735" s="268"/>
      <c r="E735" s="268"/>
      <c r="F735" s="268"/>
      <c r="G735" s="268"/>
      <c r="H735" s="268"/>
      <c r="I735" s="268"/>
      <c r="J735" s="268"/>
      <c r="K735" s="268"/>
      <c r="L735" s="268"/>
      <c r="M735" s="268"/>
      <c r="N735" s="268"/>
      <c r="O735" s="268"/>
      <c r="P735" s="268"/>
      <c r="Q735" s="268"/>
      <c r="R735" s="268"/>
      <c r="S735" s="268"/>
      <c r="T735" s="268"/>
      <c r="U735" s="268"/>
      <c r="V735" s="268"/>
      <c r="W735" s="268"/>
      <c r="X735" s="268"/>
      <c r="Y735" s="268"/>
      <c r="Z735" s="268"/>
    </row>
    <row r="736" spans="1:26" ht="15.75" customHeight="1">
      <c r="A736" s="268"/>
      <c r="B736" s="268"/>
      <c r="C736" s="268"/>
      <c r="D736" s="268"/>
      <c r="E736" s="268"/>
      <c r="F736" s="268"/>
      <c r="G736" s="268"/>
      <c r="H736" s="268"/>
      <c r="I736" s="268"/>
      <c r="J736" s="268"/>
      <c r="K736" s="268"/>
      <c r="L736" s="268"/>
      <c r="M736" s="268"/>
      <c r="N736" s="268"/>
      <c r="O736" s="268"/>
      <c r="P736" s="268"/>
      <c r="Q736" s="268"/>
      <c r="R736" s="268"/>
      <c r="S736" s="268"/>
      <c r="T736" s="268"/>
      <c r="U736" s="268"/>
      <c r="V736" s="268"/>
      <c r="W736" s="268"/>
      <c r="X736" s="268"/>
      <c r="Y736" s="268"/>
      <c r="Z736" s="268"/>
    </row>
    <row r="737" spans="1:26" ht="15.75" customHeight="1">
      <c r="A737" s="268"/>
      <c r="B737" s="268"/>
      <c r="C737" s="268"/>
      <c r="D737" s="268"/>
      <c r="E737" s="268"/>
      <c r="F737" s="268"/>
      <c r="G737" s="268"/>
      <c r="H737" s="268"/>
      <c r="I737" s="268"/>
      <c r="J737" s="268"/>
      <c r="K737" s="268"/>
      <c r="L737" s="268"/>
      <c r="M737" s="268"/>
      <c r="N737" s="268"/>
      <c r="O737" s="268"/>
      <c r="P737" s="268"/>
      <c r="Q737" s="268"/>
      <c r="R737" s="268"/>
      <c r="S737" s="268"/>
      <c r="T737" s="268"/>
      <c r="U737" s="268"/>
      <c r="V737" s="268"/>
      <c r="W737" s="268"/>
      <c r="X737" s="268"/>
      <c r="Y737" s="268"/>
      <c r="Z737" s="268"/>
    </row>
    <row r="738" spans="1:26" ht="15.75" customHeight="1">
      <c r="A738" s="268"/>
      <c r="B738" s="268"/>
      <c r="C738" s="268"/>
      <c r="D738" s="268"/>
      <c r="E738" s="268"/>
      <c r="F738" s="268"/>
      <c r="G738" s="268"/>
      <c r="H738" s="268"/>
      <c r="I738" s="268"/>
      <c r="J738" s="268"/>
      <c r="K738" s="268"/>
      <c r="L738" s="268"/>
      <c r="M738" s="268"/>
      <c r="N738" s="268"/>
      <c r="O738" s="268"/>
      <c r="P738" s="268"/>
      <c r="Q738" s="268"/>
      <c r="R738" s="268"/>
      <c r="S738" s="268"/>
      <c r="T738" s="268"/>
      <c r="U738" s="268"/>
      <c r="V738" s="268"/>
      <c r="W738" s="268"/>
      <c r="X738" s="268"/>
      <c r="Y738" s="268"/>
      <c r="Z738" s="268"/>
    </row>
    <row r="739" spans="1:26" ht="15.75" customHeight="1">
      <c r="A739" s="268"/>
      <c r="B739" s="268"/>
      <c r="C739" s="268"/>
      <c r="D739" s="268"/>
      <c r="E739" s="268"/>
      <c r="F739" s="268"/>
      <c r="G739" s="268"/>
      <c r="H739" s="268"/>
      <c r="I739" s="268"/>
      <c r="J739" s="268"/>
      <c r="K739" s="268"/>
      <c r="L739" s="268"/>
      <c r="M739" s="268"/>
      <c r="N739" s="268"/>
      <c r="O739" s="268"/>
      <c r="P739" s="268"/>
      <c r="Q739" s="268"/>
      <c r="R739" s="268"/>
      <c r="S739" s="268"/>
      <c r="T739" s="268"/>
      <c r="U739" s="268"/>
      <c r="V739" s="268"/>
      <c r="W739" s="268"/>
      <c r="X739" s="268"/>
      <c r="Y739" s="268"/>
      <c r="Z739" s="268"/>
    </row>
    <row r="740" spans="1:26" ht="15.75" customHeight="1">
      <c r="A740" s="268"/>
      <c r="B740" s="268"/>
      <c r="C740" s="268"/>
      <c r="D740" s="268"/>
      <c r="E740" s="268"/>
      <c r="F740" s="268"/>
      <c r="G740" s="268"/>
      <c r="H740" s="268"/>
      <c r="I740" s="268"/>
      <c r="J740" s="268"/>
      <c r="K740" s="268"/>
      <c r="L740" s="268"/>
      <c r="M740" s="268"/>
      <c r="N740" s="268"/>
      <c r="O740" s="268"/>
      <c r="P740" s="268"/>
      <c r="Q740" s="268"/>
      <c r="R740" s="268"/>
      <c r="S740" s="268"/>
      <c r="T740" s="268"/>
      <c r="U740" s="268"/>
      <c r="V740" s="268"/>
      <c r="W740" s="268"/>
      <c r="X740" s="268"/>
      <c r="Y740" s="268"/>
      <c r="Z740" s="268"/>
    </row>
    <row r="741" spans="1:26" ht="15.75" customHeight="1">
      <c r="A741" s="268"/>
      <c r="B741" s="268"/>
      <c r="C741" s="268"/>
      <c r="D741" s="268"/>
      <c r="E741" s="268"/>
      <c r="F741" s="268"/>
      <c r="G741" s="268"/>
      <c r="H741" s="268"/>
      <c r="I741" s="268"/>
      <c r="J741" s="268"/>
      <c r="K741" s="268"/>
      <c r="L741" s="268"/>
      <c r="M741" s="268"/>
      <c r="N741" s="268"/>
      <c r="O741" s="268"/>
      <c r="P741" s="268"/>
      <c r="Q741" s="268"/>
      <c r="R741" s="268"/>
      <c r="S741" s="268"/>
      <c r="T741" s="268"/>
      <c r="U741" s="268"/>
      <c r="V741" s="268"/>
      <c r="W741" s="268"/>
      <c r="X741" s="268"/>
      <c r="Y741" s="268"/>
      <c r="Z741" s="268"/>
    </row>
    <row r="742" spans="1:26" ht="15.75" customHeight="1">
      <c r="A742" s="268"/>
      <c r="B742" s="268"/>
      <c r="C742" s="268"/>
      <c r="D742" s="268"/>
      <c r="E742" s="268"/>
      <c r="F742" s="268"/>
      <c r="G742" s="268"/>
      <c r="H742" s="268"/>
      <c r="I742" s="268"/>
      <c r="J742" s="268"/>
      <c r="K742" s="268"/>
      <c r="L742" s="268"/>
      <c r="M742" s="268"/>
      <c r="N742" s="268"/>
      <c r="O742" s="268"/>
      <c r="P742" s="268"/>
      <c r="Q742" s="268"/>
      <c r="R742" s="268"/>
      <c r="S742" s="268"/>
      <c r="T742" s="268"/>
      <c r="U742" s="268"/>
      <c r="V742" s="268"/>
      <c r="W742" s="268"/>
      <c r="X742" s="268"/>
      <c r="Y742" s="268"/>
      <c r="Z742" s="268"/>
    </row>
    <row r="743" spans="1:26" ht="15.75" customHeight="1">
      <c r="A743" s="268"/>
      <c r="B743" s="268"/>
      <c r="C743" s="268"/>
      <c r="D743" s="268"/>
      <c r="E743" s="268"/>
      <c r="F743" s="268"/>
      <c r="G743" s="268"/>
      <c r="H743" s="268"/>
      <c r="I743" s="268"/>
      <c r="J743" s="268"/>
      <c r="K743" s="268"/>
      <c r="L743" s="268"/>
      <c r="M743" s="268"/>
      <c r="N743" s="268"/>
      <c r="O743" s="268"/>
      <c r="P743" s="268"/>
      <c r="Q743" s="268"/>
      <c r="R743" s="268"/>
      <c r="S743" s="268"/>
      <c r="T743" s="268"/>
      <c r="U743" s="268"/>
      <c r="V743" s="268"/>
      <c r="W743" s="268"/>
      <c r="X743" s="268"/>
      <c r="Y743" s="268"/>
      <c r="Z743" s="268"/>
    </row>
    <row r="744" spans="1:26" ht="15.75" customHeight="1">
      <c r="A744" s="268"/>
      <c r="B744" s="268"/>
      <c r="C744" s="268"/>
      <c r="D744" s="268"/>
      <c r="E744" s="268"/>
      <c r="F744" s="268"/>
      <c r="G744" s="268"/>
      <c r="H744" s="268"/>
      <c r="I744" s="268"/>
      <c r="J744" s="268"/>
      <c r="K744" s="268"/>
      <c r="L744" s="268"/>
      <c r="M744" s="268"/>
      <c r="N744" s="268"/>
      <c r="O744" s="268"/>
      <c r="P744" s="268"/>
      <c r="Q744" s="268"/>
      <c r="R744" s="268"/>
      <c r="S744" s="268"/>
      <c r="T744" s="268"/>
      <c r="U744" s="268"/>
      <c r="V744" s="268"/>
      <c r="W744" s="268"/>
      <c r="X744" s="268"/>
      <c r="Y744" s="268"/>
      <c r="Z744" s="268"/>
    </row>
    <row r="745" spans="1:26" ht="15.75" customHeight="1">
      <c r="A745" s="268"/>
      <c r="B745" s="268"/>
      <c r="C745" s="268"/>
      <c r="D745" s="268"/>
      <c r="E745" s="268"/>
      <c r="F745" s="268"/>
      <c r="G745" s="268"/>
      <c r="H745" s="268"/>
      <c r="I745" s="268"/>
      <c r="J745" s="268"/>
      <c r="K745" s="268"/>
      <c r="L745" s="268"/>
      <c r="M745" s="268"/>
      <c r="N745" s="268"/>
      <c r="O745" s="268"/>
      <c r="P745" s="268"/>
      <c r="Q745" s="268"/>
      <c r="R745" s="268"/>
      <c r="S745" s="268"/>
      <c r="T745" s="268"/>
      <c r="U745" s="268"/>
      <c r="V745" s="268"/>
      <c r="W745" s="268"/>
      <c r="X745" s="268"/>
      <c r="Y745" s="268"/>
      <c r="Z745" s="268"/>
    </row>
    <row r="746" spans="1:26" ht="15.75" customHeight="1">
      <c r="A746" s="268"/>
      <c r="B746" s="268"/>
      <c r="C746" s="268"/>
      <c r="D746" s="268"/>
      <c r="E746" s="268"/>
      <c r="F746" s="268"/>
      <c r="G746" s="268"/>
      <c r="H746" s="268"/>
      <c r="I746" s="268"/>
      <c r="J746" s="268"/>
      <c r="K746" s="268"/>
      <c r="L746" s="268"/>
      <c r="M746" s="268"/>
      <c r="N746" s="268"/>
      <c r="O746" s="268"/>
      <c r="P746" s="268"/>
      <c r="Q746" s="268"/>
      <c r="R746" s="268"/>
      <c r="S746" s="268"/>
      <c r="T746" s="268"/>
      <c r="U746" s="268"/>
      <c r="V746" s="268"/>
      <c r="W746" s="268"/>
      <c r="X746" s="268"/>
      <c r="Y746" s="268"/>
      <c r="Z746" s="268"/>
    </row>
    <row r="747" spans="1:26" ht="15.75" customHeight="1">
      <c r="A747" s="268"/>
      <c r="B747" s="268"/>
      <c r="C747" s="268"/>
      <c r="D747" s="268"/>
      <c r="E747" s="268"/>
      <c r="F747" s="268"/>
      <c r="G747" s="268"/>
      <c r="H747" s="268"/>
      <c r="I747" s="268"/>
      <c r="J747" s="268"/>
      <c r="K747" s="268"/>
      <c r="L747" s="268"/>
      <c r="M747" s="268"/>
      <c r="N747" s="268"/>
      <c r="O747" s="268"/>
      <c r="P747" s="268"/>
      <c r="Q747" s="268"/>
      <c r="R747" s="268"/>
      <c r="S747" s="268"/>
      <c r="T747" s="268"/>
      <c r="U747" s="268"/>
      <c r="V747" s="268"/>
      <c r="W747" s="268"/>
      <c r="X747" s="268"/>
      <c r="Y747" s="268"/>
      <c r="Z747" s="268"/>
    </row>
    <row r="748" spans="1:26" ht="15.75" customHeight="1">
      <c r="A748" s="268"/>
      <c r="B748" s="268"/>
      <c r="C748" s="268"/>
      <c r="D748" s="268"/>
      <c r="E748" s="268"/>
      <c r="F748" s="268"/>
      <c r="G748" s="268"/>
      <c r="H748" s="268"/>
      <c r="I748" s="268"/>
      <c r="J748" s="268"/>
      <c r="K748" s="268"/>
      <c r="L748" s="268"/>
      <c r="M748" s="268"/>
      <c r="N748" s="268"/>
      <c r="O748" s="268"/>
      <c r="P748" s="268"/>
      <c r="Q748" s="268"/>
      <c r="R748" s="268"/>
      <c r="S748" s="268"/>
      <c r="T748" s="268"/>
      <c r="U748" s="268"/>
      <c r="V748" s="268"/>
      <c r="W748" s="268"/>
      <c r="X748" s="268"/>
      <c r="Y748" s="268"/>
      <c r="Z748" s="268"/>
    </row>
    <row r="749" spans="1:26" ht="15.75" customHeight="1">
      <c r="A749" s="268"/>
      <c r="B749" s="268"/>
      <c r="C749" s="268"/>
      <c r="D749" s="268"/>
      <c r="E749" s="268"/>
      <c r="F749" s="268"/>
      <c r="G749" s="268"/>
      <c r="H749" s="268"/>
      <c r="I749" s="268"/>
      <c r="J749" s="268"/>
      <c r="K749" s="268"/>
      <c r="L749" s="268"/>
      <c r="M749" s="268"/>
      <c r="N749" s="268"/>
      <c r="O749" s="268"/>
      <c r="P749" s="268"/>
      <c r="Q749" s="268"/>
      <c r="R749" s="268"/>
      <c r="S749" s="268"/>
      <c r="T749" s="268"/>
      <c r="U749" s="268"/>
      <c r="V749" s="268"/>
      <c r="W749" s="268"/>
      <c r="X749" s="268"/>
      <c r="Y749" s="268"/>
      <c r="Z749" s="268"/>
    </row>
    <row r="750" spans="1:26" ht="15.75" customHeight="1">
      <c r="A750" s="268"/>
      <c r="B750" s="268"/>
      <c r="C750" s="268"/>
      <c r="D750" s="268"/>
      <c r="E750" s="268"/>
      <c r="F750" s="268"/>
      <c r="G750" s="268"/>
      <c r="H750" s="268"/>
      <c r="I750" s="268"/>
      <c r="J750" s="268"/>
      <c r="K750" s="268"/>
      <c r="L750" s="268"/>
      <c r="M750" s="268"/>
      <c r="N750" s="268"/>
      <c r="O750" s="268"/>
      <c r="P750" s="268"/>
      <c r="Q750" s="268"/>
      <c r="R750" s="268"/>
      <c r="S750" s="268"/>
      <c r="T750" s="268"/>
      <c r="U750" s="268"/>
      <c r="V750" s="268"/>
      <c r="W750" s="268"/>
      <c r="X750" s="268"/>
      <c r="Y750" s="268"/>
      <c r="Z750" s="268"/>
    </row>
    <row r="751" spans="1:26" ht="15.75" customHeight="1">
      <c r="A751" s="268"/>
      <c r="B751" s="268"/>
      <c r="C751" s="268"/>
      <c r="D751" s="268"/>
      <c r="E751" s="268"/>
      <c r="F751" s="268"/>
      <c r="G751" s="268"/>
      <c r="H751" s="268"/>
      <c r="I751" s="268"/>
      <c r="J751" s="268"/>
      <c r="K751" s="268"/>
      <c r="L751" s="268"/>
      <c r="M751" s="268"/>
      <c r="N751" s="268"/>
      <c r="O751" s="268"/>
      <c r="P751" s="268"/>
      <c r="Q751" s="268"/>
      <c r="R751" s="268"/>
      <c r="S751" s="268"/>
      <c r="T751" s="268"/>
      <c r="U751" s="268"/>
      <c r="V751" s="268"/>
      <c r="W751" s="268"/>
      <c r="X751" s="268"/>
      <c r="Y751" s="268"/>
      <c r="Z751" s="268"/>
    </row>
    <row r="752" spans="1:26" ht="15.75" customHeight="1">
      <c r="A752" s="268"/>
      <c r="B752" s="268"/>
      <c r="C752" s="268"/>
      <c r="D752" s="268"/>
      <c r="E752" s="268"/>
      <c r="F752" s="268"/>
      <c r="G752" s="268"/>
      <c r="H752" s="268"/>
      <c r="I752" s="268"/>
      <c r="J752" s="268"/>
      <c r="K752" s="268"/>
      <c r="L752" s="268"/>
      <c r="M752" s="268"/>
      <c r="N752" s="268"/>
      <c r="O752" s="268"/>
      <c r="P752" s="268"/>
      <c r="Q752" s="268"/>
      <c r="R752" s="268"/>
      <c r="S752" s="268"/>
      <c r="T752" s="268"/>
      <c r="U752" s="268"/>
      <c r="V752" s="268"/>
      <c r="W752" s="268"/>
      <c r="X752" s="268"/>
      <c r="Y752" s="268"/>
      <c r="Z752" s="268"/>
    </row>
    <row r="753" spans="1:26" ht="15.75" customHeight="1">
      <c r="A753" s="268"/>
      <c r="B753" s="268"/>
      <c r="C753" s="268"/>
      <c r="D753" s="268"/>
      <c r="E753" s="268"/>
      <c r="F753" s="268"/>
      <c r="G753" s="268"/>
      <c r="H753" s="268"/>
      <c r="I753" s="268"/>
      <c r="J753" s="268"/>
      <c r="K753" s="268"/>
      <c r="L753" s="268"/>
      <c r="M753" s="268"/>
      <c r="N753" s="268"/>
      <c r="O753" s="268"/>
      <c r="P753" s="268"/>
      <c r="Q753" s="268"/>
      <c r="R753" s="268"/>
      <c r="S753" s="268"/>
      <c r="T753" s="268"/>
      <c r="U753" s="268"/>
      <c r="V753" s="268"/>
      <c r="W753" s="268"/>
      <c r="X753" s="268"/>
      <c r="Y753" s="268"/>
      <c r="Z753" s="268"/>
    </row>
    <row r="754" spans="1:26" ht="15.75" customHeight="1">
      <c r="A754" s="268"/>
      <c r="B754" s="268"/>
      <c r="C754" s="268"/>
      <c r="D754" s="268"/>
      <c r="E754" s="268"/>
      <c r="F754" s="268"/>
      <c r="G754" s="268"/>
      <c r="H754" s="268"/>
      <c r="I754" s="268"/>
      <c r="J754" s="268"/>
      <c r="K754" s="268"/>
      <c r="L754" s="268"/>
      <c r="M754" s="268"/>
      <c r="N754" s="268"/>
      <c r="O754" s="268"/>
      <c r="P754" s="268"/>
      <c r="Q754" s="268"/>
      <c r="R754" s="268"/>
      <c r="S754" s="268"/>
      <c r="T754" s="268"/>
      <c r="U754" s="268"/>
      <c r="V754" s="268"/>
      <c r="W754" s="268"/>
      <c r="X754" s="268"/>
      <c r="Y754" s="268"/>
      <c r="Z754" s="268"/>
    </row>
    <row r="755" spans="1:26" ht="15.75" customHeight="1">
      <c r="A755" s="268"/>
      <c r="B755" s="268"/>
      <c r="C755" s="268"/>
      <c r="D755" s="268"/>
      <c r="E755" s="268"/>
      <c r="F755" s="268"/>
      <c r="G755" s="268"/>
      <c r="H755" s="268"/>
      <c r="I755" s="268"/>
      <c r="J755" s="268"/>
      <c r="K755" s="268"/>
      <c r="L755" s="268"/>
      <c r="M755" s="268"/>
      <c r="N755" s="268"/>
      <c r="O755" s="268"/>
      <c r="P755" s="268"/>
      <c r="Q755" s="268"/>
      <c r="R755" s="268"/>
      <c r="S755" s="268"/>
      <c r="T755" s="268"/>
      <c r="U755" s="268"/>
      <c r="V755" s="268"/>
      <c r="W755" s="268"/>
      <c r="X755" s="268"/>
      <c r="Y755" s="268"/>
      <c r="Z755" s="268"/>
    </row>
    <row r="756" spans="1:26" ht="15.75" customHeight="1">
      <c r="A756" s="268"/>
      <c r="B756" s="268"/>
      <c r="C756" s="268"/>
      <c r="D756" s="268"/>
      <c r="E756" s="268"/>
      <c r="F756" s="268"/>
      <c r="G756" s="268"/>
      <c r="H756" s="268"/>
      <c r="I756" s="268"/>
      <c r="J756" s="268"/>
      <c r="K756" s="268"/>
      <c r="L756" s="268"/>
      <c r="M756" s="268"/>
      <c r="N756" s="268"/>
      <c r="O756" s="268"/>
      <c r="P756" s="268"/>
      <c r="Q756" s="268"/>
      <c r="R756" s="268"/>
      <c r="S756" s="268"/>
      <c r="T756" s="268"/>
      <c r="U756" s="268"/>
      <c r="V756" s="268"/>
      <c r="W756" s="268"/>
      <c r="X756" s="268"/>
      <c r="Y756" s="268"/>
      <c r="Z756" s="268"/>
    </row>
    <row r="757" spans="1:26" ht="15.75" customHeight="1">
      <c r="A757" s="268"/>
      <c r="B757" s="268"/>
      <c r="C757" s="268"/>
      <c r="D757" s="268"/>
      <c r="E757" s="268"/>
      <c r="F757" s="268"/>
      <c r="G757" s="268"/>
      <c r="H757" s="268"/>
      <c r="I757" s="268"/>
      <c r="J757" s="268"/>
      <c r="K757" s="268"/>
      <c r="L757" s="268"/>
      <c r="M757" s="268"/>
      <c r="N757" s="268"/>
      <c r="O757" s="268"/>
      <c r="P757" s="268"/>
      <c r="Q757" s="268"/>
      <c r="R757" s="268"/>
      <c r="S757" s="268"/>
      <c r="T757" s="268"/>
      <c r="U757" s="268"/>
      <c r="V757" s="268"/>
      <c r="W757" s="268"/>
      <c r="X757" s="268"/>
      <c r="Y757" s="268"/>
      <c r="Z757" s="268"/>
    </row>
    <row r="758" spans="1:26" ht="15.75" customHeight="1">
      <c r="A758" s="268"/>
      <c r="B758" s="268"/>
      <c r="C758" s="268"/>
      <c r="D758" s="268"/>
      <c r="E758" s="268"/>
      <c r="F758" s="268"/>
      <c r="G758" s="268"/>
      <c r="H758" s="268"/>
      <c r="I758" s="268"/>
      <c r="J758" s="268"/>
      <c r="K758" s="268"/>
      <c r="L758" s="268"/>
      <c r="M758" s="268"/>
      <c r="N758" s="268"/>
      <c r="O758" s="268"/>
      <c r="P758" s="268"/>
      <c r="Q758" s="268"/>
      <c r="R758" s="268"/>
      <c r="S758" s="268"/>
      <c r="T758" s="268"/>
      <c r="U758" s="268"/>
      <c r="V758" s="268"/>
      <c r="W758" s="268"/>
      <c r="X758" s="268"/>
      <c r="Y758" s="268"/>
      <c r="Z758" s="268"/>
    </row>
    <row r="759" spans="1:26" ht="15.75" customHeight="1">
      <c r="A759" s="268"/>
      <c r="B759" s="268"/>
      <c r="C759" s="268"/>
      <c r="D759" s="268"/>
      <c r="E759" s="268"/>
      <c r="F759" s="268"/>
      <c r="G759" s="268"/>
      <c r="H759" s="268"/>
      <c r="I759" s="268"/>
      <c r="J759" s="268"/>
      <c r="K759" s="268"/>
      <c r="L759" s="268"/>
      <c r="M759" s="268"/>
      <c r="N759" s="268"/>
      <c r="O759" s="268"/>
      <c r="P759" s="268"/>
      <c r="Q759" s="268"/>
      <c r="R759" s="268"/>
      <c r="S759" s="268"/>
      <c r="T759" s="268"/>
      <c r="U759" s="268"/>
      <c r="V759" s="268"/>
      <c r="W759" s="268"/>
      <c r="X759" s="268"/>
      <c r="Y759" s="268"/>
      <c r="Z759" s="268"/>
    </row>
    <row r="760" spans="1:26" ht="15.75" customHeight="1">
      <c r="A760" s="268"/>
      <c r="B760" s="268"/>
      <c r="C760" s="268"/>
      <c r="D760" s="268"/>
      <c r="E760" s="268"/>
      <c r="F760" s="268"/>
      <c r="G760" s="268"/>
      <c r="H760" s="268"/>
      <c r="I760" s="268"/>
      <c r="J760" s="268"/>
      <c r="K760" s="268"/>
      <c r="L760" s="268"/>
      <c r="M760" s="268"/>
      <c r="N760" s="268"/>
      <c r="O760" s="268"/>
      <c r="P760" s="268"/>
      <c r="Q760" s="268"/>
      <c r="R760" s="268"/>
      <c r="S760" s="268"/>
      <c r="T760" s="268"/>
      <c r="U760" s="268"/>
      <c r="V760" s="268"/>
      <c r="W760" s="268"/>
      <c r="X760" s="268"/>
      <c r="Y760" s="268"/>
      <c r="Z760" s="268"/>
    </row>
    <row r="761" spans="1:26" ht="15.75" customHeight="1">
      <c r="A761" s="268"/>
      <c r="B761" s="268"/>
      <c r="C761" s="268"/>
      <c r="D761" s="268"/>
      <c r="E761" s="268"/>
      <c r="F761" s="268"/>
      <c r="G761" s="268"/>
      <c r="H761" s="268"/>
      <c r="I761" s="268"/>
      <c r="J761" s="268"/>
      <c r="K761" s="268"/>
      <c r="L761" s="268"/>
      <c r="M761" s="268"/>
      <c r="N761" s="268"/>
      <c r="O761" s="268"/>
      <c r="P761" s="268"/>
      <c r="Q761" s="268"/>
      <c r="R761" s="268"/>
      <c r="S761" s="268"/>
      <c r="T761" s="268"/>
      <c r="U761" s="268"/>
      <c r="V761" s="268"/>
      <c r="W761" s="268"/>
      <c r="X761" s="268"/>
      <c r="Y761" s="268"/>
      <c r="Z761" s="268"/>
    </row>
    <row r="762" spans="1:26" ht="15.75" customHeight="1">
      <c r="A762" s="268"/>
      <c r="B762" s="268"/>
      <c r="C762" s="268"/>
      <c r="D762" s="268"/>
      <c r="E762" s="268"/>
      <c r="F762" s="268"/>
      <c r="G762" s="268"/>
      <c r="H762" s="268"/>
      <c r="I762" s="268"/>
      <c r="J762" s="268"/>
      <c r="K762" s="268"/>
      <c r="L762" s="268"/>
      <c r="M762" s="268"/>
      <c r="N762" s="268"/>
      <c r="O762" s="268"/>
      <c r="P762" s="268"/>
      <c r="Q762" s="268"/>
      <c r="R762" s="268"/>
      <c r="S762" s="268"/>
      <c r="T762" s="268"/>
      <c r="U762" s="268"/>
      <c r="V762" s="268"/>
      <c r="W762" s="268"/>
      <c r="X762" s="268"/>
      <c r="Y762" s="268"/>
      <c r="Z762" s="268"/>
    </row>
    <row r="763" spans="1:26" ht="15.75" customHeight="1">
      <c r="A763" s="268"/>
      <c r="B763" s="268"/>
      <c r="C763" s="268"/>
      <c r="D763" s="268"/>
      <c r="E763" s="268"/>
      <c r="F763" s="268"/>
      <c r="G763" s="268"/>
      <c r="H763" s="268"/>
      <c r="I763" s="268"/>
      <c r="J763" s="268"/>
      <c r="K763" s="268"/>
      <c r="L763" s="268"/>
      <c r="M763" s="268"/>
      <c r="N763" s="268"/>
      <c r="O763" s="268"/>
      <c r="P763" s="268"/>
      <c r="Q763" s="268"/>
      <c r="R763" s="268"/>
      <c r="S763" s="268"/>
      <c r="T763" s="268"/>
      <c r="U763" s="268"/>
      <c r="V763" s="268"/>
      <c r="W763" s="268"/>
      <c r="X763" s="268"/>
      <c r="Y763" s="268"/>
      <c r="Z763" s="268"/>
    </row>
    <row r="764" spans="1:26" ht="15.75" customHeight="1">
      <c r="A764" s="268"/>
      <c r="B764" s="268"/>
      <c r="C764" s="268"/>
      <c r="D764" s="268"/>
      <c r="E764" s="268"/>
      <c r="F764" s="268"/>
      <c r="G764" s="268"/>
      <c r="H764" s="268"/>
      <c r="I764" s="268"/>
      <c r="J764" s="268"/>
      <c r="K764" s="268"/>
      <c r="L764" s="268"/>
      <c r="M764" s="268"/>
      <c r="N764" s="268"/>
      <c r="O764" s="268"/>
      <c r="P764" s="268"/>
      <c r="Q764" s="268"/>
      <c r="R764" s="268"/>
      <c r="S764" s="268"/>
      <c r="T764" s="268"/>
      <c r="U764" s="268"/>
      <c r="V764" s="268"/>
      <c r="W764" s="268"/>
      <c r="X764" s="268"/>
      <c r="Y764" s="268"/>
      <c r="Z764" s="268"/>
    </row>
    <row r="765" spans="1:26" ht="15.75" customHeight="1">
      <c r="A765" s="268"/>
      <c r="B765" s="268"/>
      <c r="C765" s="268"/>
      <c r="D765" s="268"/>
      <c r="E765" s="268"/>
      <c r="F765" s="268"/>
      <c r="G765" s="268"/>
      <c r="H765" s="268"/>
      <c r="I765" s="268"/>
      <c r="J765" s="268"/>
      <c r="K765" s="268"/>
      <c r="L765" s="268"/>
      <c r="M765" s="268"/>
      <c r="N765" s="268"/>
      <c r="O765" s="268"/>
      <c r="P765" s="268"/>
      <c r="Q765" s="268"/>
      <c r="R765" s="268"/>
      <c r="S765" s="268"/>
      <c r="T765" s="268"/>
      <c r="U765" s="268"/>
      <c r="V765" s="268"/>
      <c r="W765" s="268"/>
      <c r="X765" s="268"/>
      <c r="Y765" s="268"/>
      <c r="Z765" s="268"/>
    </row>
    <row r="766" spans="1:26" ht="15.75" customHeight="1">
      <c r="A766" s="268"/>
      <c r="B766" s="268"/>
      <c r="C766" s="268"/>
      <c r="D766" s="268"/>
      <c r="E766" s="268"/>
      <c r="F766" s="268"/>
      <c r="G766" s="268"/>
      <c r="H766" s="268"/>
      <c r="I766" s="268"/>
      <c r="J766" s="268"/>
      <c r="K766" s="268"/>
      <c r="L766" s="268"/>
      <c r="M766" s="268"/>
      <c r="N766" s="268"/>
      <c r="O766" s="268"/>
      <c r="P766" s="268"/>
      <c r="Q766" s="268"/>
      <c r="R766" s="268"/>
      <c r="S766" s="268"/>
      <c r="T766" s="268"/>
      <c r="U766" s="268"/>
      <c r="V766" s="268"/>
      <c r="W766" s="268"/>
      <c r="X766" s="268"/>
      <c r="Y766" s="268"/>
      <c r="Z766" s="268"/>
    </row>
    <row r="767" spans="1:26" ht="15.75" customHeight="1">
      <c r="A767" s="268"/>
      <c r="B767" s="268"/>
      <c r="C767" s="268"/>
      <c r="D767" s="268"/>
      <c r="E767" s="268"/>
      <c r="F767" s="268"/>
      <c r="G767" s="268"/>
      <c r="H767" s="268"/>
      <c r="I767" s="268"/>
      <c r="J767" s="268"/>
      <c r="K767" s="268"/>
      <c r="L767" s="268"/>
      <c r="M767" s="268"/>
      <c r="N767" s="268"/>
      <c r="O767" s="268"/>
      <c r="P767" s="268"/>
      <c r="Q767" s="268"/>
      <c r="R767" s="268"/>
      <c r="S767" s="268"/>
      <c r="T767" s="268"/>
      <c r="U767" s="268"/>
      <c r="V767" s="268"/>
      <c r="W767" s="268"/>
      <c r="X767" s="268"/>
      <c r="Y767" s="268"/>
      <c r="Z767" s="268"/>
    </row>
    <row r="768" spans="1:26" ht="15.75" customHeight="1">
      <c r="A768" s="268"/>
      <c r="B768" s="268"/>
      <c r="C768" s="268"/>
      <c r="D768" s="268"/>
      <c r="E768" s="268"/>
      <c r="F768" s="268"/>
      <c r="G768" s="268"/>
      <c r="H768" s="268"/>
      <c r="I768" s="268"/>
      <c r="J768" s="268"/>
      <c r="K768" s="268"/>
      <c r="L768" s="268"/>
      <c r="M768" s="268"/>
      <c r="N768" s="268"/>
      <c r="O768" s="268"/>
      <c r="P768" s="268"/>
      <c r="Q768" s="268"/>
      <c r="R768" s="268"/>
      <c r="S768" s="268"/>
      <c r="T768" s="268"/>
      <c r="U768" s="268"/>
      <c r="V768" s="268"/>
      <c r="W768" s="268"/>
      <c r="X768" s="268"/>
      <c r="Y768" s="268"/>
      <c r="Z768" s="268"/>
    </row>
    <row r="769" spans="1:26" ht="15.75" customHeight="1">
      <c r="A769" s="268"/>
      <c r="B769" s="268"/>
      <c r="C769" s="268"/>
      <c r="D769" s="268"/>
      <c r="E769" s="268"/>
      <c r="F769" s="268"/>
      <c r="G769" s="268"/>
      <c r="H769" s="268"/>
      <c r="I769" s="268"/>
      <c r="J769" s="268"/>
      <c r="K769" s="268"/>
      <c r="L769" s="268"/>
      <c r="M769" s="268"/>
      <c r="N769" s="268"/>
      <c r="O769" s="268"/>
      <c r="P769" s="268"/>
      <c r="Q769" s="268"/>
      <c r="R769" s="268"/>
      <c r="S769" s="268"/>
      <c r="T769" s="268"/>
      <c r="U769" s="268"/>
      <c r="V769" s="268"/>
      <c r="W769" s="268"/>
      <c r="X769" s="268"/>
      <c r="Y769" s="268"/>
      <c r="Z769" s="268"/>
    </row>
    <row r="770" spans="1:26" ht="15.75" customHeight="1">
      <c r="A770" s="268"/>
      <c r="B770" s="268"/>
      <c r="C770" s="268"/>
      <c r="D770" s="268"/>
      <c r="E770" s="268"/>
      <c r="F770" s="268"/>
      <c r="G770" s="268"/>
      <c r="H770" s="268"/>
      <c r="I770" s="268"/>
      <c r="J770" s="268"/>
      <c r="K770" s="268"/>
      <c r="L770" s="268"/>
      <c r="M770" s="268"/>
      <c r="N770" s="268"/>
      <c r="O770" s="268"/>
      <c r="P770" s="268"/>
      <c r="Q770" s="268"/>
      <c r="R770" s="268"/>
      <c r="S770" s="268"/>
      <c r="T770" s="268"/>
      <c r="U770" s="268"/>
      <c r="V770" s="268"/>
      <c r="W770" s="268"/>
      <c r="X770" s="268"/>
      <c r="Y770" s="268"/>
      <c r="Z770" s="268"/>
    </row>
    <row r="771" spans="1:26" ht="15.75" customHeight="1">
      <c r="A771" s="268"/>
      <c r="B771" s="268"/>
      <c r="C771" s="268"/>
      <c r="D771" s="268"/>
      <c r="E771" s="268"/>
      <c r="F771" s="268"/>
      <c r="G771" s="268"/>
      <c r="H771" s="268"/>
      <c r="I771" s="268"/>
      <c r="J771" s="268"/>
      <c r="K771" s="268"/>
      <c r="L771" s="268"/>
      <c r="M771" s="268"/>
      <c r="N771" s="268"/>
      <c r="O771" s="268"/>
      <c r="P771" s="268"/>
      <c r="Q771" s="268"/>
      <c r="R771" s="268"/>
      <c r="S771" s="268"/>
      <c r="T771" s="268"/>
      <c r="U771" s="268"/>
      <c r="V771" s="268"/>
      <c r="W771" s="268"/>
      <c r="X771" s="268"/>
      <c r="Y771" s="268"/>
      <c r="Z771" s="268"/>
    </row>
    <row r="772" spans="1:26" ht="15.75" customHeight="1">
      <c r="A772" s="268"/>
      <c r="B772" s="268"/>
      <c r="C772" s="268"/>
      <c r="D772" s="268"/>
      <c r="E772" s="268"/>
      <c r="F772" s="268"/>
      <c r="G772" s="268"/>
      <c r="H772" s="268"/>
      <c r="I772" s="268"/>
      <c r="J772" s="268"/>
      <c r="K772" s="268"/>
      <c r="L772" s="268"/>
      <c r="M772" s="268"/>
      <c r="N772" s="268"/>
      <c r="O772" s="268"/>
      <c r="P772" s="268"/>
      <c r="Q772" s="268"/>
      <c r="R772" s="268"/>
      <c r="S772" s="268"/>
      <c r="T772" s="268"/>
      <c r="U772" s="268"/>
      <c r="V772" s="268"/>
      <c r="W772" s="268"/>
      <c r="X772" s="268"/>
      <c r="Y772" s="268"/>
      <c r="Z772" s="268"/>
    </row>
    <row r="773" spans="1:26" ht="15.75" customHeight="1">
      <c r="A773" s="268"/>
      <c r="B773" s="268"/>
      <c r="C773" s="268"/>
      <c r="D773" s="268"/>
      <c r="E773" s="268"/>
      <c r="F773" s="268"/>
      <c r="G773" s="268"/>
      <c r="H773" s="268"/>
      <c r="I773" s="268"/>
      <c r="J773" s="268"/>
      <c r="K773" s="268"/>
      <c r="L773" s="268"/>
      <c r="M773" s="268"/>
      <c r="N773" s="268"/>
      <c r="O773" s="268"/>
      <c r="P773" s="268"/>
      <c r="Q773" s="268"/>
      <c r="R773" s="268"/>
      <c r="S773" s="268"/>
      <c r="T773" s="268"/>
      <c r="U773" s="268"/>
      <c r="V773" s="268"/>
      <c r="W773" s="268"/>
      <c r="X773" s="268"/>
      <c r="Y773" s="268"/>
      <c r="Z773" s="268"/>
    </row>
    <row r="774" spans="1:26" ht="15.75" customHeight="1">
      <c r="A774" s="268"/>
      <c r="B774" s="268"/>
      <c r="C774" s="268"/>
      <c r="D774" s="268"/>
      <c r="E774" s="268"/>
      <c r="F774" s="268"/>
      <c r="G774" s="268"/>
      <c r="H774" s="268"/>
      <c r="I774" s="268"/>
      <c r="J774" s="268"/>
      <c r="K774" s="268"/>
      <c r="L774" s="268"/>
      <c r="M774" s="268"/>
      <c r="N774" s="268"/>
      <c r="O774" s="268"/>
      <c r="P774" s="268"/>
      <c r="Q774" s="268"/>
      <c r="R774" s="268"/>
      <c r="S774" s="268"/>
      <c r="T774" s="268"/>
      <c r="U774" s="268"/>
      <c r="V774" s="268"/>
      <c r="W774" s="268"/>
      <c r="X774" s="268"/>
      <c r="Y774" s="268"/>
      <c r="Z774" s="268"/>
    </row>
    <row r="775" spans="1:26" ht="15.75" customHeight="1">
      <c r="A775" s="268"/>
      <c r="B775" s="268"/>
      <c r="C775" s="268"/>
      <c r="D775" s="268"/>
      <c r="E775" s="268"/>
      <c r="F775" s="268"/>
      <c r="G775" s="268"/>
      <c r="H775" s="268"/>
      <c r="I775" s="268"/>
      <c r="J775" s="268"/>
      <c r="K775" s="268"/>
      <c r="L775" s="268"/>
      <c r="M775" s="268"/>
      <c r="N775" s="268"/>
      <c r="O775" s="268"/>
      <c r="P775" s="268"/>
      <c r="Q775" s="268"/>
      <c r="R775" s="268"/>
      <c r="S775" s="268"/>
      <c r="T775" s="268"/>
      <c r="U775" s="268"/>
      <c r="V775" s="268"/>
      <c r="W775" s="268"/>
      <c r="X775" s="268"/>
      <c r="Y775" s="268"/>
      <c r="Z775" s="268"/>
    </row>
    <row r="776" spans="1:26" ht="15.75" customHeight="1">
      <c r="A776" s="268"/>
      <c r="B776" s="268"/>
      <c r="C776" s="268"/>
      <c r="D776" s="268"/>
      <c r="E776" s="268"/>
      <c r="F776" s="268"/>
      <c r="G776" s="268"/>
      <c r="H776" s="268"/>
      <c r="I776" s="268"/>
      <c r="J776" s="268"/>
      <c r="K776" s="268"/>
      <c r="L776" s="268"/>
      <c r="M776" s="268"/>
      <c r="N776" s="268"/>
      <c r="O776" s="268"/>
      <c r="P776" s="268"/>
      <c r="Q776" s="268"/>
      <c r="R776" s="268"/>
      <c r="S776" s="268"/>
      <c r="T776" s="268"/>
      <c r="U776" s="268"/>
      <c r="V776" s="268"/>
      <c r="W776" s="268"/>
      <c r="X776" s="268"/>
      <c r="Y776" s="268"/>
      <c r="Z776" s="268"/>
    </row>
    <row r="777" spans="1:26" ht="15.75" customHeight="1">
      <c r="A777" s="268"/>
      <c r="B777" s="268"/>
      <c r="C777" s="268"/>
      <c r="D777" s="268"/>
      <c r="E777" s="268"/>
      <c r="F777" s="268"/>
      <c r="G777" s="268"/>
      <c r="H777" s="268"/>
      <c r="I777" s="268"/>
      <c r="J777" s="268"/>
      <c r="K777" s="268"/>
      <c r="L777" s="268"/>
      <c r="M777" s="268"/>
      <c r="N777" s="268"/>
      <c r="O777" s="268"/>
      <c r="P777" s="268"/>
      <c r="Q777" s="268"/>
      <c r="R777" s="268"/>
      <c r="S777" s="268"/>
      <c r="T777" s="268"/>
      <c r="U777" s="268"/>
      <c r="V777" s="268"/>
      <c r="W777" s="268"/>
      <c r="X777" s="268"/>
      <c r="Y777" s="268"/>
      <c r="Z777" s="268"/>
    </row>
    <row r="778" spans="1:26" ht="15.75" customHeight="1">
      <c r="A778" s="268"/>
      <c r="B778" s="268"/>
      <c r="C778" s="268"/>
      <c r="D778" s="268"/>
      <c r="E778" s="268"/>
      <c r="F778" s="268"/>
      <c r="G778" s="268"/>
      <c r="H778" s="268"/>
      <c r="I778" s="268"/>
      <c r="J778" s="268"/>
      <c r="K778" s="268"/>
      <c r="L778" s="268"/>
      <c r="M778" s="268"/>
      <c r="N778" s="268"/>
      <c r="O778" s="268"/>
      <c r="P778" s="268"/>
      <c r="Q778" s="268"/>
      <c r="R778" s="268"/>
      <c r="S778" s="268"/>
      <c r="T778" s="268"/>
      <c r="U778" s="268"/>
      <c r="V778" s="268"/>
      <c r="W778" s="268"/>
      <c r="X778" s="268"/>
      <c r="Y778" s="268"/>
      <c r="Z778" s="268"/>
    </row>
    <row r="779" spans="1:26" ht="15.75" customHeight="1">
      <c r="A779" s="268"/>
      <c r="B779" s="268"/>
      <c r="C779" s="268"/>
      <c r="D779" s="268"/>
      <c r="E779" s="268"/>
      <c r="F779" s="268"/>
      <c r="G779" s="268"/>
      <c r="H779" s="268"/>
      <c r="I779" s="268"/>
      <c r="J779" s="268"/>
      <c r="K779" s="268"/>
      <c r="L779" s="268"/>
      <c r="M779" s="268"/>
      <c r="N779" s="268"/>
      <c r="O779" s="268"/>
      <c r="P779" s="268"/>
      <c r="Q779" s="268"/>
      <c r="R779" s="268"/>
      <c r="S779" s="268"/>
      <c r="T779" s="268"/>
      <c r="U779" s="268"/>
      <c r="V779" s="268"/>
      <c r="W779" s="268"/>
      <c r="X779" s="268"/>
      <c r="Y779" s="268"/>
      <c r="Z779" s="268"/>
    </row>
    <row r="780" spans="1:26" ht="15.75" customHeight="1">
      <c r="A780" s="268"/>
      <c r="B780" s="268"/>
      <c r="C780" s="268"/>
      <c r="D780" s="268"/>
      <c r="E780" s="268"/>
      <c r="F780" s="268"/>
      <c r="G780" s="268"/>
      <c r="H780" s="268"/>
      <c r="I780" s="268"/>
      <c r="J780" s="268"/>
      <c r="K780" s="268"/>
      <c r="L780" s="268"/>
      <c r="M780" s="268"/>
      <c r="N780" s="268"/>
      <c r="O780" s="268"/>
      <c r="P780" s="268"/>
      <c r="Q780" s="268"/>
      <c r="R780" s="268"/>
      <c r="S780" s="268"/>
      <c r="T780" s="268"/>
      <c r="U780" s="268"/>
      <c r="V780" s="268"/>
      <c r="W780" s="268"/>
      <c r="X780" s="268"/>
      <c r="Y780" s="268"/>
      <c r="Z780" s="268"/>
    </row>
    <row r="781" spans="1:26" ht="15.75" customHeight="1">
      <c r="A781" s="268"/>
      <c r="B781" s="268"/>
      <c r="C781" s="268"/>
      <c r="D781" s="268"/>
      <c r="E781" s="268"/>
      <c r="F781" s="268"/>
      <c r="G781" s="268"/>
      <c r="H781" s="268"/>
      <c r="I781" s="268"/>
      <c r="J781" s="268"/>
      <c r="K781" s="268"/>
      <c r="L781" s="268"/>
      <c r="M781" s="268"/>
      <c r="N781" s="268"/>
      <c r="O781" s="268"/>
      <c r="P781" s="268"/>
      <c r="Q781" s="268"/>
      <c r="R781" s="268"/>
      <c r="S781" s="268"/>
      <c r="T781" s="268"/>
      <c r="U781" s="268"/>
      <c r="V781" s="268"/>
      <c r="W781" s="268"/>
      <c r="X781" s="268"/>
      <c r="Y781" s="268"/>
      <c r="Z781" s="268"/>
    </row>
    <row r="782" spans="1:26" ht="15.75" customHeight="1">
      <c r="A782" s="268"/>
      <c r="B782" s="268"/>
      <c r="C782" s="268"/>
      <c r="D782" s="268"/>
      <c r="E782" s="268"/>
      <c r="F782" s="268"/>
      <c r="G782" s="268"/>
      <c r="H782" s="268"/>
      <c r="I782" s="268"/>
      <c r="J782" s="268"/>
      <c r="K782" s="268"/>
      <c r="L782" s="268"/>
      <c r="M782" s="268"/>
      <c r="N782" s="268"/>
      <c r="O782" s="268"/>
      <c r="P782" s="268"/>
      <c r="Q782" s="268"/>
      <c r="R782" s="268"/>
      <c r="S782" s="268"/>
      <c r="T782" s="268"/>
      <c r="U782" s="268"/>
      <c r="V782" s="268"/>
      <c r="W782" s="268"/>
      <c r="X782" s="268"/>
      <c r="Y782" s="268"/>
      <c r="Z782" s="268"/>
    </row>
    <row r="783" spans="1:26" ht="15.75" customHeight="1">
      <c r="A783" s="268"/>
      <c r="B783" s="268"/>
      <c r="C783" s="268"/>
      <c r="D783" s="268"/>
      <c r="E783" s="268"/>
      <c r="F783" s="268"/>
      <c r="G783" s="268"/>
      <c r="H783" s="268"/>
      <c r="I783" s="268"/>
      <c r="J783" s="268"/>
      <c r="K783" s="268"/>
      <c r="L783" s="268"/>
      <c r="M783" s="268"/>
      <c r="N783" s="268"/>
      <c r="O783" s="268"/>
      <c r="P783" s="268"/>
      <c r="Q783" s="268"/>
      <c r="R783" s="268"/>
      <c r="S783" s="268"/>
      <c r="T783" s="268"/>
      <c r="U783" s="268"/>
      <c r="V783" s="268"/>
      <c r="W783" s="268"/>
      <c r="X783" s="268"/>
      <c r="Y783" s="268"/>
      <c r="Z783" s="268"/>
    </row>
    <row r="784" spans="1:26" ht="15.75" customHeight="1">
      <c r="A784" s="268"/>
      <c r="B784" s="268"/>
      <c r="C784" s="268"/>
      <c r="D784" s="268"/>
      <c r="E784" s="268"/>
      <c r="F784" s="268"/>
      <c r="G784" s="268"/>
      <c r="H784" s="268"/>
      <c r="I784" s="268"/>
      <c r="J784" s="268"/>
      <c r="K784" s="268"/>
      <c r="L784" s="268"/>
      <c r="M784" s="268"/>
      <c r="N784" s="268"/>
      <c r="O784" s="268"/>
      <c r="P784" s="268"/>
      <c r="Q784" s="268"/>
      <c r="R784" s="268"/>
      <c r="S784" s="268"/>
      <c r="T784" s="268"/>
      <c r="U784" s="268"/>
      <c r="V784" s="268"/>
      <c r="W784" s="268"/>
      <c r="X784" s="268"/>
      <c r="Y784" s="268"/>
      <c r="Z784" s="268"/>
    </row>
    <row r="785" spans="1:26" ht="15.75" customHeight="1">
      <c r="A785" s="268"/>
      <c r="B785" s="268"/>
      <c r="C785" s="268"/>
      <c r="D785" s="268"/>
      <c r="E785" s="268"/>
      <c r="F785" s="268"/>
      <c r="G785" s="268"/>
      <c r="H785" s="268"/>
      <c r="I785" s="268"/>
      <c r="J785" s="268"/>
      <c r="K785" s="268"/>
      <c r="L785" s="268"/>
      <c r="M785" s="268"/>
      <c r="N785" s="268"/>
      <c r="O785" s="268"/>
      <c r="P785" s="268"/>
      <c r="Q785" s="268"/>
      <c r="R785" s="268"/>
      <c r="S785" s="268"/>
      <c r="T785" s="268"/>
      <c r="U785" s="268"/>
      <c r="V785" s="268"/>
      <c r="W785" s="268"/>
      <c r="X785" s="268"/>
      <c r="Y785" s="268"/>
      <c r="Z785" s="268"/>
    </row>
    <row r="786" spans="1:26" ht="15.75" customHeight="1">
      <c r="A786" s="268"/>
      <c r="B786" s="268"/>
      <c r="C786" s="268"/>
      <c r="D786" s="268"/>
      <c r="E786" s="268"/>
      <c r="F786" s="268"/>
      <c r="G786" s="268"/>
      <c r="H786" s="268"/>
      <c r="I786" s="268"/>
      <c r="J786" s="268"/>
      <c r="K786" s="268"/>
      <c r="L786" s="268"/>
      <c r="M786" s="268"/>
      <c r="N786" s="268"/>
      <c r="O786" s="268"/>
      <c r="P786" s="268"/>
      <c r="Q786" s="268"/>
      <c r="R786" s="268"/>
      <c r="S786" s="268"/>
      <c r="T786" s="268"/>
      <c r="U786" s="268"/>
      <c r="V786" s="268"/>
      <c r="W786" s="268"/>
      <c r="X786" s="268"/>
      <c r="Y786" s="268"/>
      <c r="Z786" s="268"/>
    </row>
    <row r="787" spans="1:26" ht="15.75" customHeight="1">
      <c r="A787" s="268"/>
      <c r="B787" s="268"/>
      <c r="C787" s="268"/>
      <c r="D787" s="268"/>
      <c r="E787" s="268"/>
      <c r="F787" s="268"/>
      <c r="G787" s="268"/>
      <c r="H787" s="268"/>
      <c r="I787" s="268"/>
      <c r="J787" s="268"/>
      <c r="K787" s="268"/>
      <c r="L787" s="268"/>
      <c r="M787" s="268"/>
      <c r="N787" s="268"/>
      <c r="O787" s="268"/>
      <c r="P787" s="268"/>
      <c r="Q787" s="268"/>
      <c r="R787" s="268"/>
      <c r="S787" s="268"/>
      <c r="T787" s="268"/>
      <c r="U787" s="268"/>
      <c r="V787" s="268"/>
      <c r="W787" s="268"/>
      <c r="X787" s="268"/>
      <c r="Y787" s="268"/>
      <c r="Z787" s="268"/>
    </row>
    <row r="788" spans="1:26" ht="15.75" customHeight="1">
      <c r="A788" s="268"/>
      <c r="B788" s="268"/>
      <c r="C788" s="268"/>
      <c r="D788" s="268"/>
      <c r="E788" s="268"/>
      <c r="F788" s="268"/>
      <c r="G788" s="268"/>
      <c r="H788" s="268"/>
      <c r="I788" s="268"/>
      <c r="J788" s="268"/>
      <c r="K788" s="268"/>
      <c r="L788" s="268"/>
      <c r="M788" s="268"/>
      <c r="N788" s="268"/>
      <c r="O788" s="268"/>
      <c r="P788" s="268"/>
      <c r="Q788" s="268"/>
      <c r="R788" s="268"/>
      <c r="S788" s="268"/>
      <c r="T788" s="268"/>
      <c r="U788" s="268"/>
      <c r="V788" s="268"/>
      <c r="W788" s="268"/>
      <c r="X788" s="268"/>
      <c r="Y788" s="268"/>
      <c r="Z788" s="268"/>
    </row>
    <row r="789" spans="1:26" ht="15.75" customHeight="1">
      <c r="A789" s="268"/>
      <c r="B789" s="268"/>
      <c r="C789" s="268"/>
      <c r="D789" s="268"/>
      <c r="E789" s="268"/>
      <c r="F789" s="268"/>
      <c r="G789" s="268"/>
      <c r="H789" s="268"/>
      <c r="I789" s="268"/>
      <c r="J789" s="268"/>
      <c r="K789" s="268"/>
      <c r="L789" s="268"/>
      <c r="M789" s="268"/>
      <c r="N789" s="268"/>
      <c r="O789" s="268"/>
      <c r="P789" s="268"/>
      <c r="Q789" s="268"/>
      <c r="R789" s="268"/>
      <c r="S789" s="268"/>
      <c r="T789" s="268"/>
      <c r="U789" s="268"/>
      <c r="V789" s="268"/>
      <c r="W789" s="268"/>
      <c r="X789" s="268"/>
      <c r="Y789" s="268"/>
      <c r="Z789" s="268"/>
    </row>
    <row r="790" spans="1:26" ht="15.75" customHeight="1">
      <c r="A790" s="268"/>
      <c r="B790" s="268"/>
      <c r="C790" s="268"/>
      <c r="D790" s="268"/>
      <c r="E790" s="268"/>
      <c r="F790" s="268"/>
      <c r="G790" s="268"/>
      <c r="H790" s="268"/>
      <c r="I790" s="268"/>
      <c r="J790" s="268"/>
      <c r="K790" s="268"/>
      <c r="L790" s="268"/>
      <c r="M790" s="268"/>
      <c r="N790" s="268"/>
      <c r="O790" s="268"/>
      <c r="P790" s="268"/>
      <c r="Q790" s="268"/>
      <c r="R790" s="268"/>
      <c r="S790" s="268"/>
      <c r="T790" s="268"/>
      <c r="U790" s="268"/>
      <c r="V790" s="268"/>
      <c r="W790" s="268"/>
      <c r="X790" s="268"/>
      <c r="Y790" s="268"/>
      <c r="Z790" s="268"/>
    </row>
    <row r="791" spans="1:26" ht="15.75" customHeight="1">
      <c r="A791" s="268"/>
      <c r="B791" s="268"/>
      <c r="C791" s="268"/>
      <c r="D791" s="268"/>
      <c r="E791" s="268"/>
      <c r="F791" s="268"/>
      <c r="G791" s="268"/>
      <c r="H791" s="268"/>
      <c r="I791" s="268"/>
      <c r="J791" s="268"/>
      <c r="K791" s="268"/>
      <c r="L791" s="268"/>
      <c r="M791" s="268"/>
      <c r="N791" s="268"/>
      <c r="O791" s="268"/>
      <c r="P791" s="268"/>
      <c r="Q791" s="268"/>
      <c r="R791" s="268"/>
      <c r="S791" s="268"/>
      <c r="T791" s="268"/>
      <c r="U791" s="268"/>
      <c r="V791" s="268"/>
      <c r="W791" s="268"/>
      <c r="X791" s="268"/>
      <c r="Y791" s="268"/>
      <c r="Z791" s="268"/>
    </row>
    <row r="792" spans="1:26" ht="15.75" customHeight="1">
      <c r="A792" s="268"/>
      <c r="B792" s="268"/>
      <c r="C792" s="268"/>
      <c r="D792" s="268"/>
      <c r="E792" s="268"/>
      <c r="F792" s="268"/>
      <c r="G792" s="268"/>
      <c r="H792" s="268"/>
      <c r="I792" s="268"/>
      <c r="J792" s="268"/>
      <c r="K792" s="268"/>
      <c r="L792" s="268"/>
      <c r="M792" s="268"/>
      <c r="N792" s="268"/>
      <c r="O792" s="268"/>
      <c r="P792" s="268"/>
      <c r="Q792" s="268"/>
      <c r="R792" s="268"/>
      <c r="S792" s="268"/>
      <c r="T792" s="268"/>
      <c r="U792" s="268"/>
      <c r="V792" s="268"/>
      <c r="W792" s="268"/>
      <c r="X792" s="268"/>
      <c r="Y792" s="268"/>
      <c r="Z792" s="268"/>
    </row>
    <row r="793" spans="1:26" ht="15.75" customHeight="1">
      <c r="A793" s="268"/>
      <c r="B793" s="268"/>
      <c r="C793" s="268"/>
      <c r="D793" s="268"/>
      <c r="E793" s="268"/>
      <c r="F793" s="268"/>
      <c r="G793" s="268"/>
      <c r="H793" s="268"/>
      <c r="I793" s="268"/>
      <c r="J793" s="268"/>
      <c r="K793" s="268"/>
      <c r="L793" s="268"/>
      <c r="M793" s="268"/>
      <c r="N793" s="268"/>
      <c r="O793" s="268"/>
      <c r="P793" s="268"/>
      <c r="Q793" s="268"/>
      <c r="R793" s="268"/>
      <c r="S793" s="268"/>
      <c r="T793" s="268"/>
      <c r="U793" s="268"/>
      <c r="V793" s="268"/>
      <c r="W793" s="268"/>
      <c r="X793" s="268"/>
      <c r="Y793" s="268"/>
      <c r="Z793" s="268"/>
    </row>
    <row r="794" spans="1:26" ht="15.75" customHeight="1">
      <c r="A794" s="268"/>
      <c r="B794" s="268"/>
      <c r="C794" s="268"/>
      <c r="D794" s="268"/>
      <c r="E794" s="268"/>
      <c r="F794" s="268"/>
      <c r="G794" s="268"/>
      <c r="H794" s="268"/>
      <c r="I794" s="268"/>
      <c r="J794" s="268"/>
      <c r="K794" s="268"/>
      <c r="L794" s="268"/>
      <c r="M794" s="268"/>
      <c r="N794" s="268"/>
      <c r="O794" s="268"/>
      <c r="P794" s="268"/>
      <c r="Q794" s="268"/>
      <c r="R794" s="268"/>
      <c r="S794" s="268"/>
      <c r="T794" s="268"/>
      <c r="U794" s="268"/>
      <c r="V794" s="268"/>
      <c r="W794" s="268"/>
      <c r="X794" s="268"/>
      <c r="Y794" s="268"/>
      <c r="Z794" s="268"/>
    </row>
    <row r="795" spans="1:26" ht="15.75" customHeight="1">
      <c r="A795" s="268"/>
      <c r="B795" s="268"/>
      <c r="C795" s="268"/>
      <c r="D795" s="268"/>
      <c r="E795" s="268"/>
      <c r="F795" s="268"/>
      <c r="G795" s="268"/>
      <c r="H795" s="268"/>
      <c r="I795" s="268"/>
      <c r="J795" s="268"/>
      <c r="K795" s="268"/>
      <c r="L795" s="268"/>
      <c r="M795" s="268"/>
      <c r="N795" s="268"/>
      <c r="O795" s="268"/>
      <c r="P795" s="268"/>
      <c r="Q795" s="268"/>
      <c r="R795" s="268"/>
      <c r="S795" s="268"/>
      <c r="T795" s="268"/>
      <c r="U795" s="268"/>
      <c r="V795" s="268"/>
      <c r="W795" s="268"/>
      <c r="X795" s="268"/>
      <c r="Y795" s="268"/>
      <c r="Z795" s="268"/>
    </row>
    <row r="796" spans="1:26" ht="15.75" customHeight="1">
      <c r="A796" s="268"/>
      <c r="B796" s="268"/>
      <c r="C796" s="268"/>
      <c r="D796" s="268"/>
      <c r="E796" s="268"/>
      <c r="F796" s="268"/>
      <c r="G796" s="268"/>
      <c r="H796" s="268"/>
      <c r="I796" s="268"/>
      <c r="J796" s="268"/>
      <c r="K796" s="268"/>
      <c r="L796" s="268"/>
      <c r="M796" s="268"/>
      <c r="N796" s="268"/>
      <c r="O796" s="268"/>
      <c r="P796" s="268"/>
      <c r="Q796" s="268"/>
      <c r="R796" s="268"/>
      <c r="S796" s="268"/>
      <c r="T796" s="268"/>
      <c r="U796" s="268"/>
      <c r="V796" s="268"/>
      <c r="W796" s="268"/>
      <c r="X796" s="268"/>
      <c r="Y796" s="268"/>
      <c r="Z796" s="268"/>
    </row>
    <row r="797" spans="1:26" ht="15.75" customHeight="1">
      <c r="A797" s="268"/>
      <c r="B797" s="268"/>
      <c r="C797" s="268"/>
      <c r="D797" s="268"/>
      <c r="E797" s="268"/>
      <c r="F797" s="268"/>
      <c r="G797" s="268"/>
      <c r="H797" s="268"/>
      <c r="I797" s="268"/>
      <c r="J797" s="268"/>
      <c r="K797" s="268"/>
      <c r="L797" s="268"/>
      <c r="M797" s="268"/>
      <c r="N797" s="268"/>
      <c r="O797" s="268"/>
      <c r="P797" s="268"/>
      <c r="Q797" s="268"/>
      <c r="R797" s="268"/>
      <c r="S797" s="268"/>
      <c r="T797" s="268"/>
      <c r="U797" s="268"/>
      <c r="V797" s="268"/>
      <c r="W797" s="268"/>
      <c r="X797" s="268"/>
      <c r="Y797" s="268"/>
      <c r="Z797" s="268"/>
    </row>
    <row r="798" spans="1:26" ht="15.75" customHeight="1">
      <c r="A798" s="268"/>
      <c r="B798" s="268"/>
      <c r="C798" s="268"/>
      <c r="D798" s="268"/>
      <c r="E798" s="268"/>
      <c r="F798" s="268"/>
      <c r="G798" s="268"/>
      <c r="H798" s="268"/>
      <c r="I798" s="268"/>
      <c r="J798" s="268"/>
      <c r="K798" s="268"/>
      <c r="L798" s="268"/>
      <c r="M798" s="268"/>
      <c r="N798" s="268"/>
      <c r="O798" s="268"/>
      <c r="P798" s="268"/>
      <c r="Q798" s="268"/>
      <c r="R798" s="268"/>
      <c r="S798" s="268"/>
      <c r="T798" s="268"/>
      <c r="U798" s="268"/>
      <c r="V798" s="268"/>
      <c r="W798" s="268"/>
      <c r="X798" s="268"/>
      <c r="Y798" s="268"/>
      <c r="Z798" s="268"/>
    </row>
    <row r="799" spans="1:26" ht="15.75" customHeight="1">
      <c r="A799" s="268"/>
      <c r="B799" s="268"/>
      <c r="C799" s="268"/>
      <c r="D799" s="268"/>
      <c r="E799" s="268"/>
      <c r="F799" s="268"/>
      <c r="G799" s="268"/>
      <c r="H799" s="268"/>
      <c r="I799" s="268"/>
      <c r="J799" s="268"/>
      <c r="K799" s="268"/>
      <c r="L799" s="268"/>
      <c r="M799" s="268"/>
      <c r="N799" s="268"/>
      <c r="O799" s="268"/>
      <c r="P799" s="268"/>
      <c r="Q799" s="268"/>
      <c r="R799" s="268"/>
      <c r="S799" s="268"/>
      <c r="T799" s="268"/>
      <c r="U799" s="268"/>
      <c r="V799" s="268"/>
      <c r="W799" s="268"/>
      <c r="X799" s="268"/>
      <c r="Y799" s="268"/>
      <c r="Z799" s="268"/>
    </row>
    <row r="800" spans="1:26" ht="15.75" customHeight="1">
      <c r="A800" s="268"/>
      <c r="B800" s="268"/>
      <c r="C800" s="268"/>
      <c r="D800" s="268"/>
      <c r="E800" s="268"/>
      <c r="F800" s="268"/>
      <c r="G800" s="268"/>
      <c r="H800" s="268"/>
      <c r="I800" s="268"/>
      <c r="J800" s="268"/>
      <c r="K800" s="268"/>
      <c r="L800" s="268"/>
      <c r="M800" s="268"/>
      <c r="N800" s="268"/>
      <c r="O800" s="268"/>
      <c r="P800" s="268"/>
      <c r="Q800" s="268"/>
      <c r="R800" s="268"/>
      <c r="S800" s="268"/>
      <c r="T800" s="268"/>
      <c r="U800" s="268"/>
      <c r="V800" s="268"/>
      <c r="W800" s="268"/>
      <c r="X800" s="268"/>
      <c r="Y800" s="268"/>
      <c r="Z800" s="268"/>
    </row>
    <row r="801" spans="1:26" ht="15.75" customHeight="1">
      <c r="A801" s="268"/>
      <c r="B801" s="268"/>
      <c r="C801" s="268"/>
      <c r="D801" s="268"/>
      <c r="E801" s="268"/>
      <c r="F801" s="268"/>
      <c r="G801" s="268"/>
      <c r="H801" s="268"/>
      <c r="I801" s="268"/>
      <c r="J801" s="268"/>
      <c r="K801" s="268"/>
      <c r="L801" s="268"/>
      <c r="M801" s="268"/>
      <c r="N801" s="268"/>
      <c r="O801" s="268"/>
      <c r="P801" s="268"/>
      <c r="Q801" s="268"/>
      <c r="R801" s="268"/>
      <c r="S801" s="268"/>
      <c r="T801" s="268"/>
      <c r="U801" s="268"/>
      <c r="V801" s="268"/>
      <c r="W801" s="268"/>
      <c r="X801" s="268"/>
      <c r="Y801" s="268"/>
      <c r="Z801" s="268"/>
    </row>
    <row r="802" spans="1:26" ht="15.75" customHeight="1">
      <c r="A802" s="268"/>
      <c r="B802" s="268"/>
      <c r="C802" s="268"/>
      <c r="D802" s="268"/>
      <c r="E802" s="268"/>
      <c r="F802" s="268"/>
      <c r="G802" s="268"/>
      <c r="H802" s="268"/>
      <c r="I802" s="268"/>
      <c r="J802" s="268"/>
      <c r="K802" s="268"/>
      <c r="L802" s="268"/>
      <c r="M802" s="268"/>
      <c r="N802" s="268"/>
      <c r="O802" s="268"/>
      <c r="P802" s="268"/>
      <c r="Q802" s="268"/>
      <c r="R802" s="268"/>
      <c r="S802" s="268"/>
      <c r="T802" s="268"/>
      <c r="U802" s="268"/>
      <c r="V802" s="268"/>
      <c r="W802" s="268"/>
      <c r="X802" s="268"/>
      <c r="Y802" s="268"/>
      <c r="Z802" s="268"/>
    </row>
    <row r="803" spans="1:26" ht="15.75" customHeight="1">
      <c r="A803" s="268"/>
      <c r="B803" s="268"/>
      <c r="C803" s="268"/>
      <c r="D803" s="268"/>
      <c r="E803" s="268"/>
      <c r="F803" s="268"/>
      <c r="G803" s="268"/>
      <c r="H803" s="268"/>
      <c r="I803" s="268"/>
      <c r="J803" s="268"/>
      <c r="K803" s="268"/>
      <c r="L803" s="268"/>
      <c r="M803" s="268"/>
      <c r="N803" s="268"/>
      <c r="O803" s="268"/>
      <c r="P803" s="268"/>
      <c r="Q803" s="268"/>
      <c r="R803" s="268"/>
      <c r="S803" s="268"/>
      <c r="T803" s="268"/>
      <c r="U803" s="268"/>
      <c r="V803" s="268"/>
      <c r="W803" s="268"/>
      <c r="X803" s="268"/>
      <c r="Y803" s="268"/>
      <c r="Z803" s="268"/>
    </row>
    <row r="804" spans="1:26" ht="15.75" customHeight="1">
      <c r="A804" s="268"/>
      <c r="B804" s="268"/>
      <c r="C804" s="268"/>
      <c r="D804" s="268"/>
      <c r="E804" s="268"/>
      <c r="F804" s="268"/>
      <c r="G804" s="268"/>
      <c r="H804" s="268"/>
      <c r="I804" s="268"/>
      <c r="J804" s="268"/>
      <c r="K804" s="268"/>
      <c r="L804" s="268"/>
      <c r="M804" s="268"/>
      <c r="N804" s="268"/>
      <c r="O804" s="268"/>
      <c r="P804" s="268"/>
      <c r="Q804" s="268"/>
      <c r="R804" s="268"/>
      <c r="S804" s="268"/>
      <c r="T804" s="268"/>
      <c r="U804" s="268"/>
      <c r="V804" s="268"/>
      <c r="W804" s="268"/>
      <c r="X804" s="268"/>
      <c r="Y804" s="268"/>
      <c r="Z804" s="268"/>
    </row>
    <row r="805" spans="1:26" ht="15.75" customHeight="1">
      <c r="A805" s="268"/>
      <c r="B805" s="268"/>
      <c r="C805" s="268"/>
      <c r="D805" s="268"/>
      <c r="E805" s="268"/>
      <c r="F805" s="268"/>
      <c r="G805" s="268"/>
      <c r="H805" s="268"/>
      <c r="I805" s="268"/>
      <c r="J805" s="268"/>
      <c r="K805" s="268"/>
      <c r="L805" s="268"/>
      <c r="M805" s="268"/>
      <c r="N805" s="268"/>
      <c r="O805" s="268"/>
      <c r="P805" s="268"/>
      <c r="Q805" s="268"/>
      <c r="R805" s="268"/>
      <c r="S805" s="268"/>
      <c r="T805" s="268"/>
      <c r="U805" s="268"/>
      <c r="V805" s="268"/>
      <c r="W805" s="268"/>
      <c r="X805" s="268"/>
      <c r="Y805" s="268"/>
      <c r="Z805" s="268"/>
    </row>
    <row r="806" spans="1:26" ht="15.75" customHeight="1">
      <c r="A806" s="268"/>
      <c r="B806" s="268"/>
      <c r="C806" s="268"/>
      <c r="D806" s="268"/>
      <c r="E806" s="268"/>
      <c r="F806" s="268"/>
      <c r="G806" s="268"/>
      <c r="H806" s="268"/>
      <c r="I806" s="268"/>
      <c r="J806" s="268"/>
      <c r="K806" s="268"/>
      <c r="L806" s="268"/>
      <c r="M806" s="268"/>
      <c r="N806" s="268"/>
      <c r="O806" s="268"/>
      <c r="P806" s="268"/>
      <c r="Q806" s="268"/>
      <c r="R806" s="268"/>
      <c r="S806" s="268"/>
      <c r="T806" s="268"/>
      <c r="U806" s="268"/>
      <c r="V806" s="268"/>
      <c r="W806" s="268"/>
      <c r="X806" s="268"/>
      <c r="Y806" s="268"/>
      <c r="Z806" s="268"/>
    </row>
    <row r="807" spans="1:26" ht="15.75" customHeight="1">
      <c r="A807" s="268"/>
      <c r="B807" s="268"/>
      <c r="C807" s="268"/>
      <c r="D807" s="268"/>
      <c r="E807" s="268"/>
      <c r="F807" s="268"/>
      <c r="G807" s="268"/>
      <c r="H807" s="268"/>
      <c r="I807" s="268"/>
      <c r="J807" s="268"/>
      <c r="K807" s="268"/>
      <c r="L807" s="268"/>
      <c r="M807" s="268"/>
      <c r="N807" s="268"/>
      <c r="O807" s="268"/>
      <c r="P807" s="268"/>
      <c r="Q807" s="268"/>
      <c r="R807" s="268"/>
      <c r="S807" s="268"/>
      <c r="T807" s="268"/>
      <c r="U807" s="268"/>
      <c r="V807" s="268"/>
      <c r="W807" s="268"/>
      <c r="X807" s="268"/>
      <c r="Y807" s="268"/>
      <c r="Z807" s="268"/>
    </row>
    <row r="808" spans="1:26" ht="15.75" customHeight="1">
      <c r="A808" s="268"/>
      <c r="B808" s="268"/>
      <c r="C808" s="268"/>
      <c r="D808" s="268"/>
      <c r="E808" s="268"/>
      <c r="F808" s="268"/>
      <c r="G808" s="268"/>
      <c r="H808" s="268"/>
      <c r="I808" s="268"/>
      <c r="J808" s="268"/>
      <c r="K808" s="268"/>
      <c r="L808" s="268"/>
      <c r="M808" s="268"/>
      <c r="N808" s="268"/>
      <c r="O808" s="268"/>
      <c r="P808" s="268"/>
      <c r="Q808" s="268"/>
      <c r="R808" s="268"/>
      <c r="S808" s="268"/>
      <c r="T808" s="268"/>
      <c r="U808" s="268"/>
      <c r="V808" s="268"/>
      <c r="W808" s="268"/>
      <c r="X808" s="268"/>
      <c r="Y808" s="268"/>
      <c r="Z808" s="268"/>
    </row>
    <row r="809" spans="1:26" ht="15.75" customHeight="1">
      <c r="A809" s="268"/>
      <c r="B809" s="268"/>
      <c r="C809" s="268"/>
      <c r="D809" s="268"/>
      <c r="E809" s="268"/>
      <c r="F809" s="268"/>
      <c r="G809" s="268"/>
      <c r="H809" s="268"/>
      <c r="I809" s="268"/>
      <c r="J809" s="268"/>
      <c r="K809" s="268"/>
      <c r="L809" s="268"/>
      <c r="M809" s="268"/>
      <c r="N809" s="268"/>
      <c r="O809" s="268"/>
      <c r="P809" s="268"/>
      <c r="Q809" s="268"/>
      <c r="R809" s="268"/>
      <c r="S809" s="268"/>
      <c r="T809" s="268"/>
      <c r="U809" s="268"/>
      <c r="V809" s="268"/>
      <c r="W809" s="268"/>
      <c r="X809" s="268"/>
      <c r="Y809" s="268"/>
      <c r="Z809" s="268"/>
    </row>
    <row r="810" spans="1:26" ht="15.75" customHeight="1">
      <c r="A810" s="268"/>
      <c r="B810" s="268"/>
      <c r="C810" s="268"/>
      <c r="D810" s="268"/>
      <c r="E810" s="268"/>
      <c r="F810" s="268"/>
      <c r="G810" s="268"/>
      <c r="H810" s="268"/>
      <c r="I810" s="268"/>
      <c r="J810" s="268"/>
      <c r="K810" s="268"/>
      <c r="L810" s="268"/>
      <c r="M810" s="268"/>
      <c r="N810" s="268"/>
      <c r="O810" s="268"/>
      <c r="P810" s="268"/>
      <c r="Q810" s="268"/>
      <c r="R810" s="268"/>
      <c r="S810" s="268"/>
      <c r="T810" s="268"/>
      <c r="U810" s="268"/>
      <c r="V810" s="268"/>
      <c r="W810" s="268"/>
      <c r="X810" s="268"/>
      <c r="Y810" s="268"/>
      <c r="Z810" s="268"/>
    </row>
    <row r="811" spans="1:26" ht="15.75" customHeight="1">
      <c r="A811" s="268"/>
      <c r="B811" s="268"/>
      <c r="C811" s="268"/>
      <c r="D811" s="268"/>
      <c r="E811" s="268"/>
      <c r="F811" s="268"/>
      <c r="G811" s="268"/>
      <c r="H811" s="268"/>
      <c r="I811" s="268"/>
      <c r="J811" s="268"/>
      <c r="K811" s="268"/>
      <c r="L811" s="268"/>
      <c r="M811" s="268"/>
      <c r="N811" s="268"/>
      <c r="O811" s="268"/>
      <c r="P811" s="268"/>
      <c r="Q811" s="268"/>
      <c r="R811" s="268"/>
      <c r="S811" s="268"/>
      <c r="T811" s="268"/>
      <c r="U811" s="268"/>
      <c r="V811" s="268"/>
      <c r="W811" s="268"/>
      <c r="X811" s="268"/>
      <c r="Y811" s="268"/>
      <c r="Z811" s="268"/>
    </row>
    <row r="812" spans="1:26" ht="15.75" customHeight="1">
      <c r="A812" s="268"/>
      <c r="B812" s="268"/>
      <c r="C812" s="268"/>
      <c r="D812" s="268"/>
      <c r="E812" s="268"/>
      <c r="F812" s="268"/>
      <c r="G812" s="268"/>
      <c r="H812" s="268"/>
      <c r="I812" s="268"/>
      <c r="J812" s="268"/>
      <c r="K812" s="268"/>
      <c r="L812" s="268"/>
      <c r="M812" s="268"/>
      <c r="N812" s="268"/>
      <c r="O812" s="268"/>
      <c r="P812" s="268"/>
      <c r="Q812" s="268"/>
      <c r="R812" s="268"/>
      <c r="S812" s="268"/>
      <c r="T812" s="268"/>
      <c r="U812" s="268"/>
      <c r="V812" s="268"/>
      <c r="W812" s="268"/>
      <c r="X812" s="268"/>
      <c r="Y812" s="268"/>
      <c r="Z812" s="268"/>
    </row>
    <row r="813" spans="1:26" ht="15.75" customHeight="1">
      <c r="A813" s="268"/>
      <c r="B813" s="268"/>
      <c r="C813" s="268"/>
      <c r="D813" s="268"/>
      <c r="E813" s="268"/>
      <c r="F813" s="268"/>
      <c r="G813" s="268"/>
      <c r="H813" s="268"/>
      <c r="I813" s="268"/>
      <c r="J813" s="268"/>
      <c r="K813" s="268"/>
      <c r="L813" s="268"/>
      <c r="M813" s="268"/>
      <c r="N813" s="268"/>
      <c r="O813" s="268"/>
      <c r="P813" s="268"/>
      <c r="Q813" s="268"/>
      <c r="R813" s="268"/>
      <c r="S813" s="268"/>
      <c r="T813" s="268"/>
      <c r="U813" s="268"/>
      <c r="V813" s="268"/>
      <c r="W813" s="268"/>
      <c r="X813" s="268"/>
      <c r="Y813" s="268"/>
      <c r="Z813" s="268"/>
    </row>
    <row r="814" spans="1:26" ht="15.75" customHeight="1">
      <c r="A814" s="268"/>
      <c r="B814" s="268"/>
      <c r="C814" s="268"/>
      <c r="D814" s="268"/>
      <c r="E814" s="268"/>
      <c r="F814" s="268"/>
      <c r="G814" s="268"/>
      <c r="H814" s="268"/>
      <c r="I814" s="268"/>
      <c r="J814" s="268"/>
      <c r="K814" s="268"/>
      <c r="L814" s="268"/>
      <c r="M814" s="268"/>
      <c r="N814" s="268"/>
      <c r="O814" s="268"/>
      <c r="P814" s="268"/>
      <c r="Q814" s="268"/>
      <c r="R814" s="268"/>
      <c r="S814" s="268"/>
      <c r="T814" s="268"/>
      <c r="U814" s="268"/>
      <c r="V814" s="268"/>
      <c r="W814" s="268"/>
      <c r="X814" s="268"/>
      <c r="Y814" s="268"/>
      <c r="Z814" s="268"/>
    </row>
    <row r="815" spans="1:26" ht="15.75" customHeight="1">
      <c r="A815" s="268"/>
      <c r="B815" s="268"/>
      <c r="C815" s="268"/>
      <c r="D815" s="268"/>
      <c r="E815" s="268"/>
      <c r="F815" s="268"/>
      <c r="G815" s="268"/>
      <c r="H815" s="268"/>
      <c r="I815" s="268"/>
      <c r="J815" s="268"/>
      <c r="K815" s="268"/>
      <c r="L815" s="268"/>
      <c r="M815" s="268"/>
      <c r="N815" s="268"/>
      <c r="O815" s="268"/>
      <c r="P815" s="268"/>
      <c r="Q815" s="268"/>
      <c r="R815" s="268"/>
      <c r="S815" s="268"/>
      <c r="T815" s="268"/>
      <c r="U815" s="268"/>
      <c r="V815" s="268"/>
      <c r="W815" s="268"/>
      <c r="X815" s="268"/>
      <c r="Y815" s="268"/>
      <c r="Z815" s="268"/>
    </row>
    <row r="816" spans="1:26" ht="15.75" customHeight="1">
      <c r="A816" s="268"/>
      <c r="B816" s="268"/>
      <c r="C816" s="268"/>
      <c r="D816" s="268"/>
      <c r="E816" s="268"/>
      <c r="F816" s="268"/>
      <c r="G816" s="268"/>
      <c r="H816" s="268"/>
      <c r="I816" s="268"/>
      <c r="J816" s="268"/>
      <c r="K816" s="268"/>
      <c r="L816" s="268"/>
      <c r="M816" s="268"/>
      <c r="N816" s="268"/>
      <c r="O816" s="268"/>
      <c r="P816" s="268"/>
      <c r="Q816" s="268"/>
      <c r="R816" s="268"/>
      <c r="S816" s="268"/>
      <c r="T816" s="268"/>
      <c r="U816" s="268"/>
      <c r="V816" s="268"/>
      <c r="W816" s="268"/>
      <c r="X816" s="268"/>
      <c r="Y816" s="268"/>
      <c r="Z816" s="268"/>
    </row>
    <row r="817" spans="1:26" ht="15.75" customHeight="1">
      <c r="A817" s="268"/>
      <c r="B817" s="268"/>
      <c r="C817" s="268"/>
      <c r="D817" s="268"/>
      <c r="E817" s="268"/>
      <c r="F817" s="268"/>
      <c r="G817" s="268"/>
      <c r="H817" s="268"/>
      <c r="I817" s="268"/>
      <c r="J817" s="268"/>
      <c r="K817" s="268"/>
      <c r="L817" s="268"/>
      <c r="M817" s="268"/>
      <c r="N817" s="268"/>
      <c r="O817" s="268"/>
      <c r="P817" s="268"/>
      <c r="Q817" s="268"/>
      <c r="R817" s="268"/>
      <c r="S817" s="268"/>
      <c r="T817" s="268"/>
      <c r="U817" s="268"/>
      <c r="V817" s="268"/>
      <c r="W817" s="268"/>
      <c r="X817" s="268"/>
      <c r="Y817" s="268"/>
      <c r="Z817" s="268"/>
    </row>
    <row r="818" spans="1:26" ht="15.75" customHeight="1">
      <c r="A818" s="268"/>
      <c r="B818" s="268"/>
      <c r="C818" s="268"/>
      <c r="D818" s="268"/>
      <c r="E818" s="268"/>
      <c r="F818" s="268"/>
      <c r="G818" s="268"/>
      <c r="H818" s="268"/>
      <c r="I818" s="268"/>
      <c r="J818" s="268"/>
      <c r="K818" s="268"/>
      <c r="L818" s="268"/>
      <c r="M818" s="268"/>
      <c r="N818" s="268"/>
      <c r="O818" s="268"/>
      <c r="P818" s="268"/>
      <c r="Q818" s="268"/>
      <c r="R818" s="268"/>
      <c r="S818" s="268"/>
      <c r="T818" s="268"/>
      <c r="U818" s="268"/>
      <c r="V818" s="268"/>
      <c r="W818" s="268"/>
      <c r="X818" s="268"/>
      <c r="Y818" s="268"/>
      <c r="Z818" s="268"/>
    </row>
    <row r="819" spans="1:26" ht="15.75" customHeight="1">
      <c r="A819" s="268"/>
      <c r="B819" s="268"/>
      <c r="C819" s="268"/>
      <c r="D819" s="268"/>
      <c r="E819" s="268"/>
      <c r="F819" s="268"/>
      <c r="G819" s="268"/>
      <c r="H819" s="268"/>
      <c r="I819" s="268"/>
      <c r="J819" s="268"/>
      <c r="K819" s="268"/>
      <c r="L819" s="268"/>
      <c r="M819" s="268"/>
      <c r="N819" s="268"/>
      <c r="O819" s="268"/>
      <c r="P819" s="268"/>
      <c r="Q819" s="268"/>
      <c r="R819" s="268"/>
      <c r="S819" s="268"/>
      <c r="T819" s="268"/>
      <c r="U819" s="268"/>
      <c r="V819" s="268"/>
      <c r="W819" s="268"/>
      <c r="X819" s="268"/>
      <c r="Y819" s="268"/>
      <c r="Z819" s="268"/>
    </row>
    <row r="820" spans="1:26" ht="15.75" customHeight="1">
      <c r="A820" s="268"/>
      <c r="B820" s="268"/>
      <c r="C820" s="268"/>
      <c r="D820" s="268"/>
      <c r="E820" s="268"/>
      <c r="F820" s="268"/>
      <c r="G820" s="268"/>
      <c r="H820" s="268"/>
      <c r="I820" s="268"/>
      <c r="J820" s="268"/>
      <c r="K820" s="268"/>
      <c r="L820" s="268"/>
      <c r="M820" s="268"/>
      <c r="N820" s="268"/>
      <c r="O820" s="268"/>
      <c r="P820" s="268"/>
      <c r="Q820" s="268"/>
      <c r="R820" s="268"/>
      <c r="S820" s="268"/>
      <c r="T820" s="268"/>
      <c r="U820" s="268"/>
      <c r="V820" s="268"/>
      <c r="W820" s="268"/>
      <c r="X820" s="268"/>
      <c r="Y820" s="268"/>
      <c r="Z820" s="268"/>
    </row>
    <row r="821" spans="1:26" ht="15.75" customHeight="1">
      <c r="A821" s="268"/>
      <c r="B821" s="268"/>
      <c r="C821" s="268"/>
      <c r="D821" s="268"/>
      <c r="E821" s="268"/>
      <c r="F821" s="268"/>
      <c r="G821" s="268"/>
      <c r="H821" s="268"/>
      <c r="I821" s="268"/>
      <c r="J821" s="268"/>
      <c r="K821" s="268"/>
      <c r="L821" s="268"/>
      <c r="M821" s="268"/>
      <c r="N821" s="268"/>
      <c r="O821" s="268"/>
      <c r="P821" s="268"/>
      <c r="Q821" s="268"/>
      <c r="R821" s="268"/>
      <c r="S821" s="268"/>
      <c r="T821" s="268"/>
      <c r="U821" s="268"/>
      <c r="V821" s="268"/>
      <c r="W821" s="268"/>
      <c r="X821" s="268"/>
      <c r="Y821" s="268"/>
      <c r="Z821" s="268"/>
    </row>
    <row r="822" spans="1:26" ht="15.75" customHeight="1">
      <c r="A822" s="268"/>
      <c r="B822" s="268"/>
      <c r="C822" s="268"/>
      <c r="D822" s="268"/>
      <c r="E822" s="268"/>
      <c r="F822" s="268"/>
      <c r="G822" s="268"/>
      <c r="H822" s="268"/>
      <c r="I822" s="268"/>
      <c r="J822" s="268"/>
      <c r="K822" s="268"/>
      <c r="L822" s="268"/>
      <c r="M822" s="268"/>
      <c r="N822" s="268"/>
      <c r="O822" s="268"/>
      <c r="P822" s="268"/>
      <c r="Q822" s="268"/>
      <c r="R822" s="268"/>
      <c r="S822" s="268"/>
      <c r="T822" s="268"/>
      <c r="U822" s="268"/>
      <c r="V822" s="268"/>
      <c r="W822" s="268"/>
      <c r="X822" s="268"/>
      <c r="Y822" s="268"/>
      <c r="Z822" s="268"/>
    </row>
    <row r="823" spans="1:26" ht="15.75" customHeight="1">
      <c r="A823" s="268"/>
      <c r="B823" s="268"/>
      <c r="C823" s="268"/>
      <c r="D823" s="268"/>
      <c r="E823" s="268"/>
      <c r="F823" s="268"/>
      <c r="G823" s="268"/>
      <c r="H823" s="268"/>
      <c r="I823" s="268"/>
      <c r="J823" s="268"/>
      <c r="K823" s="268"/>
      <c r="L823" s="268"/>
      <c r="M823" s="268"/>
      <c r="N823" s="268"/>
      <c r="O823" s="268"/>
      <c r="P823" s="268"/>
      <c r="Q823" s="268"/>
      <c r="R823" s="268"/>
      <c r="S823" s="268"/>
      <c r="T823" s="268"/>
      <c r="U823" s="268"/>
      <c r="V823" s="268"/>
      <c r="W823" s="268"/>
      <c r="X823" s="268"/>
      <c r="Y823" s="268"/>
      <c r="Z823" s="268"/>
    </row>
    <row r="824" spans="1:26" ht="15.75" customHeight="1">
      <c r="A824" s="268"/>
      <c r="B824" s="268"/>
      <c r="C824" s="268"/>
      <c r="D824" s="268"/>
      <c r="E824" s="268"/>
      <c r="F824" s="268"/>
      <c r="G824" s="268"/>
      <c r="H824" s="268"/>
      <c r="I824" s="268"/>
      <c r="J824" s="268"/>
      <c r="K824" s="268"/>
      <c r="L824" s="268"/>
      <c r="M824" s="268"/>
      <c r="N824" s="268"/>
      <c r="O824" s="268"/>
      <c r="P824" s="268"/>
      <c r="Q824" s="268"/>
      <c r="R824" s="268"/>
      <c r="S824" s="268"/>
      <c r="T824" s="268"/>
      <c r="U824" s="268"/>
      <c r="V824" s="268"/>
      <c r="W824" s="268"/>
      <c r="X824" s="268"/>
      <c r="Y824" s="268"/>
      <c r="Z824" s="268"/>
    </row>
    <row r="825" spans="1:26" ht="15.75" customHeight="1">
      <c r="A825" s="268"/>
      <c r="B825" s="268"/>
      <c r="C825" s="268"/>
      <c r="D825" s="268"/>
      <c r="E825" s="268"/>
      <c r="F825" s="268"/>
      <c r="G825" s="268"/>
      <c r="H825" s="268"/>
      <c r="I825" s="268"/>
      <c r="J825" s="268"/>
      <c r="K825" s="268"/>
      <c r="L825" s="268"/>
      <c r="M825" s="268"/>
      <c r="N825" s="268"/>
      <c r="O825" s="268"/>
      <c r="P825" s="268"/>
      <c r="Q825" s="268"/>
      <c r="R825" s="268"/>
      <c r="S825" s="268"/>
      <c r="T825" s="268"/>
      <c r="U825" s="268"/>
      <c r="V825" s="268"/>
      <c r="W825" s="268"/>
      <c r="X825" s="268"/>
      <c r="Y825" s="268"/>
      <c r="Z825" s="268"/>
    </row>
    <row r="826" spans="1:26" ht="15.75" customHeight="1">
      <c r="A826" s="268"/>
      <c r="B826" s="268"/>
      <c r="C826" s="268"/>
      <c r="D826" s="268"/>
      <c r="E826" s="268"/>
      <c r="F826" s="268"/>
      <c r="G826" s="268"/>
      <c r="H826" s="268"/>
      <c r="I826" s="268"/>
      <c r="J826" s="268"/>
      <c r="K826" s="268"/>
      <c r="L826" s="268"/>
      <c r="M826" s="268"/>
      <c r="N826" s="268"/>
      <c r="O826" s="268"/>
      <c r="P826" s="268"/>
      <c r="Q826" s="268"/>
      <c r="R826" s="268"/>
      <c r="S826" s="268"/>
      <c r="T826" s="268"/>
      <c r="U826" s="268"/>
      <c r="V826" s="268"/>
      <c r="W826" s="268"/>
      <c r="X826" s="268"/>
      <c r="Y826" s="268"/>
      <c r="Z826" s="268"/>
    </row>
    <row r="827" spans="1:26" ht="15.75" customHeight="1">
      <c r="A827" s="268"/>
      <c r="B827" s="268"/>
      <c r="C827" s="268"/>
      <c r="D827" s="268"/>
      <c r="E827" s="268"/>
      <c r="F827" s="268"/>
      <c r="G827" s="268"/>
      <c r="H827" s="268"/>
      <c r="I827" s="268"/>
      <c r="J827" s="268"/>
      <c r="K827" s="268"/>
      <c r="L827" s="268"/>
      <c r="M827" s="268"/>
      <c r="N827" s="268"/>
      <c r="O827" s="268"/>
      <c r="P827" s="268"/>
      <c r="Q827" s="268"/>
      <c r="R827" s="268"/>
      <c r="S827" s="268"/>
      <c r="T827" s="268"/>
      <c r="U827" s="268"/>
      <c r="V827" s="268"/>
      <c r="W827" s="268"/>
      <c r="X827" s="268"/>
      <c r="Y827" s="268"/>
      <c r="Z827" s="268"/>
    </row>
    <row r="828" spans="1:26" ht="15.75" customHeight="1">
      <c r="A828" s="268"/>
      <c r="B828" s="268"/>
      <c r="C828" s="268"/>
      <c r="D828" s="268"/>
      <c r="E828" s="268"/>
      <c r="F828" s="268"/>
      <c r="G828" s="268"/>
      <c r="H828" s="268"/>
      <c r="I828" s="268"/>
      <c r="J828" s="268"/>
      <c r="K828" s="268"/>
      <c r="L828" s="268"/>
      <c r="M828" s="268"/>
      <c r="N828" s="268"/>
      <c r="O828" s="268"/>
      <c r="P828" s="268"/>
      <c r="Q828" s="268"/>
      <c r="R828" s="268"/>
      <c r="S828" s="268"/>
      <c r="T828" s="268"/>
      <c r="U828" s="268"/>
      <c r="V828" s="268"/>
      <c r="W828" s="268"/>
      <c r="X828" s="268"/>
      <c r="Y828" s="268"/>
      <c r="Z828" s="268"/>
    </row>
    <row r="829" spans="1:26" ht="15.75" customHeight="1">
      <c r="A829" s="268"/>
      <c r="B829" s="268"/>
      <c r="C829" s="268"/>
      <c r="D829" s="268"/>
      <c r="E829" s="268"/>
      <c r="F829" s="268"/>
      <c r="G829" s="268"/>
      <c r="H829" s="268"/>
      <c r="I829" s="268"/>
      <c r="J829" s="268"/>
      <c r="K829" s="268"/>
      <c r="L829" s="268"/>
      <c r="M829" s="268"/>
      <c r="N829" s="268"/>
      <c r="O829" s="268"/>
      <c r="P829" s="268"/>
      <c r="Q829" s="268"/>
      <c r="R829" s="268"/>
      <c r="S829" s="268"/>
      <c r="T829" s="268"/>
      <c r="U829" s="268"/>
      <c r="V829" s="268"/>
      <c r="W829" s="268"/>
      <c r="X829" s="268"/>
      <c r="Y829" s="268"/>
      <c r="Z829" s="268"/>
    </row>
    <row r="830" spans="1:26" ht="15.75" customHeight="1">
      <c r="A830" s="268"/>
      <c r="B830" s="268"/>
      <c r="C830" s="268"/>
      <c r="D830" s="268"/>
      <c r="E830" s="268"/>
      <c r="F830" s="268"/>
      <c r="G830" s="268"/>
      <c r="H830" s="268"/>
      <c r="I830" s="268"/>
      <c r="J830" s="268"/>
      <c r="K830" s="268"/>
      <c r="L830" s="268"/>
      <c r="M830" s="268"/>
      <c r="N830" s="268"/>
      <c r="O830" s="268"/>
      <c r="P830" s="268"/>
      <c r="Q830" s="268"/>
      <c r="R830" s="268"/>
      <c r="S830" s="268"/>
      <c r="T830" s="268"/>
      <c r="U830" s="268"/>
      <c r="V830" s="268"/>
      <c r="W830" s="268"/>
      <c r="X830" s="268"/>
      <c r="Y830" s="268"/>
      <c r="Z830" s="268"/>
    </row>
    <row r="831" spans="1:26" ht="15.75" customHeight="1">
      <c r="A831" s="268"/>
      <c r="B831" s="268"/>
      <c r="C831" s="268"/>
      <c r="D831" s="268"/>
      <c r="E831" s="268"/>
      <c r="F831" s="268"/>
      <c r="G831" s="268"/>
      <c r="H831" s="268"/>
      <c r="I831" s="268"/>
      <c r="J831" s="268"/>
      <c r="K831" s="268"/>
      <c r="L831" s="268"/>
      <c r="M831" s="268"/>
      <c r="N831" s="268"/>
      <c r="O831" s="268"/>
      <c r="P831" s="268"/>
      <c r="Q831" s="268"/>
      <c r="R831" s="268"/>
      <c r="S831" s="268"/>
      <c r="T831" s="268"/>
      <c r="U831" s="268"/>
      <c r="V831" s="268"/>
      <c r="W831" s="268"/>
      <c r="X831" s="268"/>
      <c r="Y831" s="268"/>
      <c r="Z831" s="268"/>
    </row>
    <row r="832" spans="1:26" ht="15.75" customHeight="1">
      <c r="A832" s="268"/>
      <c r="B832" s="268"/>
      <c r="C832" s="268"/>
      <c r="D832" s="268"/>
      <c r="E832" s="268"/>
      <c r="F832" s="268"/>
      <c r="G832" s="268"/>
      <c r="H832" s="268"/>
      <c r="I832" s="268"/>
      <c r="J832" s="268"/>
      <c r="K832" s="268"/>
      <c r="L832" s="268"/>
      <c r="M832" s="268"/>
      <c r="N832" s="268"/>
      <c r="O832" s="268"/>
      <c r="P832" s="268"/>
      <c r="Q832" s="268"/>
      <c r="R832" s="268"/>
      <c r="S832" s="268"/>
      <c r="T832" s="268"/>
      <c r="U832" s="268"/>
      <c r="V832" s="268"/>
      <c r="W832" s="268"/>
      <c r="X832" s="268"/>
      <c r="Y832" s="268"/>
      <c r="Z832" s="268"/>
    </row>
    <row r="833" spans="1:26" ht="15.75" customHeight="1">
      <c r="A833" s="268"/>
      <c r="B833" s="268"/>
      <c r="C833" s="268"/>
      <c r="D833" s="268"/>
      <c r="E833" s="268"/>
      <c r="F833" s="268"/>
      <c r="G833" s="268"/>
      <c r="H833" s="268"/>
      <c r="I833" s="268"/>
      <c r="J833" s="268"/>
      <c r="K833" s="268"/>
      <c r="L833" s="268"/>
      <c r="M833" s="268"/>
      <c r="N833" s="268"/>
      <c r="O833" s="268"/>
      <c r="P833" s="268"/>
      <c r="Q833" s="268"/>
      <c r="R833" s="268"/>
      <c r="S833" s="268"/>
      <c r="T833" s="268"/>
      <c r="U833" s="268"/>
      <c r="V833" s="268"/>
      <c r="W833" s="268"/>
      <c r="X833" s="268"/>
      <c r="Y833" s="268"/>
      <c r="Z833" s="268"/>
    </row>
    <row r="834" spans="1:26" ht="15.75" customHeight="1">
      <c r="A834" s="268"/>
      <c r="B834" s="268"/>
      <c r="C834" s="268"/>
      <c r="D834" s="268"/>
      <c r="E834" s="268"/>
      <c r="F834" s="268"/>
      <c r="G834" s="268"/>
      <c r="H834" s="268"/>
      <c r="I834" s="268"/>
      <c r="J834" s="268"/>
      <c r="K834" s="268"/>
      <c r="L834" s="268"/>
      <c r="M834" s="268"/>
      <c r="N834" s="268"/>
      <c r="O834" s="268"/>
      <c r="P834" s="268"/>
      <c r="Q834" s="268"/>
      <c r="R834" s="268"/>
      <c r="S834" s="268"/>
      <c r="T834" s="268"/>
      <c r="U834" s="268"/>
      <c r="V834" s="268"/>
      <c r="W834" s="268"/>
      <c r="X834" s="268"/>
      <c r="Y834" s="268"/>
      <c r="Z834" s="268"/>
    </row>
    <row r="835" spans="1:26" ht="15.75" customHeight="1">
      <c r="A835" s="268"/>
      <c r="B835" s="268"/>
      <c r="C835" s="268"/>
      <c r="D835" s="268"/>
      <c r="E835" s="268"/>
      <c r="F835" s="268"/>
      <c r="G835" s="268"/>
      <c r="H835" s="268"/>
      <c r="I835" s="268"/>
      <c r="J835" s="268"/>
      <c r="K835" s="268"/>
      <c r="L835" s="268"/>
      <c r="M835" s="268"/>
      <c r="N835" s="268"/>
      <c r="O835" s="268"/>
      <c r="P835" s="268"/>
      <c r="Q835" s="268"/>
      <c r="R835" s="268"/>
      <c r="S835" s="268"/>
      <c r="T835" s="268"/>
      <c r="U835" s="268"/>
      <c r="V835" s="268"/>
      <c r="W835" s="268"/>
      <c r="X835" s="268"/>
      <c r="Y835" s="268"/>
      <c r="Z835" s="268"/>
    </row>
    <row r="836" spans="1:26" ht="15.75" customHeight="1">
      <c r="A836" s="268"/>
      <c r="B836" s="268"/>
      <c r="C836" s="268"/>
      <c r="D836" s="268"/>
      <c r="E836" s="268"/>
      <c r="F836" s="268"/>
      <c r="G836" s="268"/>
      <c r="H836" s="268"/>
      <c r="I836" s="268"/>
      <c r="J836" s="268"/>
      <c r="K836" s="268"/>
      <c r="L836" s="268"/>
      <c r="M836" s="268"/>
      <c r="N836" s="268"/>
      <c r="O836" s="268"/>
      <c r="P836" s="268"/>
      <c r="Q836" s="268"/>
      <c r="R836" s="268"/>
      <c r="S836" s="268"/>
      <c r="T836" s="268"/>
      <c r="U836" s="268"/>
      <c r="V836" s="268"/>
      <c r="W836" s="268"/>
      <c r="X836" s="268"/>
      <c r="Y836" s="268"/>
      <c r="Z836" s="268"/>
    </row>
    <row r="837" spans="1:26" ht="15.75" customHeight="1">
      <c r="A837" s="268"/>
      <c r="B837" s="268"/>
      <c r="C837" s="268"/>
      <c r="D837" s="268"/>
      <c r="E837" s="268"/>
      <c r="F837" s="268"/>
      <c r="G837" s="268"/>
      <c r="H837" s="268"/>
      <c r="I837" s="268"/>
      <c r="J837" s="268"/>
      <c r="K837" s="268"/>
      <c r="L837" s="268"/>
      <c r="M837" s="268"/>
      <c r="N837" s="268"/>
      <c r="O837" s="268"/>
      <c r="P837" s="268"/>
      <c r="Q837" s="268"/>
      <c r="R837" s="268"/>
      <c r="S837" s="268"/>
      <c r="T837" s="268"/>
      <c r="U837" s="268"/>
      <c r="V837" s="268"/>
      <c r="W837" s="268"/>
      <c r="X837" s="268"/>
      <c r="Y837" s="268"/>
      <c r="Z837" s="268"/>
    </row>
    <row r="838" spans="1:26" ht="15.75" customHeight="1">
      <c r="A838" s="268"/>
      <c r="B838" s="268"/>
      <c r="C838" s="268"/>
      <c r="D838" s="268"/>
      <c r="E838" s="268"/>
      <c r="F838" s="268"/>
      <c r="G838" s="268"/>
      <c r="H838" s="268"/>
      <c r="I838" s="268"/>
      <c r="J838" s="268"/>
      <c r="K838" s="268"/>
      <c r="L838" s="268"/>
      <c r="M838" s="268"/>
      <c r="N838" s="268"/>
      <c r="O838" s="268"/>
      <c r="P838" s="268"/>
      <c r="Q838" s="268"/>
      <c r="R838" s="268"/>
      <c r="S838" s="268"/>
      <c r="T838" s="268"/>
      <c r="U838" s="268"/>
      <c r="V838" s="268"/>
      <c r="W838" s="268"/>
      <c r="X838" s="268"/>
      <c r="Y838" s="268"/>
      <c r="Z838" s="268"/>
    </row>
    <row r="839" spans="1:26" ht="15.75" customHeight="1">
      <c r="A839" s="268"/>
      <c r="B839" s="268"/>
      <c r="C839" s="268"/>
      <c r="D839" s="268"/>
      <c r="E839" s="268"/>
      <c r="F839" s="268"/>
      <c r="G839" s="268"/>
      <c r="H839" s="268"/>
      <c r="I839" s="268"/>
      <c r="J839" s="268"/>
      <c r="K839" s="268"/>
      <c r="L839" s="268"/>
      <c r="M839" s="268"/>
      <c r="N839" s="268"/>
      <c r="O839" s="268"/>
      <c r="P839" s="268"/>
      <c r="Q839" s="268"/>
      <c r="R839" s="268"/>
      <c r="S839" s="268"/>
      <c r="T839" s="268"/>
      <c r="U839" s="268"/>
      <c r="V839" s="268"/>
      <c r="W839" s="268"/>
      <c r="X839" s="268"/>
      <c r="Y839" s="268"/>
      <c r="Z839" s="268"/>
    </row>
    <row r="840" spans="1:26" ht="15.75" customHeight="1">
      <c r="A840" s="268"/>
      <c r="B840" s="268"/>
      <c r="C840" s="268"/>
      <c r="D840" s="268"/>
      <c r="E840" s="268"/>
      <c r="F840" s="268"/>
      <c r="G840" s="268"/>
      <c r="H840" s="268"/>
      <c r="I840" s="268"/>
      <c r="J840" s="268"/>
      <c r="K840" s="268"/>
      <c r="L840" s="268"/>
      <c r="M840" s="268"/>
      <c r="N840" s="268"/>
      <c r="O840" s="268"/>
      <c r="P840" s="268"/>
      <c r="Q840" s="268"/>
      <c r="R840" s="268"/>
      <c r="S840" s="268"/>
      <c r="T840" s="268"/>
      <c r="U840" s="268"/>
      <c r="V840" s="268"/>
      <c r="W840" s="268"/>
      <c r="X840" s="268"/>
      <c r="Y840" s="268"/>
      <c r="Z840" s="268"/>
    </row>
    <row r="841" spans="1:26" ht="15.75" customHeight="1">
      <c r="A841" s="268"/>
      <c r="B841" s="268"/>
      <c r="C841" s="268"/>
      <c r="D841" s="268"/>
      <c r="E841" s="268"/>
      <c r="F841" s="268"/>
      <c r="G841" s="268"/>
      <c r="H841" s="268"/>
      <c r="I841" s="268"/>
      <c r="J841" s="268"/>
      <c r="K841" s="268"/>
      <c r="L841" s="268"/>
      <c r="M841" s="268"/>
      <c r="N841" s="268"/>
      <c r="O841" s="268"/>
      <c r="P841" s="268"/>
      <c r="Q841" s="268"/>
      <c r="R841" s="268"/>
      <c r="S841" s="268"/>
      <c r="T841" s="268"/>
      <c r="U841" s="268"/>
      <c r="V841" s="268"/>
      <c r="W841" s="268"/>
      <c r="X841" s="268"/>
      <c r="Y841" s="268"/>
      <c r="Z841" s="268"/>
    </row>
    <row r="842" spans="1:26" ht="15.75" customHeight="1">
      <c r="A842" s="268"/>
      <c r="B842" s="268"/>
      <c r="C842" s="268"/>
      <c r="D842" s="268"/>
      <c r="E842" s="268"/>
      <c r="F842" s="268"/>
      <c r="G842" s="268"/>
      <c r="H842" s="268"/>
      <c r="I842" s="268"/>
      <c r="J842" s="268"/>
      <c r="K842" s="268"/>
      <c r="L842" s="268"/>
      <c r="M842" s="268"/>
      <c r="N842" s="268"/>
      <c r="O842" s="268"/>
      <c r="P842" s="268"/>
      <c r="Q842" s="268"/>
      <c r="R842" s="268"/>
      <c r="S842" s="268"/>
      <c r="T842" s="268"/>
      <c r="U842" s="268"/>
      <c r="V842" s="268"/>
      <c r="W842" s="268"/>
      <c r="X842" s="268"/>
      <c r="Y842" s="268"/>
      <c r="Z842" s="268"/>
    </row>
    <row r="843" spans="1:26" ht="15.75" customHeight="1">
      <c r="A843" s="268"/>
      <c r="B843" s="268"/>
      <c r="C843" s="268"/>
      <c r="D843" s="268"/>
      <c r="E843" s="268"/>
      <c r="F843" s="268"/>
      <c r="G843" s="268"/>
      <c r="H843" s="268"/>
      <c r="I843" s="268"/>
      <c r="J843" s="268"/>
      <c r="K843" s="268"/>
      <c r="L843" s="268"/>
      <c r="M843" s="268"/>
      <c r="N843" s="268"/>
      <c r="O843" s="268"/>
      <c r="P843" s="268"/>
      <c r="Q843" s="268"/>
      <c r="R843" s="268"/>
      <c r="S843" s="268"/>
      <c r="T843" s="268"/>
      <c r="U843" s="268"/>
      <c r="V843" s="268"/>
      <c r="W843" s="268"/>
      <c r="X843" s="268"/>
      <c r="Y843" s="268"/>
      <c r="Z843" s="268"/>
    </row>
    <row r="844" spans="1:26" ht="15.75" customHeight="1">
      <c r="A844" s="268"/>
      <c r="B844" s="268"/>
      <c r="C844" s="268"/>
      <c r="D844" s="268"/>
      <c r="E844" s="268"/>
      <c r="F844" s="268"/>
      <c r="G844" s="268"/>
      <c r="H844" s="268"/>
      <c r="I844" s="268"/>
      <c r="J844" s="268"/>
      <c r="K844" s="268"/>
      <c r="L844" s="268"/>
      <c r="M844" s="268"/>
      <c r="N844" s="268"/>
      <c r="O844" s="268"/>
      <c r="P844" s="268"/>
      <c r="Q844" s="268"/>
      <c r="R844" s="268"/>
      <c r="S844" s="268"/>
      <c r="T844" s="268"/>
      <c r="U844" s="268"/>
      <c r="V844" s="268"/>
      <c r="W844" s="268"/>
      <c r="X844" s="268"/>
      <c r="Y844" s="268"/>
      <c r="Z844" s="268"/>
    </row>
    <row r="845" spans="1:26" ht="15.75" customHeight="1">
      <c r="A845" s="268"/>
      <c r="B845" s="268"/>
      <c r="C845" s="268"/>
      <c r="D845" s="268"/>
      <c r="E845" s="268"/>
      <c r="F845" s="268"/>
      <c r="G845" s="268"/>
      <c r="H845" s="268"/>
      <c r="I845" s="268"/>
      <c r="J845" s="268"/>
      <c r="K845" s="268"/>
      <c r="L845" s="268"/>
      <c r="M845" s="268"/>
      <c r="N845" s="268"/>
      <c r="O845" s="268"/>
      <c r="P845" s="268"/>
      <c r="Q845" s="268"/>
      <c r="R845" s="268"/>
      <c r="S845" s="268"/>
      <c r="T845" s="268"/>
      <c r="U845" s="268"/>
      <c r="V845" s="268"/>
      <c r="W845" s="268"/>
      <c r="X845" s="268"/>
      <c r="Y845" s="268"/>
      <c r="Z845" s="268"/>
    </row>
    <row r="846" spans="1:26" ht="15.75" customHeight="1">
      <c r="A846" s="268"/>
      <c r="B846" s="268"/>
      <c r="C846" s="268"/>
      <c r="D846" s="268"/>
      <c r="E846" s="268"/>
      <c r="F846" s="268"/>
      <c r="G846" s="268"/>
      <c r="H846" s="268"/>
      <c r="I846" s="268"/>
      <c r="J846" s="268"/>
      <c r="K846" s="268"/>
      <c r="L846" s="268"/>
      <c r="M846" s="268"/>
      <c r="N846" s="268"/>
      <c r="O846" s="268"/>
      <c r="P846" s="268"/>
      <c r="Q846" s="268"/>
      <c r="R846" s="268"/>
      <c r="S846" s="268"/>
      <c r="T846" s="268"/>
      <c r="U846" s="268"/>
      <c r="V846" s="268"/>
      <c r="W846" s="268"/>
      <c r="X846" s="268"/>
      <c r="Y846" s="268"/>
      <c r="Z846" s="268"/>
    </row>
    <row r="847" spans="1:26" ht="15.75" customHeight="1">
      <c r="A847" s="268"/>
      <c r="B847" s="268"/>
      <c r="C847" s="268"/>
      <c r="D847" s="268"/>
      <c r="E847" s="268"/>
      <c r="F847" s="268"/>
      <c r="G847" s="268"/>
      <c r="H847" s="268"/>
      <c r="I847" s="268"/>
      <c r="J847" s="268"/>
      <c r="K847" s="268"/>
      <c r="L847" s="268"/>
      <c r="M847" s="268"/>
      <c r="N847" s="268"/>
      <c r="O847" s="268"/>
      <c r="P847" s="268"/>
      <c r="Q847" s="268"/>
      <c r="R847" s="268"/>
      <c r="S847" s="268"/>
      <c r="T847" s="268"/>
      <c r="U847" s="268"/>
      <c r="V847" s="268"/>
      <c r="W847" s="268"/>
      <c r="X847" s="268"/>
      <c r="Y847" s="268"/>
      <c r="Z847" s="268"/>
    </row>
    <row r="848" spans="1:26" ht="15.75" customHeight="1">
      <c r="A848" s="268"/>
      <c r="B848" s="268"/>
      <c r="C848" s="268"/>
      <c r="D848" s="268"/>
      <c r="E848" s="268"/>
      <c r="F848" s="268"/>
      <c r="G848" s="268"/>
      <c r="H848" s="268"/>
      <c r="I848" s="268"/>
      <c r="J848" s="268"/>
      <c r="K848" s="268"/>
      <c r="L848" s="268"/>
      <c r="M848" s="268"/>
      <c r="N848" s="268"/>
      <c r="O848" s="268"/>
      <c r="P848" s="268"/>
      <c r="Q848" s="268"/>
      <c r="R848" s="268"/>
      <c r="S848" s="268"/>
      <c r="T848" s="268"/>
      <c r="U848" s="268"/>
      <c r="V848" s="268"/>
      <c r="W848" s="268"/>
      <c r="X848" s="268"/>
      <c r="Y848" s="268"/>
      <c r="Z848" s="268"/>
    </row>
    <row r="849" spans="1:26" ht="15.75" customHeight="1">
      <c r="A849" s="268"/>
      <c r="B849" s="268"/>
      <c r="C849" s="268"/>
      <c r="D849" s="268"/>
      <c r="E849" s="268"/>
      <c r="F849" s="268"/>
      <c r="G849" s="268"/>
      <c r="H849" s="268"/>
      <c r="I849" s="268"/>
      <c r="J849" s="268"/>
      <c r="K849" s="268"/>
      <c r="L849" s="268"/>
      <c r="M849" s="268"/>
      <c r="N849" s="268"/>
      <c r="O849" s="268"/>
      <c r="P849" s="268"/>
      <c r="Q849" s="268"/>
      <c r="R849" s="268"/>
      <c r="S849" s="268"/>
      <c r="T849" s="268"/>
      <c r="U849" s="268"/>
      <c r="V849" s="268"/>
      <c r="W849" s="268"/>
      <c r="X849" s="268"/>
      <c r="Y849" s="268"/>
      <c r="Z849" s="268"/>
    </row>
    <row r="850" spans="1:26" ht="15.75" customHeight="1">
      <c r="A850" s="268"/>
      <c r="B850" s="268"/>
      <c r="C850" s="268"/>
      <c r="D850" s="268"/>
      <c r="E850" s="268"/>
      <c r="F850" s="268"/>
      <c r="G850" s="268"/>
      <c r="H850" s="268"/>
      <c r="I850" s="268"/>
      <c r="J850" s="268"/>
      <c r="K850" s="268"/>
      <c r="L850" s="268"/>
      <c r="M850" s="268"/>
      <c r="N850" s="268"/>
      <c r="O850" s="268"/>
      <c r="P850" s="268"/>
      <c r="Q850" s="268"/>
      <c r="R850" s="268"/>
      <c r="S850" s="268"/>
      <c r="T850" s="268"/>
      <c r="U850" s="268"/>
      <c r="V850" s="268"/>
      <c r="W850" s="268"/>
      <c r="X850" s="268"/>
      <c r="Y850" s="268"/>
      <c r="Z850" s="268"/>
    </row>
    <row r="851" spans="1:26" ht="15.75" customHeight="1">
      <c r="A851" s="268"/>
      <c r="B851" s="268"/>
      <c r="C851" s="268"/>
      <c r="D851" s="268"/>
      <c r="E851" s="268"/>
      <c r="F851" s="268"/>
      <c r="G851" s="268"/>
      <c r="H851" s="268"/>
      <c r="I851" s="268"/>
      <c r="J851" s="268"/>
      <c r="K851" s="268"/>
      <c r="L851" s="268"/>
      <c r="M851" s="268"/>
      <c r="N851" s="268"/>
      <c r="O851" s="268"/>
      <c r="P851" s="268"/>
      <c r="Q851" s="268"/>
      <c r="R851" s="268"/>
      <c r="S851" s="268"/>
      <c r="T851" s="268"/>
      <c r="U851" s="268"/>
      <c r="V851" s="268"/>
      <c r="W851" s="268"/>
      <c r="X851" s="268"/>
      <c r="Y851" s="268"/>
      <c r="Z851" s="268"/>
    </row>
    <row r="852" spans="1:26" ht="15.75" customHeight="1">
      <c r="A852" s="268"/>
      <c r="B852" s="268"/>
      <c r="C852" s="268"/>
      <c r="D852" s="268"/>
      <c r="E852" s="268"/>
      <c r="F852" s="268"/>
      <c r="G852" s="268"/>
      <c r="H852" s="268"/>
      <c r="I852" s="268"/>
      <c r="J852" s="268"/>
      <c r="K852" s="268"/>
      <c r="L852" s="268"/>
      <c r="M852" s="268"/>
      <c r="N852" s="268"/>
      <c r="O852" s="268"/>
      <c r="P852" s="268"/>
      <c r="Q852" s="268"/>
      <c r="R852" s="268"/>
      <c r="S852" s="268"/>
      <c r="T852" s="268"/>
      <c r="U852" s="268"/>
      <c r="V852" s="268"/>
      <c r="W852" s="268"/>
      <c r="X852" s="268"/>
      <c r="Y852" s="268"/>
      <c r="Z852" s="268"/>
    </row>
    <row r="853" spans="1:26" ht="15.75" customHeight="1">
      <c r="A853" s="268"/>
      <c r="B853" s="268"/>
      <c r="C853" s="268"/>
      <c r="D853" s="268"/>
      <c r="E853" s="268"/>
      <c r="F853" s="268"/>
      <c r="G853" s="268"/>
      <c r="H853" s="268"/>
      <c r="I853" s="268"/>
      <c r="J853" s="268"/>
      <c r="K853" s="268"/>
      <c r="L853" s="268"/>
      <c r="M853" s="268"/>
      <c r="N853" s="268"/>
      <c r="O853" s="268"/>
      <c r="P853" s="268"/>
      <c r="Q853" s="268"/>
      <c r="R853" s="268"/>
      <c r="S853" s="268"/>
      <c r="T853" s="268"/>
      <c r="U853" s="268"/>
      <c r="V853" s="268"/>
      <c r="W853" s="268"/>
      <c r="X853" s="268"/>
      <c r="Y853" s="268"/>
      <c r="Z853" s="268"/>
    </row>
    <row r="854" spans="1:26" ht="15.75" customHeight="1">
      <c r="A854" s="268"/>
      <c r="B854" s="268"/>
      <c r="C854" s="268"/>
      <c r="D854" s="268"/>
      <c r="E854" s="268"/>
      <c r="F854" s="268"/>
      <c r="G854" s="268"/>
      <c r="H854" s="268"/>
      <c r="I854" s="268"/>
      <c r="J854" s="268"/>
      <c r="K854" s="268"/>
      <c r="L854" s="268"/>
      <c r="M854" s="268"/>
      <c r="N854" s="268"/>
      <c r="O854" s="268"/>
      <c r="P854" s="268"/>
      <c r="Q854" s="268"/>
      <c r="R854" s="268"/>
      <c r="S854" s="268"/>
      <c r="T854" s="268"/>
      <c r="U854" s="268"/>
      <c r="V854" s="268"/>
      <c r="W854" s="268"/>
      <c r="X854" s="268"/>
      <c r="Y854" s="268"/>
      <c r="Z854" s="268"/>
    </row>
    <row r="855" spans="1:26" ht="15.75" customHeight="1">
      <c r="A855" s="268"/>
      <c r="B855" s="268"/>
      <c r="C855" s="268"/>
      <c r="D855" s="268"/>
      <c r="E855" s="268"/>
      <c r="F855" s="268"/>
      <c r="G855" s="268"/>
      <c r="H855" s="268"/>
      <c r="I855" s="268"/>
      <c r="J855" s="268"/>
      <c r="K855" s="268"/>
      <c r="L855" s="268"/>
      <c r="M855" s="268"/>
      <c r="N855" s="268"/>
      <c r="O855" s="268"/>
      <c r="P855" s="268"/>
      <c r="Q855" s="268"/>
      <c r="R855" s="268"/>
      <c r="S855" s="268"/>
      <c r="T855" s="268"/>
      <c r="U855" s="268"/>
      <c r="V855" s="268"/>
      <c r="W855" s="268"/>
      <c r="X855" s="268"/>
      <c r="Y855" s="268"/>
      <c r="Z855" s="268"/>
    </row>
    <row r="856" spans="1:26" ht="15.75" customHeight="1">
      <c r="A856" s="268"/>
      <c r="B856" s="268"/>
      <c r="C856" s="268"/>
      <c r="D856" s="268"/>
      <c r="E856" s="268"/>
      <c r="F856" s="268"/>
      <c r="G856" s="268"/>
      <c r="H856" s="268"/>
      <c r="I856" s="268"/>
      <c r="J856" s="268"/>
      <c r="K856" s="268"/>
      <c r="L856" s="268"/>
      <c r="M856" s="268"/>
      <c r="N856" s="268"/>
      <c r="O856" s="268"/>
      <c r="P856" s="268"/>
      <c r="Q856" s="268"/>
      <c r="R856" s="268"/>
      <c r="S856" s="268"/>
      <c r="T856" s="268"/>
      <c r="U856" s="268"/>
      <c r="V856" s="268"/>
      <c r="W856" s="268"/>
      <c r="X856" s="268"/>
      <c r="Y856" s="268"/>
      <c r="Z856" s="268"/>
    </row>
    <row r="857" spans="1:26" ht="15.75" customHeight="1">
      <c r="A857" s="268"/>
      <c r="B857" s="268"/>
      <c r="C857" s="268"/>
      <c r="D857" s="268"/>
      <c r="E857" s="268"/>
      <c r="F857" s="268"/>
      <c r="G857" s="268"/>
      <c r="H857" s="268"/>
      <c r="I857" s="268"/>
      <c r="J857" s="268"/>
      <c r="K857" s="268"/>
      <c r="L857" s="268"/>
      <c r="M857" s="268"/>
      <c r="N857" s="268"/>
      <c r="O857" s="268"/>
      <c r="P857" s="268"/>
      <c r="Q857" s="268"/>
      <c r="R857" s="268"/>
      <c r="S857" s="268"/>
      <c r="T857" s="268"/>
      <c r="U857" s="268"/>
      <c r="V857" s="268"/>
      <c r="W857" s="268"/>
      <c r="X857" s="268"/>
      <c r="Y857" s="268"/>
      <c r="Z857" s="268"/>
    </row>
    <row r="858" spans="1:26" ht="15.75" customHeight="1">
      <c r="A858" s="268"/>
      <c r="B858" s="268"/>
      <c r="C858" s="268"/>
      <c r="D858" s="268"/>
      <c r="E858" s="268"/>
      <c r="F858" s="268"/>
      <c r="G858" s="268"/>
      <c r="H858" s="268"/>
      <c r="I858" s="268"/>
      <c r="J858" s="268"/>
      <c r="K858" s="268"/>
      <c r="L858" s="268"/>
      <c r="M858" s="268"/>
      <c r="N858" s="268"/>
      <c r="O858" s="268"/>
      <c r="P858" s="268"/>
      <c r="Q858" s="268"/>
      <c r="R858" s="268"/>
      <c r="S858" s="268"/>
      <c r="T858" s="268"/>
      <c r="U858" s="268"/>
      <c r="V858" s="268"/>
      <c r="W858" s="268"/>
      <c r="X858" s="268"/>
      <c r="Y858" s="268"/>
      <c r="Z858" s="268"/>
    </row>
    <row r="859" spans="1:26" ht="15.75" customHeight="1">
      <c r="A859" s="268"/>
      <c r="B859" s="268"/>
      <c r="C859" s="268"/>
      <c r="D859" s="268"/>
      <c r="E859" s="268"/>
      <c r="F859" s="268"/>
      <c r="G859" s="268"/>
      <c r="H859" s="268"/>
      <c r="I859" s="268"/>
      <c r="J859" s="268"/>
      <c r="K859" s="268"/>
      <c r="L859" s="268"/>
      <c r="M859" s="268"/>
      <c r="N859" s="268"/>
      <c r="O859" s="268"/>
      <c r="P859" s="268"/>
      <c r="Q859" s="268"/>
      <c r="R859" s="268"/>
      <c r="S859" s="268"/>
      <c r="T859" s="268"/>
      <c r="U859" s="268"/>
      <c r="V859" s="268"/>
      <c r="W859" s="268"/>
      <c r="X859" s="268"/>
      <c r="Y859" s="268"/>
      <c r="Z859" s="268"/>
    </row>
    <row r="860" spans="1:26" ht="15.75" customHeight="1">
      <c r="A860" s="268"/>
      <c r="B860" s="268"/>
      <c r="C860" s="268"/>
      <c r="D860" s="268"/>
      <c r="E860" s="268"/>
      <c r="F860" s="268"/>
      <c r="G860" s="268"/>
      <c r="H860" s="268"/>
      <c r="I860" s="268"/>
      <c r="J860" s="268"/>
      <c r="K860" s="268"/>
      <c r="L860" s="268"/>
      <c r="M860" s="268"/>
      <c r="N860" s="268"/>
      <c r="O860" s="268"/>
      <c r="P860" s="268"/>
      <c r="Q860" s="268"/>
      <c r="R860" s="268"/>
      <c r="S860" s="268"/>
      <c r="T860" s="268"/>
      <c r="U860" s="268"/>
      <c r="V860" s="268"/>
      <c r="W860" s="268"/>
      <c r="X860" s="268"/>
      <c r="Y860" s="268"/>
      <c r="Z860" s="268"/>
    </row>
    <row r="861" spans="1:26" ht="15.75" customHeight="1">
      <c r="A861" s="268"/>
      <c r="B861" s="268"/>
      <c r="C861" s="268"/>
      <c r="D861" s="268"/>
      <c r="E861" s="268"/>
      <c r="F861" s="268"/>
      <c r="G861" s="268"/>
      <c r="H861" s="268"/>
      <c r="I861" s="268"/>
      <c r="J861" s="268"/>
      <c r="K861" s="268"/>
      <c r="L861" s="268"/>
      <c r="M861" s="268"/>
      <c r="N861" s="268"/>
      <c r="O861" s="268"/>
      <c r="P861" s="268"/>
      <c r="Q861" s="268"/>
      <c r="R861" s="268"/>
      <c r="S861" s="268"/>
      <c r="T861" s="268"/>
      <c r="U861" s="268"/>
      <c r="V861" s="268"/>
      <c r="W861" s="268"/>
      <c r="X861" s="268"/>
      <c r="Y861" s="268"/>
      <c r="Z861" s="268"/>
    </row>
    <row r="862" spans="1:26" ht="15.75" customHeight="1">
      <c r="A862" s="268"/>
      <c r="B862" s="268"/>
      <c r="C862" s="268"/>
      <c r="D862" s="268"/>
      <c r="E862" s="268"/>
      <c r="F862" s="268"/>
      <c r="G862" s="268"/>
      <c r="H862" s="268"/>
      <c r="I862" s="268"/>
      <c r="J862" s="268"/>
      <c r="K862" s="268"/>
      <c r="L862" s="268"/>
      <c r="M862" s="268"/>
      <c r="N862" s="268"/>
      <c r="O862" s="268"/>
      <c r="P862" s="268"/>
      <c r="Q862" s="268"/>
      <c r="R862" s="268"/>
      <c r="S862" s="268"/>
      <c r="T862" s="268"/>
      <c r="U862" s="268"/>
      <c r="V862" s="268"/>
      <c r="W862" s="268"/>
      <c r="X862" s="268"/>
      <c r="Y862" s="268"/>
      <c r="Z862" s="268"/>
    </row>
    <row r="863" spans="1:26" ht="15.75" customHeight="1">
      <c r="A863" s="268"/>
      <c r="B863" s="268"/>
      <c r="C863" s="268"/>
      <c r="D863" s="268"/>
      <c r="E863" s="268"/>
      <c r="F863" s="268"/>
      <c r="G863" s="268"/>
      <c r="H863" s="268"/>
      <c r="I863" s="268"/>
      <c r="J863" s="268"/>
      <c r="K863" s="268"/>
      <c r="L863" s="268"/>
      <c r="M863" s="268"/>
      <c r="N863" s="268"/>
      <c r="O863" s="268"/>
      <c r="P863" s="268"/>
      <c r="Q863" s="268"/>
      <c r="R863" s="268"/>
      <c r="S863" s="268"/>
      <c r="T863" s="268"/>
      <c r="U863" s="268"/>
      <c r="V863" s="268"/>
      <c r="W863" s="268"/>
      <c r="X863" s="268"/>
      <c r="Y863" s="268"/>
      <c r="Z863" s="268"/>
    </row>
    <row r="864" spans="1:26" ht="15.75" customHeight="1">
      <c r="A864" s="268"/>
      <c r="B864" s="268"/>
      <c r="C864" s="268"/>
      <c r="D864" s="268"/>
      <c r="E864" s="268"/>
      <c r="F864" s="268"/>
      <c r="G864" s="268"/>
      <c r="H864" s="268"/>
      <c r="I864" s="268"/>
      <c r="J864" s="268"/>
      <c r="K864" s="268"/>
      <c r="L864" s="268"/>
      <c r="M864" s="268"/>
      <c r="N864" s="268"/>
      <c r="O864" s="268"/>
      <c r="P864" s="268"/>
      <c r="Q864" s="268"/>
      <c r="R864" s="268"/>
      <c r="S864" s="268"/>
      <c r="T864" s="268"/>
      <c r="U864" s="268"/>
      <c r="V864" s="268"/>
      <c r="W864" s="268"/>
      <c r="X864" s="268"/>
      <c r="Y864" s="268"/>
      <c r="Z864" s="268"/>
    </row>
    <row r="865" spans="1:26" ht="15.75" customHeight="1">
      <c r="A865" s="268"/>
      <c r="B865" s="268"/>
      <c r="C865" s="268"/>
      <c r="D865" s="268"/>
      <c r="E865" s="268"/>
      <c r="F865" s="268"/>
      <c r="G865" s="268"/>
      <c r="H865" s="268"/>
      <c r="I865" s="268"/>
      <c r="J865" s="268"/>
      <c r="K865" s="268"/>
      <c r="L865" s="268"/>
      <c r="M865" s="268"/>
      <c r="N865" s="268"/>
      <c r="O865" s="268"/>
      <c r="P865" s="268"/>
      <c r="Q865" s="268"/>
      <c r="R865" s="268"/>
      <c r="S865" s="268"/>
      <c r="T865" s="268"/>
      <c r="U865" s="268"/>
      <c r="V865" s="268"/>
      <c r="W865" s="268"/>
      <c r="X865" s="268"/>
      <c r="Y865" s="268"/>
      <c r="Z865" s="268"/>
    </row>
    <row r="866" spans="1:26" ht="15.75" customHeight="1">
      <c r="A866" s="268"/>
      <c r="B866" s="268"/>
      <c r="C866" s="268"/>
      <c r="D866" s="268"/>
      <c r="E866" s="268"/>
      <c r="F866" s="268"/>
      <c r="G866" s="268"/>
      <c r="H866" s="268"/>
      <c r="I866" s="268"/>
      <c r="J866" s="268"/>
      <c r="K866" s="268"/>
      <c r="L866" s="268"/>
      <c r="M866" s="268"/>
      <c r="N866" s="268"/>
      <c r="O866" s="268"/>
      <c r="P866" s="268"/>
      <c r="Q866" s="268"/>
      <c r="R866" s="268"/>
      <c r="S866" s="268"/>
      <c r="T866" s="268"/>
      <c r="U866" s="268"/>
      <c r="V866" s="268"/>
      <c r="W866" s="268"/>
      <c r="X866" s="268"/>
      <c r="Y866" s="268"/>
      <c r="Z866" s="268"/>
    </row>
    <row r="867" spans="1:26" ht="15.75" customHeight="1">
      <c r="A867" s="268"/>
      <c r="B867" s="268"/>
      <c r="C867" s="268"/>
      <c r="D867" s="268"/>
      <c r="E867" s="268"/>
      <c r="F867" s="268"/>
      <c r="G867" s="268"/>
      <c r="H867" s="268"/>
      <c r="I867" s="268"/>
      <c r="J867" s="268"/>
      <c r="K867" s="268"/>
      <c r="L867" s="268"/>
      <c r="M867" s="268"/>
      <c r="N867" s="268"/>
      <c r="O867" s="268"/>
      <c r="P867" s="268"/>
      <c r="Q867" s="268"/>
      <c r="R867" s="268"/>
      <c r="S867" s="268"/>
      <c r="T867" s="268"/>
      <c r="U867" s="268"/>
      <c r="V867" s="268"/>
      <c r="W867" s="268"/>
      <c r="X867" s="268"/>
      <c r="Y867" s="268"/>
      <c r="Z867" s="268"/>
    </row>
    <row r="868" spans="1:26" ht="15.75" customHeight="1">
      <c r="A868" s="268"/>
      <c r="B868" s="268"/>
      <c r="C868" s="268"/>
      <c r="D868" s="268"/>
      <c r="E868" s="268"/>
      <c r="F868" s="268"/>
      <c r="G868" s="268"/>
      <c r="H868" s="268"/>
      <c r="I868" s="268"/>
      <c r="J868" s="268"/>
      <c r="K868" s="268"/>
      <c r="L868" s="268"/>
      <c r="M868" s="268"/>
      <c r="N868" s="268"/>
      <c r="O868" s="268"/>
      <c r="P868" s="268"/>
      <c r="Q868" s="268"/>
      <c r="R868" s="268"/>
      <c r="S868" s="268"/>
      <c r="T868" s="268"/>
      <c r="U868" s="268"/>
      <c r="V868" s="268"/>
      <c r="W868" s="268"/>
      <c r="X868" s="268"/>
      <c r="Y868" s="268"/>
      <c r="Z868" s="268"/>
    </row>
    <row r="869" spans="1:26" ht="15.75" customHeight="1">
      <c r="A869" s="268"/>
      <c r="B869" s="268"/>
      <c r="C869" s="268"/>
      <c r="D869" s="268"/>
      <c r="E869" s="268"/>
      <c r="F869" s="268"/>
      <c r="G869" s="268"/>
      <c r="H869" s="268"/>
      <c r="I869" s="268"/>
      <c r="J869" s="268"/>
      <c r="K869" s="268"/>
      <c r="L869" s="268"/>
      <c r="M869" s="268"/>
      <c r="N869" s="268"/>
      <c r="O869" s="268"/>
      <c r="P869" s="268"/>
      <c r="Q869" s="268"/>
      <c r="R869" s="268"/>
      <c r="S869" s="268"/>
      <c r="T869" s="268"/>
      <c r="U869" s="268"/>
      <c r="V869" s="268"/>
      <c r="W869" s="268"/>
      <c r="X869" s="268"/>
      <c r="Y869" s="268"/>
      <c r="Z869" s="268"/>
    </row>
    <row r="870" spans="1:26" ht="15.75" customHeight="1">
      <c r="A870" s="268"/>
      <c r="B870" s="268"/>
      <c r="C870" s="268"/>
      <c r="D870" s="268"/>
      <c r="E870" s="268"/>
      <c r="F870" s="268"/>
      <c r="G870" s="268"/>
      <c r="H870" s="268"/>
      <c r="I870" s="268"/>
      <c r="J870" s="268"/>
      <c r="K870" s="268"/>
      <c r="L870" s="268"/>
      <c r="M870" s="268"/>
      <c r="N870" s="268"/>
      <c r="O870" s="268"/>
      <c r="P870" s="268"/>
      <c r="Q870" s="268"/>
      <c r="R870" s="268"/>
      <c r="S870" s="268"/>
      <c r="T870" s="268"/>
      <c r="U870" s="268"/>
      <c r="V870" s="268"/>
      <c r="W870" s="268"/>
      <c r="X870" s="268"/>
      <c r="Y870" s="268"/>
      <c r="Z870" s="268"/>
    </row>
    <row r="871" spans="1:26" ht="15.75" customHeight="1">
      <c r="A871" s="268"/>
      <c r="B871" s="268"/>
      <c r="C871" s="268"/>
      <c r="D871" s="268"/>
      <c r="E871" s="268"/>
      <c r="F871" s="268"/>
      <c r="G871" s="268"/>
      <c r="H871" s="268"/>
      <c r="I871" s="268"/>
      <c r="J871" s="268"/>
      <c r="K871" s="268"/>
      <c r="L871" s="268"/>
      <c r="M871" s="268"/>
      <c r="N871" s="268"/>
      <c r="O871" s="268"/>
      <c r="P871" s="268"/>
      <c r="Q871" s="268"/>
      <c r="R871" s="268"/>
      <c r="S871" s="268"/>
      <c r="T871" s="268"/>
      <c r="U871" s="268"/>
      <c r="V871" s="268"/>
      <c r="W871" s="268"/>
      <c r="X871" s="268"/>
      <c r="Y871" s="268"/>
      <c r="Z871" s="268"/>
    </row>
    <row r="872" spans="1:26" ht="15.75" customHeight="1">
      <c r="A872" s="268"/>
      <c r="B872" s="268"/>
      <c r="C872" s="268"/>
      <c r="D872" s="268"/>
      <c r="E872" s="268"/>
      <c r="F872" s="268"/>
      <c r="G872" s="268"/>
      <c r="H872" s="268"/>
      <c r="I872" s="268"/>
      <c r="J872" s="268"/>
      <c r="K872" s="268"/>
      <c r="L872" s="268"/>
      <c r="M872" s="268"/>
      <c r="N872" s="268"/>
      <c r="O872" s="268"/>
      <c r="P872" s="268"/>
      <c r="Q872" s="268"/>
      <c r="R872" s="268"/>
      <c r="S872" s="268"/>
      <c r="T872" s="268"/>
      <c r="U872" s="268"/>
      <c r="V872" s="268"/>
      <c r="W872" s="268"/>
      <c r="X872" s="268"/>
      <c r="Y872" s="268"/>
      <c r="Z872" s="268"/>
    </row>
    <row r="873" spans="1:26" ht="15.75" customHeight="1">
      <c r="A873" s="268"/>
      <c r="B873" s="268"/>
      <c r="C873" s="268"/>
      <c r="D873" s="268"/>
      <c r="E873" s="268"/>
      <c r="F873" s="268"/>
      <c r="G873" s="268"/>
      <c r="H873" s="268"/>
      <c r="I873" s="268"/>
      <c r="J873" s="268"/>
      <c r="K873" s="268"/>
      <c r="L873" s="268"/>
      <c r="M873" s="268"/>
      <c r="N873" s="268"/>
      <c r="O873" s="268"/>
      <c r="P873" s="268"/>
      <c r="Q873" s="268"/>
      <c r="R873" s="268"/>
      <c r="S873" s="268"/>
      <c r="T873" s="268"/>
      <c r="U873" s="268"/>
      <c r="V873" s="268"/>
      <c r="W873" s="268"/>
      <c r="X873" s="268"/>
      <c r="Y873" s="268"/>
      <c r="Z873" s="268"/>
    </row>
    <row r="874" spans="1:26" ht="15.75" customHeight="1">
      <c r="A874" s="268"/>
      <c r="B874" s="268"/>
      <c r="C874" s="268"/>
      <c r="D874" s="268"/>
      <c r="E874" s="268"/>
      <c r="F874" s="268"/>
      <c r="G874" s="268"/>
      <c r="H874" s="268"/>
      <c r="I874" s="268"/>
      <c r="J874" s="268"/>
      <c r="K874" s="268"/>
      <c r="L874" s="268"/>
      <c r="M874" s="268"/>
      <c r="N874" s="268"/>
      <c r="O874" s="268"/>
      <c r="P874" s="268"/>
      <c r="Q874" s="268"/>
      <c r="R874" s="268"/>
      <c r="S874" s="268"/>
      <c r="T874" s="268"/>
      <c r="U874" s="268"/>
      <c r="V874" s="268"/>
      <c r="W874" s="268"/>
      <c r="X874" s="268"/>
      <c r="Y874" s="268"/>
      <c r="Z874" s="268"/>
    </row>
    <row r="875" spans="1:26" ht="15.75" customHeight="1">
      <c r="A875" s="268"/>
      <c r="B875" s="268"/>
      <c r="C875" s="268"/>
      <c r="D875" s="268"/>
      <c r="E875" s="268"/>
      <c r="F875" s="268"/>
      <c r="G875" s="268"/>
      <c r="H875" s="268"/>
      <c r="I875" s="268"/>
      <c r="J875" s="268"/>
      <c r="K875" s="268"/>
      <c r="L875" s="268"/>
      <c r="M875" s="268"/>
      <c r="N875" s="268"/>
      <c r="O875" s="268"/>
      <c r="P875" s="268"/>
      <c r="Q875" s="268"/>
      <c r="R875" s="268"/>
      <c r="S875" s="268"/>
      <c r="T875" s="268"/>
      <c r="U875" s="268"/>
      <c r="V875" s="268"/>
      <c r="W875" s="268"/>
      <c r="X875" s="268"/>
      <c r="Y875" s="268"/>
      <c r="Z875" s="268"/>
    </row>
    <row r="876" spans="1:26" ht="15.75" customHeight="1">
      <c r="A876" s="268"/>
      <c r="B876" s="268"/>
      <c r="C876" s="268"/>
      <c r="D876" s="268"/>
      <c r="E876" s="268"/>
      <c r="F876" s="268"/>
      <c r="G876" s="268"/>
      <c r="H876" s="268"/>
      <c r="I876" s="268"/>
      <c r="J876" s="268"/>
      <c r="K876" s="268"/>
      <c r="L876" s="268"/>
      <c r="M876" s="268"/>
      <c r="N876" s="268"/>
      <c r="O876" s="268"/>
      <c r="P876" s="268"/>
      <c r="Q876" s="268"/>
      <c r="R876" s="268"/>
      <c r="S876" s="268"/>
      <c r="T876" s="268"/>
      <c r="U876" s="268"/>
      <c r="V876" s="268"/>
      <c r="W876" s="268"/>
      <c r="X876" s="268"/>
      <c r="Y876" s="268"/>
      <c r="Z876" s="268"/>
    </row>
    <row r="877" spans="1:26" ht="15.75" customHeight="1">
      <c r="A877" s="268"/>
      <c r="B877" s="268"/>
      <c r="C877" s="268"/>
      <c r="D877" s="268"/>
      <c r="E877" s="268"/>
      <c r="F877" s="268"/>
      <c r="G877" s="268"/>
      <c r="H877" s="268"/>
      <c r="I877" s="268"/>
      <c r="J877" s="268"/>
      <c r="K877" s="268"/>
      <c r="L877" s="268"/>
      <c r="M877" s="268"/>
      <c r="N877" s="268"/>
      <c r="O877" s="268"/>
      <c r="P877" s="268"/>
      <c r="Q877" s="268"/>
      <c r="R877" s="268"/>
      <c r="S877" s="268"/>
      <c r="T877" s="268"/>
      <c r="U877" s="268"/>
      <c r="V877" s="268"/>
      <c r="W877" s="268"/>
      <c r="X877" s="268"/>
      <c r="Y877" s="268"/>
      <c r="Z877" s="268"/>
    </row>
    <row r="878" spans="1:26" ht="15.75" customHeight="1">
      <c r="A878" s="268"/>
      <c r="B878" s="268"/>
      <c r="C878" s="268"/>
      <c r="D878" s="268"/>
      <c r="E878" s="268"/>
      <c r="F878" s="268"/>
      <c r="G878" s="268"/>
      <c r="H878" s="268"/>
      <c r="I878" s="268"/>
      <c r="J878" s="268"/>
      <c r="K878" s="268"/>
      <c r="L878" s="268"/>
      <c r="M878" s="268"/>
      <c r="N878" s="268"/>
      <c r="O878" s="268"/>
      <c r="P878" s="268"/>
      <c r="Q878" s="268"/>
      <c r="R878" s="268"/>
      <c r="S878" s="268"/>
      <c r="T878" s="268"/>
      <c r="U878" s="268"/>
      <c r="V878" s="268"/>
      <c r="W878" s="268"/>
      <c r="X878" s="268"/>
      <c r="Y878" s="268"/>
      <c r="Z878" s="268"/>
    </row>
    <row r="879" spans="1:26" ht="15.75" customHeight="1">
      <c r="A879" s="268"/>
      <c r="B879" s="268"/>
      <c r="C879" s="268"/>
      <c r="D879" s="268"/>
      <c r="E879" s="268"/>
      <c r="F879" s="268"/>
      <c r="G879" s="268"/>
      <c r="H879" s="268"/>
      <c r="I879" s="268"/>
      <c r="J879" s="268"/>
      <c r="K879" s="268"/>
      <c r="L879" s="268"/>
      <c r="M879" s="268"/>
      <c r="N879" s="268"/>
      <c r="O879" s="268"/>
      <c r="P879" s="268"/>
      <c r="Q879" s="268"/>
      <c r="R879" s="268"/>
      <c r="S879" s="268"/>
      <c r="T879" s="268"/>
      <c r="U879" s="268"/>
      <c r="V879" s="268"/>
      <c r="W879" s="268"/>
      <c r="X879" s="268"/>
      <c r="Y879" s="268"/>
      <c r="Z879" s="268"/>
    </row>
    <row r="880" spans="1:26" ht="15.75" customHeight="1">
      <c r="A880" s="268"/>
      <c r="B880" s="268"/>
      <c r="C880" s="268"/>
      <c r="D880" s="268"/>
      <c r="E880" s="268"/>
      <c r="F880" s="268"/>
      <c r="G880" s="268"/>
      <c r="H880" s="268"/>
      <c r="I880" s="268"/>
      <c r="J880" s="268"/>
      <c r="K880" s="268"/>
      <c r="L880" s="268"/>
      <c r="M880" s="268"/>
      <c r="N880" s="268"/>
      <c r="O880" s="268"/>
      <c r="P880" s="268"/>
      <c r="Q880" s="268"/>
      <c r="R880" s="268"/>
      <c r="S880" s="268"/>
      <c r="T880" s="268"/>
      <c r="U880" s="268"/>
      <c r="V880" s="268"/>
      <c r="W880" s="268"/>
      <c r="X880" s="268"/>
      <c r="Y880" s="268"/>
      <c r="Z880" s="268"/>
    </row>
    <row r="881" spans="1:26" ht="15.75" customHeight="1">
      <c r="A881" s="268"/>
      <c r="B881" s="268"/>
      <c r="C881" s="268"/>
      <c r="D881" s="268"/>
      <c r="E881" s="268"/>
      <c r="F881" s="268"/>
      <c r="G881" s="268"/>
      <c r="H881" s="268"/>
      <c r="I881" s="268"/>
      <c r="J881" s="268"/>
      <c r="K881" s="268"/>
      <c r="L881" s="268"/>
      <c r="M881" s="268"/>
      <c r="N881" s="268"/>
      <c r="O881" s="268"/>
      <c r="P881" s="268"/>
      <c r="Q881" s="268"/>
      <c r="R881" s="268"/>
      <c r="S881" s="268"/>
      <c r="T881" s="268"/>
      <c r="U881" s="268"/>
      <c r="V881" s="268"/>
      <c r="W881" s="268"/>
      <c r="X881" s="268"/>
      <c r="Y881" s="268"/>
      <c r="Z881" s="268"/>
    </row>
    <row r="882" spans="1:26" ht="15.75" customHeight="1">
      <c r="A882" s="268"/>
      <c r="B882" s="268"/>
      <c r="C882" s="268"/>
      <c r="D882" s="268"/>
      <c r="E882" s="268"/>
      <c r="F882" s="268"/>
      <c r="G882" s="268"/>
      <c r="H882" s="268"/>
      <c r="I882" s="268"/>
      <c r="J882" s="268"/>
      <c r="K882" s="268"/>
      <c r="L882" s="268"/>
      <c r="M882" s="268"/>
      <c r="N882" s="268"/>
      <c r="O882" s="268"/>
      <c r="P882" s="268"/>
      <c r="Q882" s="268"/>
      <c r="R882" s="268"/>
      <c r="S882" s="268"/>
      <c r="T882" s="268"/>
      <c r="U882" s="268"/>
      <c r="V882" s="268"/>
      <c r="W882" s="268"/>
      <c r="X882" s="268"/>
      <c r="Y882" s="268"/>
      <c r="Z882" s="268"/>
    </row>
    <row r="883" spans="1:26" ht="15.75" customHeight="1">
      <c r="A883" s="268"/>
      <c r="B883" s="268"/>
      <c r="C883" s="268"/>
      <c r="D883" s="268"/>
      <c r="E883" s="268"/>
      <c r="F883" s="268"/>
      <c r="G883" s="268"/>
      <c r="H883" s="268"/>
      <c r="I883" s="268"/>
      <c r="J883" s="268"/>
      <c r="K883" s="268"/>
      <c r="L883" s="268"/>
      <c r="M883" s="268"/>
      <c r="N883" s="268"/>
      <c r="O883" s="268"/>
      <c r="P883" s="268"/>
      <c r="Q883" s="268"/>
      <c r="R883" s="268"/>
      <c r="S883" s="268"/>
      <c r="T883" s="268"/>
      <c r="U883" s="268"/>
      <c r="V883" s="268"/>
      <c r="W883" s="268"/>
      <c r="X883" s="268"/>
      <c r="Y883" s="268"/>
      <c r="Z883" s="268"/>
    </row>
    <row r="884" spans="1:26" ht="15.75" customHeight="1">
      <c r="A884" s="268"/>
      <c r="B884" s="268"/>
      <c r="C884" s="268"/>
      <c r="D884" s="268"/>
      <c r="E884" s="268"/>
      <c r="F884" s="268"/>
      <c r="G884" s="268"/>
      <c r="H884" s="268"/>
      <c r="I884" s="268"/>
      <c r="J884" s="268"/>
      <c r="K884" s="268"/>
      <c r="L884" s="268"/>
      <c r="M884" s="268"/>
      <c r="N884" s="268"/>
      <c r="O884" s="268"/>
      <c r="P884" s="268"/>
      <c r="Q884" s="268"/>
      <c r="R884" s="268"/>
      <c r="S884" s="268"/>
      <c r="T884" s="268"/>
      <c r="U884" s="268"/>
      <c r="V884" s="268"/>
      <c r="W884" s="268"/>
      <c r="X884" s="268"/>
      <c r="Y884" s="268"/>
      <c r="Z884" s="268"/>
    </row>
    <row r="885" spans="1:26" ht="15.75" customHeight="1">
      <c r="A885" s="268"/>
      <c r="B885" s="268"/>
      <c r="C885" s="268"/>
      <c r="D885" s="268"/>
      <c r="E885" s="268"/>
      <c r="F885" s="268"/>
      <c r="G885" s="268"/>
      <c r="H885" s="268"/>
      <c r="I885" s="268"/>
      <c r="J885" s="268"/>
      <c r="K885" s="268"/>
      <c r="L885" s="268"/>
      <c r="M885" s="268"/>
      <c r="N885" s="268"/>
      <c r="O885" s="268"/>
      <c r="P885" s="268"/>
      <c r="Q885" s="268"/>
      <c r="R885" s="268"/>
      <c r="S885" s="268"/>
      <c r="T885" s="268"/>
      <c r="U885" s="268"/>
      <c r="V885" s="268"/>
      <c r="W885" s="268"/>
      <c r="X885" s="268"/>
      <c r="Y885" s="268"/>
      <c r="Z885" s="268"/>
    </row>
    <row r="886" spans="1:26" ht="15.75" customHeight="1">
      <c r="A886" s="268"/>
      <c r="B886" s="268"/>
      <c r="C886" s="268"/>
      <c r="D886" s="268"/>
      <c r="E886" s="268"/>
      <c r="F886" s="268"/>
      <c r="G886" s="268"/>
      <c r="H886" s="268"/>
      <c r="I886" s="268"/>
      <c r="J886" s="268"/>
      <c r="K886" s="268"/>
      <c r="L886" s="268"/>
      <c r="M886" s="268"/>
      <c r="N886" s="268"/>
      <c r="O886" s="268"/>
      <c r="P886" s="268"/>
      <c r="Q886" s="268"/>
      <c r="R886" s="268"/>
      <c r="S886" s="268"/>
      <c r="T886" s="268"/>
      <c r="U886" s="268"/>
      <c r="V886" s="268"/>
      <c r="W886" s="268"/>
      <c r="X886" s="268"/>
      <c r="Y886" s="268"/>
      <c r="Z886" s="268"/>
    </row>
    <row r="887" spans="1:26" ht="15.75" customHeight="1">
      <c r="A887" s="268"/>
      <c r="B887" s="268"/>
      <c r="C887" s="268"/>
      <c r="D887" s="268"/>
      <c r="E887" s="268"/>
      <c r="F887" s="268"/>
      <c r="G887" s="268"/>
      <c r="H887" s="268"/>
      <c r="I887" s="268"/>
      <c r="J887" s="268"/>
      <c r="K887" s="268"/>
      <c r="L887" s="268"/>
      <c r="M887" s="268"/>
      <c r="N887" s="268"/>
      <c r="O887" s="268"/>
      <c r="P887" s="268"/>
      <c r="Q887" s="268"/>
      <c r="R887" s="268"/>
      <c r="S887" s="268"/>
      <c r="T887" s="268"/>
      <c r="U887" s="268"/>
      <c r="V887" s="268"/>
      <c r="W887" s="268"/>
      <c r="X887" s="268"/>
      <c r="Y887" s="268"/>
      <c r="Z887" s="268"/>
    </row>
    <row r="888" spans="1:26" ht="15.75" customHeight="1">
      <c r="A888" s="268"/>
      <c r="B888" s="268"/>
      <c r="C888" s="268"/>
      <c r="D888" s="268"/>
      <c r="E888" s="268"/>
      <c r="F888" s="268"/>
      <c r="G888" s="268"/>
      <c r="H888" s="268"/>
      <c r="I888" s="268"/>
      <c r="J888" s="268"/>
      <c r="K888" s="268"/>
      <c r="L888" s="268"/>
      <c r="M888" s="268"/>
      <c r="N888" s="268"/>
      <c r="O888" s="268"/>
      <c r="P888" s="268"/>
      <c r="Q888" s="268"/>
      <c r="R888" s="268"/>
      <c r="S888" s="268"/>
      <c r="T888" s="268"/>
      <c r="U888" s="268"/>
      <c r="V888" s="268"/>
      <c r="W888" s="268"/>
      <c r="X888" s="268"/>
      <c r="Y888" s="268"/>
      <c r="Z888" s="268"/>
    </row>
    <row r="889" spans="1:26" ht="15.75" customHeight="1">
      <c r="A889" s="268"/>
      <c r="B889" s="268"/>
      <c r="C889" s="268"/>
      <c r="D889" s="268"/>
      <c r="E889" s="268"/>
      <c r="F889" s="268"/>
      <c r="G889" s="268"/>
      <c r="H889" s="268"/>
      <c r="I889" s="268"/>
      <c r="J889" s="268"/>
      <c r="K889" s="268"/>
      <c r="L889" s="268"/>
      <c r="M889" s="268"/>
      <c r="N889" s="268"/>
      <c r="O889" s="268"/>
      <c r="P889" s="268"/>
      <c r="Q889" s="268"/>
      <c r="R889" s="268"/>
      <c r="S889" s="268"/>
      <c r="T889" s="268"/>
      <c r="U889" s="268"/>
      <c r="V889" s="268"/>
      <c r="W889" s="268"/>
      <c r="X889" s="268"/>
      <c r="Y889" s="268"/>
      <c r="Z889" s="268"/>
    </row>
    <row r="890" spans="1:26" ht="15.75" customHeight="1">
      <c r="A890" s="268"/>
      <c r="B890" s="268"/>
      <c r="C890" s="268"/>
      <c r="D890" s="268"/>
      <c r="E890" s="268"/>
      <c r="F890" s="268"/>
      <c r="G890" s="268"/>
      <c r="H890" s="268"/>
      <c r="I890" s="268"/>
      <c r="J890" s="268"/>
      <c r="K890" s="268"/>
      <c r="L890" s="268"/>
      <c r="M890" s="268"/>
      <c r="N890" s="268"/>
      <c r="O890" s="268"/>
      <c r="P890" s="268"/>
      <c r="Q890" s="268"/>
      <c r="R890" s="268"/>
      <c r="S890" s="268"/>
      <c r="T890" s="268"/>
      <c r="U890" s="268"/>
      <c r="V890" s="268"/>
      <c r="W890" s="268"/>
      <c r="X890" s="268"/>
      <c r="Y890" s="268"/>
      <c r="Z890" s="268"/>
    </row>
    <row r="891" spans="1:26" ht="15.75" customHeight="1">
      <c r="A891" s="268"/>
      <c r="B891" s="268"/>
      <c r="C891" s="268"/>
      <c r="D891" s="268"/>
      <c r="E891" s="268"/>
      <c r="F891" s="268"/>
      <c r="G891" s="268"/>
      <c r="H891" s="268"/>
      <c r="I891" s="268"/>
      <c r="J891" s="268"/>
      <c r="K891" s="268"/>
      <c r="L891" s="268"/>
      <c r="M891" s="268"/>
      <c r="N891" s="268"/>
      <c r="O891" s="268"/>
      <c r="P891" s="268"/>
      <c r="Q891" s="268"/>
      <c r="R891" s="268"/>
      <c r="S891" s="268"/>
      <c r="T891" s="268"/>
      <c r="U891" s="268"/>
      <c r="V891" s="268"/>
      <c r="W891" s="268"/>
      <c r="X891" s="268"/>
      <c r="Y891" s="268"/>
      <c r="Z891" s="268"/>
    </row>
    <row r="892" spans="1:26" ht="15.75" customHeight="1">
      <c r="A892" s="268"/>
      <c r="B892" s="268"/>
      <c r="C892" s="268"/>
      <c r="D892" s="268"/>
      <c r="E892" s="268"/>
      <c r="F892" s="268"/>
      <c r="G892" s="268"/>
      <c r="H892" s="268"/>
      <c r="I892" s="268"/>
      <c r="J892" s="268"/>
      <c r="K892" s="268"/>
      <c r="L892" s="268"/>
      <c r="M892" s="268"/>
      <c r="N892" s="268"/>
      <c r="O892" s="268"/>
      <c r="P892" s="268"/>
      <c r="Q892" s="268"/>
      <c r="R892" s="268"/>
      <c r="S892" s="268"/>
      <c r="T892" s="268"/>
      <c r="U892" s="268"/>
      <c r="V892" s="268"/>
      <c r="W892" s="268"/>
      <c r="X892" s="268"/>
      <c r="Y892" s="268"/>
      <c r="Z892" s="268"/>
    </row>
    <row r="893" spans="1:26" ht="15.75" customHeight="1">
      <c r="A893" s="268"/>
      <c r="B893" s="268"/>
      <c r="C893" s="268"/>
      <c r="D893" s="268"/>
      <c r="E893" s="268"/>
      <c r="F893" s="268"/>
      <c r="G893" s="268"/>
      <c r="H893" s="268"/>
      <c r="I893" s="268"/>
      <c r="J893" s="268"/>
      <c r="K893" s="268"/>
      <c r="L893" s="268"/>
      <c r="M893" s="268"/>
      <c r="N893" s="268"/>
      <c r="O893" s="268"/>
      <c r="P893" s="268"/>
      <c r="Q893" s="268"/>
      <c r="R893" s="268"/>
      <c r="S893" s="268"/>
      <c r="T893" s="268"/>
      <c r="U893" s="268"/>
      <c r="V893" s="268"/>
      <c r="W893" s="268"/>
      <c r="X893" s="268"/>
      <c r="Y893" s="268"/>
      <c r="Z893" s="268"/>
    </row>
    <row r="894" spans="1:26" ht="15.75" customHeight="1">
      <c r="A894" s="268"/>
      <c r="B894" s="268"/>
      <c r="C894" s="268"/>
      <c r="D894" s="268"/>
      <c r="E894" s="268"/>
      <c r="F894" s="268"/>
      <c r="G894" s="268"/>
      <c r="H894" s="268"/>
      <c r="I894" s="268"/>
      <c r="J894" s="268"/>
      <c r="K894" s="268"/>
      <c r="L894" s="268"/>
      <c r="M894" s="268"/>
      <c r="N894" s="268"/>
      <c r="O894" s="268"/>
      <c r="P894" s="268"/>
      <c r="Q894" s="268"/>
      <c r="R894" s="268"/>
      <c r="S894" s="268"/>
      <c r="T894" s="268"/>
      <c r="U894" s="268"/>
      <c r="V894" s="268"/>
      <c r="W894" s="268"/>
      <c r="X894" s="268"/>
      <c r="Y894" s="268"/>
      <c r="Z894" s="268"/>
    </row>
    <row r="895" spans="1:26" ht="15.75" customHeight="1">
      <c r="A895" s="268"/>
      <c r="B895" s="268"/>
      <c r="C895" s="268"/>
      <c r="D895" s="268"/>
      <c r="E895" s="268"/>
      <c r="F895" s="268"/>
      <c r="G895" s="268"/>
      <c r="H895" s="268"/>
      <c r="I895" s="268"/>
      <c r="J895" s="268"/>
      <c r="K895" s="268"/>
      <c r="L895" s="268"/>
      <c r="M895" s="268"/>
      <c r="N895" s="268"/>
      <c r="O895" s="268"/>
      <c r="P895" s="268"/>
      <c r="Q895" s="268"/>
      <c r="R895" s="268"/>
      <c r="S895" s="268"/>
      <c r="T895" s="268"/>
      <c r="U895" s="268"/>
      <c r="V895" s="268"/>
      <c r="W895" s="268"/>
      <c r="X895" s="268"/>
      <c r="Y895" s="268"/>
      <c r="Z895" s="268"/>
    </row>
    <row r="896" spans="1:26" ht="15.75" customHeight="1">
      <c r="A896" s="268"/>
      <c r="B896" s="268"/>
      <c r="C896" s="268"/>
      <c r="D896" s="268"/>
      <c r="E896" s="268"/>
      <c r="F896" s="268"/>
      <c r="G896" s="268"/>
      <c r="H896" s="268"/>
      <c r="I896" s="268"/>
      <c r="J896" s="268"/>
      <c r="K896" s="268"/>
      <c r="L896" s="268"/>
      <c r="M896" s="268"/>
      <c r="N896" s="268"/>
      <c r="O896" s="268"/>
      <c r="P896" s="268"/>
      <c r="Q896" s="268"/>
      <c r="R896" s="268"/>
      <c r="S896" s="268"/>
      <c r="T896" s="268"/>
      <c r="U896" s="268"/>
      <c r="V896" s="268"/>
      <c r="W896" s="268"/>
      <c r="X896" s="268"/>
      <c r="Y896" s="268"/>
      <c r="Z896" s="268"/>
    </row>
    <row r="897" spans="1:26" ht="15.75" customHeight="1">
      <c r="A897" s="268"/>
      <c r="B897" s="268"/>
      <c r="C897" s="268"/>
      <c r="D897" s="268"/>
      <c r="E897" s="268"/>
      <c r="F897" s="268"/>
      <c r="G897" s="268"/>
      <c r="H897" s="268"/>
      <c r="I897" s="268"/>
      <c r="J897" s="268"/>
      <c r="K897" s="268"/>
      <c r="L897" s="268"/>
      <c r="M897" s="268"/>
      <c r="N897" s="268"/>
      <c r="O897" s="268"/>
      <c r="P897" s="268"/>
      <c r="Q897" s="268"/>
      <c r="R897" s="268"/>
      <c r="S897" s="268"/>
      <c r="T897" s="268"/>
      <c r="U897" s="268"/>
      <c r="V897" s="268"/>
      <c r="W897" s="268"/>
      <c r="X897" s="268"/>
      <c r="Y897" s="268"/>
      <c r="Z897" s="268"/>
    </row>
    <row r="898" spans="1:26" ht="15.75" customHeight="1">
      <c r="A898" s="268"/>
      <c r="B898" s="268"/>
      <c r="C898" s="268"/>
      <c r="D898" s="268"/>
      <c r="E898" s="268"/>
      <c r="F898" s="268"/>
      <c r="G898" s="268"/>
      <c r="H898" s="268"/>
      <c r="I898" s="268"/>
      <c r="J898" s="268"/>
      <c r="K898" s="268"/>
      <c r="L898" s="268"/>
      <c r="M898" s="268"/>
      <c r="N898" s="268"/>
      <c r="O898" s="268"/>
      <c r="P898" s="268"/>
      <c r="Q898" s="268"/>
      <c r="R898" s="268"/>
      <c r="S898" s="268"/>
      <c r="T898" s="268"/>
      <c r="U898" s="268"/>
      <c r="V898" s="268"/>
      <c r="W898" s="268"/>
      <c r="X898" s="268"/>
      <c r="Y898" s="268"/>
      <c r="Z898" s="268"/>
    </row>
    <row r="899" spans="1:26" ht="15.75" customHeight="1">
      <c r="A899" s="268"/>
      <c r="B899" s="268"/>
      <c r="C899" s="268"/>
      <c r="D899" s="268"/>
      <c r="E899" s="268"/>
      <c r="F899" s="268"/>
      <c r="G899" s="268"/>
      <c r="H899" s="268"/>
      <c r="I899" s="268"/>
      <c r="J899" s="268"/>
      <c r="K899" s="268"/>
      <c r="L899" s="268"/>
      <c r="M899" s="268"/>
      <c r="N899" s="268"/>
      <c r="O899" s="268"/>
      <c r="P899" s="268"/>
      <c r="Q899" s="268"/>
      <c r="R899" s="268"/>
      <c r="S899" s="268"/>
      <c r="T899" s="268"/>
      <c r="U899" s="268"/>
      <c r="V899" s="268"/>
      <c r="W899" s="268"/>
      <c r="X899" s="268"/>
      <c r="Y899" s="268"/>
      <c r="Z899" s="268"/>
    </row>
    <row r="900" spans="1:26" ht="15.75" customHeight="1">
      <c r="A900" s="268"/>
      <c r="B900" s="268"/>
      <c r="C900" s="268"/>
      <c r="D900" s="268"/>
      <c r="E900" s="268"/>
      <c r="F900" s="268"/>
      <c r="G900" s="268"/>
      <c r="H900" s="268"/>
      <c r="I900" s="268"/>
      <c r="J900" s="268"/>
      <c r="K900" s="268"/>
      <c r="L900" s="268"/>
      <c r="M900" s="268"/>
      <c r="N900" s="268"/>
      <c r="O900" s="268"/>
      <c r="P900" s="268"/>
      <c r="Q900" s="268"/>
      <c r="R900" s="268"/>
      <c r="S900" s="268"/>
      <c r="T900" s="268"/>
      <c r="U900" s="268"/>
      <c r="V900" s="268"/>
      <c r="W900" s="268"/>
      <c r="X900" s="268"/>
      <c r="Y900" s="268"/>
      <c r="Z900" s="268"/>
    </row>
    <row r="901" spans="1:26" ht="15.75" customHeight="1">
      <c r="A901" s="268"/>
      <c r="B901" s="268"/>
      <c r="C901" s="268"/>
      <c r="D901" s="268"/>
      <c r="E901" s="268"/>
      <c r="F901" s="268"/>
      <c r="G901" s="268"/>
      <c r="H901" s="268"/>
      <c r="I901" s="268"/>
      <c r="J901" s="268"/>
      <c r="K901" s="268"/>
      <c r="L901" s="268"/>
      <c r="M901" s="268"/>
      <c r="N901" s="268"/>
      <c r="O901" s="268"/>
      <c r="P901" s="268"/>
      <c r="Q901" s="268"/>
      <c r="R901" s="268"/>
      <c r="S901" s="268"/>
      <c r="T901" s="268"/>
      <c r="U901" s="268"/>
      <c r="V901" s="268"/>
      <c r="W901" s="268"/>
      <c r="X901" s="268"/>
      <c r="Y901" s="268"/>
      <c r="Z901" s="268"/>
    </row>
    <row r="902" spans="1:26" ht="15.75" customHeight="1">
      <c r="A902" s="268"/>
      <c r="B902" s="268"/>
      <c r="C902" s="268"/>
      <c r="D902" s="268"/>
      <c r="E902" s="268"/>
      <c r="F902" s="268"/>
      <c r="G902" s="268"/>
      <c r="H902" s="268"/>
      <c r="I902" s="268"/>
      <c r="J902" s="268"/>
      <c r="K902" s="268"/>
      <c r="L902" s="268"/>
      <c r="M902" s="268"/>
      <c r="N902" s="268"/>
      <c r="O902" s="268"/>
      <c r="P902" s="268"/>
      <c r="Q902" s="268"/>
      <c r="R902" s="268"/>
      <c r="S902" s="268"/>
      <c r="T902" s="268"/>
      <c r="U902" s="268"/>
      <c r="V902" s="268"/>
      <c r="W902" s="268"/>
      <c r="X902" s="268"/>
      <c r="Y902" s="268"/>
      <c r="Z902" s="268"/>
    </row>
    <row r="903" spans="1:26" ht="15.75" customHeight="1">
      <c r="A903" s="268"/>
      <c r="B903" s="268"/>
      <c r="C903" s="268"/>
      <c r="D903" s="268"/>
      <c r="E903" s="268"/>
      <c r="F903" s="268"/>
      <c r="G903" s="268"/>
      <c r="H903" s="268"/>
      <c r="I903" s="268"/>
      <c r="J903" s="268"/>
      <c r="K903" s="268"/>
      <c r="L903" s="268"/>
      <c r="M903" s="268"/>
      <c r="N903" s="268"/>
      <c r="O903" s="268"/>
      <c r="P903" s="268"/>
      <c r="Q903" s="268"/>
      <c r="R903" s="268"/>
      <c r="S903" s="268"/>
      <c r="T903" s="268"/>
      <c r="U903" s="268"/>
      <c r="V903" s="268"/>
      <c r="W903" s="268"/>
      <c r="X903" s="268"/>
      <c r="Y903" s="268"/>
      <c r="Z903" s="268"/>
    </row>
    <row r="904" spans="1:26" ht="15.75" customHeight="1">
      <c r="A904" s="268"/>
      <c r="B904" s="268"/>
      <c r="C904" s="268"/>
      <c r="D904" s="268"/>
      <c r="E904" s="268"/>
      <c r="F904" s="268"/>
      <c r="G904" s="268"/>
      <c r="H904" s="268"/>
      <c r="I904" s="268"/>
      <c r="J904" s="268"/>
      <c r="K904" s="268"/>
      <c r="L904" s="268"/>
      <c r="M904" s="268"/>
      <c r="N904" s="268"/>
      <c r="O904" s="268"/>
      <c r="P904" s="268"/>
      <c r="Q904" s="268"/>
      <c r="R904" s="268"/>
      <c r="S904" s="268"/>
      <c r="T904" s="268"/>
      <c r="U904" s="268"/>
      <c r="V904" s="268"/>
      <c r="W904" s="268"/>
      <c r="X904" s="268"/>
      <c r="Y904" s="268"/>
      <c r="Z904" s="268"/>
    </row>
    <row r="905" spans="1:26" ht="15.75" customHeight="1">
      <c r="A905" s="268"/>
      <c r="B905" s="268"/>
      <c r="C905" s="268"/>
      <c r="D905" s="268"/>
      <c r="E905" s="268"/>
      <c r="F905" s="268"/>
      <c r="G905" s="268"/>
      <c r="H905" s="268"/>
      <c r="I905" s="268"/>
      <c r="J905" s="268"/>
      <c r="K905" s="268"/>
      <c r="L905" s="268"/>
      <c r="M905" s="268"/>
      <c r="N905" s="268"/>
      <c r="O905" s="268"/>
      <c r="P905" s="268"/>
      <c r="Q905" s="268"/>
      <c r="R905" s="268"/>
      <c r="S905" s="268"/>
      <c r="T905" s="268"/>
      <c r="U905" s="268"/>
      <c r="V905" s="268"/>
      <c r="W905" s="268"/>
      <c r="X905" s="268"/>
      <c r="Y905" s="268"/>
      <c r="Z905" s="268"/>
    </row>
    <row r="906" spans="1:26" ht="15.75" customHeight="1">
      <c r="A906" s="268"/>
      <c r="B906" s="268"/>
      <c r="C906" s="268"/>
      <c r="D906" s="268"/>
      <c r="E906" s="268"/>
      <c r="F906" s="268"/>
      <c r="G906" s="268"/>
      <c r="H906" s="268"/>
      <c r="I906" s="268"/>
      <c r="J906" s="268"/>
      <c r="K906" s="268"/>
      <c r="L906" s="268"/>
      <c r="M906" s="268"/>
      <c r="N906" s="268"/>
      <c r="O906" s="268"/>
      <c r="P906" s="268"/>
      <c r="Q906" s="268"/>
      <c r="R906" s="268"/>
      <c r="S906" s="268"/>
      <c r="T906" s="268"/>
      <c r="U906" s="268"/>
      <c r="V906" s="268"/>
      <c r="W906" s="268"/>
      <c r="X906" s="268"/>
      <c r="Y906" s="268"/>
      <c r="Z906" s="268"/>
    </row>
    <row r="907" spans="1:26" ht="15.75" customHeight="1">
      <c r="A907" s="268"/>
      <c r="B907" s="268"/>
      <c r="C907" s="268"/>
      <c r="D907" s="268"/>
      <c r="E907" s="268"/>
      <c r="F907" s="268"/>
      <c r="G907" s="268"/>
      <c r="H907" s="268"/>
      <c r="I907" s="268"/>
      <c r="J907" s="268"/>
      <c r="K907" s="268"/>
      <c r="L907" s="268"/>
      <c r="M907" s="268"/>
      <c r="N907" s="268"/>
      <c r="O907" s="268"/>
      <c r="P907" s="268"/>
      <c r="Q907" s="268"/>
      <c r="R907" s="268"/>
      <c r="S907" s="268"/>
      <c r="T907" s="268"/>
      <c r="U907" s="268"/>
      <c r="V907" s="268"/>
      <c r="W907" s="268"/>
      <c r="X907" s="268"/>
      <c r="Y907" s="268"/>
      <c r="Z907" s="268"/>
    </row>
    <row r="908" spans="1:26" ht="15.75" customHeight="1">
      <c r="A908" s="268"/>
      <c r="B908" s="268"/>
      <c r="C908" s="268"/>
      <c r="D908" s="268"/>
      <c r="E908" s="268"/>
      <c r="F908" s="268"/>
      <c r="G908" s="268"/>
      <c r="H908" s="268"/>
      <c r="I908" s="268"/>
      <c r="J908" s="268"/>
      <c r="K908" s="268"/>
      <c r="L908" s="268"/>
      <c r="M908" s="268"/>
      <c r="N908" s="268"/>
      <c r="O908" s="268"/>
      <c r="P908" s="268"/>
      <c r="Q908" s="268"/>
      <c r="R908" s="268"/>
      <c r="S908" s="268"/>
      <c r="T908" s="268"/>
      <c r="U908" s="268"/>
      <c r="V908" s="268"/>
      <c r="W908" s="268"/>
      <c r="X908" s="268"/>
      <c r="Y908" s="268"/>
      <c r="Z908" s="268"/>
    </row>
    <row r="909" spans="1:26" ht="15.75" customHeight="1">
      <c r="A909" s="268"/>
      <c r="B909" s="268"/>
      <c r="C909" s="268"/>
      <c r="D909" s="268"/>
      <c r="E909" s="268"/>
      <c r="F909" s="268"/>
      <c r="G909" s="268"/>
      <c r="H909" s="268"/>
      <c r="I909" s="268"/>
      <c r="J909" s="268"/>
      <c r="K909" s="268"/>
      <c r="L909" s="268"/>
      <c r="M909" s="268"/>
      <c r="N909" s="268"/>
      <c r="O909" s="268"/>
      <c r="P909" s="268"/>
      <c r="Q909" s="268"/>
      <c r="R909" s="268"/>
      <c r="S909" s="268"/>
      <c r="T909" s="268"/>
      <c r="U909" s="268"/>
      <c r="V909" s="268"/>
      <c r="W909" s="268"/>
      <c r="X909" s="268"/>
      <c r="Y909" s="268"/>
      <c r="Z909" s="268"/>
    </row>
    <row r="910" spans="1:26" ht="15.75" customHeight="1">
      <c r="A910" s="268"/>
      <c r="B910" s="268"/>
      <c r="C910" s="268"/>
      <c r="D910" s="268"/>
      <c r="E910" s="268"/>
      <c r="F910" s="268"/>
      <c r="G910" s="268"/>
      <c r="H910" s="268"/>
      <c r="I910" s="268"/>
      <c r="J910" s="268"/>
      <c r="K910" s="268"/>
      <c r="L910" s="268"/>
      <c r="M910" s="268"/>
      <c r="N910" s="268"/>
      <c r="O910" s="268"/>
      <c r="P910" s="268"/>
      <c r="Q910" s="268"/>
      <c r="R910" s="268"/>
      <c r="S910" s="268"/>
      <c r="T910" s="268"/>
      <c r="U910" s="268"/>
      <c r="V910" s="268"/>
      <c r="W910" s="268"/>
      <c r="X910" s="268"/>
      <c r="Y910" s="268"/>
      <c r="Z910" s="268"/>
    </row>
    <row r="911" spans="1:26" ht="15.75" customHeight="1">
      <c r="A911" s="268"/>
      <c r="B911" s="268"/>
      <c r="C911" s="268"/>
      <c r="D911" s="268"/>
      <c r="E911" s="268"/>
      <c r="F911" s="268"/>
      <c r="G911" s="268"/>
      <c r="H911" s="268"/>
      <c r="I911" s="268"/>
      <c r="J911" s="268"/>
      <c r="K911" s="268"/>
      <c r="L911" s="268"/>
      <c r="M911" s="268"/>
      <c r="N911" s="268"/>
      <c r="O911" s="268"/>
      <c r="P911" s="268"/>
      <c r="Q911" s="268"/>
      <c r="R911" s="268"/>
      <c r="S911" s="268"/>
      <c r="T911" s="268"/>
      <c r="U911" s="268"/>
      <c r="V911" s="268"/>
      <c r="W911" s="268"/>
      <c r="X911" s="268"/>
      <c r="Y911" s="268"/>
      <c r="Z911" s="268"/>
    </row>
    <row r="912" spans="1:26" ht="15.75" customHeight="1">
      <c r="A912" s="268"/>
      <c r="B912" s="268"/>
      <c r="C912" s="268"/>
      <c r="D912" s="268"/>
      <c r="E912" s="268"/>
      <c r="F912" s="268"/>
      <c r="G912" s="268"/>
      <c r="H912" s="268"/>
      <c r="I912" s="268"/>
      <c r="J912" s="268"/>
      <c r="K912" s="268"/>
      <c r="L912" s="268"/>
      <c r="M912" s="268"/>
      <c r="N912" s="268"/>
      <c r="O912" s="268"/>
      <c r="P912" s="268"/>
      <c r="Q912" s="268"/>
      <c r="R912" s="268"/>
      <c r="S912" s="268"/>
      <c r="T912" s="268"/>
      <c r="U912" s="268"/>
      <c r="V912" s="268"/>
      <c r="W912" s="268"/>
      <c r="X912" s="268"/>
      <c r="Y912" s="268"/>
      <c r="Z912" s="268"/>
    </row>
    <row r="913" spans="1:26" ht="15.75" customHeight="1">
      <c r="A913" s="268"/>
      <c r="B913" s="268"/>
      <c r="C913" s="268"/>
      <c r="D913" s="268"/>
      <c r="E913" s="268"/>
      <c r="F913" s="268"/>
      <c r="G913" s="268"/>
      <c r="H913" s="268"/>
      <c r="I913" s="268"/>
      <c r="J913" s="268"/>
      <c r="K913" s="268"/>
      <c r="L913" s="268"/>
      <c r="M913" s="268"/>
      <c r="N913" s="268"/>
      <c r="O913" s="268"/>
      <c r="P913" s="268"/>
      <c r="Q913" s="268"/>
      <c r="R913" s="268"/>
      <c r="S913" s="268"/>
      <c r="T913" s="268"/>
      <c r="U913" s="268"/>
      <c r="V913" s="268"/>
      <c r="W913" s="268"/>
      <c r="X913" s="268"/>
      <c r="Y913" s="268"/>
      <c r="Z913" s="268"/>
    </row>
    <row r="914" spans="1:26" ht="15.75" customHeight="1">
      <c r="A914" s="268"/>
      <c r="B914" s="268"/>
      <c r="C914" s="268"/>
      <c r="D914" s="268"/>
      <c r="E914" s="268"/>
      <c r="F914" s="268"/>
      <c r="G914" s="268"/>
      <c r="H914" s="268"/>
      <c r="I914" s="268"/>
      <c r="J914" s="268"/>
      <c r="K914" s="268"/>
      <c r="L914" s="268"/>
      <c r="M914" s="268"/>
      <c r="N914" s="268"/>
      <c r="O914" s="268"/>
      <c r="P914" s="268"/>
      <c r="Q914" s="268"/>
      <c r="R914" s="268"/>
      <c r="S914" s="268"/>
      <c r="T914" s="268"/>
      <c r="U914" s="268"/>
      <c r="V914" s="268"/>
      <c r="W914" s="268"/>
      <c r="X914" s="268"/>
      <c r="Y914" s="268"/>
      <c r="Z914" s="268"/>
    </row>
    <row r="915" spans="1:26" ht="15.75" customHeight="1">
      <c r="A915" s="268"/>
      <c r="B915" s="268"/>
      <c r="C915" s="268"/>
      <c r="D915" s="268"/>
      <c r="E915" s="268"/>
      <c r="F915" s="268"/>
      <c r="G915" s="268"/>
      <c r="H915" s="268"/>
      <c r="I915" s="268"/>
      <c r="J915" s="268"/>
      <c r="K915" s="268"/>
      <c r="L915" s="268"/>
      <c r="M915" s="268"/>
      <c r="N915" s="268"/>
      <c r="O915" s="268"/>
      <c r="P915" s="268"/>
      <c r="Q915" s="268"/>
      <c r="R915" s="268"/>
      <c r="S915" s="268"/>
      <c r="T915" s="268"/>
      <c r="U915" s="268"/>
      <c r="V915" s="268"/>
      <c r="W915" s="268"/>
      <c r="X915" s="268"/>
      <c r="Y915" s="268"/>
      <c r="Z915" s="268"/>
    </row>
    <row r="916" spans="1:26" ht="15.75" customHeight="1">
      <c r="A916" s="268"/>
      <c r="B916" s="268"/>
      <c r="C916" s="268"/>
      <c r="D916" s="268"/>
      <c r="E916" s="268"/>
      <c r="F916" s="268"/>
      <c r="G916" s="268"/>
      <c r="H916" s="268"/>
      <c r="I916" s="268"/>
      <c r="J916" s="268"/>
      <c r="K916" s="268"/>
      <c r="L916" s="268"/>
      <c r="M916" s="268"/>
      <c r="N916" s="268"/>
      <c r="O916" s="268"/>
      <c r="P916" s="268"/>
      <c r="Q916" s="268"/>
      <c r="R916" s="268"/>
      <c r="S916" s="268"/>
      <c r="T916" s="268"/>
      <c r="U916" s="268"/>
      <c r="V916" s="268"/>
      <c r="W916" s="268"/>
      <c r="X916" s="268"/>
      <c r="Y916" s="268"/>
      <c r="Z916" s="268"/>
    </row>
    <row r="917" spans="1:26" ht="15.75" customHeight="1">
      <c r="A917" s="268"/>
      <c r="B917" s="268"/>
      <c r="C917" s="268"/>
      <c r="D917" s="268"/>
      <c r="E917" s="268"/>
      <c r="F917" s="268"/>
      <c r="G917" s="268"/>
      <c r="H917" s="268"/>
      <c r="I917" s="268"/>
      <c r="J917" s="268"/>
      <c r="K917" s="268"/>
      <c r="L917" s="268"/>
      <c r="M917" s="268"/>
      <c r="N917" s="268"/>
      <c r="O917" s="268"/>
      <c r="P917" s="268"/>
      <c r="Q917" s="268"/>
      <c r="R917" s="268"/>
      <c r="S917" s="268"/>
      <c r="T917" s="268"/>
      <c r="U917" s="268"/>
      <c r="V917" s="268"/>
      <c r="W917" s="268"/>
      <c r="X917" s="268"/>
      <c r="Y917" s="268"/>
      <c r="Z917" s="268"/>
    </row>
    <row r="918" spans="1:26" ht="15.75" customHeight="1">
      <c r="A918" s="268"/>
      <c r="B918" s="268"/>
      <c r="C918" s="268"/>
      <c r="D918" s="268"/>
      <c r="E918" s="268"/>
      <c r="F918" s="268"/>
      <c r="G918" s="268"/>
      <c r="H918" s="268"/>
      <c r="I918" s="268"/>
      <c r="J918" s="268"/>
      <c r="K918" s="268"/>
      <c r="L918" s="268"/>
      <c r="M918" s="268"/>
      <c r="N918" s="268"/>
      <c r="O918" s="268"/>
      <c r="P918" s="268"/>
      <c r="Q918" s="268"/>
      <c r="R918" s="268"/>
      <c r="S918" s="268"/>
      <c r="T918" s="268"/>
      <c r="U918" s="268"/>
      <c r="V918" s="268"/>
      <c r="W918" s="268"/>
      <c r="X918" s="268"/>
      <c r="Y918" s="268"/>
      <c r="Z918" s="268"/>
    </row>
    <row r="919" spans="1:26" ht="15.75" customHeight="1">
      <c r="A919" s="268"/>
      <c r="B919" s="268"/>
      <c r="C919" s="268"/>
      <c r="D919" s="268"/>
      <c r="E919" s="268"/>
      <c r="F919" s="268"/>
      <c r="G919" s="268"/>
      <c r="H919" s="268"/>
      <c r="I919" s="268"/>
      <c r="J919" s="268"/>
      <c r="K919" s="268"/>
      <c r="L919" s="268"/>
      <c r="M919" s="268"/>
      <c r="N919" s="268"/>
      <c r="O919" s="268"/>
      <c r="P919" s="268"/>
      <c r="Q919" s="268"/>
      <c r="R919" s="268"/>
      <c r="S919" s="268"/>
      <c r="T919" s="268"/>
      <c r="U919" s="268"/>
      <c r="V919" s="268"/>
      <c r="W919" s="268"/>
      <c r="X919" s="268"/>
      <c r="Y919" s="268"/>
      <c r="Z919" s="268"/>
    </row>
    <row r="920" spans="1:26" ht="15.75" customHeight="1">
      <c r="A920" s="268"/>
      <c r="B920" s="268"/>
      <c r="C920" s="268"/>
      <c r="D920" s="268"/>
      <c r="E920" s="268"/>
      <c r="F920" s="268"/>
      <c r="G920" s="268"/>
      <c r="H920" s="268"/>
      <c r="I920" s="268"/>
      <c r="J920" s="268"/>
      <c r="K920" s="268"/>
      <c r="L920" s="268"/>
      <c r="M920" s="268"/>
      <c r="N920" s="268"/>
      <c r="O920" s="268"/>
      <c r="P920" s="268"/>
      <c r="Q920" s="268"/>
      <c r="R920" s="268"/>
      <c r="S920" s="268"/>
      <c r="T920" s="268"/>
      <c r="U920" s="268"/>
      <c r="V920" s="268"/>
      <c r="W920" s="268"/>
      <c r="X920" s="268"/>
      <c r="Y920" s="268"/>
      <c r="Z920" s="268"/>
    </row>
    <row r="921" spans="1:26" ht="15.75" customHeight="1">
      <c r="A921" s="268"/>
      <c r="B921" s="268"/>
      <c r="C921" s="268"/>
      <c r="D921" s="268"/>
      <c r="E921" s="268"/>
      <c r="F921" s="268"/>
      <c r="G921" s="268"/>
      <c r="H921" s="268"/>
      <c r="I921" s="268"/>
      <c r="J921" s="268"/>
      <c r="K921" s="268"/>
      <c r="L921" s="268"/>
      <c r="M921" s="268"/>
      <c r="N921" s="268"/>
      <c r="O921" s="268"/>
      <c r="P921" s="268"/>
      <c r="Q921" s="268"/>
      <c r="R921" s="268"/>
      <c r="S921" s="268"/>
      <c r="T921" s="268"/>
      <c r="U921" s="268"/>
      <c r="V921" s="268"/>
      <c r="W921" s="268"/>
      <c r="X921" s="268"/>
      <c r="Y921" s="268"/>
      <c r="Z921" s="268"/>
    </row>
    <row r="922" spans="1:26" ht="15.75" customHeight="1">
      <c r="A922" s="268"/>
      <c r="B922" s="268"/>
      <c r="C922" s="268"/>
      <c r="D922" s="268"/>
      <c r="E922" s="268"/>
      <c r="F922" s="268"/>
      <c r="G922" s="268"/>
      <c r="H922" s="268"/>
      <c r="I922" s="268"/>
      <c r="J922" s="268"/>
      <c r="K922" s="268"/>
      <c r="L922" s="268"/>
      <c r="M922" s="268"/>
      <c r="N922" s="268"/>
      <c r="O922" s="268"/>
      <c r="P922" s="268"/>
      <c r="Q922" s="268"/>
      <c r="R922" s="268"/>
      <c r="S922" s="268"/>
      <c r="T922" s="268"/>
      <c r="U922" s="268"/>
      <c r="V922" s="268"/>
      <c r="W922" s="268"/>
      <c r="X922" s="268"/>
      <c r="Y922" s="268"/>
      <c r="Z922" s="268"/>
    </row>
    <row r="923" spans="1:26" ht="15.75" customHeight="1">
      <c r="A923" s="268"/>
      <c r="B923" s="268"/>
      <c r="C923" s="268"/>
      <c r="D923" s="268"/>
      <c r="E923" s="268"/>
      <c r="F923" s="268"/>
      <c r="G923" s="268"/>
      <c r="H923" s="268"/>
      <c r="I923" s="268"/>
      <c r="J923" s="268"/>
      <c r="K923" s="268"/>
      <c r="L923" s="268"/>
      <c r="M923" s="268"/>
      <c r="N923" s="268"/>
      <c r="O923" s="268"/>
      <c r="P923" s="268"/>
      <c r="Q923" s="268"/>
      <c r="R923" s="268"/>
      <c r="S923" s="268"/>
      <c r="T923" s="268"/>
      <c r="U923" s="268"/>
      <c r="V923" s="268"/>
      <c r="W923" s="268"/>
      <c r="X923" s="268"/>
      <c r="Y923" s="268"/>
      <c r="Z923" s="268"/>
    </row>
    <row r="924" spans="1:26" ht="15.75" customHeight="1">
      <c r="A924" s="268"/>
      <c r="B924" s="268"/>
      <c r="C924" s="268"/>
      <c r="D924" s="268"/>
      <c r="E924" s="268"/>
      <c r="F924" s="268"/>
      <c r="G924" s="268"/>
      <c r="H924" s="268"/>
      <c r="I924" s="268"/>
      <c r="J924" s="268"/>
      <c r="K924" s="268"/>
      <c r="L924" s="268"/>
      <c r="M924" s="268"/>
      <c r="N924" s="268"/>
      <c r="O924" s="268"/>
      <c r="P924" s="268"/>
      <c r="Q924" s="268"/>
      <c r="R924" s="268"/>
      <c r="S924" s="268"/>
      <c r="T924" s="268"/>
      <c r="U924" s="268"/>
      <c r="V924" s="268"/>
      <c r="W924" s="268"/>
      <c r="X924" s="268"/>
      <c r="Y924" s="268"/>
      <c r="Z924" s="268"/>
    </row>
    <row r="925" spans="1:26" ht="15.75" customHeight="1">
      <c r="A925" s="268"/>
      <c r="B925" s="268"/>
      <c r="C925" s="268"/>
      <c r="D925" s="268"/>
      <c r="E925" s="268"/>
      <c r="F925" s="268"/>
      <c r="G925" s="268"/>
      <c r="H925" s="268"/>
      <c r="I925" s="268"/>
      <c r="J925" s="268"/>
      <c r="K925" s="268"/>
      <c r="L925" s="268"/>
      <c r="M925" s="268"/>
      <c r="N925" s="268"/>
      <c r="O925" s="268"/>
      <c r="P925" s="268"/>
      <c r="Q925" s="268"/>
      <c r="R925" s="268"/>
      <c r="S925" s="268"/>
      <c r="T925" s="268"/>
      <c r="U925" s="268"/>
      <c r="V925" s="268"/>
      <c r="W925" s="268"/>
      <c r="X925" s="268"/>
      <c r="Y925" s="268"/>
      <c r="Z925" s="268"/>
    </row>
    <row r="926" spans="1:26" ht="15.75" customHeight="1">
      <c r="A926" s="268"/>
      <c r="B926" s="268"/>
      <c r="C926" s="268"/>
      <c r="D926" s="268"/>
      <c r="E926" s="268"/>
      <c r="F926" s="268"/>
      <c r="G926" s="268"/>
      <c r="H926" s="268"/>
      <c r="I926" s="268"/>
      <c r="J926" s="268"/>
      <c r="K926" s="268"/>
      <c r="L926" s="268"/>
      <c r="M926" s="268"/>
      <c r="N926" s="268"/>
      <c r="O926" s="268"/>
      <c r="P926" s="268"/>
      <c r="Q926" s="268"/>
      <c r="R926" s="268"/>
      <c r="S926" s="268"/>
      <c r="T926" s="268"/>
      <c r="U926" s="268"/>
      <c r="V926" s="268"/>
      <c r="W926" s="268"/>
      <c r="X926" s="268"/>
      <c r="Y926" s="268"/>
      <c r="Z926" s="268"/>
    </row>
    <row r="927" spans="1:26" ht="15.75" customHeight="1">
      <c r="A927" s="268"/>
      <c r="B927" s="268"/>
      <c r="C927" s="268"/>
      <c r="D927" s="268"/>
      <c r="E927" s="268"/>
      <c r="F927" s="268"/>
      <c r="G927" s="268"/>
      <c r="H927" s="268"/>
      <c r="I927" s="268"/>
      <c r="J927" s="268"/>
      <c r="K927" s="268"/>
      <c r="L927" s="268"/>
      <c r="M927" s="268"/>
      <c r="N927" s="268"/>
      <c r="O927" s="268"/>
      <c r="P927" s="268"/>
      <c r="Q927" s="268"/>
      <c r="R927" s="268"/>
      <c r="S927" s="268"/>
      <c r="T927" s="268"/>
      <c r="U927" s="268"/>
      <c r="V927" s="268"/>
      <c r="W927" s="268"/>
      <c r="X927" s="268"/>
      <c r="Y927" s="268"/>
      <c r="Z927" s="268"/>
    </row>
    <row r="928" spans="1:26" ht="15.75" customHeight="1">
      <c r="A928" s="268"/>
      <c r="B928" s="268"/>
      <c r="C928" s="268"/>
      <c r="D928" s="268"/>
      <c r="E928" s="268"/>
      <c r="F928" s="268"/>
      <c r="G928" s="268"/>
      <c r="H928" s="268"/>
      <c r="I928" s="268"/>
      <c r="J928" s="268"/>
      <c r="K928" s="268"/>
      <c r="L928" s="268"/>
      <c r="M928" s="268"/>
      <c r="N928" s="268"/>
      <c r="O928" s="268"/>
      <c r="P928" s="268"/>
      <c r="Q928" s="268"/>
      <c r="R928" s="268"/>
      <c r="S928" s="268"/>
      <c r="T928" s="268"/>
      <c r="U928" s="268"/>
      <c r="V928" s="268"/>
      <c r="W928" s="268"/>
      <c r="X928" s="268"/>
      <c r="Y928" s="268"/>
      <c r="Z928" s="268"/>
    </row>
    <row r="929" spans="1:26" ht="15.75" customHeight="1">
      <c r="A929" s="268"/>
      <c r="B929" s="268"/>
      <c r="C929" s="268"/>
      <c r="D929" s="268"/>
      <c r="E929" s="268"/>
      <c r="F929" s="268"/>
      <c r="G929" s="268"/>
      <c r="H929" s="268"/>
      <c r="I929" s="268"/>
      <c r="J929" s="268"/>
      <c r="K929" s="268"/>
      <c r="L929" s="268"/>
      <c r="M929" s="268"/>
      <c r="N929" s="268"/>
      <c r="O929" s="268"/>
      <c r="P929" s="268"/>
      <c r="Q929" s="268"/>
      <c r="R929" s="268"/>
      <c r="S929" s="268"/>
      <c r="T929" s="268"/>
      <c r="U929" s="268"/>
      <c r="V929" s="268"/>
      <c r="W929" s="268"/>
      <c r="X929" s="268"/>
      <c r="Y929" s="268"/>
      <c r="Z929" s="268"/>
    </row>
    <row r="930" spans="1:26" ht="15.75" customHeight="1">
      <c r="A930" s="268"/>
      <c r="B930" s="268"/>
      <c r="C930" s="268"/>
      <c r="D930" s="268"/>
      <c r="E930" s="268"/>
      <c r="F930" s="268"/>
      <c r="G930" s="268"/>
      <c r="H930" s="268"/>
      <c r="I930" s="268"/>
      <c r="J930" s="268"/>
      <c r="K930" s="268"/>
      <c r="L930" s="268"/>
      <c r="M930" s="268"/>
      <c r="N930" s="268"/>
      <c r="O930" s="268"/>
      <c r="P930" s="268"/>
      <c r="Q930" s="268"/>
      <c r="R930" s="268"/>
      <c r="S930" s="268"/>
      <c r="T930" s="268"/>
      <c r="U930" s="268"/>
      <c r="V930" s="268"/>
      <c r="W930" s="268"/>
      <c r="X930" s="268"/>
      <c r="Y930" s="268"/>
      <c r="Z930" s="268"/>
    </row>
    <row r="931" spans="1:26" ht="15.75" customHeight="1">
      <c r="A931" s="268"/>
      <c r="B931" s="268"/>
      <c r="C931" s="268"/>
      <c r="D931" s="268"/>
      <c r="E931" s="268"/>
      <c r="F931" s="268"/>
      <c r="G931" s="268"/>
      <c r="H931" s="268"/>
      <c r="I931" s="268"/>
      <c r="J931" s="268"/>
      <c r="K931" s="268"/>
      <c r="L931" s="268"/>
      <c r="M931" s="268"/>
      <c r="N931" s="268"/>
      <c r="O931" s="268"/>
      <c r="P931" s="268"/>
      <c r="Q931" s="268"/>
      <c r="R931" s="268"/>
      <c r="S931" s="268"/>
      <c r="T931" s="268"/>
      <c r="U931" s="268"/>
      <c r="V931" s="268"/>
      <c r="W931" s="268"/>
      <c r="X931" s="268"/>
      <c r="Y931" s="268"/>
      <c r="Z931" s="268"/>
    </row>
    <row r="932" spans="1:26" ht="15.75" customHeight="1">
      <c r="A932" s="268"/>
      <c r="B932" s="268"/>
      <c r="C932" s="268"/>
      <c r="D932" s="268"/>
      <c r="E932" s="268"/>
      <c r="F932" s="268"/>
      <c r="G932" s="268"/>
      <c r="H932" s="268"/>
      <c r="I932" s="268"/>
      <c r="J932" s="268"/>
      <c r="K932" s="268"/>
      <c r="L932" s="268"/>
      <c r="M932" s="268"/>
      <c r="N932" s="268"/>
      <c r="O932" s="268"/>
      <c r="P932" s="268"/>
      <c r="Q932" s="268"/>
      <c r="R932" s="268"/>
      <c r="S932" s="268"/>
      <c r="T932" s="268"/>
      <c r="U932" s="268"/>
      <c r="V932" s="268"/>
      <c r="W932" s="268"/>
      <c r="X932" s="268"/>
      <c r="Y932" s="268"/>
      <c r="Z932" s="268"/>
    </row>
    <row r="933" spans="1:26" ht="15.75" customHeight="1">
      <c r="A933" s="268"/>
      <c r="B933" s="268"/>
      <c r="C933" s="268"/>
      <c r="D933" s="268"/>
      <c r="E933" s="268"/>
      <c r="F933" s="268"/>
      <c r="G933" s="268"/>
      <c r="H933" s="268"/>
      <c r="I933" s="268"/>
      <c r="J933" s="268"/>
      <c r="K933" s="268"/>
      <c r="L933" s="268"/>
      <c r="M933" s="268"/>
      <c r="N933" s="268"/>
      <c r="O933" s="268"/>
      <c r="P933" s="268"/>
      <c r="Q933" s="268"/>
      <c r="R933" s="268"/>
      <c r="S933" s="268"/>
      <c r="T933" s="268"/>
      <c r="U933" s="268"/>
      <c r="V933" s="268"/>
      <c r="W933" s="268"/>
      <c r="X933" s="268"/>
      <c r="Y933" s="268"/>
      <c r="Z933" s="268"/>
    </row>
    <row r="934" spans="1:26" ht="15.75" customHeight="1">
      <c r="A934" s="268"/>
      <c r="B934" s="268"/>
      <c r="C934" s="268"/>
      <c r="D934" s="268"/>
      <c r="E934" s="268"/>
      <c r="F934" s="268"/>
      <c r="G934" s="268"/>
      <c r="H934" s="268"/>
      <c r="I934" s="268"/>
      <c r="J934" s="268"/>
      <c r="K934" s="268"/>
      <c r="L934" s="268"/>
      <c r="M934" s="268"/>
      <c r="N934" s="268"/>
      <c r="O934" s="268"/>
      <c r="P934" s="268"/>
      <c r="Q934" s="268"/>
      <c r="R934" s="268"/>
      <c r="S934" s="268"/>
      <c r="T934" s="268"/>
      <c r="U934" s="268"/>
      <c r="V934" s="268"/>
      <c r="W934" s="268"/>
      <c r="X934" s="268"/>
      <c r="Y934" s="268"/>
      <c r="Z934" s="268"/>
    </row>
    <row r="935" spans="1:26" ht="15.75" customHeight="1">
      <c r="A935" s="268"/>
      <c r="B935" s="268"/>
      <c r="C935" s="268"/>
      <c r="D935" s="268"/>
      <c r="E935" s="268"/>
      <c r="F935" s="268"/>
      <c r="G935" s="268"/>
      <c r="H935" s="268"/>
      <c r="I935" s="268"/>
      <c r="J935" s="268"/>
      <c r="K935" s="268"/>
      <c r="L935" s="268"/>
      <c r="M935" s="268"/>
      <c r="N935" s="268"/>
      <c r="O935" s="268"/>
      <c r="P935" s="268"/>
      <c r="Q935" s="268"/>
      <c r="R935" s="268"/>
      <c r="S935" s="268"/>
      <c r="T935" s="268"/>
      <c r="U935" s="268"/>
      <c r="V935" s="268"/>
      <c r="W935" s="268"/>
      <c r="X935" s="268"/>
      <c r="Y935" s="268"/>
      <c r="Z935" s="268"/>
    </row>
    <row r="936" spans="1:26" ht="15.75" customHeight="1">
      <c r="A936" s="268"/>
      <c r="B936" s="268"/>
      <c r="C936" s="268"/>
      <c r="D936" s="268"/>
      <c r="E936" s="268"/>
      <c r="F936" s="268"/>
      <c r="G936" s="268"/>
      <c r="H936" s="268"/>
      <c r="I936" s="268"/>
      <c r="J936" s="268"/>
      <c r="K936" s="268"/>
      <c r="L936" s="268"/>
      <c r="M936" s="268"/>
      <c r="N936" s="268"/>
      <c r="O936" s="268"/>
      <c r="P936" s="268"/>
      <c r="Q936" s="268"/>
      <c r="R936" s="268"/>
      <c r="S936" s="268"/>
      <c r="T936" s="268"/>
      <c r="U936" s="268"/>
      <c r="V936" s="268"/>
      <c r="W936" s="268"/>
      <c r="X936" s="268"/>
      <c r="Y936" s="268"/>
      <c r="Z936" s="268"/>
    </row>
    <row r="937" spans="1:26" ht="15.75" customHeight="1">
      <c r="A937" s="268"/>
      <c r="B937" s="268"/>
      <c r="C937" s="268"/>
      <c r="D937" s="268"/>
      <c r="E937" s="268"/>
      <c r="F937" s="268"/>
      <c r="G937" s="268"/>
      <c r="H937" s="268"/>
      <c r="I937" s="268"/>
      <c r="J937" s="268"/>
      <c r="K937" s="268"/>
      <c r="L937" s="268"/>
      <c r="M937" s="268"/>
      <c r="N937" s="268"/>
      <c r="O937" s="268"/>
      <c r="P937" s="268"/>
      <c r="Q937" s="268"/>
      <c r="R937" s="268"/>
      <c r="S937" s="268"/>
      <c r="T937" s="268"/>
      <c r="U937" s="268"/>
      <c r="V937" s="268"/>
      <c r="W937" s="268"/>
      <c r="X937" s="268"/>
      <c r="Y937" s="268"/>
      <c r="Z937" s="268"/>
    </row>
    <row r="938" spans="1:26" ht="15.75" customHeight="1">
      <c r="A938" s="268"/>
      <c r="B938" s="268"/>
      <c r="C938" s="268"/>
      <c r="D938" s="268"/>
      <c r="E938" s="268"/>
      <c r="F938" s="268"/>
      <c r="G938" s="268"/>
      <c r="H938" s="268"/>
      <c r="I938" s="268"/>
      <c r="J938" s="268"/>
      <c r="K938" s="268"/>
      <c r="L938" s="268"/>
      <c r="M938" s="268"/>
      <c r="N938" s="268"/>
      <c r="O938" s="268"/>
      <c r="P938" s="268"/>
      <c r="Q938" s="268"/>
      <c r="R938" s="268"/>
      <c r="S938" s="268"/>
      <c r="T938" s="268"/>
      <c r="U938" s="268"/>
      <c r="V938" s="268"/>
      <c r="W938" s="268"/>
      <c r="X938" s="268"/>
      <c r="Y938" s="268"/>
      <c r="Z938" s="268"/>
    </row>
    <row r="939" spans="1:26" ht="15.75" customHeight="1">
      <c r="A939" s="268"/>
      <c r="B939" s="268"/>
      <c r="C939" s="268"/>
      <c r="D939" s="268"/>
      <c r="E939" s="268"/>
      <c r="F939" s="268"/>
      <c r="G939" s="268"/>
      <c r="H939" s="268"/>
      <c r="I939" s="268"/>
      <c r="J939" s="268"/>
      <c r="K939" s="268"/>
      <c r="L939" s="268"/>
      <c r="M939" s="268"/>
      <c r="N939" s="268"/>
      <c r="O939" s="268"/>
      <c r="P939" s="268"/>
      <c r="Q939" s="268"/>
      <c r="R939" s="268"/>
      <c r="S939" s="268"/>
      <c r="T939" s="268"/>
      <c r="U939" s="268"/>
      <c r="V939" s="268"/>
      <c r="W939" s="268"/>
      <c r="X939" s="268"/>
      <c r="Y939" s="268"/>
      <c r="Z939" s="268"/>
    </row>
    <row r="940" spans="1:26" ht="15.75" customHeight="1">
      <c r="A940" s="268"/>
      <c r="B940" s="268"/>
      <c r="C940" s="268"/>
      <c r="D940" s="268"/>
      <c r="E940" s="268"/>
      <c r="F940" s="268"/>
      <c r="G940" s="268"/>
      <c r="H940" s="268"/>
      <c r="I940" s="268"/>
      <c r="J940" s="268"/>
      <c r="K940" s="268"/>
      <c r="L940" s="268"/>
      <c r="M940" s="268"/>
      <c r="N940" s="268"/>
      <c r="O940" s="268"/>
      <c r="P940" s="268"/>
      <c r="Q940" s="268"/>
      <c r="R940" s="268"/>
      <c r="S940" s="268"/>
      <c r="T940" s="268"/>
      <c r="U940" s="268"/>
      <c r="V940" s="268"/>
      <c r="W940" s="268"/>
      <c r="X940" s="268"/>
      <c r="Y940" s="268"/>
      <c r="Z940" s="268"/>
    </row>
    <row r="941" spans="1:26" ht="15.75" customHeight="1">
      <c r="A941" s="268"/>
      <c r="B941" s="268"/>
      <c r="C941" s="268"/>
      <c r="D941" s="268"/>
      <c r="E941" s="268"/>
      <c r="F941" s="268"/>
      <c r="G941" s="268"/>
      <c r="H941" s="268"/>
      <c r="I941" s="268"/>
      <c r="J941" s="268"/>
      <c r="K941" s="268"/>
      <c r="L941" s="268"/>
      <c r="M941" s="268"/>
      <c r="N941" s="268"/>
      <c r="O941" s="268"/>
      <c r="P941" s="268"/>
      <c r="Q941" s="268"/>
      <c r="R941" s="268"/>
      <c r="S941" s="268"/>
      <c r="T941" s="268"/>
      <c r="U941" s="268"/>
      <c r="V941" s="268"/>
      <c r="W941" s="268"/>
      <c r="X941" s="268"/>
      <c r="Y941" s="268"/>
      <c r="Z941" s="268"/>
    </row>
    <row r="942" spans="1:26" ht="15.75" customHeight="1">
      <c r="A942" s="268"/>
      <c r="B942" s="268"/>
      <c r="C942" s="268"/>
      <c r="D942" s="268"/>
      <c r="E942" s="268"/>
      <c r="F942" s="268"/>
      <c r="G942" s="268"/>
      <c r="H942" s="268"/>
      <c r="I942" s="268"/>
      <c r="J942" s="268"/>
      <c r="K942" s="268"/>
      <c r="L942" s="268"/>
      <c r="M942" s="268"/>
      <c r="N942" s="268"/>
      <c r="O942" s="268"/>
      <c r="P942" s="268"/>
      <c r="Q942" s="268"/>
      <c r="R942" s="268"/>
      <c r="S942" s="268"/>
      <c r="T942" s="268"/>
      <c r="U942" s="268"/>
      <c r="V942" s="268"/>
      <c r="W942" s="268"/>
      <c r="X942" s="268"/>
      <c r="Y942" s="268"/>
      <c r="Z942" s="268"/>
    </row>
    <row r="943" spans="1:26" ht="15.75" customHeight="1">
      <c r="A943" s="268"/>
      <c r="B943" s="268"/>
      <c r="C943" s="268"/>
      <c r="D943" s="268"/>
      <c r="E943" s="268"/>
      <c r="F943" s="268"/>
      <c r="G943" s="268"/>
      <c r="H943" s="268"/>
      <c r="I943" s="268"/>
      <c r="J943" s="268"/>
      <c r="K943" s="268"/>
      <c r="L943" s="268"/>
      <c r="M943" s="268"/>
      <c r="N943" s="268"/>
      <c r="O943" s="268"/>
      <c r="P943" s="268"/>
      <c r="Q943" s="268"/>
      <c r="R943" s="268"/>
      <c r="S943" s="268"/>
      <c r="T943" s="268"/>
      <c r="U943" s="268"/>
      <c r="V943" s="268"/>
      <c r="W943" s="268"/>
      <c r="X943" s="268"/>
      <c r="Y943" s="268"/>
      <c r="Z943" s="268"/>
    </row>
    <row r="944" spans="1:26" ht="15.75" customHeight="1">
      <c r="A944" s="268"/>
      <c r="B944" s="268"/>
      <c r="C944" s="268"/>
      <c r="D944" s="268"/>
      <c r="E944" s="268"/>
      <c r="F944" s="268"/>
      <c r="G944" s="268"/>
      <c r="H944" s="268"/>
      <c r="I944" s="268"/>
      <c r="J944" s="268"/>
      <c r="K944" s="268"/>
      <c r="L944" s="268"/>
      <c r="M944" s="268"/>
      <c r="N944" s="268"/>
      <c r="O944" s="268"/>
      <c r="P944" s="268"/>
      <c r="Q944" s="268"/>
      <c r="R944" s="268"/>
      <c r="S944" s="268"/>
      <c r="T944" s="268"/>
      <c r="U944" s="268"/>
      <c r="V944" s="268"/>
      <c r="W944" s="268"/>
      <c r="X944" s="268"/>
      <c r="Y944" s="268"/>
      <c r="Z944" s="268"/>
    </row>
    <row r="945" spans="1:26" ht="15.75" customHeight="1">
      <c r="A945" s="268"/>
      <c r="B945" s="268"/>
      <c r="C945" s="268"/>
      <c r="D945" s="268"/>
      <c r="E945" s="268"/>
      <c r="F945" s="268"/>
      <c r="G945" s="268"/>
      <c r="H945" s="268"/>
      <c r="I945" s="268"/>
      <c r="J945" s="268"/>
      <c r="K945" s="268"/>
      <c r="L945" s="268"/>
      <c r="M945" s="268"/>
      <c r="N945" s="268"/>
      <c r="O945" s="268"/>
      <c r="P945" s="268"/>
      <c r="Q945" s="268"/>
      <c r="R945" s="268"/>
      <c r="S945" s="268"/>
      <c r="T945" s="268"/>
      <c r="U945" s="268"/>
      <c r="V945" s="268"/>
      <c r="W945" s="268"/>
      <c r="X945" s="268"/>
      <c r="Y945" s="268"/>
      <c r="Z945" s="268"/>
    </row>
    <row r="946" spans="1:26" ht="15.75" customHeight="1">
      <c r="A946" s="268"/>
      <c r="B946" s="268"/>
      <c r="C946" s="268"/>
      <c r="D946" s="268"/>
      <c r="E946" s="268"/>
      <c r="F946" s="268"/>
      <c r="G946" s="268"/>
      <c r="H946" s="268"/>
      <c r="I946" s="268"/>
      <c r="J946" s="268"/>
      <c r="K946" s="268"/>
      <c r="L946" s="268"/>
      <c r="M946" s="268"/>
      <c r="N946" s="268"/>
      <c r="O946" s="268"/>
      <c r="P946" s="268"/>
      <c r="Q946" s="268"/>
      <c r="R946" s="268"/>
      <c r="S946" s="268"/>
      <c r="T946" s="268"/>
      <c r="U946" s="268"/>
      <c r="V946" s="268"/>
      <c r="W946" s="268"/>
      <c r="X946" s="268"/>
      <c r="Y946" s="268"/>
      <c r="Z946" s="268"/>
    </row>
    <row r="947" spans="1:26" ht="15.75" customHeight="1">
      <c r="A947" s="268"/>
      <c r="B947" s="268"/>
      <c r="C947" s="268"/>
      <c r="D947" s="268"/>
      <c r="E947" s="268"/>
      <c r="F947" s="268"/>
      <c r="G947" s="268"/>
      <c r="H947" s="268"/>
      <c r="I947" s="268"/>
      <c r="J947" s="268"/>
      <c r="K947" s="268"/>
      <c r="L947" s="268"/>
      <c r="M947" s="268"/>
      <c r="N947" s="268"/>
      <c r="O947" s="268"/>
      <c r="P947" s="268"/>
      <c r="Q947" s="268"/>
      <c r="R947" s="268"/>
      <c r="S947" s="268"/>
      <c r="T947" s="268"/>
      <c r="U947" s="268"/>
      <c r="V947" s="268"/>
      <c r="W947" s="268"/>
      <c r="X947" s="268"/>
      <c r="Y947" s="268"/>
      <c r="Z947" s="268"/>
    </row>
    <row r="948" spans="1:26" ht="15.75" customHeight="1">
      <c r="A948" s="268"/>
      <c r="B948" s="268"/>
      <c r="C948" s="268"/>
      <c r="D948" s="268"/>
      <c r="E948" s="268"/>
      <c r="F948" s="268"/>
      <c r="G948" s="268"/>
      <c r="H948" s="268"/>
      <c r="I948" s="268"/>
      <c r="J948" s="268"/>
      <c r="K948" s="268"/>
      <c r="L948" s="268"/>
      <c r="M948" s="268"/>
      <c r="N948" s="268"/>
      <c r="O948" s="268"/>
      <c r="P948" s="268"/>
      <c r="Q948" s="268"/>
      <c r="R948" s="268"/>
      <c r="S948" s="268"/>
      <c r="T948" s="268"/>
      <c r="U948" s="268"/>
      <c r="V948" s="268"/>
      <c r="W948" s="268"/>
      <c r="X948" s="268"/>
      <c r="Y948" s="268"/>
      <c r="Z948" s="268"/>
    </row>
    <row r="949" spans="1:26" ht="15.75" customHeight="1">
      <c r="A949" s="268"/>
      <c r="B949" s="268"/>
      <c r="C949" s="268"/>
      <c r="D949" s="268"/>
      <c r="E949" s="268"/>
      <c r="F949" s="268"/>
      <c r="G949" s="268"/>
      <c r="H949" s="268"/>
      <c r="I949" s="268"/>
      <c r="J949" s="268"/>
      <c r="K949" s="268"/>
      <c r="L949" s="268"/>
      <c r="M949" s="268"/>
      <c r="N949" s="268"/>
      <c r="O949" s="268"/>
      <c r="P949" s="268"/>
      <c r="Q949" s="268"/>
      <c r="R949" s="268"/>
      <c r="S949" s="268"/>
      <c r="T949" s="268"/>
      <c r="U949" s="268"/>
      <c r="V949" s="268"/>
      <c r="W949" s="268"/>
      <c r="X949" s="268"/>
      <c r="Y949" s="268"/>
      <c r="Z949" s="268"/>
    </row>
    <row r="950" spans="1:26" ht="15.75" customHeight="1">
      <c r="A950" s="268"/>
      <c r="B950" s="268"/>
      <c r="C950" s="268"/>
      <c r="D950" s="268"/>
      <c r="E950" s="268"/>
      <c r="F950" s="268"/>
      <c r="G950" s="268"/>
      <c r="H950" s="268"/>
      <c r="I950" s="268"/>
      <c r="J950" s="268"/>
      <c r="K950" s="268"/>
      <c r="L950" s="268"/>
      <c r="M950" s="268"/>
      <c r="N950" s="268"/>
      <c r="O950" s="268"/>
      <c r="P950" s="268"/>
      <c r="Q950" s="268"/>
      <c r="R950" s="268"/>
      <c r="S950" s="268"/>
      <c r="T950" s="268"/>
      <c r="U950" s="268"/>
      <c r="V950" s="268"/>
      <c r="W950" s="268"/>
      <c r="X950" s="268"/>
      <c r="Y950" s="268"/>
      <c r="Z950" s="268"/>
    </row>
    <row r="951" spans="1:26" ht="15.75" customHeight="1">
      <c r="A951" s="268"/>
      <c r="B951" s="268"/>
      <c r="C951" s="268"/>
      <c r="D951" s="268"/>
      <c r="E951" s="268"/>
      <c r="F951" s="268"/>
      <c r="G951" s="268"/>
      <c r="H951" s="268"/>
      <c r="I951" s="268"/>
      <c r="J951" s="268"/>
      <c r="K951" s="268"/>
      <c r="L951" s="268"/>
      <c r="M951" s="268"/>
      <c r="N951" s="268"/>
      <c r="O951" s="268"/>
      <c r="P951" s="268"/>
      <c r="Q951" s="268"/>
      <c r="R951" s="268"/>
      <c r="S951" s="268"/>
      <c r="T951" s="268"/>
      <c r="U951" s="268"/>
      <c r="V951" s="268"/>
      <c r="W951" s="268"/>
      <c r="X951" s="268"/>
      <c r="Y951" s="268"/>
      <c r="Z951" s="268"/>
    </row>
    <row r="952" spans="1:26" ht="15.75" customHeight="1">
      <c r="A952" s="268"/>
      <c r="B952" s="268"/>
      <c r="C952" s="268"/>
      <c r="D952" s="268"/>
      <c r="E952" s="268"/>
      <c r="F952" s="268"/>
      <c r="G952" s="268"/>
      <c r="H952" s="268"/>
      <c r="I952" s="268"/>
      <c r="J952" s="268"/>
      <c r="K952" s="268"/>
      <c r="L952" s="268"/>
      <c r="M952" s="268"/>
      <c r="N952" s="268"/>
      <c r="O952" s="268"/>
      <c r="P952" s="268"/>
      <c r="Q952" s="268"/>
      <c r="R952" s="268"/>
      <c r="S952" s="268"/>
      <c r="T952" s="268"/>
      <c r="U952" s="268"/>
      <c r="V952" s="268"/>
      <c r="W952" s="268"/>
      <c r="X952" s="268"/>
      <c r="Y952" s="268"/>
      <c r="Z952" s="268"/>
    </row>
    <row r="953" spans="1:26" ht="15.75" customHeight="1">
      <c r="A953" s="268"/>
      <c r="B953" s="268"/>
      <c r="C953" s="268"/>
      <c r="D953" s="268"/>
      <c r="E953" s="268"/>
      <c r="F953" s="268"/>
      <c r="G953" s="268"/>
      <c r="H953" s="268"/>
      <c r="I953" s="268"/>
      <c r="J953" s="268"/>
      <c r="K953" s="268"/>
      <c r="L953" s="268"/>
      <c r="M953" s="268"/>
      <c r="N953" s="268"/>
      <c r="O953" s="268"/>
      <c r="P953" s="268"/>
      <c r="Q953" s="268"/>
      <c r="R953" s="268"/>
      <c r="S953" s="268"/>
      <c r="T953" s="268"/>
      <c r="U953" s="268"/>
      <c r="V953" s="268"/>
      <c r="W953" s="268"/>
      <c r="X953" s="268"/>
      <c r="Y953" s="268"/>
      <c r="Z953" s="268"/>
    </row>
    <row r="954" spans="1:26" ht="15.75" customHeight="1">
      <c r="A954" s="268"/>
      <c r="B954" s="268"/>
      <c r="C954" s="268"/>
      <c r="D954" s="268"/>
      <c r="E954" s="268"/>
      <c r="F954" s="268"/>
      <c r="G954" s="268"/>
      <c r="H954" s="268"/>
      <c r="I954" s="268"/>
      <c r="J954" s="268"/>
      <c r="K954" s="268"/>
      <c r="L954" s="268"/>
      <c r="M954" s="268"/>
      <c r="N954" s="268"/>
      <c r="O954" s="268"/>
      <c r="P954" s="268"/>
      <c r="Q954" s="268"/>
      <c r="R954" s="268"/>
      <c r="S954" s="268"/>
      <c r="T954" s="268"/>
      <c r="U954" s="268"/>
      <c r="V954" s="268"/>
      <c r="W954" s="268"/>
      <c r="X954" s="268"/>
      <c r="Y954" s="268"/>
      <c r="Z954" s="268"/>
    </row>
    <row r="955" spans="1:26" ht="15.75" customHeight="1">
      <c r="A955" s="268"/>
      <c r="B955" s="268"/>
      <c r="C955" s="268"/>
      <c r="D955" s="268"/>
      <c r="E955" s="268"/>
      <c r="F955" s="268"/>
      <c r="G955" s="268"/>
      <c r="H955" s="268"/>
      <c r="I955" s="268"/>
      <c r="J955" s="268"/>
      <c r="K955" s="268"/>
      <c r="L955" s="268"/>
      <c r="M955" s="268"/>
      <c r="N955" s="268"/>
      <c r="O955" s="268"/>
      <c r="P955" s="268"/>
      <c r="Q955" s="268"/>
      <c r="R955" s="268"/>
      <c r="S955" s="268"/>
      <c r="T955" s="268"/>
      <c r="U955" s="268"/>
      <c r="V955" s="268"/>
      <c r="W955" s="268"/>
      <c r="X955" s="268"/>
      <c r="Y955" s="268"/>
      <c r="Z955" s="268"/>
    </row>
    <row r="956" spans="1:26" ht="15.75" customHeight="1">
      <c r="A956" s="268"/>
      <c r="B956" s="268"/>
      <c r="C956" s="268"/>
      <c r="D956" s="268"/>
      <c r="E956" s="268"/>
      <c r="F956" s="268"/>
      <c r="G956" s="268"/>
      <c r="H956" s="268"/>
      <c r="I956" s="268"/>
      <c r="J956" s="268"/>
      <c r="K956" s="268"/>
      <c r="L956" s="268"/>
      <c r="M956" s="268"/>
      <c r="N956" s="268"/>
      <c r="O956" s="268"/>
      <c r="P956" s="268"/>
      <c r="Q956" s="268"/>
      <c r="R956" s="268"/>
      <c r="S956" s="268"/>
      <c r="T956" s="268"/>
      <c r="U956" s="268"/>
      <c r="V956" s="268"/>
      <c r="W956" s="268"/>
      <c r="X956" s="268"/>
      <c r="Y956" s="268"/>
      <c r="Z956" s="268"/>
    </row>
    <row r="957" spans="1:26" ht="15.75" customHeight="1">
      <c r="A957" s="268"/>
      <c r="B957" s="268"/>
      <c r="C957" s="268"/>
      <c r="D957" s="268"/>
      <c r="E957" s="268"/>
      <c r="F957" s="268"/>
      <c r="G957" s="268"/>
      <c r="H957" s="268"/>
      <c r="I957" s="268"/>
      <c r="J957" s="268"/>
      <c r="K957" s="268"/>
      <c r="L957" s="268"/>
      <c r="M957" s="268"/>
      <c r="N957" s="268"/>
      <c r="O957" s="268"/>
      <c r="P957" s="268"/>
      <c r="Q957" s="268"/>
      <c r="R957" s="268"/>
      <c r="S957" s="268"/>
      <c r="T957" s="268"/>
      <c r="U957" s="268"/>
      <c r="V957" s="268"/>
      <c r="W957" s="268"/>
      <c r="X957" s="268"/>
      <c r="Y957" s="268"/>
      <c r="Z957" s="268"/>
    </row>
    <row r="958" spans="1:26" ht="15.75" customHeight="1">
      <c r="A958" s="268"/>
      <c r="B958" s="268"/>
      <c r="C958" s="268"/>
      <c r="D958" s="268"/>
      <c r="E958" s="268"/>
      <c r="F958" s="268"/>
      <c r="G958" s="268"/>
      <c r="H958" s="268"/>
      <c r="I958" s="268"/>
      <c r="J958" s="268"/>
      <c r="K958" s="268"/>
      <c r="L958" s="268"/>
      <c r="M958" s="268"/>
      <c r="N958" s="268"/>
      <c r="O958" s="268"/>
      <c r="P958" s="268"/>
      <c r="Q958" s="268"/>
      <c r="R958" s="268"/>
      <c r="S958" s="268"/>
      <c r="T958" s="268"/>
      <c r="U958" s="268"/>
      <c r="V958" s="268"/>
      <c r="W958" s="268"/>
      <c r="X958" s="268"/>
      <c r="Y958" s="268"/>
      <c r="Z958" s="268"/>
    </row>
    <row r="959" spans="1:26" ht="15.75" customHeight="1">
      <c r="A959" s="268"/>
      <c r="B959" s="268"/>
      <c r="C959" s="268"/>
      <c r="D959" s="268"/>
      <c r="E959" s="268"/>
      <c r="F959" s="268"/>
      <c r="G959" s="268"/>
      <c r="H959" s="268"/>
      <c r="I959" s="268"/>
      <c r="J959" s="268"/>
      <c r="K959" s="268"/>
      <c r="L959" s="268"/>
      <c r="M959" s="268"/>
      <c r="N959" s="268"/>
      <c r="O959" s="268"/>
      <c r="P959" s="268"/>
      <c r="Q959" s="268"/>
      <c r="R959" s="268"/>
      <c r="S959" s="268"/>
      <c r="T959" s="268"/>
      <c r="U959" s="268"/>
      <c r="V959" s="268"/>
      <c r="W959" s="268"/>
      <c r="X959" s="268"/>
      <c r="Y959" s="268"/>
      <c r="Z959" s="268"/>
    </row>
    <row r="960" spans="1:26" ht="15.75" customHeight="1">
      <c r="A960" s="268"/>
      <c r="B960" s="268"/>
      <c r="C960" s="268"/>
      <c r="D960" s="268"/>
      <c r="E960" s="268"/>
      <c r="F960" s="268"/>
      <c r="G960" s="268"/>
      <c r="H960" s="268"/>
      <c r="I960" s="268"/>
      <c r="J960" s="268"/>
      <c r="K960" s="268"/>
      <c r="L960" s="268"/>
      <c r="M960" s="268"/>
      <c r="N960" s="268"/>
      <c r="O960" s="268"/>
      <c r="P960" s="268"/>
      <c r="Q960" s="268"/>
      <c r="R960" s="268"/>
      <c r="S960" s="268"/>
      <c r="T960" s="268"/>
      <c r="U960" s="268"/>
      <c r="V960" s="268"/>
      <c r="W960" s="268"/>
      <c r="X960" s="268"/>
      <c r="Y960" s="268"/>
      <c r="Z960" s="268"/>
    </row>
    <row r="961" spans="1:26" ht="15.75" customHeight="1">
      <c r="A961" s="268"/>
      <c r="B961" s="268"/>
      <c r="C961" s="268"/>
      <c r="D961" s="268"/>
      <c r="E961" s="268"/>
      <c r="F961" s="268"/>
      <c r="G961" s="268"/>
      <c r="H961" s="268"/>
      <c r="I961" s="268"/>
      <c r="J961" s="268"/>
      <c r="K961" s="268"/>
      <c r="L961" s="268"/>
      <c r="M961" s="268"/>
      <c r="N961" s="268"/>
      <c r="O961" s="268"/>
      <c r="P961" s="268"/>
      <c r="Q961" s="268"/>
      <c r="R961" s="268"/>
      <c r="S961" s="268"/>
      <c r="T961" s="268"/>
      <c r="U961" s="268"/>
      <c r="V961" s="268"/>
      <c r="W961" s="268"/>
      <c r="X961" s="268"/>
      <c r="Y961" s="268"/>
      <c r="Z961" s="268"/>
    </row>
    <row r="962" spans="1:26" ht="15.75" customHeight="1">
      <c r="A962" s="268"/>
      <c r="B962" s="268"/>
      <c r="C962" s="268"/>
      <c r="D962" s="268"/>
      <c r="E962" s="268"/>
      <c r="F962" s="268"/>
      <c r="G962" s="268"/>
      <c r="H962" s="268"/>
      <c r="I962" s="268"/>
      <c r="J962" s="268"/>
      <c r="K962" s="268"/>
      <c r="L962" s="268"/>
      <c r="M962" s="268"/>
      <c r="N962" s="268"/>
      <c r="O962" s="268"/>
      <c r="P962" s="268"/>
      <c r="Q962" s="268"/>
      <c r="R962" s="268"/>
      <c r="S962" s="268"/>
      <c r="T962" s="268"/>
      <c r="U962" s="268"/>
      <c r="V962" s="268"/>
      <c r="W962" s="268"/>
      <c r="X962" s="268"/>
      <c r="Y962" s="268"/>
      <c r="Z962" s="268"/>
    </row>
    <row r="963" spans="1:26" ht="15.75" customHeight="1">
      <c r="A963" s="268"/>
      <c r="B963" s="268"/>
      <c r="C963" s="268"/>
      <c r="D963" s="268"/>
      <c r="E963" s="268"/>
      <c r="F963" s="268"/>
      <c r="G963" s="268"/>
      <c r="H963" s="268"/>
      <c r="I963" s="268"/>
      <c r="J963" s="268"/>
      <c r="K963" s="268"/>
      <c r="L963" s="268"/>
      <c r="M963" s="268"/>
      <c r="N963" s="268"/>
      <c r="O963" s="268"/>
      <c r="P963" s="268"/>
      <c r="Q963" s="268"/>
      <c r="R963" s="268"/>
      <c r="S963" s="268"/>
      <c r="T963" s="268"/>
      <c r="U963" s="268"/>
      <c r="V963" s="268"/>
      <c r="W963" s="268"/>
      <c r="X963" s="268"/>
      <c r="Y963" s="268"/>
      <c r="Z963" s="268"/>
    </row>
    <row r="964" spans="1:26" ht="15.75" customHeight="1">
      <c r="A964" s="268"/>
      <c r="B964" s="268"/>
      <c r="C964" s="268"/>
      <c r="D964" s="268"/>
      <c r="E964" s="268"/>
      <c r="F964" s="268"/>
      <c r="G964" s="268"/>
      <c r="H964" s="268"/>
      <c r="I964" s="268"/>
      <c r="J964" s="268"/>
      <c r="K964" s="268"/>
      <c r="L964" s="268"/>
      <c r="M964" s="268"/>
      <c r="N964" s="268"/>
      <c r="O964" s="268"/>
      <c r="P964" s="268"/>
      <c r="Q964" s="268"/>
      <c r="R964" s="268"/>
      <c r="S964" s="268"/>
      <c r="T964" s="268"/>
      <c r="U964" s="268"/>
      <c r="V964" s="268"/>
      <c r="W964" s="268"/>
      <c r="X964" s="268"/>
      <c r="Y964" s="268"/>
      <c r="Z964" s="268"/>
    </row>
    <row r="965" spans="1:26" ht="15.75" customHeight="1">
      <c r="A965" s="268"/>
      <c r="B965" s="268"/>
      <c r="C965" s="268"/>
      <c r="D965" s="268"/>
      <c r="E965" s="268"/>
      <c r="F965" s="268"/>
      <c r="G965" s="268"/>
      <c r="H965" s="268"/>
      <c r="I965" s="268"/>
      <c r="J965" s="268"/>
      <c r="K965" s="268"/>
      <c r="L965" s="268"/>
      <c r="M965" s="268"/>
      <c r="N965" s="268"/>
      <c r="O965" s="268"/>
      <c r="P965" s="268"/>
      <c r="Q965" s="268"/>
      <c r="R965" s="268"/>
      <c r="S965" s="268"/>
      <c r="T965" s="268"/>
      <c r="U965" s="268"/>
      <c r="V965" s="268"/>
      <c r="W965" s="268"/>
      <c r="X965" s="268"/>
      <c r="Y965" s="268"/>
      <c r="Z965" s="268"/>
    </row>
    <row r="966" spans="1:26" ht="15.75" customHeight="1">
      <c r="A966" s="268"/>
      <c r="B966" s="268"/>
      <c r="C966" s="268"/>
      <c r="D966" s="268"/>
      <c r="E966" s="268"/>
      <c r="F966" s="268"/>
      <c r="G966" s="268"/>
      <c r="H966" s="268"/>
      <c r="I966" s="268"/>
      <c r="J966" s="268"/>
      <c r="K966" s="268"/>
      <c r="L966" s="268"/>
      <c r="M966" s="268"/>
      <c r="N966" s="268"/>
      <c r="O966" s="268"/>
      <c r="P966" s="268"/>
      <c r="Q966" s="268"/>
      <c r="R966" s="268"/>
      <c r="S966" s="268"/>
      <c r="T966" s="268"/>
      <c r="U966" s="268"/>
      <c r="V966" s="268"/>
      <c r="W966" s="268"/>
      <c r="X966" s="268"/>
      <c r="Y966" s="268"/>
      <c r="Z966" s="268"/>
    </row>
    <row r="967" spans="1:26" ht="15.75" customHeight="1">
      <c r="A967" s="268"/>
      <c r="B967" s="268"/>
      <c r="C967" s="268"/>
      <c r="D967" s="268"/>
      <c r="E967" s="268"/>
      <c r="F967" s="268"/>
      <c r="G967" s="268"/>
      <c r="H967" s="268"/>
      <c r="I967" s="268"/>
      <c r="J967" s="268"/>
      <c r="K967" s="268"/>
      <c r="L967" s="268"/>
      <c r="M967" s="268"/>
      <c r="N967" s="268"/>
      <c r="O967" s="268"/>
      <c r="P967" s="268"/>
      <c r="Q967" s="268"/>
      <c r="R967" s="268"/>
      <c r="S967" s="268"/>
      <c r="T967" s="268"/>
      <c r="U967" s="268"/>
      <c r="V967" s="268"/>
      <c r="W967" s="268"/>
      <c r="X967" s="268"/>
      <c r="Y967" s="268"/>
      <c r="Z967" s="268"/>
    </row>
    <row r="968" spans="1:26" ht="15.75" customHeight="1">
      <c r="A968" s="268"/>
      <c r="B968" s="268"/>
      <c r="C968" s="268"/>
      <c r="D968" s="268"/>
      <c r="E968" s="268"/>
      <c r="F968" s="268"/>
      <c r="G968" s="268"/>
      <c r="H968" s="268"/>
      <c r="I968" s="268"/>
      <c r="J968" s="268"/>
      <c r="K968" s="268"/>
      <c r="L968" s="268"/>
      <c r="M968" s="268"/>
      <c r="N968" s="268"/>
      <c r="O968" s="268"/>
      <c r="P968" s="268"/>
      <c r="Q968" s="268"/>
      <c r="R968" s="268"/>
      <c r="S968" s="268"/>
      <c r="T968" s="268"/>
      <c r="U968" s="268"/>
      <c r="V968" s="268"/>
      <c r="W968" s="268"/>
      <c r="X968" s="268"/>
      <c r="Y968" s="268"/>
      <c r="Z968" s="268"/>
    </row>
    <row r="969" spans="1:26" ht="15.75" customHeight="1">
      <c r="A969" s="268"/>
      <c r="B969" s="268"/>
      <c r="C969" s="268"/>
      <c r="D969" s="268"/>
      <c r="E969" s="268"/>
      <c r="F969" s="268"/>
      <c r="G969" s="268"/>
      <c r="H969" s="268"/>
      <c r="I969" s="268"/>
      <c r="J969" s="268"/>
      <c r="K969" s="268"/>
      <c r="L969" s="268"/>
      <c r="M969" s="268"/>
      <c r="N969" s="268"/>
      <c r="O969" s="268"/>
      <c r="P969" s="268"/>
      <c r="Q969" s="268"/>
      <c r="R969" s="268"/>
      <c r="S969" s="268"/>
      <c r="T969" s="268"/>
      <c r="U969" s="268"/>
      <c r="V969" s="268"/>
      <c r="W969" s="268"/>
      <c r="X969" s="268"/>
      <c r="Y969" s="268"/>
      <c r="Z969" s="268"/>
    </row>
    <row r="970" spans="1:26" ht="15.75" customHeight="1">
      <c r="A970" s="268"/>
      <c r="B970" s="268"/>
      <c r="C970" s="268"/>
      <c r="D970" s="268"/>
      <c r="E970" s="268"/>
      <c r="F970" s="268"/>
      <c r="G970" s="268"/>
      <c r="H970" s="268"/>
      <c r="I970" s="268"/>
      <c r="J970" s="268"/>
      <c r="K970" s="268"/>
      <c r="L970" s="268"/>
      <c r="M970" s="268"/>
      <c r="N970" s="268"/>
      <c r="O970" s="268"/>
      <c r="P970" s="268"/>
      <c r="Q970" s="268"/>
      <c r="R970" s="268"/>
      <c r="S970" s="268"/>
      <c r="T970" s="268"/>
      <c r="U970" s="268"/>
      <c r="V970" s="268"/>
      <c r="W970" s="268"/>
      <c r="X970" s="268"/>
      <c r="Y970" s="268"/>
      <c r="Z970" s="268"/>
    </row>
    <row r="971" spans="1:26" ht="15.75" customHeight="1">
      <c r="A971" s="268"/>
      <c r="B971" s="268"/>
      <c r="C971" s="268"/>
      <c r="D971" s="268"/>
      <c r="E971" s="268"/>
      <c r="F971" s="268"/>
      <c r="G971" s="268"/>
      <c r="H971" s="268"/>
      <c r="I971" s="268"/>
      <c r="J971" s="268"/>
      <c r="K971" s="268"/>
      <c r="L971" s="268"/>
      <c r="M971" s="268"/>
      <c r="N971" s="268"/>
      <c r="O971" s="268"/>
      <c r="P971" s="268"/>
      <c r="Q971" s="268"/>
      <c r="R971" s="268"/>
      <c r="S971" s="268"/>
      <c r="T971" s="268"/>
      <c r="U971" s="268"/>
      <c r="V971" s="268"/>
      <c r="W971" s="268"/>
      <c r="X971" s="268"/>
      <c r="Y971" s="268"/>
      <c r="Z971" s="268"/>
    </row>
    <row r="972" spans="1:26" ht="15.75" customHeight="1">
      <c r="A972" s="268"/>
      <c r="B972" s="268"/>
      <c r="C972" s="268"/>
      <c r="D972" s="268"/>
      <c r="E972" s="268"/>
      <c r="F972" s="268"/>
      <c r="G972" s="268"/>
      <c r="H972" s="268"/>
      <c r="I972" s="268"/>
      <c r="J972" s="268"/>
      <c r="K972" s="268"/>
      <c r="L972" s="268"/>
      <c r="M972" s="268"/>
      <c r="N972" s="268"/>
      <c r="O972" s="268"/>
      <c r="P972" s="268"/>
      <c r="Q972" s="268"/>
      <c r="R972" s="268"/>
      <c r="S972" s="268"/>
      <c r="T972" s="268"/>
      <c r="U972" s="268"/>
      <c r="V972" s="268"/>
      <c r="W972" s="268"/>
      <c r="X972" s="268"/>
      <c r="Y972" s="268"/>
      <c r="Z972" s="268"/>
    </row>
    <row r="973" spans="1:26" ht="15.75" customHeight="1">
      <c r="A973" s="268"/>
      <c r="B973" s="268"/>
      <c r="C973" s="268"/>
      <c r="D973" s="268"/>
      <c r="E973" s="268"/>
      <c r="F973" s="268"/>
      <c r="G973" s="268"/>
      <c r="H973" s="268"/>
      <c r="I973" s="268"/>
      <c r="J973" s="268"/>
      <c r="K973" s="268"/>
      <c r="L973" s="268"/>
      <c r="M973" s="268"/>
      <c r="N973" s="268"/>
      <c r="O973" s="268"/>
      <c r="P973" s="268"/>
      <c r="Q973" s="268"/>
      <c r="R973" s="268"/>
      <c r="S973" s="268"/>
      <c r="T973" s="268"/>
      <c r="U973" s="268"/>
      <c r="V973" s="268"/>
      <c r="W973" s="268"/>
      <c r="X973" s="268"/>
      <c r="Y973" s="268"/>
      <c r="Z973" s="268"/>
    </row>
    <row r="974" spans="1:26" ht="15.75" customHeight="1">
      <c r="A974" s="268"/>
      <c r="B974" s="268"/>
      <c r="C974" s="268"/>
      <c r="D974" s="268"/>
      <c r="E974" s="268"/>
      <c r="F974" s="268"/>
      <c r="G974" s="268"/>
      <c r="H974" s="268"/>
      <c r="I974" s="268"/>
      <c r="J974" s="268"/>
      <c r="K974" s="268"/>
      <c r="L974" s="268"/>
      <c r="M974" s="268"/>
      <c r="N974" s="268"/>
      <c r="O974" s="268"/>
      <c r="P974" s="268"/>
      <c r="Q974" s="268"/>
      <c r="R974" s="268"/>
      <c r="S974" s="268"/>
      <c r="T974" s="268"/>
      <c r="U974" s="268"/>
      <c r="V974" s="268"/>
      <c r="W974" s="268"/>
      <c r="X974" s="268"/>
      <c r="Y974" s="268"/>
      <c r="Z974" s="268"/>
    </row>
    <row r="975" spans="1:26" ht="15.75" customHeight="1">
      <c r="A975" s="268"/>
      <c r="B975" s="268"/>
      <c r="C975" s="268"/>
      <c r="D975" s="268"/>
      <c r="E975" s="268"/>
      <c r="F975" s="268"/>
      <c r="G975" s="268"/>
      <c r="H975" s="268"/>
      <c r="I975" s="268"/>
      <c r="J975" s="268"/>
      <c r="K975" s="268"/>
      <c r="L975" s="268"/>
      <c r="M975" s="268"/>
      <c r="N975" s="268"/>
      <c r="O975" s="268"/>
      <c r="P975" s="268"/>
      <c r="Q975" s="268"/>
      <c r="R975" s="268"/>
      <c r="S975" s="268"/>
      <c r="T975" s="268"/>
      <c r="U975" s="268"/>
      <c r="V975" s="268"/>
      <c r="W975" s="268"/>
      <c r="X975" s="268"/>
      <c r="Y975" s="268"/>
      <c r="Z975" s="268"/>
    </row>
    <row r="976" spans="1:26" ht="15.75" customHeight="1">
      <c r="A976" s="268"/>
      <c r="B976" s="268"/>
      <c r="C976" s="268"/>
      <c r="D976" s="268"/>
      <c r="E976" s="268"/>
      <c r="F976" s="268"/>
      <c r="G976" s="268"/>
      <c r="H976" s="268"/>
      <c r="I976" s="268"/>
      <c r="J976" s="268"/>
      <c r="K976" s="268"/>
      <c r="L976" s="268"/>
      <c r="M976" s="268"/>
      <c r="N976" s="268"/>
      <c r="O976" s="268"/>
      <c r="P976" s="268"/>
      <c r="Q976" s="268"/>
      <c r="R976" s="268"/>
      <c r="S976" s="268"/>
      <c r="T976" s="268"/>
      <c r="U976" s="268"/>
      <c r="V976" s="268"/>
      <c r="W976" s="268"/>
      <c r="X976" s="268"/>
      <c r="Y976" s="268"/>
      <c r="Z976" s="268"/>
    </row>
    <row r="977" spans="1:26" ht="15.75" customHeight="1">
      <c r="A977" s="268"/>
      <c r="B977" s="268"/>
      <c r="C977" s="268"/>
      <c r="D977" s="268"/>
      <c r="E977" s="268"/>
      <c r="F977" s="268"/>
      <c r="G977" s="268"/>
      <c r="H977" s="268"/>
      <c r="I977" s="268"/>
      <c r="J977" s="268"/>
      <c r="K977" s="268"/>
      <c r="L977" s="268"/>
      <c r="M977" s="268"/>
      <c r="N977" s="268"/>
      <c r="O977" s="268"/>
      <c r="P977" s="268"/>
      <c r="Q977" s="268"/>
      <c r="R977" s="268"/>
      <c r="S977" s="268"/>
      <c r="T977" s="268"/>
      <c r="U977" s="268"/>
      <c r="V977" s="268"/>
      <c r="W977" s="268"/>
      <c r="X977" s="268"/>
      <c r="Y977" s="268"/>
      <c r="Z977" s="268"/>
    </row>
    <row r="978" spans="1:26" ht="15.75" customHeight="1">
      <c r="A978" s="268"/>
      <c r="B978" s="268"/>
      <c r="C978" s="268"/>
      <c r="D978" s="268"/>
      <c r="E978" s="268"/>
      <c r="F978" s="268"/>
      <c r="G978" s="268"/>
      <c r="H978" s="268"/>
      <c r="I978" s="268"/>
      <c r="J978" s="268"/>
      <c r="K978" s="268"/>
      <c r="L978" s="268"/>
      <c r="M978" s="268"/>
      <c r="N978" s="268"/>
      <c r="O978" s="268"/>
      <c r="P978" s="268"/>
      <c r="Q978" s="268"/>
      <c r="R978" s="268"/>
      <c r="S978" s="268"/>
      <c r="T978" s="268"/>
      <c r="U978" s="268"/>
      <c r="V978" s="268"/>
      <c r="W978" s="268"/>
      <c r="X978" s="268"/>
      <c r="Y978" s="268"/>
      <c r="Z978" s="268"/>
    </row>
    <row r="979" spans="1:26" ht="15.75" customHeight="1">
      <c r="A979" s="268"/>
      <c r="B979" s="268"/>
      <c r="C979" s="268"/>
      <c r="D979" s="268"/>
      <c r="E979" s="268"/>
      <c r="F979" s="268"/>
      <c r="G979" s="268"/>
      <c r="H979" s="268"/>
      <c r="I979" s="268"/>
      <c r="J979" s="268"/>
      <c r="K979" s="268"/>
      <c r="L979" s="268"/>
      <c r="M979" s="268"/>
      <c r="N979" s="268"/>
      <c r="O979" s="268"/>
      <c r="P979" s="268"/>
      <c r="Q979" s="268"/>
      <c r="R979" s="268"/>
      <c r="S979" s="268"/>
      <c r="T979" s="268"/>
      <c r="U979" s="268"/>
      <c r="V979" s="268"/>
      <c r="W979" s="268"/>
      <c r="X979" s="268"/>
      <c r="Y979" s="268"/>
      <c r="Z979" s="268"/>
    </row>
    <row r="980" spans="1:26" ht="15.75" customHeight="1">
      <c r="A980" s="268"/>
      <c r="B980" s="268"/>
      <c r="C980" s="268"/>
      <c r="D980" s="268"/>
      <c r="E980" s="268"/>
      <c r="F980" s="268"/>
      <c r="G980" s="268"/>
      <c r="H980" s="268"/>
      <c r="I980" s="268"/>
      <c r="J980" s="268"/>
      <c r="K980" s="268"/>
      <c r="L980" s="268"/>
      <c r="M980" s="268"/>
      <c r="N980" s="268"/>
      <c r="O980" s="268"/>
      <c r="P980" s="268"/>
      <c r="Q980" s="268"/>
      <c r="R980" s="268"/>
      <c r="S980" s="268"/>
      <c r="T980" s="268"/>
      <c r="U980" s="268"/>
      <c r="V980" s="268"/>
      <c r="W980" s="268"/>
      <c r="X980" s="268"/>
      <c r="Y980" s="268"/>
      <c r="Z980" s="268"/>
    </row>
    <row r="981" spans="1:26" ht="15.75" customHeight="1">
      <c r="A981" s="268"/>
      <c r="B981" s="268"/>
      <c r="C981" s="268"/>
      <c r="D981" s="268"/>
      <c r="E981" s="268"/>
      <c r="F981" s="268"/>
      <c r="G981" s="268"/>
      <c r="H981" s="268"/>
      <c r="I981" s="268"/>
      <c r="J981" s="268"/>
      <c r="K981" s="268"/>
      <c r="L981" s="268"/>
      <c r="M981" s="268"/>
      <c r="N981" s="268"/>
      <c r="O981" s="268"/>
      <c r="P981" s="268"/>
      <c r="Q981" s="268"/>
      <c r="R981" s="268"/>
      <c r="S981" s="268"/>
      <c r="T981" s="268"/>
      <c r="U981" s="268"/>
      <c r="V981" s="268"/>
      <c r="W981" s="268"/>
      <c r="X981" s="268"/>
      <c r="Y981" s="268"/>
      <c r="Z981" s="268"/>
    </row>
    <row r="982" spans="1:26" ht="15.75" customHeight="1">
      <c r="A982" s="268"/>
      <c r="B982" s="268"/>
      <c r="C982" s="268"/>
      <c r="D982" s="268"/>
      <c r="E982" s="268"/>
      <c r="F982" s="268"/>
      <c r="G982" s="268"/>
      <c r="H982" s="268"/>
      <c r="I982" s="268"/>
      <c r="J982" s="268"/>
      <c r="K982" s="268"/>
      <c r="L982" s="268"/>
      <c r="M982" s="268"/>
      <c r="N982" s="268"/>
      <c r="O982" s="268"/>
      <c r="P982" s="268"/>
      <c r="Q982" s="268"/>
      <c r="R982" s="268"/>
      <c r="S982" s="268"/>
      <c r="T982" s="268"/>
      <c r="U982" s="268"/>
      <c r="V982" s="268"/>
      <c r="W982" s="268"/>
      <c r="X982" s="268"/>
      <c r="Y982" s="268"/>
      <c r="Z982" s="268"/>
    </row>
    <row r="983" spans="1:26" ht="15.75" customHeight="1">
      <c r="A983" s="268"/>
      <c r="B983" s="268"/>
      <c r="C983" s="268"/>
      <c r="D983" s="268"/>
      <c r="E983" s="268"/>
      <c r="F983" s="268"/>
      <c r="G983" s="268"/>
      <c r="H983" s="268"/>
      <c r="I983" s="268"/>
      <c r="J983" s="268"/>
      <c r="K983" s="268"/>
      <c r="L983" s="268"/>
      <c r="M983" s="268"/>
      <c r="N983" s="268"/>
      <c r="O983" s="268"/>
      <c r="P983" s="268"/>
      <c r="Q983" s="268"/>
      <c r="R983" s="268"/>
      <c r="S983" s="268"/>
      <c r="T983" s="268"/>
      <c r="U983" s="268"/>
      <c r="V983" s="268"/>
      <c r="W983" s="268"/>
      <c r="X983" s="268"/>
      <c r="Y983" s="268"/>
      <c r="Z983" s="268"/>
    </row>
    <row r="984" spans="1:26" ht="15.75" customHeight="1">
      <c r="A984" s="268"/>
      <c r="B984" s="268"/>
      <c r="C984" s="268"/>
      <c r="D984" s="268"/>
      <c r="E984" s="268"/>
      <c r="F984" s="268"/>
      <c r="G984" s="268"/>
      <c r="H984" s="268"/>
      <c r="I984" s="268"/>
      <c r="J984" s="268"/>
      <c r="K984" s="268"/>
      <c r="L984" s="268"/>
      <c r="M984" s="268"/>
      <c r="N984" s="268"/>
      <c r="O984" s="268"/>
      <c r="P984" s="268"/>
      <c r="Q984" s="268"/>
      <c r="R984" s="268"/>
      <c r="S984" s="268"/>
      <c r="T984" s="268"/>
      <c r="U984" s="268"/>
      <c r="V984" s="268"/>
      <c r="W984" s="268"/>
      <c r="X984" s="268"/>
      <c r="Y984" s="268"/>
      <c r="Z984" s="268"/>
    </row>
    <row r="985" spans="1:26" ht="15.75" customHeight="1">
      <c r="A985" s="268"/>
      <c r="B985" s="268"/>
      <c r="C985" s="268"/>
      <c r="D985" s="268"/>
      <c r="E985" s="268"/>
      <c r="F985" s="268"/>
      <c r="G985" s="268"/>
      <c r="H985" s="268"/>
      <c r="I985" s="268"/>
      <c r="J985" s="268"/>
      <c r="K985" s="268"/>
      <c r="L985" s="268"/>
      <c r="M985" s="268"/>
      <c r="N985" s="268"/>
      <c r="O985" s="268"/>
      <c r="P985" s="268"/>
      <c r="Q985" s="268"/>
      <c r="R985" s="268"/>
      <c r="S985" s="268"/>
      <c r="T985" s="268"/>
      <c r="U985" s="268"/>
      <c r="V985" s="268"/>
      <c r="W985" s="268"/>
      <c r="X985" s="268"/>
      <c r="Y985" s="268"/>
      <c r="Z985" s="268"/>
    </row>
    <row r="986" spans="1:26" ht="15.75" customHeight="1">
      <c r="A986" s="268"/>
      <c r="B986" s="268"/>
      <c r="C986" s="268"/>
      <c r="D986" s="268"/>
      <c r="E986" s="268"/>
      <c r="F986" s="268"/>
      <c r="G986" s="268"/>
      <c r="H986" s="268"/>
      <c r="I986" s="268"/>
      <c r="J986" s="268"/>
      <c r="K986" s="268"/>
      <c r="L986" s="268"/>
      <c r="M986" s="268"/>
      <c r="N986" s="268"/>
      <c r="O986" s="268"/>
      <c r="P986" s="268"/>
      <c r="Q986" s="268"/>
      <c r="R986" s="268"/>
      <c r="S986" s="268"/>
      <c r="T986" s="268"/>
      <c r="U986" s="268"/>
      <c r="V986" s="268"/>
      <c r="W986" s="268"/>
      <c r="X986" s="268"/>
      <c r="Y986" s="268"/>
      <c r="Z986" s="268"/>
    </row>
    <row r="987" spans="1:26" ht="15.75" customHeight="1">
      <c r="A987" s="268"/>
      <c r="B987" s="268"/>
      <c r="C987" s="268"/>
      <c r="D987" s="268"/>
      <c r="E987" s="268"/>
      <c r="F987" s="268"/>
      <c r="G987" s="268"/>
      <c r="H987" s="268"/>
      <c r="I987" s="268"/>
      <c r="J987" s="268"/>
      <c r="K987" s="268"/>
      <c r="L987" s="268"/>
      <c r="M987" s="268"/>
      <c r="N987" s="268"/>
      <c r="O987" s="268"/>
      <c r="P987" s="268"/>
      <c r="Q987" s="268"/>
      <c r="R987" s="268"/>
      <c r="S987" s="268"/>
      <c r="T987" s="268"/>
      <c r="U987" s="268"/>
      <c r="V987" s="268"/>
      <c r="W987" s="268"/>
      <c r="X987" s="268"/>
      <c r="Y987" s="268"/>
      <c r="Z987" s="268"/>
    </row>
    <row r="988" spans="1:26" ht="15.75" customHeight="1">
      <c r="A988" s="268"/>
      <c r="B988" s="268"/>
      <c r="C988" s="268"/>
      <c r="D988" s="268"/>
      <c r="E988" s="268"/>
      <c r="F988" s="268"/>
      <c r="G988" s="268"/>
      <c r="H988" s="268"/>
      <c r="I988" s="268"/>
      <c r="J988" s="268"/>
      <c r="K988" s="268"/>
      <c r="L988" s="268"/>
      <c r="M988" s="268"/>
      <c r="N988" s="268"/>
      <c r="O988" s="268"/>
      <c r="P988" s="268"/>
      <c r="Q988" s="268"/>
      <c r="R988" s="268"/>
      <c r="S988" s="268"/>
      <c r="T988" s="268"/>
      <c r="U988" s="268"/>
      <c r="V988" s="268"/>
      <c r="W988" s="268"/>
      <c r="X988" s="268"/>
      <c r="Y988" s="268"/>
      <c r="Z988" s="268"/>
    </row>
    <row r="989" spans="1:26" ht="15.75" customHeight="1">
      <c r="A989" s="268"/>
      <c r="B989" s="268"/>
      <c r="C989" s="268"/>
      <c r="D989" s="268"/>
      <c r="E989" s="268"/>
      <c r="F989" s="268"/>
      <c r="G989" s="268"/>
      <c r="H989" s="268"/>
      <c r="I989" s="268"/>
      <c r="J989" s="268"/>
      <c r="K989" s="268"/>
      <c r="L989" s="268"/>
      <c r="M989" s="268"/>
      <c r="N989" s="268"/>
      <c r="O989" s="268"/>
      <c r="P989" s="268"/>
      <c r="Q989" s="268"/>
      <c r="R989" s="268"/>
      <c r="S989" s="268"/>
      <c r="T989" s="268"/>
      <c r="U989" s="268"/>
      <c r="V989" s="268"/>
      <c r="W989" s="268"/>
      <c r="X989" s="268"/>
      <c r="Y989" s="268"/>
      <c r="Z989" s="268"/>
    </row>
    <row r="990" spans="1:26" ht="15.75" customHeight="1">
      <c r="A990" s="268"/>
      <c r="B990" s="268"/>
      <c r="C990" s="268"/>
      <c r="D990" s="268"/>
      <c r="E990" s="268"/>
      <c r="F990" s="268"/>
      <c r="G990" s="268"/>
      <c r="H990" s="268"/>
      <c r="I990" s="268"/>
      <c r="J990" s="268"/>
      <c r="K990" s="268"/>
      <c r="L990" s="268"/>
      <c r="M990" s="268"/>
      <c r="N990" s="268"/>
      <c r="O990" s="268"/>
      <c r="P990" s="268"/>
      <c r="Q990" s="268"/>
      <c r="R990" s="268"/>
      <c r="S990" s="268"/>
      <c r="T990" s="268"/>
      <c r="U990" s="268"/>
      <c r="V990" s="268"/>
      <c r="W990" s="268"/>
      <c r="X990" s="268"/>
      <c r="Y990" s="268"/>
      <c r="Z990" s="268"/>
    </row>
    <row r="991" spans="1:26" ht="15.75" customHeight="1">
      <c r="A991" s="268"/>
      <c r="B991" s="268"/>
      <c r="C991" s="268"/>
      <c r="D991" s="268"/>
      <c r="E991" s="268"/>
      <c r="F991" s="268"/>
      <c r="G991" s="268"/>
      <c r="H991" s="268"/>
      <c r="I991" s="268"/>
      <c r="J991" s="268"/>
      <c r="K991" s="268"/>
      <c r="L991" s="268"/>
      <c r="M991" s="268"/>
      <c r="N991" s="268"/>
      <c r="O991" s="268"/>
      <c r="P991" s="268"/>
      <c r="Q991" s="268"/>
      <c r="R991" s="268"/>
      <c r="S991" s="268"/>
      <c r="T991" s="268"/>
      <c r="U991" s="268"/>
      <c r="V991" s="268"/>
      <c r="W991" s="268"/>
      <c r="X991" s="268"/>
      <c r="Y991" s="268"/>
      <c r="Z991" s="268"/>
    </row>
    <row r="992" spans="1:26" ht="15.75" customHeight="1">
      <c r="A992" s="268"/>
      <c r="B992" s="268"/>
      <c r="C992" s="268"/>
      <c r="D992" s="268"/>
      <c r="E992" s="268"/>
      <c r="F992" s="268"/>
      <c r="G992" s="268"/>
      <c r="H992" s="268"/>
      <c r="I992" s="268"/>
      <c r="J992" s="268"/>
      <c r="K992" s="268"/>
      <c r="L992" s="268"/>
      <c r="M992" s="268"/>
      <c r="N992" s="268"/>
      <c r="O992" s="268"/>
      <c r="P992" s="268"/>
      <c r="Q992" s="268"/>
      <c r="R992" s="268"/>
      <c r="S992" s="268"/>
      <c r="T992" s="268"/>
      <c r="U992" s="268"/>
      <c r="V992" s="268"/>
      <c r="W992" s="268"/>
      <c r="X992" s="268"/>
      <c r="Y992" s="268"/>
      <c r="Z992" s="268"/>
    </row>
    <row r="993" spans="1:26" ht="15.75" customHeight="1">
      <c r="A993" s="268"/>
      <c r="B993" s="268"/>
      <c r="C993" s="268"/>
      <c r="D993" s="268"/>
      <c r="E993" s="268"/>
      <c r="F993" s="268"/>
      <c r="G993" s="268"/>
      <c r="H993" s="268"/>
      <c r="I993" s="268"/>
      <c r="J993" s="268"/>
      <c r="K993" s="268"/>
      <c r="L993" s="268"/>
      <c r="M993" s="268"/>
      <c r="N993" s="268"/>
      <c r="O993" s="268"/>
      <c r="P993" s="268"/>
      <c r="Q993" s="268"/>
      <c r="R993" s="268"/>
      <c r="S993" s="268"/>
      <c r="T993" s="268"/>
      <c r="U993" s="268"/>
      <c r="V993" s="268"/>
      <c r="W993" s="268"/>
      <c r="X993" s="268"/>
      <c r="Y993" s="268"/>
      <c r="Z993" s="268"/>
    </row>
    <row r="994" spans="1:26" ht="15.75" customHeight="1">
      <c r="A994" s="268"/>
      <c r="B994" s="268"/>
      <c r="C994" s="268"/>
      <c r="D994" s="268"/>
      <c r="E994" s="268"/>
      <c r="F994" s="268"/>
      <c r="G994" s="268"/>
      <c r="H994" s="268"/>
      <c r="I994" s="268"/>
      <c r="J994" s="268"/>
      <c r="K994" s="268"/>
      <c r="L994" s="268"/>
      <c r="M994" s="268"/>
      <c r="N994" s="268"/>
      <c r="O994" s="268"/>
      <c r="P994" s="268"/>
      <c r="Q994" s="268"/>
      <c r="R994" s="268"/>
      <c r="S994" s="268"/>
      <c r="T994" s="268"/>
      <c r="U994" s="268"/>
      <c r="V994" s="268"/>
      <c r="W994" s="268"/>
      <c r="X994" s="268"/>
      <c r="Y994" s="268"/>
      <c r="Z994" s="268"/>
    </row>
    <row r="995" spans="1:26" ht="15.75" customHeight="1">
      <c r="A995" s="268"/>
      <c r="B995" s="268"/>
      <c r="C995" s="268"/>
      <c r="D995" s="268"/>
      <c r="E995" s="268"/>
      <c r="F995" s="268"/>
      <c r="G995" s="268"/>
      <c r="H995" s="268"/>
      <c r="I995" s="268"/>
      <c r="J995" s="268"/>
      <c r="K995" s="268"/>
      <c r="L995" s="268"/>
      <c r="M995" s="268"/>
      <c r="N995" s="268"/>
      <c r="O995" s="268"/>
      <c r="P995" s="268"/>
      <c r="Q995" s="268"/>
      <c r="R995" s="268"/>
      <c r="S995" s="268"/>
      <c r="T995" s="268"/>
      <c r="U995" s="268"/>
      <c r="V995" s="268"/>
      <c r="W995" s="268"/>
      <c r="X995" s="268"/>
      <c r="Y995" s="268"/>
      <c r="Z995" s="268"/>
    </row>
    <row r="996" spans="1:26" ht="15.75" customHeight="1">
      <c r="A996" s="268"/>
      <c r="B996" s="268"/>
      <c r="C996" s="268"/>
      <c r="D996" s="268"/>
      <c r="E996" s="268"/>
      <c r="F996" s="268"/>
      <c r="G996" s="268"/>
      <c r="H996" s="268"/>
      <c r="I996" s="268"/>
      <c r="J996" s="268"/>
      <c r="K996" s="268"/>
      <c r="L996" s="268"/>
      <c r="M996" s="268"/>
      <c r="N996" s="268"/>
      <c r="O996" s="268"/>
      <c r="P996" s="268"/>
      <c r="Q996" s="268"/>
      <c r="R996" s="268"/>
      <c r="S996" s="268"/>
      <c r="T996" s="268"/>
      <c r="U996" s="268"/>
      <c r="V996" s="268"/>
      <c r="W996" s="268"/>
      <c r="X996" s="268"/>
      <c r="Y996" s="268"/>
      <c r="Z996" s="268"/>
    </row>
    <row r="997" spans="1:26" ht="15.75" customHeight="1">
      <c r="A997" s="268"/>
      <c r="B997" s="268"/>
      <c r="C997" s="268"/>
      <c r="D997" s="268"/>
      <c r="E997" s="268"/>
      <c r="F997" s="268"/>
      <c r="G997" s="268"/>
      <c r="H997" s="268"/>
      <c r="I997" s="268"/>
      <c r="J997" s="268"/>
      <c r="K997" s="268"/>
      <c r="L997" s="268"/>
      <c r="M997" s="268"/>
      <c r="N997" s="268"/>
      <c r="O997" s="268"/>
      <c r="P997" s="268"/>
      <c r="Q997" s="268"/>
      <c r="R997" s="268"/>
      <c r="S997" s="268"/>
      <c r="T997" s="268"/>
      <c r="U997" s="268"/>
      <c r="V997" s="268"/>
      <c r="W997" s="268"/>
      <c r="X997" s="268"/>
      <c r="Y997" s="268"/>
      <c r="Z997" s="268"/>
    </row>
    <row r="998" spans="1:26" ht="15.75" customHeight="1">
      <c r="A998" s="268"/>
      <c r="B998" s="268"/>
      <c r="C998" s="268"/>
      <c r="D998" s="268"/>
      <c r="E998" s="268"/>
      <c r="F998" s="268"/>
      <c r="G998" s="268"/>
      <c r="H998" s="268"/>
      <c r="I998" s="268"/>
      <c r="J998" s="268"/>
      <c r="K998" s="268"/>
      <c r="L998" s="268"/>
      <c r="M998" s="268"/>
      <c r="N998" s="268"/>
      <c r="O998" s="268"/>
      <c r="P998" s="268"/>
      <c r="Q998" s="268"/>
      <c r="R998" s="268"/>
      <c r="S998" s="268"/>
      <c r="T998" s="268"/>
      <c r="U998" s="268"/>
      <c r="V998" s="268"/>
      <c r="W998" s="268"/>
      <c r="X998" s="268"/>
      <c r="Y998" s="268"/>
      <c r="Z998" s="268"/>
    </row>
    <row r="999" spans="1:26" ht="15.75" customHeight="1">
      <c r="A999" s="268"/>
      <c r="B999" s="268"/>
      <c r="C999" s="268"/>
      <c r="D999" s="268"/>
      <c r="E999" s="268"/>
      <c r="F999" s="268"/>
      <c r="G999" s="268"/>
      <c r="H999" s="268"/>
      <c r="I999" s="268"/>
      <c r="J999" s="268"/>
      <c r="K999" s="268"/>
      <c r="L999" s="268"/>
      <c r="M999" s="268"/>
      <c r="N999" s="268"/>
      <c r="O999" s="268"/>
      <c r="P999" s="268"/>
      <c r="Q999" s="268"/>
      <c r="R999" s="268"/>
      <c r="S999" s="268"/>
      <c r="T999" s="268"/>
      <c r="U999" s="268"/>
      <c r="V999" s="268"/>
      <c r="W999" s="268"/>
      <c r="X999" s="268"/>
      <c r="Y999" s="268"/>
      <c r="Z999" s="268"/>
    </row>
    <row r="1000" spans="1:26" ht="15.75" customHeight="1">
      <c r="A1000" s="268"/>
      <c r="B1000" s="268"/>
      <c r="C1000" s="268"/>
      <c r="D1000" s="268"/>
      <c r="E1000" s="268"/>
      <c r="F1000" s="268"/>
      <c r="G1000" s="268"/>
      <c r="H1000" s="268"/>
      <c r="I1000" s="268"/>
      <c r="J1000" s="268"/>
      <c r="K1000" s="268"/>
      <c r="L1000" s="268"/>
      <c r="M1000" s="268"/>
      <c r="N1000" s="268"/>
      <c r="O1000" s="268"/>
      <c r="P1000" s="268"/>
      <c r="Q1000" s="268"/>
      <c r="R1000" s="268"/>
      <c r="S1000" s="268"/>
      <c r="T1000" s="268"/>
      <c r="U1000" s="268"/>
      <c r="V1000" s="268"/>
      <c r="W1000" s="268"/>
      <c r="X1000" s="268"/>
      <c r="Y1000" s="268"/>
      <c r="Z1000" s="268"/>
    </row>
  </sheetData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outlinePr summaryBelow="0" summaryRight="0"/>
    <pageSetUpPr fitToPage="1"/>
  </sheetPr>
  <dimension ref="A1:AD1104"/>
  <sheetViews>
    <sheetView showGridLines="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D12" sqref="D12"/>
    </sheetView>
  </sheetViews>
  <sheetFormatPr defaultColWidth="12.5703125" defaultRowHeight="15" customHeight="1"/>
  <cols>
    <col min="1" max="2" width="19.7109375" customWidth="1"/>
    <col min="3" max="3" width="31.85546875" customWidth="1"/>
    <col min="4" max="4" width="14.85546875" customWidth="1"/>
    <col min="5" max="5" width="13" customWidth="1"/>
    <col min="6" max="6" width="27" customWidth="1"/>
    <col min="7" max="7" width="17.85546875" customWidth="1"/>
    <col min="8" max="8" width="12.42578125" customWidth="1"/>
    <col min="9" max="9" width="16.7109375" customWidth="1"/>
    <col min="10" max="10" width="12.42578125" customWidth="1"/>
    <col min="11" max="11" width="21.7109375" customWidth="1"/>
    <col min="12" max="12" width="16.85546875" customWidth="1"/>
    <col min="13" max="13" width="29.42578125" customWidth="1"/>
    <col min="14" max="17" width="15.42578125" customWidth="1"/>
    <col min="18" max="18" width="41.7109375" customWidth="1"/>
    <col min="19" max="19" width="53.140625" customWidth="1"/>
    <col min="20" max="20" width="14.7109375" customWidth="1"/>
    <col min="21" max="26" width="15.42578125" customWidth="1"/>
    <col min="27" max="27" width="17.140625" customWidth="1"/>
    <col min="28" max="28" width="15.85546875" customWidth="1"/>
    <col min="29" max="30" width="15.42578125" customWidth="1"/>
  </cols>
  <sheetData>
    <row r="1" spans="1:30" ht="15.7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  <c r="O1" s="13"/>
      <c r="P1" s="13"/>
      <c r="Q1" s="13"/>
      <c r="R1" s="13"/>
      <c r="S1" s="15"/>
      <c r="T1" s="13"/>
      <c r="U1" s="13"/>
      <c r="V1" s="13"/>
      <c r="W1" s="13"/>
      <c r="X1" s="16"/>
      <c r="Y1" s="13"/>
      <c r="Z1" s="16"/>
      <c r="AA1" s="13"/>
      <c r="AB1" s="13"/>
      <c r="AC1" s="13"/>
      <c r="AD1" s="13"/>
    </row>
    <row r="2" spans="1:30" ht="45.75" customHeight="1">
      <c r="A2" s="17"/>
      <c r="B2" s="18"/>
      <c r="C2" s="18"/>
      <c r="D2" s="18"/>
      <c r="E2" s="18"/>
      <c r="F2" s="19" t="s">
        <v>19</v>
      </c>
      <c r="G2" s="18"/>
      <c r="H2" s="18"/>
      <c r="I2" s="18"/>
      <c r="J2" s="18"/>
      <c r="K2" s="18"/>
      <c r="L2" s="18"/>
      <c r="M2" s="18"/>
      <c r="N2" s="20"/>
      <c r="O2" s="17"/>
      <c r="P2" s="17"/>
      <c r="Q2" s="17"/>
      <c r="R2" s="17"/>
      <c r="S2" s="21"/>
      <c r="T2" s="17"/>
      <c r="U2" s="17"/>
      <c r="V2" s="17"/>
      <c r="W2" s="17"/>
      <c r="X2" s="22"/>
      <c r="Y2" s="17"/>
      <c r="Z2" s="22"/>
      <c r="AA2" s="17"/>
      <c r="AB2" s="17"/>
      <c r="AC2" s="17"/>
      <c r="AD2" s="17"/>
    </row>
    <row r="3" spans="1:30" ht="15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3"/>
      <c r="P3" s="13"/>
      <c r="Q3" s="23"/>
      <c r="R3" s="23"/>
      <c r="S3" s="23"/>
      <c r="T3" s="23"/>
      <c r="U3" s="23"/>
      <c r="V3" s="23"/>
      <c r="W3" s="23"/>
      <c r="X3" s="24"/>
      <c r="Y3" s="23"/>
      <c r="Z3" s="24"/>
      <c r="AA3" s="23"/>
      <c r="AB3" s="23"/>
      <c r="AC3" s="23"/>
      <c r="AD3" s="23"/>
    </row>
    <row r="4" spans="1:30" ht="38.25" customHeight="1">
      <c r="A4" s="25"/>
      <c r="B4" s="2"/>
      <c r="C4" s="26" t="s">
        <v>20</v>
      </c>
      <c r="D4" s="27"/>
      <c r="E4" s="273" t="s">
        <v>21</v>
      </c>
      <c r="F4" s="274"/>
      <c r="G4" s="274"/>
      <c r="H4" s="275"/>
      <c r="I4" s="27"/>
      <c r="J4" s="27"/>
      <c r="K4" s="27"/>
      <c r="L4" s="27"/>
      <c r="M4" s="13"/>
      <c r="N4" s="2"/>
      <c r="O4" s="13"/>
      <c r="P4" s="13"/>
      <c r="Q4" s="23"/>
      <c r="R4" s="23"/>
      <c r="S4" s="23"/>
      <c r="T4" s="23"/>
      <c r="U4" s="23"/>
      <c r="V4" s="23"/>
      <c r="W4" s="23"/>
      <c r="X4" s="24"/>
      <c r="Y4" s="23"/>
      <c r="Z4" s="24"/>
      <c r="AA4" s="23"/>
      <c r="AB4" s="23"/>
      <c r="AC4" s="23"/>
      <c r="AD4" s="23"/>
    </row>
    <row r="5" spans="1:30" ht="30" customHeight="1">
      <c r="A5" s="25"/>
      <c r="B5" s="2"/>
      <c r="C5" s="26" t="s">
        <v>22</v>
      </c>
      <c r="D5" s="27"/>
      <c r="E5" s="273" t="s">
        <v>23</v>
      </c>
      <c r="F5" s="274"/>
      <c r="G5" s="274"/>
      <c r="H5" s="275"/>
      <c r="I5" s="27"/>
      <c r="J5" s="28"/>
      <c r="L5" s="28"/>
      <c r="M5" s="13"/>
      <c r="N5" s="14"/>
      <c r="O5" s="13"/>
      <c r="P5" s="13"/>
      <c r="Q5" s="23"/>
      <c r="R5" s="23"/>
      <c r="S5" s="23"/>
      <c r="T5" s="23"/>
      <c r="U5" s="23"/>
      <c r="V5" s="23"/>
      <c r="W5" s="23"/>
      <c r="X5" s="24"/>
      <c r="Y5" s="23"/>
      <c r="Z5" s="24"/>
      <c r="AA5" s="23"/>
      <c r="AB5" s="23"/>
      <c r="AC5" s="23"/>
      <c r="AD5" s="23"/>
    </row>
    <row r="6" spans="1:30" ht="15.75" customHeight="1">
      <c r="A6" s="13"/>
      <c r="B6" s="13"/>
      <c r="C6" s="13"/>
      <c r="D6" s="13"/>
      <c r="E6" s="13"/>
      <c r="F6" s="13"/>
      <c r="G6" s="13"/>
      <c r="H6" s="13"/>
      <c r="I6" s="13"/>
      <c r="M6" s="13"/>
      <c r="N6" s="14"/>
      <c r="O6" s="13"/>
      <c r="P6" s="13"/>
      <c r="Q6" s="23"/>
      <c r="R6" s="23"/>
      <c r="S6" s="23"/>
      <c r="T6" s="23"/>
      <c r="U6" s="23"/>
      <c r="V6" s="23"/>
      <c r="W6" s="23"/>
      <c r="X6" s="24"/>
      <c r="Y6" s="23"/>
      <c r="Z6" s="24"/>
      <c r="AA6" s="23"/>
      <c r="AB6" s="23"/>
      <c r="AC6" s="23"/>
      <c r="AD6" s="23"/>
    </row>
    <row r="7" spans="1:30" ht="15.75" customHeight="1">
      <c r="A7" s="13"/>
      <c r="B7" s="13"/>
      <c r="C7" s="13"/>
      <c r="D7" s="13"/>
      <c r="E7" s="13"/>
      <c r="F7" s="29"/>
      <c r="G7" s="13"/>
      <c r="H7" s="13"/>
      <c r="I7" s="13"/>
      <c r="M7" s="13"/>
      <c r="N7" s="14"/>
      <c r="O7" s="13"/>
      <c r="P7" s="13"/>
      <c r="Q7" s="23"/>
      <c r="R7" s="23"/>
      <c r="S7" s="23"/>
      <c r="T7" s="23"/>
      <c r="U7" s="23"/>
      <c r="V7" s="23"/>
      <c r="W7" s="23"/>
      <c r="X7" s="24"/>
      <c r="Y7" s="23"/>
      <c r="Z7" s="30"/>
      <c r="AA7" s="23"/>
      <c r="AB7" s="23"/>
      <c r="AC7" s="23"/>
      <c r="AD7" s="23"/>
    </row>
    <row r="8" spans="1:30" ht="15.75" customHeight="1">
      <c r="A8" s="13"/>
      <c r="B8" s="13"/>
      <c r="C8" s="13"/>
      <c r="D8" s="13"/>
      <c r="E8" s="13"/>
      <c r="F8" s="29"/>
      <c r="G8" s="13"/>
      <c r="H8" s="13"/>
      <c r="I8" s="13"/>
      <c r="M8" s="13"/>
      <c r="N8" s="14"/>
      <c r="O8" s="13"/>
      <c r="P8" s="13"/>
      <c r="Q8" s="23"/>
      <c r="R8" s="23"/>
      <c r="S8" s="23"/>
      <c r="T8" s="23"/>
      <c r="U8" s="23"/>
      <c r="V8" s="23"/>
      <c r="W8" s="23"/>
      <c r="X8" s="24"/>
      <c r="Y8" s="23"/>
      <c r="Z8" s="30"/>
      <c r="AA8" s="23"/>
      <c r="AB8" s="23"/>
      <c r="AC8" s="23"/>
      <c r="AD8" s="23"/>
    </row>
    <row r="9" spans="1:30" ht="15.75" customHeight="1">
      <c r="A9" s="13"/>
      <c r="B9" s="13"/>
      <c r="C9" s="13"/>
      <c r="D9" s="13"/>
      <c r="E9" s="13"/>
      <c r="F9" s="29"/>
      <c r="G9" s="13"/>
      <c r="H9" s="13"/>
      <c r="I9" s="13"/>
      <c r="M9" s="13"/>
      <c r="N9" s="14"/>
      <c r="O9" s="13"/>
      <c r="P9" s="13"/>
      <c r="Q9" s="23"/>
      <c r="R9" s="23"/>
      <c r="S9" s="23"/>
      <c r="T9" s="23"/>
      <c r="U9" s="23"/>
      <c r="V9" s="23"/>
      <c r="W9" s="23"/>
      <c r="X9" s="24"/>
      <c r="Y9" s="23"/>
      <c r="Z9" s="30"/>
      <c r="AA9" s="23"/>
      <c r="AB9" s="23"/>
      <c r="AC9" s="23"/>
      <c r="AD9" s="23"/>
    </row>
    <row r="10" spans="1:30" ht="15.75" customHeight="1">
      <c r="A10" s="13"/>
      <c r="B10" s="13"/>
      <c r="C10" s="13"/>
      <c r="D10" s="13"/>
      <c r="E10" s="13"/>
      <c r="F10" s="31">
        <f>SUBTOTAL(9,F12:F1104)</f>
        <v>3677622.3000000003</v>
      </c>
      <c r="G10" s="13"/>
      <c r="H10" s="13"/>
      <c r="I10" s="13"/>
      <c r="M10" s="13"/>
      <c r="N10" s="14"/>
      <c r="O10" s="13"/>
      <c r="P10" s="13"/>
      <c r="Q10" s="23"/>
      <c r="R10" s="23"/>
      <c r="S10" s="23"/>
      <c r="T10" s="23"/>
      <c r="U10" s="23"/>
      <c r="V10" s="23"/>
      <c r="W10" s="23"/>
      <c r="X10" s="24"/>
      <c r="Y10" s="23"/>
      <c r="Z10" s="30"/>
      <c r="AA10" s="23"/>
      <c r="AB10" s="23"/>
      <c r="AC10" s="23"/>
      <c r="AD10" s="23"/>
    </row>
    <row r="11" spans="1:30" ht="50.25" customHeight="1">
      <c r="A11" s="32" t="s">
        <v>24</v>
      </c>
      <c r="B11" s="32" t="s">
        <v>25</v>
      </c>
      <c r="C11" s="32" t="s">
        <v>26</v>
      </c>
      <c r="D11" s="33" t="s">
        <v>27</v>
      </c>
      <c r="E11" s="33" t="s">
        <v>28</v>
      </c>
      <c r="F11" s="33" t="s">
        <v>29</v>
      </c>
      <c r="G11" s="33" t="s">
        <v>30</v>
      </c>
      <c r="H11" s="32" t="s">
        <v>31</v>
      </c>
      <c r="I11" s="33" t="s">
        <v>32</v>
      </c>
      <c r="J11" s="33"/>
      <c r="K11" s="33"/>
      <c r="L11" s="33" t="s">
        <v>33</v>
      </c>
      <c r="M11" s="33" t="s">
        <v>34</v>
      </c>
      <c r="N11" s="33" t="s">
        <v>35</v>
      </c>
      <c r="O11" s="32" t="s">
        <v>36</v>
      </c>
      <c r="P11" s="32" t="s">
        <v>37</v>
      </c>
      <c r="Q11" s="32" t="s">
        <v>0</v>
      </c>
      <c r="R11" s="32" t="s">
        <v>38</v>
      </c>
      <c r="S11" s="32" t="s">
        <v>39</v>
      </c>
      <c r="T11" s="32" t="s">
        <v>40</v>
      </c>
      <c r="U11" s="32" t="s">
        <v>41</v>
      </c>
      <c r="V11" s="32" t="s">
        <v>42</v>
      </c>
      <c r="W11" s="32" t="s">
        <v>1</v>
      </c>
      <c r="X11" s="34" t="s">
        <v>43</v>
      </c>
      <c r="Y11" s="32" t="s">
        <v>44</v>
      </c>
      <c r="Z11" s="34" t="s">
        <v>45</v>
      </c>
      <c r="AA11" s="32" t="s">
        <v>46</v>
      </c>
      <c r="AB11" s="32" t="s">
        <v>47</v>
      </c>
      <c r="AC11" s="32" t="s">
        <v>48</v>
      </c>
      <c r="AD11" s="32" t="s">
        <v>49</v>
      </c>
    </row>
    <row r="12" spans="1:30" ht="15.75" hidden="1" customHeight="1">
      <c r="A12" s="35" t="s">
        <v>50</v>
      </c>
      <c r="B12" s="35" t="s">
        <v>51</v>
      </c>
      <c r="C12" s="36" t="s">
        <v>52</v>
      </c>
      <c r="D12" s="37" t="s">
        <v>53</v>
      </c>
      <c r="E12" s="37">
        <v>67</v>
      </c>
      <c r="F12" s="38">
        <v>8643</v>
      </c>
      <c r="G12" s="39" t="s">
        <v>54</v>
      </c>
      <c r="H12" s="40">
        <v>46204</v>
      </c>
      <c r="I12" s="41" t="s">
        <v>55</v>
      </c>
      <c r="J12" s="41" t="s">
        <v>56</v>
      </c>
      <c r="K12" s="41" t="s">
        <v>57</v>
      </c>
      <c r="L12" s="41" t="s">
        <v>58</v>
      </c>
      <c r="M12" s="42" t="s">
        <v>59</v>
      </c>
      <c r="N12" s="43" t="s">
        <v>21</v>
      </c>
      <c r="O12" s="44" t="s">
        <v>60</v>
      </c>
      <c r="P12" s="44"/>
      <c r="Q12" s="44"/>
      <c r="R12" s="45"/>
      <c r="S12" s="45" t="str">
        <f t="array" ref="S12">IFERROR(INDEX('BANCO DE DADOS'!$D$3:$D1104,MATCH(C12,'BANCO DE DADOS'!$B$3:$B1104,0),0),"")</f>
        <v>SERVIÇOS DE SAÚDE E MEDICINA DO TRABALHO</v>
      </c>
      <c r="T12" s="44"/>
      <c r="U12" s="44"/>
      <c r="V12" s="45" t="str">
        <f t="array" ref="V12">IFERROR(INDEX(#REF!,MATCH($Q12,#REF!,0)),"")</f>
        <v/>
      </c>
      <c r="W12" s="45" t="str">
        <f t="array" ref="W12">IFERROR(INDEX(#REF!,MATCH($Q12,#REF!,0)),"")</f>
        <v/>
      </c>
      <c r="X12" s="46" t="str">
        <f t="array" ref="X12">IFERROR(INDEX(#REF!,MATCH($Q12,#REF!,0)),"")</f>
        <v/>
      </c>
      <c r="Y12" s="46" t="str">
        <f t="array" ref="Y12">IFERROR(INDEX(#REF!,MATCH($Q12,#REF!,0)),"")</f>
        <v/>
      </c>
      <c r="Z12" s="46" t="str">
        <f t="array" ref="Z12">IFERROR(INDEX(#REF!,MATCH($Q12,#REF!,0)),"")</f>
        <v/>
      </c>
      <c r="AA12" s="46" t="e">
        <f t="shared" ref="AA12:AA266" si="0">Z12+45</f>
        <v>#VALUE!</v>
      </c>
      <c r="AB12" s="44"/>
      <c r="AC12" s="44"/>
      <c r="AD12" s="44"/>
    </row>
    <row r="13" spans="1:30" ht="15.75" hidden="1" customHeight="1">
      <c r="A13" s="35" t="s">
        <v>61</v>
      </c>
      <c r="B13" s="35" t="s">
        <v>51</v>
      </c>
      <c r="C13" s="36" t="s">
        <v>62</v>
      </c>
      <c r="D13" s="37" t="s">
        <v>53</v>
      </c>
      <c r="E13" s="37">
        <v>30</v>
      </c>
      <c r="F13" s="38">
        <v>4620</v>
      </c>
      <c r="G13" s="39" t="s">
        <v>54</v>
      </c>
      <c r="H13" s="40">
        <v>46204</v>
      </c>
      <c r="I13" s="41" t="s">
        <v>55</v>
      </c>
      <c r="J13" s="41" t="s">
        <v>56</v>
      </c>
      <c r="K13" s="41" t="s">
        <v>57</v>
      </c>
      <c r="L13" s="41" t="s">
        <v>58</v>
      </c>
      <c r="M13" s="42" t="s">
        <v>59</v>
      </c>
      <c r="N13" s="43" t="s">
        <v>21</v>
      </c>
      <c r="O13" s="44" t="s">
        <v>60</v>
      </c>
      <c r="P13" s="44"/>
      <c r="Q13" s="44"/>
      <c r="R13" s="45"/>
      <c r="S13" s="45" t="str">
        <f t="array" ref="S13">IFERROR(INDEX('BANCO DE DADOS'!$D$3:$D1104,MATCH(C13,'BANCO DE DADOS'!$B$3:$B1104,0),0),"")</f>
        <v>SERVIÇOS DE SAÚDE E MEDICINA DO TRABALHO</v>
      </c>
      <c r="T13" s="44"/>
      <c r="U13" s="44"/>
      <c r="V13" s="45" t="str">
        <f t="array" ref="V13">IFERROR(INDEX(#REF!,MATCH($Q13,#REF!,0)),"")</f>
        <v/>
      </c>
      <c r="W13" s="45" t="str">
        <f t="array" ref="W13">IFERROR(INDEX(#REF!,MATCH($Q13,#REF!,0)),"")</f>
        <v/>
      </c>
      <c r="X13" s="46" t="str">
        <f t="array" ref="X13">IFERROR(INDEX(#REF!,MATCH($Q13,#REF!,0)),"")</f>
        <v/>
      </c>
      <c r="Y13" s="46" t="str">
        <f t="array" ref="Y13">IFERROR(INDEX(#REF!,MATCH($Q13,#REF!,0)),"")</f>
        <v/>
      </c>
      <c r="Z13" s="46" t="str">
        <f t="array" ref="Z13">IFERROR(INDEX(#REF!,MATCH($Q13,#REF!,0)),"")</f>
        <v/>
      </c>
      <c r="AA13" s="46" t="e">
        <f t="shared" si="0"/>
        <v>#VALUE!</v>
      </c>
      <c r="AB13" s="44"/>
      <c r="AC13" s="44"/>
      <c r="AD13" s="44"/>
    </row>
    <row r="14" spans="1:30" ht="15.75" hidden="1" customHeight="1">
      <c r="A14" s="47" t="s">
        <v>63</v>
      </c>
      <c r="B14" s="47" t="s">
        <v>64</v>
      </c>
      <c r="C14" s="48" t="s">
        <v>65</v>
      </c>
      <c r="D14" s="49" t="s">
        <v>53</v>
      </c>
      <c r="E14" s="49">
        <v>1</v>
      </c>
      <c r="F14" s="50">
        <v>160000</v>
      </c>
      <c r="G14" s="51" t="s">
        <v>66</v>
      </c>
      <c r="H14" s="52">
        <v>46266</v>
      </c>
      <c r="I14" s="53" t="s">
        <v>55</v>
      </c>
      <c r="J14" s="53" t="s">
        <v>56</v>
      </c>
      <c r="K14" s="53" t="s">
        <v>67</v>
      </c>
      <c r="L14" s="53" t="s">
        <v>58</v>
      </c>
      <c r="M14" s="54" t="s">
        <v>68</v>
      </c>
      <c r="N14" s="55" t="s">
        <v>21</v>
      </c>
      <c r="O14" s="56" t="s">
        <v>60</v>
      </c>
      <c r="P14" s="56"/>
      <c r="Q14" s="56"/>
      <c r="R14" s="57"/>
      <c r="S14" s="57" t="str">
        <f t="array" ref="S14">IFERROR(INDEX('BANCO DE DADOS'!$D$3:$D1104,MATCH(C14,'BANCO DE DADOS'!$B$3:$B1104,0),0),"")</f>
        <v>COMPRA DE SERVIÇOS E BENEFÍCIOS AOS SERVIDORES</v>
      </c>
      <c r="T14" s="56"/>
      <c r="U14" s="56"/>
      <c r="V14" s="57" t="str">
        <f t="array" ref="V14">IFERROR(INDEX(#REF!,MATCH($Q14,#REF!,0)),"")</f>
        <v/>
      </c>
      <c r="W14" s="57" t="str">
        <f t="array" ref="W14">IFERROR(INDEX(#REF!,MATCH($Q14,#REF!,0)),"")</f>
        <v/>
      </c>
      <c r="X14" s="58" t="str">
        <f t="array" ref="X14">IFERROR(INDEX(#REF!,MATCH($Q14,#REF!,0)),"")</f>
        <v/>
      </c>
      <c r="Y14" s="58" t="str">
        <f t="array" ref="Y14">IFERROR(INDEX(#REF!,MATCH($Q14,#REF!,0)),"")</f>
        <v/>
      </c>
      <c r="Z14" s="58" t="str">
        <f t="array" ref="Z14">IFERROR(INDEX(#REF!,MATCH($Q14,#REF!,0)),"")</f>
        <v/>
      </c>
      <c r="AA14" s="58" t="e">
        <f t="shared" si="0"/>
        <v>#VALUE!</v>
      </c>
      <c r="AB14" s="56"/>
      <c r="AC14" s="56"/>
      <c r="AD14" s="56"/>
    </row>
    <row r="15" spans="1:30" ht="15.75" hidden="1" customHeight="1">
      <c r="A15" s="35" t="s">
        <v>69</v>
      </c>
      <c r="B15" s="35" t="s">
        <v>70</v>
      </c>
      <c r="C15" s="36" t="s">
        <v>71</v>
      </c>
      <c r="D15" s="37" t="s">
        <v>53</v>
      </c>
      <c r="E15" s="37">
        <v>10</v>
      </c>
      <c r="F15" s="38">
        <v>55000</v>
      </c>
      <c r="G15" s="39" t="s">
        <v>54</v>
      </c>
      <c r="H15" s="40">
        <v>46266</v>
      </c>
      <c r="I15" s="41" t="s">
        <v>55</v>
      </c>
      <c r="J15" s="41" t="s">
        <v>56</v>
      </c>
      <c r="K15" s="41" t="s">
        <v>72</v>
      </c>
      <c r="L15" s="41" t="s">
        <v>58</v>
      </c>
      <c r="M15" s="42" t="s">
        <v>73</v>
      </c>
      <c r="N15" s="43" t="s">
        <v>21</v>
      </c>
      <c r="O15" s="44" t="s">
        <v>60</v>
      </c>
      <c r="P15" s="44"/>
      <c r="Q15" s="44"/>
      <c r="R15" s="45"/>
      <c r="S15" s="45" t="s">
        <v>74</v>
      </c>
      <c r="T15" s="44"/>
      <c r="U15" s="44"/>
      <c r="V15" s="45" t="str">
        <f t="array" ref="V15">IFERROR(INDEX(#REF!,MATCH($Q15,#REF!,0)),"")</f>
        <v/>
      </c>
      <c r="W15" s="45" t="str">
        <f t="array" ref="W15">IFERROR(INDEX(#REF!,MATCH($Q15,#REF!,0)),"")</f>
        <v/>
      </c>
      <c r="X15" s="46" t="str">
        <f t="array" ref="X15">IFERROR(INDEX(#REF!,MATCH($Q15,#REF!,0)),"")</f>
        <v/>
      </c>
      <c r="Y15" s="46" t="str">
        <f t="array" ref="Y15">IFERROR(INDEX(#REF!,MATCH($Q15,#REF!,0)),"")</f>
        <v/>
      </c>
      <c r="Z15" s="46" t="str">
        <f t="array" ref="Z15">IFERROR(INDEX(#REF!,MATCH($Q15,#REF!,0)),"")</f>
        <v/>
      </c>
      <c r="AA15" s="46" t="e">
        <f t="shared" si="0"/>
        <v>#VALUE!</v>
      </c>
      <c r="AB15" s="44"/>
      <c r="AC15" s="44"/>
      <c r="AD15" s="44"/>
    </row>
    <row r="16" spans="1:30" ht="15.75" hidden="1" customHeight="1">
      <c r="A16" s="47" t="s">
        <v>75</v>
      </c>
      <c r="B16" s="47" t="s">
        <v>64</v>
      </c>
      <c r="C16" s="48" t="s">
        <v>76</v>
      </c>
      <c r="D16" s="49" t="s">
        <v>53</v>
      </c>
      <c r="E16" s="49">
        <v>1</v>
      </c>
      <c r="F16" s="50">
        <v>300000</v>
      </c>
      <c r="G16" s="51" t="s">
        <v>66</v>
      </c>
      <c r="H16" s="52">
        <v>46266</v>
      </c>
      <c r="I16" s="53" t="s">
        <v>55</v>
      </c>
      <c r="J16" s="53" t="s">
        <v>56</v>
      </c>
      <c r="K16" s="53" t="s">
        <v>72</v>
      </c>
      <c r="L16" s="53" t="s">
        <v>58</v>
      </c>
      <c r="M16" s="54" t="s">
        <v>77</v>
      </c>
      <c r="N16" s="55" t="s">
        <v>21</v>
      </c>
      <c r="O16" s="56" t="s">
        <v>60</v>
      </c>
      <c r="P16" s="56"/>
      <c r="Q16" s="56"/>
      <c r="R16" s="57"/>
      <c r="S16" s="57" t="str">
        <f t="array" ref="S16">IFERROR(INDEX('BANCO DE DADOS'!$D$3:$D1104,MATCH(C16,'BANCO DE DADOS'!$B$3:$B1104,0),0),"")</f>
        <v>SERVIÇOS DE UTILIDADE PÚBLICA - TELECOMUNICAÇÕES</v>
      </c>
      <c r="T16" s="56"/>
      <c r="U16" s="56"/>
      <c r="V16" s="57" t="str">
        <f t="array" ref="V16">IFERROR(INDEX(#REF!,MATCH($Q16,#REF!,0)),"")</f>
        <v/>
      </c>
      <c r="W16" s="57" t="str">
        <f t="array" ref="W16">IFERROR(INDEX(#REF!,MATCH($Q16,#REF!,0)),"")</f>
        <v/>
      </c>
      <c r="X16" s="58" t="str">
        <f t="array" ref="X16">IFERROR(INDEX(#REF!,MATCH($Q16,#REF!,0)),"")</f>
        <v/>
      </c>
      <c r="Y16" s="58" t="str">
        <f t="array" ref="Y16">IFERROR(INDEX(#REF!,MATCH($Q16,#REF!,0)),"")</f>
        <v/>
      </c>
      <c r="Z16" s="58" t="str">
        <f t="array" ref="Z16">IFERROR(INDEX(#REF!,MATCH($Q16,#REF!,0)),"")</f>
        <v/>
      </c>
      <c r="AA16" s="58" t="e">
        <f t="shared" si="0"/>
        <v>#VALUE!</v>
      </c>
      <c r="AB16" s="56"/>
      <c r="AC16" s="56"/>
      <c r="AD16" s="56"/>
    </row>
    <row r="17" spans="1:30" ht="15.75" hidden="1" customHeight="1">
      <c r="A17" s="35" t="s">
        <v>78</v>
      </c>
      <c r="B17" s="35" t="s">
        <v>64</v>
      </c>
      <c r="C17" s="59" t="s">
        <v>79</v>
      </c>
      <c r="D17" s="37" t="s">
        <v>53</v>
      </c>
      <c r="E17" s="37">
        <v>1</v>
      </c>
      <c r="F17" s="38">
        <v>90000</v>
      </c>
      <c r="G17" s="39" t="s">
        <v>66</v>
      </c>
      <c r="H17" s="40">
        <v>46266</v>
      </c>
      <c r="I17" s="41" t="s">
        <v>55</v>
      </c>
      <c r="J17" s="41" t="s">
        <v>56</v>
      </c>
      <c r="K17" s="41" t="s">
        <v>72</v>
      </c>
      <c r="L17" s="41" t="s">
        <v>58</v>
      </c>
      <c r="M17" s="42" t="s">
        <v>80</v>
      </c>
      <c r="N17" s="43" t="s">
        <v>21</v>
      </c>
      <c r="O17" s="44" t="s">
        <v>60</v>
      </c>
      <c r="P17" s="44"/>
      <c r="Q17" s="44"/>
      <c r="R17" s="45"/>
      <c r="S17" s="45" t="str">
        <f t="array" ref="S17">IFERROR(INDEX('BANCO DE DADOS'!$D$3:$D1104,MATCH(C17,'BANCO DE DADOS'!$B$3:$B1104,0),0),"")</f>
        <v>SERVIÇOS DE UTILIDADE PÚBLICA - TELECOMUNICAÇÕES</v>
      </c>
      <c r="T17" s="44"/>
      <c r="U17" s="44"/>
      <c r="V17" s="45" t="str">
        <f t="array" ref="V17">IFERROR(INDEX(#REF!,MATCH($Q17,#REF!,0)),"")</f>
        <v/>
      </c>
      <c r="W17" s="45" t="str">
        <f t="array" ref="W17">IFERROR(INDEX(#REF!,MATCH($Q17,#REF!,0)),"")</f>
        <v/>
      </c>
      <c r="X17" s="46" t="str">
        <f t="array" ref="X17">IFERROR(INDEX(#REF!,MATCH($Q17,#REF!,0)),"")</f>
        <v/>
      </c>
      <c r="Y17" s="46" t="str">
        <f t="array" ref="Y17">IFERROR(INDEX(#REF!,MATCH($Q17,#REF!,0)),"")</f>
        <v/>
      </c>
      <c r="Z17" s="46" t="str">
        <f t="array" ref="Z17">IFERROR(INDEX(#REF!,MATCH($Q17,#REF!,0)),"")</f>
        <v/>
      </c>
      <c r="AA17" s="46" t="e">
        <f t="shared" si="0"/>
        <v>#VALUE!</v>
      </c>
      <c r="AB17" s="44"/>
      <c r="AC17" s="44"/>
      <c r="AD17" s="44"/>
    </row>
    <row r="18" spans="1:30" ht="15.75" hidden="1" customHeight="1">
      <c r="A18" s="47" t="s">
        <v>81</v>
      </c>
      <c r="B18" s="47" t="s">
        <v>64</v>
      </c>
      <c r="C18" s="48" t="s">
        <v>82</v>
      </c>
      <c r="D18" s="49" t="s">
        <v>53</v>
      </c>
      <c r="E18" s="49">
        <v>1</v>
      </c>
      <c r="F18" s="50">
        <v>1400000</v>
      </c>
      <c r="G18" s="51" t="s">
        <v>66</v>
      </c>
      <c r="H18" s="52">
        <v>46266</v>
      </c>
      <c r="I18" s="53" t="s">
        <v>55</v>
      </c>
      <c r="J18" s="53" t="s">
        <v>56</v>
      </c>
      <c r="K18" s="53" t="s">
        <v>83</v>
      </c>
      <c r="L18" s="53" t="s">
        <v>84</v>
      </c>
      <c r="M18" s="54" t="s">
        <v>85</v>
      </c>
      <c r="N18" s="55" t="s">
        <v>21</v>
      </c>
      <c r="O18" s="56" t="s">
        <v>60</v>
      </c>
      <c r="P18" s="56"/>
      <c r="Q18" s="56" t="s">
        <v>86</v>
      </c>
      <c r="R18" s="57">
        <f t="array" ref="R18">IFERROR(INDEX('BANCO DE DADOS'!$C$3:$C1104,MATCH(C18,'BANCO DE DADOS'!$B$3:$B1104,0),0),"")</f>
        <v>0</v>
      </c>
      <c r="S18" s="57" t="str">
        <f t="array" ref="S18">IFERROR(INDEX('BANCO DE DADOS'!$D$3:$D1104,MATCH(C18,'BANCO DE DADOS'!$B$3:$B1104,0),0),"")</f>
        <v>SERVIÇOS DE MANUTENÇÃO - VEÍCULOS E FROTAS</v>
      </c>
      <c r="T18" s="56"/>
      <c r="U18" s="56"/>
      <c r="V18" s="57" t="s">
        <v>87</v>
      </c>
      <c r="W18" s="57" t="s">
        <v>3</v>
      </c>
      <c r="X18" s="58">
        <v>46027</v>
      </c>
      <c r="Y18" s="57" t="s">
        <v>4</v>
      </c>
      <c r="Z18" s="58">
        <v>46029</v>
      </c>
      <c r="AA18" s="58">
        <f t="shared" si="0"/>
        <v>46074</v>
      </c>
      <c r="AB18" s="56"/>
      <c r="AC18" s="56" t="s">
        <v>88</v>
      </c>
      <c r="AD18" s="56"/>
    </row>
    <row r="19" spans="1:30" ht="15.75" hidden="1" customHeight="1">
      <c r="A19" s="35" t="s">
        <v>89</v>
      </c>
      <c r="B19" s="35" t="s">
        <v>64</v>
      </c>
      <c r="C19" s="59" t="s">
        <v>90</v>
      </c>
      <c r="D19" s="37" t="s">
        <v>53</v>
      </c>
      <c r="E19" s="37">
        <v>1</v>
      </c>
      <c r="F19" s="38">
        <v>1100000</v>
      </c>
      <c r="G19" s="39" t="s">
        <v>66</v>
      </c>
      <c r="H19" s="40">
        <v>46266</v>
      </c>
      <c r="I19" s="41" t="s">
        <v>55</v>
      </c>
      <c r="J19" s="41" t="s">
        <v>56</v>
      </c>
      <c r="K19" s="41" t="s">
        <v>83</v>
      </c>
      <c r="L19" s="41" t="s">
        <v>91</v>
      </c>
      <c r="M19" s="42" t="s">
        <v>85</v>
      </c>
      <c r="N19" s="43" t="s">
        <v>21</v>
      </c>
      <c r="O19" s="44" t="s">
        <v>60</v>
      </c>
      <c r="P19" s="44"/>
      <c r="Q19" s="44" t="s">
        <v>86</v>
      </c>
      <c r="R19" s="45"/>
      <c r="S19" s="45" t="str">
        <f t="array" ref="S19">IFERROR(INDEX('BANCO DE DADOS'!$D$3:$D1104,MATCH(C19,'BANCO DE DADOS'!$B$3:$B1104,0),0),"")</f>
        <v>SERVIÇOS DE MANUTENÇÃO - PEÇAS E ACESSÓRIOS VEICULARES</v>
      </c>
      <c r="T19" s="44"/>
      <c r="U19" s="44"/>
      <c r="V19" s="45" t="s">
        <v>87</v>
      </c>
      <c r="W19" s="45" t="s">
        <v>3</v>
      </c>
      <c r="X19" s="46">
        <v>46027</v>
      </c>
      <c r="Y19" s="45" t="s">
        <v>4</v>
      </c>
      <c r="Z19" s="46">
        <v>46029</v>
      </c>
      <c r="AA19" s="46">
        <f t="shared" si="0"/>
        <v>46074</v>
      </c>
      <c r="AB19" s="44"/>
      <c r="AC19" s="44" t="s">
        <v>88</v>
      </c>
      <c r="AD19" s="44"/>
    </row>
    <row r="20" spans="1:30" ht="15.75" hidden="1" customHeight="1">
      <c r="A20" s="47" t="s">
        <v>92</v>
      </c>
      <c r="B20" s="47" t="s">
        <v>93</v>
      </c>
      <c r="C20" s="60" t="s">
        <v>94</v>
      </c>
      <c r="D20" s="49" t="s">
        <v>53</v>
      </c>
      <c r="E20" s="49">
        <v>1</v>
      </c>
      <c r="F20" s="50">
        <v>48672.09</v>
      </c>
      <c r="G20" s="51" t="s">
        <v>54</v>
      </c>
      <c r="H20" s="52">
        <v>46266</v>
      </c>
      <c r="I20" s="53" t="s">
        <v>55</v>
      </c>
      <c r="J20" s="61" t="s">
        <v>56</v>
      </c>
      <c r="K20" s="61" t="s">
        <v>83</v>
      </c>
      <c r="L20" s="61" t="s">
        <v>58</v>
      </c>
      <c r="M20" s="62" t="s">
        <v>95</v>
      </c>
      <c r="N20" s="43" t="s">
        <v>21</v>
      </c>
      <c r="O20" s="56" t="s">
        <v>60</v>
      </c>
      <c r="P20" s="56"/>
      <c r="Q20" s="56"/>
      <c r="R20" s="57"/>
      <c r="S20" s="57" t="s">
        <v>96</v>
      </c>
      <c r="T20" s="56"/>
      <c r="U20" s="56"/>
      <c r="V20" s="57" t="s">
        <v>97</v>
      </c>
      <c r="W20" s="57" t="str">
        <f t="array" ref="W20">IFERROR(INDEX(#REF!,MATCH($Q20,#REF!,0)),"")</f>
        <v/>
      </c>
      <c r="X20" s="58" t="str">
        <f t="array" ref="X20">IFERROR(INDEX(#REF!,MATCH($Q20,#REF!,0)),"")</f>
        <v/>
      </c>
      <c r="Y20" s="58" t="str">
        <f t="array" ref="Y20">IFERROR(INDEX(#REF!,MATCH($Q20,#REF!,0)),"")</f>
        <v/>
      </c>
      <c r="Z20" s="58" t="str">
        <f t="array" ref="Z20">IFERROR(INDEX(#REF!,MATCH($Q20,#REF!,0)),"")</f>
        <v/>
      </c>
      <c r="AA20" s="58" t="e">
        <f t="shared" si="0"/>
        <v>#VALUE!</v>
      </c>
      <c r="AB20" s="56"/>
      <c r="AC20" s="56"/>
      <c r="AD20" s="56"/>
    </row>
    <row r="21" spans="1:30" ht="15.75" hidden="1" customHeight="1">
      <c r="A21" s="35" t="s">
        <v>98</v>
      </c>
      <c r="B21" s="44" t="s">
        <v>99</v>
      </c>
      <c r="C21" s="36" t="s">
        <v>100</v>
      </c>
      <c r="D21" s="37" t="s">
        <v>53</v>
      </c>
      <c r="E21" s="37">
        <v>3</v>
      </c>
      <c r="F21" s="38">
        <v>10000</v>
      </c>
      <c r="G21" s="39" t="s">
        <v>54</v>
      </c>
      <c r="H21" s="40">
        <v>46266</v>
      </c>
      <c r="I21" s="41" t="s">
        <v>101</v>
      </c>
      <c r="J21" s="41" t="s">
        <v>56</v>
      </c>
      <c r="K21" s="41" t="s">
        <v>83</v>
      </c>
      <c r="L21" s="41" t="s">
        <v>58</v>
      </c>
      <c r="M21" s="42" t="s">
        <v>102</v>
      </c>
      <c r="N21" s="43" t="s">
        <v>21</v>
      </c>
      <c r="O21" s="44" t="s">
        <v>60</v>
      </c>
      <c r="P21" s="44"/>
      <c r="Q21" s="44"/>
      <c r="R21" s="45"/>
      <c r="S21" s="45" t="s">
        <v>103</v>
      </c>
      <c r="T21" s="44"/>
      <c r="U21" s="44"/>
      <c r="V21" s="45" t="s">
        <v>104</v>
      </c>
      <c r="W21" s="45" t="str">
        <f t="array" ref="W21">IFERROR(INDEX(#REF!,MATCH($Q21,#REF!,0)),"")</f>
        <v/>
      </c>
      <c r="X21" s="46" t="str">
        <f t="array" ref="X21">IFERROR(INDEX(#REF!,MATCH($Q21,#REF!,0)),"")</f>
        <v/>
      </c>
      <c r="Y21" s="46" t="str">
        <f t="array" ref="Y21">IFERROR(INDEX(#REF!,MATCH($Q21,#REF!,0)),"")</f>
        <v/>
      </c>
      <c r="Z21" s="46" t="str">
        <f t="array" ref="Z21">IFERROR(INDEX(#REF!,MATCH($Q21,#REF!,0)),"")</f>
        <v/>
      </c>
      <c r="AA21" s="46" t="e">
        <f t="shared" si="0"/>
        <v>#VALUE!</v>
      </c>
      <c r="AB21" s="44"/>
      <c r="AC21" s="44"/>
      <c r="AD21" s="44"/>
    </row>
    <row r="22" spans="1:30" ht="15.75" hidden="1" customHeight="1">
      <c r="A22" s="47" t="s">
        <v>105</v>
      </c>
      <c r="B22" s="47" t="s">
        <v>106</v>
      </c>
      <c r="C22" s="60" t="s">
        <v>107</v>
      </c>
      <c r="D22" s="49" t="s">
        <v>108</v>
      </c>
      <c r="E22" s="49">
        <v>330</v>
      </c>
      <c r="F22" s="50">
        <v>9900</v>
      </c>
      <c r="G22" s="51" t="s">
        <v>54</v>
      </c>
      <c r="H22" s="52">
        <v>46204</v>
      </c>
      <c r="I22" s="53" t="s">
        <v>55</v>
      </c>
      <c r="J22" s="53" t="s">
        <v>56</v>
      </c>
      <c r="K22" s="53" t="s">
        <v>83</v>
      </c>
      <c r="L22" s="53" t="s">
        <v>58</v>
      </c>
      <c r="M22" s="54" t="s">
        <v>109</v>
      </c>
      <c r="N22" s="55" t="s">
        <v>21</v>
      </c>
      <c r="O22" s="56" t="s">
        <v>60</v>
      </c>
      <c r="P22" s="56"/>
      <c r="Q22" s="56"/>
      <c r="R22" s="57"/>
      <c r="S22" s="57" t="s">
        <v>110</v>
      </c>
      <c r="T22" s="56"/>
      <c r="U22" s="56"/>
      <c r="V22" s="57" t="str">
        <f t="array" ref="V22">IFERROR(INDEX(#REF!,MATCH($Q22,#REF!,0)),"")</f>
        <v/>
      </c>
      <c r="W22" s="57" t="str">
        <f t="array" ref="W22">IFERROR(INDEX(#REF!,MATCH($Q22,#REF!,0)),"")</f>
        <v/>
      </c>
      <c r="X22" s="58" t="str">
        <f t="array" ref="X22">IFERROR(INDEX(#REF!,MATCH($Q22,#REF!,0)),"")</f>
        <v/>
      </c>
      <c r="Y22" s="58" t="str">
        <f t="array" ref="Y22">IFERROR(INDEX(#REF!,MATCH($Q22,#REF!,0)),"")</f>
        <v/>
      </c>
      <c r="Z22" s="58" t="str">
        <f t="array" ref="Z22">IFERROR(INDEX(#REF!,MATCH($Q22,#REF!,0)),"")</f>
        <v/>
      </c>
      <c r="AA22" s="58" t="e">
        <f t="shared" si="0"/>
        <v>#VALUE!</v>
      </c>
      <c r="AB22" s="56"/>
      <c r="AC22" s="56"/>
      <c r="AD22" s="56"/>
    </row>
    <row r="23" spans="1:30" ht="15.75" hidden="1" customHeight="1">
      <c r="A23" s="35" t="s">
        <v>111</v>
      </c>
      <c r="B23" s="35" t="s">
        <v>51</v>
      </c>
      <c r="C23" s="36" t="s">
        <v>112</v>
      </c>
      <c r="D23" s="37" t="s">
        <v>53</v>
      </c>
      <c r="E23" s="37">
        <v>206</v>
      </c>
      <c r="F23" s="38">
        <v>30900</v>
      </c>
      <c r="G23" s="39" t="s">
        <v>54</v>
      </c>
      <c r="H23" s="40">
        <v>46235</v>
      </c>
      <c r="I23" s="41" t="s">
        <v>55</v>
      </c>
      <c r="J23" s="41" t="s">
        <v>56</v>
      </c>
      <c r="K23" s="41" t="s">
        <v>83</v>
      </c>
      <c r="L23" s="41" t="s">
        <v>58</v>
      </c>
      <c r="M23" s="42" t="s">
        <v>59</v>
      </c>
      <c r="N23" s="43" t="s">
        <v>21</v>
      </c>
      <c r="O23" s="44" t="s">
        <v>60</v>
      </c>
      <c r="P23" s="44"/>
      <c r="Q23" s="44"/>
      <c r="R23" s="45"/>
      <c r="S23" s="45" t="s">
        <v>113</v>
      </c>
      <c r="T23" s="44"/>
      <c r="U23" s="44"/>
      <c r="V23" s="45" t="str">
        <f t="array" ref="V23">IFERROR(INDEX(#REF!,MATCH($Q23,#REF!,0)),"")</f>
        <v/>
      </c>
      <c r="W23" s="45" t="str">
        <f t="array" ref="W23">IFERROR(INDEX(#REF!,MATCH($Q23,#REF!,0)),"")</f>
        <v/>
      </c>
      <c r="X23" s="46" t="str">
        <f t="array" ref="X23">IFERROR(INDEX(#REF!,MATCH($Q23,#REF!,0)),"")</f>
        <v/>
      </c>
      <c r="Y23" s="46" t="str">
        <f t="array" ref="Y23">IFERROR(INDEX(#REF!,MATCH($Q23,#REF!,0)),"")</f>
        <v/>
      </c>
      <c r="Z23" s="46" t="str">
        <f t="array" ref="Z23">IFERROR(INDEX(#REF!,MATCH($Q23,#REF!,0)),"")</f>
        <v/>
      </c>
      <c r="AA23" s="46" t="e">
        <f t="shared" si="0"/>
        <v>#VALUE!</v>
      </c>
      <c r="AB23" s="44"/>
      <c r="AC23" s="44"/>
      <c r="AD23" s="44"/>
    </row>
    <row r="24" spans="1:30" ht="15.75" hidden="1" customHeight="1">
      <c r="A24" s="47" t="s">
        <v>114</v>
      </c>
      <c r="B24" s="47" t="s">
        <v>64</v>
      </c>
      <c r="C24" s="48" t="s">
        <v>115</v>
      </c>
      <c r="D24" s="49" t="s">
        <v>53</v>
      </c>
      <c r="E24" s="49">
        <v>1</v>
      </c>
      <c r="F24" s="50">
        <v>1000000</v>
      </c>
      <c r="G24" s="51" t="s">
        <v>66</v>
      </c>
      <c r="H24" s="52">
        <v>46266</v>
      </c>
      <c r="I24" s="53" t="s">
        <v>55</v>
      </c>
      <c r="J24" s="53" t="s">
        <v>56</v>
      </c>
      <c r="K24" s="53" t="s">
        <v>83</v>
      </c>
      <c r="L24" s="53" t="s">
        <v>58</v>
      </c>
      <c r="M24" s="54" t="s">
        <v>116</v>
      </c>
      <c r="N24" s="55" t="s">
        <v>21</v>
      </c>
      <c r="O24" s="56" t="s">
        <v>60</v>
      </c>
      <c r="P24" s="56"/>
      <c r="Q24" s="56"/>
      <c r="R24" s="57"/>
      <c r="S24" s="57" t="str">
        <f t="array" ref="S24">IFERROR(INDEX('BANCO DE DADOS'!$D$3:$D1104,MATCH(C24,'BANCO DE DADOS'!$B$3:$B1104,0),0),"")</f>
        <v>SERVIÇOS DE UTILIDADE PÚBLICA - ENERGIA ELÉTRICA</v>
      </c>
      <c r="T24" s="56"/>
      <c r="U24" s="56"/>
      <c r="V24" s="57" t="str">
        <f t="array" ref="V24">IFERROR(INDEX(#REF!,MATCH($Q24,#REF!,0)),"")</f>
        <v/>
      </c>
      <c r="W24" s="57" t="str">
        <f t="array" ref="W24">IFERROR(INDEX(#REF!,MATCH($Q24,#REF!,0)),"")</f>
        <v/>
      </c>
      <c r="X24" s="58" t="str">
        <f t="array" ref="X24">IFERROR(INDEX(#REF!,MATCH($Q24,#REF!,0)),"")</f>
        <v/>
      </c>
      <c r="Y24" s="58" t="str">
        <f t="array" ref="Y24">IFERROR(INDEX(#REF!,MATCH($Q24,#REF!,0)),"")</f>
        <v/>
      </c>
      <c r="Z24" s="58" t="str">
        <f t="array" ref="Z24">IFERROR(INDEX(#REF!,MATCH($Q24,#REF!,0)),"")</f>
        <v/>
      </c>
      <c r="AA24" s="58" t="e">
        <f t="shared" si="0"/>
        <v>#VALUE!</v>
      </c>
      <c r="AB24" s="56"/>
      <c r="AC24" s="56"/>
      <c r="AD24" s="56"/>
    </row>
    <row r="25" spans="1:30" ht="15.75" hidden="1" customHeight="1">
      <c r="A25" s="35" t="s">
        <v>117</v>
      </c>
      <c r="B25" s="35" t="s">
        <v>64</v>
      </c>
      <c r="C25" s="59" t="s">
        <v>118</v>
      </c>
      <c r="D25" s="37" t="s">
        <v>53</v>
      </c>
      <c r="E25" s="37">
        <v>1</v>
      </c>
      <c r="F25" s="38">
        <v>125000</v>
      </c>
      <c r="G25" s="39" t="s">
        <v>66</v>
      </c>
      <c r="H25" s="40">
        <v>46266</v>
      </c>
      <c r="I25" s="41" t="s">
        <v>55</v>
      </c>
      <c r="J25" s="41" t="s">
        <v>56</v>
      </c>
      <c r="K25" s="41" t="s">
        <v>83</v>
      </c>
      <c r="L25" s="41" t="s">
        <v>58</v>
      </c>
      <c r="M25" s="42" t="s">
        <v>116</v>
      </c>
      <c r="N25" s="43" t="s">
        <v>21</v>
      </c>
      <c r="O25" s="44" t="s">
        <v>60</v>
      </c>
      <c r="P25" s="44"/>
      <c r="Q25" s="44"/>
      <c r="R25" s="45"/>
      <c r="S25" s="45" t="str">
        <f t="array" ref="S25">IFERROR(INDEX('BANCO DE DADOS'!$D$3:$D1104,MATCH(C25,'BANCO DE DADOS'!$B$3:$B1104,0),0),"")</f>
        <v>SERVIÇOS DE UTILIDADE PÚBLICA - FORNECIMENTO DE ÁGUA</v>
      </c>
      <c r="T25" s="44"/>
      <c r="U25" s="44"/>
      <c r="V25" s="45" t="str">
        <f t="array" ref="V25">IFERROR(INDEX(#REF!,MATCH($Q25,#REF!,0)),"")</f>
        <v/>
      </c>
      <c r="W25" s="45" t="str">
        <f t="array" ref="W25">IFERROR(INDEX(#REF!,MATCH($Q25,#REF!,0)),"")</f>
        <v/>
      </c>
      <c r="X25" s="46" t="str">
        <f t="array" ref="X25">IFERROR(INDEX(#REF!,MATCH($Q25,#REF!,0)),"")</f>
        <v/>
      </c>
      <c r="Y25" s="46" t="str">
        <f t="array" ref="Y25">IFERROR(INDEX(#REF!,MATCH($Q25,#REF!,0)),"")</f>
        <v/>
      </c>
      <c r="Z25" s="46" t="str">
        <f t="array" ref="Z25">IFERROR(INDEX(#REF!,MATCH($Q25,#REF!,0)),"")</f>
        <v/>
      </c>
      <c r="AA25" s="46" t="e">
        <f t="shared" si="0"/>
        <v>#VALUE!</v>
      </c>
      <c r="AB25" s="44"/>
      <c r="AC25" s="44"/>
      <c r="AD25" s="44"/>
    </row>
    <row r="26" spans="1:30" ht="15.75" hidden="1" customHeight="1">
      <c r="A26" s="47" t="s">
        <v>119</v>
      </c>
      <c r="B26" s="47" t="s">
        <v>64</v>
      </c>
      <c r="C26" s="48" t="s">
        <v>120</v>
      </c>
      <c r="D26" s="49" t="s">
        <v>53</v>
      </c>
      <c r="E26" s="49">
        <v>1</v>
      </c>
      <c r="F26" s="50">
        <v>80000</v>
      </c>
      <c r="G26" s="51" t="s">
        <v>66</v>
      </c>
      <c r="H26" s="52">
        <v>46266</v>
      </c>
      <c r="I26" s="53" t="s">
        <v>55</v>
      </c>
      <c r="J26" s="53" t="s">
        <v>121</v>
      </c>
      <c r="K26" s="53" t="s">
        <v>83</v>
      </c>
      <c r="L26" s="53" t="s">
        <v>58</v>
      </c>
      <c r="M26" s="54" t="s">
        <v>122</v>
      </c>
      <c r="N26" s="55" t="s">
        <v>21</v>
      </c>
      <c r="O26" s="56" t="s">
        <v>60</v>
      </c>
      <c r="P26" s="56"/>
      <c r="Q26" s="56"/>
      <c r="R26" s="57"/>
      <c r="S26" s="57" t="str">
        <f t="array" ref="S26">IFERROR(INDEX('BANCO DE DADOS'!$D$3:$D1104,MATCH(C26,'BANCO DE DADOS'!$B$3:$B1104,0),0),"")</f>
        <v>SERVIÇOS DE PUBLICAÇÃO E IMPRESSÃO</v>
      </c>
      <c r="T26" s="56"/>
      <c r="U26" s="56"/>
      <c r="V26" s="57" t="str">
        <f t="array" ref="V26">IFERROR(INDEX(#REF!,MATCH($Q26,#REF!,0)),"")</f>
        <v/>
      </c>
      <c r="W26" s="57" t="str">
        <f t="array" ref="W26">IFERROR(INDEX(#REF!,MATCH($Q26,#REF!,0)),"")</f>
        <v/>
      </c>
      <c r="X26" s="58" t="str">
        <f t="array" ref="X26">IFERROR(INDEX(#REF!,MATCH($Q26,#REF!,0)),"")</f>
        <v/>
      </c>
      <c r="Y26" s="58" t="str">
        <f t="array" ref="Y26">IFERROR(INDEX(#REF!,MATCH($Q26,#REF!,0)),"")</f>
        <v/>
      </c>
      <c r="Z26" s="58" t="str">
        <f t="array" ref="Z26">IFERROR(INDEX(#REF!,MATCH($Q26,#REF!,0)),"")</f>
        <v/>
      </c>
      <c r="AA26" s="58" t="e">
        <f t="shared" si="0"/>
        <v>#VALUE!</v>
      </c>
      <c r="AB26" s="56"/>
      <c r="AC26" s="56"/>
      <c r="AD26" s="56"/>
    </row>
    <row r="27" spans="1:30" ht="15.75" hidden="1" customHeight="1">
      <c r="A27" s="35" t="s">
        <v>123</v>
      </c>
      <c r="B27" s="35" t="s">
        <v>64</v>
      </c>
      <c r="C27" s="59" t="s">
        <v>124</v>
      </c>
      <c r="D27" s="37" t="s">
        <v>53</v>
      </c>
      <c r="E27" s="37">
        <v>1</v>
      </c>
      <c r="F27" s="38">
        <v>12000</v>
      </c>
      <c r="G27" s="39" t="s">
        <v>66</v>
      </c>
      <c r="H27" s="40">
        <v>46235</v>
      </c>
      <c r="I27" s="41" t="s">
        <v>55</v>
      </c>
      <c r="J27" s="41" t="s">
        <v>56</v>
      </c>
      <c r="K27" s="41" t="s">
        <v>83</v>
      </c>
      <c r="L27" s="41" t="s">
        <v>58</v>
      </c>
      <c r="M27" s="42" t="s">
        <v>125</v>
      </c>
      <c r="N27" s="43" t="s">
        <v>21</v>
      </c>
      <c r="O27" s="44" t="s">
        <v>60</v>
      </c>
      <c r="P27" s="44"/>
      <c r="Q27" s="44"/>
      <c r="R27" s="45"/>
      <c r="S27" s="45" t="str">
        <f t="array" ref="S27">IFERROR(INDEX('BANCO DE DADOS'!$D$3:$D1104,MATCH(C27,'BANCO DE DADOS'!$B$3:$B1104,0),0),"")</f>
        <v>SERVIÇOS DE UTILIDADE PÚBLICA - FORNECIMENTO DE ÁGUA</v>
      </c>
      <c r="T27" s="44"/>
      <c r="U27" s="44"/>
      <c r="V27" s="45" t="str">
        <f t="array" ref="V27">IFERROR(INDEX(#REF!,MATCH($Q27,#REF!,0)),"")</f>
        <v/>
      </c>
      <c r="W27" s="45" t="str">
        <f t="array" ref="W27">IFERROR(INDEX(#REF!,MATCH($Q27,#REF!,0)),"")</f>
        <v/>
      </c>
      <c r="X27" s="46" t="str">
        <f t="array" ref="X27">IFERROR(INDEX(#REF!,MATCH($Q27,#REF!,0)),"")</f>
        <v/>
      </c>
      <c r="Y27" s="46" t="str">
        <f t="array" ref="Y27">IFERROR(INDEX(#REF!,MATCH($Q27,#REF!,0)),"")</f>
        <v/>
      </c>
      <c r="Z27" s="46" t="str">
        <f t="array" ref="Z27">IFERROR(INDEX(#REF!,MATCH($Q27,#REF!,0)),"")</f>
        <v/>
      </c>
      <c r="AA27" s="46" t="e">
        <f t="shared" si="0"/>
        <v>#VALUE!</v>
      </c>
      <c r="AB27" s="44"/>
      <c r="AC27" s="44"/>
      <c r="AD27" s="44"/>
    </row>
    <row r="28" spans="1:30" ht="15.75" hidden="1" customHeight="1">
      <c r="A28" s="47" t="s">
        <v>126</v>
      </c>
      <c r="B28" s="47" t="s">
        <v>64</v>
      </c>
      <c r="C28" s="48" t="s">
        <v>127</v>
      </c>
      <c r="D28" s="49" t="s">
        <v>53</v>
      </c>
      <c r="E28" s="49">
        <v>1</v>
      </c>
      <c r="F28" s="50">
        <v>7000</v>
      </c>
      <c r="G28" s="51" t="s">
        <v>66</v>
      </c>
      <c r="H28" s="52">
        <v>46204</v>
      </c>
      <c r="I28" s="53" t="s">
        <v>55</v>
      </c>
      <c r="J28" s="53" t="s">
        <v>56</v>
      </c>
      <c r="K28" s="53" t="s">
        <v>83</v>
      </c>
      <c r="L28" s="53" t="s">
        <v>58</v>
      </c>
      <c r="M28" s="54" t="s">
        <v>128</v>
      </c>
      <c r="N28" s="55" t="s">
        <v>21</v>
      </c>
      <c r="O28" s="56" t="s">
        <v>60</v>
      </c>
      <c r="P28" s="56"/>
      <c r="Q28" s="56"/>
      <c r="R28" s="57"/>
      <c r="S28" s="57" t="str">
        <f t="array" ref="S28">IFERROR(INDEX('BANCO DE DADOS'!$D$3:$D1104,MATCH(C28,'BANCO DE DADOS'!$B$3:$B1104,0),0),"")</f>
        <v>SERVIÇOS DE UTILIDADE PÚBLICA - FORNECIMENTO DE ÁGUA</v>
      </c>
      <c r="T28" s="56"/>
      <c r="U28" s="56"/>
      <c r="V28" s="57" t="str">
        <f t="array" ref="V28">IFERROR(INDEX(#REF!,MATCH($Q28,#REF!,0)),"")</f>
        <v/>
      </c>
      <c r="W28" s="57" t="str">
        <f t="array" ref="W28">IFERROR(INDEX(#REF!,MATCH($Q28,#REF!,0)),"")</f>
        <v/>
      </c>
      <c r="X28" s="58" t="str">
        <f t="array" ref="X28">IFERROR(INDEX(#REF!,MATCH($Q28,#REF!,0)),"")</f>
        <v/>
      </c>
      <c r="Y28" s="58" t="str">
        <f t="array" ref="Y28">IFERROR(INDEX(#REF!,MATCH($Q28,#REF!,0)),"")</f>
        <v/>
      </c>
      <c r="Z28" s="58" t="str">
        <f t="array" ref="Z28">IFERROR(INDEX(#REF!,MATCH($Q28,#REF!,0)),"")</f>
        <v/>
      </c>
      <c r="AA28" s="58" t="e">
        <f t="shared" si="0"/>
        <v>#VALUE!</v>
      </c>
      <c r="AB28" s="56"/>
      <c r="AC28" s="56"/>
      <c r="AD28" s="56"/>
    </row>
    <row r="29" spans="1:30" ht="15.75" hidden="1" customHeight="1">
      <c r="A29" s="35" t="s">
        <v>129</v>
      </c>
      <c r="B29" s="35" t="s">
        <v>64</v>
      </c>
      <c r="C29" s="59" t="s">
        <v>130</v>
      </c>
      <c r="D29" s="37" t="s">
        <v>53</v>
      </c>
      <c r="E29" s="37">
        <v>1</v>
      </c>
      <c r="F29" s="38">
        <v>400000</v>
      </c>
      <c r="G29" s="39" t="s">
        <v>66</v>
      </c>
      <c r="H29" s="40">
        <v>46266</v>
      </c>
      <c r="I29" s="41" t="s">
        <v>55</v>
      </c>
      <c r="J29" s="41" t="s">
        <v>56</v>
      </c>
      <c r="K29" s="41" t="s">
        <v>131</v>
      </c>
      <c r="L29" s="41" t="s">
        <v>58</v>
      </c>
      <c r="M29" s="42" t="s">
        <v>132</v>
      </c>
      <c r="N29" s="43" t="s">
        <v>21</v>
      </c>
      <c r="O29" s="44" t="s">
        <v>60</v>
      </c>
      <c r="P29" s="44"/>
      <c r="Q29" s="44"/>
      <c r="R29" s="45">
        <f t="array" ref="R29">IFERROR(INDEX('BANCO DE DADOS'!$C$3:$C1104,MATCH(C29,'BANCO DE DADOS'!$B$3:$B1104,0),0),"")</f>
        <v>0</v>
      </c>
      <c r="S29" s="45" t="str">
        <f t="array" ref="S29">IFERROR(INDEX('BANCO DE DADOS'!$D$3:$D1104,MATCH(C29,'BANCO DE DADOS'!$B$3:$B1104,0),0),"")</f>
        <v>SERVIÇOS DE APOIO ADMINISTRATIVO</v>
      </c>
      <c r="T29" s="44"/>
      <c r="U29" s="44"/>
      <c r="V29" s="45" t="str">
        <f t="array" ref="V29">IFERROR(INDEX(#REF!,MATCH($Q29,#REF!,0)),"")</f>
        <v/>
      </c>
      <c r="W29" s="45" t="str">
        <f t="array" ref="W29">IFERROR(INDEX(#REF!,MATCH($Q29,#REF!,0)),"")</f>
        <v/>
      </c>
      <c r="X29" s="46" t="str">
        <f t="array" ref="X29">IFERROR(INDEX(#REF!,MATCH($Q29,#REF!,0)),"")</f>
        <v/>
      </c>
      <c r="Y29" s="46" t="str">
        <f t="array" ref="Y29">IFERROR(INDEX(#REF!,MATCH($Q29,#REF!,0)),"")</f>
        <v/>
      </c>
      <c r="Z29" s="46" t="str">
        <f t="array" ref="Z29">IFERROR(INDEX(#REF!,MATCH($Q29,#REF!,0)),"")</f>
        <v/>
      </c>
      <c r="AA29" s="46" t="e">
        <f t="shared" si="0"/>
        <v>#VALUE!</v>
      </c>
      <c r="AB29" s="44"/>
      <c r="AC29" s="44"/>
      <c r="AD29" s="44"/>
    </row>
    <row r="30" spans="1:30" ht="15.75" hidden="1" customHeight="1">
      <c r="A30" s="47" t="s">
        <v>133</v>
      </c>
      <c r="B30" s="47" t="s">
        <v>3</v>
      </c>
      <c r="C30" s="60" t="s">
        <v>134</v>
      </c>
      <c r="D30" s="49" t="s">
        <v>53</v>
      </c>
      <c r="E30" s="49">
        <v>1</v>
      </c>
      <c r="F30" s="50">
        <v>15000</v>
      </c>
      <c r="G30" s="51" t="s">
        <v>54</v>
      </c>
      <c r="H30" s="52">
        <v>46235</v>
      </c>
      <c r="I30" s="53" t="s">
        <v>55</v>
      </c>
      <c r="J30" s="53" t="s">
        <v>56</v>
      </c>
      <c r="K30" s="53" t="s">
        <v>135</v>
      </c>
      <c r="L30" s="53" t="s">
        <v>58</v>
      </c>
      <c r="M30" s="54" t="s">
        <v>136</v>
      </c>
      <c r="N30" s="55" t="s">
        <v>21</v>
      </c>
      <c r="O30" s="56" t="s">
        <v>60</v>
      </c>
      <c r="P30" s="56"/>
      <c r="Q30" s="56"/>
      <c r="R30" s="57" t="s">
        <v>137</v>
      </c>
      <c r="S30" s="57" t="s">
        <v>138</v>
      </c>
      <c r="T30" s="56"/>
      <c r="U30" s="56"/>
      <c r="V30" s="57" t="str">
        <f t="array" ref="V30">IFERROR(INDEX(#REF!,MATCH($Q30,#REF!,0)),"")</f>
        <v/>
      </c>
      <c r="W30" s="57" t="str">
        <f t="array" ref="W30">IFERROR(INDEX(#REF!,MATCH($Q30,#REF!,0)),"")</f>
        <v/>
      </c>
      <c r="X30" s="58" t="str">
        <f t="array" ref="X30">IFERROR(INDEX(#REF!,MATCH($Q30,#REF!,0)),"")</f>
        <v/>
      </c>
      <c r="Y30" s="58" t="str">
        <f t="array" ref="Y30">IFERROR(INDEX(#REF!,MATCH($Q30,#REF!,0)),"")</f>
        <v/>
      </c>
      <c r="Z30" s="58" t="str">
        <f t="array" ref="Z30">IFERROR(INDEX(#REF!,MATCH($Q30,#REF!,0)),"")</f>
        <v/>
      </c>
      <c r="AA30" s="58" t="e">
        <f t="shared" si="0"/>
        <v>#VALUE!</v>
      </c>
      <c r="AB30" s="56"/>
      <c r="AC30" s="56"/>
      <c r="AD30" s="56"/>
    </row>
    <row r="31" spans="1:30" ht="15.75" hidden="1" customHeight="1">
      <c r="A31" s="35" t="s">
        <v>139</v>
      </c>
      <c r="B31" s="35" t="s">
        <v>106</v>
      </c>
      <c r="C31" s="59" t="s">
        <v>140</v>
      </c>
      <c r="D31" s="37" t="s">
        <v>141</v>
      </c>
      <c r="E31" s="37">
        <v>1</v>
      </c>
      <c r="F31" s="38">
        <v>200000</v>
      </c>
      <c r="G31" s="39" t="s">
        <v>66</v>
      </c>
      <c r="H31" s="40">
        <v>46266</v>
      </c>
      <c r="I31" s="41" t="s">
        <v>55</v>
      </c>
      <c r="J31" s="41" t="s">
        <v>56</v>
      </c>
      <c r="K31" s="41" t="s">
        <v>142</v>
      </c>
      <c r="L31" s="41" t="s">
        <v>58</v>
      </c>
      <c r="M31" s="42" t="s">
        <v>143</v>
      </c>
      <c r="N31" s="43" t="s">
        <v>21</v>
      </c>
      <c r="O31" s="44" t="s">
        <v>60</v>
      </c>
      <c r="P31" s="44"/>
      <c r="Q31" s="44"/>
      <c r="R31" s="45"/>
      <c r="S31" s="45" t="str">
        <f t="array" ref="S31">IFERROR(INDEX('BANCO DE DADOS'!$D$3:$D1104,MATCH(C31,'BANCO DE DADOS'!$B$3:$B1104,0),0),"")</f>
        <v>SERVIÇOS DE TRANSPORTE AÉREO</v>
      </c>
      <c r="T31" s="44"/>
      <c r="U31" s="44"/>
      <c r="V31" s="45" t="str">
        <f t="array" ref="V31">IFERROR(INDEX(#REF!,MATCH($Q31,#REF!,0)),"")</f>
        <v/>
      </c>
      <c r="W31" s="45" t="str">
        <f t="array" ref="W31">IFERROR(INDEX(#REF!,MATCH($Q31,#REF!,0)),"")</f>
        <v/>
      </c>
      <c r="X31" s="46" t="str">
        <f t="array" ref="X31">IFERROR(INDEX(#REF!,MATCH($Q31,#REF!,0)),"")</f>
        <v/>
      </c>
      <c r="Y31" s="46" t="str">
        <f t="array" ref="Y31">IFERROR(INDEX(#REF!,MATCH($Q31,#REF!,0)),"")</f>
        <v/>
      </c>
      <c r="Z31" s="46" t="str">
        <f t="array" ref="Z31">IFERROR(INDEX(#REF!,MATCH($Q31,#REF!,0)),"")</f>
        <v/>
      </c>
      <c r="AA31" s="46" t="e">
        <f t="shared" si="0"/>
        <v>#VALUE!</v>
      </c>
      <c r="AB31" s="44"/>
      <c r="AC31" s="44"/>
      <c r="AD31" s="44"/>
    </row>
    <row r="32" spans="1:30" ht="15.75" hidden="1" customHeight="1">
      <c r="A32" s="47" t="s">
        <v>144</v>
      </c>
      <c r="B32" s="47" t="s">
        <v>145</v>
      </c>
      <c r="C32" s="60" t="s">
        <v>146</v>
      </c>
      <c r="D32" s="49" t="s">
        <v>53</v>
      </c>
      <c r="E32" s="49">
        <v>3000</v>
      </c>
      <c r="F32" s="50">
        <v>153354</v>
      </c>
      <c r="G32" s="51" t="s">
        <v>54</v>
      </c>
      <c r="H32" s="52">
        <v>46266</v>
      </c>
      <c r="I32" s="53" t="s">
        <v>55</v>
      </c>
      <c r="J32" s="53" t="s">
        <v>56</v>
      </c>
      <c r="K32" s="53" t="s">
        <v>147</v>
      </c>
      <c r="L32" s="53" t="s">
        <v>58</v>
      </c>
      <c r="M32" s="54" t="s">
        <v>148</v>
      </c>
      <c r="N32" s="55" t="s">
        <v>21</v>
      </c>
      <c r="O32" s="56" t="s">
        <v>60</v>
      </c>
      <c r="P32" s="56"/>
      <c r="Q32" s="56"/>
      <c r="R32" s="57" t="s">
        <v>149</v>
      </c>
      <c r="S32" s="57" t="s">
        <v>150</v>
      </c>
      <c r="T32" s="56"/>
      <c r="U32" s="56"/>
      <c r="V32" s="57" t="str">
        <f t="array" ref="V32">IFERROR(INDEX(#REF!,MATCH($Q32,#REF!,0)),"")</f>
        <v/>
      </c>
      <c r="W32" s="57" t="str">
        <f t="array" ref="W32">IFERROR(INDEX(#REF!,MATCH($Q32,#REF!,0)),"")</f>
        <v/>
      </c>
      <c r="X32" s="58" t="str">
        <f t="array" ref="X32">IFERROR(INDEX(#REF!,MATCH($Q32,#REF!,0)),"")</f>
        <v/>
      </c>
      <c r="Y32" s="58" t="str">
        <f t="array" ref="Y32">IFERROR(INDEX(#REF!,MATCH($Q32,#REF!,0)),"")</f>
        <v/>
      </c>
      <c r="Z32" s="58" t="str">
        <f t="array" ref="Z32">IFERROR(INDEX(#REF!,MATCH($Q32,#REF!,0)),"")</f>
        <v/>
      </c>
      <c r="AA32" s="58" t="e">
        <f t="shared" si="0"/>
        <v>#VALUE!</v>
      </c>
      <c r="AB32" s="56"/>
      <c r="AC32" s="56"/>
      <c r="AD32" s="56"/>
    </row>
    <row r="33" spans="1:30" ht="15.75" hidden="1" customHeight="1">
      <c r="A33" s="35" t="s">
        <v>151</v>
      </c>
      <c r="B33" s="35" t="s">
        <v>145</v>
      </c>
      <c r="C33" s="36" t="s">
        <v>152</v>
      </c>
      <c r="D33" s="37" t="s">
        <v>53</v>
      </c>
      <c r="E33" s="37">
        <v>2500</v>
      </c>
      <c r="F33" s="38">
        <v>21250</v>
      </c>
      <c r="G33" s="39" t="s">
        <v>54</v>
      </c>
      <c r="H33" s="40">
        <v>46235</v>
      </c>
      <c r="I33" s="41" t="s">
        <v>55</v>
      </c>
      <c r="J33" s="41" t="s">
        <v>56</v>
      </c>
      <c r="K33" s="41" t="s">
        <v>147</v>
      </c>
      <c r="L33" s="41" t="s">
        <v>58</v>
      </c>
      <c r="M33" s="42" t="s">
        <v>153</v>
      </c>
      <c r="N33" s="43" t="s">
        <v>21</v>
      </c>
      <c r="O33" s="44" t="s">
        <v>60</v>
      </c>
      <c r="P33" s="44"/>
      <c r="Q33" s="44"/>
      <c r="R33" s="45" t="str">
        <f t="array" ref="R33">IFERROR(INDEX('BANCO DE DADOS'!$C$3:$C1104,MATCH(C33,'BANCO DE DADOS'!$B$3:$B1104,0),0),"")</f>
        <v>ASCOM</v>
      </c>
      <c r="S33" s="45" t="s">
        <v>154</v>
      </c>
      <c r="T33" s="44"/>
      <c r="U33" s="44"/>
      <c r="V33" s="45" t="str">
        <f t="array" ref="V33">IFERROR(INDEX(#REF!,MATCH($Q33,#REF!,0)),"")</f>
        <v/>
      </c>
      <c r="W33" s="45" t="str">
        <f t="array" ref="W33">IFERROR(INDEX(#REF!,MATCH($Q33,#REF!,0)),"")</f>
        <v/>
      </c>
      <c r="X33" s="46" t="str">
        <f t="array" ref="X33">IFERROR(INDEX(#REF!,MATCH($Q33,#REF!,0)),"")</f>
        <v/>
      </c>
      <c r="Y33" s="46" t="str">
        <f t="array" ref="Y33">IFERROR(INDEX(#REF!,MATCH($Q33,#REF!,0)),"")</f>
        <v/>
      </c>
      <c r="Z33" s="46" t="str">
        <f t="array" ref="Z33">IFERROR(INDEX(#REF!,MATCH($Q33,#REF!,0)),"")</f>
        <v/>
      </c>
      <c r="AA33" s="46" t="e">
        <f t="shared" si="0"/>
        <v>#VALUE!</v>
      </c>
      <c r="AB33" s="44"/>
      <c r="AC33" s="44"/>
      <c r="AD33" s="44"/>
    </row>
    <row r="34" spans="1:30" ht="15.75" hidden="1" customHeight="1">
      <c r="A34" s="47" t="s">
        <v>155</v>
      </c>
      <c r="B34" s="47" t="s">
        <v>156</v>
      </c>
      <c r="C34" s="60" t="s">
        <v>157</v>
      </c>
      <c r="D34" s="49" t="s">
        <v>53</v>
      </c>
      <c r="E34" s="49">
        <v>2</v>
      </c>
      <c r="F34" s="50">
        <v>1060.2</v>
      </c>
      <c r="G34" s="51" t="s">
        <v>54</v>
      </c>
      <c r="H34" s="52">
        <v>46174</v>
      </c>
      <c r="I34" s="53" t="s">
        <v>55</v>
      </c>
      <c r="J34" s="53" t="s">
        <v>56</v>
      </c>
      <c r="K34" s="53" t="s">
        <v>147</v>
      </c>
      <c r="L34" s="53" t="s">
        <v>58</v>
      </c>
      <c r="M34" s="54" t="s">
        <v>59</v>
      </c>
      <c r="N34" s="55" t="s">
        <v>21</v>
      </c>
      <c r="O34" s="56" t="s">
        <v>60</v>
      </c>
      <c r="P34" s="56"/>
      <c r="Q34" s="56"/>
      <c r="R34" s="57" t="s">
        <v>158</v>
      </c>
      <c r="S34" s="57" t="s">
        <v>159</v>
      </c>
      <c r="T34" s="56"/>
      <c r="U34" s="56"/>
      <c r="V34" s="57" t="str">
        <f t="array" ref="V34">IFERROR(INDEX(#REF!,MATCH($Q34,#REF!,0)),"")</f>
        <v/>
      </c>
      <c r="W34" s="57" t="str">
        <f t="array" ref="W34">IFERROR(INDEX(#REF!,MATCH($Q34,#REF!,0)),"")</f>
        <v/>
      </c>
      <c r="X34" s="58" t="str">
        <f t="array" ref="X34">IFERROR(INDEX(#REF!,MATCH($Q34,#REF!,0)),"")</f>
        <v/>
      </c>
      <c r="Y34" s="58" t="str">
        <f t="array" ref="Y34">IFERROR(INDEX(#REF!,MATCH($Q34,#REF!,0)),"")</f>
        <v/>
      </c>
      <c r="Z34" s="58" t="str">
        <f t="array" ref="Z34">IFERROR(INDEX(#REF!,MATCH($Q34,#REF!,0)),"")</f>
        <v/>
      </c>
      <c r="AA34" s="58" t="e">
        <f t="shared" si="0"/>
        <v>#VALUE!</v>
      </c>
      <c r="AB34" s="56"/>
      <c r="AC34" s="56"/>
      <c r="AD34" s="56"/>
    </row>
    <row r="35" spans="1:30" ht="15.75" hidden="1" customHeight="1">
      <c r="A35" s="35" t="s">
        <v>160</v>
      </c>
      <c r="B35" s="35" t="s">
        <v>161</v>
      </c>
      <c r="C35" s="36" t="s">
        <v>162</v>
      </c>
      <c r="D35" s="37" t="s">
        <v>163</v>
      </c>
      <c r="E35" s="37">
        <v>30</v>
      </c>
      <c r="F35" s="38">
        <v>1000</v>
      </c>
      <c r="G35" s="39" t="s">
        <v>54</v>
      </c>
      <c r="H35" s="40">
        <v>46174</v>
      </c>
      <c r="I35" s="41" t="s">
        <v>55</v>
      </c>
      <c r="J35" s="41" t="s">
        <v>56</v>
      </c>
      <c r="K35" s="41" t="s">
        <v>164</v>
      </c>
      <c r="L35" s="41" t="s">
        <v>58</v>
      </c>
      <c r="M35" s="42" t="s">
        <v>148</v>
      </c>
      <c r="N35" s="43" t="s">
        <v>21</v>
      </c>
      <c r="O35" s="44" t="s">
        <v>60</v>
      </c>
      <c r="P35" s="44"/>
      <c r="Q35" s="44" t="s">
        <v>7</v>
      </c>
      <c r="R35" s="45" t="s">
        <v>165</v>
      </c>
      <c r="S35" s="45" t="s">
        <v>166</v>
      </c>
      <c r="T35" s="44"/>
      <c r="U35" s="44"/>
      <c r="V35" s="45" t="str">
        <f t="array" ref="V35">IFERROR(INDEX(#REF!,MATCH($Q35,#REF!,0)),"")</f>
        <v/>
      </c>
      <c r="W35" s="45" t="str">
        <f t="array" ref="W35">IFERROR(INDEX(#REF!,MATCH($Q35,#REF!,0)),"")</f>
        <v/>
      </c>
      <c r="X35" s="46" t="str">
        <f t="array" ref="X35">IFERROR(INDEX(#REF!,MATCH($Q35,#REF!,0)),"")</f>
        <v/>
      </c>
      <c r="Y35" s="46" t="str">
        <f t="array" ref="Y35">IFERROR(INDEX(#REF!,MATCH($Q35,#REF!,0)),"")</f>
        <v/>
      </c>
      <c r="Z35" s="46" t="str">
        <f t="array" ref="Z35">IFERROR(INDEX(#REF!,MATCH($Q35,#REF!,0)),"")</f>
        <v/>
      </c>
      <c r="AA35" s="46" t="e">
        <f t="shared" si="0"/>
        <v>#VALUE!</v>
      </c>
      <c r="AB35" s="44"/>
      <c r="AC35" s="44" t="s">
        <v>167</v>
      </c>
      <c r="AD35" s="44"/>
    </row>
    <row r="36" spans="1:30" ht="15.75" hidden="1" customHeight="1">
      <c r="A36" s="47" t="s">
        <v>168</v>
      </c>
      <c r="B36" s="47" t="s">
        <v>169</v>
      </c>
      <c r="C36" s="60" t="s">
        <v>162</v>
      </c>
      <c r="D36" s="49" t="s">
        <v>170</v>
      </c>
      <c r="E36" s="49">
        <v>30</v>
      </c>
      <c r="F36" s="50">
        <v>1000</v>
      </c>
      <c r="G36" s="51" t="s">
        <v>54</v>
      </c>
      <c r="H36" s="52">
        <v>46174</v>
      </c>
      <c r="I36" s="53" t="s">
        <v>55</v>
      </c>
      <c r="J36" s="53" t="s">
        <v>56</v>
      </c>
      <c r="K36" s="53" t="s">
        <v>164</v>
      </c>
      <c r="L36" s="53" t="s">
        <v>58</v>
      </c>
      <c r="M36" s="54" t="s">
        <v>148</v>
      </c>
      <c r="N36" s="55" t="s">
        <v>21</v>
      </c>
      <c r="O36" s="56" t="s">
        <v>60</v>
      </c>
      <c r="P36" s="56"/>
      <c r="Q36" s="56" t="s">
        <v>7</v>
      </c>
      <c r="R36" s="57" t="s">
        <v>165</v>
      </c>
      <c r="S36" s="57" t="s">
        <v>166</v>
      </c>
      <c r="T36" s="56"/>
      <c r="U36" s="56"/>
      <c r="V36" s="57" t="str">
        <f t="array" ref="V36">IFERROR(INDEX(#REF!,MATCH($Q36,#REF!,0)),"")</f>
        <v/>
      </c>
      <c r="W36" s="57" t="str">
        <f t="array" ref="W36">IFERROR(INDEX(#REF!,MATCH($Q36,#REF!,0)),"")</f>
        <v/>
      </c>
      <c r="X36" s="58" t="str">
        <f t="array" ref="X36">IFERROR(INDEX(#REF!,MATCH($Q36,#REF!,0)),"")</f>
        <v/>
      </c>
      <c r="Y36" s="58" t="str">
        <f t="array" ref="Y36">IFERROR(INDEX(#REF!,MATCH($Q36,#REF!,0)),"")</f>
        <v/>
      </c>
      <c r="Z36" s="58" t="str">
        <f t="array" ref="Z36">IFERROR(INDEX(#REF!,MATCH($Q36,#REF!,0)),"")</f>
        <v/>
      </c>
      <c r="AA36" s="58" t="e">
        <f t="shared" si="0"/>
        <v>#VALUE!</v>
      </c>
      <c r="AB36" s="56"/>
      <c r="AC36" s="56" t="s">
        <v>167</v>
      </c>
      <c r="AD36" s="56"/>
    </row>
    <row r="37" spans="1:30" ht="51.75" hidden="1" customHeight="1">
      <c r="A37" s="35" t="s">
        <v>171</v>
      </c>
      <c r="B37" s="35" t="s">
        <v>172</v>
      </c>
      <c r="C37" s="36" t="s">
        <v>173</v>
      </c>
      <c r="D37" s="37" t="s">
        <v>163</v>
      </c>
      <c r="E37" s="37">
        <v>20</v>
      </c>
      <c r="F37" s="38">
        <v>600</v>
      </c>
      <c r="G37" s="39" t="s">
        <v>54</v>
      </c>
      <c r="H37" s="40">
        <v>46174</v>
      </c>
      <c r="I37" s="41" t="s">
        <v>55</v>
      </c>
      <c r="J37" s="41" t="s">
        <v>56</v>
      </c>
      <c r="K37" s="41" t="s">
        <v>164</v>
      </c>
      <c r="L37" s="41" t="s">
        <v>58</v>
      </c>
      <c r="M37" s="42" t="s">
        <v>148</v>
      </c>
      <c r="N37" s="43" t="s">
        <v>21</v>
      </c>
      <c r="O37" s="44" t="s">
        <v>60</v>
      </c>
      <c r="P37" s="44"/>
      <c r="Q37" s="44" t="s">
        <v>7</v>
      </c>
      <c r="R37" s="45" t="s">
        <v>165</v>
      </c>
      <c r="S37" s="45" t="s">
        <v>166</v>
      </c>
      <c r="T37" s="44"/>
      <c r="U37" s="44"/>
      <c r="V37" s="45" t="str">
        <f t="array" ref="V37">IFERROR(INDEX(#REF!,MATCH($Q37,#REF!,0)),"")</f>
        <v/>
      </c>
      <c r="W37" s="45" t="str">
        <f t="array" ref="W37">IFERROR(INDEX(#REF!,MATCH($Q37,#REF!,0)),"")</f>
        <v/>
      </c>
      <c r="X37" s="46" t="str">
        <f t="array" ref="X37">IFERROR(INDEX(#REF!,MATCH($Q37,#REF!,0)),"")</f>
        <v/>
      </c>
      <c r="Y37" s="46" t="str">
        <f t="array" ref="Y37">IFERROR(INDEX(#REF!,MATCH($Q37,#REF!,0)),"")</f>
        <v/>
      </c>
      <c r="Z37" s="46" t="str">
        <f t="array" ref="Z37">IFERROR(INDEX(#REF!,MATCH($Q37,#REF!,0)),"")</f>
        <v/>
      </c>
      <c r="AA37" s="46" t="e">
        <f t="shared" si="0"/>
        <v>#VALUE!</v>
      </c>
      <c r="AB37" s="44"/>
      <c r="AC37" s="44" t="s">
        <v>167</v>
      </c>
      <c r="AD37" s="44"/>
    </row>
    <row r="38" spans="1:30" ht="51.75" hidden="1" customHeight="1">
      <c r="A38" s="47" t="s">
        <v>174</v>
      </c>
      <c r="B38" s="47" t="s">
        <v>106</v>
      </c>
      <c r="C38" s="60" t="s">
        <v>175</v>
      </c>
      <c r="D38" s="49" t="s">
        <v>176</v>
      </c>
      <c r="E38" s="49">
        <v>150</v>
      </c>
      <c r="F38" s="50">
        <v>6000</v>
      </c>
      <c r="G38" s="51" t="s">
        <v>54</v>
      </c>
      <c r="H38" s="52">
        <v>46204</v>
      </c>
      <c r="I38" s="53" t="s">
        <v>55</v>
      </c>
      <c r="J38" s="53" t="s">
        <v>56</v>
      </c>
      <c r="K38" s="53" t="s">
        <v>164</v>
      </c>
      <c r="L38" s="53" t="s">
        <v>58</v>
      </c>
      <c r="M38" s="54" t="s">
        <v>59</v>
      </c>
      <c r="N38" s="55" t="s">
        <v>21</v>
      </c>
      <c r="O38" s="56" t="s">
        <v>60</v>
      </c>
      <c r="P38" s="56"/>
      <c r="Q38" s="56"/>
      <c r="R38" s="57" t="s">
        <v>177</v>
      </c>
      <c r="S38" s="57" t="s">
        <v>178</v>
      </c>
      <c r="T38" s="56"/>
      <c r="U38" s="56"/>
      <c r="V38" s="57" t="str">
        <f t="array" ref="V38">IFERROR(INDEX(#REF!,MATCH($Q38,#REF!,0)),"")</f>
        <v/>
      </c>
      <c r="W38" s="57" t="str">
        <f t="array" ref="W38">IFERROR(INDEX(#REF!,MATCH($Q38,#REF!,0)),"")</f>
        <v/>
      </c>
      <c r="X38" s="58" t="str">
        <f t="array" ref="X38">IFERROR(INDEX(#REF!,MATCH($Q38,#REF!,0)),"")</f>
        <v/>
      </c>
      <c r="Y38" s="58" t="str">
        <f t="array" ref="Y38">IFERROR(INDEX(#REF!,MATCH($Q38,#REF!,0)),"")</f>
        <v/>
      </c>
      <c r="Z38" s="58" t="str">
        <f t="array" ref="Z38">IFERROR(INDEX(#REF!,MATCH($Q38,#REF!,0)),"")</f>
        <v/>
      </c>
      <c r="AA38" s="58" t="e">
        <f t="shared" si="0"/>
        <v>#VALUE!</v>
      </c>
      <c r="AB38" s="56"/>
      <c r="AC38" s="56"/>
      <c r="AD38" s="56"/>
    </row>
    <row r="39" spans="1:30" ht="51.75" hidden="1" customHeight="1">
      <c r="A39" s="35" t="s">
        <v>179</v>
      </c>
      <c r="B39" s="35" t="s">
        <v>106</v>
      </c>
      <c r="C39" s="36" t="s">
        <v>180</v>
      </c>
      <c r="D39" s="37" t="s">
        <v>53</v>
      </c>
      <c r="E39" s="37">
        <v>2</v>
      </c>
      <c r="F39" s="38">
        <v>1000</v>
      </c>
      <c r="G39" s="39" t="s">
        <v>54</v>
      </c>
      <c r="H39" s="40">
        <v>46174</v>
      </c>
      <c r="I39" s="41" t="s">
        <v>55</v>
      </c>
      <c r="J39" s="41" t="s">
        <v>56</v>
      </c>
      <c r="K39" s="41" t="s">
        <v>164</v>
      </c>
      <c r="L39" s="41" t="s">
        <v>58</v>
      </c>
      <c r="M39" s="42" t="s">
        <v>59</v>
      </c>
      <c r="N39" s="43" t="s">
        <v>21</v>
      </c>
      <c r="O39" s="44" t="s">
        <v>60</v>
      </c>
      <c r="P39" s="44"/>
      <c r="Q39" s="44"/>
      <c r="R39" s="45">
        <f t="array" ref="R39">IFERROR(INDEX('BANCO DE DADOS'!$C$3:$C1104,MATCH(C39,'BANCO DE DADOS'!$B$3:$B1104,0),0),"")</f>
        <v>0</v>
      </c>
      <c r="S39" s="45" t="s">
        <v>181</v>
      </c>
      <c r="T39" s="44"/>
      <c r="U39" s="44"/>
      <c r="V39" s="45" t="str">
        <f t="array" ref="V39">IFERROR(INDEX(#REF!,MATCH($Q39,#REF!,0)),"")</f>
        <v/>
      </c>
      <c r="W39" s="45" t="str">
        <f t="array" ref="W39">IFERROR(INDEX(#REF!,MATCH($Q39,#REF!,0)),"")</f>
        <v/>
      </c>
      <c r="X39" s="46" t="str">
        <f t="array" ref="X39">IFERROR(INDEX(#REF!,MATCH($Q39,#REF!,0)),"")</f>
        <v/>
      </c>
      <c r="Y39" s="46" t="str">
        <f t="array" ref="Y39">IFERROR(INDEX(#REF!,MATCH($Q39,#REF!,0)),"")</f>
        <v/>
      </c>
      <c r="Z39" s="46" t="str">
        <f t="array" ref="Z39">IFERROR(INDEX(#REF!,MATCH($Q39,#REF!,0)),"")</f>
        <v/>
      </c>
      <c r="AA39" s="46" t="e">
        <f t="shared" si="0"/>
        <v>#VALUE!</v>
      </c>
      <c r="AB39" s="44"/>
      <c r="AC39" s="44"/>
      <c r="AD39" s="44"/>
    </row>
    <row r="40" spans="1:30" ht="51.75" hidden="1" customHeight="1">
      <c r="A40" s="47" t="s">
        <v>182</v>
      </c>
      <c r="B40" s="47" t="s">
        <v>106</v>
      </c>
      <c r="C40" s="60" t="s">
        <v>183</v>
      </c>
      <c r="D40" s="49" t="s">
        <v>184</v>
      </c>
      <c r="E40" s="49">
        <v>12</v>
      </c>
      <c r="F40" s="50">
        <v>600</v>
      </c>
      <c r="G40" s="51" t="s">
        <v>54</v>
      </c>
      <c r="H40" s="52">
        <v>46174</v>
      </c>
      <c r="I40" s="53" t="s">
        <v>55</v>
      </c>
      <c r="J40" s="53" t="s">
        <v>56</v>
      </c>
      <c r="K40" s="53" t="s">
        <v>164</v>
      </c>
      <c r="L40" s="53" t="s">
        <v>58</v>
      </c>
      <c r="M40" s="62" t="s">
        <v>95</v>
      </c>
      <c r="N40" s="55" t="s">
        <v>21</v>
      </c>
      <c r="O40" s="56" t="s">
        <v>60</v>
      </c>
      <c r="P40" s="56"/>
      <c r="Q40" s="56"/>
      <c r="R40" s="57" t="s">
        <v>177</v>
      </c>
      <c r="S40" s="57" t="s">
        <v>185</v>
      </c>
      <c r="T40" s="63"/>
      <c r="U40" s="56"/>
      <c r="V40" s="57" t="str">
        <f t="array" ref="V40">IFERROR(INDEX(#REF!,MATCH($Q40,#REF!,0)),"")</f>
        <v/>
      </c>
      <c r="W40" s="57" t="str">
        <f t="array" ref="W40">IFERROR(INDEX(#REF!,MATCH($Q40,#REF!,0)),"")</f>
        <v/>
      </c>
      <c r="X40" s="58" t="str">
        <f t="array" ref="X40">IFERROR(INDEX(#REF!,MATCH($Q40,#REF!,0)),"")</f>
        <v/>
      </c>
      <c r="Y40" s="58" t="str">
        <f t="array" ref="Y40">IFERROR(INDEX(#REF!,MATCH($Q40,#REF!,0)),"")</f>
        <v/>
      </c>
      <c r="Z40" s="58" t="str">
        <f t="array" ref="Z40">IFERROR(INDEX(#REF!,MATCH($Q40,#REF!,0)),"")</f>
        <v/>
      </c>
      <c r="AA40" s="58" t="e">
        <f t="shared" si="0"/>
        <v>#VALUE!</v>
      </c>
      <c r="AB40" s="56"/>
      <c r="AC40" s="56"/>
      <c r="AD40" s="56"/>
    </row>
    <row r="41" spans="1:30" ht="15.75" hidden="1" customHeight="1">
      <c r="A41" s="35" t="s">
        <v>186</v>
      </c>
      <c r="B41" s="35" t="s">
        <v>106</v>
      </c>
      <c r="C41" s="36" t="s">
        <v>187</v>
      </c>
      <c r="D41" s="37" t="s">
        <v>188</v>
      </c>
      <c r="E41" s="37">
        <v>12</v>
      </c>
      <c r="F41" s="38">
        <v>480</v>
      </c>
      <c r="G41" s="39" t="s">
        <v>54</v>
      </c>
      <c r="H41" s="40">
        <v>46174</v>
      </c>
      <c r="I41" s="41" t="s">
        <v>55</v>
      </c>
      <c r="J41" s="41" t="s">
        <v>56</v>
      </c>
      <c r="K41" s="41" t="s">
        <v>164</v>
      </c>
      <c r="L41" s="41" t="s">
        <v>58</v>
      </c>
      <c r="M41" s="42" t="s">
        <v>59</v>
      </c>
      <c r="N41" s="43" t="s">
        <v>21</v>
      </c>
      <c r="O41" s="44" t="s">
        <v>60</v>
      </c>
      <c r="P41" s="44"/>
      <c r="Q41" s="44"/>
      <c r="R41" s="45" t="s">
        <v>177</v>
      </c>
      <c r="S41" s="45" t="s">
        <v>185</v>
      </c>
      <c r="T41" s="44"/>
      <c r="U41" s="44"/>
      <c r="V41" s="45" t="str">
        <f t="array" ref="V41">IFERROR(INDEX(#REF!,MATCH($Q41,#REF!,0)),"")</f>
        <v/>
      </c>
      <c r="W41" s="45" t="str">
        <f t="array" ref="W41">IFERROR(INDEX(#REF!,MATCH($Q41,#REF!,0)),"")</f>
        <v/>
      </c>
      <c r="X41" s="46" t="str">
        <f t="array" ref="X41">IFERROR(INDEX(#REF!,MATCH($Q41,#REF!,0)),"")</f>
        <v/>
      </c>
      <c r="Y41" s="46" t="str">
        <f t="array" ref="Y41">IFERROR(INDEX(#REF!,MATCH($Q41,#REF!,0)),"")</f>
        <v/>
      </c>
      <c r="Z41" s="46" t="str">
        <f t="array" ref="Z41">IFERROR(INDEX(#REF!,MATCH($Q41,#REF!,0)),"")</f>
        <v/>
      </c>
      <c r="AA41" s="46" t="e">
        <f t="shared" si="0"/>
        <v>#VALUE!</v>
      </c>
      <c r="AB41" s="44"/>
      <c r="AC41" s="44"/>
      <c r="AD41" s="44"/>
    </row>
    <row r="42" spans="1:30" ht="15.75" hidden="1" customHeight="1">
      <c r="A42" s="47" t="s">
        <v>189</v>
      </c>
      <c r="B42" s="47" t="s">
        <v>106</v>
      </c>
      <c r="C42" s="60" t="s">
        <v>190</v>
      </c>
      <c r="D42" s="49" t="s">
        <v>188</v>
      </c>
      <c r="E42" s="49">
        <v>12</v>
      </c>
      <c r="F42" s="50">
        <v>480</v>
      </c>
      <c r="G42" s="51" t="s">
        <v>54</v>
      </c>
      <c r="H42" s="52">
        <v>46174</v>
      </c>
      <c r="I42" s="53" t="s">
        <v>55</v>
      </c>
      <c r="J42" s="53" t="s">
        <v>56</v>
      </c>
      <c r="K42" s="53" t="s">
        <v>164</v>
      </c>
      <c r="L42" s="53" t="s">
        <v>58</v>
      </c>
      <c r="M42" s="54" t="s">
        <v>59</v>
      </c>
      <c r="N42" s="55" t="s">
        <v>21</v>
      </c>
      <c r="O42" s="56" t="s">
        <v>60</v>
      </c>
      <c r="P42" s="56"/>
      <c r="Q42" s="56"/>
      <c r="R42" s="57" t="s">
        <v>177</v>
      </c>
      <c r="S42" s="57" t="s">
        <v>185</v>
      </c>
      <c r="T42" s="56"/>
      <c r="U42" s="56"/>
      <c r="V42" s="57" t="str">
        <f t="array" ref="V42">IFERROR(INDEX(#REF!,MATCH($Q42,#REF!,0)),"")</f>
        <v/>
      </c>
      <c r="W42" s="57" t="str">
        <f t="array" ref="W42">IFERROR(INDEX(#REF!,MATCH($Q42,#REF!,0)),"")</f>
        <v/>
      </c>
      <c r="X42" s="58" t="str">
        <f t="array" ref="X42">IFERROR(INDEX(#REF!,MATCH($Q42,#REF!,0)),"")</f>
        <v/>
      </c>
      <c r="Y42" s="58" t="str">
        <f t="array" ref="Y42">IFERROR(INDEX(#REF!,MATCH($Q42,#REF!,0)),"")</f>
        <v/>
      </c>
      <c r="Z42" s="58" t="str">
        <f t="array" ref="Z42">IFERROR(INDEX(#REF!,MATCH($Q42,#REF!,0)),"")</f>
        <v/>
      </c>
      <c r="AA42" s="58" t="e">
        <f t="shared" si="0"/>
        <v>#VALUE!</v>
      </c>
      <c r="AB42" s="56"/>
      <c r="AC42" s="56"/>
      <c r="AD42" s="56"/>
    </row>
    <row r="43" spans="1:30" ht="15.75" hidden="1" customHeight="1">
      <c r="A43" s="35" t="s">
        <v>191</v>
      </c>
      <c r="B43" s="35" t="s">
        <v>106</v>
      </c>
      <c r="C43" s="36" t="s">
        <v>192</v>
      </c>
      <c r="D43" s="37" t="s">
        <v>193</v>
      </c>
      <c r="E43" s="37">
        <v>12</v>
      </c>
      <c r="F43" s="38">
        <v>480</v>
      </c>
      <c r="G43" s="39" t="s">
        <v>54</v>
      </c>
      <c r="H43" s="40">
        <v>46174</v>
      </c>
      <c r="I43" s="41" t="s">
        <v>55</v>
      </c>
      <c r="J43" s="41" t="s">
        <v>56</v>
      </c>
      <c r="K43" s="41" t="s">
        <v>164</v>
      </c>
      <c r="L43" s="41" t="s">
        <v>58</v>
      </c>
      <c r="M43" s="42" t="s">
        <v>148</v>
      </c>
      <c r="N43" s="43" t="s">
        <v>21</v>
      </c>
      <c r="O43" s="44" t="s">
        <v>60</v>
      </c>
      <c r="P43" s="44"/>
      <c r="Q43" s="44"/>
      <c r="R43" s="45"/>
      <c r="S43" s="45" t="s">
        <v>185</v>
      </c>
      <c r="T43" s="44"/>
      <c r="U43" s="44"/>
      <c r="V43" s="45" t="str">
        <f t="array" ref="V43">IFERROR(INDEX(#REF!,MATCH($Q43,#REF!,0)),"")</f>
        <v/>
      </c>
      <c r="W43" s="45" t="str">
        <f t="array" ref="W43">IFERROR(INDEX(#REF!,MATCH($Q43,#REF!,0)),"")</f>
        <v/>
      </c>
      <c r="X43" s="46" t="str">
        <f t="array" ref="X43">IFERROR(INDEX(#REF!,MATCH($Q43,#REF!,0)),"")</f>
        <v/>
      </c>
      <c r="Y43" s="46" t="str">
        <f t="array" ref="Y43">IFERROR(INDEX(#REF!,MATCH($Q43,#REF!,0)),"")</f>
        <v/>
      </c>
      <c r="Z43" s="46" t="str">
        <f t="array" ref="Z43">IFERROR(INDEX(#REF!,MATCH($Q43,#REF!,0)),"")</f>
        <v/>
      </c>
      <c r="AA43" s="46" t="e">
        <f t="shared" si="0"/>
        <v>#VALUE!</v>
      </c>
      <c r="AB43" s="44"/>
      <c r="AC43" s="44"/>
      <c r="AD43" s="44"/>
    </row>
    <row r="44" spans="1:30" ht="15.75" hidden="1" customHeight="1">
      <c r="A44" s="47" t="s">
        <v>194</v>
      </c>
      <c r="B44" s="47" t="s">
        <v>106</v>
      </c>
      <c r="C44" s="60" t="s">
        <v>195</v>
      </c>
      <c r="D44" s="49" t="s">
        <v>196</v>
      </c>
      <c r="E44" s="49">
        <v>50</v>
      </c>
      <c r="F44" s="50">
        <v>450</v>
      </c>
      <c r="G44" s="51" t="s">
        <v>54</v>
      </c>
      <c r="H44" s="52">
        <v>46174</v>
      </c>
      <c r="I44" s="53" t="s">
        <v>55</v>
      </c>
      <c r="J44" s="53" t="s">
        <v>56</v>
      </c>
      <c r="K44" s="53" t="s">
        <v>164</v>
      </c>
      <c r="L44" s="53" t="s">
        <v>58</v>
      </c>
      <c r="M44" s="54" t="s">
        <v>73</v>
      </c>
      <c r="N44" s="55" t="s">
        <v>21</v>
      </c>
      <c r="O44" s="56" t="s">
        <v>60</v>
      </c>
      <c r="P44" s="56"/>
      <c r="Q44" s="56"/>
      <c r="R44" s="57"/>
      <c r="S44" s="57" t="s">
        <v>185</v>
      </c>
      <c r="T44" s="56"/>
      <c r="U44" s="56"/>
      <c r="V44" s="57" t="str">
        <f t="array" ref="V44">IFERROR(INDEX(#REF!,MATCH($Q44,#REF!,0)),"")</f>
        <v/>
      </c>
      <c r="W44" s="57" t="str">
        <f t="array" ref="W44">IFERROR(INDEX(#REF!,MATCH($Q44,#REF!,0)),"")</f>
        <v/>
      </c>
      <c r="X44" s="58" t="str">
        <f t="array" ref="X44">IFERROR(INDEX(#REF!,MATCH($Q44,#REF!,0)),"")</f>
        <v/>
      </c>
      <c r="Y44" s="58" t="str">
        <f t="array" ref="Y44">IFERROR(INDEX(#REF!,MATCH($Q44,#REF!,0)),"")</f>
        <v/>
      </c>
      <c r="Z44" s="58" t="str">
        <f t="array" ref="Z44">IFERROR(INDEX(#REF!,MATCH($Q44,#REF!,0)),"")</f>
        <v/>
      </c>
      <c r="AA44" s="58" t="e">
        <f t="shared" si="0"/>
        <v>#VALUE!</v>
      </c>
      <c r="AB44" s="56"/>
      <c r="AC44" s="56"/>
      <c r="AD44" s="56"/>
    </row>
    <row r="45" spans="1:30" ht="15.75" hidden="1" customHeight="1">
      <c r="A45" s="35" t="s">
        <v>197</v>
      </c>
      <c r="B45" s="35" t="s">
        <v>106</v>
      </c>
      <c r="C45" s="36" t="s">
        <v>198</v>
      </c>
      <c r="D45" s="37" t="s">
        <v>199</v>
      </c>
      <c r="E45" s="37">
        <v>24</v>
      </c>
      <c r="F45" s="38">
        <v>432</v>
      </c>
      <c r="G45" s="39" t="s">
        <v>54</v>
      </c>
      <c r="H45" s="40">
        <v>46174</v>
      </c>
      <c r="I45" s="41" t="s">
        <v>55</v>
      </c>
      <c r="J45" s="41" t="s">
        <v>56</v>
      </c>
      <c r="K45" s="41" t="s">
        <v>164</v>
      </c>
      <c r="L45" s="41" t="s">
        <v>58</v>
      </c>
      <c r="M45" s="42" t="s">
        <v>73</v>
      </c>
      <c r="N45" s="43" t="s">
        <v>21</v>
      </c>
      <c r="O45" s="44" t="s">
        <v>60</v>
      </c>
      <c r="P45" s="44"/>
      <c r="Q45" s="44"/>
      <c r="R45" s="45"/>
      <c r="S45" s="45" t="s">
        <v>185</v>
      </c>
      <c r="T45" s="44"/>
      <c r="U45" s="44"/>
      <c r="V45" s="45" t="str">
        <f t="array" ref="V45">IFERROR(INDEX(#REF!,MATCH($Q45,#REF!,0)),"")</f>
        <v/>
      </c>
      <c r="W45" s="45" t="str">
        <f t="array" ref="W45">IFERROR(INDEX(#REF!,MATCH($Q45,#REF!,0)),"")</f>
        <v/>
      </c>
      <c r="X45" s="46" t="str">
        <f t="array" ref="X45">IFERROR(INDEX(#REF!,MATCH($Q45,#REF!,0)),"")</f>
        <v/>
      </c>
      <c r="Y45" s="46" t="str">
        <f t="array" ref="Y45">IFERROR(INDEX(#REF!,MATCH($Q45,#REF!,0)),"")</f>
        <v/>
      </c>
      <c r="Z45" s="46" t="str">
        <f t="array" ref="Z45">IFERROR(INDEX(#REF!,MATCH($Q45,#REF!,0)),"")</f>
        <v/>
      </c>
      <c r="AA45" s="46" t="e">
        <f t="shared" si="0"/>
        <v>#VALUE!</v>
      </c>
      <c r="AB45" s="44"/>
      <c r="AC45" s="44"/>
      <c r="AD45" s="44"/>
    </row>
    <row r="46" spans="1:30" ht="15.75" hidden="1" customHeight="1">
      <c r="A46" s="47" t="s">
        <v>200</v>
      </c>
      <c r="B46" s="47" t="s">
        <v>106</v>
      </c>
      <c r="C46" s="60" t="s">
        <v>201</v>
      </c>
      <c r="D46" s="49" t="s">
        <v>53</v>
      </c>
      <c r="E46" s="49">
        <v>2</v>
      </c>
      <c r="F46" s="50">
        <v>364</v>
      </c>
      <c r="G46" s="51" t="s">
        <v>54</v>
      </c>
      <c r="H46" s="52">
        <v>46174</v>
      </c>
      <c r="I46" s="53" t="s">
        <v>55</v>
      </c>
      <c r="J46" s="53" t="s">
        <v>56</v>
      </c>
      <c r="K46" s="53" t="s">
        <v>164</v>
      </c>
      <c r="L46" s="53" t="s">
        <v>58</v>
      </c>
      <c r="M46" s="54" t="s">
        <v>59</v>
      </c>
      <c r="N46" s="55" t="s">
        <v>21</v>
      </c>
      <c r="O46" s="56" t="s">
        <v>60</v>
      </c>
      <c r="P46" s="56"/>
      <c r="Q46" s="56"/>
      <c r="R46" s="57" t="s">
        <v>202</v>
      </c>
      <c r="S46" s="57" t="s">
        <v>181</v>
      </c>
      <c r="T46" s="56"/>
      <c r="U46" s="56"/>
      <c r="V46" s="57" t="str">
        <f t="array" ref="V46">IFERROR(INDEX(#REF!,MATCH($Q46,#REF!,0)),"")</f>
        <v/>
      </c>
      <c r="W46" s="57" t="str">
        <f t="array" ref="W46">IFERROR(INDEX(#REF!,MATCH($Q46,#REF!,0)),"")</f>
        <v/>
      </c>
      <c r="X46" s="58" t="str">
        <f t="array" ref="X46">IFERROR(INDEX(#REF!,MATCH($Q46,#REF!,0)),"")</f>
        <v/>
      </c>
      <c r="Y46" s="58" t="str">
        <f t="array" ref="Y46">IFERROR(INDEX(#REF!,MATCH($Q46,#REF!,0)),"")</f>
        <v/>
      </c>
      <c r="Z46" s="58" t="str">
        <f t="array" ref="Z46">IFERROR(INDEX(#REF!,MATCH($Q46,#REF!,0)),"")</f>
        <v/>
      </c>
      <c r="AA46" s="58" t="e">
        <f t="shared" si="0"/>
        <v>#VALUE!</v>
      </c>
      <c r="AB46" s="56"/>
      <c r="AC46" s="56"/>
      <c r="AD46" s="56"/>
    </row>
    <row r="47" spans="1:30" ht="15.75" hidden="1" customHeight="1">
      <c r="A47" s="35" t="s">
        <v>203</v>
      </c>
      <c r="B47" s="35" t="s">
        <v>106</v>
      </c>
      <c r="C47" s="36" t="s">
        <v>204</v>
      </c>
      <c r="D47" s="37" t="s">
        <v>205</v>
      </c>
      <c r="E47" s="37">
        <v>12</v>
      </c>
      <c r="F47" s="38">
        <v>360</v>
      </c>
      <c r="G47" s="39" t="s">
        <v>54</v>
      </c>
      <c r="H47" s="40">
        <v>46174</v>
      </c>
      <c r="I47" s="41" t="s">
        <v>55</v>
      </c>
      <c r="J47" s="41" t="s">
        <v>56</v>
      </c>
      <c r="K47" s="41" t="s">
        <v>164</v>
      </c>
      <c r="L47" s="41" t="s">
        <v>58</v>
      </c>
      <c r="M47" s="64" t="s">
        <v>95</v>
      </c>
      <c r="N47" s="43" t="s">
        <v>21</v>
      </c>
      <c r="O47" s="44" t="s">
        <v>60</v>
      </c>
      <c r="P47" s="44"/>
      <c r="Q47" s="44"/>
      <c r="R47" s="45" t="s">
        <v>177</v>
      </c>
      <c r="S47" s="45" t="s">
        <v>185</v>
      </c>
      <c r="T47" s="65"/>
      <c r="U47" s="44"/>
      <c r="V47" s="45" t="str">
        <f t="array" ref="V47">IFERROR(INDEX(#REF!,MATCH($Q47,#REF!,0)),"")</f>
        <v/>
      </c>
      <c r="W47" s="45" t="str">
        <f t="array" ref="W47">IFERROR(INDEX(#REF!,MATCH($Q47,#REF!,0)),"")</f>
        <v/>
      </c>
      <c r="X47" s="46" t="str">
        <f t="array" ref="X47">IFERROR(INDEX(#REF!,MATCH($Q47,#REF!,0)),"")</f>
        <v/>
      </c>
      <c r="Y47" s="46" t="str">
        <f t="array" ref="Y47">IFERROR(INDEX(#REF!,MATCH($Q47,#REF!,0)),"")</f>
        <v/>
      </c>
      <c r="Z47" s="46" t="str">
        <f t="array" ref="Z47">IFERROR(INDEX(#REF!,MATCH($Q47,#REF!,0)),"")</f>
        <v/>
      </c>
      <c r="AA47" s="46" t="e">
        <f t="shared" si="0"/>
        <v>#VALUE!</v>
      </c>
      <c r="AB47" s="44"/>
      <c r="AC47" s="44"/>
      <c r="AD47" s="44"/>
    </row>
    <row r="48" spans="1:30" ht="15.75" hidden="1" customHeight="1">
      <c r="A48" s="47" t="s">
        <v>206</v>
      </c>
      <c r="B48" s="47" t="s">
        <v>106</v>
      </c>
      <c r="C48" s="60" t="s">
        <v>207</v>
      </c>
      <c r="D48" s="49" t="s">
        <v>53</v>
      </c>
      <c r="E48" s="49">
        <v>2</v>
      </c>
      <c r="F48" s="50">
        <v>240</v>
      </c>
      <c r="G48" s="51" t="s">
        <v>54</v>
      </c>
      <c r="H48" s="52">
        <v>46143</v>
      </c>
      <c r="I48" s="53" t="s">
        <v>55</v>
      </c>
      <c r="J48" s="53" t="s">
        <v>56</v>
      </c>
      <c r="K48" s="53" t="s">
        <v>164</v>
      </c>
      <c r="L48" s="53" t="s">
        <v>58</v>
      </c>
      <c r="M48" s="54" t="s">
        <v>59</v>
      </c>
      <c r="N48" s="55" t="s">
        <v>21</v>
      </c>
      <c r="O48" s="56" t="s">
        <v>60</v>
      </c>
      <c r="P48" s="56"/>
      <c r="Q48" s="56"/>
      <c r="R48" s="57" t="s">
        <v>202</v>
      </c>
      <c r="S48" s="57" t="s">
        <v>181</v>
      </c>
      <c r="T48" s="56"/>
      <c r="U48" s="56"/>
      <c r="V48" s="57" t="str">
        <f t="array" ref="V48">IFERROR(INDEX(#REF!,MATCH($Q48,#REF!,0)),"")</f>
        <v/>
      </c>
      <c r="W48" s="57" t="str">
        <f t="array" ref="W48">IFERROR(INDEX(#REF!,MATCH($Q48,#REF!,0)),"")</f>
        <v/>
      </c>
      <c r="X48" s="58" t="str">
        <f t="array" ref="X48">IFERROR(INDEX(#REF!,MATCH($Q48,#REF!,0)),"")</f>
        <v/>
      </c>
      <c r="Y48" s="58" t="str">
        <f t="array" ref="Y48">IFERROR(INDEX(#REF!,MATCH($Q48,#REF!,0)),"")</f>
        <v/>
      </c>
      <c r="Z48" s="58" t="str">
        <f t="array" ref="Z48">IFERROR(INDEX(#REF!,MATCH($Q48,#REF!,0)),"")</f>
        <v/>
      </c>
      <c r="AA48" s="58" t="e">
        <f t="shared" si="0"/>
        <v>#VALUE!</v>
      </c>
      <c r="AB48" s="56"/>
      <c r="AC48" s="56"/>
      <c r="AD48" s="56"/>
    </row>
    <row r="49" spans="1:30" ht="15.75" hidden="1" customHeight="1">
      <c r="A49" s="35" t="s">
        <v>208</v>
      </c>
      <c r="B49" s="35" t="s">
        <v>106</v>
      </c>
      <c r="C49" s="36" t="s">
        <v>209</v>
      </c>
      <c r="D49" s="37" t="s">
        <v>210</v>
      </c>
      <c r="E49" s="37">
        <v>1</v>
      </c>
      <c r="F49" s="38">
        <v>100</v>
      </c>
      <c r="G49" s="39" t="s">
        <v>54</v>
      </c>
      <c r="H49" s="40">
        <v>46143</v>
      </c>
      <c r="I49" s="41" t="s">
        <v>55</v>
      </c>
      <c r="J49" s="41" t="s">
        <v>56</v>
      </c>
      <c r="K49" s="41" t="s">
        <v>164</v>
      </c>
      <c r="L49" s="41" t="s">
        <v>58</v>
      </c>
      <c r="M49" s="42" t="s">
        <v>148</v>
      </c>
      <c r="N49" s="43" t="s">
        <v>21</v>
      </c>
      <c r="O49" s="44" t="s">
        <v>60</v>
      </c>
      <c r="P49" s="44"/>
      <c r="Q49" s="44"/>
      <c r="R49" s="45" t="s">
        <v>202</v>
      </c>
      <c r="S49" s="45" t="s">
        <v>181</v>
      </c>
      <c r="T49" s="44"/>
      <c r="U49" s="44"/>
      <c r="V49" s="45" t="str">
        <f t="array" ref="V49">IFERROR(INDEX(#REF!,MATCH($Q49,#REF!,0)),"")</f>
        <v/>
      </c>
      <c r="W49" s="45" t="str">
        <f t="array" ref="W49">IFERROR(INDEX(#REF!,MATCH($Q49,#REF!,0)),"")</f>
        <v/>
      </c>
      <c r="X49" s="46" t="str">
        <f t="array" ref="X49">IFERROR(INDEX(#REF!,MATCH($Q49,#REF!,0)),"")</f>
        <v/>
      </c>
      <c r="Y49" s="46" t="str">
        <f t="array" ref="Y49">IFERROR(INDEX(#REF!,MATCH($Q49,#REF!,0)),"")</f>
        <v/>
      </c>
      <c r="Z49" s="46" t="str">
        <f t="array" ref="Z49">IFERROR(INDEX(#REF!,MATCH($Q49,#REF!,0)),"")</f>
        <v/>
      </c>
      <c r="AA49" s="46" t="e">
        <f t="shared" si="0"/>
        <v>#VALUE!</v>
      </c>
      <c r="AB49" s="44"/>
      <c r="AC49" s="44"/>
      <c r="AD49" s="44"/>
    </row>
    <row r="50" spans="1:30" ht="15.75" hidden="1" customHeight="1">
      <c r="A50" s="47" t="s">
        <v>211</v>
      </c>
      <c r="B50" s="47" t="s">
        <v>106</v>
      </c>
      <c r="C50" s="60" t="s">
        <v>212</v>
      </c>
      <c r="D50" s="49" t="s">
        <v>196</v>
      </c>
      <c r="E50" s="49">
        <v>6</v>
      </c>
      <c r="F50" s="50">
        <v>33</v>
      </c>
      <c r="G50" s="51" t="s">
        <v>54</v>
      </c>
      <c r="H50" s="52">
        <v>46143</v>
      </c>
      <c r="I50" s="53" t="s">
        <v>55</v>
      </c>
      <c r="J50" s="53" t="s">
        <v>56</v>
      </c>
      <c r="K50" s="53" t="s">
        <v>164</v>
      </c>
      <c r="L50" s="53" t="s">
        <v>58</v>
      </c>
      <c r="M50" s="54" t="s">
        <v>136</v>
      </c>
      <c r="N50" s="55" t="s">
        <v>21</v>
      </c>
      <c r="O50" s="56" t="s">
        <v>60</v>
      </c>
      <c r="P50" s="56"/>
      <c r="Q50" s="56"/>
      <c r="R50" s="57"/>
      <c r="S50" s="57" t="s">
        <v>185</v>
      </c>
      <c r="T50" s="56"/>
      <c r="U50" s="56"/>
      <c r="V50" s="57" t="str">
        <f t="array" ref="V50">IFERROR(INDEX(#REF!,MATCH($Q50,#REF!,0)),"")</f>
        <v/>
      </c>
      <c r="W50" s="57" t="str">
        <f t="array" ref="W50">IFERROR(INDEX(#REF!,MATCH($Q50,#REF!,0)),"")</f>
        <v/>
      </c>
      <c r="X50" s="58" t="str">
        <f t="array" ref="X50">IFERROR(INDEX(#REF!,MATCH($Q50,#REF!,0)),"")</f>
        <v/>
      </c>
      <c r="Y50" s="58" t="str">
        <f t="array" ref="Y50">IFERROR(INDEX(#REF!,MATCH($Q50,#REF!,0)),"")</f>
        <v/>
      </c>
      <c r="Z50" s="58" t="str">
        <f t="array" ref="Z50">IFERROR(INDEX(#REF!,MATCH($Q50,#REF!,0)),"")</f>
        <v/>
      </c>
      <c r="AA50" s="58" t="e">
        <f t="shared" si="0"/>
        <v>#VALUE!</v>
      </c>
      <c r="AB50" s="56"/>
      <c r="AC50" s="56"/>
      <c r="AD50" s="56"/>
    </row>
    <row r="51" spans="1:30" ht="15.75" hidden="1" customHeight="1">
      <c r="A51" s="35" t="s">
        <v>213</v>
      </c>
      <c r="B51" s="35" t="s">
        <v>106</v>
      </c>
      <c r="C51" s="36" t="s">
        <v>214</v>
      </c>
      <c r="D51" s="37" t="s">
        <v>196</v>
      </c>
      <c r="E51" s="37">
        <v>6</v>
      </c>
      <c r="F51" s="38">
        <v>33</v>
      </c>
      <c r="G51" s="39" t="s">
        <v>54</v>
      </c>
      <c r="H51" s="40">
        <v>46143</v>
      </c>
      <c r="I51" s="41" t="s">
        <v>55</v>
      </c>
      <c r="J51" s="41" t="s">
        <v>56</v>
      </c>
      <c r="K51" s="41" t="s">
        <v>164</v>
      </c>
      <c r="L51" s="41" t="s">
        <v>58</v>
      </c>
      <c r="M51" s="42" t="s">
        <v>136</v>
      </c>
      <c r="N51" s="43" t="s">
        <v>21</v>
      </c>
      <c r="O51" s="44" t="s">
        <v>60</v>
      </c>
      <c r="P51" s="44"/>
      <c r="Q51" s="44"/>
      <c r="R51" s="45"/>
      <c r="S51" s="45" t="s">
        <v>185</v>
      </c>
      <c r="T51" s="44"/>
      <c r="U51" s="44"/>
      <c r="V51" s="45" t="str">
        <f t="array" ref="V51">IFERROR(INDEX(#REF!,MATCH($Q51,#REF!,0)),"")</f>
        <v/>
      </c>
      <c r="W51" s="45" t="str">
        <f t="array" ref="W51">IFERROR(INDEX(#REF!,MATCH($Q51,#REF!,0)),"")</f>
        <v/>
      </c>
      <c r="X51" s="46" t="str">
        <f t="array" ref="X51">IFERROR(INDEX(#REF!,MATCH($Q51,#REF!,0)),"")</f>
        <v/>
      </c>
      <c r="Y51" s="46" t="str">
        <f t="array" ref="Y51">IFERROR(INDEX(#REF!,MATCH($Q51,#REF!,0)),"")</f>
        <v/>
      </c>
      <c r="Z51" s="46" t="str">
        <f t="array" ref="Z51">IFERROR(INDEX(#REF!,MATCH($Q51,#REF!,0)),"")</f>
        <v/>
      </c>
      <c r="AA51" s="46" t="e">
        <f t="shared" si="0"/>
        <v>#VALUE!</v>
      </c>
      <c r="AB51" s="44"/>
      <c r="AC51" s="44"/>
      <c r="AD51" s="44"/>
    </row>
    <row r="52" spans="1:30" ht="15.75" hidden="1" customHeight="1">
      <c r="A52" s="47" t="s">
        <v>215</v>
      </c>
      <c r="B52" s="47" t="s">
        <v>70</v>
      </c>
      <c r="C52" s="60" t="s">
        <v>216</v>
      </c>
      <c r="D52" s="49" t="s">
        <v>53</v>
      </c>
      <c r="E52" s="49">
        <v>5</v>
      </c>
      <c r="F52" s="50">
        <v>42875</v>
      </c>
      <c r="G52" s="51" t="s">
        <v>54</v>
      </c>
      <c r="H52" s="52">
        <v>46266</v>
      </c>
      <c r="I52" s="53" t="s">
        <v>55</v>
      </c>
      <c r="J52" s="53" t="s">
        <v>56</v>
      </c>
      <c r="K52" s="53" t="s">
        <v>164</v>
      </c>
      <c r="L52" s="53" t="s">
        <v>58</v>
      </c>
      <c r="M52" s="62" t="s">
        <v>95</v>
      </c>
      <c r="N52" s="55" t="s">
        <v>21</v>
      </c>
      <c r="O52" s="56" t="s">
        <v>60</v>
      </c>
      <c r="P52" s="56"/>
      <c r="Q52" s="56"/>
      <c r="R52" s="57"/>
      <c r="S52" s="57" t="s">
        <v>217</v>
      </c>
      <c r="T52" s="56"/>
      <c r="U52" s="56"/>
      <c r="V52" s="57" t="str">
        <f t="array" ref="V52">IFERROR(INDEX(#REF!,MATCH($Q52,#REF!,0)),"")</f>
        <v/>
      </c>
      <c r="W52" s="57" t="str">
        <f t="array" ref="W52">IFERROR(INDEX(#REF!,MATCH($Q52,#REF!,0)),"")</f>
        <v/>
      </c>
      <c r="X52" s="58" t="str">
        <f t="array" ref="X52">IFERROR(INDEX(#REF!,MATCH($Q52,#REF!,0)),"")</f>
        <v/>
      </c>
      <c r="Y52" s="58" t="str">
        <f t="array" ref="Y52">IFERROR(INDEX(#REF!,MATCH($Q52,#REF!,0)),"")</f>
        <v/>
      </c>
      <c r="Z52" s="58" t="str">
        <f t="array" ref="Z52">IFERROR(INDEX(#REF!,MATCH($Q52,#REF!,0)),"")</f>
        <v/>
      </c>
      <c r="AA52" s="58" t="e">
        <f t="shared" si="0"/>
        <v>#VALUE!</v>
      </c>
      <c r="AB52" s="56"/>
      <c r="AC52" s="56"/>
      <c r="AD52" s="56"/>
    </row>
    <row r="53" spans="1:30" ht="15.75" hidden="1" customHeight="1">
      <c r="A53" s="35" t="s">
        <v>218</v>
      </c>
      <c r="B53" s="35" t="s">
        <v>219</v>
      </c>
      <c r="C53" s="36" t="s">
        <v>220</v>
      </c>
      <c r="D53" s="37" t="s">
        <v>53</v>
      </c>
      <c r="E53" s="37">
        <v>20</v>
      </c>
      <c r="F53" s="38">
        <v>32000</v>
      </c>
      <c r="G53" s="39" t="s">
        <v>54</v>
      </c>
      <c r="H53" s="40">
        <v>46235</v>
      </c>
      <c r="I53" s="41" t="s">
        <v>55</v>
      </c>
      <c r="J53" s="41" t="s">
        <v>56</v>
      </c>
      <c r="K53" s="41" t="s">
        <v>164</v>
      </c>
      <c r="L53" s="41" t="s">
        <v>58</v>
      </c>
      <c r="M53" s="42" t="s">
        <v>59</v>
      </c>
      <c r="N53" s="43" t="s">
        <v>21</v>
      </c>
      <c r="O53" s="44" t="s">
        <v>60</v>
      </c>
      <c r="P53" s="44"/>
      <c r="Q53" s="44"/>
      <c r="R53" s="45" t="s">
        <v>221</v>
      </c>
      <c r="S53" s="45" t="s">
        <v>222</v>
      </c>
      <c r="T53" s="44"/>
      <c r="U53" s="44"/>
      <c r="V53" s="45" t="str">
        <f t="array" ref="V53">IFERROR(INDEX(#REF!,MATCH($Q53,#REF!,0)),"")</f>
        <v/>
      </c>
      <c r="W53" s="45" t="str">
        <f t="array" ref="W53">IFERROR(INDEX(#REF!,MATCH($Q53,#REF!,0)),"")</f>
        <v/>
      </c>
      <c r="X53" s="46" t="str">
        <f t="array" ref="X53">IFERROR(INDEX(#REF!,MATCH($Q53,#REF!,0)),"")</f>
        <v/>
      </c>
      <c r="Y53" s="46" t="str">
        <f t="array" ref="Y53">IFERROR(INDEX(#REF!,MATCH($Q53,#REF!,0)),"")</f>
        <v/>
      </c>
      <c r="Z53" s="46" t="str">
        <f t="array" ref="Z53">IFERROR(INDEX(#REF!,MATCH($Q53,#REF!,0)),"")</f>
        <v/>
      </c>
      <c r="AA53" s="46" t="e">
        <f t="shared" si="0"/>
        <v>#VALUE!</v>
      </c>
      <c r="AB53" s="44"/>
      <c r="AC53" s="44"/>
      <c r="AD53" s="44"/>
    </row>
    <row r="54" spans="1:30" ht="15.75" hidden="1" customHeight="1">
      <c r="A54" s="47" t="s">
        <v>223</v>
      </c>
      <c r="B54" s="47" t="s">
        <v>145</v>
      </c>
      <c r="C54" s="60" t="s">
        <v>224</v>
      </c>
      <c r="D54" s="49" t="s">
        <v>53</v>
      </c>
      <c r="E54" s="49">
        <v>1</v>
      </c>
      <c r="F54" s="50">
        <v>30000</v>
      </c>
      <c r="G54" s="51" t="s">
        <v>54</v>
      </c>
      <c r="H54" s="52">
        <v>46235</v>
      </c>
      <c r="I54" s="53" t="s">
        <v>55</v>
      </c>
      <c r="J54" s="53" t="s">
        <v>56</v>
      </c>
      <c r="K54" s="53" t="s">
        <v>164</v>
      </c>
      <c r="L54" s="53" t="s">
        <v>58</v>
      </c>
      <c r="M54" s="54" t="s">
        <v>73</v>
      </c>
      <c r="N54" s="55" t="s">
        <v>21</v>
      </c>
      <c r="O54" s="56" t="s">
        <v>60</v>
      </c>
      <c r="P54" s="56"/>
      <c r="Q54" s="56"/>
      <c r="R54" s="57"/>
      <c r="S54" s="57" t="s">
        <v>225</v>
      </c>
      <c r="T54" s="56"/>
      <c r="U54" s="56"/>
      <c r="V54" s="57" t="str">
        <f t="array" ref="V54">IFERROR(INDEX(#REF!,MATCH($Q54,#REF!,0)),"")</f>
        <v/>
      </c>
      <c r="W54" s="57" t="str">
        <f t="array" ref="W54">IFERROR(INDEX(#REF!,MATCH($Q54,#REF!,0)),"")</f>
        <v/>
      </c>
      <c r="X54" s="58" t="str">
        <f t="array" ref="X54">IFERROR(INDEX(#REF!,MATCH($Q54,#REF!,0)),"")</f>
        <v/>
      </c>
      <c r="Y54" s="58" t="str">
        <f t="array" ref="Y54">IFERROR(INDEX(#REF!,MATCH($Q54,#REF!,0)),"")</f>
        <v/>
      </c>
      <c r="Z54" s="58" t="str">
        <f t="array" ref="Z54">IFERROR(INDEX(#REF!,MATCH($Q54,#REF!,0)),"")</f>
        <v/>
      </c>
      <c r="AA54" s="58" t="e">
        <f t="shared" si="0"/>
        <v>#VALUE!</v>
      </c>
      <c r="AB54" s="56"/>
      <c r="AC54" s="56"/>
      <c r="AD54" s="56"/>
    </row>
    <row r="55" spans="1:30" ht="15.75" hidden="1" customHeight="1">
      <c r="A55" s="35" t="s">
        <v>226</v>
      </c>
      <c r="B55" s="35" t="s">
        <v>51</v>
      </c>
      <c r="C55" s="36" t="s">
        <v>227</v>
      </c>
      <c r="D55" s="37" t="s">
        <v>53</v>
      </c>
      <c r="E55" s="37">
        <v>35</v>
      </c>
      <c r="F55" s="38">
        <v>24500</v>
      </c>
      <c r="G55" s="39" t="s">
        <v>54</v>
      </c>
      <c r="H55" s="40">
        <v>46235</v>
      </c>
      <c r="I55" s="41" t="s">
        <v>55</v>
      </c>
      <c r="J55" s="41" t="s">
        <v>56</v>
      </c>
      <c r="K55" s="41" t="s">
        <v>164</v>
      </c>
      <c r="L55" s="41" t="s">
        <v>58</v>
      </c>
      <c r="M55" s="42" t="s">
        <v>136</v>
      </c>
      <c r="N55" s="43" t="s">
        <v>21</v>
      </c>
      <c r="O55" s="44" t="s">
        <v>60</v>
      </c>
      <c r="P55" s="44"/>
      <c r="Q55" s="44"/>
      <c r="R55" s="45" t="s">
        <v>228</v>
      </c>
      <c r="S55" s="45" t="s">
        <v>229</v>
      </c>
      <c r="T55" s="44"/>
      <c r="U55" s="44"/>
      <c r="V55" s="45" t="str">
        <f t="array" ref="V55">IFERROR(INDEX(#REF!,MATCH($Q55,#REF!,0)),"")</f>
        <v/>
      </c>
      <c r="W55" s="45" t="str">
        <f t="array" ref="W55">IFERROR(INDEX(#REF!,MATCH($Q55,#REF!,0)),"")</f>
        <v/>
      </c>
      <c r="X55" s="46" t="str">
        <f t="array" ref="X55">IFERROR(INDEX(#REF!,MATCH($Q55,#REF!,0)),"")</f>
        <v/>
      </c>
      <c r="Y55" s="46" t="str">
        <f t="array" ref="Y55">IFERROR(INDEX(#REF!,MATCH($Q55,#REF!,0)),"")</f>
        <v/>
      </c>
      <c r="Z55" s="46" t="str">
        <f t="array" ref="Z55">IFERROR(INDEX(#REF!,MATCH($Q55,#REF!,0)),"")</f>
        <v/>
      </c>
      <c r="AA55" s="46" t="e">
        <f t="shared" si="0"/>
        <v>#VALUE!</v>
      </c>
      <c r="AB55" s="44"/>
      <c r="AC55" s="44"/>
      <c r="AD55" s="44"/>
    </row>
    <row r="56" spans="1:30" ht="15.75" hidden="1" customHeight="1">
      <c r="A56" s="47" t="s">
        <v>230</v>
      </c>
      <c r="B56" s="47" t="s">
        <v>145</v>
      </c>
      <c r="C56" s="60" t="s">
        <v>231</v>
      </c>
      <c r="D56" s="49" t="s">
        <v>53</v>
      </c>
      <c r="E56" s="49">
        <v>480</v>
      </c>
      <c r="F56" s="50">
        <v>21600</v>
      </c>
      <c r="G56" s="51" t="s">
        <v>54</v>
      </c>
      <c r="H56" s="52">
        <v>46235</v>
      </c>
      <c r="I56" s="53" t="s">
        <v>55</v>
      </c>
      <c r="J56" s="53" t="s">
        <v>56</v>
      </c>
      <c r="K56" s="53" t="s">
        <v>164</v>
      </c>
      <c r="L56" s="53" t="s">
        <v>58</v>
      </c>
      <c r="M56" s="54" t="s">
        <v>59</v>
      </c>
      <c r="N56" s="55" t="s">
        <v>21</v>
      </c>
      <c r="O56" s="56" t="s">
        <v>60</v>
      </c>
      <c r="P56" s="56"/>
      <c r="Q56" s="56"/>
      <c r="R56" s="57"/>
      <c r="S56" s="57" t="s">
        <v>110</v>
      </c>
      <c r="T56" s="56"/>
      <c r="U56" s="56"/>
      <c r="V56" s="57" t="str">
        <f t="array" ref="V56">IFERROR(INDEX(#REF!,MATCH($Q56,#REF!,0)),"")</f>
        <v/>
      </c>
      <c r="W56" s="57" t="str">
        <f t="array" ref="W56">IFERROR(INDEX(#REF!,MATCH($Q56,#REF!,0)),"")</f>
        <v/>
      </c>
      <c r="X56" s="58" t="str">
        <f t="array" ref="X56">IFERROR(INDEX(#REF!,MATCH($Q56,#REF!,0)),"")</f>
        <v/>
      </c>
      <c r="Y56" s="58" t="str">
        <f t="array" ref="Y56">IFERROR(INDEX(#REF!,MATCH($Q56,#REF!,0)),"")</f>
        <v/>
      </c>
      <c r="Z56" s="58" t="str">
        <f t="array" ref="Z56">IFERROR(INDEX(#REF!,MATCH($Q56,#REF!,0)),"")</f>
        <v/>
      </c>
      <c r="AA56" s="58" t="e">
        <f t="shared" si="0"/>
        <v>#VALUE!</v>
      </c>
      <c r="AB56" s="56"/>
      <c r="AC56" s="56"/>
      <c r="AD56" s="56"/>
    </row>
    <row r="57" spans="1:30" ht="15.75" hidden="1" customHeight="1">
      <c r="A57" s="35" t="s">
        <v>232</v>
      </c>
      <c r="B57" s="35" t="s">
        <v>233</v>
      </c>
      <c r="C57" s="36" t="s">
        <v>234</v>
      </c>
      <c r="D57" s="37" t="s">
        <v>53</v>
      </c>
      <c r="E57" s="37">
        <v>4</v>
      </c>
      <c r="F57" s="38">
        <v>19200</v>
      </c>
      <c r="G57" s="39" t="s">
        <v>54</v>
      </c>
      <c r="H57" s="40">
        <v>46235</v>
      </c>
      <c r="I57" s="41" t="s">
        <v>55</v>
      </c>
      <c r="J57" s="41" t="s">
        <v>56</v>
      </c>
      <c r="K57" s="41" t="s">
        <v>164</v>
      </c>
      <c r="L57" s="41" t="s">
        <v>58</v>
      </c>
      <c r="M57" s="42" t="s">
        <v>73</v>
      </c>
      <c r="N57" s="43" t="s">
        <v>21</v>
      </c>
      <c r="O57" s="44" t="s">
        <v>60</v>
      </c>
      <c r="P57" s="44"/>
      <c r="Q57" s="44"/>
      <c r="R57" s="45"/>
      <c r="S57" s="45" t="s">
        <v>235</v>
      </c>
      <c r="T57" s="44"/>
      <c r="U57" s="44"/>
      <c r="V57" s="45" t="str">
        <f t="array" ref="V57">IFERROR(INDEX(#REF!,MATCH($Q57,#REF!,0)),"")</f>
        <v/>
      </c>
      <c r="W57" s="45" t="str">
        <f t="array" ref="W57">IFERROR(INDEX(#REF!,MATCH($Q57,#REF!,0)),"")</f>
        <v/>
      </c>
      <c r="X57" s="46" t="str">
        <f t="array" ref="X57">IFERROR(INDEX(#REF!,MATCH($Q57,#REF!,0)),"")</f>
        <v/>
      </c>
      <c r="Y57" s="46" t="str">
        <f t="array" ref="Y57">IFERROR(INDEX(#REF!,MATCH($Q57,#REF!,0)),"")</f>
        <v/>
      </c>
      <c r="Z57" s="46" t="str">
        <f t="array" ref="Z57">IFERROR(INDEX(#REF!,MATCH($Q57,#REF!,0)),"")</f>
        <v/>
      </c>
      <c r="AA57" s="46" t="e">
        <f t="shared" si="0"/>
        <v>#VALUE!</v>
      </c>
      <c r="AB57" s="44"/>
      <c r="AC57" s="44"/>
      <c r="AD57" s="44"/>
    </row>
    <row r="58" spans="1:30" ht="15.75" hidden="1" customHeight="1">
      <c r="A58" s="47" t="s">
        <v>236</v>
      </c>
      <c r="B58" s="47" t="s">
        <v>237</v>
      </c>
      <c r="C58" s="60" t="s">
        <v>238</v>
      </c>
      <c r="D58" s="49" t="s">
        <v>53</v>
      </c>
      <c r="E58" s="49">
        <v>40</v>
      </c>
      <c r="F58" s="50">
        <v>16000</v>
      </c>
      <c r="G58" s="51" t="s">
        <v>54</v>
      </c>
      <c r="H58" s="52">
        <v>46235</v>
      </c>
      <c r="I58" s="53" t="s">
        <v>55</v>
      </c>
      <c r="J58" s="53" t="s">
        <v>56</v>
      </c>
      <c r="K58" s="53" t="s">
        <v>164</v>
      </c>
      <c r="L58" s="53" t="s">
        <v>58</v>
      </c>
      <c r="M58" s="54" t="s">
        <v>109</v>
      </c>
      <c r="N58" s="55" t="s">
        <v>21</v>
      </c>
      <c r="O58" s="56" t="s">
        <v>60</v>
      </c>
      <c r="P58" s="56"/>
      <c r="Q58" s="56"/>
      <c r="R58" s="57"/>
      <c r="S58" s="57" t="s">
        <v>239</v>
      </c>
      <c r="T58" s="56"/>
      <c r="U58" s="56"/>
      <c r="V58" s="57" t="str">
        <f t="array" ref="V58">IFERROR(INDEX(#REF!,MATCH($Q58,#REF!,0)),"")</f>
        <v/>
      </c>
      <c r="W58" s="57" t="str">
        <f t="array" ref="W58">IFERROR(INDEX(#REF!,MATCH($Q58,#REF!,0)),"")</f>
        <v/>
      </c>
      <c r="X58" s="58" t="str">
        <f t="array" ref="X58">IFERROR(INDEX(#REF!,MATCH($Q58,#REF!,0)),"")</f>
        <v/>
      </c>
      <c r="Y58" s="58" t="str">
        <f t="array" ref="Y58">IFERROR(INDEX(#REF!,MATCH($Q58,#REF!,0)),"")</f>
        <v/>
      </c>
      <c r="Z58" s="58" t="str">
        <f t="array" ref="Z58">IFERROR(INDEX(#REF!,MATCH($Q58,#REF!,0)),"")</f>
        <v/>
      </c>
      <c r="AA58" s="58" t="e">
        <f t="shared" si="0"/>
        <v>#VALUE!</v>
      </c>
      <c r="AB58" s="56"/>
      <c r="AC58" s="56"/>
      <c r="AD58" s="56"/>
    </row>
    <row r="59" spans="1:30" ht="15.75" hidden="1" customHeight="1">
      <c r="A59" s="35" t="s">
        <v>240</v>
      </c>
      <c r="B59" s="35" t="s">
        <v>169</v>
      </c>
      <c r="C59" s="36" t="s">
        <v>238</v>
      </c>
      <c r="D59" s="37" t="s">
        <v>53</v>
      </c>
      <c r="E59" s="37">
        <v>40</v>
      </c>
      <c r="F59" s="38">
        <v>16000</v>
      </c>
      <c r="G59" s="39" t="s">
        <v>54</v>
      </c>
      <c r="H59" s="40">
        <v>46235</v>
      </c>
      <c r="I59" s="41" t="s">
        <v>55</v>
      </c>
      <c r="J59" s="41" t="s">
        <v>56</v>
      </c>
      <c r="K59" s="41" t="s">
        <v>164</v>
      </c>
      <c r="L59" s="41" t="s">
        <v>58</v>
      </c>
      <c r="M59" s="42" t="s">
        <v>109</v>
      </c>
      <c r="N59" s="43" t="s">
        <v>21</v>
      </c>
      <c r="O59" s="44" t="s">
        <v>60</v>
      </c>
      <c r="P59" s="44"/>
      <c r="Q59" s="44"/>
      <c r="R59" s="45"/>
      <c r="S59" s="45" t="s">
        <v>239</v>
      </c>
      <c r="T59" s="44"/>
      <c r="U59" s="44"/>
      <c r="V59" s="45" t="str">
        <f t="array" ref="V59">IFERROR(INDEX(#REF!,MATCH($Q59,#REF!,0)),"")</f>
        <v/>
      </c>
      <c r="W59" s="45" t="str">
        <f t="array" ref="W59">IFERROR(INDEX(#REF!,MATCH($Q59,#REF!,0)),"")</f>
        <v/>
      </c>
      <c r="X59" s="46" t="str">
        <f t="array" ref="X59">IFERROR(INDEX(#REF!,MATCH($Q59,#REF!,0)),"")</f>
        <v/>
      </c>
      <c r="Y59" s="46" t="str">
        <f t="array" ref="Y59">IFERROR(INDEX(#REF!,MATCH($Q59,#REF!,0)),"")</f>
        <v/>
      </c>
      <c r="Z59" s="46" t="str">
        <f t="array" ref="Z59">IFERROR(INDEX(#REF!,MATCH($Q59,#REF!,0)),"")</f>
        <v/>
      </c>
      <c r="AA59" s="46" t="e">
        <f t="shared" si="0"/>
        <v>#VALUE!</v>
      </c>
      <c r="AB59" s="44"/>
      <c r="AC59" s="44"/>
      <c r="AD59" s="44"/>
    </row>
    <row r="60" spans="1:30" ht="15.75" hidden="1" customHeight="1">
      <c r="A60" s="47" t="s">
        <v>241</v>
      </c>
      <c r="B60" s="47" t="s">
        <v>242</v>
      </c>
      <c r="C60" s="60" t="s">
        <v>238</v>
      </c>
      <c r="D60" s="49" t="s">
        <v>53</v>
      </c>
      <c r="E60" s="49">
        <v>40</v>
      </c>
      <c r="F60" s="50">
        <v>16000</v>
      </c>
      <c r="G60" s="51" t="s">
        <v>54</v>
      </c>
      <c r="H60" s="52">
        <v>46235</v>
      </c>
      <c r="I60" s="53" t="s">
        <v>55</v>
      </c>
      <c r="J60" s="53" t="s">
        <v>56</v>
      </c>
      <c r="K60" s="53" t="s">
        <v>164</v>
      </c>
      <c r="L60" s="53" t="s">
        <v>58</v>
      </c>
      <c r="M60" s="54" t="s">
        <v>109</v>
      </c>
      <c r="N60" s="55" t="s">
        <v>21</v>
      </c>
      <c r="O60" s="56" t="s">
        <v>60</v>
      </c>
      <c r="P60" s="56"/>
      <c r="Q60" s="56"/>
      <c r="R60" s="57"/>
      <c r="S60" s="57" t="s">
        <v>239</v>
      </c>
      <c r="T60" s="56"/>
      <c r="U60" s="56"/>
      <c r="V60" s="57" t="str">
        <f t="array" ref="V60">IFERROR(INDEX(#REF!,MATCH($Q60,#REF!,0)),"")</f>
        <v/>
      </c>
      <c r="W60" s="57" t="str">
        <f t="array" ref="W60">IFERROR(INDEX(#REF!,MATCH($Q60,#REF!,0)),"")</f>
        <v/>
      </c>
      <c r="X60" s="58" t="str">
        <f t="array" ref="X60">IFERROR(INDEX(#REF!,MATCH($Q60,#REF!,0)),"")</f>
        <v/>
      </c>
      <c r="Y60" s="58" t="str">
        <f t="array" ref="Y60">IFERROR(INDEX(#REF!,MATCH($Q60,#REF!,0)),"")</f>
        <v/>
      </c>
      <c r="Z60" s="58" t="str">
        <f t="array" ref="Z60">IFERROR(INDEX(#REF!,MATCH($Q60,#REF!,0)),"")</f>
        <v/>
      </c>
      <c r="AA60" s="58" t="e">
        <f t="shared" si="0"/>
        <v>#VALUE!</v>
      </c>
      <c r="AB60" s="56"/>
      <c r="AC60" s="56"/>
      <c r="AD60" s="56"/>
    </row>
    <row r="61" spans="1:30" ht="15.75" hidden="1" customHeight="1">
      <c r="A61" s="35" t="s">
        <v>243</v>
      </c>
      <c r="B61" s="35" t="s">
        <v>161</v>
      </c>
      <c r="C61" s="36" t="s">
        <v>220</v>
      </c>
      <c r="D61" s="37" t="s">
        <v>53</v>
      </c>
      <c r="E61" s="37">
        <v>10</v>
      </c>
      <c r="F61" s="38">
        <v>16000</v>
      </c>
      <c r="G61" s="39" t="s">
        <v>54</v>
      </c>
      <c r="H61" s="40">
        <v>46235</v>
      </c>
      <c r="I61" s="41" t="s">
        <v>55</v>
      </c>
      <c r="J61" s="41" t="s">
        <v>56</v>
      </c>
      <c r="K61" s="41" t="s">
        <v>164</v>
      </c>
      <c r="L61" s="41" t="s">
        <v>58</v>
      </c>
      <c r="M61" s="42" t="s">
        <v>59</v>
      </c>
      <c r="N61" s="43" t="s">
        <v>21</v>
      </c>
      <c r="O61" s="44" t="s">
        <v>60</v>
      </c>
      <c r="P61" s="44"/>
      <c r="Q61" s="44"/>
      <c r="R61" s="45" t="s">
        <v>221</v>
      </c>
      <c r="S61" s="45" t="s">
        <v>222</v>
      </c>
      <c r="T61" s="44"/>
      <c r="U61" s="44"/>
      <c r="V61" s="45" t="str">
        <f t="array" ref="V61">IFERROR(INDEX(#REF!,MATCH($Q61,#REF!,0)),"")</f>
        <v/>
      </c>
      <c r="W61" s="45" t="str">
        <f t="array" ref="W61">IFERROR(INDEX(#REF!,MATCH($Q61,#REF!,0)),"")</f>
        <v/>
      </c>
      <c r="X61" s="46" t="str">
        <f t="array" ref="X61">IFERROR(INDEX(#REF!,MATCH($Q61,#REF!,0)),"")</f>
        <v/>
      </c>
      <c r="Y61" s="46" t="str">
        <f t="array" ref="Y61">IFERROR(INDEX(#REF!,MATCH($Q61,#REF!,0)),"")</f>
        <v/>
      </c>
      <c r="Z61" s="46" t="str">
        <f t="array" ref="Z61">IFERROR(INDEX(#REF!,MATCH($Q61,#REF!,0)),"")</f>
        <v/>
      </c>
      <c r="AA61" s="46" t="e">
        <f t="shared" si="0"/>
        <v>#VALUE!</v>
      </c>
      <c r="AB61" s="44"/>
      <c r="AC61" s="44"/>
      <c r="AD61" s="44"/>
    </row>
    <row r="62" spans="1:30" ht="15.75" hidden="1" customHeight="1">
      <c r="A62" s="47" t="s">
        <v>244</v>
      </c>
      <c r="B62" s="47" t="s">
        <v>245</v>
      </c>
      <c r="C62" s="60" t="s">
        <v>220</v>
      </c>
      <c r="D62" s="49" t="s">
        <v>53</v>
      </c>
      <c r="E62" s="49">
        <v>10</v>
      </c>
      <c r="F62" s="50">
        <v>16000</v>
      </c>
      <c r="G62" s="51" t="s">
        <v>54</v>
      </c>
      <c r="H62" s="52">
        <v>46235</v>
      </c>
      <c r="I62" s="53" t="s">
        <v>55</v>
      </c>
      <c r="J62" s="53" t="s">
        <v>56</v>
      </c>
      <c r="K62" s="53" t="s">
        <v>164</v>
      </c>
      <c r="L62" s="53" t="s">
        <v>58</v>
      </c>
      <c r="M62" s="54" t="s">
        <v>59</v>
      </c>
      <c r="N62" s="55" t="s">
        <v>21</v>
      </c>
      <c r="O62" s="56" t="s">
        <v>60</v>
      </c>
      <c r="P62" s="56"/>
      <c r="Q62" s="56"/>
      <c r="R62" s="57" t="s">
        <v>221</v>
      </c>
      <c r="S62" s="57" t="s">
        <v>222</v>
      </c>
      <c r="T62" s="56"/>
      <c r="U62" s="56"/>
      <c r="V62" s="57" t="str">
        <f t="array" ref="V62">IFERROR(INDEX(#REF!,MATCH($Q62,#REF!,0)),"")</f>
        <v/>
      </c>
      <c r="W62" s="57" t="str">
        <f t="array" ref="W62">IFERROR(INDEX(#REF!,MATCH($Q62,#REF!,0)),"")</f>
        <v/>
      </c>
      <c r="X62" s="58" t="str">
        <f t="array" ref="X62">IFERROR(INDEX(#REF!,MATCH($Q62,#REF!,0)),"")</f>
        <v/>
      </c>
      <c r="Y62" s="58" t="str">
        <f t="array" ref="Y62">IFERROR(INDEX(#REF!,MATCH($Q62,#REF!,0)),"")</f>
        <v/>
      </c>
      <c r="Z62" s="58" t="str">
        <f t="array" ref="Z62">IFERROR(INDEX(#REF!,MATCH($Q62,#REF!,0)),"")</f>
        <v/>
      </c>
      <c r="AA62" s="58" t="e">
        <f t="shared" si="0"/>
        <v>#VALUE!</v>
      </c>
      <c r="AB62" s="56"/>
      <c r="AC62" s="56"/>
      <c r="AD62" s="56"/>
    </row>
    <row r="63" spans="1:30" ht="15.75" hidden="1" customHeight="1">
      <c r="A63" s="35" t="s">
        <v>246</v>
      </c>
      <c r="B63" s="35" t="s">
        <v>247</v>
      </c>
      <c r="C63" s="36" t="s">
        <v>220</v>
      </c>
      <c r="D63" s="37" t="s">
        <v>53</v>
      </c>
      <c r="E63" s="37">
        <v>10</v>
      </c>
      <c r="F63" s="38">
        <v>16000</v>
      </c>
      <c r="G63" s="39" t="s">
        <v>54</v>
      </c>
      <c r="H63" s="40">
        <v>46235</v>
      </c>
      <c r="I63" s="41" t="s">
        <v>55</v>
      </c>
      <c r="J63" s="41" t="s">
        <v>56</v>
      </c>
      <c r="K63" s="41" t="s">
        <v>164</v>
      </c>
      <c r="L63" s="41" t="s">
        <v>58</v>
      </c>
      <c r="M63" s="42" t="s">
        <v>59</v>
      </c>
      <c r="N63" s="43" t="s">
        <v>21</v>
      </c>
      <c r="O63" s="44" t="s">
        <v>60</v>
      </c>
      <c r="P63" s="44"/>
      <c r="Q63" s="44"/>
      <c r="R63" s="45" t="s">
        <v>221</v>
      </c>
      <c r="S63" s="45" t="s">
        <v>222</v>
      </c>
      <c r="T63" s="44"/>
      <c r="U63" s="44"/>
      <c r="V63" s="45" t="str">
        <f t="array" ref="V63">IFERROR(INDEX(#REF!,MATCH($Q63,#REF!,0)),"")</f>
        <v/>
      </c>
      <c r="W63" s="45" t="str">
        <f t="array" ref="W63">IFERROR(INDEX(#REF!,MATCH($Q63,#REF!,0)),"")</f>
        <v/>
      </c>
      <c r="X63" s="46" t="str">
        <f t="array" ref="X63">IFERROR(INDEX(#REF!,MATCH($Q63,#REF!,0)),"")</f>
        <v/>
      </c>
      <c r="Y63" s="46" t="str">
        <f t="array" ref="Y63">IFERROR(INDEX(#REF!,MATCH($Q63,#REF!,0)),"")</f>
        <v/>
      </c>
      <c r="Z63" s="46" t="str">
        <f t="array" ref="Z63">IFERROR(INDEX(#REF!,MATCH($Q63,#REF!,0)),"")</f>
        <v/>
      </c>
      <c r="AA63" s="46" t="e">
        <f t="shared" si="0"/>
        <v>#VALUE!</v>
      </c>
      <c r="AB63" s="44"/>
      <c r="AC63" s="44"/>
      <c r="AD63" s="44"/>
    </row>
    <row r="64" spans="1:30" ht="15.75" hidden="1" customHeight="1">
      <c r="A64" s="47" t="s">
        <v>248</v>
      </c>
      <c r="B64" s="47" t="s">
        <v>169</v>
      </c>
      <c r="C64" s="60" t="s">
        <v>220</v>
      </c>
      <c r="D64" s="49" t="s">
        <v>53</v>
      </c>
      <c r="E64" s="49">
        <v>10</v>
      </c>
      <c r="F64" s="50">
        <v>16000</v>
      </c>
      <c r="G64" s="51" t="s">
        <v>54</v>
      </c>
      <c r="H64" s="52">
        <v>46235</v>
      </c>
      <c r="I64" s="53" t="s">
        <v>55</v>
      </c>
      <c r="J64" s="53" t="s">
        <v>56</v>
      </c>
      <c r="K64" s="53" t="s">
        <v>164</v>
      </c>
      <c r="L64" s="53" t="s">
        <v>58</v>
      </c>
      <c r="M64" s="54" t="s">
        <v>59</v>
      </c>
      <c r="N64" s="55" t="s">
        <v>21</v>
      </c>
      <c r="O64" s="56" t="s">
        <v>60</v>
      </c>
      <c r="P64" s="56"/>
      <c r="Q64" s="56"/>
      <c r="R64" s="57" t="s">
        <v>221</v>
      </c>
      <c r="S64" s="57" t="s">
        <v>222</v>
      </c>
      <c r="T64" s="56"/>
      <c r="U64" s="56"/>
      <c r="V64" s="57" t="str">
        <f t="array" ref="V64">IFERROR(INDEX(#REF!,MATCH($Q64,#REF!,0)),"")</f>
        <v/>
      </c>
      <c r="W64" s="57" t="str">
        <f t="array" ref="W64">IFERROR(INDEX(#REF!,MATCH($Q64,#REF!,0)),"")</f>
        <v/>
      </c>
      <c r="X64" s="58" t="str">
        <f t="array" ref="X64">IFERROR(INDEX(#REF!,MATCH($Q64,#REF!,0)),"")</f>
        <v/>
      </c>
      <c r="Y64" s="58" t="str">
        <f t="array" ref="Y64">IFERROR(INDEX(#REF!,MATCH($Q64,#REF!,0)),"")</f>
        <v/>
      </c>
      <c r="Z64" s="58" t="str">
        <f t="array" ref="Z64">IFERROR(INDEX(#REF!,MATCH($Q64,#REF!,0)),"")</f>
        <v/>
      </c>
      <c r="AA64" s="58" t="e">
        <f t="shared" si="0"/>
        <v>#VALUE!</v>
      </c>
      <c r="AB64" s="56"/>
      <c r="AC64" s="56"/>
      <c r="AD64" s="56"/>
    </row>
    <row r="65" spans="1:30" ht="15.75" hidden="1" customHeight="1">
      <c r="A65" s="35" t="s">
        <v>249</v>
      </c>
      <c r="B65" s="35" t="s">
        <v>250</v>
      </c>
      <c r="C65" s="36" t="s">
        <v>251</v>
      </c>
      <c r="D65" s="37" t="s">
        <v>53</v>
      </c>
      <c r="E65" s="37">
        <v>50</v>
      </c>
      <c r="F65" s="38">
        <v>15000</v>
      </c>
      <c r="G65" s="39" t="s">
        <v>54</v>
      </c>
      <c r="H65" s="40">
        <v>46235</v>
      </c>
      <c r="I65" s="41" t="s">
        <v>55</v>
      </c>
      <c r="J65" s="41" t="s">
        <v>56</v>
      </c>
      <c r="K65" s="41" t="s">
        <v>164</v>
      </c>
      <c r="L65" s="41" t="s">
        <v>58</v>
      </c>
      <c r="M65" s="42" t="s">
        <v>153</v>
      </c>
      <c r="N65" s="43" t="s">
        <v>21</v>
      </c>
      <c r="O65" s="44" t="s">
        <v>60</v>
      </c>
      <c r="P65" s="44"/>
      <c r="Q65" s="44"/>
      <c r="R65" s="45" t="s">
        <v>158</v>
      </c>
      <c r="S65" s="45" t="s">
        <v>252</v>
      </c>
      <c r="T65" s="44"/>
      <c r="U65" s="44"/>
      <c r="V65" s="45" t="str">
        <f t="array" ref="V65">IFERROR(INDEX(#REF!,MATCH($Q65,#REF!,0)),"")</f>
        <v/>
      </c>
      <c r="W65" s="45" t="str">
        <f t="array" ref="W65">IFERROR(INDEX(#REF!,MATCH($Q65,#REF!,0)),"")</f>
        <v/>
      </c>
      <c r="X65" s="46" t="str">
        <f t="array" ref="X65">IFERROR(INDEX(#REF!,MATCH($Q65,#REF!,0)),"")</f>
        <v/>
      </c>
      <c r="Y65" s="46" t="str">
        <f t="array" ref="Y65">IFERROR(INDEX(#REF!,MATCH($Q65,#REF!,0)),"")</f>
        <v/>
      </c>
      <c r="Z65" s="46" t="str">
        <f t="array" ref="Z65">IFERROR(INDEX(#REF!,MATCH($Q65,#REF!,0)),"")</f>
        <v/>
      </c>
      <c r="AA65" s="46" t="e">
        <f t="shared" si="0"/>
        <v>#VALUE!</v>
      </c>
      <c r="AB65" s="44"/>
      <c r="AC65" s="44"/>
      <c r="AD65" s="44"/>
    </row>
    <row r="66" spans="1:30" ht="15.75" hidden="1" customHeight="1">
      <c r="A66" s="47" t="s">
        <v>253</v>
      </c>
      <c r="B66" s="47" t="s">
        <v>254</v>
      </c>
      <c r="C66" s="60" t="s">
        <v>255</v>
      </c>
      <c r="D66" s="49" t="s">
        <v>53</v>
      </c>
      <c r="E66" s="49">
        <v>6</v>
      </c>
      <c r="F66" s="50">
        <v>15000</v>
      </c>
      <c r="G66" s="51" t="s">
        <v>54</v>
      </c>
      <c r="H66" s="52">
        <v>46235</v>
      </c>
      <c r="I66" s="53" t="s">
        <v>55</v>
      </c>
      <c r="J66" s="53" t="s">
        <v>56</v>
      </c>
      <c r="K66" s="53" t="s">
        <v>164</v>
      </c>
      <c r="L66" s="53" t="s">
        <v>58</v>
      </c>
      <c r="M66" s="54" t="s">
        <v>73</v>
      </c>
      <c r="N66" s="55" t="s">
        <v>21</v>
      </c>
      <c r="O66" s="56" t="s">
        <v>60</v>
      </c>
      <c r="P66" s="56"/>
      <c r="Q66" s="56"/>
      <c r="R66" s="57"/>
      <c r="S66" s="57" t="s">
        <v>256</v>
      </c>
      <c r="T66" s="56"/>
      <c r="U66" s="56"/>
      <c r="V66" s="57" t="str">
        <f t="array" ref="V66">IFERROR(INDEX(#REF!,MATCH($Q66,#REF!,0)),"")</f>
        <v/>
      </c>
      <c r="W66" s="57" t="str">
        <f t="array" ref="W66">IFERROR(INDEX(#REF!,MATCH($Q66,#REF!,0)),"")</f>
        <v/>
      </c>
      <c r="X66" s="58" t="str">
        <f t="array" ref="X66">IFERROR(INDEX(#REF!,MATCH($Q66,#REF!,0)),"")</f>
        <v/>
      </c>
      <c r="Y66" s="58" t="str">
        <f t="array" ref="Y66">IFERROR(INDEX(#REF!,MATCH($Q66,#REF!,0)),"")</f>
        <v/>
      </c>
      <c r="Z66" s="58" t="str">
        <f t="array" ref="Z66">IFERROR(INDEX(#REF!,MATCH($Q66,#REF!,0)),"")</f>
        <v/>
      </c>
      <c r="AA66" s="58" t="e">
        <f t="shared" si="0"/>
        <v>#VALUE!</v>
      </c>
      <c r="AB66" s="56"/>
      <c r="AC66" s="56"/>
      <c r="AD66" s="56"/>
    </row>
    <row r="67" spans="1:30" ht="15.75" hidden="1" customHeight="1">
      <c r="A67" s="35" t="s">
        <v>257</v>
      </c>
      <c r="B67" s="35" t="s">
        <v>258</v>
      </c>
      <c r="C67" s="36" t="s">
        <v>259</v>
      </c>
      <c r="D67" s="37" t="s">
        <v>53</v>
      </c>
      <c r="E67" s="37">
        <v>12</v>
      </c>
      <c r="F67" s="38">
        <v>14400</v>
      </c>
      <c r="G67" s="39" t="s">
        <v>54</v>
      </c>
      <c r="H67" s="40">
        <v>46235</v>
      </c>
      <c r="I67" s="41" t="s">
        <v>55</v>
      </c>
      <c r="J67" s="41" t="s">
        <v>56</v>
      </c>
      <c r="K67" s="41" t="s">
        <v>164</v>
      </c>
      <c r="L67" s="41" t="s">
        <v>58</v>
      </c>
      <c r="M67" s="42" t="s">
        <v>148</v>
      </c>
      <c r="N67" s="43" t="s">
        <v>21</v>
      </c>
      <c r="O67" s="44" t="s">
        <v>60</v>
      </c>
      <c r="P67" s="44"/>
      <c r="Q67" s="44"/>
      <c r="R67" s="45">
        <f t="array" ref="R67">IFERROR(INDEX('BANCO DE DADOS'!$C$3:$C1104,MATCH(C67,'BANCO DE DADOS'!$B$3:$B1104,0),0),"")</f>
        <v>0</v>
      </c>
      <c r="S67" s="45" t="s">
        <v>260</v>
      </c>
      <c r="T67" s="44"/>
      <c r="U67" s="44"/>
      <c r="V67" s="45" t="str">
        <f t="array" ref="V67">IFERROR(INDEX(#REF!,MATCH($Q67,#REF!,0)),"")</f>
        <v/>
      </c>
      <c r="W67" s="45" t="str">
        <f t="array" ref="W67">IFERROR(INDEX(#REF!,MATCH($Q67,#REF!,0)),"")</f>
        <v/>
      </c>
      <c r="X67" s="46" t="str">
        <f t="array" ref="X67">IFERROR(INDEX(#REF!,MATCH($Q67,#REF!,0)),"")</f>
        <v/>
      </c>
      <c r="Y67" s="46" t="str">
        <f t="array" ref="Y67">IFERROR(INDEX(#REF!,MATCH($Q67,#REF!,0)),"")</f>
        <v/>
      </c>
      <c r="Z67" s="46" t="str">
        <f t="array" ref="Z67">IFERROR(INDEX(#REF!,MATCH($Q67,#REF!,0)),"")</f>
        <v/>
      </c>
      <c r="AA67" s="46" t="e">
        <f t="shared" si="0"/>
        <v>#VALUE!</v>
      </c>
      <c r="AB67" s="44"/>
      <c r="AC67" s="44"/>
      <c r="AD67" s="44"/>
    </row>
    <row r="68" spans="1:30" ht="15.75" hidden="1" customHeight="1">
      <c r="A68" s="47" t="s">
        <v>261</v>
      </c>
      <c r="B68" s="47" t="s">
        <v>219</v>
      </c>
      <c r="C68" s="60" t="s">
        <v>262</v>
      </c>
      <c r="D68" s="49" t="s">
        <v>53</v>
      </c>
      <c r="E68" s="49">
        <v>40</v>
      </c>
      <c r="F68" s="50">
        <v>12720</v>
      </c>
      <c r="G68" s="51" t="s">
        <v>54</v>
      </c>
      <c r="H68" s="52">
        <v>46235</v>
      </c>
      <c r="I68" s="53" t="s">
        <v>55</v>
      </c>
      <c r="J68" s="53" t="s">
        <v>56</v>
      </c>
      <c r="K68" s="53" t="s">
        <v>164</v>
      </c>
      <c r="L68" s="53" t="s">
        <v>58</v>
      </c>
      <c r="M68" s="66" t="s">
        <v>109</v>
      </c>
      <c r="N68" s="55" t="s">
        <v>21</v>
      </c>
      <c r="O68" s="56" t="s">
        <v>60</v>
      </c>
      <c r="P68" s="56"/>
      <c r="Q68" s="67"/>
      <c r="R68" s="57" t="s">
        <v>221</v>
      </c>
      <c r="S68" s="68" t="s">
        <v>263</v>
      </c>
      <c r="T68" s="56"/>
      <c r="U68" s="56"/>
      <c r="V68" s="57" t="str">
        <f t="array" ref="V68">IFERROR(INDEX(#REF!,MATCH($Q68,#REF!,0)),"")</f>
        <v/>
      </c>
      <c r="W68" s="57" t="str">
        <f t="array" ref="W68">IFERROR(INDEX(#REF!,MATCH($Q68,#REF!,0)),"")</f>
        <v/>
      </c>
      <c r="X68" s="58" t="str">
        <f t="array" ref="X68">IFERROR(INDEX(#REF!,MATCH($Q68,#REF!,0)),"")</f>
        <v/>
      </c>
      <c r="Y68" s="58" t="str">
        <f t="array" ref="Y68">IFERROR(INDEX(#REF!,MATCH($Q68,#REF!,0)),"")</f>
        <v/>
      </c>
      <c r="Z68" s="58" t="str">
        <f t="array" ref="Z68">IFERROR(INDEX(#REF!,MATCH($Q68,#REF!,0)),"")</f>
        <v/>
      </c>
      <c r="AA68" s="58" t="e">
        <f t="shared" si="0"/>
        <v>#VALUE!</v>
      </c>
      <c r="AB68" s="56"/>
      <c r="AC68" s="56"/>
      <c r="AD68" s="56"/>
    </row>
    <row r="69" spans="1:30" ht="51.75" hidden="1" customHeight="1">
      <c r="A69" s="35" t="s">
        <v>264</v>
      </c>
      <c r="B69" s="35" t="s">
        <v>51</v>
      </c>
      <c r="C69" s="36" t="s">
        <v>265</v>
      </c>
      <c r="D69" s="37" t="s">
        <v>53</v>
      </c>
      <c r="E69" s="37">
        <v>35</v>
      </c>
      <c r="F69" s="38">
        <v>10500</v>
      </c>
      <c r="G69" s="39" t="s">
        <v>54</v>
      </c>
      <c r="H69" s="40">
        <v>46235</v>
      </c>
      <c r="I69" s="41" t="s">
        <v>55</v>
      </c>
      <c r="J69" s="41" t="s">
        <v>56</v>
      </c>
      <c r="K69" s="41" t="s">
        <v>164</v>
      </c>
      <c r="L69" s="41" t="s">
        <v>58</v>
      </c>
      <c r="M69" s="42" t="s">
        <v>136</v>
      </c>
      <c r="N69" s="43" t="s">
        <v>21</v>
      </c>
      <c r="O69" s="44" t="s">
        <v>60</v>
      </c>
      <c r="P69" s="44"/>
      <c r="Q69" s="44"/>
      <c r="R69" s="45" t="s">
        <v>228</v>
      </c>
      <c r="S69" s="45" t="s">
        <v>229</v>
      </c>
      <c r="T69" s="44"/>
      <c r="U69" s="44"/>
      <c r="V69" s="45" t="str">
        <f t="array" ref="V69">IFERROR(INDEX(#REF!,MATCH($Q69,#REF!,0)),"")</f>
        <v/>
      </c>
      <c r="W69" s="45" t="str">
        <f t="array" ref="W69">IFERROR(INDEX(#REF!,MATCH($Q69,#REF!,0)),"")</f>
        <v/>
      </c>
      <c r="X69" s="46" t="str">
        <f t="array" ref="X69">IFERROR(INDEX(#REF!,MATCH($Q69,#REF!,0)),"")</f>
        <v/>
      </c>
      <c r="Y69" s="46" t="str">
        <f t="array" ref="Y69">IFERROR(INDEX(#REF!,MATCH($Q69,#REF!,0)),"")</f>
        <v/>
      </c>
      <c r="Z69" s="46" t="str">
        <f t="array" ref="Z69">IFERROR(INDEX(#REF!,MATCH($Q69,#REF!,0)),"")</f>
        <v/>
      </c>
      <c r="AA69" s="46" t="e">
        <f t="shared" si="0"/>
        <v>#VALUE!</v>
      </c>
      <c r="AB69" s="44"/>
      <c r="AC69" s="44"/>
      <c r="AD69" s="44"/>
    </row>
    <row r="70" spans="1:30" ht="15.75" hidden="1" customHeight="1">
      <c r="A70" s="47" t="s">
        <v>266</v>
      </c>
      <c r="B70" s="47" t="s">
        <v>156</v>
      </c>
      <c r="C70" s="60" t="s">
        <v>267</v>
      </c>
      <c r="D70" s="49" t="s">
        <v>53</v>
      </c>
      <c r="E70" s="49">
        <v>128</v>
      </c>
      <c r="F70" s="50">
        <v>10240</v>
      </c>
      <c r="G70" s="51" t="s">
        <v>54</v>
      </c>
      <c r="H70" s="52">
        <v>46235</v>
      </c>
      <c r="I70" s="53" t="s">
        <v>55</v>
      </c>
      <c r="J70" s="53" t="s">
        <v>56</v>
      </c>
      <c r="K70" s="53" t="s">
        <v>164</v>
      </c>
      <c r="L70" s="53" t="s">
        <v>58</v>
      </c>
      <c r="M70" s="62" t="s">
        <v>95</v>
      </c>
      <c r="N70" s="55" t="s">
        <v>21</v>
      </c>
      <c r="O70" s="56" t="s">
        <v>60</v>
      </c>
      <c r="P70" s="56"/>
      <c r="Q70" s="56"/>
      <c r="R70" s="57"/>
      <c r="S70" s="57" t="s">
        <v>268</v>
      </c>
      <c r="T70" s="56"/>
      <c r="U70" s="56"/>
      <c r="V70" s="57" t="str">
        <f t="array" ref="V70">IFERROR(INDEX(#REF!,MATCH($Q70,#REF!,0)),"")</f>
        <v/>
      </c>
      <c r="W70" s="57" t="str">
        <f t="array" ref="W70">IFERROR(INDEX(#REF!,MATCH($Q70,#REF!,0)),"")</f>
        <v/>
      </c>
      <c r="X70" s="58" t="str">
        <f t="array" ref="X70">IFERROR(INDEX(#REF!,MATCH($Q70,#REF!,0)),"")</f>
        <v/>
      </c>
      <c r="Y70" s="58" t="str">
        <f t="array" ref="Y70">IFERROR(INDEX(#REF!,MATCH($Q70,#REF!,0)),"")</f>
        <v/>
      </c>
      <c r="Z70" s="58" t="str">
        <f t="array" ref="Z70">IFERROR(INDEX(#REF!,MATCH($Q70,#REF!,0)),"")</f>
        <v/>
      </c>
      <c r="AA70" s="58" t="e">
        <f t="shared" si="0"/>
        <v>#VALUE!</v>
      </c>
      <c r="AB70" s="56"/>
      <c r="AC70" s="56"/>
      <c r="AD70" s="56"/>
    </row>
    <row r="71" spans="1:30" ht="15.75" hidden="1" customHeight="1">
      <c r="A71" s="35" t="s">
        <v>269</v>
      </c>
      <c r="B71" s="35" t="s">
        <v>250</v>
      </c>
      <c r="C71" s="36" t="s">
        <v>270</v>
      </c>
      <c r="D71" s="37" t="s">
        <v>53</v>
      </c>
      <c r="E71" s="37">
        <v>50</v>
      </c>
      <c r="F71" s="38">
        <v>10000</v>
      </c>
      <c r="G71" s="39" t="s">
        <v>54</v>
      </c>
      <c r="H71" s="40">
        <v>46204</v>
      </c>
      <c r="I71" s="41" t="s">
        <v>55</v>
      </c>
      <c r="J71" s="41" t="s">
        <v>56</v>
      </c>
      <c r="K71" s="41" t="s">
        <v>164</v>
      </c>
      <c r="L71" s="41" t="s">
        <v>58</v>
      </c>
      <c r="M71" s="42" t="s">
        <v>148</v>
      </c>
      <c r="N71" s="43" t="s">
        <v>21</v>
      </c>
      <c r="O71" s="44" t="s">
        <v>60</v>
      </c>
      <c r="P71" s="44"/>
      <c r="Q71" s="44"/>
      <c r="R71" s="45">
        <f t="array" ref="R71">IFERROR(INDEX('BANCO DE DADOS'!$C$3:$C1104,MATCH(C71,'BANCO DE DADOS'!$B$3:$B1104,0),0),"")</f>
        <v>0</v>
      </c>
      <c r="S71" s="45" t="s">
        <v>271</v>
      </c>
      <c r="T71" s="44"/>
      <c r="U71" s="44"/>
      <c r="V71" s="45" t="str">
        <f t="array" ref="V71">IFERROR(INDEX(#REF!,MATCH($Q71,#REF!,0)),"")</f>
        <v/>
      </c>
      <c r="W71" s="45" t="str">
        <f t="array" ref="W71">IFERROR(INDEX(#REF!,MATCH($Q71,#REF!,0)),"")</f>
        <v/>
      </c>
      <c r="X71" s="46" t="str">
        <f t="array" ref="X71">IFERROR(INDEX(#REF!,MATCH($Q71,#REF!,0)),"")</f>
        <v/>
      </c>
      <c r="Y71" s="46" t="str">
        <f t="array" ref="Y71">IFERROR(INDEX(#REF!,MATCH($Q71,#REF!,0)),"")</f>
        <v/>
      </c>
      <c r="Z71" s="46" t="str">
        <f t="array" ref="Z71">IFERROR(INDEX(#REF!,MATCH($Q71,#REF!,0)),"")</f>
        <v/>
      </c>
      <c r="AA71" s="46" t="e">
        <f t="shared" si="0"/>
        <v>#VALUE!</v>
      </c>
      <c r="AB71" s="44"/>
      <c r="AC71" s="44"/>
      <c r="AD71" s="44"/>
    </row>
    <row r="72" spans="1:30" ht="15.75" hidden="1" customHeight="1">
      <c r="A72" s="47" t="s">
        <v>272</v>
      </c>
      <c r="B72" s="47" t="s">
        <v>258</v>
      </c>
      <c r="C72" s="60" t="s">
        <v>234</v>
      </c>
      <c r="D72" s="49" t="s">
        <v>53</v>
      </c>
      <c r="E72" s="49">
        <v>2</v>
      </c>
      <c r="F72" s="50">
        <v>9600</v>
      </c>
      <c r="G72" s="51" t="s">
        <v>54</v>
      </c>
      <c r="H72" s="52">
        <v>46204</v>
      </c>
      <c r="I72" s="53" t="s">
        <v>55</v>
      </c>
      <c r="J72" s="53" t="s">
        <v>56</v>
      </c>
      <c r="K72" s="53" t="s">
        <v>164</v>
      </c>
      <c r="L72" s="53" t="s">
        <v>58</v>
      </c>
      <c r="M72" s="54" t="s">
        <v>73</v>
      </c>
      <c r="N72" s="55" t="s">
        <v>21</v>
      </c>
      <c r="O72" s="56" t="s">
        <v>60</v>
      </c>
      <c r="P72" s="56"/>
      <c r="Q72" s="56"/>
      <c r="R72" s="57"/>
      <c r="S72" s="57" t="s">
        <v>235</v>
      </c>
      <c r="T72" s="56"/>
      <c r="U72" s="56"/>
      <c r="V72" s="57" t="str">
        <f t="array" ref="V72">IFERROR(INDEX(#REF!,MATCH($Q72,#REF!,0)),"")</f>
        <v/>
      </c>
      <c r="W72" s="57" t="str">
        <f t="array" ref="W72">IFERROR(INDEX(#REF!,MATCH($Q72,#REF!,0)),"")</f>
        <v/>
      </c>
      <c r="X72" s="58" t="str">
        <f t="array" ref="X72">IFERROR(INDEX(#REF!,MATCH($Q72,#REF!,0)),"")</f>
        <v/>
      </c>
      <c r="Y72" s="58" t="str">
        <f t="array" ref="Y72">IFERROR(INDEX(#REF!,MATCH($Q72,#REF!,0)),"")</f>
        <v/>
      </c>
      <c r="Z72" s="58" t="str">
        <f t="array" ref="Z72">IFERROR(INDEX(#REF!,MATCH($Q72,#REF!,0)),"")</f>
        <v/>
      </c>
      <c r="AA72" s="58" t="e">
        <f t="shared" si="0"/>
        <v>#VALUE!</v>
      </c>
      <c r="AB72" s="56"/>
      <c r="AC72" s="56"/>
      <c r="AD72" s="56"/>
    </row>
    <row r="73" spans="1:30" ht="15.75" hidden="1" customHeight="1">
      <c r="A73" s="35" t="s">
        <v>273</v>
      </c>
      <c r="B73" s="35" t="s">
        <v>156</v>
      </c>
      <c r="C73" s="36" t="s">
        <v>274</v>
      </c>
      <c r="D73" s="37" t="s">
        <v>53</v>
      </c>
      <c r="E73" s="37">
        <v>800</v>
      </c>
      <c r="F73" s="38">
        <v>9600</v>
      </c>
      <c r="G73" s="39" t="s">
        <v>54</v>
      </c>
      <c r="H73" s="40">
        <v>46204</v>
      </c>
      <c r="I73" s="41" t="s">
        <v>55</v>
      </c>
      <c r="J73" s="41" t="s">
        <v>56</v>
      </c>
      <c r="K73" s="41" t="s">
        <v>164</v>
      </c>
      <c r="L73" s="41" t="s">
        <v>58</v>
      </c>
      <c r="M73" s="64" t="s">
        <v>95</v>
      </c>
      <c r="N73" s="43" t="s">
        <v>21</v>
      </c>
      <c r="O73" s="44" t="s">
        <v>60</v>
      </c>
      <c r="P73" s="44"/>
      <c r="Q73" s="44"/>
      <c r="R73" s="45"/>
      <c r="S73" s="45" t="s">
        <v>275</v>
      </c>
      <c r="T73" s="44"/>
      <c r="U73" s="44"/>
      <c r="V73" s="45" t="str">
        <f t="array" ref="V73">IFERROR(INDEX(#REF!,MATCH($Q73,#REF!,0)),"")</f>
        <v/>
      </c>
      <c r="W73" s="45" t="str">
        <f t="array" ref="W73">IFERROR(INDEX(#REF!,MATCH($Q73,#REF!,0)),"")</f>
        <v/>
      </c>
      <c r="X73" s="46" t="str">
        <f t="array" ref="X73">IFERROR(INDEX(#REF!,MATCH($Q73,#REF!,0)),"")</f>
        <v/>
      </c>
      <c r="Y73" s="46" t="str">
        <f t="array" ref="Y73">IFERROR(INDEX(#REF!,MATCH($Q73,#REF!,0)),"")</f>
        <v/>
      </c>
      <c r="Z73" s="46" t="str">
        <f t="array" ref="Z73">IFERROR(INDEX(#REF!,MATCH($Q73,#REF!,0)),"")</f>
        <v/>
      </c>
      <c r="AA73" s="46" t="e">
        <f t="shared" si="0"/>
        <v>#VALUE!</v>
      </c>
      <c r="AB73" s="44"/>
      <c r="AC73" s="44"/>
      <c r="AD73" s="44"/>
    </row>
    <row r="74" spans="1:30" ht="15.75" hidden="1" customHeight="1">
      <c r="A74" s="47" t="s">
        <v>276</v>
      </c>
      <c r="B74" s="47" t="s">
        <v>156</v>
      </c>
      <c r="C74" s="60" t="s">
        <v>277</v>
      </c>
      <c r="D74" s="49" t="s">
        <v>53</v>
      </c>
      <c r="E74" s="49">
        <v>800</v>
      </c>
      <c r="F74" s="50">
        <v>9600</v>
      </c>
      <c r="G74" s="51" t="s">
        <v>54</v>
      </c>
      <c r="H74" s="52">
        <v>46204</v>
      </c>
      <c r="I74" s="53" t="s">
        <v>55</v>
      </c>
      <c r="J74" s="53" t="s">
        <v>56</v>
      </c>
      <c r="K74" s="53" t="s">
        <v>164</v>
      </c>
      <c r="L74" s="53" t="s">
        <v>58</v>
      </c>
      <c r="M74" s="62" t="s">
        <v>95</v>
      </c>
      <c r="N74" s="55" t="s">
        <v>21</v>
      </c>
      <c r="O74" s="56" t="s">
        <v>60</v>
      </c>
      <c r="P74" s="56"/>
      <c r="Q74" s="56"/>
      <c r="R74" s="57"/>
      <c r="S74" s="57" t="s">
        <v>275</v>
      </c>
      <c r="T74" s="56"/>
      <c r="U74" s="56"/>
      <c r="V74" s="57" t="str">
        <f t="array" ref="V74">IFERROR(INDEX(#REF!,MATCH($Q74,#REF!,0)),"")</f>
        <v/>
      </c>
      <c r="W74" s="57" t="str">
        <f t="array" ref="W74">IFERROR(INDEX(#REF!,MATCH($Q74,#REF!,0)),"")</f>
        <v/>
      </c>
      <c r="X74" s="58" t="str">
        <f t="array" ref="X74">IFERROR(INDEX(#REF!,MATCH($Q74,#REF!,0)),"")</f>
        <v/>
      </c>
      <c r="Y74" s="58" t="str">
        <f t="array" ref="Y74">IFERROR(INDEX(#REF!,MATCH($Q74,#REF!,0)),"")</f>
        <v/>
      </c>
      <c r="Z74" s="58" t="str">
        <f t="array" ref="Z74">IFERROR(INDEX(#REF!,MATCH($Q74,#REF!,0)),"")</f>
        <v/>
      </c>
      <c r="AA74" s="58" t="e">
        <f t="shared" si="0"/>
        <v>#VALUE!</v>
      </c>
      <c r="AB74" s="56"/>
      <c r="AC74" s="56"/>
      <c r="AD74" s="56"/>
    </row>
    <row r="75" spans="1:30" ht="15.75" hidden="1" customHeight="1">
      <c r="A75" s="35" t="s">
        <v>278</v>
      </c>
      <c r="B75" s="35" t="s">
        <v>245</v>
      </c>
      <c r="C75" s="36" t="s">
        <v>262</v>
      </c>
      <c r="D75" s="37" t="s">
        <v>53</v>
      </c>
      <c r="E75" s="37">
        <v>30</v>
      </c>
      <c r="F75" s="38">
        <v>9540</v>
      </c>
      <c r="G75" s="39" t="s">
        <v>54</v>
      </c>
      <c r="H75" s="40">
        <v>46204</v>
      </c>
      <c r="I75" s="41" t="s">
        <v>55</v>
      </c>
      <c r="J75" s="41" t="s">
        <v>56</v>
      </c>
      <c r="K75" s="41" t="s">
        <v>164</v>
      </c>
      <c r="L75" s="41" t="s">
        <v>58</v>
      </c>
      <c r="M75" s="66" t="s">
        <v>109</v>
      </c>
      <c r="N75" s="43" t="s">
        <v>21</v>
      </c>
      <c r="O75" s="44" t="s">
        <v>60</v>
      </c>
      <c r="P75" s="44"/>
      <c r="Q75" s="67"/>
      <c r="R75" s="68" t="s">
        <v>221</v>
      </c>
      <c r="S75" s="68" t="s">
        <v>263</v>
      </c>
      <c r="T75" s="44"/>
      <c r="U75" s="44"/>
      <c r="V75" s="45" t="str">
        <f t="array" ref="V75">IFERROR(INDEX(#REF!,MATCH($Q75,#REF!,0)),"")</f>
        <v/>
      </c>
      <c r="W75" s="45" t="str">
        <f t="array" ref="W75">IFERROR(INDEX(#REF!,MATCH($Q75,#REF!,0)),"")</f>
        <v/>
      </c>
      <c r="X75" s="46" t="str">
        <f t="array" ref="X75">IFERROR(INDEX(#REF!,MATCH($Q75,#REF!,0)),"")</f>
        <v/>
      </c>
      <c r="Y75" s="46" t="str">
        <f t="array" ref="Y75">IFERROR(INDEX(#REF!,MATCH($Q75,#REF!,0)),"")</f>
        <v/>
      </c>
      <c r="Z75" s="46" t="str">
        <f t="array" ref="Z75">IFERROR(INDEX(#REF!,MATCH($Q75,#REF!,0)),"")</f>
        <v/>
      </c>
      <c r="AA75" s="46" t="e">
        <f t="shared" si="0"/>
        <v>#VALUE!</v>
      </c>
      <c r="AB75" s="44"/>
      <c r="AC75" s="44"/>
      <c r="AD75" s="44"/>
    </row>
    <row r="76" spans="1:30" ht="15.75" hidden="1" customHeight="1">
      <c r="A76" s="47" t="s">
        <v>279</v>
      </c>
      <c r="B76" s="47" t="s">
        <v>250</v>
      </c>
      <c r="C76" s="60" t="s">
        <v>280</v>
      </c>
      <c r="D76" s="49" t="s">
        <v>53</v>
      </c>
      <c r="E76" s="49">
        <v>25</v>
      </c>
      <c r="F76" s="50">
        <v>9000</v>
      </c>
      <c r="G76" s="51" t="s">
        <v>54</v>
      </c>
      <c r="H76" s="52">
        <v>46204</v>
      </c>
      <c r="I76" s="53" t="s">
        <v>55</v>
      </c>
      <c r="J76" s="53" t="s">
        <v>56</v>
      </c>
      <c r="K76" s="53" t="s">
        <v>164</v>
      </c>
      <c r="L76" s="53" t="s">
        <v>58</v>
      </c>
      <c r="M76" s="54" t="s">
        <v>136</v>
      </c>
      <c r="N76" s="55" t="s">
        <v>21</v>
      </c>
      <c r="O76" s="56" t="s">
        <v>60</v>
      </c>
      <c r="P76" s="56"/>
      <c r="Q76" s="56"/>
      <c r="R76" s="57" t="s">
        <v>158</v>
      </c>
      <c r="S76" s="57" t="s">
        <v>281</v>
      </c>
      <c r="T76" s="56"/>
      <c r="U76" s="56"/>
      <c r="V76" s="57" t="str">
        <f t="array" ref="V76">IFERROR(INDEX(#REF!,MATCH($Q76,#REF!,0)),"")</f>
        <v/>
      </c>
      <c r="W76" s="57" t="str">
        <f t="array" ref="W76">IFERROR(INDEX(#REF!,MATCH($Q76,#REF!,0)),"")</f>
        <v/>
      </c>
      <c r="X76" s="58" t="str">
        <f t="array" ref="X76">IFERROR(INDEX(#REF!,MATCH($Q76,#REF!,0)),"")</f>
        <v/>
      </c>
      <c r="Y76" s="58" t="str">
        <f t="array" ref="Y76">IFERROR(INDEX(#REF!,MATCH($Q76,#REF!,0)),"")</f>
        <v/>
      </c>
      <c r="Z76" s="58" t="str">
        <f t="array" ref="Z76">IFERROR(INDEX(#REF!,MATCH($Q76,#REF!,0)),"")</f>
        <v/>
      </c>
      <c r="AA76" s="58" t="e">
        <f t="shared" si="0"/>
        <v>#VALUE!</v>
      </c>
      <c r="AB76" s="56"/>
      <c r="AC76" s="56"/>
      <c r="AD76" s="56"/>
    </row>
    <row r="77" spans="1:30" ht="15.75" hidden="1" customHeight="1">
      <c r="A77" s="35" t="s">
        <v>282</v>
      </c>
      <c r="B77" s="35" t="s">
        <v>283</v>
      </c>
      <c r="C77" s="36" t="s">
        <v>238</v>
      </c>
      <c r="D77" s="37" t="s">
        <v>53</v>
      </c>
      <c r="E77" s="37">
        <v>20</v>
      </c>
      <c r="F77" s="38">
        <v>8000</v>
      </c>
      <c r="G77" s="39" t="s">
        <v>54</v>
      </c>
      <c r="H77" s="40">
        <v>46204</v>
      </c>
      <c r="I77" s="41" t="s">
        <v>55</v>
      </c>
      <c r="J77" s="41" t="s">
        <v>56</v>
      </c>
      <c r="K77" s="41" t="s">
        <v>164</v>
      </c>
      <c r="L77" s="41" t="s">
        <v>58</v>
      </c>
      <c r="M77" s="42" t="s">
        <v>109</v>
      </c>
      <c r="N77" s="43" t="s">
        <v>21</v>
      </c>
      <c r="O77" s="44" t="s">
        <v>60</v>
      </c>
      <c r="P77" s="44"/>
      <c r="Q77" s="44"/>
      <c r="R77" s="45"/>
      <c r="S77" s="45" t="s">
        <v>239</v>
      </c>
      <c r="T77" s="44"/>
      <c r="U77" s="44"/>
      <c r="V77" s="45" t="str">
        <f t="array" ref="V77">IFERROR(INDEX(#REF!,MATCH($Q77,#REF!,0)),"")</f>
        <v/>
      </c>
      <c r="W77" s="45" t="str">
        <f t="array" ref="W77">IFERROR(INDEX(#REF!,MATCH($Q77,#REF!,0)),"")</f>
        <v/>
      </c>
      <c r="X77" s="46" t="str">
        <f t="array" ref="X77">IFERROR(INDEX(#REF!,MATCH($Q77,#REF!,0)),"")</f>
        <v/>
      </c>
      <c r="Y77" s="46" t="str">
        <f t="array" ref="Y77">IFERROR(INDEX(#REF!,MATCH($Q77,#REF!,0)),"")</f>
        <v/>
      </c>
      <c r="Z77" s="46" t="str">
        <f t="array" ref="Z77">IFERROR(INDEX(#REF!,MATCH($Q77,#REF!,0)),"")</f>
        <v/>
      </c>
      <c r="AA77" s="46" t="e">
        <f t="shared" si="0"/>
        <v>#VALUE!</v>
      </c>
      <c r="AB77" s="44"/>
      <c r="AC77" s="44"/>
      <c r="AD77" s="44"/>
    </row>
    <row r="78" spans="1:30" ht="15.75" hidden="1" customHeight="1">
      <c r="A78" s="47" t="s">
        <v>284</v>
      </c>
      <c r="B78" s="47" t="s">
        <v>254</v>
      </c>
      <c r="C78" s="60" t="s">
        <v>285</v>
      </c>
      <c r="D78" s="49" t="s">
        <v>53</v>
      </c>
      <c r="E78" s="49">
        <v>6</v>
      </c>
      <c r="F78" s="50">
        <v>7800</v>
      </c>
      <c r="G78" s="51" t="s">
        <v>54</v>
      </c>
      <c r="H78" s="52">
        <v>46204</v>
      </c>
      <c r="I78" s="53" t="s">
        <v>55</v>
      </c>
      <c r="J78" s="53" t="s">
        <v>56</v>
      </c>
      <c r="K78" s="53" t="s">
        <v>164</v>
      </c>
      <c r="L78" s="53" t="s">
        <v>58</v>
      </c>
      <c r="M78" s="54" t="s">
        <v>59</v>
      </c>
      <c r="N78" s="55" t="s">
        <v>21</v>
      </c>
      <c r="O78" s="56" t="s">
        <v>60</v>
      </c>
      <c r="P78" s="56"/>
      <c r="Q78" s="56"/>
      <c r="R78" s="57"/>
      <c r="S78" s="57" t="s">
        <v>229</v>
      </c>
      <c r="T78" s="56"/>
      <c r="U78" s="56"/>
      <c r="V78" s="57" t="str">
        <f t="array" ref="V78">IFERROR(INDEX(#REF!,MATCH($Q78,#REF!,0)),"")</f>
        <v/>
      </c>
      <c r="W78" s="57" t="str">
        <f t="array" ref="W78">IFERROR(INDEX(#REF!,MATCH($Q78,#REF!,0)),"")</f>
        <v/>
      </c>
      <c r="X78" s="58" t="str">
        <f t="array" ref="X78">IFERROR(INDEX(#REF!,MATCH($Q78,#REF!,0)),"")</f>
        <v/>
      </c>
      <c r="Y78" s="58" t="str">
        <f t="array" ref="Y78">IFERROR(INDEX(#REF!,MATCH($Q78,#REF!,0)),"")</f>
        <v/>
      </c>
      <c r="Z78" s="58" t="str">
        <f t="array" ref="Z78">IFERROR(INDEX(#REF!,MATCH($Q78,#REF!,0)),"")</f>
        <v/>
      </c>
      <c r="AA78" s="58" t="e">
        <f t="shared" si="0"/>
        <v>#VALUE!</v>
      </c>
      <c r="AB78" s="56"/>
      <c r="AC78" s="56"/>
      <c r="AD78" s="56"/>
    </row>
    <row r="79" spans="1:30" ht="15.75" hidden="1" customHeight="1">
      <c r="A79" s="35" t="s">
        <v>286</v>
      </c>
      <c r="B79" s="35" t="s">
        <v>161</v>
      </c>
      <c r="C79" s="36" t="s">
        <v>287</v>
      </c>
      <c r="D79" s="37" t="s">
        <v>53</v>
      </c>
      <c r="E79" s="37">
        <v>12</v>
      </c>
      <c r="F79" s="38">
        <v>7200</v>
      </c>
      <c r="G79" s="39" t="s">
        <v>54</v>
      </c>
      <c r="H79" s="40">
        <v>46204</v>
      </c>
      <c r="I79" s="41" t="s">
        <v>55</v>
      </c>
      <c r="J79" s="41" t="s">
        <v>56</v>
      </c>
      <c r="K79" s="41" t="s">
        <v>164</v>
      </c>
      <c r="L79" s="41" t="s">
        <v>58</v>
      </c>
      <c r="M79" s="64" t="s">
        <v>95</v>
      </c>
      <c r="N79" s="43" t="s">
        <v>21</v>
      </c>
      <c r="O79" s="44" t="s">
        <v>60</v>
      </c>
      <c r="P79" s="44"/>
      <c r="Q79" s="44"/>
      <c r="R79" s="45"/>
      <c r="S79" s="45" t="s">
        <v>288</v>
      </c>
      <c r="T79" s="44"/>
      <c r="U79" s="44"/>
      <c r="V79" s="45" t="str">
        <f t="array" ref="V79">IFERROR(INDEX(#REF!,MATCH($Q79,#REF!,0)),"")</f>
        <v/>
      </c>
      <c r="W79" s="45" t="str">
        <f t="array" ref="W79">IFERROR(INDEX(#REF!,MATCH($Q79,#REF!,0)),"")</f>
        <v/>
      </c>
      <c r="X79" s="46" t="str">
        <f t="array" ref="X79">IFERROR(INDEX(#REF!,MATCH($Q79,#REF!,0)),"")</f>
        <v/>
      </c>
      <c r="Y79" s="46" t="str">
        <f t="array" ref="Y79">IFERROR(INDEX(#REF!,MATCH($Q79,#REF!,0)),"")</f>
        <v/>
      </c>
      <c r="Z79" s="46" t="str">
        <f t="array" ref="Z79">IFERROR(INDEX(#REF!,MATCH($Q79,#REF!,0)),"")</f>
        <v/>
      </c>
      <c r="AA79" s="46" t="e">
        <f t="shared" si="0"/>
        <v>#VALUE!</v>
      </c>
      <c r="AB79" s="44"/>
      <c r="AC79" s="44"/>
      <c r="AD79" s="44"/>
    </row>
    <row r="80" spans="1:30" ht="15.75" hidden="1" customHeight="1">
      <c r="A80" s="47" t="s">
        <v>289</v>
      </c>
      <c r="B80" s="47" t="s">
        <v>242</v>
      </c>
      <c r="C80" s="60" t="s">
        <v>259</v>
      </c>
      <c r="D80" s="49" t="s">
        <v>53</v>
      </c>
      <c r="E80" s="49">
        <v>6</v>
      </c>
      <c r="F80" s="50">
        <v>7200</v>
      </c>
      <c r="G80" s="51" t="s">
        <v>54</v>
      </c>
      <c r="H80" s="52">
        <v>46204</v>
      </c>
      <c r="I80" s="53" t="s">
        <v>55</v>
      </c>
      <c r="J80" s="53" t="s">
        <v>56</v>
      </c>
      <c r="K80" s="53" t="s">
        <v>164</v>
      </c>
      <c r="L80" s="53" t="s">
        <v>58</v>
      </c>
      <c r="M80" s="54" t="s">
        <v>148</v>
      </c>
      <c r="N80" s="55" t="s">
        <v>21</v>
      </c>
      <c r="O80" s="56" t="s">
        <v>60</v>
      </c>
      <c r="P80" s="56"/>
      <c r="Q80" s="56"/>
      <c r="R80" s="57">
        <f t="array" ref="R80">IFERROR(INDEX('BANCO DE DADOS'!$C$3:$C1104,MATCH(C80,'BANCO DE DADOS'!$B$3:$B1104,0),0),"")</f>
        <v>0</v>
      </c>
      <c r="S80" s="57" t="s">
        <v>260</v>
      </c>
      <c r="T80" s="56"/>
      <c r="U80" s="56"/>
      <c r="V80" s="57" t="str">
        <f t="array" ref="V80">IFERROR(INDEX(#REF!,MATCH($Q80,#REF!,0)),"")</f>
        <v/>
      </c>
      <c r="W80" s="57" t="str">
        <f t="array" ref="W80">IFERROR(INDEX(#REF!,MATCH($Q80,#REF!,0)),"")</f>
        <v/>
      </c>
      <c r="X80" s="58" t="str">
        <f t="array" ref="X80">IFERROR(INDEX(#REF!,MATCH($Q80,#REF!,0)),"")</f>
        <v/>
      </c>
      <c r="Y80" s="58" t="str">
        <f t="array" ref="Y80">IFERROR(INDEX(#REF!,MATCH($Q80,#REF!,0)),"")</f>
        <v/>
      </c>
      <c r="Z80" s="58" t="str">
        <f t="array" ref="Z80">IFERROR(INDEX(#REF!,MATCH($Q80,#REF!,0)),"")</f>
        <v/>
      </c>
      <c r="AA80" s="58" t="e">
        <f t="shared" si="0"/>
        <v>#VALUE!</v>
      </c>
      <c r="AB80" s="56"/>
      <c r="AC80" s="56"/>
      <c r="AD80" s="56"/>
    </row>
    <row r="81" spans="1:30" ht="15.75" hidden="1" customHeight="1">
      <c r="A81" s="35" t="s">
        <v>290</v>
      </c>
      <c r="B81" s="35" t="s">
        <v>291</v>
      </c>
      <c r="C81" s="36" t="s">
        <v>292</v>
      </c>
      <c r="D81" s="37" t="s">
        <v>53</v>
      </c>
      <c r="E81" s="37">
        <v>1</v>
      </c>
      <c r="F81" s="38">
        <v>7000</v>
      </c>
      <c r="G81" s="39" t="s">
        <v>54</v>
      </c>
      <c r="H81" s="40">
        <v>46204</v>
      </c>
      <c r="I81" s="41" t="s">
        <v>55</v>
      </c>
      <c r="J81" s="41" t="s">
        <v>56</v>
      </c>
      <c r="K81" s="41" t="s">
        <v>164</v>
      </c>
      <c r="L81" s="41" t="s">
        <v>58</v>
      </c>
      <c r="M81" s="42" t="s">
        <v>148</v>
      </c>
      <c r="N81" s="43" t="s">
        <v>21</v>
      </c>
      <c r="O81" s="44" t="s">
        <v>60</v>
      </c>
      <c r="P81" s="44"/>
      <c r="Q81" s="44"/>
      <c r="R81" s="45"/>
      <c r="S81" s="45" t="s">
        <v>293</v>
      </c>
      <c r="T81" s="44"/>
      <c r="U81" s="44"/>
      <c r="V81" s="45" t="str">
        <f t="array" ref="V81">IFERROR(INDEX(#REF!,MATCH($Q81,#REF!,0)),"")</f>
        <v/>
      </c>
      <c r="W81" s="45" t="str">
        <f t="array" ref="W81">IFERROR(INDEX(#REF!,MATCH($Q81,#REF!,0)),"")</f>
        <v/>
      </c>
      <c r="X81" s="46" t="str">
        <f t="array" ref="X81">IFERROR(INDEX(#REF!,MATCH($Q81,#REF!,0)),"")</f>
        <v/>
      </c>
      <c r="Y81" s="46" t="str">
        <f t="array" ref="Y81">IFERROR(INDEX(#REF!,MATCH($Q81,#REF!,0)),"")</f>
        <v/>
      </c>
      <c r="Z81" s="46" t="str">
        <f t="array" ref="Z81">IFERROR(INDEX(#REF!,MATCH($Q81,#REF!,0)),"")</f>
        <v/>
      </c>
      <c r="AA81" s="46" t="e">
        <f t="shared" si="0"/>
        <v>#VALUE!</v>
      </c>
      <c r="AB81" s="44"/>
      <c r="AC81" s="44"/>
      <c r="AD81" s="44"/>
    </row>
    <row r="82" spans="1:30" ht="15.75" hidden="1" customHeight="1">
      <c r="A82" s="47" t="s">
        <v>294</v>
      </c>
      <c r="B82" s="47" t="s">
        <v>295</v>
      </c>
      <c r="C82" s="60" t="s">
        <v>296</v>
      </c>
      <c r="D82" s="49" t="s">
        <v>53</v>
      </c>
      <c r="E82" s="49">
        <v>6</v>
      </c>
      <c r="F82" s="50">
        <v>6600</v>
      </c>
      <c r="G82" s="51" t="s">
        <v>54</v>
      </c>
      <c r="H82" s="52">
        <v>46204</v>
      </c>
      <c r="I82" s="53" t="s">
        <v>55</v>
      </c>
      <c r="J82" s="53" t="s">
        <v>56</v>
      </c>
      <c r="K82" s="53" t="s">
        <v>164</v>
      </c>
      <c r="L82" s="53" t="s">
        <v>58</v>
      </c>
      <c r="M82" s="54" t="s">
        <v>109</v>
      </c>
      <c r="N82" s="55" t="s">
        <v>21</v>
      </c>
      <c r="O82" s="56" t="s">
        <v>60</v>
      </c>
      <c r="P82" s="56"/>
      <c r="Q82" s="56"/>
      <c r="R82" s="57"/>
      <c r="S82" s="57" t="s">
        <v>297</v>
      </c>
      <c r="T82" s="56"/>
      <c r="U82" s="56"/>
      <c r="V82" s="57" t="str">
        <f t="array" ref="V82">IFERROR(INDEX(#REF!,MATCH($Q82,#REF!,0)),"")</f>
        <v/>
      </c>
      <c r="W82" s="57" t="str">
        <f t="array" ref="W82">IFERROR(INDEX(#REF!,MATCH($Q82,#REF!,0)),"")</f>
        <v/>
      </c>
      <c r="X82" s="58" t="str">
        <f t="array" ref="X82">IFERROR(INDEX(#REF!,MATCH($Q82,#REF!,0)),"")</f>
        <v/>
      </c>
      <c r="Y82" s="58" t="str">
        <f t="array" ref="Y82">IFERROR(INDEX(#REF!,MATCH($Q82,#REF!,0)),"")</f>
        <v/>
      </c>
      <c r="Z82" s="58" t="str">
        <f t="array" ref="Z82">IFERROR(INDEX(#REF!,MATCH($Q82,#REF!,0)),"")</f>
        <v/>
      </c>
      <c r="AA82" s="58" t="e">
        <f t="shared" si="0"/>
        <v>#VALUE!</v>
      </c>
      <c r="AB82" s="56"/>
      <c r="AC82" s="56"/>
      <c r="AD82" s="56"/>
    </row>
    <row r="83" spans="1:30" ht="15.75" hidden="1" customHeight="1">
      <c r="A83" s="35" t="s">
        <v>298</v>
      </c>
      <c r="B83" s="35" t="s">
        <v>161</v>
      </c>
      <c r="C83" s="36" t="s">
        <v>262</v>
      </c>
      <c r="D83" s="37" t="s">
        <v>53</v>
      </c>
      <c r="E83" s="37">
        <v>20</v>
      </c>
      <c r="F83" s="38">
        <v>6360</v>
      </c>
      <c r="G83" s="39" t="s">
        <v>54</v>
      </c>
      <c r="H83" s="40">
        <v>46204</v>
      </c>
      <c r="I83" s="41" t="s">
        <v>55</v>
      </c>
      <c r="J83" s="41" t="s">
        <v>56</v>
      </c>
      <c r="K83" s="41" t="s">
        <v>164</v>
      </c>
      <c r="L83" s="41" t="s">
        <v>58</v>
      </c>
      <c r="M83" s="66" t="s">
        <v>109</v>
      </c>
      <c r="N83" s="43" t="s">
        <v>21</v>
      </c>
      <c r="O83" s="44" t="s">
        <v>60</v>
      </c>
      <c r="P83" s="44"/>
      <c r="Q83" s="67"/>
      <c r="R83" s="45" t="s">
        <v>221</v>
      </c>
      <c r="S83" s="68" t="s">
        <v>263</v>
      </c>
      <c r="T83" s="44"/>
      <c r="U83" s="44"/>
      <c r="V83" s="45" t="str">
        <f t="array" ref="V83">IFERROR(INDEX(#REF!,MATCH($Q83,#REF!,0)),"")</f>
        <v/>
      </c>
      <c r="W83" s="45" t="str">
        <f t="array" ref="W83">IFERROR(INDEX(#REF!,MATCH($Q83,#REF!,0)),"")</f>
        <v/>
      </c>
      <c r="X83" s="46" t="str">
        <f t="array" ref="X83">IFERROR(INDEX(#REF!,MATCH($Q83,#REF!,0)),"")</f>
        <v/>
      </c>
      <c r="Y83" s="46" t="str">
        <f t="array" ref="Y83">IFERROR(INDEX(#REF!,MATCH($Q83,#REF!,0)),"")</f>
        <v/>
      </c>
      <c r="Z83" s="46" t="str">
        <f t="array" ref="Z83">IFERROR(INDEX(#REF!,MATCH($Q83,#REF!,0)),"")</f>
        <v/>
      </c>
      <c r="AA83" s="46" t="e">
        <f t="shared" si="0"/>
        <v>#VALUE!</v>
      </c>
      <c r="AB83" s="44"/>
      <c r="AC83" s="44"/>
      <c r="AD83" s="44"/>
    </row>
    <row r="84" spans="1:30" ht="15.75" hidden="1" customHeight="1">
      <c r="A84" s="47" t="s">
        <v>299</v>
      </c>
      <c r="B84" s="47" t="s">
        <v>242</v>
      </c>
      <c r="C84" s="60" t="s">
        <v>262</v>
      </c>
      <c r="D84" s="49" t="s">
        <v>53</v>
      </c>
      <c r="E84" s="49">
        <v>20</v>
      </c>
      <c r="F84" s="50">
        <v>6360</v>
      </c>
      <c r="G84" s="51" t="s">
        <v>54</v>
      </c>
      <c r="H84" s="52">
        <v>46204</v>
      </c>
      <c r="I84" s="53" t="s">
        <v>55</v>
      </c>
      <c r="J84" s="53" t="s">
        <v>56</v>
      </c>
      <c r="K84" s="53" t="s">
        <v>164</v>
      </c>
      <c r="L84" s="53" t="s">
        <v>58</v>
      </c>
      <c r="M84" s="66" t="s">
        <v>109</v>
      </c>
      <c r="N84" s="55" t="s">
        <v>21</v>
      </c>
      <c r="O84" s="56" t="s">
        <v>60</v>
      </c>
      <c r="P84" s="56"/>
      <c r="Q84" s="67"/>
      <c r="R84" s="68" t="s">
        <v>221</v>
      </c>
      <c r="S84" s="68" t="s">
        <v>263</v>
      </c>
      <c r="T84" s="56"/>
      <c r="U84" s="56"/>
      <c r="V84" s="57" t="str">
        <f t="array" ref="V84">IFERROR(INDEX(#REF!,MATCH($Q84,#REF!,0)),"")</f>
        <v/>
      </c>
      <c r="W84" s="57" t="str">
        <f t="array" ref="W84">IFERROR(INDEX(#REF!,MATCH($Q84,#REF!,0)),"")</f>
        <v/>
      </c>
      <c r="X84" s="58" t="str">
        <f t="array" ref="X84">IFERROR(INDEX(#REF!,MATCH($Q84,#REF!,0)),"")</f>
        <v/>
      </c>
      <c r="Y84" s="58" t="str">
        <f t="array" ref="Y84">IFERROR(INDEX(#REF!,MATCH($Q84,#REF!,0)),"")</f>
        <v/>
      </c>
      <c r="Z84" s="58" t="str">
        <f t="array" ref="Z84">IFERROR(INDEX(#REF!,MATCH($Q84,#REF!,0)),"")</f>
        <v/>
      </c>
      <c r="AA84" s="58" t="e">
        <f t="shared" si="0"/>
        <v>#VALUE!</v>
      </c>
      <c r="AB84" s="56"/>
      <c r="AC84" s="56"/>
      <c r="AD84" s="56"/>
    </row>
    <row r="85" spans="1:30" ht="15.75" hidden="1" customHeight="1">
      <c r="A85" s="35" t="s">
        <v>300</v>
      </c>
      <c r="B85" s="35" t="s">
        <v>172</v>
      </c>
      <c r="C85" s="36" t="s">
        <v>262</v>
      </c>
      <c r="D85" s="37" t="s">
        <v>53</v>
      </c>
      <c r="E85" s="37">
        <v>20</v>
      </c>
      <c r="F85" s="38">
        <v>6360</v>
      </c>
      <c r="G85" s="39" t="s">
        <v>54</v>
      </c>
      <c r="H85" s="40">
        <v>46204</v>
      </c>
      <c r="I85" s="41" t="s">
        <v>55</v>
      </c>
      <c r="J85" s="41" t="s">
        <v>56</v>
      </c>
      <c r="K85" s="41" t="s">
        <v>164</v>
      </c>
      <c r="L85" s="41" t="s">
        <v>58</v>
      </c>
      <c r="M85" s="66" t="s">
        <v>109</v>
      </c>
      <c r="N85" s="43" t="s">
        <v>21</v>
      </c>
      <c r="O85" s="44" t="s">
        <v>60</v>
      </c>
      <c r="P85" s="44"/>
      <c r="Q85" s="67"/>
      <c r="R85" s="45" t="s">
        <v>221</v>
      </c>
      <c r="S85" s="68" t="s">
        <v>263</v>
      </c>
      <c r="T85" s="44"/>
      <c r="U85" s="44"/>
      <c r="V85" s="45" t="str">
        <f t="array" ref="V85">IFERROR(INDEX(#REF!,MATCH($Q85,#REF!,0)),"")</f>
        <v/>
      </c>
      <c r="W85" s="45" t="str">
        <f t="array" ref="W85">IFERROR(INDEX(#REF!,MATCH($Q85,#REF!,0)),"")</f>
        <v/>
      </c>
      <c r="X85" s="46" t="str">
        <f t="array" ref="X85">IFERROR(INDEX(#REF!,MATCH($Q85,#REF!,0)),"")</f>
        <v/>
      </c>
      <c r="Y85" s="46" t="str">
        <f t="array" ref="Y85">IFERROR(INDEX(#REF!,MATCH($Q85,#REF!,0)),"")</f>
        <v/>
      </c>
      <c r="Z85" s="46" t="str">
        <f t="array" ref="Z85">IFERROR(INDEX(#REF!,MATCH($Q85,#REF!,0)),"")</f>
        <v/>
      </c>
      <c r="AA85" s="46" t="e">
        <f t="shared" si="0"/>
        <v>#VALUE!</v>
      </c>
      <c r="AB85" s="44"/>
      <c r="AC85" s="44"/>
      <c r="AD85" s="44"/>
    </row>
    <row r="86" spans="1:30" ht="51.75" hidden="1" customHeight="1">
      <c r="A86" s="47" t="s">
        <v>301</v>
      </c>
      <c r="B86" s="47" t="s">
        <v>156</v>
      </c>
      <c r="C86" s="60" t="s">
        <v>302</v>
      </c>
      <c r="D86" s="49" t="s">
        <v>303</v>
      </c>
      <c r="E86" s="49">
        <v>20</v>
      </c>
      <c r="F86" s="50">
        <v>6000</v>
      </c>
      <c r="G86" s="51" t="s">
        <v>54</v>
      </c>
      <c r="H86" s="52">
        <v>46235</v>
      </c>
      <c r="I86" s="53" t="s">
        <v>55</v>
      </c>
      <c r="J86" s="53" t="s">
        <v>56</v>
      </c>
      <c r="K86" s="53" t="s">
        <v>164</v>
      </c>
      <c r="L86" s="53" t="s">
        <v>58</v>
      </c>
      <c r="M86" s="54" t="s">
        <v>148</v>
      </c>
      <c r="N86" s="55" t="s">
        <v>21</v>
      </c>
      <c r="O86" s="56" t="s">
        <v>60</v>
      </c>
      <c r="P86" s="56"/>
      <c r="Q86" s="56"/>
      <c r="R86" s="57" t="s">
        <v>304</v>
      </c>
      <c r="S86" s="57" t="s">
        <v>305</v>
      </c>
      <c r="T86" s="56"/>
      <c r="U86" s="56"/>
      <c r="V86" s="57" t="str">
        <f t="array" ref="V86">IFERROR(INDEX(#REF!,MATCH($Q86,#REF!,0)),"")</f>
        <v/>
      </c>
      <c r="W86" s="57" t="str">
        <f t="array" ref="W86">IFERROR(INDEX(#REF!,MATCH($Q86,#REF!,0)),"")</f>
        <v/>
      </c>
      <c r="X86" s="58" t="str">
        <f t="array" ref="X86">IFERROR(INDEX(#REF!,MATCH($Q86,#REF!,0)),"")</f>
        <v/>
      </c>
      <c r="Y86" s="58" t="str">
        <f t="array" ref="Y86">IFERROR(INDEX(#REF!,MATCH($Q86,#REF!,0)),"")</f>
        <v/>
      </c>
      <c r="Z86" s="58" t="str">
        <f t="array" ref="Z86">IFERROR(INDEX(#REF!,MATCH($Q86,#REF!,0)),"")</f>
        <v/>
      </c>
      <c r="AA86" s="58" t="e">
        <f t="shared" si="0"/>
        <v>#VALUE!</v>
      </c>
      <c r="AB86" s="56"/>
      <c r="AC86" s="56"/>
      <c r="AD86" s="56"/>
    </row>
    <row r="87" spans="1:30" ht="15.75" hidden="1" customHeight="1">
      <c r="A87" s="35" t="s">
        <v>306</v>
      </c>
      <c r="B87" s="35" t="s">
        <v>295</v>
      </c>
      <c r="C87" s="36" t="s">
        <v>307</v>
      </c>
      <c r="D87" s="37" t="s">
        <v>53</v>
      </c>
      <c r="E87" s="37">
        <v>10</v>
      </c>
      <c r="F87" s="38">
        <v>6000</v>
      </c>
      <c r="G87" s="39" t="s">
        <v>54</v>
      </c>
      <c r="H87" s="40">
        <v>46204</v>
      </c>
      <c r="I87" s="41" t="s">
        <v>55</v>
      </c>
      <c r="J87" s="41" t="s">
        <v>56</v>
      </c>
      <c r="K87" s="41" t="s">
        <v>164</v>
      </c>
      <c r="L87" s="41" t="s">
        <v>58</v>
      </c>
      <c r="M87" s="42" t="s">
        <v>109</v>
      </c>
      <c r="N87" s="43" t="s">
        <v>21</v>
      </c>
      <c r="O87" s="44" t="s">
        <v>60</v>
      </c>
      <c r="P87" s="44"/>
      <c r="Q87" s="44"/>
      <c r="R87" s="45" t="s">
        <v>308</v>
      </c>
      <c r="S87" s="45" t="s">
        <v>309</v>
      </c>
      <c r="T87" s="44"/>
      <c r="U87" s="44"/>
      <c r="V87" s="45" t="str">
        <f t="array" ref="V87">IFERROR(INDEX(#REF!,MATCH($Q87,#REF!,0)),"")</f>
        <v/>
      </c>
      <c r="W87" s="45" t="str">
        <f t="array" ref="W87">IFERROR(INDEX(#REF!,MATCH($Q87,#REF!,0)),"")</f>
        <v/>
      </c>
      <c r="X87" s="46" t="str">
        <f t="array" ref="X87">IFERROR(INDEX(#REF!,MATCH($Q87,#REF!,0)),"")</f>
        <v/>
      </c>
      <c r="Y87" s="46" t="str">
        <f t="array" ref="Y87">IFERROR(INDEX(#REF!,MATCH($Q87,#REF!,0)),"")</f>
        <v/>
      </c>
      <c r="Z87" s="46" t="str">
        <f t="array" ref="Z87">IFERROR(INDEX(#REF!,MATCH($Q87,#REF!,0)),"")</f>
        <v/>
      </c>
      <c r="AA87" s="46" t="e">
        <f t="shared" si="0"/>
        <v>#VALUE!</v>
      </c>
      <c r="AB87" s="44"/>
      <c r="AC87" s="44"/>
      <c r="AD87" s="44"/>
    </row>
    <row r="88" spans="1:30" ht="15.75" hidden="1" customHeight="1">
      <c r="A88" s="47" t="s">
        <v>310</v>
      </c>
      <c r="B88" s="47" t="s">
        <v>245</v>
      </c>
      <c r="C88" s="60" t="s">
        <v>311</v>
      </c>
      <c r="D88" s="49" t="s">
        <v>53</v>
      </c>
      <c r="E88" s="49">
        <v>3</v>
      </c>
      <c r="F88" s="50">
        <v>6000</v>
      </c>
      <c r="G88" s="51" t="s">
        <v>54</v>
      </c>
      <c r="H88" s="52">
        <v>46204</v>
      </c>
      <c r="I88" s="53" t="s">
        <v>55</v>
      </c>
      <c r="J88" s="53" t="s">
        <v>56</v>
      </c>
      <c r="K88" s="53" t="s">
        <v>164</v>
      </c>
      <c r="L88" s="53" t="s">
        <v>58</v>
      </c>
      <c r="M88" s="62" t="s">
        <v>95</v>
      </c>
      <c r="N88" s="55" t="s">
        <v>21</v>
      </c>
      <c r="O88" s="56" t="s">
        <v>60</v>
      </c>
      <c r="P88" s="56"/>
      <c r="Q88" s="56"/>
      <c r="R88" s="57" t="str">
        <f t="array" ref="R88">IFERROR(INDEX('BANCO DE DADOS'!$C$3:$C1104,MATCH(C88,'BANCO DE DADOS'!$B$3:$B1104,0),0),"")</f>
        <v>CEIB</v>
      </c>
      <c r="S88" s="57" t="s">
        <v>312</v>
      </c>
      <c r="T88" s="56"/>
      <c r="U88" s="56"/>
      <c r="V88" s="57" t="str">
        <f t="array" ref="V88">IFERROR(INDEX(#REF!,MATCH($Q88,#REF!,0)),"")</f>
        <v/>
      </c>
      <c r="W88" s="57" t="str">
        <f t="array" ref="W88">IFERROR(INDEX(#REF!,MATCH($Q88,#REF!,0)),"")</f>
        <v/>
      </c>
      <c r="X88" s="58" t="str">
        <f t="array" ref="X88">IFERROR(INDEX(#REF!,MATCH($Q88,#REF!,0)),"")</f>
        <v/>
      </c>
      <c r="Y88" s="58" t="str">
        <f t="array" ref="Y88">IFERROR(INDEX(#REF!,MATCH($Q88,#REF!,0)),"")</f>
        <v/>
      </c>
      <c r="Z88" s="58" t="str">
        <f t="array" ref="Z88">IFERROR(INDEX(#REF!,MATCH($Q88,#REF!,0)),"")</f>
        <v/>
      </c>
      <c r="AA88" s="58" t="e">
        <f t="shared" si="0"/>
        <v>#VALUE!</v>
      </c>
      <c r="AB88" s="56"/>
      <c r="AC88" s="56"/>
      <c r="AD88" s="56"/>
    </row>
    <row r="89" spans="1:30" ht="15.75" hidden="1" customHeight="1">
      <c r="A89" s="35" t="s">
        <v>313</v>
      </c>
      <c r="B89" s="35" t="s">
        <v>219</v>
      </c>
      <c r="C89" s="36" t="s">
        <v>238</v>
      </c>
      <c r="D89" s="37" t="s">
        <v>53</v>
      </c>
      <c r="E89" s="37">
        <v>15</v>
      </c>
      <c r="F89" s="38">
        <v>6000</v>
      </c>
      <c r="G89" s="39" t="s">
        <v>54</v>
      </c>
      <c r="H89" s="40">
        <v>46204</v>
      </c>
      <c r="I89" s="41" t="s">
        <v>55</v>
      </c>
      <c r="J89" s="41" t="s">
        <v>56</v>
      </c>
      <c r="K89" s="41" t="s">
        <v>164</v>
      </c>
      <c r="L89" s="41" t="s">
        <v>58</v>
      </c>
      <c r="M89" s="42" t="s">
        <v>109</v>
      </c>
      <c r="N89" s="43" t="s">
        <v>21</v>
      </c>
      <c r="O89" s="44" t="s">
        <v>60</v>
      </c>
      <c r="P89" s="44"/>
      <c r="Q89" s="44"/>
      <c r="R89" s="45"/>
      <c r="S89" s="45" t="s">
        <v>239</v>
      </c>
      <c r="T89" s="44"/>
      <c r="U89" s="44"/>
      <c r="V89" s="45" t="str">
        <f t="array" ref="V89">IFERROR(INDEX(#REF!,MATCH($Q89,#REF!,0)),"")</f>
        <v/>
      </c>
      <c r="W89" s="45" t="str">
        <f t="array" ref="W89">IFERROR(INDEX(#REF!,MATCH($Q89,#REF!,0)),"")</f>
        <v/>
      </c>
      <c r="X89" s="46" t="str">
        <f t="array" ref="X89">IFERROR(INDEX(#REF!,MATCH($Q89,#REF!,0)),"")</f>
        <v/>
      </c>
      <c r="Y89" s="46" t="str">
        <f t="array" ref="Y89">IFERROR(INDEX(#REF!,MATCH($Q89,#REF!,0)),"")</f>
        <v/>
      </c>
      <c r="Z89" s="46" t="str">
        <f t="array" ref="Z89">IFERROR(INDEX(#REF!,MATCH($Q89,#REF!,0)),"")</f>
        <v/>
      </c>
      <c r="AA89" s="46" t="e">
        <f t="shared" si="0"/>
        <v>#VALUE!</v>
      </c>
      <c r="AB89" s="44"/>
      <c r="AC89" s="44"/>
      <c r="AD89" s="44"/>
    </row>
    <row r="90" spans="1:30" ht="15.75" hidden="1" customHeight="1">
      <c r="A90" s="47" t="s">
        <v>314</v>
      </c>
      <c r="B90" s="47" t="s">
        <v>161</v>
      </c>
      <c r="C90" s="60" t="s">
        <v>238</v>
      </c>
      <c r="D90" s="49" t="s">
        <v>53</v>
      </c>
      <c r="E90" s="49">
        <v>15</v>
      </c>
      <c r="F90" s="50">
        <v>6000</v>
      </c>
      <c r="G90" s="51" t="s">
        <v>54</v>
      </c>
      <c r="H90" s="52">
        <v>46204</v>
      </c>
      <c r="I90" s="53" t="s">
        <v>55</v>
      </c>
      <c r="J90" s="53" t="s">
        <v>56</v>
      </c>
      <c r="K90" s="53" t="s">
        <v>164</v>
      </c>
      <c r="L90" s="53" t="s">
        <v>58</v>
      </c>
      <c r="M90" s="54" t="s">
        <v>109</v>
      </c>
      <c r="N90" s="55" t="s">
        <v>21</v>
      </c>
      <c r="O90" s="56" t="s">
        <v>60</v>
      </c>
      <c r="P90" s="56"/>
      <c r="Q90" s="56"/>
      <c r="R90" s="57"/>
      <c r="S90" s="57" t="s">
        <v>239</v>
      </c>
      <c r="T90" s="56"/>
      <c r="U90" s="56"/>
      <c r="V90" s="57" t="str">
        <f t="array" ref="V90">IFERROR(INDEX(#REF!,MATCH($Q90,#REF!,0)),"")</f>
        <v/>
      </c>
      <c r="W90" s="57" t="str">
        <f t="array" ref="W90">IFERROR(INDEX(#REF!,MATCH($Q90,#REF!,0)),"")</f>
        <v/>
      </c>
      <c r="X90" s="58" t="str">
        <f t="array" ref="X90">IFERROR(INDEX(#REF!,MATCH($Q90,#REF!,0)),"")</f>
        <v/>
      </c>
      <c r="Y90" s="58" t="str">
        <f t="array" ref="Y90">IFERROR(INDEX(#REF!,MATCH($Q90,#REF!,0)),"")</f>
        <v/>
      </c>
      <c r="Z90" s="58" t="str">
        <f t="array" ref="Z90">IFERROR(INDEX(#REF!,MATCH($Q90,#REF!,0)),"")</f>
        <v/>
      </c>
      <c r="AA90" s="58" t="e">
        <f t="shared" si="0"/>
        <v>#VALUE!</v>
      </c>
      <c r="AB90" s="56"/>
      <c r="AC90" s="56"/>
      <c r="AD90" s="56"/>
    </row>
    <row r="91" spans="1:30" ht="15.75" hidden="1" customHeight="1">
      <c r="A91" s="35" t="s">
        <v>315</v>
      </c>
      <c r="B91" s="35" t="s">
        <v>245</v>
      </c>
      <c r="C91" s="36" t="s">
        <v>238</v>
      </c>
      <c r="D91" s="37" t="s">
        <v>53</v>
      </c>
      <c r="E91" s="37">
        <v>15</v>
      </c>
      <c r="F91" s="38">
        <v>6000</v>
      </c>
      <c r="G91" s="39" t="s">
        <v>54</v>
      </c>
      <c r="H91" s="40">
        <v>46204</v>
      </c>
      <c r="I91" s="41" t="s">
        <v>55</v>
      </c>
      <c r="J91" s="41" t="s">
        <v>56</v>
      </c>
      <c r="K91" s="41" t="s">
        <v>164</v>
      </c>
      <c r="L91" s="41" t="s">
        <v>58</v>
      </c>
      <c r="M91" s="42" t="s">
        <v>109</v>
      </c>
      <c r="N91" s="43" t="s">
        <v>21</v>
      </c>
      <c r="O91" s="44" t="s">
        <v>60</v>
      </c>
      <c r="P91" s="44"/>
      <c r="Q91" s="44"/>
      <c r="R91" s="45"/>
      <c r="S91" s="45" t="s">
        <v>239</v>
      </c>
      <c r="T91" s="44"/>
      <c r="U91" s="44"/>
      <c r="V91" s="45" t="str">
        <f t="array" ref="V91">IFERROR(INDEX(#REF!,MATCH($Q91,#REF!,0)),"")</f>
        <v/>
      </c>
      <c r="W91" s="45" t="str">
        <f t="array" ref="W91">IFERROR(INDEX(#REF!,MATCH($Q91,#REF!,0)),"")</f>
        <v/>
      </c>
      <c r="X91" s="46" t="str">
        <f t="array" ref="X91">IFERROR(INDEX(#REF!,MATCH($Q91,#REF!,0)),"")</f>
        <v/>
      </c>
      <c r="Y91" s="46" t="str">
        <f t="array" ref="Y91">IFERROR(INDEX(#REF!,MATCH($Q91,#REF!,0)),"")</f>
        <v/>
      </c>
      <c r="Z91" s="46" t="str">
        <f t="array" ref="Z91">IFERROR(INDEX(#REF!,MATCH($Q91,#REF!,0)),"")</f>
        <v/>
      </c>
      <c r="AA91" s="46" t="e">
        <f t="shared" si="0"/>
        <v>#VALUE!</v>
      </c>
      <c r="AB91" s="44"/>
      <c r="AC91" s="44"/>
      <c r="AD91" s="44"/>
    </row>
    <row r="92" spans="1:30" ht="15.75" hidden="1" customHeight="1">
      <c r="A92" s="47" t="s">
        <v>316</v>
      </c>
      <c r="B92" s="47" t="s">
        <v>317</v>
      </c>
      <c r="C92" s="60" t="s">
        <v>318</v>
      </c>
      <c r="D92" s="49" t="s">
        <v>53</v>
      </c>
      <c r="E92" s="49">
        <v>50</v>
      </c>
      <c r="F92" s="50">
        <v>5700</v>
      </c>
      <c r="G92" s="51" t="s">
        <v>54</v>
      </c>
      <c r="H92" s="52">
        <v>46204</v>
      </c>
      <c r="I92" s="53" t="s">
        <v>55</v>
      </c>
      <c r="J92" s="53" t="s">
        <v>56</v>
      </c>
      <c r="K92" s="53" t="s">
        <v>164</v>
      </c>
      <c r="L92" s="53" t="s">
        <v>58</v>
      </c>
      <c r="M92" s="62" t="s">
        <v>95</v>
      </c>
      <c r="N92" s="55" t="s">
        <v>21</v>
      </c>
      <c r="O92" s="56" t="s">
        <v>60</v>
      </c>
      <c r="P92" s="56"/>
      <c r="Q92" s="56"/>
      <c r="R92" s="57"/>
      <c r="S92" s="57" t="s">
        <v>319</v>
      </c>
      <c r="T92" s="56"/>
      <c r="U92" s="56"/>
      <c r="V92" s="57" t="str">
        <f t="array" ref="V92">IFERROR(INDEX(#REF!,MATCH($Q92,#REF!,0)),"")</f>
        <v/>
      </c>
      <c r="W92" s="57" t="str">
        <f t="array" ref="W92">IFERROR(INDEX(#REF!,MATCH($Q92,#REF!,0)),"")</f>
        <v/>
      </c>
      <c r="X92" s="58" t="str">
        <f t="array" ref="X92">IFERROR(INDEX(#REF!,MATCH($Q92,#REF!,0)),"")</f>
        <v/>
      </c>
      <c r="Y92" s="58" t="str">
        <f t="array" ref="Y92">IFERROR(INDEX(#REF!,MATCH($Q92,#REF!,0)),"")</f>
        <v/>
      </c>
      <c r="Z92" s="58" t="str">
        <f t="array" ref="Z92">IFERROR(INDEX(#REF!,MATCH($Q92,#REF!,0)),"")</f>
        <v/>
      </c>
      <c r="AA92" s="58" t="e">
        <f t="shared" si="0"/>
        <v>#VALUE!</v>
      </c>
      <c r="AB92" s="56"/>
      <c r="AC92" s="56"/>
      <c r="AD92" s="56"/>
    </row>
    <row r="93" spans="1:30" ht="15.75" hidden="1" customHeight="1">
      <c r="A93" s="35" t="s">
        <v>320</v>
      </c>
      <c r="B93" s="35" t="s">
        <v>237</v>
      </c>
      <c r="C93" s="36" t="s">
        <v>321</v>
      </c>
      <c r="D93" s="37" t="s">
        <v>53</v>
      </c>
      <c r="E93" s="37">
        <v>3</v>
      </c>
      <c r="F93" s="38">
        <v>5400</v>
      </c>
      <c r="G93" s="39" t="s">
        <v>54</v>
      </c>
      <c r="H93" s="40">
        <v>46204</v>
      </c>
      <c r="I93" s="41" t="s">
        <v>55</v>
      </c>
      <c r="J93" s="41" t="s">
        <v>56</v>
      </c>
      <c r="K93" s="41" t="s">
        <v>164</v>
      </c>
      <c r="L93" s="41" t="s">
        <v>58</v>
      </c>
      <c r="M93" s="42" t="s">
        <v>136</v>
      </c>
      <c r="N93" s="43" t="s">
        <v>21</v>
      </c>
      <c r="O93" s="44" t="s">
        <v>60</v>
      </c>
      <c r="P93" s="44"/>
      <c r="Q93" s="44"/>
      <c r="R93" s="45" t="s">
        <v>322</v>
      </c>
      <c r="S93" s="45" t="s">
        <v>323</v>
      </c>
      <c r="T93" s="44"/>
      <c r="U93" s="44"/>
      <c r="V93" s="45" t="str">
        <f t="array" ref="V93">IFERROR(INDEX(#REF!,MATCH($Q93,#REF!,0)),"")</f>
        <v/>
      </c>
      <c r="W93" s="45" t="str">
        <f t="array" ref="W93">IFERROR(INDEX(#REF!,MATCH($Q93,#REF!,0)),"")</f>
        <v/>
      </c>
      <c r="X93" s="46" t="str">
        <f t="array" ref="X93">IFERROR(INDEX(#REF!,MATCH($Q93,#REF!,0)),"")</f>
        <v/>
      </c>
      <c r="Y93" s="46" t="str">
        <f t="array" ref="Y93">IFERROR(INDEX(#REF!,MATCH($Q93,#REF!,0)),"")</f>
        <v/>
      </c>
      <c r="Z93" s="46" t="str">
        <f t="array" ref="Z93">IFERROR(INDEX(#REF!,MATCH($Q93,#REF!,0)),"")</f>
        <v/>
      </c>
      <c r="AA93" s="46" t="e">
        <f t="shared" si="0"/>
        <v>#VALUE!</v>
      </c>
      <c r="AB93" s="44"/>
      <c r="AC93" s="44"/>
      <c r="AD93" s="44"/>
    </row>
    <row r="94" spans="1:30" ht="15.75" hidden="1" customHeight="1">
      <c r="A94" s="47" t="s">
        <v>324</v>
      </c>
      <c r="B94" s="47" t="s">
        <v>258</v>
      </c>
      <c r="C94" s="60" t="s">
        <v>325</v>
      </c>
      <c r="D94" s="49" t="s">
        <v>53</v>
      </c>
      <c r="E94" s="49">
        <v>12</v>
      </c>
      <c r="F94" s="50">
        <v>5400</v>
      </c>
      <c r="G94" s="51" t="s">
        <v>54</v>
      </c>
      <c r="H94" s="52">
        <v>46204</v>
      </c>
      <c r="I94" s="53" t="s">
        <v>55</v>
      </c>
      <c r="J94" s="53" t="s">
        <v>56</v>
      </c>
      <c r="K94" s="53" t="s">
        <v>164</v>
      </c>
      <c r="L94" s="53" t="s">
        <v>58</v>
      </c>
      <c r="M94" s="62" t="s">
        <v>95</v>
      </c>
      <c r="N94" s="55" t="s">
        <v>21</v>
      </c>
      <c r="O94" s="56" t="s">
        <v>60</v>
      </c>
      <c r="P94" s="56"/>
      <c r="Q94" s="56"/>
      <c r="R94" s="57"/>
      <c r="S94" s="57" t="s">
        <v>260</v>
      </c>
      <c r="T94" s="56"/>
      <c r="U94" s="56"/>
      <c r="V94" s="57" t="str">
        <f t="array" ref="V94">IFERROR(INDEX(#REF!,MATCH($Q94,#REF!,0)),"")</f>
        <v/>
      </c>
      <c r="W94" s="57" t="str">
        <f t="array" ref="W94">IFERROR(INDEX(#REF!,MATCH($Q94,#REF!,0)),"")</f>
        <v/>
      </c>
      <c r="X94" s="58" t="str">
        <f t="array" ref="X94">IFERROR(INDEX(#REF!,MATCH($Q94,#REF!,0)),"")</f>
        <v/>
      </c>
      <c r="Y94" s="58" t="str">
        <f t="array" ref="Y94">IFERROR(INDEX(#REF!,MATCH($Q94,#REF!,0)),"")</f>
        <v/>
      </c>
      <c r="Z94" s="58" t="str">
        <f t="array" ref="Z94">IFERROR(INDEX(#REF!,MATCH($Q94,#REF!,0)),"")</f>
        <v/>
      </c>
      <c r="AA94" s="58" t="e">
        <f t="shared" si="0"/>
        <v>#VALUE!</v>
      </c>
      <c r="AB94" s="56"/>
      <c r="AC94" s="56"/>
      <c r="AD94" s="56"/>
    </row>
    <row r="95" spans="1:30" ht="15.75" hidden="1" customHeight="1">
      <c r="A95" s="35" t="s">
        <v>326</v>
      </c>
      <c r="B95" s="35" t="s">
        <v>237</v>
      </c>
      <c r="C95" s="36" t="s">
        <v>327</v>
      </c>
      <c r="D95" s="37" t="s">
        <v>53</v>
      </c>
      <c r="E95" s="37">
        <v>30</v>
      </c>
      <c r="F95" s="38">
        <v>5100</v>
      </c>
      <c r="G95" s="39" t="s">
        <v>54</v>
      </c>
      <c r="H95" s="40">
        <v>46204</v>
      </c>
      <c r="I95" s="41" t="s">
        <v>55</v>
      </c>
      <c r="J95" s="41" t="s">
        <v>56</v>
      </c>
      <c r="K95" s="41" t="s">
        <v>164</v>
      </c>
      <c r="L95" s="41" t="s">
        <v>58</v>
      </c>
      <c r="M95" s="42" t="s">
        <v>148</v>
      </c>
      <c r="N95" s="43" t="s">
        <v>21</v>
      </c>
      <c r="O95" s="44" t="s">
        <v>60</v>
      </c>
      <c r="P95" s="44"/>
      <c r="Q95" s="44"/>
      <c r="R95" s="45"/>
      <c r="S95" s="45" t="s">
        <v>328</v>
      </c>
      <c r="T95" s="44"/>
      <c r="U95" s="44"/>
      <c r="V95" s="45" t="str">
        <f t="array" ref="V95">IFERROR(INDEX(#REF!,MATCH($Q95,#REF!,0)),"")</f>
        <v/>
      </c>
      <c r="W95" s="45" t="str">
        <f t="array" ref="W95">IFERROR(INDEX(#REF!,MATCH($Q95,#REF!,0)),"")</f>
        <v/>
      </c>
      <c r="X95" s="46" t="str">
        <f t="array" ref="X95">IFERROR(INDEX(#REF!,MATCH($Q95,#REF!,0)),"")</f>
        <v/>
      </c>
      <c r="Y95" s="46" t="str">
        <f t="array" ref="Y95">IFERROR(INDEX(#REF!,MATCH($Q95,#REF!,0)),"")</f>
        <v/>
      </c>
      <c r="Z95" s="46" t="str">
        <f t="array" ref="Z95">IFERROR(INDEX(#REF!,MATCH($Q95,#REF!,0)),"")</f>
        <v/>
      </c>
      <c r="AA95" s="46" t="e">
        <f t="shared" si="0"/>
        <v>#VALUE!</v>
      </c>
      <c r="AB95" s="44"/>
      <c r="AC95" s="44"/>
      <c r="AD95" s="44"/>
    </row>
    <row r="96" spans="1:30" ht="15.75" hidden="1" customHeight="1">
      <c r="A96" s="47" t="s">
        <v>329</v>
      </c>
      <c r="B96" s="47" t="s">
        <v>317</v>
      </c>
      <c r="C96" s="60" t="s">
        <v>330</v>
      </c>
      <c r="D96" s="49" t="s">
        <v>53</v>
      </c>
      <c r="E96" s="49">
        <v>2</v>
      </c>
      <c r="F96" s="50">
        <v>5000</v>
      </c>
      <c r="G96" s="51" t="s">
        <v>54</v>
      </c>
      <c r="H96" s="52">
        <v>46204</v>
      </c>
      <c r="I96" s="53" t="s">
        <v>55</v>
      </c>
      <c r="J96" s="53" t="s">
        <v>56</v>
      </c>
      <c r="K96" s="53" t="s">
        <v>164</v>
      </c>
      <c r="L96" s="53" t="s">
        <v>58</v>
      </c>
      <c r="M96" s="54" t="s">
        <v>59</v>
      </c>
      <c r="N96" s="55" t="s">
        <v>21</v>
      </c>
      <c r="O96" s="56" t="s">
        <v>60</v>
      </c>
      <c r="P96" s="56"/>
      <c r="Q96" s="56"/>
      <c r="R96" s="57" t="s">
        <v>331</v>
      </c>
      <c r="S96" s="57" t="s">
        <v>181</v>
      </c>
      <c r="T96" s="56"/>
      <c r="U96" s="56"/>
      <c r="V96" s="57" t="str">
        <f t="array" ref="V96">IFERROR(INDEX(#REF!,MATCH($Q96,#REF!,0)),"")</f>
        <v/>
      </c>
      <c r="W96" s="57" t="str">
        <f t="array" ref="W96">IFERROR(INDEX(#REF!,MATCH($Q96,#REF!,0)),"")</f>
        <v/>
      </c>
      <c r="X96" s="58" t="str">
        <f t="array" ref="X96">IFERROR(INDEX(#REF!,MATCH($Q96,#REF!,0)),"")</f>
        <v/>
      </c>
      <c r="Y96" s="58" t="str">
        <f t="array" ref="Y96">IFERROR(INDEX(#REF!,MATCH($Q96,#REF!,0)),"")</f>
        <v/>
      </c>
      <c r="Z96" s="58" t="str">
        <f t="array" ref="Z96">IFERROR(INDEX(#REF!,MATCH($Q96,#REF!,0)),"")</f>
        <v/>
      </c>
      <c r="AA96" s="58" t="e">
        <f t="shared" si="0"/>
        <v>#VALUE!</v>
      </c>
      <c r="AB96" s="56"/>
      <c r="AC96" s="56"/>
      <c r="AD96" s="56"/>
    </row>
    <row r="97" spans="1:30" ht="15.75" hidden="1" customHeight="1">
      <c r="A97" s="35" t="s">
        <v>332</v>
      </c>
      <c r="B97" s="35" t="s">
        <v>161</v>
      </c>
      <c r="C97" s="36" t="s">
        <v>333</v>
      </c>
      <c r="D97" s="37" t="s">
        <v>53</v>
      </c>
      <c r="E97" s="37">
        <v>1</v>
      </c>
      <c r="F97" s="38">
        <v>5000</v>
      </c>
      <c r="G97" s="39" t="s">
        <v>54</v>
      </c>
      <c r="H97" s="40">
        <v>46204</v>
      </c>
      <c r="I97" s="41" t="s">
        <v>55</v>
      </c>
      <c r="J97" s="41" t="s">
        <v>56</v>
      </c>
      <c r="K97" s="41" t="s">
        <v>164</v>
      </c>
      <c r="L97" s="41" t="s">
        <v>58</v>
      </c>
      <c r="M97" s="42" t="s">
        <v>148</v>
      </c>
      <c r="N97" s="43" t="s">
        <v>21</v>
      </c>
      <c r="O97" s="44" t="s">
        <v>60</v>
      </c>
      <c r="P97" s="44"/>
      <c r="Q97" s="44"/>
      <c r="R97" s="45" t="s">
        <v>334</v>
      </c>
      <c r="S97" s="45" t="s">
        <v>335</v>
      </c>
      <c r="T97" s="44"/>
      <c r="U97" s="44"/>
      <c r="V97" s="45" t="str">
        <f t="array" ref="V97">IFERROR(INDEX(#REF!,MATCH($Q97,#REF!,0)),"")</f>
        <v/>
      </c>
      <c r="W97" s="45" t="str">
        <f t="array" ref="W97">IFERROR(INDEX(#REF!,MATCH($Q97,#REF!,0)),"")</f>
        <v/>
      </c>
      <c r="X97" s="46" t="str">
        <f t="array" ref="X97">IFERROR(INDEX(#REF!,MATCH($Q97,#REF!,0)),"")</f>
        <v/>
      </c>
      <c r="Y97" s="46" t="str">
        <f t="array" ref="Y97">IFERROR(INDEX(#REF!,MATCH($Q97,#REF!,0)),"")</f>
        <v/>
      </c>
      <c r="Z97" s="46" t="str">
        <f t="array" ref="Z97">IFERROR(INDEX(#REF!,MATCH($Q97,#REF!,0)),"")</f>
        <v/>
      </c>
      <c r="AA97" s="46" t="e">
        <f t="shared" si="0"/>
        <v>#VALUE!</v>
      </c>
      <c r="AB97" s="44"/>
      <c r="AC97" s="44"/>
      <c r="AD97" s="44"/>
    </row>
    <row r="98" spans="1:30" ht="15.75" hidden="1" customHeight="1">
      <c r="A98" s="47" t="s">
        <v>336</v>
      </c>
      <c r="B98" s="47" t="s">
        <v>317</v>
      </c>
      <c r="C98" s="60" t="s">
        <v>337</v>
      </c>
      <c r="D98" s="49" t="s">
        <v>53</v>
      </c>
      <c r="E98" s="49">
        <v>1</v>
      </c>
      <c r="F98" s="50">
        <v>5000</v>
      </c>
      <c r="G98" s="51" t="s">
        <v>54</v>
      </c>
      <c r="H98" s="52">
        <v>46204</v>
      </c>
      <c r="I98" s="53" t="s">
        <v>55</v>
      </c>
      <c r="J98" s="53" t="s">
        <v>56</v>
      </c>
      <c r="K98" s="53" t="s">
        <v>164</v>
      </c>
      <c r="L98" s="53" t="s">
        <v>58</v>
      </c>
      <c r="M98" s="54" t="s">
        <v>109</v>
      </c>
      <c r="N98" s="55" t="s">
        <v>21</v>
      </c>
      <c r="O98" s="56" t="s">
        <v>60</v>
      </c>
      <c r="P98" s="56"/>
      <c r="Q98" s="56"/>
      <c r="R98" s="57" t="s">
        <v>338</v>
      </c>
      <c r="S98" s="57" t="s">
        <v>339</v>
      </c>
      <c r="T98" s="56"/>
      <c r="U98" s="56"/>
      <c r="V98" s="57" t="str">
        <f t="array" ref="V98">IFERROR(INDEX(#REF!,MATCH($Q98,#REF!,0)),"")</f>
        <v/>
      </c>
      <c r="W98" s="57" t="str">
        <f t="array" ref="W98">IFERROR(INDEX(#REF!,MATCH($Q98,#REF!,0)),"")</f>
        <v/>
      </c>
      <c r="X98" s="58" t="str">
        <f t="array" ref="X98">IFERROR(INDEX(#REF!,MATCH($Q98,#REF!,0)),"")</f>
        <v/>
      </c>
      <c r="Y98" s="58" t="str">
        <f t="array" ref="Y98">IFERROR(INDEX(#REF!,MATCH($Q98,#REF!,0)),"")</f>
        <v/>
      </c>
      <c r="Z98" s="58" t="str">
        <f t="array" ref="Z98">IFERROR(INDEX(#REF!,MATCH($Q98,#REF!,0)),"")</f>
        <v/>
      </c>
      <c r="AA98" s="58" t="e">
        <f t="shared" si="0"/>
        <v>#VALUE!</v>
      </c>
      <c r="AB98" s="56"/>
      <c r="AC98" s="56"/>
      <c r="AD98" s="56"/>
    </row>
    <row r="99" spans="1:30" ht="15.75" hidden="1" customHeight="1">
      <c r="A99" s="35" t="s">
        <v>340</v>
      </c>
      <c r="B99" s="35" t="s">
        <v>161</v>
      </c>
      <c r="C99" s="36" t="s">
        <v>341</v>
      </c>
      <c r="D99" s="37" t="s">
        <v>53</v>
      </c>
      <c r="E99" s="37">
        <v>1</v>
      </c>
      <c r="F99" s="38">
        <v>5000</v>
      </c>
      <c r="G99" s="39" t="s">
        <v>54</v>
      </c>
      <c r="H99" s="40">
        <v>46204</v>
      </c>
      <c r="I99" s="41" t="s">
        <v>55</v>
      </c>
      <c r="J99" s="41" t="s">
        <v>56</v>
      </c>
      <c r="K99" s="41" t="s">
        <v>164</v>
      </c>
      <c r="L99" s="41" t="s">
        <v>58</v>
      </c>
      <c r="M99" s="42" t="s">
        <v>136</v>
      </c>
      <c r="N99" s="43" t="s">
        <v>21</v>
      </c>
      <c r="O99" s="44" t="s">
        <v>60</v>
      </c>
      <c r="P99" s="44"/>
      <c r="Q99" s="44"/>
      <c r="R99" s="45"/>
      <c r="S99" s="45" t="s">
        <v>342</v>
      </c>
      <c r="T99" s="44"/>
      <c r="U99" s="44"/>
      <c r="V99" s="45" t="str">
        <f t="array" ref="V99">IFERROR(INDEX(#REF!,MATCH($Q99,#REF!,0)),"")</f>
        <v/>
      </c>
      <c r="W99" s="45" t="str">
        <f t="array" ref="W99">IFERROR(INDEX(#REF!,MATCH($Q99,#REF!,0)),"")</f>
        <v/>
      </c>
      <c r="X99" s="46" t="str">
        <f t="array" ref="X99">IFERROR(INDEX(#REF!,MATCH($Q99,#REF!,0)),"")</f>
        <v/>
      </c>
      <c r="Y99" s="46" t="str">
        <f t="array" ref="Y99">IFERROR(INDEX(#REF!,MATCH($Q99,#REF!,0)),"")</f>
        <v/>
      </c>
      <c r="Z99" s="46" t="str">
        <f t="array" ref="Z99">IFERROR(INDEX(#REF!,MATCH($Q99,#REF!,0)),"")</f>
        <v/>
      </c>
      <c r="AA99" s="46" t="e">
        <f t="shared" si="0"/>
        <v>#VALUE!</v>
      </c>
      <c r="AB99" s="44"/>
      <c r="AC99" s="44"/>
      <c r="AD99" s="44"/>
    </row>
    <row r="100" spans="1:30" ht="15.75" hidden="1" customHeight="1">
      <c r="A100" s="47" t="s">
        <v>343</v>
      </c>
      <c r="B100" s="47" t="s">
        <v>247</v>
      </c>
      <c r="C100" s="60" t="s">
        <v>341</v>
      </c>
      <c r="D100" s="49" t="s">
        <v>53</v>
      </c>
      <c r="E100" s="49">
        <v>1</v>
      </c>
      <c r="F100" s="50">
        <v>5000</v>
      </c>
      <c r="G100" s="51" t="s">
        <v>54</v>
      </c>
      <c r="H100" s="52">
        <v>46204</v>
      </c>
      <c r="I100" s="53" t="s">
        <v>55</v>
      </c>
      <c r="J100" s="53" t="s">
        <v>56</v>
      </c>
      <c r="K100" s="53" t="s">
        <v>164</v>
      </c>
      <c r="L100" s="53" t="s">
        <v>58</v>
      </c>
      <c r="M100" s="54" t="s">
        <v>102</v>
      </c>
      <c r="N100" s="55" t="s">
        <v>21</v>
      </c>
      <c r="O100" s="56" t="s">
        <v>60</v>
      </c>
      <c r="P100" s="56"/>
      <c r="Q100" s="56"/>
      <c r="R100" s="57"/>
      <c r="S100" s="57" t="s">
        <v>342</v>
      </c>
      <c r="T100" s="56"/>
      <c r="U100" s="56"/>
      <c r="V100" s="57" t="str">
        <f t="array" ref="V100">IFERROR(INDEX(#REF!,MATCH($Q100,#REF!,0)),"")</f>
        <v/>
      </c>
      <c r="W100" s="57" t="str">
        <f t="array" ref="W100">IFERROR(INDEX(#REF!,MATCH($Q100,#REF!,0)),"")</f>
        <v/>
      </c>
      <c r="X100" s="58" t="str">
        <f t="array" ref="X100">IFERROR(INDEX(#REF!,MATCH($Q100,#REF!,0)),"")</f>
        <v/>
      </c>
      <c r="Y100" s="58" t="str">
        <f t="array" ref="Y100">IFERROR(INDEX(#REF!,MATCH($Q100,#REF!,0)),"")</f>
        <v/>
      </c>
      <c r="Z100" s="58" t="str">
        <f t="array" ref="Z100">IFERROR(INDEX(#REF!,MATCH($Q100,#REF!,0)),"")</f>
        <v/>
      </c>
      <c r="AA100" s="58" t="e">
        <f t="shared" si="0"/>
        <v>#VALUE!</v>
      </c>
      <c r="AB100" s="56"/>
      <c r="AC100" s="56"/>
      <c r="AD100" s="56"/>
    </row>
    <row r="101" spans="1:30" ht="15.75" hidden="1" customHeight="1">
      <c r="A101" s="35" t="s">
        <v>344</v>
      </c>
      <c r="B101" s="35" t="s">
        <v>258</v>
      </c>
      <c r="C101" s="36" t="s">
        <v>345</v>
      </c>
      <c r="D101" s="37" t="s">
        <v>53</v>
      </c>
      <c r="E101" s="37">
        <v>12</v>
      </c>
      <c r="F101" s="38">
        <v>4800</v>
      </c>
      <c r="G101" s="39" t="s">
        <v>54</v>
      </c>
      <c r="H101" s="40">
        <v>46204</v>
      </c>
      <c r="I101" s="41" t="s">
        <v>55</v>
      </c>
      <c r="J101" s="41" t="s">
        <v>56</v>
      </c>
      <c r="K101" s="41" t="s">
        <v>164</v>
      </c>
      <c r="L101" s="41" t="s">
        <v>58</v>
      </c>
      <c r="M101" s="42" t="s">
        <v>73</v>
      </c>
      <c r="N101" s="43" t="s">
        <v>21</v>
      </c>
      <c r="O101" s="44" t="s">
        <v>60</v>
      </c>
      <c r="P101" s="44"/>
      <c r="Q101" s="44"/>
      <c r="R101" s="45"/>
      <c r="S101" s="45" t="s">
        <v>288</v>
      </c>
      <c r="T101" s="44"/>
      <c r="U101" s="44"/>
      <c r="V101" s="45" t="str">
        <f t="array" ref="V101">IFERROR(INDEX(#REF!,MATCH($Q101,#REF!,0)),"")</f>
        <v/>
      </c>
      <c r="W101" s="45" t="str">
        <f t="array" ref="W101">IFERROR(INDEX(#REF!,MATCH($Q101,#REF!,0)),"")</f>
        <v/>
      </c>
      <c r="X101" s="46" t="str">
        <f t="array" ref="X101">IFERROR(INDEX(#REF!,MATCH($Q101,#REF!,0)),"")</f>
        <v/>
      </c>
      <c r="Y101" s="46" t="str">
        <f t="array" ref="Y101">IFERROR(INDEX(#REF!,MATCH($Q101,#REF!,0)),"")</f>
        <v/>
      </c>
      <c r="Z101" s="46" t="str">
        <f t="array" ref="Z101">IFERROR(INDEX(#REF!,MATCH($Q101,#REF!,0)),"")</f>
        <v/>
      </c>
      <c r="AA101" s="46" t="e">
        <f t="shared" si="0"/>
        <v>#VALUE!</v>
      </c>
      <c r="AB101" s="44"/>
      <c r="AC101" s="44"/>
      <c r="AD101" s="44"/>
    </row>
    <row r="102" spans="1:30" ht="15.75" hidden="1" customHeight="1">
      <c r="A102" s="47" t="s">
        <v>346</v>
      </c>
      <c r="B102" s="47" t="s">
        <v>169</v>
      </c>
      <c r="C102" s="60" t="s">
        <v>347</v>
      </c>
      <c r="D102" s="49" t="s">
        <v>53</v>
      </c>
      <c r="E102" s="49">
        <v>2</v>
      </c>
      <c r="F102" s="50">
        <v>4800</v>
      </c>
      <c r="G102" s="51" t="s">
        <v>54</v>
      </c>
      <c r="H102" s="52">
        <v>46204</v>
      </c>
      <c r="I102" s="53" t="s">
        <v>55</v>
      </c>
      <c r="J102" s="53" t="s">
        <v>56</v>
      </c>
      <c r="K102" s="53" t="s">
        <v>164</v>
      </c>
      <c r="L102" s="53" t="s">
        <v>58</v>
      </c>
      <c r="M102" s="54" t="s">
        <v>73</v>
      </c>
      <c r="N102" s="55" t="s">
        <v>21</v>
      </c>
      <c r="O102" s="56" t="s">
        <v>60</v>
      </c>
      <c r="P102" s="56"/>
      <c r="Q102" s="56"/>
      <c r="R102" s="57" t="s">
        <v>348</v>
      </c>
      <c r="S102" s="57" t="s">
        <v>349</v>
      </c>
      <c r="T102" s="56"/>
      <c r="U102" s="56"/>
      <c r="V102" s="57" t="str">
        <f t="array" ref="V102">IFERROR(INDEX(#REF!,MATCH($Q102,#REF!,0)),"")</f>
        <v/>
      </c>
      <c r="W102" s="57" t="str">
        <f t="array" ref="W102">IFERROR(INDEX(#REF!,MATCH($Q102,#REF!,0)),"")</f>
        <v/>
      </c>
      <c r="X102" s="58" t="str">
        <f t="array" ref="X102">IFERROR(INDEX(#REF!,MATCH($Q102,#REF!,0)),"")</f>
        <v/>
      </c>
      <c r="Y102" s="58" t="str">
        <f t="array" ref="Y102">IFERROR(INDEX(#REF!,MATCH($Q102,#REF!,0)),"")</f>
        <v/>
      </c>
      <c r="Z102" s="58" t="str">
        <f t="array" ref="Z102">IFERROR(INDEX(#REF!,MATCH($Q102,#REF!,0)),"")</f>
        <v/>
      </c>
      <c r="AA102" s="58" t="e">
        <f t="shared" si="0"/>
        <v>#VALUE!</v>
      </c>
      <c r="AB102" s="56"/>
      <c r="AC102" s="56"/>
      <c r="AD102" s="56"/>
    </row>
    <row r="103" spans="1:30" ht="15.75" hidden="1" customHeight="1">
      <c r="A103" s="35" t="s">
        <v>350</v>
      </c>
      <c r="B103" s="35" t="s">
        <v>317</v>
      </c>
      <c r="C103" s="36" t="s">
        <v>351</v>
      </c>
      <c r="D103" s="37" t="s">
        <v>53</v>
      </c>
      <c r="E103" s="37">
        <v>4</v>
      </c>
      <c r="F103" s="38">
        <v>4800</v>
      </c>
      <c r="G103" s="39" t="s">
        <v>54</v>
      </c>
      <c r="H103" s="40">
        <v>46204</v>
      </c>
      <c r="I103" s="41" t="s">
        <v>55</v>
      </c>
      <c r="J103" s="41" t="s">
        <v>56</v>
      </c>
      <c r="K103" s="41" t="s">
        <v>164</v>
      </c>
      <c r="L103" s="41" t="s">
        <v>58</v>
      </c>
      <c r="M103" s="42" t="s">
        <v>136</v>
      </c>
      <c r="N103" s="43" t="s">
        <v>21</v>
      </c>
      <c r="O103" s="44" t="s">
        <v>60</v>
      </c>
      <c r="P103" s="44"/>
      <c r="Q103" s="44"/>
      <c r="R103" s="45" t="s">
        <v>331</v>
      </c>
      <c r="S103" s="45" t="s">
        <v>352</v>
      </c>
      <c r="T103" s="44"/>
      <c r="U103" s="44"/>
      <c r="V103" s="45" t="str">
        <f t="array" ref="V103">IFERROR(INDEX(#REF!,MATCH($Q103,#REF!,0)),"")</f>
        <v/>
      </c>
      <c r="W103" s="45" t="str">
        <f t="array" ref="W103">IFERROR(INDEX(#REF!,MATCH($Q103,#REF!,0)),"")</f>
        <v/>
      </c>
      <c r="X103" s="46" t="str">
        <f t="array" ref="X103">IFERROR(INDEX(#REF!,MATCH($Q103,#REF!,0)),"")</f>
        <v/>
      </c>
      <c r="Y103" s="46" t="str">
        <f t="array" ref="Y103">IFERROR(INDEX(#REF!,MATCH($Q103,#REF!,0)),"")</f>
        <v/>
      </c>
      <c r="Z103" s="46" t="str">
        <f t="array" ref="Z103">IFERROR(INDEX(#REF!,MATCH($Q103,#REF!,0)),"")</f>
        <v/>
      </c>
      <c r="AA103" s="46" t="e">
        <f t="shared" si="0"/>
        <v>#VALUE!</v>
      </c>
      <c r="AB103" s="44"/>
      <c r="AC103" s="44"/>
      <c r="AD103" s="44"/>
    </row>
    <row r="104" spans="1:30" ht="15.75" hidden="1" customHeight="1">
      <c r="A104" s="47" t="s">
        <v>353</v>
      </c>
      <c r="B104" s="47" t="s">
        <v>237</v>
      </c>
      <c r="C104" s="60" t="s">
        <v>354</v>
      </c>
      <c r="D104" s="49" t="s">
        <v>53</v>
      </c>
      <c r="E104" s="49">
        <v>30</v>
      </c>
      <c r="F104" s="50">
        <v>4800</v>
      </c>
      <c r="G104" s="51" t="s">
        <v>54</v>
      </c>
      <c r="H104" s="52">
        <v>46204</v>
      </c>
      <c r="I104" s="53" t="s">
        <v>55</v>
      </c>
      <c r="J104" s="53" t="s">
        <v>56</v>
      </c>
      <c r="K104" s="53" t="s">
        <v>164</v>
      </c>
      <c r="L104" s="53" t="s">
        <v>58</v>
      </c>
      <c r="M104" s="54" t="s">
        <v>109</v>
      </c>
      <c r="N104" s="55" t="s">
        <v>21</v>
      </c>
      <c r="O104" s="56" t="s">
        <v>60</v>
      </c>
      <c r="P104" s="56"/>
      <c r="Q104" s="56"/>
      <c r="R104" s="57"/>
      <c r="S104" s="57" t="s">
        <v>328</v>
      </c>
      <c r="T104" s="56"/>
      <c r="U104" s="56"/>
      <c r="V104" s="57" t="str">
        <f t="array" ref="V104">IFERROR(INDEX(#REF!,MATCH($Q104,#REF!,0)),"")</f>
        <v/>
      </c>
      <c r="W104" s="57" t="str">
        <f t="array" ref="W104">IFERROR(INDEX(#REF!,MATCH($Q104,#REF!,0)),"")</f>
        <v/>
      </c>
      <c r="X104" s="58" t="str">
        <f t="array" ref="X104">IFERROR(INDEX(#REF!,MATCH($Q104,#REF!,0)),"")</f>
        <v/>
      </c>
      <c r="Y104" s="58" t="str">
        <f t="array" ref="Y104">IFERROR(INDEX(#REF!,MATCH($Q104,#REF!,0)),"")</f>
        <v/>
      </c>
      <c r="Z104" s="58" t="str">
        <f t="array" ref="Z104">IFERROR(INDEX(#REF!,MATCH($Q104,#REF!,0)),"")</f>
        <v/>
      </c>
      <c r="AA104" s="58" t="e">
        <f t="shared" si="0"/>
        <v>#VALUE!</v>
      </c>
      <c r="AB104" s="56"/>
      <c r="AC104" s="56"/>
      <c r="AD104" s="56"/>
    </row>
    <row r="105" spans="1:30" ht="77.25" hidden="1" customHeight="1">
      <c r="A105" s="35" t="s">
        <v>355</v>
      </c>
      <c r="B105" s="35" t="s">
        <v>317</v>
      </c>
      <c r="C105" s="36" t="s">
        <v>356</v>
      </c>
      <c r="D105" s="37" t="s">
        <v>53</v>
      </c>
      <c r="E105" s="37">
        <v>10</v>
      </c>
      <c r="F105" s="38">
        <v>4500</v>
      </c>
      <c r="G105" s="39" t="s">
        <v>54</v>
      </c>
      <c r="H105" s="40">
        <v>46204</v>
      </c>
      <c r="I105" s="41" t="s">
        <v>55</v>
      </c>
      <c r="J105" s="41" t="s">
        <v>56</v>
      </c>
      <c r="K105" s="41" t="s">
        <v>164</v>
      </c>
      <c r="L105" s="41" t="s">
        <v>58</v>
      </c>
      <c r="M105" s="42" t="s">
        <v>109</v>
      </c>
      <c r="N105" s="43" t="s">
        <v>21</v>
      </c>
      <c r="O105" s="44" t="s">
        <v>60</v>
      </c>
      <c r="P105" s="44"/>
      <c r="Q105" s="44"/>
      <c r="R105" s="45" t="s">
        <v>334</v>
      </c>
      <c r="S105" s="45" t="s">
        <v>288</v>
      </c>
      <c r="T105" s="44"/>
      <c r="U105" s="44"/>
      <c r="V105" s="45" t="str">
        <f t="array" ref="V105">IFERROR(INDEX(#REF!,MATCH($Q105,#REF!,0)),"")</f>
        <v/>
      </c>
      <c r="W105" s="45" t="str">
        <f t="array" ref="W105">IFERROR(INDEX(#REF!,MATCH($Q105,#REF!,0)),"")</f>
        <v/>
      </c>
      <c r="X105" s="46" t="str">
        <f t="array" ref="X105">IFERROR(INDEX(#REF!,MATCH($Q105,#REF!,0)),"")</f>
        <v/>
      </c>
      <c r="Y105" s="46" t="str">
        <f t="array" ref="Y105">IFERROR(INDEX(#REF!,MATCH($Q105,#REF!,0)),"")</f>
        <v/>
      </c>
      <c r="Z105" s="46" t="str">
        <f t="array" ref="Z105">IFERROR(INDEX(#REF!,MATCH($Q105,#REF!,0)),"")</f>
        <v/>
      </c>
      <c r="AA105" s="46" t="e">
        <f t="shared" si="0"/>
        <v>#VALUE!</v>
      </c>
      <c r="AB105" s="44"/>
      <c r="AC105" s="44"/>
      <c r="AD105" s="44"/>
    </row>
    <row r="106" spans="1:30" ht="51.75" hidden="1" customHeight="1">
      <c r="A106" s="47" t="s">
        <v>357</v>
      </c>
      <c r="B106" s="47" t="s">
        <v>242</v>
      </c>
      <c r="C106" s="60" t="s">
        <v>356</v>
      </c>
      <c r="D106" s="49" t="s">
        <v>53</v>
      </c>
      <c r="E106" s="49">
        <v>10</v>
      </c>
      <c r="F106" s="50">
        <v>4500</v>
      </c>
      <c r="G106" s="51" t="s">
        <v>54</v>
      </c>
      <c r="H106" s="52">
        <v>46204</v>
      </c>
      <c r="I106" s="53" t="s">
        <v>55</v>
      </c>
      <c r="J106" s="53" t="s">
        <v>56</v>
      </c>
      <c r="K106" s="53" t="s">
        <v>164</v>
      </c>
      <c r="L106" s="53" t="s">
        <v>58</v>
      </c>
      <c r="M106" s="54" t="s">
        <v>109</v>
      </c>
      <c r="N106" s="55" t="s">
        <v>21</v>
      </c>
      <c r="O106" s="56" t="s">
        <v>60</v>
      </c>
      <c r="P106" s="56"/>
      <c r="Q106" s="56"/>
      <c r="R106" s="57" t="s">
        <v>334</v>
      </c>
      <c r="S106" s="57" t="s">
        <v>288</v>
      </c>
      <c r="T106" s="56"/>
      <c r="U106" s="56"/>
      <c r="V106" s="57" t="str">
        <f t="array" ref="V106">IFERROR(INDEX(#REF!,MATCH($Q106,#REF!,0)),"")</f>
        <v/>
      </c>
      <c r="W106" s="57" t="str">
        <f t="array" ref="W106">IFERROR(INDEX(#REF!,MATCH($Q106,#REF!,0)),"")</f>
        <v/>
      </c>
      <c r="X106" s="58" t="str">
        <f t="array" ref="X106">IFERROR(INDEX(#REF!,MATCH($Q106,#REF!,0)),"")</f>
        <v/>
      </c>
      <c r="Y106" s="58" t="str">
        <f t="array" ref="Y106">IFERROR(INDEX(#REF!,MATCH($Q106,#REF!,0)),"")</f>
        <v/>
      </c>
      <c r="Z106" s="58" t="str">
        <f t="array" ref="Z106">IFERROR(INDEX(#REF!,MATCH($Q106,#REF!,0)),"")</f>
        <v/>
      </c>
      <c r="AA106" s="58" t="e">
        <f t="shared" si="0"/>
        <v>#VALUE!</v>
      </c>
      <c r="AB106" s="56"/>
      <c r="AC106" s="56"/>
      <c r="AD106" s="56"/>
    </row>
    <row r="107" spans="1:30" ht="51.75" hidden="1" customHeight="1">
      <c r="A107" s="35" t="s">
        <v>358</v>
      </c>
      <c r="B107" s="35" t="s">
        <v>258</v>
      </c>
      <c r="C107" s="36" t="s">
        <v>359</v>
      </c>
      <c r="D107" s="37" t="s">
        <v>53</v>
      </c>
      <c r="E107" s="37">
        <v>5</v>
      </c>
      <c r="F107" s="38">
        <v>4500</v>
      </c>
      <c r="G107" s="39" t="s">
        <v>54</v>
      </c>
      <c r="H107" s="40">
        <v>46204</v>
      </c>
      <c r="I107" s="41" t="s">
        <v>55</v>
      </c>
      <c r="J107" s="41" t="s">
        <v>56</v>
      </c>
      <c r="K107" s="41" t="s">
        <v>164</v>
      </c>
      <c r="L107" s="41" t="s">
        <v>58</v>
      </c>
      <c r="M107" s="42" t="s">
        <v>73</v>
      </c>
      <c r="N107" s="43" t="s">
        <v>21</v>
      </c>
      <c r="O107" s="44" t="s">
        <v>60</v>
      </c>
      <c r="P107" s="44"/>
      <c r="Q107" s="44"/>
      <c r="R107" s="45"/>
      <c r="S107" s="45" t="s">
        <v>360</v>
      </c>
      <c r="T107" s="65"/>
      <c r="U107" s="44"/>
      <c r="V107" s="45" t="str">
        <f t="array" ref="V107">IFERROR(INDEX(#REF!,MATCH($Q107,#REF!,0)),"")</f>
        <v/>
      </c>
      <c r="W107" s="45" t="str">
        <f t="array" ref="W107">IFERROR(INDEX(#REF!,MATCH($Q107,#REF!,0)),"")</f>
        <v/>
      </c>
      <c r="X107" s="46" t="str">
        <f t="array" ref="X107">IFERROR(INDEX(#REF!,MATCH($Q107,#REF!,0)),"")</f>
        <v/>
      </c>
      <c r="Y107" s="46" t="str">
        <f t="array" ref="Y107">IFERROR(INDEX(#REF!,MATCH($Q107,#REF!,0)),"")</f>
        <v/>
      </c>
      <c r="Z107" s="46" t="str">
        <f t="array" ref="Z107">IFERROR(INDEX(#REF!,MATCH($Q107,#REF!,0)),"")</f>
        <v/>
      </c>
      <c r="AA107" s="46" t="e">
        <f t="shared" si="0"/>
        <v>#VALUE!</v>
      </c>
      <c r="AB107" s="44"/>
      <c r="AC107" s="44"/>
      <c r="AD107" s="44"/>
    </row>
    <row r="108" spans="1:30" ht="77.25" hidden="1" customHeight="1">
      <c r="A108" s="47" t="s">
        <v>361</v>
      </c>
      <c r="B108" s="47" t="s">
        <v>169</v>
      </c>
      <c r="C108" s="60" t="s">
        <v>359</v>
      </c>
      <c r="D108" s="49" t="s">
        <v>53</v>
      </c>
      <c r="E108" s="49">
        <v>5</v>
      </c>
      <c r="F108" s="50">
        <v>4500</v>
      </c>
      <c r="G108" s="51" t="s">
        <v>54</v>
      </c>
      <c r="H108" s="52">
        <v>46204</v>
      </c>
      <c r="I108" s="53" t="s">
        <v>55</v>
      </c>
      <c r="J108" s="53" t="s">
        <v>56</v>
      </c>
      <c r="K108" s="53" t="s">
        <v>164</v>
      </c>
      <c r="L108" s="53" t="s">
        <v>58</v>
      </c>
      <c r="M108" s="54" t="s">
        <v>73</v>
      </c>
      <c r="N108" s="55" t="s">
        <v>21</v>
      </c>
      <c r="O108" s="56" t="s">
        <v>60</v>
      </c>
      <c r="P108" s="56"/>
      <c r="Q108" s="56"/>
      <c r="R108" s="57"/>
      <c r="S108" s="57" t="s">
        <v>360</v>
      </c>
      <c r="T108" s="63"/>
      <c r="U108" s="56"/>
      <c r="V108" s="57" t="str">
        <f t="array" ref="V108">IFERROR(INDEX(#REF!,MATCH($Q108,#REF!,0)),"")</f>
        <v/>
      </c>
      <c r="W108" s="57" t="str">
        <f t="array" ref="W108">IFERROR(INDEX(#REF!,MATCH($Q108,#REF!,0)),"")</f>
        <v/>
      </c>
      <c r="X108" s="58" t="str">
        <f t="array" ref="X108">IFERROR(INDEX(#REF!,MATCH($Q108,#REF!,0)),"")</f>
        <v/>
      </c>
      <c r="Y108" s="58" t="str">
        <f t="array" ref="Y108">IFERROR(INDEX(#REF!,MATCH($Q108,#REF!,0)),"")</f>
        <v/>
      </c>
      <c r="Z108" s="58" t="str">
        <f t="array" ref="Z108">IFERROR(INDEX(#REF!,MATCH($Q108,#REF!,0)),"")</f>
        <v/>
      </c>
      <c r="AA108" s="58" t="e">
        <f t="shared" si="0"/>
        <v>#VALUE!</v>
      </c>
      <c r="AB108" s="56"/>
      <c r="AC108" s="56"/>
      <c r="AD108" s="56"/>
    </row>
    <row r="109" spans="1:30" ht="77.25" hidden="1" customHeight="1">
      <c r="A109" s="35" t="s">
        <v>362</v>
      </c>
      <c r="B109" s="35" t="s">
        <v>237</v>
      </c>
      <c r="C109" s="36" t="s">
        <v>296</v>
      </c>
      <c r="D109" s="37" t="s">
        <v>53</v>
      </c>
      <c r="E109" s="37">
        <v>4</v>
      </c>
      <c r="F109" s="38">
        <v>4400</v>
      </c>
      <c r="G109" s="39" t="s">
        <v>54</v>
      </c>
      <c r="H109" s="40">
        <v>46204</v>
      </c>
      <c r="I109" s="41" t="s">
        <v>55</v>
      </c>
      <c r="J109" s="41" t="s">
        <v>56</v>
      </c>
      <c r="K109" s="41" t="s">
        <v>164</v>
      </c>
      <c r="L109" s="41" t="s">
        <v>58</v>
      </c>
      <c r="M109" s="42" t="s">
        <v>109</v>
      </c>
      <c r="N109" s="43" t="s">
        <v>21</v>
      </c>
      <c r="O109" s="44" t="s">
        <v>60</v>
      </c>
      <c r="P109" s="44"/>
      <c r="Q109" s="44"/>
      <c r="R109" s="45"/>
      <c r="S109" s="45" t="s">
        <v>297</v>
      </c>
      <c r="T109" s="44"/>
      <c r="U109" s="44"/>
      <c r="V109" s="45" t="str">
        <f t="array" ref="V109">IFERROR(INDEX(#REF!,MATCH($Q109,#REF!,0)),"")</f>
        <v/>
      </c>
      <c r="W109" s="45" t="str">
        <f t="array" ref="W109">IFERROR(INDEX(#REF!,MATCH($Q109,#REF!,0)),"")</f>
        <v/>
      </c>
      <c r="X109" s="46" t="str">
        <f t="array" ref="X109">IFERROR(INDEX(#REF!,MATCH($Q109,#REF!,0)),"")</f>
        <v/>
      </c>
      <c r="Y109" s="46" t="str">
        <f t="array" ref="Y109">IFERROR(INDEX(#REF!,MATCH($Q109,#REF!,0)),"")</f>
        <v/>
      </c>
      <c r="Z109" s="46" t="str">
        <f t="array" ref="Z109">IFERROR(INDEX(#REF!,MATCH($Q109,#REF!,0)),"")</f>
        <v/>
      </c>
      <c r="AA109" s="46" t="e">
        <f t="shared" si="0"/>
        <v>#VALUE!</v>
      </c>
      <c r="AB109" s="44"/>
      <c r="AC109" s="44"/>
      <c r="AD109" s="44"/>
    </row>
    <row r="110" spans="1:30" ht="51.75" hidden="1" customHeight="1">
      <c r="A110" s="47" t="s">
        <v>363</v>
      </c>
      <c r="B110" s="47" t="s">
        <v>169</v>
      </c>
      <c r="C110" s="60" t="s">
        <v>296</v>
      </c>
      <c r="D110" s="49" t="s">
        <v>53</v>
      </c>
      <c r="E110" s="49">
        <v>4</v>
      </c>
      <c r="F110" s="50">
        <v>4400</v>
      </c>
      <c r="G110" s="51" t="s">
        <v>54</v>
      </c>
      <c r="H110" s="52">
        <v>46204</v>
      </c>
      <c r="I110" s="53" t="s">
        <v>55</v>
      </c>
      <c r="J110" s="53" t="s">
        <v>56</v>
      </c>
      <c r="K110" s="53" t="s">
        <v>164</v>
      </c>
      <c r="L110" s="53" t="s">
        <v>58</v>
      </c>
      <c r="M110" s="54" t="s">
        <v>109</v>
      </c>
      <c r="N110" s="55" t="s">
        <v>21</v>
      </c>
      <c r="O110" s="56" t="s">
        <v>60</v>
      </c>
      <c r="P110" s="56"/>
      <c r="Q110" s="56"/>
      <c r="R110" s="57"/>
      <c r="S110" s="57" t="s">
        <v>297</v>
      </c>
      <c r="T110" s="56"/>
      <c r="U110" s="56"/>
      <c r="V110" s="57" t="str">
        <f t="array" ref="V110">IFERROR(INDEX(#REF!,MATCH($Q110,#REF!,0)),"")</f>
        <v/>
      </c>
      <c r="W110" s="57" t="str">
        <f t="array" ref="W110">IFERROR(INDEX(#REF!,MATCH($Q110,#REF!,0)),"")</f>
        <v/>
      </c>
      <c r="X110" s="58" t="str">
        <f t="array" ref="X110">IFERROR(INDEX(#REF!,MATCH($Q110,#REF!,0)),"")</f>
        <v/>
      </c>
      <c r="Y110" s="58" t="str">
        <f t="array" ref="Y110">IFERROR(INDEX(#REF!,MATCH($Q110,#REF!,0)),"")</f>
        <v/>
      </c>
      <c r="Z110" s="58" t="str">
        <f t="array" ref="Z110">IFERROR(INDEX(#REF!,MATCH($Q110,#REF!,0)),"")</f>
        <v/>
      </c>
      <c r="AA110" s="58" t="e">
        <f t="shared" si="0"/>
        <v>#VALUE!</v>
      </c>
      <c r="AB110" s="56"/>
      <c r="AC110" s="56"/>
      <c r="AD110" s="56"/>
    </row>
    <row r="111" spans="1:30" ht="51.75" hidden="1" customHeight="1">
      <c r="A111" s="35" t="s">
        <v>364</v>
      </c>
      <c r="B111" s="35" t="s">
        <v>242</v>
      </c>
      <c r="C111" s="36" t="s">
        <v>296</v>
      </c>
      <c r="D111" s="37" t="s">
        <v>53</v>
      </c>
      <c r="E111" s="37">
        <v>4</v>
      </c>
      <c r="F111" s="38">
        <v>4400</v>
      </c>
      <c r="G111" s="39" t="s">
        <v>54</v>
      </c>
      <c r="H111" s="40">
        <v>46204</v>
      </c>
      <c r="I111" s="41" t="s">
        <v>55</v>
      </c>
      <c r="J111" s="41" t="s">
        <v>56</v>
      </c>
      <c r="K111" s="41" t="s">
        <v>164</v>
      </c>
      <c r="L111" s="41" t="s">
        <v>58</v>
      </c>
      <c r="M111" s="42" t="s">
        <v>109</v>
      </c>
      <c r="N111" s="43" t="s">
        <v>21</v>
      </c>
      <c r="O111" s="44" t="s">
        <v>60</v>
      </c>
      <c r="P111" s="44"/>
      <c r="Q111" s="44"/>
      <c r="R111" s="45"/>
      <c r="S111" s="45" t="s">
        <v>297</v>
      </c>
      <c r="T111" s="44"/>
      <c r="U111" s="44"/>
      <c r="V111" s="45" t="str">
        <f t="array" ref="V111">IFERROR(INDEX(#REF!,MATCH($Q111,#REF!,0)),"")</f>
        <v/>
      </c>
      <c r="W111" s="45" t="str">
        <f t="array" ref="W111">IFERROR(INDEX(#REF!,MATCH($Q111,#REF!,0)),"")</f>
        <v/>
      </c>
      <c r="X111" s="46" t="str">
        <f t="array" ref="X111">IFERROR(INDEX(#REF!,MATCH($Q111,#REF!,0)),"")</f>
        <v/>
      </c>
      <c r="Y111" s="46" t="str">
        <f t="array" ref="Y111">IFERROR(INDEX(#REF!,MATCH($Q111,#REF!,0)),"")</f>
        <v/>
      </c>
      <c r="Z111" s="46" t="str">
        <f t="array" ref="Z111">IFERROR(INDEX(#REF!,MATCH($Q111,#REF!,0)),"")</f>
        <v/>
      </c>
      <c r="AA111" s="46" t="e">
        <f t="shared" si="0"/>
        <v>#VALUE!</v>
      </c>
      <c r="AB111" s="44"/>
      <c r="AC111" s="44"/>
      <c r="AD111" s="44"/>
    </row>
    <row r="112" spans="1:30" ht="77.25" hidden="1" customHeight="1">
      <c r="A112" s="47" t="s">
        <v>365</v>
      </c>
      <c r="B112" s="47" t="s">
        <v>254</v>
      </c>
      <c r="C112" s="60" t="s">
        <v>366</v>
      </c>
      <c r="D112" s="49" t="s">
        <v>53</v>
      </c>
      <c r="E112" s="49">
        <v>1</v>
      </c>
      <c r="F112" s="50">
        <v>4200</v>
      </c>
      <c r="G112" s="51" t="s">
        <v>54</v>
      </c>
      <c r="H112" s="52">
        <v>46204</v>
      </c>
      <c r="I112" s="53" t="s">
        <v>55</v>
      </c>
      <c r="J112" s="53" t="s">
        <v>56</v>
      </c>
      <c r="K112" s="53" t="s">
        <v>164</v>
      </c>
      <c r="L112" s="53" t="s">
        <v>58</v>
      </c>
      <c r="M112" s="54" t="s">
        <v>136</v>
      </c>
      <c r="N112" s="55" t="s">
        <v>21</v>
      </c>
      <c r="O112" s="56" t="s">
        <v>60</v>
      </c>
      <c r="P112" s="56"/>
      <c r="Q112" s="56"/>
      <c r="R112" s="57"/>
      <c r="S112" s="57" t="s">
        <v>367</v>
      </c>
      <c r="T112" s="56"/>
      <c r="U112" s="56"/>
      <c r="V112" s="57" t="str">
        <f t="array" ref="V112">IFERROR(INDEX(#REF!,MATCH($Q112,#REF!,0)),"")</f>
        <v/>
      </c>
      <c r="W112" s="57" t="str">
        <f t="array" ref="W112">IFERROR(INDEX(#REF!,MATCH($Q112,#REF!,0)),"")</f>
        <v/>
      </c>
      <c r="X112" s="58" t="str">
        <f t="array" ref="X112">IFERROR(INDEX(#REF!,MATCH($Q112,#REF!,0)),"")</f>
        <v/>
      </c>
      <c r="Y112" s="58" t="str">
        <f t="array" ref="Y112">IFERROR(INDEX(#REF!,MATCH($Q112,#REF!,0)),"")</f>
        <v/>
      </c>
      <c r="Z112" s="58" t="str">
        <f t="array" ref="Z112">IFERROR(INDEX(#REF!,MATCH($Q112,#REF!,0)),"")</f>
        <v/>
      </c>
      <c r="AA112" s="58" t="e">
        <f t="shared" si="0"/>
        <v>#VALUE!</v>
      </c>
      <c r="AB112" s="56"/>
      <c r="AC112" s="56"/>
      <c r="AD112" s="56"/>
    </row>
    <row r="113" spans="1:30" ht="51.75" hidden="1" customHeight="1">
      <c r="A113" s="35" t="s">
        <v>368</v>
      </c>
      <c r="B113" s="35" t="s">
        <v>172</v>
      </c>
      <c r="C113" s="36" t="s">
        <v>369</v>
      </c>
      <c r="D113" s="37" t="s">
        <v>53</v>
      </c>
      <c r="E113" s="37">
        <v>1</v>
      </c>
      <c r="F113" s="38">
        <v>4200</v>
      </c>
      <c r="G113" s="39" t="s">
        <v>54</v>
      </c>
      <c r="H113" s="40">
        <v>46204</v>
      </c>
      <c r="I113" s="41" t="s">
        <v>55</v>
      </c>
      <c r="J113" s="41" t="s">
        <v>56</v>
      </c>
      <c r="K113" s="41" t="s">
        <v>164</v>
      </c>
      <c r="L113" s="41" t="s">
        <v>58</v>
      </c>
      <c r="M113" s="42" t="s">
        <v>109</v>
      </c>
      <c r="N113" s="43" t="s">
        <v>21</v>
      </c>
      <c r="O113" s="44" t="s">
        <v>60</v>
      </c>
      <c r="P113" s="44"/>
      <c r="Q113" s="44"/>
      <c r="R113" s="45" t="s">
        <v>228</v>
      </c>
      <c r="S113" s="45" t="s">
        <v>229</v>
      </c>
      <c r="T113" s="44"/>
      <c r="U113" s="44"/>
      <c r="V113" s="45" t="str">
        <f t="array" ref="V113">IFERROR(INDEX(#REF!,MATCH($Q113,#REF!,0)),"")</f>
        <v/>
      </c>
      <c r="W113" s="45" t="str">
        <f t="array" ref="W113">IFERROR(INDEX(#REF!,MATCH($Q113,#REF!,0)),"")</f>
        <v/>
      </c>
      <c r="X113" s="46" t="str">
        <f t="array" ref="X113">IFERROR(INDEX(#REF!,MATCH($Q113,#REF!,0)),"")</f>
        <v/>
      </c>
      <c r="Y113" s="46" t="str">
        <f t="array" ref="Y113">IFERROR(INDEX(#REF!,MATCH($Q113,#REF!,0)),"")</f>
        <v/>
      </c>
      <c r="Z113" s="46" t="str">
        <f t="array" ref="Z113">IFERROR(INDEX(#REF!,MATCH($Q113,#REF!,0)),"")</f>
        <v/>
      </c>
      <c r="AA113" s="46" t="e">
        <f t="shared" si="0"/>
        <v>#VALUE!</v>
      </c>
      <c r="AB113" s="44"/>
      <c r="AC113" s="44"/>
      <c r="AD113" s="44"/>
    </row>
    <row r="114" spans="1:30" ht="51.75" hidden="1" customHeight="1">
      <c r="A114" s="47" t="s">
        <v>370</v>
      </c>
      <c r="B114" s="47" t="s">
        <v>156</v>
      </c>
      <c r="C114" s="60" t="s">
        <v>371</v>
      </c>
      <c r="D114" s="49" t="s">
        <v>53</v>
      </c>
      <c r="E114" s="49">
        <v>100</v>
      </c>
      <c r="F114" s="50">
        <v>4000</v>
      </c>
      <c r="G114" s="51" t="s">
        <v>54</v>
      </c>
      <c r="H114" s="52">
        <v>46204</v>
      </c>
      <c r="I114" s="53" t="s">
        <v>55</v>
      </c>
      <c r="J114" s="53" t="s">
        <v>56</v>
      </c>
      <c r="K114" s="53" t="s">
        <v>164</v>
      </c>
      <c r="L114" s="53" t="s">
        <v>58</v>
      </c>
      <c r="M114" s="54" t="s">
        <v>73</v>
      </c>
      <c r="N114" s="55" t="s">
        <v>21</v>
      </c>
      <c r="O114" s="56" t="s">
        <v>60</v>
      </c>
      <c r="P114" s="56"/>
      <c r="Q114" s="56"/>
      <c r="R114" s="57" t="s">
        <v>304</v>
      </c>
      <c r="S114" s="57" t="s">
        <v>305</v>
      </c>
      <c r="T114" s="56"/>
      <c r="U114" s="56"/>
      <c r="V114" s="57" t="str">
        <f t="array" ref="V114">IFERROR(INDEX(#REF!,MATCH($Q114,#REF!,0)),"")</f>
        <v/>
      </c>
      <c r="W114" s="57" t="str">
        <f t="array" ref="W114">IFERROR(INDEX(#REF!,MATCH($Q114,#REF!,0)),"")</f>
        <v/>
      </c>
      <c r="X114" s="58" t="str">
        <f t="array" ref="X114">IFERROR(INDEX(#REF!,MATCH($Q114,#REF!,0)),"")</f>
        <v/>
      </c>
      <c r="Y114" s="58" t="str">
        <f t="array" ref="Y114">IFERROR(INDEX(#REF!,MATCH($Q114,#REF!,0)),"")</f>
        <v/>
      </c>
      <c r="Z114" s="58" t="str">
        <f t="array" ref="Z114">IFERROR(INDEX(#REF!,MATCH($Q114,#REF!,0)),"")</f>
        <v/>
      </c>
      <c r="AA114" s="58" t="e">
        <f t="shared" si="0"/>
        <v>#VALUE!</v>
      </c>
      <c r="AB114" s="56"/>
      <c r="AC114" s="56"/>
      <c r="AD114" s="56"/>
    </row>
    <row r="115" spans="1:30" ht="77.25" hidden="1" customHeight="1">
      <c r="A115" s="35" t="s">
        <v>372</v>
      </c>
      <c r="B115" s="35" t="s">
        <v>317</v>
      </c>
      <c r="C115" s="36" t="s">
        <v>238</v>
      </c>
      <c r="D115" s="37" t="s">
        <v>53</v>
      </c>
      <c r="E115" s="37">
        <v>10</v>
      </c>
      <c r="F115" s="38">
        <v>4000</v>
      </c>
      <c r="G115" s="39" t="s">
        <v>54</v>
      </c>
      <c r="H115" s="40">
        <v>46204</v>
      </c>
      <c r="I115" s="41" t="s">
        <v>55</v>
      </c>
      <c r="J115" s="41" t="s">
        <v>56</v>
      </c>
      <c r="K115" s="41" t="s">
        <v>164</v>
      </c>
      <c r="L115" s="41" t="s">
        <v>58</v>
      </c>
      <c r="M115" s="42" t="s">
        <v>109</v>
      </c>
      <c r="N115" s="43" t="s">
        <v>21</v>
      </c>
      <c r="O115" s="44" t="s">
        <v>60</v>
      </c>
      <c r="P115" s="44"/>
      <c r="Q115" s="44"/>
      <c r="R115" s="45"/>
      <c r="S115" s="45" t="s">
        <v>239</v>
      </c>
      <c r="T115" s="44"/>
      <c r="U115" s="44"/>
      <c r="V115" s="45" t="str">
        <f t="array" ref="V115">IFERROR(INDEX(#REF!,MATCH($Q115,#REF!,0)),"")</f>
        <v/>
      </c>
      <c r="W115" s="45" t="str">
        <f t="array" ref="W115">IFERROR(INDEX(#REF!,MATCH($Q115,#REF!,0)),"")</f>
        <v/>
      </c>
      <c r="X115" s="46" t="str">
        <f t="array" ref="X115">IFERROR(INDEX(#REF!,MATCH($Q115,#REF!,0)),"")</f>
        <v/>
      </c>
      <c r="Y115" s="46" t="str">
        <f t="array" ref="Y115">IFERROR(INDEX(#REF!,MATCH($Q115,#REF!,0)),"")</f>
        <v/>
      </c>
      <c r="Z115" s="46" t="str">
        <f t="array" ref="Z115">IFERROR(INDEX(#REF!,MATCH($Q115,#REF!,0)),"")</f>
        <v/>
      </c>
      <c r="AA115" s="46" t="e">
        <f t="shared" si="0"/>
        <v>#VALUE!</v>
      </c>
      <c r="AB115" s="44"/>
      <c r="AC115" s="44"/>
      <c r="AD115" s="44"/>
    </row>
    <row r="116" spans="1:30" ht="77.25" hidden="1" customHeight="1">
      <c r="A116" s="47" t="s">
        <v>373</v>
      </c>
      <c r="B116" s="47" t="s">
        <v>172</v>
      </c>
      <c r="C116" s="60" t="s">
        <v>374</v>
      </c>
      <c r="D116" s="49" t="s">
        <v>53</v>
      </c>
      <c r="E116" s="49">
        <v>1</v>
      </c>
      <c r="F116" s="50">
        <v>4000</v>
      </c>
      <c r="G116" s="51" t="s">
        <v>54</v>
      </c>
      <c r="H116" s="52">
        <v>46204</v>
      </c>
      <c r="I116" s="53" t="s">
        <v>55</v>
      </c>
      <c r="J116" s="53" t="s">
        <v>56</v>
      </c>
      <c r="K116" s="53" t="s">
        <v>164</v>
      </c>
      <c r="L116" s="53" t="s">
        <v>58</v>
      </c>
      <c r="M116" s="54" t="s">
        <v>148</v>
      </c>
      <c r="N116" s="55" t="s">
        <v>21</v>
      </c>
      <c r="O116" s="56" t="s">
        <v>60</v>
      </c>
      <c r="P116" s="56"/>
      <c r="Q116" s="56"/>
      <c r="R116" s="57" t="s">
        <v>375</v>
      </c>
      <c r="S116" s="57" t="s">
        <v>376</v>
      </c>
      <c r="T116" s="56"/>
      <c r="U116" s="56"/>
      <c r="V116" s="57" t="str">
        <f t="array" ref="V116">IFERROR(INDEX(#REF!,MATCH($Q116,#REF!,0)),"")</f>
        <v/>
      </c>
      <c r="W116" s="57" t="str">
        <f t="array" ref="W116">IFERROR(INDEX(#REF!,MATCH($Q116,#REF!,0)),"")</f>
        <v/>
      </c>
      <c r="X116" s="58" t="str">
        <f t="array" ref="X116">IFERROR(INDEX(#REF!,MATCH($Q116,#REF!,0)),"")</f>
        <v/>
      </c>
      <c r="Y116" s="58" t="str">
        <f t="array" ref="Y116">IFERROR(INDEX(#REF!,MATCH($Q116,#REF!,0)),"")</f>
        <v/>
      </c>
      <c r="Z116" s="58" t="str">
        <f t="array" ref="Z116">IFERROR(INDEX(#REF!,MATCH($Q116,#REF!,0)),"")</f>
        <v/>
      </c>
      <c r="AA116" s="58" t="e">
        <f t="shared" si="0"/>
        <v>#VALUE!</v>
      </c>
      <c r="AB116" s="56"/>
      <c r="AC116" s="56"/>
      <c r="AD116" s="56"/>
    </row>
    <row r="117" spans="1:30" ht="15.75" hidden="1" customHeight="1">
      <c r="A117" s="35" t="s">
        <v>377</v>
      </c>
      <c r="B117" s="35" t="s">
        <v>254</v>
      </c>
      <c r="C117" s="36" t="s">
        <v>378</v>
      </c>
      <c r="D117" s="37" t="s">
        <v>53</v>
      </c>
      <c r="E117" s="37">
        <v>2</v>
      </c>
      <c r="F117" s="38">
        <v>4000</v>
      </c>
      <c r="G117" s="39" t="s">
        <v>54</v>
      </c>
      <c r="H117" s="40">
        <v>46204</v>
      </c>
      <c r="I117" s="41" t="s">
        <v>55</v>
      </c>
      <c r="J117" s="41" t="s">
        <v>56</v>
      </c>
      <c r="K117" s="41" t="s">
        <v>164</v>
      </c>
      <c r="L117" s="41" t="s">
        <v>58</v>
      </c>
      <c r="M117" s="42" t="s">
        <v>102</v>
      </c>
      <c r="N117" s="43" t="s">
        <v>21</v>
      </c>
      <c r="O117" s="44" t="s">
        <v>60</v>
      </c>
      <c r="P117" s="44"/>
      <c r="Q117" s="44"/>
      <c r="R117" s="45" t="s">
        <v>228</v>
      </c>
      <c r="S117" s="45" t="s">
        <v>229</v>
      </c>
      <c r="T117" s="44"/>
      <c r="U117" s="44"/>
      <c r="V117" s="45" t="str">
        <f t="array" ref="V117">IFERROR(INDEX(#REF!,MATCH($Q117,#REF!,0)),"")</f>
        <v/>
      </c>
      <c r="W117" s="45" t="str">
        <f t="array" ref="W117">IFERROR(INDEX(#REF!,MATCH($Q117,#REF!,0)),"")</f>
        <v/>
      </c>
      <c r="X117" s="46" t="str">
        <f t="array" ref="X117">IFERROR(INDEX(#REF!,MATCH($Q117,#REF!,0)),"")</f>
        <v/>
      </c>
      <c r="Y117" s="46" t="str">
        <f t="array" ref="Y117">IFERROR(INDEX(#REF!,MATCH($Q117,#REF!,0)),"")</f>
        <v/>
      </c>
      <c r="Z117" s="46" t="str">
        <f t="array" ref="Z117">IFERROR(INDEX(#REF!,MATCH($Q117,#REF!,0)),"")</f>
        <v/>
      </c>
      <c r="AA117" s="46" t="e">
        <f t="shared" si="0"/>
        <v>#VALUE!</v>
      </c>
      <c r="AB117" s="44"/>
      <c r="AC117" s="44"/>
      <c r="AD117" s="44"/>
    </row>
    <row r="118" spans="1:30" ht="15.75" hidden="1" customHeight="1">
      <c r="A118" s="47" t="s">
        <v>379</v>
      </c>
      <c r="B118" s="47" t="s">
        <v>317</v>
      </c>
      <c r="C118" s="60" t="s">
        <v>380</v>
      </c>
      <c r="D118" s="49" t="s">
        <v>53</v>
      </c>
      <c r="E118" s="49">
        <v>2</v>
      </c>
      <c r="F118" s="50">
        <v>4000</v>
      </c>
      <c r="G118" s="51" t="s">
        <v>54</v>
      </c>
      <c r="H118" s="52">
        <v>46204</v>
      </c>
      <c r="I118" s="53" t="s">
        <v>55</v>
      </c>
      <c r="J118" s="53" t="s">
        <v>56</v>
      </c>
      <c r="K118" s="53" t="s">
        <v>164</v>
      </c>
      <c r="L118" s="53" t="s">
        <v>91</v>
      </c>
      <c r="M118" s="54" t="s">
        <v>102</v>
      </c>
      <c r="N118" s="55" t="s">
        <v>21</v>
      </c>
      <c r="O118" s="56" t="s">
        <v>60</v>
      </c>
      <c r="P118" s="56"/>
      <c r="Q118" s="56"/>
      <c r="R118" s="57"/>
      <c r="S118" s="57" t="s">
        <v>381</v>
      </c>
      <c r="T118" s="56"/>
      <c r="U118" s="56"/>
      <c r="V118" s="57" t="str">
        <f t="array" ref="V118">IFERROR(INDEX(#REF!,MATCH($Q118,#REF!,0)),"")</f>
        <v/>
      </c>
      <c r="W118" s="57" t="str">
        <f t="array" ref="W118">IFERROR(INDEX(#REF!,MATCH($Q118,#REF!,0)),"")</f>
        <v/>
      </c>
      <c r="X118" s="58" t="str">
        <f t="array" ref="X118">IFERROR(INDEX(#REF!,MATCH($Q118,#REF!,0)),"")</f>
        <v/>
      </c>
      <c r="Y118" s="58" t="str">
        <f t="array" ref="Y118">IFERROR(INDEX(#REF!,MATCH($Q118,#REF!,0)),"")</f>
        <v/>
      </c>
      <c r="Z118" s="58" t="str">
        <f t="array" ref="Z118">IFERROR(INDEX(#REF!,MATCH($Q118,#REF!,0)),"")</f>
        <v/>
      </c>
      <c r="AA118" s="58" t="e">
        <f t="shared" si="0"/>
        <v>#VALUE!</v>
      </c>
      <c r="AB118" s="56"/>
      <c r="AC118" s="56"/>
      <c r="AD118" s="56"/>
    </row>
    <row r="119" spans="1:30" ht="15.75" hidden="1" customHeight="1">
      <c r="A119" s="35" t="s">
        <v>382</v>
      </c>
      <c r="B119" s="35" t="s">
        <v>156</v>
      </c>
      <c r="C119" s="36" t="s">
        <v>383</v>
      </c>
      <c r="D119" s="37" t="s">
        <v>384</v>
      </c>
      <c r="E119" s="37">
        <v>5</v>
      </c>
      <c r="F119" s="38">
        <v>3990</v>
      </c>
      <c r="G119" s="39" t="s">
        <v>54</v>
      </c>
      <c r="H119" s="40">
        <v>46204</v>
      </c>
      <c r="I119" s="41" t="s">
        <v>55</v>
      </c>
      <c r="J119" s="41" t="s">
        <v>56</v>
      </c>
      <c r="K119" s="41" t="s">
        <v>164</v>
      </c>
      <c r="L119" s="41" t="s">
        <v>58</v>
      </c>
      <c r="M119" s="42" t="s">
        <v>59</v>
      </c>
      <c r="N119" s="43" t="s">
        <v>21</v>
      </c>
      <c r="O119" s="44" t="s">
        <v>60</v>
      </c>
      <c r="P119" s="44"/>
      <c r="Q119" s="44"/>
      <c r="R119" s="45" t="str">
        <f t="array" ref="R119">IFERROR(INDEX('BANCO DE DADOS'!$C$3:$C1104,MATCH(C119,'BANCO DE DADOS'!$B$3:$B1104,0),0),"")</f>
        <v>FISIOTERAPIA</v>
      </c>
      <c r="S119" s="45" t="s">
        <v>385</v>
      </c>
      <c r="T119" s="44"/>
      <c r="U119" s="44"/>
      <c r="V119" s="45" t="str">
        <f t="array" ref="V119">IFERROR(INDEX(#REF!,MATCH($Q119,#REF!,0)),"")</f>
        <v/>
      </c>
      <c r="W119" s="45" t="str">
        <f t="array" ref="W119">IFERROR(INDEX(#REF!,MATCH($Q119,#REF!,0)),"")</f>
        <v/>
      </c>
      <c r="X119" s="46" t="str">
        <f t="array" ref="X119">IFERROR(INDEX(#REF!,MATCH($Q119,#REF!,0)),"")</f>
        <v/>
      </c>
      <c r="Y119" s="46" t="str">
        <f t="array" ref="Y119">IFERROR(INDEX(#REF!,MATCH($Q119,#REF!,0)),"")</f>
        <v/>
      </c>
      <c r="Z119" s="46" t="str">
        <f t="array" ref="Z119">IFERROR(INDEX(#REF!,MATCH($Q119,#REF!,0)),"")</f>
        <v/>
      </c>
      <c r="AA119" s="46" t="e">
        <f t="shared" si="0"/>
        <v>#VALUE!</v>
      </c>
      <c r="AB119" s="44"/>
      <c r="AC119" s="44"/>
      <c r="AD119" s="44"/>
    </row>
    <row r="120" spans="1:30" ht="15.75" hidden="1" customHeight="1">
      <c r="A120" s="47" t="s">
        <v>386</v>
      </c>
      <c r="B120" s="47" t="s">
        <v>242</v>
      </c>
      <c r="C120" s="60" t="s">
        <v>387</v>
      </c>
      <c r="D120" s="49" t="s">
        <v>53</v>
      </c>
      <c r="E120" s="49">
        <v>10</v>
      </c>
      <c r="F120" s="50">
        <v>3670</v>
      </c>
      <c r="G120" s="51" t="s">
        <v>54</v>
      </c>
      <c r="H120" s="52">
        <v>46174</v>
      </c>
      <c r="I120" s="53" t="s">
        <v>55</v>
      </c>
      <c r="J120" s="53" t="s">
        <v>56</v>
      </c>
      <c r="K120" s="53" t="s">
        <v>164</v>
      </c>
      <c r="L120" s="53" t="s">
        <v>58</v>
      </c>
      <c r="M120" s="54" t="s">
        <v>59</v>
      </c>
      <c r="N120" s="55" t="s">
        <v>21</v>
      </c>
      <c r="O120" s="56" t="s">
        <v>60</v>
      </c>
      <c r="P120" s="56"/>
      <c r="Q120" s="56"/>
      <c r="R120" s="57" t="s">
        <v>388</v>
      </c>
      <c r="S120" s="57" t="s">
        <v>389</v>
      </c>
      <c r="T120" s="56"/>
      <c r="U120" s="56"/>
      <c r="V120" s="57" t="str">
        <f t="array" ref="V120">IFERROR(INDEX(#REF!,MATCH($Q120,#REF!,0)),"")</f>
        <v/>
      </c>
      <c r="W120" s="57" t="str">
        <f t="array" ref="W120">IFERROR(INDEX(#REF!,MATCH($Q120,#REF!,0)),"")</f>
        <v/>
      </c>
      <c r="X120" s="58" t="str">
        <f t="array" ref="X120">IFERROR(INDEX(#REF!,MATCH($Q120,#REF!,0)),"")</f>
        <v/>
      </c>
      <c r="Y120" s="58" t="str">
        <f t="array" ref="Y120">IFERROR(INDEX(#REF!,MATCH($Q120,#REF!,0)),"")</f>
        <v/>
      </c>
      <c r="Z120" s="58" t="str">
        <f t="array" ref="Z120">IFERROR(INDEX(#REF!,MATCH($Q120,#REF!,0)),"")</f>
        <v/>
      </c>
      <c r="AA120" s="58" t="e">
        <f t="shared" si="0"/>
        <v>#VALUE!</v>
      </c>
      <c r="AB120" s="56"/>
      <c r="AC120" s="56"/>
      <c r="AD120" s="56"/>
    </row>
    <row r="121" spans="1:30" ht="15.75" hidden="1" customHeight="1">
      <c r="A121" s="35" t="s">
        <v>390</v>
      </c>
      <c r="B121" s="35" t="s">
        <v>245</v>
      </c>
      <c r="C121" s="36" t="s">
        <v>321</v>
      </c>
      <c r="D121" s="37" t="s">
        <v>53</v>
      </c>
      <c r="E121" s="37">
        <v>2</v>
      </c>
      <c r="F121" s="38">
        <v>3600</v>
      </c>
      <c r="G121" s="39" t="s">
        <v>54</v>
      </c>
      <c r="H121" s="40">
        <v>46174</v>
      </c>
      <c r="I121" s="41" t="s">
        <v>55</v>
      </c>
      <c r="J121" s="41" t="s">
        <v>56</v>
      </c>
      <c r="K121" s="41" t="s">
        <v>164</v>
      </c>
      <c r="L121" s="41" t="s">
        <v>58</v>
      </c>
      <c r="M121" s="42" t="s">
        <v>136</v>
      </c>
      <c r="N121" s="43" t="s">
        <v>21</v>
      </c>
      <c r="O121" s="44" t="s">
        <v>60</v>
      </c>
      <c r="P121" s="44"/>
      <c r="Q121" s="44"/>
      <c r="R121" s="45" t="s">
        <v>322</v>
      </c>
      <c r="S121" s="45" t="s">
        <v>323</v>
      </c>
      <c r="T121" s="44"/>
      <c r="U121" s="44"/>
      <c r="V121" s="45" t="str">
        <f t="array" ref="V121">IFERROR(INDEX(#REF!,MATCH($Q121,#REF!,0)),"")</f>
        <v/>
      </c>
      <c r="W121" s="45" t="str">
        <f t="array" ref="W121">IFERROR(INDEX(#REF!,MATCH($Q121,#REF!,0)),"")</f>
        <v/>
      </c>
      <c r="X121" s="46" t="str">
        <f t="array" ref="X121">IFERROR(INDEX(#REF!,MATCH($Q121,#REF!,0)),"")</f>
        <v/>
      </c>
      <c r="Y121" s="46" t="str">
        <f t="array" ref="Y121">IFERROR(INDEX(#REF!,MATCH($Q121,#REF!,0)),"")</f>
        <v/>
      </c>
      <c r="Z121" s="46" t="str">
        <f t="array" ref="Z121">IFERROR(INDEX(#REF!,MATCH($Q121,#REF!,0)),"")</f>
        <v/>
      </c>
      <c r="AA121" s="46" t="e">
        <f t="shared" si="0"/>
        <v>#VALUE!</v>
      </c>
      <c r="AB121" s="44"/>
      <c r="AC121" s="44"/>
      <c r="AD121" s="44"/>
    </row>
    <row r="122" spans="1:30" ht="15.75" hidden="1" customHeight="1">
      <c r="A122" s="47" t="s">
        <v>391</v>
      </c>
      <c r="B122" s="47" t="s">
        <v>317</v>
      </c>
      <c r="C122" s="60" t="s">
        <v>321</v>
      </c>
      <c r="D122" s="49" t="s">
        <v>53</v>
      </c>
      <c r="E122" s="49">
        <v>2</v>
      </c>
      <c r="F122" s="50">
        <v>3600</v>
      </c>
      <c r="G122" s="51" t="s">
        <v>54</v>
      </c>
      <c r="H122" s="52">
        <v>46174</v>
      </c>
      <c r="I122" s="53" t="s">
        <v>55</v>
      </c>
      <c r="J122" s="53" t="s">
        <v>56</v>
      </c>
      <c r="K122" s="53" t="s">
        <v>164</v>
      </c>
      <c r="L122" s="53" t="s">
        <v>58</v>
      </c>
      <c r="M122" s="54" t="s">
        <v>136</v>
      </c>
      <c r="N122" s="55" t="s">
        <v>21</v>
      </c>
      <c r="O122" s="56" t="s">
        <v>60</v>
      </c>
      <c r="P122" s="56"/>
      <c r="Q122" s="56"/>
      <c r="R122" s="57" t="s">
        <v>322</v>
      </c>
      <c r="S122" s="57" t="s">
        <v>323</v>
      </c>
      <c r="T122" s="56"/>
      <c r="U122" s="56"/>
      <c r="V122" s="57" t="str">
        <f t="array" ref="V122">IFERROR(INDEX(#REF!,MATCH($Q122,#REF!,0)),"")</f>
        <v/>
      </c>
      <c r="W122" s="57" t="str">
        <f t="array" ref="W122">IFERROR(INDEX(#REF!,MATCH($Q122,#REF!,0)),"")</f>
        <v/>
      </c>
      <c r="X122" s="58" t="str">
        <f t="array" ref="X122">IFERROR(INDEX(#REF!,MATCH($Q122,#REF!,0)),"")</f>
        <v/>
      </c>
      <c r="Y122" s="58" t="str">
        <f t="array" ref="Y122">IFERROR(INDEX(#REF!,MATCH($Q122,#REF!,0)),"")</f>
        <v/>
      </c>
      <c r="Z122" s="58" t="str">
        <f t="array" ref="Z122">IFERROR(INDEX(#REF!,MATCH($Q122,#REF!,0)),"")</f>
        <v/>
      </c>
      <c r="AA122" s="58" t="e">
        <f t="shared" si="0"/>
        <v>#VALUE!</v>
      </c>
      <c r="AB122" s="56"/>
      <c r="AC122" s="56"/>
      <c r="AD122" s="56"/>
    </row>
    <row r="123" spans="1:30" ht="15.75" hidden="1" customHeight="1">
      <c r="A123" s="35" t="s">
        <v>392</v>
      </c>
      <c r="B123" s="35" t="s">
        <v>169</v>
      </c>
      <c r="C123" s="36" t="s">
        <v>321</v>
      </c>
      <c r="D123" s="37" t="s">
        <v>53</v>
      </c>
      <c r="E123" s="37">
        <v>2</v>
      </c>
      <c r="F123" s="38">
        <v>3600</v>
      </c>
      <c r="G123" s="39" t="s">
        <v>54</v>
      </c>
      <c r="H123" s="40">
        <v>46174</v>
      </c>
      <c r="I123" s="41" t="s">
        <v>55</v>
      </c>
      <c r="J123" s="41" t="s">
        <v>56</v>
      </c>
      <c r="K123" s="41" t="s">
        <v>164</v>
      </c>
      <c r="L123" s="41" t="s">
        <v>58</v>
      </c>
      <c r="M123" s="42" t="s">
        <v>136</v>
      </c>
      <c r="N123" s="43" t="s">
        <v>21</v>
      </c>
      <c r="O123" s="44" t="s">
        <v>60</v>
      </c>
      <c r="P123" s="44"/>
      <c r="Q123" s="44"/>
      <c r="R123" s="45" t="s">
        <v>322</v>
      </c>
      <c r="S123" s="45" t="s">
        <v>323</v>
      </c>
      <c r="T123" s="44"/>
      <c r="U123" s="44"/>
      <c r="V123" s="45" t="str">
        <f t="array" ref="V123">IFERROR(INDEX(#REF!,MATCH($Q123,#REF!,0)),"")</f>
        <v/>
      </c>
      <c r="W123" s="45" t="str">
        <f t="array" ref="W123">IFERROR(INDEX(#REF!,MATCH($Q123,#REF!,0)),"")</f>
        <v/>
      </c>
      <c r="X123" s="46" t="str">
        <f t="array" ref="X123">IFERROR(INDEX(#REF!,MATCH($Q123,#REF!,0)),"")</f>
        <v/>
      </c>
      <c r="Y123" s="46" t="str">
        <f t="array" ref="Y123">IFERROR(INDEX(#REF!,MATCH($Q123,#REF!,0)),"")</f>
        <v/>
      </c>
      <c r="Z123" s="46" t="str">
        <f t="array" ref="Z123">IFERROR(INDEX(#REF!,MATCH($Q123,#REF!,0)),"")</f>
        <v/>
      </c>
      <c r="AA123" s="46" t="e">
        <f t="shared" si="0"/>
        <v>#VALUE!</v>
      </c>
      <c r="AB123" s="44"/>
      <c r="AC123" s="44"/>
      <c r="AD123" s="44"/>
    </row>
    <row r="124" spans="1:30" ht="15.75" hidden="1" customHeight="1">
      <c r="A124" s="47" t="s">
        <v>393</v>
      </c>
      <c r="B124" s="47" t="s">
        <v>242</v>
      </c>
      <c r="C124" s="60" t="s">
        <v>321</v>
      </c>
      <c r="D124" s="49" t="s">
        <v>53</v>
      </c>
      <c r="E124" s="49">
        <v>2</v>
      </c>
      <c r="F124" s="50">
        <v>3600</v>
      </c>
      <c r="G124" s="51" t="s">
        <v>54</v>
      </c>
      <c r="H124" s="52">
        <v>46174</v>
      </c>
      <c r="I124" s="53" t="s">
        <v>55</v>
      </c>
      <c r="J124" s="53" t="s">
        <v>56</v>
      </c>
      <c r="K124" s="53" t="s">
        <v>164</v>
      </c>
      <c r="L124" s="53" t="s">
        <v>58</v>
      </c>
      <c r="M124" s="54" t="s">
        <v>136</v>
      </c>
      <c r="N124" s="55" t="s">
        <v>21</v>
      </c>
      <c r="O124" s="56" t="s">
        <v>60</v>
      </c>
      <c r="P124" s="56"/>
      <c r="Q124" s="56"/>
      <c r="R124" s="57" t="s">
        <v>322</v>
      </c>
      <c r="S124" s="57" t="s">
        <v>323</v>
      </c>
      <c r="T124" s="56"/>
      <c r="U124" s="56"/>
      <c r="V124" s="57" t="str">
        <f t="array" ref="V124">IFERROR(INDEX(#REF!,MATCH($Q124,#REF!,0)),"")</f>
        <v/>
      </c>
      <c r="W124" s="57" t="str">
        <f t="array" ref="W124">IFERROR(INDEX(#REF!,MATCH($Q124,#REF!,0)),"")</f>
        <v/>
      </c>
      <c r="X124" s="58" t="str">
        <f t="array" ref="X124">IFERROR(INDEX(#REF!,MATCH($Q124,#REF!,0)),"")</f>
        <v/>
      </c>
      <c r="Y124" s="58" t="str">
        <f t="array" ref="Y124">IFERROR(INDEX(#REF!,MATCH($Q124,#REF!,0)),"")</f>
        <v/>
      </c>
      <c r="Z124" s="58" t="str">
        <f t="array" ref="Z124">IFERROR(INDEX(#REF!,MATCH($Q124,#REF!,0)),"")</f>
        <v/>
      </c>
      <c r="AA124" s="58" t="e">
        <f t="shared" si="0"/>
        <v>#VALUE!</v>
      </c>
      <c r="AB124" s="56"/>
      <c r="AC124" s="56"/>
      <c r="AD124" s="56"/>
    </row>
    <row r="125" spans="1:30" ht="15.75" hidden="1" customHeight="1">
      <c r="A125" s="35" t="s">
        <v>394</v>
      </c>
      <c r="B125" s="35" t="s">
        <v>245</v>
      </c>
      <c r="C125" s="36" t="s">
        <v>351</v>
      </c>
      <c r="D125" s="37" t="s">
        <v>53</v>
      </c>
      <c r="E125" s="37">
        <v>3</v>
      </c>
      <c r="F125" s="38">
        <v>3600</v>
      </c>
      <c r="G125" s="39" t="s">
        <v>54</v>
      </c>
      <c r="H125" s="40">
        <v>46174</v>
      </c>
      <c r="I125" s="41" t="s">
        <v>55</v>
      </c>
      <c r="J125" s="41" t="s">
        <v>56</v>
      </c>
      <c r="K125" s="41" t="s">
        <v>164</v>
      </c>
      <c r="L125" s="41" t="s">
        <v>58</v>
      </c>
      <c r="M125" s="42" t="s">
        <v>136</v>
      </c>
      <c r="N125" s="43" t="s">
        <v>21</v>
      </c>
      <c r="O125" s="44" t="s">
        <v>60</v>
      </c>
      <c r="P125" s="44"/>
      <c r="Q125" s="44"/>
      <c r="R125" s="45" t="s">
        <v>331</v>
      </c>
      <c r="S125" s="45" t="s">
        <v>352</v>
      </c>
      <c r="T125" s="44"/>
      <c r="U125" s="44"/>
      <c r="V125" s="45" t="str">
        <f t="array" ref="V125">IFERROR(INDEX(#REF!,MATCH($Q125,#REF!,0)),"")</f>
        <v/>
      </c>
      <c r="W125" s="45" t="str">
        <f t="array" ref="W125">IFERROR(INDEX(#REF!,MATCH($Q125,#REF!,0)),"")</f>
        <v/>
      </c>
      <c r="X125" s="46" t="str">
        <f t="array" ref="X125">IFERROR(INDEX(#REF!,MATCH($Q125,#REF!,0)),"")</f>
        <v/>
      </c>
      <c r="Y125" s="46" t="str">
        <f t="array" ref="Y125">IFERROR(INDEX(#REF!,MATCH($Q125,#REF!,0)),"")</f>
        <v/>
      </c>
      <c r="Z125" s="46" t="str">
        <f t="array" ref="Z125">IFERROR(INDEX(#REF!,MATCH($Q125,#REF!,0)),"")</f>
        <v/>
      </c>
      <c r="AA125" s="46" t="e">
        <f t="shared" si="0"/>
        <v>#VALUE!</v>
      </c>
      <c r="AB125" s="44"/>
      <c r="AC125" s="44"/>
      <c r="AD125" s="44"/>
    </row>
    <row r="126" spans="1:30" ht="15.75" hidden="1" customHeight="1">
      <c r="A126" s="47" t="s">
        <v>395</v>
      </c>
      <c r="B126" s="47" t="s">
        <v>169</v>
      </c>
      <c r="C126" s="60" t="s">
        <v>351</v>
      </c>
      <c r="D126" s="49" t="s">
        <v>53</v>
      </c>
      <c r="E126" s="49">
        <v>3</v>
      </c>
      <c r="F126" s="50">
        <v>3600</v>
      </c>
      <c r="G126" s="51" t="s">
        <v>54</v>
      </c>
      <c r="H126" s="52">
        <v>46174</v>
      </c>
      <c r="I126" s="53" t="s">
        <v>55</v>
      </c>
      <c r="J126" s="53" t="s">
        <v>56</v>
      </c>
      <c r="K126" s="53" t="s">
        <v>164</v>
      </c>
      <c r="L126" s="53" t="s">
        <v>58</v>
      </c>
      <c r="M126" s="54" t="s">
        <v>136</v>
      </c>
      <c r="N126" s="55" t="s">
        <v>21</v>
      </c>
      <c r="O126" s="56" t="s">
        <v>60</v>
      </c>
      <c r="P126" s="56"/>
      <c r="Q126" s="56"/>
      <c r="R126" s="57" t="s">
        <v>331</v>
      </c>
      <c r="S126" s="57" t="s">
        <v>352</v>
      </c>
      <c r="T126" s="56"/>
      <c r="U126" s="56"/>
      <c r="V126" s="57" t="str">
        <f t="array" ref="V126">IFERROR(INDEX(#REF!,MATCH($Q126,#REF!,0)),"")</f>
        <v/>
      </c>
      <c r="W126" s="57" t="str">
        <f t="array" ref="W126">IFERROR(INDEX(#REF!,MATCH($Q126,#REF!,0)),"")</f>
        <v/>
      </c>
      <c r="X126" s="58" t="str">
        <f t="array" ref="X126">IFERROR(INDEX(#REF!,MATCH($Q126,#REF!,0)),"")</f>
        <v/>
      </c>
      <c r="Y126" s="58" t="str">
        <f t="array" ref="Y126">IFERROR(INDEX(#REF!,MATCH($Q126,#REF!,0)),"")</f>
        <v/>
      </c>
      <c r="Z126" s="58" t="str">
        <f t="array" ref="Z126">IFERROR(INDEX(#REF!,MATCH($Q126,#REF!,0)),"")</f>
        <v/>
      </c>
      <c r="AA126" s="58" t="e">
        <f t="shared" si="0"/>
        <v>#VALUE!</v>
      </c>
      <c r="AB126" s="56"/>
      <c r="AC126" s="56"/>
      <c r="AD126" s="56"/>
    </row>
    <row r="127" spans="1:30" ht="15.75" hidden="1" customHeight="1">
      <c r="A127" s="35" t="s">
        <v>396</v>
      </c>
      <c r="B127" s="35" t="s">
        <v>242</v>
      </c>
      <c r="C127" s="36" t="s">
        <v>397</v>
      </c>
      <c r="D127" s="37" t="s">
        <v>53</v>
      </c>
      <c r="E127" s="37">
        <v>3</v>
      </c>
      <c r="F127" s="38">
        <v>3600</v>
      </c>
      <c r="G127" s="39" t="s">
        <v>54</v>
      </c>
      <c r="H127" s="40">
        <v>46174</v>
      </c>
      <c r="I127" s="41" t="s">
        <v>55</v>
      </c>
      <c r="J127" s="41" t="s">
        <v>56</v>
      </c>
      <c r="K127" s="41" t="s">
        <v>164</v>
      </c>
      <c r="L127" s="41" t="s">
        <v>58</v>
      </c>
      <c r="M127" s="42" t="s">
        <v>153</v>
      </c>
      <c r="N127" s="43" t="s">
        <v>21</v>
      </c>
      <c r="O127" s="44" t="s">
        <v>60</v>
      </c>
      <c r="P127" s="44"/>
      <c r="Q127" s="44"/>
      <c r="R127" s="45"/>
      <c r="S127" s="45" t="s">
        <v>398</v>
      </c>
      <c r="T127" s="44"/>
      <c r="U127" s="44"/>
      <c r="V127" s="45" t="str">
        <f t="array" ref="V127">IFERROR(INDEX(#REF!,MATCH($Q127,#REF!,0)),"")</f>
        <v/>
      </c>
      <c r="W127" s="45" t="str">
        <f t="array" ref="W127">IFERROR(INDEX(#REF!,MATCH($Q127,#REF!,0)),"")</f>
        <v/>
      </c>
      <c r="X127" s="46" t="str">
        <f t="array" ref="X127">IFERROR(INDEX(#REF!,MATCH($Q127,#REF!,0)),"")</f>
        <v/>
      </c>
      <c r="Y127" s="46" t="str">
        <f t="array" ref="Y127">IFERROR(INDEX(#REF!,MATCH($Q127,#REF!,0)),"")</f>
        <v/>
      </c>
      <c r="Z127" s="46" t="str">
        <f t="array" ref="Z127">IFERROR(INDEX(#REF!,MATCH($Q127,#REF!,0)),"")</f>
        <v/>
      </c>
      <c r="AA127" s="46" t="e">
        <f t="shared" si="0"/>
        <v>#VALUE!</v>
      </c>
      <c r="AB127" s="44"/>
      <c r="AC127" s="44"/>
      <c r="AD127" s="44"/>
    </row>
    <row r="128" spans="1:30" ht="15.75" hidden="1" customHeight="1">
      <c r="A128" s="47" t="s">
        <v>399</v>
      </c>
      <c r="B128" s="47" t="s">
        <v>169</v>
      </c>
      <c r="C128" s="60" t="s">
        <v>318</v>
      </c>
      <c r="D128" s="49" t="s">
        <v>53</v>
      </c>
      <c r="E128" s="49">
        <v>30</v>
      </c>
      <c r="F128" s="50">
        <v>3420</v>
      </c>
      <c r="G128" s="51" t="s">
        <v>54</v>
      </c>
      <c r="H128" s="52">
        <v>46174</v>
      </c>
      <c r="I128" s="53" t="s">
        <v>55</v>
      </c>
      <c r="J128" s="53" t="s">
        <v>56</v>
      </c>
      <c r="K128" s="53" t="s">
        <v>164</v>
      </c>
      <c r="L128" s="53" t="s">
        <v>58</v>
      </c>
      <c r="M128" s="54" t="s">
        <v>102</v>
      </c>
      <c r="N128" s="55" t="s">
        <v>21</v>
      </c>
      <c r="O128" s="56" t="s">
        <v>60</v>
      </c>
      <c r="P128" s="56"/>
      <c r="Q128" s="56"/>
      <c r="R128" s="57"/>
      <c r="S128" s="57" t="s">
        <v>319</v>
      </c>
      <c r="T128" s="56"/>
      <c r="U128" s="56"/>
      <c r="V128" s="57" t="str">
        <f t="array" ref="V128">IFERROR(INDEX(#REF!,MATCH($Q128,#REF!,0)),"")</f>
        <v/>
      </c>
      <c r="W128" s="57" t="str">
        <f t="array" ref="W128">IFERROR(INDEX(#REF!,MATCH($Q128,#REF!,0)),"")</f>
        <v/>
      </c>
      <c r="X128" s="58" t="str">
        <f t="array" ref="X128">IFERROR(INDEX(#REF!,MATCH($Q128,#REF!,0)),"")</f>
        <v/>
      </c>
      <c r="Y128" s="58" t="str">
        <f t="array" ref="Y128">IFERROR(INDEX(#REF!,MATCH($Q128,#REF!,0)),"")</f>
        <v/>
      </c>
      <c r="Z128" s="58" t="str">
        <f t="array" ref="Z128">IFERROR(INDEX(#REF!,MATCH($Q128,#REF!,0)),"")</f>
        <v/>
      </c>
      <c r="AA128" s="58" t="e">
        <f t="shared" si="0"/>
        <v>#VALUE!</v>
      </c>
      <c r="AB128" s="56"/>
      <c r="AC128" s="56"/>
      <c r="AD128" s="56"/>
    </row>
    <row r="129" spans="1:30" ht="15.75" hidden="1" customHeight="1">
      <c r="A129" s="35" t="s">
        <v>400</v>
      </c>
      <c r="B129" s="35" t="s">
        <v>317</v>
      </c>
      <c r="C129" s="36" t="s">
        <v>401</v>
      </c>
      <c r="D129" s="37" t="s">
        <v>53</v>
      </c>
      <c r="E129" s="37">
        <v>4</v>
      </c>
      <c r="F129" s="38">
        <v>3200</v>
      </c>
      <c r="G129" s="39" t="s">
        <v>54</v>
      </c>
      <c r="H129" s="40">
        <v>46174</v>
      </c>
      <c r="I129" s="41" t="s">
        <v>55</v>
      </c>
      <c r="J129" s="41" t="s">
        <v>56</v>
      </c>
      <c r="K129" s="41" t="s">
        <v>164</v>
      </c>
      <c r="L129" s="41" t="s">
        <v>58</v>
      </c>
      <c r="M129" s="42" t="s">
        <v>73</v>
      </c>
      <c r="N129" s="43" t="s">
        <v>21</v>
      </c>
      <c r="O129" s="44" t="s">
        <v>60</v>
      </c>
      <c r="P129" s="44"/>
      <c r="Q129" s="44"/>
      <c r="R129" s="45" t="s">
        <v>334</v>
      </c>
      <c r="S129" s="45" t="s">
        <v>288</v>
      </c>
      <c r="T129" s="44"/>
      <c r="U129" s="44"/>
      <c r="V129" s="45" t="str">
        <f t="array" ref="V129">IFERROR(INDEX(#REF!,MATCH($Q129,#REF!,0)),"")</f>
        <v/>
      </c>
      <c r="W129" s="45" t="str">
        <f t="array" ref="W129">IFERROR(INDEX(#REF!,MATCH($Q129,#REF!,0)),"")</f>
        <v/>
      </c>
      <c r="X129" s="46" t="str">
        <f t="array" ref="X129">IFERROR(INDEX(#REF!,MATCH($Q129,#REF!,0)),"")</f>
        <v/>
      </c>
      <c r="Y129" s="46" t="str">
        <f t="array" ref="Y129">IFERROR(INDEX(#REF!,MATCH($Q129,#REF!,0)),"")</f>
        <v/>
      </c>
      <c r="Z129" s="46" t="str">
        <f t="array" ref="Z129">IFERROR(INDEX(#REF!,MATCH($Q129,#REF!,0)),"")</f>
        <v/>
      </c>
      <c r="AA129" s="46" t="e">
        <f t="shared" si="0"/>
        <v>#VALUE!</v>
      </c>
      <c r="AB129" s="44"/>
      <c r="AC129" s="44"/>
      <c r="AD129" s="44"/>
    </row>
    <row r="130" spans="1:30" ht="15.75" hidden="1" customHeight="1">
      <c r="A130" s="47" t="s">
        <v>402</v>
      </c>
      <c r="B130" s="47" t="s">
        <v>317</v>
      </c>
      <c r="C130" s="60" t="s">
        <v>262</v>
      </c>
      <c r="D130" s="49" t="s">
        <v>53</v>
      </c>
      <c r="E130" s="49">
        <v>10</v>
      </c>
      <c r="F130" s="50">
        <v>3180</v>
      </c>
      <c r="G130" s="51" t="s">
        <v>54</v>
      </c>
      <c r="H130" s="52">
        <v>46174</v>
      </c>
      <c r="I130" s="53" t="s">
        <v>55</v>
      </c>
      <c r="J130" s="53" t="s">
        <v>56</v>
      </c>
      <c r="K130" s="53" t="s">
        <v>164</v>
      </c>
      <c r="L130" s="53" t="s">
        <v>58</v>
      </c>
      <c r="M130" s="54" t="s">
        <v>59</v>
      </c>
      <c r="N130" s="55" t="s">
        <v>21</v>
      </c>
      <c r="O130" s="56" t="s">
        <v>60</v>
      </c>
      <c r="P130" s="56"/>
      <c r="Q130" s="67"/>
      <c r="R130" s="68" t="s">
        <v>221</v>
      </c>
      <c r="S130" s="68" t="s">
        <v>263</v>
      </c>
      <c r="T130" s="56"/>
      <c r="U130" s="56"/>
      <c r="V130" s="57" t="str">
        <f t="array" ref="V130">IFERROR(INDEX(#REF!,MATCH($Q130,#REF!,0)),"")</f>
        <v/>
      </c>
      <c r="W130" s="57" t="str">
        <f t="array" ref="W130">IFERROR(INDEX(#REF!,MATCH($Q130,#REF!,0)),"")</f>
        <v/>
      </c>
      <c r="X130" s="58" t="str">
        <f t="array" ref="X130">IFERROR(INDEX(#REF!,MATCH($Q130,#REF!,0)),"")</f>
        <v/>
      </c>
      <c r="Y130" s="58" t="str">
        <f t="array" ref="Y130">IFERROR(INDEX(#REF!,MATCH($Q130,#REF!,0)),"")</f>
        <v/>
      </c>
      <c r="Z130" s="58" t="str">
        <f t="array" ref="Z130">IFERROR(INDEX(#REF!,MATCH($Q130,#REF!,0)),"")</f>
        <v/>
      </c>
      <c r="AA130" s="58" t="e">
        <f t="shared" si="0"/>
        <v>#VALUE!</v>
      </c>
      <c r="AB130" s="56"/>
      <c r="AC130" s="56"/>
      <c r="AD130" s="56"/>
    </row>
    <row r="131" spans="1:30" ht="15.75" hidden="1" customHeight="1">
      <c r="A131" s="35" t="s">
        <v>403</v>
      </c>
      <c r="B131" s="35" t="s">
        <v>247</v>
      </c>
      <c r="C131" s="36" t="s">
        <v>262</v>
      </c>
      <c r="D131" s="37" t="s">
        <v>53</v>
      </c>
      <c r="E131" s="37">
        <v>10</v>
      </c>
      <c r="F131" s="38">
        <v>3180</v>
      </c>
      <c r="G131" s="39" t="s">
        <v>54</v>
      </c>
      <c r="H131" s="40">
        <v>46174</v>
      </c>
      <c r="I131" s="41" t="s">
        <v>55</v>
      </c>
      <c r="J131" s="41" t="s">
        <v>56</v>
      </c>
      <c r="K131" s="41" t="s">
        <v>164</v>
      </c>
      <c r="L131" s="41" t="s">
        <v>58</v>
      </c>
      <c r="M131" s="42" t="s">
        <v>59</v>
      </c>
      <c r="N131" s="43" t="s">
        <v>21</v>
      </c>
      <c r="O131" s="44" t="s">
        <v>60</v>
      </c>
      <c r="P131" s="44"/>
      <c r="Q131" s="67"/>
      <c r="R131" s="45" t="s">
        <v>221</v>
      </c>
      <c r="S131" s="68" t="s">
        <v>263</v>
      </c>
      <c r="T131" s="44"/>
      <c r="U131" s="44"/>
      <c r="V131" s="45" t="str">
        <f t="array" ref="V131">IFERROR(INDEX(#REF!,MATCH($Q131,#REF!,0)),"")</f>
        <v/>
      </c>
      <c r="W131" s="45" t="str">
        <f t="array" ref="W131">IFERROR(INDEX(#REF!,MATCH($Q131,#REF!,0)),"")</f>
        <v/>
      </c>
      <c r="X131" s="46" t="str">
        <f t="array" ref="X131">IFERROR(INDEX(#REF!,MATCH($Q131,#REF!,0)),"")</f>
        <v/>
      </c>
      <c r="Y131" s="46" t="str">
        <f t="array" ref="Y131">IFERROR(INDEX(#REF!,MATCH($Q131,#REF!,0)),"")</f>
        <v/>
      </c>
      <c r="Z131" s="46" t="str">
        <f t="array" ref="Z131">IFERROR(INDEX(#REF!,MATCH($Q131,#REF!,0)),"")</f>
        <v/>
      </c>
      <c r="AA131" s="46" t="e">
        <f t="shared" si="0"/>
        <v>#VALUE!</v>
      </c>
      <c r="AB131" s="44"/>
      <c r="AC131" s="44"/>
      <c r="AD131" s="44"/>
    </row>
    <row r="132" spans="1:30" ht="15.75" hidden="1" customHeight="1">
      <c r="A132" s="47" t="s">
        <v>404</v>
      </c>
      <c r="B132" s="47" t="s">
        <v>295</v>
      </c>
      <c r="C132" s="60" t="s">
        <v>262</v>
      </c>
      <c r="D132" s="49" t="s">
        <v>53</v>
      </c>
      <c r="E132" s="49">
        <v>10</v>
      </c>
      <c r="F132" s="50">
        <v>3180</v>
      </c>
      <c r="G132" s="51" t="s">
        <v>54</v>
      </c>
      <c r="H132" s="52">
        <v>46174</v>
      </c>
      <c r="I132" s="53" t="s">
        <v>55</v>
      </c>
      <c r="J132" s="53" t="s">
        <v>56</v>
      </c>
      <c r="K132" s="53" t="s">
        <v>164</v>
      </c>
      <c r="L132" s="53" t="s">
        <v>58</v>
      </c>
      <c r="M132" s="54" t="s">
        <v>59</v>
      </c>
      <c r="N132" s="55" t="s">
        <v>21</v>
      </c>
      <c r="O132" s="56" t="s">
        <v>60</v>
      </c>
      <c r="P132" s="56"/>
      <c r="Q132" s="67"/>
      <c r="R132" s="57" t="s">
        <v>221</v>
      </c>
      <c r="S132" s="68" t="s">
        <v>263</v>
      </c>
      <c r="T132" s="56"/>
      <c r="U132" s="56"/>
      <c r="V132" s="57" t="str">
        <f t="array" ref="V132">IFERROR(INDEX(#REF!,MATCH($Q132,#REF!,0)),"")</f>
        <v/>
      </c>
      <c r="W132" s="57" t="str">
        <f t="array" ref="W132">IFERROR(INDEX(#REF!,MATCH($Q132,#REF!,0)),"")</f>
        <v/>
      </c>
      <c r="X132" s="58" t="str">
        <f t="array" ref="X132">IFERROR(INDEX(#REF!,MATCH($Q132,#REF!,0)),"")</f>
        <v/>
      </c>
      <c r="Y132" s="58" t="str">
        <f t="array" ref="Y132">IFERROR(INDEX(#REF!,MATCH($Q132,#REF!,0)),"")</f>
        <v/>
      </c>
      <c r="Z132" s="58" t="str">
        <f t="array" ref="Z132">IFERROR(INDEX(#REF!,MATCH($Q132,#REF!,0)),"")</f>
        <v/>
      </c>
      <c r="AA132" s="58" t="e">
        <f t="shared" si="0"/>
        <v>#VALUE!</v>
      </c>
      <c r="AB132" s="56"/>
      <c r="AC132" s="56"/>
      <c r="AD132" s="56"/>
    </row>
    <row r="133" spans="1:30" ht="15.75" hidden="1" customHeight="1">
      <c r="A133" s="35" t="s">
        <v>405</v>
      </c>
      <c r="B133" s="35" t="s">
        <v>161</v>
      </c>
      <c r="C133" s="36" t="s">
        <v>406</v>
      </c>
      <c r="D133" s="37" t="s">
        <v>163</v>
      </c>
      <c r="E133" s="37">
        <v>10</v>
      </c>
      <c r="F133" s="38">
        <v>3000</v>
      </c>
      <c r="G133" s="39" t="s">
        <v>54</v>
      </c>
      <c r="H133" s="40">
        <v>46174</v>
      </c>
      <c r="I133" s="41" t="s">
        <v>55</v>
      </c>
      <c r="J133" s="41" t="s">
        <v>56</v>
      </c>
      <c r="K133" s="41" t="s">
        <v>164</v>
      </c>
      <c r="L133" s="41" t="s">
        <v>58</v>
      </c>
      <c r="M133" s="42" t="s">
        <v>136</v>
      </c>
      <c r="N133" s="43" t="s">
        <v>21</v>
      </c>
      <c r="O133" s="44" t="s">
        <v>60</v>
      </c>
      <c r="P133" s="44"/>
      <c r="Q133" s="44"/>
      <c r="R133" s="45"/>
      <c r="S133" s="45" t="s">
        <v>288</v>
      </c>
      <c r="T133" s="44"/>
      <c r="U133" s="44"/>
      <c r="V133" s="45" t="str">
        <f t="array" ref="V133">IFERROR(INDEX(#REF!,MATCH($Q133,#REF!,0)),"")</f>
        <v/>
      </c>
      <c r="W133" s="45" t="str">
        <f t="array" ref="W133">IFERROR(INDEX(#REF!,MATCH($Q133,#REF!,0)),"")</f>
        <v/>
      </c>
      <c r="X133" s="46" t="str">
        <f t="array" ref="X133">IFERROR(INDEX(#REF!,MATCH($Q133,#REF!,0)),"")</f>
        <v/>
      </c>
      <c r="Y133" s="46" t="str">
        <f t="array" ref="Y133">IFERROR(INDEX(#REF!,MATCH($Q133,#REF!,0)),"")</f>
        <v/>
      </c>
      <c r="Z133" s="46" t="str">
        <f t="array" ref="Z133">IFERROR(INDEX(#REF!,MATCH($Q133,#REF!,0)),"")</f>
        <v/>
      </c>
      <c r="AA133" s="46" t="e">
        <f t="shared" si="0"/>
        <v>#VALUE!</v>
      </c>
      <c r="AB133" s="44"/>
      <c r="AC133" s="44"/>
      <c r="AD133" s="44"/>
    </row>
    <row r="134" spans="1:30" ht="15.75" hidden="1" customHeight="1">
      <c r="A134" s="47" t="s">
        <v>407</v>
      </c>
      <c r="B134" s="47" t="s">
        <v>283</v>
      </c>
      <c r="C134" s="60" t="s">
        <v>287</v>
      </c>
      <c r="D134" s="49" t="s">
        <v>53</v>
      </c>
      <c r="E134" s="49">
        <v>5</v>
      </c>
      <c r="F134" s="50">
        <v>3000</v>
      </c>
      <c r="G134" s="51" t="s">
        <v>54</v>
      </c>
      <c r="H134" s="52">
        <v>46174</v>
      </c>
      <c r="I134" s="53" t="s">
        <v>55</v>
      </c>
      <c r="J134" s="53" t="s">
        <v>56</v>
      </c>
      <c r="K134" s="53" t="s">
        <v>164</v>
      </c>
      <c r="L134" s="53" t="s">
        <v>58</v>
      </c>
      <c r="M134" s="54" t="s">
        <v>102</v>
      </c>
      <c r="N134" s="55" t="s">
        <v>21</v>
      </c>
      <c r="O134" s="56" t="s">
        <v>60</v>
      </c>
      <c r="P134" s="56"/>
      <c r="Q134" s="56"/>
      <c r="R134" s="57"/>
      <c r="S134" s="57" t="s">
        <v>288</v>
      </c>
      <c r="T134" s="56"/>
      <c r="U134" s="56"/>
      <c r="V134" s="57" t="str">
        <f t="array" ref="V134">IFERROR(INDEX(#REF!,MATCH($Q134,#REF!,0)),"")</f>
        <v/>
      </c>
      <c r="W134" s="57" t="str">
        <f t="array" ref="W134">IFERROR(INDEX(#REF!,MATCH($Q134,#REF!,0)),"")</f>
        <v/>
      </c>
      <c r="X134" s="58" t="str">
        <f t="array" ref="X134">IFERROR(INDEX(#REF!,MATCH($Q134,#REF!,0)),"")</f>
        <v/>
      </c>
      <c r="Y134" s="58" t="str">
        <f t="array" ref="Y134">IFERROR(INDEX(#REF!,MATCH($Q134,#REF!,0)),"")</f>
        <v/>
      </c>
      <c r="Z134" s="58" t="str">
        <f t="array" ref="Z134">IFERROR(INDEX(#REF!,MATCH($Q134,#REF!,0)),"")</f>
        <v/>
      </c>
      <c r="AA134" s="58" t="e">
        <f t="shared" si="0"/>
        <v>#VALUE!</v>
      </c>
      <c r="AB134" s="56"/>
      <c r="AC134" s="56"/>
      <c r="AD134" s="56"/>
    </row>
    <row r="135" spans="1:30" ht="15.75" hidden="1" customHeight="1">
      <c r="A135" s="35" t="s">
        <v>408</v>
      </c>
      <c r="B135" s="35" t="s">
        <v>169</v>
      </c>
      <c r="C135" s="36" t="s">
        <v>409</v>
      </c>
      <c r="D135" s="37" t="s">
        <v>53</v>
      </c>
      <c r="E135" s="37">
        <v>2</v>
      </c>
      <c r="F135" s="38">
        <v>3000</v>
      </c>
      <c r="G135" s="39" t="s">
        <v>54</v>
      </c>
      <c r="H135" s="40">
        <v>46174</v>
      </c>
      <c r="I135" s="41" t="s">
        <v>55</v>
      </c>
      <c r="J135" s="41" t="s">
        <v>56</v>
      </c>
      <c r="K135" s="41" t="s">
        <v>164</v>
      </c>
      <c r="L135" s="41" t="s">
        <v>58</v>
      </c>
      <c r="M135" s="42" t="s">
        <v>102</v>
      </c>
      <c r="N135" s="43" t="s">
        <v>21</v>
      </c>
      <c r="O135" s="44" t="s">
        <v>60</v>
      </c>
      <c r="P135" s="44"/>
      <c r="Q135" s="44"/>
      <c r="R135" s="45"/>
      <c r="S135" s="45" t="s">
        <v>410</v>
      </c>
      <c r="T135" s="44"/>
      <c r="U135" s="44"/>
      <c r="V135" s="45" t="str">
        <f t="array" ref="V135">IFERROR(INDEX(#REF!,MATCH($Q135,#REF!,0)),"")</f>
        <v/>
      </c>
      <c r="W135" s="45" t="str">
        <f t="array" ref="W135">IFERROR(INDEX(#REF!,MATCH($Q135,#REF!,0)),"")</f>
        <v/>
      </c>
      <c r="X135" s="46" t="str">
        <f t="array" ref="X135">IFERROR(INDEX(#REF!,MATCH($Q135,#REF!,0)),"")</f>
        <v/>
      </c>
      <c r="Y135" s="46" t="str">
        <f t="array" ref="Y135">IFERROR(INDEX(#REF!,MATCH($Q135,#REF!,0)),"")</f>
        <v/>
      </c>
      <c r="Z135" s="46" t="str">
        <f t="array" ref="Z135">IFERROR(INDEX(#REF!,MATCH($Q135,#REF!,0)),"")</f>
        <v/>
      </c>
      <c r="AA135" s="46" t="e">
        <f t="shared" si="0"/>
        <v>#VALUE!</v>
      </c>
      <c r="AB135" s="44"/>
      <c r="AC135" s="44"/>
      <c r="AD135" s="44"/>
    </row>
    <row r="136" spans="1:30" ht="15.75" hidden="1" customHeight="1">
      <c r="A136" s="47" t="s">
        <v>411</v>
      </c>
      <c r="B136" s="47" t="s">
        <v>51</v>
      </c>
      <c r="C136" s="60" t="s">
        <v>412</v>
      </c>
      <c r="D136" s="49" t="s">
        <v>413</v>
      </c>
      <c r="E136" s="49">
        <v>50</v>
      </c>
      <c r="F136" s="50">
        <v>3000</v>
      </c>
      <c r="G136" s="51" t="s">
        <v>54</v>
      </c>
      <c r="H136" s="52">
        <v>46174</v>
      </c>
      <c r="I136" s="53" t="s">
        <v>55</v>
      </c>
      <c r="J136" s="53" t="s">
        <v>56</v>
      </c>
      <c r="K136" s="53" t="s">
        <v>164</v>
      </c>
      <c r="L136" s="53" t="s">
        <v>58</v>
      </c>
      <c r="M136" s="54" t="s">
        <v>59</v>
      </c>
      <c r="N136" s="55" t="s">
        <v>21</v>
      </c>
      <c r="O136" s="56" t="s">
        <v>60</v>
      </c>
      <c r="P136" s="56"/>
      <c r="Q136" s="56"/>
      <c r="R136" s="57">
        <f t="array" ref="R136">IFERROR(INDEX('BANCO DE DADOS'!$C$3:$C1104,MATCH(C136,'BANCO DE DADOS'!$B$3:$B1104,0),0),"")</f>
        <v>0</v>
      </c>
      <c r="S136" s="57" t="s">
        <v>412</v>
      </c>
      <c r="T136" s="56"/>
      <c r="U136" s="56"/>
      <c r="V136" s="57" t="str">
        <f t="array" ref="V136">IFERROR(INDEX(#REF!,MATCH($Q136,#REF!,0)),"")</f>
        <v/>
      </c>
      <c r="W136" s="57" t="str">
        <f t="array" ref="W136">IFERROR(INDEX(#REF!,MATCH($Q136,#REF!,0)),"")</f>
        <v/>
      </c>
      <c r="X136" s="58" t="str">
        <f t="array" ref="X136">IFERROR(INDEX(#REF!,MATCH($Q136,#REF!,0)),"")</f>
        <v/>
      </c>
      <c r="Y136" s="58" t="str">
        <f t="array" ref="Y136">IFERROR(INDEX(#REF!,MATCH($Q136,#REF!,0)),"")</f>
        <v/>
      </c>
      <c r="Z136" s="58" t="str">
        <f t="array" ref="Z136">IFERROR(INDEX(#REF!,MATCH($Q136,#REF!,0)),"")</f>
        <v/>
      </c>
      <c r="AA136" s="58" t="e">
        <f t="shared" si="0"/>
        <v>#VALUE!</v>
      </c>
      <c r="AB136" s="56"/>
      <c r="AC136" s="56"/>
      <c r="AD136" s="56"/>
    </row>
    <row r="137" spans="1:30" ht="15.75" hidden="1" customHeight="1">
      <c r="A137" s="35" t="s">
        <v>414</v>
      </c>
      <c r="B137" s="35" t="s">
        <v>219</v>
      </c>
      <c r="C137" s="36" t="s">
        <v>415</v>
      </c>
      <c r="D137" s="37" t="s">
        <v>53</v>
      </c>
      <c r="E137" s="37">
        <v>1</v>
      </c>
      <c r="F137" s="38">
        <v>3000</v>
      </c>
      <c r="G137" s="39" t="s">
        <v>54</v>
      </c>
      <c r="H137" s="40">
        <v>46174</v>
      </c>
      <c r="I137" s="41" t="s">
        <v>55</v>
      </c>
      <c r="J137" s="41" t="s">
        <v>56</v>
      </c>
      <c r="K137" s="41" t="s">
        <v>164</v>
      </c>
      <c r="L137" s="41" t="s">
        <v>58</v>
      </c>
      <c r="M137" s="42" t="s">
        <v>73</v>
      </c>
      <c r="N137" s="43" t="s">
        <v>21</v>
      </c>
      <c r="O137" s="44" t="s">
        <v>60</v>
      </c>
      <c r="P137" s="44"/>
      <c r="Q137" s="44"/>
      <c r="R137" s="45">
        <f t="array" ref="R137">IFERROR(INDEX('BANCO DE DADOS'!$C$3:$C1104,MATCH(C137,'BANCO DE DADOS'!$B$3:$B1104,0),0),"")</f>
        <v>0</v>
      </c>
      <c r="S137" s="45" t="s">
        <v>416</v>
      </c>
      <c r="T137" s="44"/>
      <c r="U137" s="44"/>
      <c r="V137" s="45" t="str">
        <f t="array" ref="V137">IFERROR(INDEX(#REF!,MATCH($Q137,#REF!,0)),"")</f>
        <v/>
      </c>
      <c r="W137" s="45" t="str">
        <f t="array" ref="W137">IFERROR(INDEX(#REF!,MATCH($Q137,#REF!,0)),"")</f>
        <v/>
      </c>
      <c r="X137" s="46" t="str">
        <f t="array" ref="X137">IFERROR(INDEX(#REF!,MATCH($Q137,#REF!,0)),"")</f>
        <v/>
      </c>
      <c r="Y137" s="46" t="str">
        <f t="array" ref="Y137">IFERROR(INDEX(#REF!,MATCH($Q137,#REF!,0)),"")</f>
        <v/>
      </c>
      <c r="Z137" s="46" t="str">
        <f t="array" ref="Z137">IFERROR(INDEX(#REF!,MATCH($Q137,#REF!,0)),"")</f>
        <v/>
      </c>
      <c r="AA137" s="46" t="e">
        <f t="shared" si="0"/>
        <v>#VALUE!</v>
      </c>
      <c r="AB137" s="44"/>
      <c r="AC137" s="44"/>
      <c r="AD137" s="44"/>
    </row>
    <row r="138" spans="1:30" ht="15.75" hidden="1" customHeight="1">
      <c r="A138" s="47" t="s">
        <v>417</v>
      </c>
      <c r="B138" s="47" t="s">
        <v>254</v>
      </c>
      <c r="C138" s="60" t="s">
        <v>418</v>
      </c>
      <c r="D138" s="49" t="s">
        <v>53</v>
      </c>
      <c r="E138" s="49">
        <v>5</v>
      </c>
      <c r="F138" s="50">
        <v>2950</v>
      </c>
      <c r="G138" s="51" t="s">
        <v>54</v>
      </c>
      <c r="H138" s="52">
        <v>46174</v>
      </c>
      <c r="I138" s="53" t="s">
        <v>55</v>
      </c>
      <c r="J138" s="53" t="s">
        <v>56</v>
      </c>
      <c r="K138" s="53" t="s">
        <v>164</v>
      </c>
      <c r="L138" s="53" t="s">
        <v>58</v>
      </c>
      <c r="M138" s="54" t="s">
        <v>109</v>
      </c>
      <c r="N138" s="55" t="s">
        <v>21</v>
      </c>
      <c r="O138" s="56" t="s">
        <v>60</v>
      </c>
      <c r="P138" s="56"/>
      <c r="Q138" s="56"/>
      <c r="R138" s="57"/>
      <c r="S138" s="57" t="s">
        <v>309</v>
      </c>
      <c r="T138" s="56"/>
      <c r="U138" s="56"/>
      <c r="V138" s="57" t="str">
        <f t="array" ref="V138">IFERROR(INDEX(#REF!,MATCH($Q138,#REF!,0)),"")</f>
        <v/>
      </c>
      <c r="W138" s="57" t="str">
        <f t="array" ref="W138">IFERROR(INDEX(#REF!,MATCH($Q138,#REF!,0)),"")</f>
        <v/>
      </c>
      <c r="X138" s="58" t="str">
        <f t="array" ref="X138">IFERROR(INDEX(#REF!,MATCH($Q138,#REF!,0)),"")</f>
        <v/>
      </c>
      <c r="Y138" s="58" t="str">
        <f t="array" ref="Y138">IFERROR(INDEX(#REF!,MATCH($Q138,#REF!,0)),"")</f>
        <v/>
      </c>
      <c r="Z138" s="58" t="str">
        <f t="array" ref="Z138">IFERROR(INDEX(#REF!,MATCH($Q138,#REF!,0)),"")</f>
        <v/>
      </c>
      <c r="AA138" s="58" t="e">
        <f t="shared" si="0"/>
        <v>#VALUE!</v>
      </c>
      <c r="AB138" s="56"/>
      <c r="AC138" s="56"/>
      <c r="AD138" s="56"/>
    </row>
    <row r="139" spans="1:30" ht="15.75" hidden="1" customHeight="1">
      <c r="A139" s="35" t="s">
        <v>419</v>
      </c>
      <c r="B139" s="35" t="s">
        <v>245</v>
      </c>
      <c r="C139" s="36" t="s">
        <v>359</v>
      </c>
      <c r="D139" s="37" t="s">
        <v>53</v>
      </c>
      <c r="E139" s="37">
        <v>3</v>
      </c>
      <c r="F139" s="38">
        <v>2700</v>
      </c>
      <c r="G139" s="39" t="s">
        <v>54</v>
      </c>
      <c r="H139" s="40">
        <v>46174</v>
      </c>
      <c r="I139" s="41" t="s">
        <v>55</v>
      </c>
      <c r="J139" s="41" t="s">
        <v>56</v>
      </c>
      <c r="K139" s="41" t="s">
        <v>164</v>
      </c>
      <c r="L139" s="41" t="s">
        <v>58</v>
      </c>
      <c r="M139" s="42" t="s">
        <v>73</v>
      </c>
      <c r="N139" s="43" t="s">
        <v>21</v>
      </c>
      <c r="O139" s="44" t="s">
        <v>60</v>
      </c>
      <c r="P139" s="44"/>
      <c r="Q139" s="44"/>
      <c r="R139" s="45"/>
      <c r="S139" s="45" t="s">
        <v>360</v>
      </c>
      <c r="T139" s="65"/>
      <c r="U139" s="44"/>
      <c r="V139" s="45" t="str">
        <f t="array" ref="V139">IFERROR(INDEX(#REF!,MATCH($Q139,#REF!,0)),"")</f>
        <v/>
      </c>
      <c r="W139" s="45" t="str">
        <f t="array" ref="W139">IFERROR(INDEX(#REF!,MATCH($Q139,#REF!,0)),"")</f>
        <v/>
      </c>
      <c r="X139" s="46" t="str">
        <f t="array" ref="X139">IFERROR(INDEX(#REF!,MATCH($Q139,#REF!,0)),"")</f>
        <v/>
      </c>
      <c r="Y139" s="46" t="str">
        <f t="array" ref="Y139">IFERROR(INDEX(#REF!,MATCH($Q139,#REF!,0)),"")</f>
        <v/>
      </c>
      <c r="Z139" s="46" t="str">
        <f t="array" ref="Z139">IFERROR(INDEX(#REF!,MATCH($Q139,#REF!,0)),"")</f>
        <v/>
      </c>
      <c r="AA139" s="46" t="e">
        <f t="shared" si="0"/>
        <v>#VALUE!</v>
      </c>
      <c r="AB139" s="44"/>
      <c r="AC139" s="44"/>
      <c r="AD139" s="44"/>
    </row>
    <row r="140" spans="1:30" ht="15.75" hidden="1" customHeight="1">
      <c r="A140" s="47" t="s">
        <v>420</v>
      </c>
      <c r="B140" s="47" t="s">
        <v>247</v>
      </c>
      <c r="C140" s="60" t="s">
        <v>359</v>
      </c>
      <c r="D140" s="49" t="s">
        <v>53</v>
      </c>
      <c r="E140" s="49">
        <v>3</v>
      </c>
      <c r="F140" s="50">
        <v>2700</v>
      </c>
      <c r="G140" s="51" t="s">
        <v>54</v>
      </c>
      <c r="H140" s="52">
        <v>46174</v>
      </c>
      <c r="I140" s="53" t="s">
        <v>55</v>
      </c>
      <c r="J140" s="53" t="s">
        <v>56</v>
      </c>
      <c r="K140" s="53" t="s">
        <v>164</v>
      </c>
      <c r="L140" s="53" t="s">
        <v>58</v>
      </c>
      <c r="M140" s="54" t="s">
        <v>73</v>
      </c>
      <c r="N140" s="55" t="s">
        <v>21</v>
      </c>
      <c r="O140" s="56" t="s">
        <v>60</v>
      </c>
      <c r="P140" s="56"/>
      <c r="Q140" s="56"/>
      <c r="R140" s="57"/>
      <c r="S140" s="57" t="s">
        <v>360</v>
      </c>
      <c r="T140" s="63"/>
      <c r="U140" s="56"/>
      <c r="V140" s="57" t="str">
        <f t="array" ref="V140">IFERROR(INDEX(#REF!,MATCH($Q140,#REF!,0)),"")</f>
        <v/>
      </c>
      <c r="W140" s="57" t="str">
        <f t="array" ref="W140">IFERROR(INDEX(#REF!,MATCH($Q140,#REF!,0)),"")</f>
        <v/>
      </c>
      <c r="X140" s="58" t="str">
        <f t="array" ref="X140">IFERROR(INDEX(#REF!,MATCH($Q140,#REF!,0)),"")</f>
        <v/>
      </c>
      <c r="Y140" s="58" t="str">
        <f t="array" ref="Y140">IFERROR(INDEX(#REF!,MATCH($Q140,#REF!,0)),"")</f>
        <v/>
      </c>
      <c r="Z140" s="58" t="str">
        <f t="array" ref="Z140">IFERROR(INDEX(#REF!,MATCH($Q140,#REF!,0)),"")</f>
        <v/>
      </c>
      <c r="AA140" s="58" t="e">
        <f t="shared" si="0"/>
        <v>#VALUE!</v>
      </c>
      <c r="AB140" s="56"/>
      <c r="AC140" s="56"/>
      <c r="AD140" s="56"/>
    </row>
    <row r="141" spans="1:30" ht="15.75" hidden="1" customHeight="1">
      <c r="A141" s="35" t="s">
        <v>421</v>
      </c>
      <c r="B141" s="35" t="s">
        <v>245</v>
      </c>
      <c r="C141" s="36" t="s">
        <v>422</v>
      </c>
      <c r="D141" s="37" t="s">
        <v>53</v>
      </c>
      <c r="E141" s="37">
        <v>3</v>
      </c>
      <c r="F141" s="38">
        <v>2700</v>
      </c>
      <c r="G141" s="39" t="s">
        <v>54</v>
      </c>
      <c r="H141" s="40">
        <v>46174</v>
      </c>
      <c r="I141" s="41" t="s">
        <v>55</v>
      </c>
      <c r="J141" s="41" t="s">
        <v>56</v>
      </c>
      <c r="K141" s="41" t="s">
        <v>164</v>
      </c>
      <c r="L141" s="41" t="s">
        <v>58</v>
      </c>
      <c r="M141" s="42" t="s">
        <v>73</v>
      </c>
      <c r="N141" s="43" t="s">
        <v>21</v>
      </c>
      <c r="O141" s="44" t="s">
        <v>60</v>
      </c>
      <c r="P141" s="44"/>
      <c r="Q141" s="44"/>
      <c r="R141" s="45"/>
      <c r="S141" s="45" t="s">
        <v>229</v>
      </c>
      <c r="T141" s="44"/>
      <c r="U141" s="44"/>
      <c r="V141" s="45" t="str">
        <f t="array" ref="V141">IFERROR(INDEX(#REF!,MATCH($Q141,#REF!,0)),"")</f>
        <v/>
      </c>
      <c r="W141" s="45" t="str">
        <f t="array" ref="W141">IFERROR(INDEX(#REF!,MATCH($Q141,#REF!,0)),"")</f>
        <v/>
      </c>
      <c r="X141" s="46" t="str">
        <f t="array" ref="X141">IFERROR(INDEX(#REF!,MATCH($Q141,#REF!,0)),"")</f>
        <v/>
      </c>
      <c r="Y141" s="46" t="str">
        <f t="array" ref="Y141">IFERROR(INDEX(#REF!,MATCH($Q141,#REF!,0)),"")</f>
        <v/>
      </c>
      <c r="Z141" s="46" t="str">
        <f t="array" ref="Z141">IFERROR(INDEX(#REF!,MATCH($Q141,#REF!,0)),"")</f>
        <v/>
      </c>
      <c r="AA141" s="46" t="e">
        <f t="shared" si="0"/>
        <v>#VALUE!</v>
      </c>
      <c r="AB141" s="44"/>
      <c r="AC141" s="44"/>
      <c r="AD141" s="44"/>
    </row>
    <row r="142" spans="1:30" ht="15.75" hidden="1" customHeight="1">
      <c r="A142" s="47" t="s">
        <v>423</v>
      </c>
      <c r="B142" s="47" t="s">
        <v>172</v>
      </c>
      <c r="C142" s="60" t="s">
        <v>422</v>
      </c>
      <c r="D142" s="49" t="s">
        <v>53</v>
      </c>
      <c r="E142" s="49">
        <v>3</v>
      </c>
      <c r="F142" s="50">
        <v>2700</v>
      </c>
      <c r="G142" s="51" t="s">
        <v>54</v>
      </c>
      <c r="H142" s="52">
        <v>46174</v>
      </c>
      <c r="I142" s="53" t="s">
        <v>55</v>
      </c>
      <c r="J142" s="53" t="s">
        <v>56</v>
      </c>
      <c r="K142" s="53" t="s">
        <v>164</v>
      </c>
      <c r="L142" s="53" t="s">
        <v>58</v>
      </c>
      <c r="M142" s="54" t="s">
        <v>73</v>
      </c>
      <c r="N142" s="55" t="s">
        <v>21</v>
      </c>
      <c r="O142" s="56" t="s">
        <v>60</v>
      </c>
      <c r="P142" s="56"/>
      <c r="Q142" s="56"/>
      <c r="R142" s="57"/>
      <c r="S142" s="57" t="s">
        <v>229</v>
      </c>
      <c r="T142" s="56"/>
      <c r="U142" s="56"/>
      <c r="V142" s="57" t="str">
        <f t="array" ref="V142">IFERROR(INDEX(#REF!,MATCH($Q142,#REF!,0)),"")</f>
        <v/>
      </c>
      <c r="W142" s="57" t="str">
        <f t="array" ref="W142">IFERROR(INDEX(#REF!,MATCH($Q142,#REF!,0)),"")</f>
        <v/>
      </c>
      <c r="X142" s="58" t="str">
        <f t="array" ref="X142">IFERROR(INDEX(#REF!,MATCH($Q142,#REF!,0)),"")</f>
        <v/>
      </c>
      <c r="Y142" s="58" t="str">
        <f t="array" ref="Y142">IFERROR(INDEX(#REF!,MATCH($Q142,#REF!,0)),"")</f>
        <v/>
      </c>
      <c r="Z142" s="58" t="str">
        <f t="array" ref="Z142">IFERROR(INDEX(#REF!,MATCH($Q142,#REF!,0)),"")</f>
        <v/>
      </c>
      <c r="AA142" s="58" t="e">
        <f t="shared" si="0"/>
        <v>#VALUE!</v>
      </c>
      <c r="AB142" s="56"/>
      <c r="AC142" s="56"/>
      <c r="AD142" s="56"/>
    </row>
    <row r="143" spans="1:30" ht="15.75" hidden="1" customHeight="1">
      <c r="A143" s="35" t="s">
        <v>424</v>
      </c>
      <c r="B143" s="35" t="s">
        <v>172</v>
      </c>
      <c r="C143" s="36" t="s">
        <v>425</v>
      </c>
      <c r="D143" s="37" t="s">
        <v>53</v>
      </c>
      <c r="E143" s="37">
        <v>1</v>
      </c>
      <c r="F143" s="38">
        <v>2500</v>
      </c>
      <c r="G143" s="39" t="s">
        <v>54</v>
      </c>
      <c r="H143" s="40">
        <v>46174</v>
      </c>
      <c r="I143" s="41" t="s">
        <v>55</v>
      </c>
      <c r="J143" s="41" t="s">
        <v>56</v>
      </c>
      <c r="K143" s="41" t="s">
        <v>164</v>
      </c>
      <c r="L143" s="41" t="s">
        <v>58</v>
      </c>
      <c r="M143" s="42" t="s">
        <v>102</v>
      </c>
      <c r="N143" s="43" t="s">
        <v>21</v>
      </c>
      <c r="O143" s="44" t="s">
        <v>60</v>
      </c>
      <c r="P143" s="44"/>
      <c r="Q143" s="44"/>
      <c r="R143" s="45" t="s">
        <v>158</v>
      </c>
      <c r="S143" s="45" t="s">
        <v>426</v>
      </c>
      <c r="T143" s="44"/>
      <c r="U143" s="44"/>
      <c r="V143" s="45" t="str">
        <f t="array" ref="V143">IFERROR(INDEX(#REF!,MATCH($Q143,#REF!,0)),"")</f>
        <v/>
      </c>
      <c r="W143" s="45" t="str">
        <f t="array" ref="W143">IFERROR(INDEX(#REF!,MATCH($Q143,#REF!,0)),"")</f>
        <v/>
      </c>
      <c r="X143" s="46" t="str">
        <f t="array" ref="X143">IFERROR(INDEX(#REF!,MATCH($Q143,#REF!,0)),"")</f>
        <v/>
      </c>
      <c r="Y143" s="46" t="str">
        <f t="array" ref="Y143">IFERROR(INDEX(#REF!,MATCH($Q143,#REF!,0)),"")</f>
        <v/>
      </c>
      <c r="Z143" s="46" t="str">
        <f t="array" ref="Z143">IFERROR(INDEX(#REF!,MATCH($Q143,#REF!,0)),"")</f>
        <v/>
      </c>
      <c r="AA143" s="46" t="e">
        <f t="shared" si="0"/>
        <v>#VALUE!</v>
      </c>
      <c r="AB143" s="44"/>
      <c r="AC143" s="44"/>
      <c r="AD143" s="44"/>
    </row>
    <row r="144" spans="1:30" ht="15.75" hidden="1" customHeight="1">
      <c r="A144" s="47" t="s">
        <v>427</v>
      </c>
      <c r="B144" s="47" t="s">
        <v>242</v>
      </c>
      <c r="C144" s="60" t="s">
        <v>428</v>
      </c>
      <c r="D144" s="49" t="s">
        <v>53</v>
      </c>
      <c r="E144" s="49">
        <v>1</v>
      </c>
      <c r="F144" s="50">
        <v>2347</v>
      </c>
      <c r="G144" s="51" t="s">
        <v>54</v>
      </c>
      <c r="H144" s="52">
        <v>46174</v>
      </c>
      <c r="I144" s="53" t="s">
        <v>55</v>
      </c>
      <c r="J144" s="53" t="s">
        <v>56</v>
      </c>
      <c r="K144" s="53" t="s">
        <v>164</v>
      </c>
      <c r="L144" s="53" t="s">
        <v>58</v>
      </c>
      <c r="M144" s="54" t="s">
        <v>73</v>
      </c>
      <c r="N144" s="55" t="s">
        <v>21</v>
      </c>
      <c r="O144" s="56" t="s">
        <v>60</v>
      </c>
      <c r="P144" s="56"/>
      <c r="Q144" s="56"/>
      <c r="R144" s="57"/>
      <c r="S144" s="57" t="s">
        <v>429</v>
      </c>
      <c r="T144" s="56"/>
      <c r="U144" s="56"/>
      <c r="V144" s="57" t="str">
        <f t="array" ref="V144">IFERROR(INDEX(#REF!,MATCH($Q144,#REF!,0)),"")</f>
        <v/>
      </c>
      <c r="W144" s="57" t="str">
        <f t="array" ref="W144">IFERROR(INDEX(#REF!,MATCH($Q144,#REF!,0)),"")</f>
        <v/>
      </c>
      <c r="X144" s="58" t="str">
        <f t="array" ref="X144">IFERROR(INDEX(#REF!,MATCH($Q144,#REF!,0)),"")</f>
        <v/>
      </c>
      <c r="Y144" s="58" t="str">
        <f t="array" ref="Y144">IFERROR(INDEX(#REF!,MATCH($Q144,#REF!,0)),"")</f>
        <v/>
      </c>
      <c r="Z144" s="58" t="str">
        <f t="array" ref="Z144">IFERROR(INDEX(#REF!,MATCH($Q144,#REF!,0)),"")</f>
        <v/>
      </c>
      <c r="AA144" s="58" t="e">
        <f t="shared" si="0"/>
        <v>#VALUE!</v>
      </c>
      <c r="AB144" s="56"/>
      <c r="AC144" s="56"/>
      <c r="AD144" s="56"/>
    </row>
    <row r="145" spans="1:30" ht="15.75" hidden="1" customHeight="1">
      <c r="A145" s="35" t="s">
        <v>430</v>
      </c>
      <c r="B145" s="35" t="s">
        <v>283</v>
      </c>
      <c r="C145" s="36" t="s">
        <v>318</v>
      </c>
      <c r="D145" s="37" t="s">
        <v>53</v>
      </c>
      <c r="E145" s="37">
        <v>20</v>
      </c>
      <c r="F145" s="38">
        <v>2280</v>
      </c>
      <c r="G145" s="39" t="s">
        <v>54</v>
      </c>
      <c r="H145" s="40">
        <v>46174</v>
      </c>
      <c r="I145" s="41" t="s">
        <v>55</v>
      </c>
      <c r="J145" s="41" t="s">
        <v>56</v>
      </c>
      <c r="K145" s="41" t="s">
        <v>164</v>
      </c>
      <c r="L145" s="41" t="s">
        <v>58</v>
      </c>
      <c r="M145" s="42" t="s">
        <v>102</v>
      </c>
      <c r="N145" s="43" t="s">
        <v>21</v>
      </c>
      <c r="O145" s="44" t="s">
        <v>60</v>
      </c>
      <c r="P145" s="44"/>
      <c r="Q145" s="44"/>
      <c r="R145" s="45"/>
      <c r="S145" s="45" t="s">
        <v>319</v>
      </c>
      <c r="T145" s="44"/>
      <c r="U145" s="44"/>
      <c r="V145" s="45" t="str">
        <f t="array" ref="V145">IFERROR(INDEX(#REF!,MATCH($Q145,#REF!,0)),"")</f>
        <v/>
      </c>
      <c r="W145" s="45" t="str">
        <f t="array" ref="W145">IFERROR(INDEX(#REF!,MATCH($Q145,#REF!,0)),"")</f>
        <v/>
      </c>
      <c r="X145" s="46" t="str">
        <f t="array" ref="X145">IFERROR(INDEX(#REF!,MATCH($Q145,#REF!,0)),"")</f>
        <v/>
      </c>
      <c r="Y145" s="46" t="str">
        <f t="array" ref="Y145">IFERROR(INDEX(#REF!,MATCH($Q145,#REF!,0)),"")</f>
        <v/>
      </c>
      <c r="Z145" s="46" t="str">
        <f t="array" ref="Z145">IFERROR(INDEX(#REF!,MATCH($Q145,#REF!,0)),"")</f>
        <v/>
      </c>
      <c r="AA145" s="46" t="e">
        <f t="shared" si="0"/>
        <v>#VALUE!</v>
      </c>
      <c r="AB145" s="44"/>
      <c r="AC145" s="44"/>
      <c r="AD145" s="44"/>
    </row>
    <row r="146" spans="1:30" ht="15.75" hidden="1" customHeight="1">
      <c r="A146" s="47" t="s">
        <v>431</v>
      </c>
      <c r="B146" s="47" t="s">
        <v>250</v>
      </c>
      <c r="C146" s="60" t="s">
        <v>432</v>
      </c>
      <c r="D146" s="49" t="s">
        <v>53</v>
      </c>
      <c r="E146" s="49">
        <v>25</v>
      </c>
      <c r="F146" s="50">
        <v>2250</v>
      </c>
      <c r="G146" s="51" t="s">
        <v>54</v>
      </c>
      <c r="H146" s="52">
        <v>46174</v>
      </c>
      <c r="I146" s="53" t="s">
        <v>55</v>
      </c>
      <c r="J146" s="53" t="s">
        <v>56</v>
      </c>
      <c r="K146" s="53" t="s">
        <v>164</v>
      </c>
      <c r="L146" s="53" t="s">
        <v>58</v>
      </c>
      <c r="M146" s="54" t="s">
        <v>136</v>
      </c>
      <c r="N146" s="55" t="s">
        <v>21</v>
      </c>
      <c r="O146" s="56" t="s">
        <v>60</v>
      </c>
      <c r="P146" s="56"/>
      <c r="Q146" s="56"/>
      <c r="R146" s="57"/>
      <c r="S146" s="57" t="s">
        <v>433</v>
      </c>
      <c r="T146" s="56"/>
      <c r="U146" s="56"/>
      <c r="V146" s="57" t="str">
        <f t="array" ref="V146">IFERROR(INDEX(#REF!,MATCH($Q146,#REF!,0)),"")</f>
        <v/>
      </c>
      <c r="W146" s="57" t="str">
        <f t="array" ref="W146">IFERROR(INDEX(#REF!,MATCH($Q146,#REF!,0)),"")</f>
        <v/>
      </c>
      <c r="X146" s="58" t="str">
        <f t="array" ref="X146">IFERROR(INDEX(#REF!,MATCH($Q146,#REF!,0)),"")</f>
        <v/>
      </c>
      <c r="Y146" s="58" t="str">
        <f t="array" ref="Y146">IFERROR(INDEX(#REF!,MATCH($Q146,#REF!,0)),"")</f>
        <v/>
      </c>
      <c r="Z146" s="58" t="str">
        <f t="array" ref="Z146">IFERROR(INDEX(#REF!,MATCH($Q146,#REF!,0)),"")</f>
        <v/>
      </c>
      <c r="AA146" s="58" t="e">
        <f t="shared" si="0"/>
        <v>#VALUE!</v>
      </c>
      <c r="AB146" s="56"/>
      <c r="AC146" s="56"/>
      <c r="AD146" s="56"/>
    </row>
    <row r="147" spans="1:30" ht="15.75" hidden="1" customHeight="1">
      <c r="A147" s="35" t="s">
        <v>434</v>
      </c>
      <c r="B147" s="35" t="s">
        <v>317</v>
      </c>
      <c r="C147" s="36" t="s">
        <v>387</v>
      </c>
      <c r="D147" s="37" t="s">
        <v>53</v>
      </c>
      <c r="E147" s="37">
        <v>6</v>
      </c>
      <c r="F147" s="38">
        <v>2202</v>
      </c>
      <c r="G147" s="39" t="s">
        <v>54</v>
      </c>
      <c r="H147" s="40">
        <v>46174</v>
      </c>
      <c r="I147" s="41" t="s">
        <v>55</v>
      </c>
      <c r="J147" s="41" t="s">
        <v>56</v>
      </c>
      <c r="K147" s="41" t="s">
        <v>164</v>
      </c>
      <c r="L147" s="41" t="s">
        <v>58</v>
      </c>
      <c r="M147" s="42" t="s">
        <v>59</v>
      </c>
      <c r="N147" s="43" t="s">
        <v>21</v>
      </c>
      <c r="O147" s="44" t="s">
        <v>60</v>
      </c>
      <c r="P147" s="44"/>
      <c r="Q147" s="44"/>
      <c r="R147" s="45" t="s">
        <v>388</v>
      </c>
      <c r="S147" s="45" t="s">
        <v>389</v>
      </c>
      <c r="T147" s="44"/>
      <c r="U147" s="44"/>
      <c r="V147" s="45" t="str">
        <f t="array" ref="V147">IFERROR(INDEX(#REF!,MATCH($Q147,#REF!,0)),"")</f>
        <v/>
      </c>
      <c r="W147" s="45" t="str">
        <f t="array" ref="W147">IFERROR(INDEX(#REF!,MATCH($Q147,#REF!,0)),"")</f>
        <v/>
      </c>
      <c r="X147" s="46" t="str">
        <f t="array" ref="X147">IFERROR(INDEX(#REF!,MATCH($Q147,#REF!,0)),"")</f>
        <v/>
      </c>
      <c r="Y147" s="46" t="str">
        <f t="array" ref="Y147">IFERROR(INDEX(#REF!,MATCH($Q147,#REF!,0)),"")</f>
        <v/>
      </c>
      <c r="Z147" s="46" t="str">
        <f t="array" ref="Z147">IFERROR(INDEX(#REF!,MATCH($Q147,#REF!,0)),"")</f>
        <v/>
      </c>
      <c r="AA147" s="46" t="e">
        <f t="shared" si="0"/>
        <v>#VALUE!</v>
      </c>
      <c r="AB147" s="44"/>
      <c r="AC147" s="44"/>
      <c r="AD147" s="44"/>
    </row>
    <row r="148" spans="1:30" ht="15.75" hidden="1" customHeight="1">
      <c r="A148" s="47" t="s">
        <v>435</v>
      </c>
      <c r="B148" s="47" t="s">
        <v>317</v>
      </c>
      <c r="C148" s="60" t="s">
        <v>436</v>
      </c>
      <c r="D148" s="49" t="s">
        <v>53</v>
      </c>
      <c r="E148" s="49">
        <v>20</v>
      </c>
      <c r="F148" s="50">
        <v>2200</v>
      </c>
      <c r="G148" s="51" t="s">
        <v>54</v>
      </c>
      <c r="H148" s="52">
        <v>46174</v>
      </c>
      <c r="I148" s="53" t="s">
        <v>55</v>
      </c>
      <c r="J148" s="53" t="s">
        <v>56</v>
      </c>
      <c r="K148" s="53" t="s">
        <v>164</v>
      </c>
      <c r="L148" s="53" t="s">
        <v>58</v>
      </c>
      <c r="M148" s="54" t="s">
        <v>148</v>
      </c>
      <c r="N148" s="55" t="s">
        <v>21</v>
      </c>
      <c r="O148" s="56" t="s">
        <v>60</v>
      </c>
      <c r="P148" s="56"/>
      <c r="Q148" s="56"/>
      <c r="R148" s="57" t="s">
        <v>228</v>
      </c>
      <c r="S148" s="57" t="s">
        <v>229</v>
      </c>
      <c r="T148" s="56"/>
      <c r="U148" s="56"/>
      <c r="V148" s="57" t="str">
        <f t="array" ref="V148">IFERROR(INDEX(#REF!,MATCH($Q148,#REF!,0)),"")</f>
        <v/>
      </c>
      <c r="W148" s="57" t="str">
        <f t="array" ref="W148">IFERROR(INDEX(#REF!,MATCH($Q148,#REF!,0)),"")</f>
        <v/>
      </c>
      <c r="X148" s="58" t="str">
        <f t="array" ref="X148">IFERROR(INDEX(#REF!,MATCH($Q148,#REF!,0)),"")</f>
        <v/>
      </c>
      <c r="Y148" s="58" t="str">
        <f t="array" ref="Y148">IFERROR(INDEX(#REF!,MATCH($Q148,#REF!,0)),"")</f>
        <v/>
      </c>
      <c r="Z148" s="58" t="str">
        <f t="array" ref="Z148">IFERROR(INDEX(#REF!,MATCH($Q148,#REF!,0)),"")</f>
        <v/>
      </c>
      <c r="AA148" s="58" t="e">
        <f t="shared" si="0"/>
        <v>#VALUE!</v>
      </c>
      <c r="AB148" s="56"/>
      <c r="AC148" s="56"/>
      <c r="AD148" s="56"/>
    </row>
    <row r="149" spans="1:30" ht="15.75" hidden="1" customHeight="1">
      <c r="A149" s="35" t="s">
        <v>437</v>
      </c>
      <c r="B149" s="35" t="s">
        <v>258</v>
      </c>
      <c r="C149" s="36" t="s">
        <v>436</v>
      </c>
      <c r="D149" s="37" t="s">
        <v>53</v>
      </c>
      <c r="E149" s="37">
        <v>19</v>
      </c>
      <c r="F149" s="38">
        <v>2090</v>
      </c>
      <c r="G149" s="39" t="s">
        <v>54</v>
      </c>
      <c r="H149" s="40">
        <v>46174</v>
      </c>
      <c r="I149" s="41" t="s">
        <v>55</v>
      </c>
      <c r="J149" s="41" t="s">
        <v>56</v>
      </c>
      <c r="K149" s="41" t="s">
        <v>164</v>
      </c>
      <c r="L149" s="41" t="s">
        <v>58</v>
      </c>
      <c r="M149" s="42" t="s">
        <v>148</v>
      </c>
      <c r="N149" s="43" t="s">
        <v>21</v>
      </c>
      <c r="O149" s="44" t="s">
        <v>60</v>
      </c>
      <c r="P149" s="44"/>
      <c r="Q149" s="44"/>
      <c r="R149" s="45" t="s">
        <v>228</v>
      </c>
      <c r="S149" s="45" t="s">
        <v>229</v>
      </c>
      <c r="T149" s="44"/>
      <c r="U149" s="44"/>
      <c r="V149" s="45" t="str">
        <f t="array" ref="V149">IFERROR(INDEX(#REF!,MATCH($Q149,#REF!,0)),"")</f>
        <v/>
      </c>
      <c r="W149" s="45" t="str">
        <f t="array" ref="W149">IFERROR(INDEX(#REF!,MATCH($Q149,#REF!,0)),"")</f>
        <v/>
      </c>
      <c r="X149" s="46" t="str">
        <f t="array" ref="X149">IFERROR(INDEX(#REF!,MATCH($Q149,#REF!,0)),"")</f>
        <v/>
      </c>
      <c r="Y149" s="46" t="str">
        <f t="array" ref="Y149">IFERROR(INDEX(#REF!,MATCH($Q149,#REF!,0)),"")</f>
        <v/>
      </c>
      <c r="Z149" s="46" t="str">
        <f t="array" ref="Z149">IFERROR(INDEX(#REF!,MATCH($Q149,#REF!,0)),"")</f>
        <v/>
      </c>
      <c r="AA149" s="46" t="e">
        <f t="shared" si="0"/>
        <v>#VALUE!</v>
      </c>
      <c r="AB149" s="44"/>
      <c r="AC149" s="44"/>
      <c r="AD149" s="44"/>
    </row>
    <row r="150" spans="1:30" ht="15.75" hidden="1" customHeight="1">
      <c r="A150" s="47" t="s">
        <v>438</v>
      </c>
      <c r="B150" s="47" t="s">
        <v>258</v>
      </c>
      <c r="C150" s="60" t="s">
        <v>318</v>
      </c>
      <c r="D150" s="49" t="s">
        <v>53</v>
      </c>
      <c r="E150" s="49">
        <v>18</v>
      </c>
      <c r="F150" s="50">
        <v>2052</v>
      </c>
      <c r="G150" s="51" t="s">
        <v>54</v>
      </c>
      <c r="H150" s="52">
        <v>46174</v>
      </c>
      <c r="I150" s="53" t="s">
        <v>55</v>
      </c>
      <c r="J150" s="53" t="s">
        <v>56</v>
      </c>
      <c r="K150" s="53" t="s">
        <v>164</v>
      </c>
      <c r="L150" s="53" t="s">
        <v>58</v>
      </c>
      <c r="M150" s="54" t="s">
        <v>102</v>
      </c>
      <c r="N150" s="55" t="s">
        <v>21</v>
      </c>
      <c r="O150" s="56" t="s">
        <v>60</v>
      </c>
      <c r="P150" s="56"/>
      <c r="Q150" s="56"/>
      <c r="R150" s="57"/>
      <c r="S150" s="57" t="s">
        <v>319</v>
      </c>
      <c r="T150" s="56"/>
      <c r="U150" s="56"/>
      <c r="V150" s="57" t="str">
        <f t="array" ref="V150">IFERROR(INDEX(#REF!,MATCH($Q150,#REF!,0)),"")</f>
        <v/>
      </c>
      <c r="W150" s="57" t="str">
        <f t="array" ref="W150">IFERROR(INDEX(#REF!,MATCH($Q150,#REF!,0)),"")</f>
        <v/>
      </c>
      <c r="X150" s="58" t="str">
        <f t="array" ref="X150">IFERROR(INDEX(#REF!,MATCH($Q150,#REF!,0)),"")</f>
        <v/>
      </c>
      <c r="Y150" s="58" t="str">
        <f t="array" ref="Y150">IFERROR(INDEX(#REF!,MATCH($Q150,#REF!,0)),"")</f>
        <v/>
      </c>
      <c r="Z150" s="58" t="str">
        <f t="array" ref="Z150">IFERROR(INDEX(#REF!,MATCH($Q150,#REF!,0)),"")</f>
        <v/>
      </c>
      <c r="AA150" s="58" t="e">
        <f t="shared" si="0"/>
        <v>#VALUE!</v>
      </c>
      <c r="AB150" s="56"/>
      <c r="AC150" s="56"/>
      <c r="AD150" s="56"/>
    </row>
    <row r="151" spans="1:30" ht="15.75" hidden="1" customHeight="1">
      <c r="A151" s="35" t="s">
        <v>439</v>
      </c>
      <c r="B151" s="35" t="s">
        <v>440</v>
      </c>
      <c r="C151" s="36" t="s">
        <v>318</v>
      </c>
      <c r="D151" s="37" t="s">
        <v>53</v>
      </c>
      <c r="E151" s="37">
        <v>18</v>
      </c>
      <c r="F151" s="38">
        <v>2052</v>
      </c>
      <c r="G151" s="39" t="s">
        <v>54</v>
      </c>
      <c r="H151" s="40">
        <v>46174</v>
      </c>
      <c r="I151" s="41" t="s">
        <v>55</v>
      </c>
      <c r="J151" s="41" t="s">
        <v>56</v>
      </c>
      <c r="K151" s="41" t="s">
        <v>164</v>
      </c>
      <c r="L151" s="41" t="s">
        <v>58</v>
      </c>
      <c r="M151" s="42" t="s">
        <v>102</v>
      </c>
      <c r="N151" s="43" t="s">
        <v>21</v>
      </c>
      <c r="O151" s="44" t="s">
        <v>60</v>
      </c>
      <c r="P151" s="44"/>
      <c r="Q151" s="44"/>
      <c r="R151" s="45"/>
      <c r="S151" s="45" t="s">
        <v>319</v>
      </c>
      <c r="T151" s="44"/>
      <c r="U151" s="44"/>
      <c r="V151" s="45" t="str">
        <f t="array" ref="V151">IFERROR(INDEX(#REF!,MATCH($Q151,#REF!,0)),"")</f>
        <v/>
      </c>
      <c r="W151" s="45" t="str">
        <f t="array" ref="W151">IFERROR(INDEX(#REF!,MATCH($Q151,#REF!,0)),"")</f>
        <v/>
      </c>
      <c r="X151" s="46" t="str">
        <f t="array" ref="X151">IFERROR(INDEX(#REF!,MATCH($Q151,#REF!,0)),"")</f>
        <v/>
      </c>
      <c r="Y151" s="46" t="str">
        <f t="array" ref="Y151">IFERROR(INDEX(#REF!,MATCH($Q151,#REF!,0)),"")</f>
        <v/>
      </c>
      <c r="Z151" s="46" t="str">
        <f t="array" ref="Z151">IFERROR(INDEX(#REF!,MATCH($Q151,#REF!,0)),"")</f>
        <v/>
      </c>
      <c r="AA151" s="46" t="e">
        <f t="shared" si="0"/>
        <v>#VALUE!</v>
      </c>
      <c r="AB151" s="44"/>
      <c r="AC151" s="44"/>
      <c r="AD151" s="44"/>
    </row>
    <row r="152" spans="1:30" ht="15.75" hidden="1" customHeight="1">
      <c r="A152" s="47" t="s">
        <v>441</v>
      </c>
      <c r="B152" s="47" t="s">
        <v>172</v>
      </c>
      <c r="C152" s="60" t="s">
        <v>318</v>
      </c>
      <c r="D152" s="49" t="s">
        <v>53</v>
      </c>
      <c r="E152" s="49">
        <v>18</v>
      </c>
      <c r="F152" s="50">
        <v>2052</v>
      </c>
      <c r="G152" s="51" t="s">
        <v>54</v>
      </c>
      <c r="H152" s="52">
        <v>46174</v>
      </c>
      <c r="I152" s="53" t="s">
        <v>55</v>
      </c>
      <c r="J152" s="53" t="s">
        <v>56</v>
      </c>
      <c r="K152" s="53" t="s">
        <v>164</v>
      </c>
      <c r="L152" s="53" t="s">
        <v>58</v>
      </c>
      <c r="M152" s="54" t="s">
        <v>102</v>
      </c>
      <c r="N152" s="55" t="s">
        <v>21</v>
      </c>
      <c r="O152" s="56" t="s">
        <v>60</v>
      </c>
      <c r="P152" s="56"/>
      <c r="Q152" s="56"/>
      <c r="R152" s="57"/>
      <c r="S152" s="57" t="s">
        <v>319</v>
      </c>
      <c r="T152" s="56"/>
      <c r="U152" s="56"/>
      <c r="V152" s="57" t="str">
        <f t="array" ref="V152">IFERROR(INDEX(#REF!,MATCH($Q152,#REF!,0)),"")</f>
        <v/>
      </c>
      <c r="W152" s="57" t="str">
        <f t="array" ref="W152">IFERROR(INDEX(#REF!,MATCH($Q152,#REF!,0)),"")</f>
        <v/>
      </c>
      <c r="X152" s="58" t="str">
        <f t="array" ref="X152">IFERROR(INDEX(#REF!,MATCH($Q152,#REF!,0)),"")</f>
        <v/>
      </c>
      <c r="Y152" s="58" t="str">
        <f t="array" ref="Y152">IFERROR(INDEX(#REF!,MATCH($Q152,#REF!,0)),"")</f>
        <v/>
      </c>
      <c r="Z152" s="58" t="str">
        <f t="array" ref="Z152">IFERROR(INDEX(#REF!,MATCH($Q152,#REF!,0)),"")</f>
        <v/>
      </c>
      <c r="AA152" s="58" t="e">
        <f t="shared" si="0"/>
        <v>#VALUE!</v>
      </c>
      <c r="AB152" s="56"/>
      <c r="AC152" s="56"/>
      <c r="AD152" s="56"/>
    </row>
    <row r="153" spans="1:30" ht="15.75" hidden="1" customHeight="1">
      <c r="A153" s="35" t="s">
        <v>442</v>
      </c>
      <c r="B153" s="35" t="s">
        <v>317</v>
      </c>
      <c r="C153" s="36" t="s">
        <v>327</v>
      </c>
      <c r="D153" s="37" t="s">
        <v>53</v>
      </c>
      <c r="E153" s="37">
        <v>12</v>
      </c>
      <c r="F153" s="38">
        <v>2040</v>
      </c>
      <c r="G153" s="39" t="s">
        <v>54</v>
      </c>
      <c r="H153" s="40">
        <v>46174</v>
      </c>
      <c r="I153" s="41" t="s">
        <v>55</v>
      </c>
      <c r="J153" s="41" t="s">
        <v>56</v>
      </c>
      <c r="K153" s="41" t="s">
        <v>164</v>
      </c>
      <c r="L153" s="41" t="s">
        <v>58</v>
      </c>
      <c r="M153" s="42" t="s">
        <v>148</v>
      </c>
      <c r="N153" s="43" t="s">
        <v>21</v>
      </c>
      <c r="O153" s="44" t="s">
        <v>60</v>
      </c>
      <c r="P153" s="44"/>
      <c r="Q153" s="44"/>
      <c r="R153" s="45"/>
      <c r="S153" s="45" t="s">
        <v>328</v>
      </c>
      <c r="T153" s="44"/>
      <c r="U153" s="44"/>
      <c r="V153" s="45" t="str">
        <f t="array" ref="V153">IFERROR(INDEX(#REF!,MATCH($Q153,#REF!,0)),"")</f>
        <v/>
      </c>
      <c r="W153" s="45" t="str">
        <f t="array" ref="W153">IFERROR(INDEX(#REF!,MATCH($Q153,#REF!,0)),"")</f>
        <v/>
      </c>
      <c r="X153" s="46" t="str">
        <f t="array" ref="X153">IFERROR(INDEX(#REF!,MATCH($Q153,#REF!,0)),"")</f>
        <v/>
      </c>
      <c r="Y153" s="46" t="str">
        <f t="array" ref="Y153">IFERROR(INDEX(#REF!,MATCH($Q153,#REF!,0)),"")</f>
        <v/>
      </c>
      <c r="Z153" s="46" t="str">
        <f t="array" ref="Z153">IFERROR(INDEX(#REF!,MATCH($Q153,#REF!,0)),"")</f>
        <v/>
      </c>
      <c r="AA153" s="46" t="e">
        <f t="shared" si="0"/>
        <v>#VALUE!</v>
      </c>
      <c r="AB153" s="44"/>
      <c r="AC153" s="44"/>
      <c r="AD153" s="44"/>
    </row>
    <row r="154" spans="1:30" ht="15.75" hidden="1" customHeight="1">
      <c r="A154" s="47" t="s">
        <v>443</v>
      </c>
      <c r="B154" s="47" t="s">
        <v>233</v>
      </c>
      <c r="C154" s="60" t="s">
        <v>311</v>
      </c>
      <c r="D154" s="49" t="s">
        <v>53</v>
      </c>
      <c r="E154" s="49">
        <v>1</v>
      </c>
      <c r="F154" s="50">
        <v>2000</v>
      </c>
      <c r="G154" s="51" t="s">
        <v>54</v>
      </c>
      <c r="H154" s="52">
        <v>46174</v>
      </c>
      <c r="I154" s="53" t="s">
        <v>55</v>
      </c>
      <c r="J154" s="53" t="s">
        <v>56</v>
      </c>
      <c r="K154" s="53" t="s">
        <v>164</v>
      </c>
      <c r="L154" s="53" t="s">
        <v>58</v>
      </c>
      <c r="M154" s="54" t="s">
        <v>102</v>
      </c>
      <c r="N154" s="55" t="s">
        <v>21</v>
      </c>
      <c r="O154" s="56" t="s">
        <v>60</v>
      </c>
      <c r="P154" s="56"/>
      <c r="Q154" s="56"/>
      <c r="R154" s="57" t="str">
        <f t="array" ref="R154">IFERROR(INDEX('BANCO DE DADOS'!$C$3:$C1104,MATCH(C154,'BANCO DE DADOS'!$B$3:$B1104,0),0),"")</f>
        <v>CEIB</v>
      </c>
      <c r="S154" s="57" t="s">
        <v>312</v>
      </c>
      <c r="T154" s="56"/>
      <c r="U154" s="56"/>
      <c r="V154" s="57" t="str">
        <f t="array" ref="V154">IFERROR(INDEX(#REF!,MATCH($Q154,#REF!,0)),"")</f>
        <v/>
      </c>
      <c r="W154" s="57" t="str">
        <f t="array" ref="W154">IFERROR(INDEX(#REF!,MATCH($Q154,#REF!,0)),"")</f>
        <v/>
      </c>
      <c r="X154" s="58" t="str">
        <f t="array" ref="X154">IFERROR(INDEX(#REF!,MATCH($Q154,#REF!,0)),"")</f>
        <v/>
      </c>
      <c r="Y154" s="58" t="str">
        <f t="array" ref="Y154">IFERROR(INDEX(#REF!,MATCH($Q154,#REF!,0)),"")</f>
        <v/>
      </c>
      <c r="Z154" s="58" t="str">
        <f t="array" ref="Z154">IFERROR(INDEX(#REF!,MATCH($Q154,#REF!,0)),"")</f>
        <v/>
      </c>
      <c r="AA154" s="58" t="e">
        <f t="shared" si="0"/>
        <v>#VALUE!</v>
      </c>
      <c r="AB154" s="56"/>
      <c r="AC154" s="56"/>
      <c r="AD154" s="56"/>
    </row>
    <row r="155" spans="1:30" ht="15.75" hidden="1" customHeight="1">
      <c r="A155" s="35" t="s">
        <v>444</v>
      </c>
      <c r="B155" s="35" t="s">
        <v>245</v>
      </c>
      <c r="C155" s="36" t="s">
        <v>445</v>
      </c>
      <c r="D155" s="37" t="s">
        <v>53</v>
      </c>
      <c r="E155" s="37">
        <v>1</v>
      </c>
      <c r="F155" s="38">
        <v>2000</v>
      </c>
      <c r="G155" s="39" t="s">
        <v>54</v>
      </c>
      <c r="H155" s="40">
        <v>46174</v>
      </c>
      <c r="I155" s="41" t="s">
        <v>55</v>
      </c>
      <c r="J155" s="41" t="s">
        <v>56</v>
      </c>
      <c r="K155" s="41" t="s">
        <v>164</v>
      </c>
      <c r="L155" s="41" t="s">
        <v>58</v>
      </c>
      <c r="M155" s="42" t="s">
        <v>102</v>
      </c>
      <c r="N155" s="43" t="s">
        <v>21</v>
      </c>
      <c r="O155" s="44" t="s">
        <v>60</v>
      </c>
      <c r="P155" s="44"/>
      <c r="Q155" s="44"/>
      <c r="R155" s="45"/>
      <c r="S155" s="45" t="s">
        <v>446</v>
      </c>
      <c r="T155" s="44"/>
      <c r="U155" s="44"/>
      <c r="V155" s="45" t="str">
        <f t="array" ref="V155">IFERROR(INDEX(#REF!,MATCH($Q155,#REF!,0)),"")</f>
        <v/>
      </c>
      <c r="W155" s="45" t="str">
        <f t="array" ref="W155">IFERROR(INDEX(#REF!,MATCH($Q155,#REF!,0)),"")</f>
        <v/>
      </c>
      <c r="X155" s="46" t="str">
        <f t="array" ref="X155">IFERROR(INDEX(#REF!,MATCH($Q155,#REF!,0)),"")</f>
        <v/>
      </c>
      <c r="Y155" s="46" t="str">
        <f t="array" ref="Y155">IFERROR(INDEX(#REF!,MATCH($Q155,#REF!,0)),"")</f>
        <v/>
      </c>
      <c r="Z155" s="46" t="str">
        <f t="array" ref="Z155">IFERROR(INDEX(#REF!,MATCH($Q155,#REF!,0)),"")</f>
        <v/>
      </c>
      <c r="AA155" s="46" t="e">
        <f t="shared" si="0"/>
        <v>#VALUE!</v>
      </c>
      <c r="AB155" s="44"/>
      <c r="AC155" s="44"/>
      <c r="AD155" s="44"/>
    </row>
    <row r="156" spans="1:30" ht="15.75" hidden="1" customHeight="1">
      <c r="A156" s="47" t="s">
        <v>447</v>
      </c>
      <c r="B156" s="47" t="s">
        <v>317</v>
      </c>
      <c r="C156" s="60" t="s">
        <v>448</v>
      </c>
      <c r="D156" s="49" t="s">
        <v>53</v>
      </c>
      <c r="E156" s="49">
        <v>1</v>
      </c>
      <c r="F156" s="50">
        <v>2000</v>
      </c>
      <c r="G156" s="51" t="s">
        <v>54</v>
      </c>
      <c r="H156" s="52">
        <v>46174</v>
      </c>
      <c r="I156" s="53" t="s">
        <v>55</v>
      </c>
      <c r="J156" s="53" t="s">
        <v>56</v>
      </c>
      <c r="K156" s="53" t="s">
        <v>164</v>
      </c>
      <c r="L156" s="53" t="s">
        <v>58</v>
      </c>
      <c r="M156" s="54" t="s">
        <v>102</v>
      </c>
      <c r="N156" s="55" t="s">
        <v>21</v>
      </c>
      <c r="O156" s="56" t="s">
        <v>60</v>
      </c>
      <c r="P156" s="56"/>
      <c r="Q156" s="56"/>
      <c r="R156" s="57"/>
      <c r="S156" s="57" t="s">
        <v>446</v>
      </c>
      <c r="T156" s="56"/>
      <c r="U156" s="56"/>
      <c r="V156" s="57" t="str">
        <f t="array" ref="V156">IFERROR(INDEX(#REF!,MATCH($Q156,#REF!,0)),"")</f>
        <v/>
      </c>
      <c r="W156" s="57" t="str">
        <f t="array" ref="W156">IFERROR(INDEX(#REF!,MATCH($Q156,#REF!,0)),"")</f>
        <v/>
      </c>
      <c r="X156" s="58" t="str">
        <f t="array" ref="X156">IFERROR(INDEX(#REF!,MATCH($Q156,#REF!,0)),"")</f>
        <v/>
      </c>
      <c r="Y156" s="58" t="str">
        <f t="array" ref="Y156">IFERROR(INDEX(#REF!,MATCH($Q156,#REF!,0)),"")</f>
        <v/>
      </c>
      <c r="Z156" s="58" t="str">
        <f t="array" ref="Z156">IFERROR(INDEX(#REF!,MATCH($Q156,#REF!,0)),"")</f>
        <v/>
      </c>
      <c r="AA156" s="58" t="e">
        <f t="shared" si="0"/>
        <v>#VALUE!</v>
      </c>
      <c r="AB156" s="56"/>
      <c r="AC156" s="56"/>
      <c r="AD156" s="56"/>
    </row>
    <row r="157" spans="1:30" ht="15.75" hidden="1" customHeight="1">
      <c r="A157" s="35" t="s">
        <v>449</v>
      </c>
      <c r="B157" s="35" t="s">
        <v>247</v>
      </c>
      <c r="C157" s="36" t="s">
        <v>448</v>
      </c>
      <c r="D157" s="37" t="s">
        <v>53</v>
      </c>
      <c r="E157" s="37">
        <v>1</v>
      </c>
      <c r="F157" s="38">
        <v>2000</v>
      </c>
      <c r="G157" s="39" t="s">
        <v>54</v>
      </c>
      <c r="H157" s="40">
        <v>46174</v>
      </c>
      <c r="I157" s="41" t="s">
        <v>55</v>
      </c>
      <c r="J157" s="41" t="s">
        <v>56</v>
      </c>
      <c r="K157" s="41" t="s">
        <v>164</v>
      </c>
      <c r="L157" s="41" t="s">
        <v>58</v>
      </c>
      <c r="M157" s="42" t="s">
        <v>102</v>
      </c>
      <c r="N157" s="43" t="s">
        <v>21</v>
      </c>
      <c r="O157" s="44" t="s">
        <v>60</v>
      </c>
      <c r="P157" s="44"/>
      <c r="Q157" s="44"/>
      <c r="R157" s="45"/>
      <c r="S157" s="45" t="s">
        <v>446</v>
      </c>
      <c r="T157" s="44"/>
      <c r="U157" s="44"/>
      <c r="V157" s="45" t="str">
        <f t="array" ref="V157">IFERROR(INDEX(#REF!,MATCH($Q157,#REF!,0)),"")</f>
        <v/>
      </c>
      <c r="W157" s="45" t="str">
        <f t="array" ref="W157">IFERROR(INDEX(#REF!,MATCH($Q157,#REF!,0)),"")</f>
        <v/>
      </c>
      <c r="X157" s="46" t="str">
        <f t="array" ref="X157">IFERROR(INDEX(#REF!,MATCH($Q157,#REF!,0)),"")</f>
        <v/>
      </c>
      <c r="Y157" s="46" t="str">
        <f t="array" ref="Y157">IFERROR(INDEX(#REF!,MATCH($Q157,#REF!,0)),"")</f>
        <v/>
      </c>
      <c r="Z157" s="46" t="str">
        <f t="array" ref="Z157">IFERROR(INDEX(#REF!,MATCH($Q157,#REF!,0)),"")</f>
        <v/>
      </c>
      <c r="AA157" s="46" t="e">
        <f t="shared" si="0"/>
        <v>#VALUE!</v>
      </c>
      <c r="AB157" s="44"/>
      <c r="AC157" s="44"/>
      <c r="AD157" s="44"/>
    </row>
    <row r="158" spans="1:30" ht="15.75" hidden="1" customHeight="1">
      <c r="A158" s="47" t="s">
        <v>450</v>
      </c>
      <c r="B158" s="47" t="s">
        <v>172</v>
      </c>
      <c r="C158" s="60" t="s">
        <v>448</v>
      </c>
      <c r="D158" s="49" t="s">
        <v>53</v>
      </c>
      <c r="E158" s="49">
        <v>1</v>
      </c>
      <c r="F158" s="50">
        <v>2000</v>
      </c>
      <c r="G158" s="51" t="s">
        <v>54</v>
      </c>
      <c r="H158" s="52">
        <v>46174</v>
      </c>
      <c r="I158" s="53" t="s">
        <v>55</v>
      </c>
      <c r="J158" s="53" t="s">
        <v>56</v>
      </c>
      <c r="K158" s="53" t="s">
        <v>164</v>
      </c>
      <c r="L158" s="53" t="s">
        <v>58</v>
      </c>
      <c r="M158" s="54" t="s">
        <v>102</v>
      </c>
      <c r="N158" s="55" t="s">
        <v>21</v>
      </c>
      <c r="O158" s="56" t="s">
        <v>60</v>
      </c>
      <c r="P158" s="56"/>
      <c r="Q158" s="56"/>
      <c r="R158" s="57"/>
      <c r="S158" s="57" t="s">
        <v>446</v>
      </c>
      <c r="T158" s="56"/>
      <c r="U158" s="56"/>
      <c r="V158" s="57" t="str">
        <f t="array" ref="V158">IFERROR(INDEX(#REF!,MATCH($Q158,#REF!,0)),"")</f>
        <v/>
      </c>
      <c r="W158" s="57" t="str">
        <f t="array" ref="W158">IFERROR(INDEX(#REF!,MATCH($Q158,#REF!,0)),"")</f>
        <v/>
      </c>
      <c r="X158" s="58" t="str">
        <f t="array" ref="X158">IFERROR(INDEX(#REF!,MATCH($Q158,#REF!,0)),"")</f>
        <v/>
      </c>
      <c r="Y158" s="58" t="str">
        <f t="array" ref="Y158">IFERROR(INDEX(#REF!,MATCH($Q158,#REF!,0)),"")</f>
        <v/>
      </c>
      <c r="Z158" s="58" t="str">
        <f t="array" ref="Z158">IFERROR(INDEX(#REF!,MATCH($Q158,#REF!,0)),"")</f>
        <v/>
      </c>
      <c r="AA158" s="58" t="e">
        <f t="shared" si="0"/>
        <v>#VALUE!</v>
      </c>
      <c r="AB158" s="56"/>
      <c r="AC158" s="56"/>
      <c r="AD158" s="56"/>
    </row>
    <row r="159" spans="1:30" ht="15.75" hidden="1" customHeight="1">
      <c r="A159" s="35" t="s">
        <v>451</v>
      </c>
      <c r="B159" s="35" t="s">
        <v>161</v>
      </c>
      <c r="C159" s="36" t="s">
        <v>345</v>
      </c>
      <c r="D159" s="37" t="s">
        <v>53</v>
      </c>
      <c r="E159" s="37">
        <v>5</v>
      </c>
      <c r="F159" s="38">
        <v>2000</v>
      </c>
      <c r="G159" s="39" t="s">
        <v>54</v>
      </c>
      <c r="H159" s="40">
        <v>46174</v>
      </c>
      <c r="I159" s="41" t="s">
        <v>55</v>
      </c>
      <c r="J159" s="41" t="s">
        <v>56</v>
      </c>
      <c r="K159" s="41" t="s">
        <v>164</v>
      </c>
      <c r="L159" s="41" t="s">
        <v>58</v>
      </c>
      <c r="M159" s="42" t="s">
        <v>73</v>
      </c>
      <c r="N159" s="43" t="s">
        <v>21</v>
      </c>
      <c r="O159" s="44" t="s">
        <v>60</v>
      </c>
      <c r="P159" s="44"/>
      <c r="Q159" s="44"/>
      <c r="R159" s="45"/>
      <c r="S159" s="45" t="s">
        <v>288</v>
      </c>
      <c r="T159" s="44"/>
      <c r="U159" s="44"/>
      <c r="V159" s="45" t="str">
        <f t="array" ref="V159">IFERROR(INDEX(#REF!,MATCH($Q159,#REF!,0)),"")</f>
        <v/>
      </c>
      <c r="W159" s="45" t="str">
        <f t="array" ref="W159">IFERROR(INDEX(#REF!,MATCH($Q159,#REF!,0)),"")</f>
        <v/>
      </c>
      <c r="X159" s="46" t="str">
        <f t="array" ref="X159">IFERROR(INDEX(#REF!,MATCH($Q159,#REF!,0)),"")</f>
        <v/>
      </c>
      <c r="Y159" s="46" t="str">
        <f t="array" ref="Y159">IFERROR(INDEX(#REF!,MATCH($Q159,#REF!,0)),"")</f>
        <v/>
      </c>
      <c r="Z159" s="46" t="str">
        <f t="array" ref="Z159">IFERROR(INDEX(#REF!,MATCH($Q159,#REF!,0)),"")</f>
        <v/>
      </c>
      <c r="AA159" s="46" t="e">
        <f t="shared" si="0"/>
        <v>#VALUE!</v>
      </c>
      <c r="AB159" s="44"/>
      <c r="AC159" s="44"/>
      <c r="AD159" s="44"/>
    </row>
    <row r="160" spans="1:30" ht="15.75" hidden="1" customHeight="1">
      <c r="A160" s="47" t="s">
        <v>452</v>
      </c>
      <c r="B160" s="47" t="s">
        <v>254</v>
      </c>
      <c r="C160" s="60" t="s">
        <v>453</v>
      </c>
      <c r="D160" s="49" t="s">
        <v>53</v>
      </c>
      <c r="E160" s="49">
        <v>1</v>
      </c>
      <c r="F160" s="50">
        <v>2000</v>
      </c>
      <c r="G160" s="51" t="s">
        <v>54</v>
      </c>
      <c r="H160" s="52">
        <v>46174</v>
      </c>
      <c r="I160" s="53" t="s">
        <v>55</v>
      </c>
      <c r="J160" s="53" t="s">
        <v>56</v>
      </c>
      <c r="K160" s="53" t="s">
        <v>164</v>
      </c>
      <c r="L160" s="53" t="s">
        <v>58</v>
      </c>
      <c r="M160" s="54" t="s">
        <v>153</v>
      </c>
      <c r="N160" s="55" t="s">
        <v>21</v>
      </c>
      <c r="O160" s="56" t="s">
        <v>60</v>
      </c>
      <c r="P160" s="56"/>
      <c r="Q160" s="56"/>
      <c r="R160" s="57"/>
      <c r="S160" s="57" t="s">
        <v>454</v>
      </c>
      <c r="T160" s="56"/>
      <c r="U160" s="56"/>
      <c r="V160" s="57" t="str">
        <f t="array" ref="V160">IFERROR(INDEX(#REF!,MATCH($Q160,#REF!,0)),"")</f>
        <v/>
      </c>
      <c r="W160" s="57" t="str">
        <f t="array" ref="W160">IFERROR(INDEX(#REF!,MATCH($Q160,#REF!,0)),"")</f>
        <v/>
      </c>
      <c r="X160" s="58" t="str">
        <f t="array" ref="X160">IFERROR(INDEX(#REF!,MATCH($Q160,#REF!,0)),"")</f>
        <v/>
      </c>
      <c r="Y160" s="58" t="str">
        <f t="array" ref="Y160">IFERROR(INDEX(#REF!,MATCH($Q160,#REF!,0)),"")</f>
        <v/>
      </c>
      <c r="Z160" s="58" t="str">
        <f t="array" ref="Z160">IFERROR(INDEX(#REF!,MATCH($Q160,#REF!,0)),"")</f>
        <v/>
      </c>
      <c r="AA160" s="58" t="e">
        <f t="shared" si="0"/>
        <v>#VALUE!</v>
      </c>
      <c r="AB160" s="56"/>
      <c r="AC160" s="56"/>
      <c r="AD160" s="56"/>
    </row>
    <row r="161" spans="1:30" ht="15.75" hidden="1" customHeight="1">
      <c r="A161" s="35" t="s">
        <v>455</v>
      </c>
      <c r="B161" s="35" t="s">
        <v>317</v>
      </c>
      <c r="C161" s="36" t="s">
        <v>456</v>
      </c>
      <c r="D161" s="37" t="s">
        <v>53</v>
      </c>
      <c r="E161" s="37">
        <v>12</v>
      </c>
      <c r="F161" s="38">
        <v>1920</v>
      </c>
      <c r="G161" s="39" t="s">
        <v>54</v>
      </c>
      <c r="H161" s="40">
        <v>46174</v>
      </c>
      <c r="I161" s="41" t="s">
        <v>55</v>
      </c>
      <c r="J161" s="41" t="s">
        <v>56</v>
      </c>
      <c r="K161" s="41" t="s">
        <v>164</v>
      </c>
      <c r="L161" s="41" t="s">
        <v>58</v>
      </c>
      <c r="M161" s="42" t="s">
        <v>148</v>
      </c>
      <c r="N161" s="43" t="s">
        <v>21</v>
      </c>
      <c r="O161" s="44" t="s">
        <v>60</v>
      </c>
      <c r="P161" s="44"/>
      <c r="Q161" s="44"/>
      <c r="R161" s="45"/>
      <c r="S161" s="45" t="s">
        <v>328</v>
      </c>
      <c r="T161" s="44"/>
      <c r="U161" s="44"/>
      <c r="V161" s="45" t="str">
        <f t="array" ref="V161">IFERROR(INDEX(#REF!,MATCH($Q161,#REF!,0)),"")</f>
        <v/>
      </c>
      <c r="W161" s="45" t="str">
        <f t="array" ref="W161">IFERROR(INDEX(#REF!,MATCH($Q161,#REF!,0)),"")</f>
        <v/>
      </c>
      <c r="X161" s="46" t="str">
        <f t="array" ref="X161">IFERROR(INDEX(#REF!,MATCH($Q161,#REF!,0)),"")</f>
        <v/>
      </c>
      <c r="Y161" s="46" t="str">
        <f t="array" ref="Y161">IFERROR(INDEX(#REF!,MATCH($Q161,#REF!,0)),"")</f>
        <v/>
      </c>
      <c r="Z161" s="46" t="str">
        <f t="array" ref="Z161">IFERROR(INDEX(#REF!,MATCH($Q161,#REF!,0)),"")</f>
        <v/>
      </c>
      <c r="AA161" s="46" t="e">
        <f t="shared" si="0"/>
        <v>#VALUE!</v>
      </c>
      <c r="AB161" s="44"/>
      <c r="AC161" s="44"/>
      <c r="AD161" s="44"/>
    </row>
    <row r="162" spans="1:30" ht="15.75" hidden="1" customHeight="1">
      <c r="A162" s="47" t="s">
        <v>457</v>
      </c>
      <c r="B162" s="47" t="s">
        <v>156</v>
      </c>
      <c r="C162" s="60" t="s">
        <v>458</v>
      </c>
      <c r="D162" s="49" t="s">
        <v>53</v>
      </c>
      <c r="E162" s="49">
        <v>800</v>
      </c>
      <c r="F162" s="50">
        <v>1760</v>
      </c>
      <c r="G162" s="51" t="s">
        <v>54</v>
      </c>
      <c r="H162" s="52">
        <v>46174</v>
      </c>
      <c r="I162" s="53" t="s">
        <v>55</v>
      </c>
      <c r="J162" s="53" t="s">
        <v>56</v>
      </c>
      <c r="K162" s="53" t="s">
        <v>164</v>
      </c>
      <c r="L162" s="53" t="s">
        <v>58</v>
      </c>
      <c r="M162" s="54" t="s">
        <v>102</v>
      </c>
      <c r="N162" s="55" t="s">
        <v>21</v>
      </c>
      <c r="O162" s="56" t="s">
        <v>60</v>
      </c>
      <c r="P162" s="56"/>
      <c r="Q162" s="56"/>
      <c r="R162" s="57"/>
      <c r="S162" s="57" t="s">
        <v>275</v>
      </c>
      <c r="T162" s="56"/>
      <c r="U162" s="56"/>
      <c r="V162" s="57" t="str">
        <f t="array" ref="V162">IFERROR(INDEX(#REF!,MATCH($Q162,#REF!,0)),"")</f>
        <v/>
      </c>
      <c r="W162" s="57" t="str">
        <f t="array" ref="W162">IFERROR(INDEX(#REF!,MATCH($Q162,#REF!,0)),"")</f>
        <v/>
      </c>
      <c r="X162" s="58" t="str">
        <f t="array" ref="X162">IFERROR(INDEX(#REF!,MATCH($Q162,#REF!,0)),"")</f>
        <v/>
      </c>
      <c r="Y162" s="58" t="str">
        <f t="array" ref="Y162">IFERROR(INDEX(#REF!,MATCH($Q162,#REF!,0)),"")</f>
        <v/>
      </c>
      <c r="Z162" s="58" t="str">
        <f t="array" ref="Z162">IFERROR(INDEX(#REF!,MATCH($Q162,#REF!,0)),"")</f>
        <v/>
      </c>
      <c r="AA162" s="58" t="e">
        <f t="shared" si="0"/>
        <v>#VALUE!</v>
      </c>
      <c r="AB162" s="56"/>
      <c r="AC162" s="56"/>
      <c r="AD162" s="56"/>
    </row>
    <row r="163" spans="1:30" ht="15.75" hidden="1" customHeight="1">
      <c r="A163" s="35" t="s">
        <v>459</v>
      </c>
      <c r="B163" s="35" t="s">
        <v>161</v>
      </c>
      <c r="C163" s="36" t="s">
        <v>318</v>
      </c>
      <c r="D163" s="37" t="s">
        <v>53</v>
      </c>
      <c r="E163" s="37">
        <v>15</v>
      </c>
      <c r="F163" s="38">
        <v>1710</v>
      </c>
      <c r="G163" s="39" t="s">
        <v>54</v>
      </c>
      <c r="H163" s="40">
        <v>46174</v>
      </c>
      <c r="I163" s="41" t="s">
        <v>55</v>
      </c>
      <c r="J163" s="41" t="s">
        <v>56</v>
      </c>
      <c r="K163" s="41" t="s">
        <v>164</v>
      </c>
      <c r="L163" s="41" t="s">
        <v>58</v>
      </c>
      <c r="M163" s="42" t="s">
        <v>102</v>
      </c>
      <c r="N163" s="43" t="s">
        <v>21</v>
      </c>
      <c r="O163" s="44" t="s">
        <v>60</v>
      </c>
      <c r="P163" s="44"/>
      <c r="Q163" s="44"/>
      <c r="R163" s="45"/>
      <c r="S163" s="45" t="s">
        <v>319</v>
      </c>
      <c r="T163" s="44"/>
      <c r="U163" s="44"/>
      <c r="V163" s="45" t="str">
        <f t="array" ref="V163">IFERROR(INDEX(#REF!,MATCH($Q163,#REF!,0)),"")</f>
        <v/>
      </c>
      <c r="W163" s="45" t="str">
        <f t="array" ref="W163">IFERROR(INDEX(#REF!,MATCH($Q163,#REF!,0)),"")</f>
        <v/>
      </c>
      <c r="X163" s="46" t="str">
        <f t="array" ref="X163">IFERROR(INDEX(#REF!,MATCH($Q163,#REF!,0)),"")</f>
        <v/>
      </c>
      <c r="Y163" s="46" t="str">
        <f t="array" ref="Y163">IFERROR(INDEX(#REF!,MATCH($Q163,#REF!,0)),"")</f>
        <v/>
      </c>
      <c r="Z163" s="46" t="str">
        <f t="array" ref="Z163">IFERROR(INDEX(#REF!,MATCH($Q163,#REF!,0)),"")</f>
        <v/>
      </c>
      <c r="AA163" s="46" t="e">
        <f t="shared" si="0"/>
        <v>#VALUE!</v>
      </c>
      <c r="AB163" s="44"/>
      <c r="AC163" s="44"/>
      <c r="AD163" s="44"/>
    </row>
    <row r="164" spans="1:30" ht="15.75" hidden="1" customHeight="1">
      <c r="A164" s="47" t="s">
        <v>460</v>
      </c>
      <c r="B164" s="47" t="s">
        <v>258</v>
      </c>
      <c r="C164" s="60" t="s">
        <v>461</v>
      </c>
      <c r="D164" s="49" t="s">
        <v>53</v>
      </c>
      <c r="E164" s="49">
        <v>12</v>
      </c>
      <c r="F164" s="50">
        <v>1668</v>
      </c>
      <c r="G164" s="51" t="s">
        <v>54</v>
      </c>
      <c r="H164" s="52">
        <v>46174</v>
      </c>
      <c r="I164" s="53" t="s">
        <v>55</v>
      </c>
      <c r="J164" s="53" t="s">
        <v>56</v>
      </c>
      <c r="K164" s="53" t="s">
        <v>164</v>
      </c>
      <c r="L164" s="53" t="s">
        <v>58</v>
      </c>
      <c r="M164" s="54" t="s">
        <v>109</v>
      </c>
      <c r="N164" s="55" t="s">
        <v>21</v>
      </c>
      <c r="O164" s="56" t="s">
        <v>60</v>
      </c>
      <c r="P164" s="56"/>
      <c r="Q164" s="56"/>
      <c r="R164" s="57" t="s">
        <v>334</v>
      </c>
      <c r="S164" s="57" t="s">
        <v>288</v>
      </c>
      <c r="T164" s="56"/>
      <c r="U164" s="56"/>
      <c r="V164" s="57" t="str">
        <f t="array" ref="V164">IFERROR(INDEX(#REF!,MATCH($Q164,#REF!,0)),"")</f>
        <v/>
      </c>
      <c r="W164" s="57" t="str">
        <f t="array" ref="W164">IFERROR(INDEX(#REF!,MATCH($Q164,#REF!,0)),"")</f>
        <v/>
      </c>
      <c r="X164" s="58" t="str">
        <f t="array" ref="X164">IFERROR(INDEX(#REF!,MATCH($Q164,#REF!,0)),"")</f>
        <v/>
      </c>
      <c r="Y164" s="58" t="str">
        <f t="array" ref="Y164">IFERROR(INDEX(#REF!,MATCH($Q164,#REF!,0)),"")</f>
        <v/>
      </c>
      <c r="Z164" s="58" t="str">
        <f t="array" ref="Z164">IFERROR(INDEX(#REF!,MATCH($Q164,#REF!,0)),"")</f>
        <v/>
      </c>
      <c r="AA164" s="58" t="e">
        <f t="shared" si="0"/>
        <v>#VALUE!</v>
      </c>
      <c r="AB164" s="56"/>
      <c r="AC164" s="56"/>
      <c r="AD164" s="56"/>
    </row>
    <row r="165" spans="1:30" ht="15.75" hidden="1" customHeight="1">
      <c r="A165" s="35" t="s">
        <v>462</v>
      </c>
      <c r="B165" s="35" t="s">
        <v>247</v>
      </c>
      <c r="C165" s="36" t="s">
        <v>463</v>
      </c>
      <c r="D165" s="37" t="s">
        <v>53</v>
      </c>
      <c r="E165" s="37">
        <v>15</v>
      </c>
      <c r="F165" s="38">
        <v>1665</v>
      </c>
      <c r="G165" s="39" t="s">
        <v>54</v>
      </c>
      <c r="H165" s="40">
        <v>46174</v>
      </c>
      <c r="I165" s="41" t="s">
        <v>55</v>
      </c>
      <c r="J165" s="41" t="s">
        <v>56</v>
      </c>
      <c r="K165" s="41" t="s">
        <v>164</v>
      </c>
      <c r="L165" s="41" t="s">
        <v>58</v>
      </c>
      <c r="M165" s="42" t="s">
        <v>109</v>
      </c>
      <c r="N165" s="43" t="s">
        <v>21</v>
      </c>
      <c r="O165" s="44" t="s">
        <v>60</v>
      </c>
      <c r="P165" s="44"/>
      <c r="Q165" s="44"/>
      <c r="R165" s="45"/>
      <c r="S165" s="45" t="s">
        <v>464</v>
      </c>
      <c r="T165" s="44"/>
      <c r="U165" s="44"/>
      <c r="V165" s="45" t="str">
        <f t="array" ref="V165">IFERROR(INDEX(#REF!,MATCH($Q165,#REF!,0)),"")</f>
        <v/>
      </c>
      <c r="W165" s="45" t="str">
        <f t="array" ref="W165">IFERROR(INDEX(#REF!,MATCH($Q165,#REF!,0)),"")</f>
        <v/>
      </c>
      <c r="X165" s="46" t="str">
        <f t="array" ref="X165">IFERROR(INDEX(#REF!,MATCH($Q165,#REF!,0)),"")</f>
        <v/>
      </c>
      <c r="Y165" s="46" t="str">
        <f t="array" ref="Y165">IFERROR(INDEX(#REF!,MATCH($Q165,#REF!,0)),"")</f>
        <v/>
      </c>
      <c r="Z165" s="46" t="str">
        <f t="array" ref="Z165">IFERROR(INDEX(#REF!,MATCH($Q165,#REF!,0)),"")</f>
        <v/>
      </c>
      <c r="AA165" s="46" t="e">
        <f t="shared" si="0"/>
        <v>#VALUE!</v>
      </c>
      <c r="AB165" s="44"/>
      <c r="AC165" s="44"/>
      <c r="AD165" s="44"/>
    </row>
    <row r="166" spans="1:30" ht="15.75" hidden="1" customHeight="1">
      <c r="A166" s="47" t="s">
        <v>465</v>
      </c>
      <c r="B166" s="47" t="s">
        <v>161</v>
      </c>
      <c r="C166" s="60" t="s">
        <v>466</v>
      </c>
      <c r="D166" s="49" t="s">
        <v>53</v>
      </c>
      <c r="E166" s="49">
        <v>15</v>
      </c>
      <c r="F166" s="50">
        <v>1650</v>
      </c>
      <c r="G166" s="51" t="s">
        <v>54</v>
      </c>
      <c r="H166" s="52">
        <v>46174</v>
      </c>
      <c r="I166" s="53" t="s">
        <v>55</v>
      </c>
      <c r="J166" s="53" t="s">
        <v>56</v>
      </c>
      <c r="K166" s="53" t="s">
        <v>164</v>
      </c>
      <c r="L166" s="53" t="s">
        <v>58</v>
      </c>
      <c r="M166" s="54" t="s">
        <v>102</v>
      </c>
      <c r="N166" s="55" t="s">
        <v>21</v>
      </c>
      <c r="O166" s="56" t="s">
        <v>60</v>
      </c>
      <c r="P166" s="56"/>
      <c r="Q166" s="56"/>
      <c r="R166" s="57"/>
      <c r="S166" s="57" t="s">
        <v>467</v>
      </c>
      <c r="T166" s="56"/>
      <c r="U166" s="56"/>
      <c r="V166" s="57" t="str">
        <f t="array" ref="V166">IFERROR(INDEX(#REF!,MATCH($Q166,#REF!,0)),"")</f>
        <v/>
      </c>
      <c r="W166" s="57" t="str">
        <f t="array" ref="W166">IFERROR(INDEX(#REF!,MATCH($Q166,#REF!,0)),"")</f>
        <v/>
      </c>
      <c r="X166" s="58" t="str">
        <f t="array" ref="X166">IFERROR(INDEX(#REF!,MATCH($Q166,#REF!,0)),"")</f>
        <v/>
      </c>
      <c r="Y166" s="58" t="str">
        <f t="array" ref="Y166">IFERROR(INDEX(#REF!,MATCH($Q166,#REF!,0)),"")</f>
        <v/>
      </c>
      <c r="Z166" s="58" t="str">
        <f t="array" ref="Z166">IFERROR(INDEX(#REF!,MATCH($Q166,#REF!,0)),"")</f>
        <v/>
      </c>
      <c r="AA166" s="58" t="e">
        <f t="shared" si="0"/>
        <v>#VALUE!</v>
      </c>
      <c r="AB166" s="56"/>
      <c r="AC166" s="56"/>
      <c r="AD166" s="56"/>
    </row>
    <row r="167" spans="1:30" ht="15.75" hidden="1" customHeight="1">
      <c r="A167" s="35" t="s">
        <v>468</v>
      </c>
      <c r="B167" s="35" t="s">
        <v>219</v>
      </c>
      <c r="C167" s="36" t="s">
        <v>469</v>
      </c>
      <c r="D167" s="37" t="s">
        <v>53</v>
      </c>
      <c r="E167" s="37">
        <v>8</v>
      </c>
      <c r="F167" s="38">
        <v>1600</v>
      </c>
      <c r="G167" s="39" t="s">
        <v>54</v>
      </c>
      <c r="H167" s="40">
        <v>46174</v>
      </c>
      <c r="I167" s="41" t="s">
        <v>55</v>
      </c>
      <c r="J167" s="41" t="s">
        <v>56</v>
      </c>
      <c r="K167" s="41" t="s">
        <v>164</v>
      </c>
      <c r="L167" s="41" t="s">
        <v>58</v>
      </c>
      <c r="M167" s="42" t="s">
        <v>153</v>
      </c>
      <c r="N167" s="43" t="s">
        <v>21</v>
      </c>
      <c r="O167" s="44" t="s">
        <v>60</v>
      </c>
      <c r="P167" s="44"/>
      <c r="Q167" s="44"/>
      <c r="R167" s="45" t="s">
        <v>308</v>
      </c>
      <c r="S167" s="45" t="s">
        <v>309</v>
      </c>
      <c r="T167" s="44"/>
      <c r="U167" s="44"/>
      <c r="V167" s="45" t="str">
        <f t="array" ref="V167">IFERROR(INDEX(#REF!,MATCH($Q167,#REF!,0)),"")</f>
        <v/>
      </c>
      <c r="W167" s="45" t="str">
        <f t="array" ref="W167">IFERROR(INDEX(#REF!,MATCH($Q167,#REF!,0)),"")</f>
        <v/>
      </c>
      <c r="X167" s="46" t="str">
        <f t="array" ref="X167">IFERROR(INDEX(#REF!,MATCH($Q167,#REF!,0)),"")</f>
        <v/>
      </c>
      <c r="Y167" s="46" t="str">
        <f t="array" ref="Y167">IFERROR(INDEX(#REF!,MATCH($Q167,#REF!,0)),"")</f>
        <v/>
      </c>
      <c r="Z167" s="46" t="str">
        <f t="array" ref="Z167">IFERROR(INDEX(#REF!,MATCH($Q167,#REF!,0)),"")</f>
        <v/>
      </c>
      <c r="AA167" s="46" t="e">
        <f t="shared" si="0"/>
        <v>#VALUE!</v>
      </c>
      <c r="AB167" s="44"/>
      <c r="AC167" s="44"/>
      <c r="AD167" s="44"/>
    </row>
    <row r="168" spans="1:30" ht="15.75" hidden="1" customHeight="1">
      <c r="A168" s="47" t="s">
        <v>470</v>
      </c>
      <c r="B168" s="47" t="s">
        <v>242</v>
      </c>
      <c r="C168" s="60" t="s">
        <v>409</v>
      </c>
      <c r="D168" s="49" t="s">
        <v>53</v>
      </c>
      <c r="E168" s="49">
        <v>1</v>
      </c>
      <c r="F168" s="50">
        <v>1500</v>
      </c>
      <c r="G168" s="51" t="s">
        <v>54</v>
      </c>
      <c r="H168" s="52">
        <v>46174</v>
      </c>
      <c r="I168" s="53" t="s">
        <v>55</v>
      </c>
      <c r="J168" s="53" t="s">
        <v>56</v>
      </c>
      <c r="K168" s="53" t="s">
        <v>164</v>
      </c>
      <c r="L168" s="53" t="s">
        <v>58</v>
      </c>
      <c r="M168" s="54" t="s">
        <v>102</v>
      </c>
      <c r="N168" s="55" t="s">
        <v>21</v>
      </c>
      <c r="O168" s="56" t="s">
        <v>60</v>
      </c>
      <c r="P168" s="56"/>
      <c r="Q168" s="56"/>
      <c r="R168" s="57"/>
      <c r="S168" s="57" t="s">
        <v>410</v>
      </c>
      <c r="T168" s="56"/>
      <c r="U168" s="56"/>
      <c r="V168" s="57" t="str">
        <f t="array" ref="V168">IFERROR(INDEX(#REF!,MATCH($Q168,#REF!,0)),"")</f>
        <v/>
      </c>
      <c r="W168" s="57" t="str">
        <f t="array" ref="W168">IFERROR(INDEX(#REF!,MATCH($Q168,#REF!,0)),"")</f>
        <v/>
      </c>
      <c r="X168" s="58" t="str">
        <f t="array" ref="X168">IFERROR(INDEX(#REF!,MATCH($Q168,#REF!,0)),"")</f>
        <v/>
      </c>
      <c r="Y168" s="58" t="str">
        <f t="array" ref="Y168">IFERROR(INDEX(#REF!,MATCH($Q168,#REF!,0)),"")</f>
        <v/>
      </c>
      <c r="Z168" s="58" t="str">
        <f t="array" ref="Z168">IFERROR(INDEX(#REF!,MATCH($Q168,#REF!,0)),"")</f>
        <v/>
      </c>
      <c r="AA168" s="58" t="e">
        <f t="shared" si="0"/>
        <v>#VALUE!</v>
      </c>
      <c r="AB168" s="56"/>
      <c r="AC168" s="56"/>
      <c r="AD168" s="56"/>
    </row>
    <row r="169" spans="1:30" ht="15.75" hidden="1" customHeight="1">
      <c r="A169" s="35" t="s">
        <v>471</v>
      </c>
      <c r="B169" s="35" t="s">
        <v>254</v>
      </c>
      <c r="C169" s="36" t="s">
        <v>472</v>
      </c>
      <c r="D169" s="37" t="s">
        <v>473</v>
      </c>
      <c r="E169" s="37">
        <v>100</v>
      </c>
      <c r="F169" s="38">
        <v>1500</v>
      </c>
      <c r="G169" s="39" t="s">
        <v>54</v>
      </c>
      <c r="H169" s="40">
        <v>46174</v>
      </c>
      <c r="I169" s="41" t="s">
        <v>55</v>
      </c>
      <c r="J169" s="41" t="s">
        <v>56</v>
      </c>
      <c r="K169" s="41" t="s">
        <v>164</v>
      </c>
      <c r="L169" s="41" t="s">
        <v>58</v>
      </c>
      <c r="M169" s="42" t="s">
        <v>102</v>
      </c>
      <c r="N169" s="43" t="s">
        <v>21</v>
      </c>
      <c r="O169" s="44" t="s">
        <v>60</v>
      </c>
      <c r="P169" s="44"/>
      <c r="Q169" s="44"/>
      <c r="R169" s="45"/>
      <c r="S169" s="45" t="s">
        <v>410</v>
      </c>
      <c r="T169" s="44"/>
      <c r="U169" s="44"/>
      <c r="V169" s="45" t="str">
        <f t="array" ref="V169">IFERROR(INDEX(#REF!,MATCH($Q169,#REF!,0)),"")</f>
        <v/>
      </c>
      <c r="W169" s="45" t="str">
        <f t="array" ref="W169">IFERROR(INDEX(#REF!,MATCH($Q169,#REF!,0)),"")</f>
        <v/>
      </c>
      <c r="X169" s="46" t="str">
        <f t="array" ref="X169">IFERROR(INDEX(#REF!,MATCH($Q169,#REF!,0)),"")</f>
        <v/>
      </c>
      <c r="Y169" s="46" t="str">
        <f t="array" ref="Y169">IFERROR(INDEX(#REF!,MATCH($Q169,#REF!,0)),"")</f>
        <v/>
      </c>
      <c r="Z169" s="46" t="str">
        <f t="array" ref="Z169">IFERROR(INDEX(#REF!,MATCH($Q169,#REF!,0)),"")</f>
        <v/>
      </c>
      <c r="AA169" s="46" t="e">
        <f t="shared" si="0"/>
        <v>#VALUE!</v>
      </c>
      <c r="AB169" s="44"/>
      <c r="AC169" s="44"/>
      <c r="AD169" s="44"/>
    </row>
    <row r="170" spans="1:30" ht="15.75" hidden="1" customHeight="1">
      <c r="A170" s="47" t="s">
        <v>474</v>
      </c>
      <c r="B170" s="47" t="s">
        <v>242</v>
      </c>
      <c r="C170" s="60" t="s">
        <v>475</v>
      </c>
      <c r="D170" s="49" t="s">
        <v>53</v>
      </c>
      <c r="E170" s="49">
        <v>100</v>
      </c>
      <c r="F170" s="50">
        <v>1490</v>
      </c>
      <c r="G170" s="51" t="s">
        <v>54</v>
      </c>
      <c r="H170" s="52">
        <v>46174</v>
      </c>
      <c r="I170" s="53" t="s">
        <v>55</v>
      </c>
      <c r="J170" s="53" t="s">
        <v>56</v>
      </c>
      <c r="K170" s="53" t="s">
        <v>164</v>
      </c>
      <c r="L170" s="53" t="s">
        <v>58</v>
      </c>
      <c r="M170" s="54" t="s">
        <v>136</v>
      </c>
      <c r="N170" s="55" t="s">
        <v>21</v>
      </c>
      <c r="O170" s="56" t="s">
        <v>60</v>
      </c>
      <c r="P170" s="56"/>
      <c r="Q170" s="56"/>
      <c r="R170" s="57" t="s">
        <v>476</v>
      </c>
      <c r="S170" s="57" t="s">
        <v>477</v>
      </c>
      <c r="T170" s="56"/>
      <c r="U170" s="56"/>
      <c r="V170" s="57" t="str">
        <f t="array" ref="V170">IFERROR(INDEX(#REF!,MATCH($Q170,#REF!,0)),"")</f>
        <v/>
      </c>
      <c r="W170" s="57" t="str">
        <f t="array" ref="W170">IFERROR(INDEX(#REF!,MATCH($Q170,#REF!,0)),"")</f>
        <v/>
      </c>
      <c r="X170" s="58" t="str">
        <f t="array" ref="X170">IFERROR(INDEX(#REF!,MATCH($Q170,#REF!,0)),"")</f>
        <v/>
      </c>
      <c r="Y170" s="58" t="str">
        <f t="array" ref="Y170">IFERROR(INDEX(#REF!,MATCH($Q170,#REF!,0)),"")</f>
        <v/>
      </c>
      <c r="Z170" s="58" t="str">
        <f t="array" ref="Z170">IFERROR(INDEX(#REF!,MATCH($Q170,#REF!,0)),"")</f>
        <v/>
      </c>
      <c r="AA170" s="58" t="e">
        <f t="shared" si="0"/>
        <v>#VALUE!</v>
      </c>
      <c r="AB170" s="56"/>
      <c r="AC170" s="56"/>
      <c r="AD170" s="56"/>
    </row>
    <row r="171" spans="1:30" ht="15.75" hidden="1" customHeight="1">
      <c r="A171" s="35" t="s">
        <v>478</v>
      </c>
      <c r="B171" s="35" t="s">
        <v>242</v>
      </c>
      <c r="C171" s="36" t="s">
        <v>371</v>
      </c>
      <c r="D171" s="37" t="s">
        <v>53</v>
      </c>
      <c r="E171" s="37">
        <v>100</v>
      </c>
      <c r="F171" s="38">
        <v>1490</v>
      </c>
      <c r="G171" s="39" t="s">
        <v>54</v>
      </c>
      <c r="H171" s="40">
        <v>46174</v>
      </c>
      <c r="I171" s="41" t="s">
        <v>55</v>
      </c>
      <c r="J171" s="41" t="s">
        <v>56</v>
      </c>
      <c r="K171" s="41" t="s">
        <v>164</v>
      </c>
      <c r="L171" s="41" t="s">
        <v>58</v>
      </c>
      <c r="M171" s="42" t="s">
        <v>136</v>
      </c>
      <c r="N171" s="43" t="s">
        <v>21</v>
      </c>
      <c r="O171" s="44" t="s">
        <v>60</v>
      </c>
      <c r="P171" s="44"/>
      <c r="Q171" s="44"/>
      <c r="R171" s="45" t="s">
        <v>304</v>
      </c>
      <c r="S171" s="45" t="s">
        <v>305</v>
      </c>
      <c r="T171" s="44"/>
      <c r="U171" s="44"/>
      <c r="V171" s="45" t="str">
        <f t="array" ref="V171">IFERROR(INDEX(#REF!,MATCH($Q171,#REF!,0)),"")</f>
        <v/>
      </c>
      <c r="W171" s="45" t="str">
        <f t="array" ref="W171">IFERROR(INDEX(#REF!,MATCH($Q171,#REF!,0)),"")</f>
        <v/>
      </c>
      <c r="X171" s="46" t="str">
        <f t="array" ref="X171">IFERROR(INDEX(#REF!,MATCH($Q171,#REF!,0)),"")</f>
        <v/>
      </c>
      <c r="Y171" s="46" t="str">
        <f t="array" ref="Y171">IFERROR(INDEX(#REF!,MATCH($Q171,#REF!,0)),"")</f>
        <v/>
      </c>
      <c r="Z171" s="46" t="str">
        <f t="array" ref="Z171">IFERROR(INDEX(#REF!,MATCH($Q171,#REF!,0)),"")</f>
        <v/>
      </c>
      <c r="AA171" s="46" t="e">
        <f t="shared" si="0"/>
        <v>#VALUE!</v>
      </c>
      <c r="AB171" s="44"/>
      <c r="AC171" s="44"/>
      <c r="AD171" s="44"/>
    </row>
    <row r="172" spans="1:30" ht="15.75" hidden="1" customHeight="1">
      <c r="A172" s="47" t="s">
        <v>479</v>
      </c>
      <c r="B172" s="47" t="s">
        <v>156</v>
      </c>
      <c r="C172" s="60" t="s">
        <v>480</v>
      </c>
      <c r="D172" s="49" t="s">
        <v>481</v>
      </c>
      <c r="E172" s="49">
        <v>10</v>
      </c>
      <c r="F172" s="50">
        <v>1400</v>
      </c>
      <c r="G172" s="51" t="s">
        <v>54</v>
      </c>
      <c r="H172" s="52">
        <v>46174</v>
      </c>
      <c r="I172" s="53" t="s">
        <v>55</v>
      </c>
      <c r="J172" s="53" t="s">
        <v>56</v>
      </c>
      <c r="K172" s="53" t="s">
        <v>164</v>
      </c>
      <c r="L172" s="53" t="s">
        <v>58</v>
      </c>
      <c r="M172" s="54" t="s">
        <v>136</v>
      </c>
      <c r="N172" s="55" t="s">
        <v>21</v>
      </c>
      <c r="O172" s="56" t="s">
        <v>60</v>
      </c>
      <c r="P172" s="56"/>
      <c r="Q172" s="56"/>
      <c r="R172" s="57" t="s">
        <v>304</v>
      </c>
      <c r="S172" s="57" t="s">
        <v>305</v>
      </c>
      <c r="T172" s="56"/>
      <c r="U172" s="56"/>
      <c r="V172" s="57" t="str">
        <f t="array" ref="V172">IFERROR(INDEX(#REF!,MATCH($Q172,#REF!,0)),"")</f>
        <v/>
      </c>
      <c r="W172" s="57" t="str">
        <f t="array" ref="W172">IFERROR(INDEX(#REF!,MATCH($Q172,#REF!,0)),"")</f>
        <v/>
      </c>
      <c r="X172" s="58" t="str">
        <f t="array" ref="X172">IFERROR(INDEX(#REF!,MATCH($Q172,#REF!,0)),"")</f>
        <v/>
      </c>
      <c r="Y172" s="58" t="str">
        <f t="array" ref="Y172">IFERROR(INDEX(#REF!,MATCH($Q172,#REF!,0)),"")</f>
        <v/>
      </c>
      <c r="Z172" s="58" t="str">
        <f t="array" ref="Z172">IFERROR(INDEX(#REF!,MATCH($Q172,#REF!,0)),"")</f>
        <v/>
      </c>
      <c r="AA172" s="58" t="e">
        <f t="shared" si="0"/>
        <v>#VALUE!</v>
      </c>
      <c r="AB172" s="56"/>
      <c r="AC172" s="56"/>
      <c r="AD172" s="56"/>
    </row>
    <row r="173" spans="1:30" ht="15.75" hidden="1" customHeight="1">
      <c r="A173" s="35" t="s">
        <v>482</v>
      </c>
      <c r="B173" s="35" t="s">
        <v>242</v>
      </c>
      <c r="C173" s="36" t="s">
        <v>461</v>
      </c>
      <c r="D173" s="37" t="s">
        <v>53</v>
      </c>
      <c r="E173" s="37">
        <v>10</v>
      </c>
      <c r="F173" s="38">
        <v>1390</v>
      </c>
      <c r="G173" s="39" t="s">
        <v>54</v>
      </c>
      <c r="H173" s="40">
        <v>46174</v>
      </c>
      <c r="I173" s="41" t="s">
        <v>55</v>
      </c>
      <c r="J173" s="41" t="s">
        <v>56</v>
      </c>
      <c r="K173" s="41" t="s">
        <v>164</v>
      </c>
      <c r="L173" s="41" t="s">
        <v>58</v>
      </c>
      <c r="M173" s="42" t="s">
        <v>109</v>
      </c>
      <c r="N173" s="43" t="s">
        <v>21</v>
      </c>
      <c r="O173" s="44" t="s">
        <v>60</v>
      </c>
      <c r="P173" s="44"/>
      <c r="Q173" s="44"/>
      <c r="R173" s="45" t="s">
        <v>334</v>
      </c>
      <c r="S173" s="45" t="s">
        <v>288</v>
      </c>
      <c r="T173" s="44"/>
      <c r="U173" s="44"/>
      <c r="V173" s="45" t="str">
        <f t="array" ref="V173">IFERROR(INDEX(#REF!,MATCH($Q173,#REF!,0)),"")</f>
        <v/>
      </c>
      <c r="W173" s="45" t="str">
        <f t="array" ref="W173">IFERROR(INDEX(#REF!,MATCH($Q173,#REF!,0)),"")</f>
        <v/>
      </c>
      <c r="X173" s="46" t="str">
        <f t="array" ref="X173">IFERROR(INDEX(#REF!,MATCH($Q173,#REF!,0)),"")</f>
        <v/>
      </c>
      <c r="Y173" s="46" t="str">
        <f t="array" ref="Y173">IFERROR(INDEX(#REF!,MATCH($Q173,#REF!,0)),"")</f>
        <v/>
      </c>
      <c r="Z173" s="46" t="str">
        <f t="array" ref="Z173">IFERROR(INDEX(#REF!,MATCH($Q173,#REF!,0)),"")</f>
        <v/>
      </c>
      <c r="AA173" s="46" t="e">
        <f t="shared" si="0"/>
        <v>#VALUE!</v>
      </c>
      <c r="AB173" s="44"/>
      <c r="AC173" s="44"/>
      <c r="AD173" s="44"/>
    </row>
    <row r="174" spans="1:30" ht="15.75" hidden="1" customHeight="1">
      <c r="A174" s="47" t="s">
        <v>483</v>
      </c>
      <c r="B174" s="47" t="s">
        <v>156</v>
      </c>
      <c r="C174" s="60" t="s">
        <v>484</v>
      </c>
      <c r="D174" s="49" t="s">
        <v>53</v>
      </c>
      <c r="E174" s="49">
        <v>3</v>
      </c>
      <c r="F174" s="50">
        <v>1333.32</v>
      </c>
      <c r="G174" s="51" t="s">
        <v>54</v>
      </c>
      <c r="H174" s="52">
        <v>46174</v>
      </c>
      <c r="I174" s="53" t="s">
        <v>55</v>
      </c>
      <c r="J174" s="53" t="s">
        <v>56</v>
      </c>
      <c r="K174" s="53" t="s">
        <v>164</v>
      </c>
      <c r="L174" s="53" t="s">
        <v>58</v>
      </c>
      <c r="M174" s="54" t="s">
        <v>153</v>
      </c>
      <c r="N174" s="55" t="s">
        <v>21</v>
      </c>
      <c r="O174" s="56" t="s">
        <v>60</v>
      </c>
      <c r="P174" s="56"/>
      <c r="Q174" s="56"/>
      <c r="R174" s="57" t="str">
        <f t="array" ref="R174">IFERROR(INDEX('BANCO DE DADOS'!$C$3:$C1104,MATCH(C174,'BANCO DE DADOS'!$B$3:$B1104,0),0),"")</f>
        <v>FISIOTERAPIA</v>
      </c>
      <c r="S174" s="57" t="s">
        <v>485</v>
      </c>
      <c r="T174" s="56"/>
      <c r="U174" s="56"/>
      <c r="V174" s="57" t="str">
        <f t="array" ref="V174">IFERROR(INDEX(#REF!,MATCH($Q174,#REF!,0)),"")</f>
        <v/>
      </c>
      <c r="W174" s="57" t="str">
        <f t="array" ref="W174">IFERROR(INDEX(#REF!,MATCH($Q174,#REF!,0)),"")</f>
        <v/>
      </c>
      <c r="X174" s="58" t="str">
        <f t="array" ref="X174">IFERROR(INDEX(#REF!,MATCH($Q174,#REF!,0)),"")</f>
        <v/>
      </c>
      <c r="Y174" s="58" t="str">
        <f t="array" ref="Y174">IFERROR(INDEX(#REF!,MATCH($Q174,#REF!,0)),"")</f>
        <v/>
      </c>
      <c r="Z174" s="58" t="str">
        <f t="array" ref="Z174">IFERROR(INDEX(#REF!,MATCH($Q174,#REF!,0)),"")</f>
        <v/>
      </c>
      <c r="AA174" s="58" t="e">
        <f t="shared" si="0"/>
        <v>#VALUE!</v>
      </c>
      <c r="AB174" s="56"/>
      <c r="AC174" s="56"/>
      <c r="AD174" s="56"/>
    </row>
    <row r="175" spans="1:30" ht="15.75" hidden="1" customHeight="1">
      <c r="A175" s="35" t="s">
        <v>486</v>
      </c>
      <c r="B175" s="35" t="s">
        <v>245</v>
      </c>
      <c r="C175" s="36" t="s">
        <v>487</v>
      </c>
      <c r="D175" s="37" t="s">
        <v>53</v>
      </c>
      <c r="E175" s="37">
        <v>2</v>
      </c>
      <c r="F175" s="38">
        <v>1200</v>
      </c>
      <c r="G175" s="39" t="s">
        <v>54</v>
      </c>
      <c r="H175" s="40">
        <v>46174</v>
      </c>
      <c r="I175" s="41" t="s">
        <v>55</v>
      </c>
      <c r="J175" s="41" t="s">
        <v>56</v>
      </c>
      <c r="K175" s="41" t="s">
        <v>164</v>
      </c>
      <c r="L175" s="41" t="s">
        <v>58</v>
      </c>
      <c r="M175" s="42" t="s">
        <v>59</v>
      </c>
      <c r="N175" s="43" t="s">
        <v>21</v>
      </c>
      <c r="O175" s="44" t="s">
        <v>60</v>
      </c>
      <c r="P175" s="44"/>
      <c r="Q175" s="44"/>
      <c r="R175" s="45"/>
      <c r="S175" s="45" t="s">
        <v>488</v>
      </c>
      <c r="T175" s="44"/>
      <c r="U175" s="44"/>
      <c r="V175" s="45" t="str">
        <f t="array" ref="V175">IFERROR(INDEX(#REF!,MATCH($Q175,#REF!,0)),"")</f>
        <v/>
      </c>
      <c r="W175" s="45" t="str">
        <f t="array" ref="W175">IFERROR(INDEX(#REF!,MATCH($Q175,#REF!,0)),"")</f>
        <v/>
      </c>
      <c r="X175" s="46" t="str">
        <f t="array" ref="X175">IFERROR(INDEX(#REF!,MATCH($Q175,#REF!,0)),"")</f>
        <v/>
      </c>
      <c r="Y175" s="46" t="str">
        <f t="array" ref="Y175">IFERROR(INDEX(#REF!,MATCH($Q175,#REF!,0)),"")</f>
        <v/>
      </c>
      <c r="Z175" s="46" t="str">
        <f t="array" ref="Z175">IFERROR(INDEX(#REF!,MATCH($Q175,#REF!,0)),"")</f>
        <v/>
      </c>
      <c r="AA175" s="46" t="e">
        <f t="shared" si="0"/>
        <v>#VALUE!</v>
      </c>
      <c r="AB175" s="44"/>
      <c r="AC175" s="44"/>
      <c r="AD175" s="44"/>
    </row>
    <row r="176" spans="1:30" ht="15.75" hidden="1" customHeight="1">
      <c r="A176" s="47" t="s">
        <v>489</v>
      </c>
      <c r="B176" s="47" t="s">
        <v>317</v>
      </c>
      <c r="C176" s="60" t="s">
        <v>487</v>
      </c>
      <c r="D176" s="49" t="s">
        <v>53</v>
      </c>
      <c r="E176" s="49">
        <v>2</v>
      </c>
      <c r="F176" s="50">
        <v>1200</v>
      </c>
      <c r="G176" s="51" t="s">
        <v>54</v>
      </c>
      <c r="H176" s="52">
        <v>46174</v>
      </c>
      <c r="I176" s="53" t="s">
        <v>55</v>
      </c>
      <c r="J176" s="53" t="s">
        <v>56</v>
      </c>
      <c r="K176" s="53" t="s">
        <v>164</v>
      </c>
      <c r="L176" s="53" t="s">
        <v>58</v>
      </c>
      <c r="M176" s="54" t="s">
        <v>59</v>
      </c>
      <c r="N176" s="55" t="s">
        <v>21</v>
      </c>
      <c r="O176" s="56" t="s">
        <v>60</v>
      </c>
      <c r="P176" s="56"/>
      <c r="Q176" s="56"/>
      <c r="R176" s="57"/>
      <c r="S176" s="57" t="s">
        <v>488</v>
      </c>
      <c r="T176" s="56"/>
      <c r="U176" s="56"/>
      <c r="V176" s="57" t="str">
        <f t="array" ref="V176">IFERROR(INDEX(#REF!,MATCH($Q176,#REF!,0)),"")</f>
        <v/>
      </c>
      <c r="W176" s="57" t="str">
        <f t="array" ref="W176">IFERROR(INDEX(#REF!,MATCH($Q176,#REF!,0)),"")</f>
        <v/>
      </c>
      <c r="X176" s="58" t="str">
        <f t="array" ref="X176">IFERROR(INDEX(#REF!,MATCH($Q176,#REF!,0)),"")</f>
        <v/>
      </c>
      <c r="Y176" s="58" t="str">
        <f t="array" ref="Y176">IFERROR(INDEX(#REF!,MATCH($Q176,#REF!,0)),"")</f>
        <v/>
      </c>
      <c r="Z176" s="58" t="str">
        <f t="array" ref="Z176">IFERROR(INDEX(#REF!,MATCH($Q176,#REF!,0)),"")</f>
        <v/>
      </c>
      <c r="AA176" s="58" t="e">
        <f t="shared" si="0"/>
        <v>#VALUE!</v>
      </c>
      <c r="AB176" s="56"/>
      <c r="AC176" s="56"/>
      <c r="AD176" s="56"/>
    </row>
    <row r="177" spans="1:30" ht="15.75" hidden="1" customHeight="1">
      <c r="A177" s="35" t="s">
        <v>490</v>
      </c>
      <c r="B177" s="35" t="s">
        <v>172</v>
      </c>
      <c r="C177" s="36" t="s">
        <v>491</v>
      </c>
      <c r="D177" s="37" t="s">
        <v>53</v>
      </c>
      <c r="E177" s="37">
        <v>4</v>
      </c>
      <c r="F177" s="38">
        <v>1200</v>
      </c>
      <c r="G177" s="39" t="s">
        <v>54</v>
      </c>
      <c r="H177" s="40">
        <v>46174</v>
      </c>
      <c r="I177" s="41" t="s">
        <v>55</v>
      </c>
      <c r="J177" s="41" t="s">
        <v>56</v>
      </c>
      <c r="K177" s="41" t="s">
        <v>164</v>
      </c>
      <c r="L177" s="41" t="s">
        <v>58</v>
      </c>
      <c r="M177" s="42" t="s">
        <v>102</v>
      </c>
      <c r="N177" s="43" t="s">
        <v>21</v>
      </c>
      <c r="O177" s="44" t="s">
        <v>60</v>
      </c>
      <c r="P177" s="44"/>
      <c r="Q177" s="44"/>
      <c r="R177" s="45"/>
      <c r="S177" s="45" t="s">
        <v>492</v>
      </c>
      <c r="T177" s="44"/>
      <c r="U177" s="44"/>
      <c r="V177" s="45" t="str">
        <f t="array" ref="V177">IFERROR(INDEX(#REF!,MATCH($Q177,#REF!,0)),"")</f>
        <v/>
      </c>
      <c r="W177" s="45" t="str">
        <f t="array" ref="W177">IFERROR(INDEX(#REF!,MATCH($Q177,#REF!,0)),"")</f>
        <v/>
      </c>
      <c r="X177" s="46" t="str">
        <f t="array" ref="X177">IFERROR(INDEX(#REF!,MATCH($Q177,#REF!,0)),"")</f>
        <v/>
      </c>
      <c r="Y177" s="46" t="str">
        <f t="array" ref="Y177">IFERROR(INDEX(#REF!,MATCH($Q177,#REF!,0)),"")</f>
        <v/>
      </c>
      <c r="Z177" s="46" t="str">
        <f t="array" ref="Z177">IFERROR(INDEX(#REF!,MATCH($Q177,#REF!,0)),"")</f>
        <v/>
      </c>
      <c r="AA177" s="46" t="e">
        <f t="shared" si="0"/>
        <v>#VALUE!</v>
      </c>
      <c r="AB177" s="44"/>
      <c r="AC177" s="44"/>
      <c r="AD177" s="44"/>
    </row>
    <row r="178" spans="1:30" ht="15.75" hidden="1" customHeight="1">
      <c r="A178" s="47" t="s">
        <v>493</v>
      </c>
      <c r="B178" s="47" t="s">
        <v>317</v>
      </c>
      <c r="C178" s="60" t="s">
        <v>494</v>
      </c>
      <c r="D178" s="49" t="s">
        <v>53</v>
      </c>
      <c r="E178" s="49">
        <v>4</v>
      </c>
      <c r="F178" s="50">
        <v>1160</v>
      </c>
      <c r="G178" s="51" t="s">
        <v>54</v>
      </c>
      <c r="H178" s="52">
        <v>46174</v>
      </c>
      <c r="I178" s="53" t="s">
        <v>55</v>
      </c>
      <c r="J178" s="53" t="s">
        <v>56</v>
      </c>
      <c r="K178" s="53" t="s">
        <v>164</v>
      </c>
      <c r="L178" s="53" t="s">
        <v>58</v>
      </c>
      <c r="M178" s="54" t="s">
        <v>148</v>
      </c>
      <c r="N178" s="55" t="s">
        <v>21</v>
      </c>
      <c r="O178" s="56" t="s">
        <v>60</v>
      </c>
      <c r="P178" s="56"/>
      <c r="Q178" s="56"/>
      <c r="R178" s="57"/>
      <c r="S178" s="57" t="s">
        <v>488</v>
      </c>
      <c r="T178" s="63"/>
      <c r="U178" s="56"/>
      <c r="V178" s="57" t="str">
        <f t="array" ref="V178">IFERROR(INDEX(#REF!,MATCH($Q178,#REF!,0)),"")</f>
        <v/>
      </c>
      <c r="W178" s="57" t="str">
        <f t="array" ref="W178">IFERROR(INDEX(#REF!,MATCH($Q178,#REF!,0)),"")</f>
        <v/>
      </c>
      <c r="X178" s="58" t="str">
        <f t="array" ref="X178">IFERROR(INDEX(#REF!,MATCH($Q178,#REF!,0)),"")</f>
        <v/>
      </c>
      <c r="Y178" s="58" t="str">
        <f t="array" ref="Y178">IFERROR(INDEX(#REF!,MATCH($Q178,#REF!,0)),"")</f>
        <v/>
      </c>
      <c r="Z178" s="58" t="str">
        <f t="array" ref="Z178">IFERROR(INDEX(#REF!,MATCH($Q178,#REF!,0)),"")</f>
        <v/>
      </c>
      <c r="AA178" s="58" t="e">
        <f t="shared" si="0"/>
        <v>#VALUE!</v>
      </c>
      <c r="AB178" s="56"/>
      <c r="AC178" s="56"/>
      <c r="AD178" s="56"/>
    </row>
    <row r="179" spans="1:30" ht="15.75" hidden="1" customHeight="1">
      <c r="A179" s="35" t="s">
        <v>495</v>
      </c>
      <c r="B179" s="35" t="s">
        <v>247</v>
      </c>
      <c r="C179" s="36" t="s">
        <v>494</v>
      </c>
      <c r="D179" s="37" t="s">
        <v>53</v>
      </c>
      <c r="E179" s="37">
        <v>4</v>
      </c>
      <c r="F179" s="38">
        <v>1160</v>
      </c>
      <c r="G179" s="39" t="s">
        <v>54</v>
      </c>
      <c r="H179" s="40">
        <v>46174</v>
      </c>
      <c r="I179" s="41" t="s">
        <v>55</v>
      </c>
      <c r="J179" s="41" t="s">
        <v>56</v>
      </c>
      <c r="K179" s="41" t="s">
        <v>164</v>
      </c>
      <c r="L179" s="41" t="s">
        <v>58</v>
      </c>
      <c r="M179" s="42" t="s">
        <v>148</v>
      </c>
      <c r="N179" s="43" t="s">
        <v>21</v>
      </c>
      <c r="O179" s="44" t="s">
        <v>60</v>
      </c>
      <c r="P179" s="44"/>
      <c r="Q179" s="44"/>
      <c r="R179" s="45"/>
      <c r="S179" s="45" t="s">
        <v>488</v>
      </c>
      <c r="T179" s="65"/>
      <c r="U179" s="44"/>
      <c r="V179" s="45" t="str">
        <f t="array" ref="V179">IFERROR(INDEX(#REF!,MATCH($Q179,#REF!,0)),"")</f>
        <v/>
      </c>
      <c r="W179" s="45" t="str">
        <f t="array" ref="W179">IFERROR(INDEX(#REF!,MATCH($Q179,#REF!,0)),"")</f>
        <v/>
      </c>
      <c r="X179" s="46" t="str">
        <f t="array" ref="X179">IFERROR(INDEX(#REF!,MATCH($Q179,#REF!,0)),"")</f>
        <v/>
      </c>
      <c r="Y179" s="46" t="str">
        <f t="array" ref="Y179">IFERROR(INDEX(#REF!,MATCH($Q179,#REF!,0)),"")</f>
        <v/>
      </c>
      <c r="Z179" s="46" t="str">
        <f t="array" ref="Z179">IFERROR(INDEX(#REF!,MATCH($Q179,#REF!,0)),"")</f>
        <v/>
      </c>
      <c r="AA179" s="46" t="e">
        <f t="shared" si="0"/>
        <v>#VALUE!</v>
      </c>
      <c r="AB179" s="44"/>
      <c r="AC179" s="44"/>
      <c r="AD179" s="44"/>
    </row>
    <row r="180" spans="1:30" ht="15.75" hidden="1" customHeight="1">
      <c r="A180" s="47" t="s">
        <v>496</v>
      </c>
      <c r="B180" s="47" t="s">
        <v>245</v>
      </c>
      <c r="C180" s="60" t="s">
        <v>318</v>
      </c>
      <c r="D180" s="49" t="s">
        <v>53</v>
      </c>
      <c r="E180" s="49">
        <v>10</v>
      </c>
      <c r="F180" s="50">
        <v>1140</v>
      </c>
      <c r="G180" s="51" t="s">
        <v>54</v>
      </c>
      <c r="H180" s="52">
        <v>46174</v>
      </c>
      <c r="I180" s="53" t="s">
        <v>55</v>
      </c>
      <c r="J180" s="53" t="s">
        <v>56</v>
      </c>
      <c r="K180" s="53" t="s">
        <v>164</v>
      </c>
      <c r="L180" s="53" t="s">
        <v>58</v>
      </c>
      <c r="M180" s="54" t="s">
        <v>102</v>
      </c>
      <c r="N180" s="55" t="s">
        <v>21</v>
      </c>
      <c r="O180" s="56" t="s">
        <v>60</v>
      </c>
      <c r="P180" s="56"/>
      <c r="Q180" s="56"/>
      <c r="R180" s="57"/>
      <c r="S180" s="57" t="s">
        <v>319</v>
      </c>
      <c r="T180" s="56"/>
      <c r="U180" s="56"/>
      <c r="V180" s="57" t="str">
        <f t="array" ref="V180">IFERROR(INDEX(#REF!,MATCH($Q180,#REF!,0)),"")</f>
        <v/>
      </c>
      <c r="W180" s="57" t="str">
        <f t="array" ref="W180">IFERROR(INDEX(#REF!,MATCH($Q180,#REF!,0)),"")</f>
        <v/>
      </c>
      <c r="X180" s="58" t="str">
        <f t="array" ref="X180">IFERROR(INDEX(#REF!,MATCH($Q180,#REF!,0)),"")</f>
        <v/>
      </c>
      <c r="Y180" s="58" t="str">
        <f t="array" ref="Y180">IFERROR(INDEX(#REF!,MATCH($Q180,#REF!,0)),"")</f>
        <v/>
      </c>
      <c r="Z180" s="58" t="str">
        <f t="array" ref="Z180">IFERROR(INDEX(#REF!,MATCH($Q180,#REF!,0)),"")</f>
        <v/>
      </c>
      <c r="AA180" s="58" t="e">
        <f t="shared" si="0"/>
        <v>#VALUE!</v>
      </c>
      <c r="AB180" s="56"/>
      <c r="AC180" s="56"/>
      <c r="AD180" s="56"/>
    </row>
    <row r="181" spans="1:30" ht="15.75" hidden="1" customHeight="1">
      <c r="A181" s="35" t="s">
        <v>497</v>
      </c>
      <c r="B181" s="35" t="s">
        <v>233</v>
      </c>
      <c r="C181" s="36" t="s">
        <v>498</v>
      </c>
      <c r="D181" s="37" t="s">
        <v>53</v>
      </c>
      <c r="E181" s="37">
        <v>2</v>
      </c>
      <c r="F181" s="38">
        <v>1140</v>
      </c>
      <c r="G181" s="39" t="s">
        <v>54</v>
      </c>
      <c r="H181" s="40">
        <v>46174</v>
      </c>
      <c r="I181" s="41" t="s">
        <v>55</v>
      </c>
      <c r="J181" s="41" t="s">
        <v>56</v>
      </c>
      <c r="K181" s="41" t="s">
        <v>164</v>
      </c>
      <c r="L181" s="41" t="s">
        <v>58</v>
      </c>
      <c r="M181" s="42" t="s">
        <v>102</v>
      </c>
      <c r="N181" s="43" t="s">
        <v>21</v>
      </c>
      <c r="O181" s="44" t="s">
        <v>60</v>
      </c>
      <c r="P181" s="44"/>
      <c r="Q181" s="44"/>
      <c r="R181" s="45"/>
      <c r="S181" s="45" t="s">
        <v>499</v>
      </c>
      <c r="T181" s="44"/>
      <c r="U181" s="44"/>
      <c r="V181" s="45" t="str">
        <f t="array" ref="V181">IFERROR(INDEX(#REF!,MATCH($Q181,#REF!,0)),"")</f>
        <v/>
      </c>
      <c r="W181" s="45" t="str">
        <f t="array" ref="W181">IFERROR(INDEX(#REF!,MATCH($Q181,#REF!,0)),"")</f>
        <v/>
      </c>
      <c r="X181" s="46" t="str">
        <f t="array" ref="X181">IFERROR(INDEX(#REF!,MATCH($Q181,#REF!,0)),"")</f>
        <v/>
      </c>
      <c r="Y181" s="46" t="str">
        <f t="array" ref="Y181">IFERROR(INDEX(#REF!,MATCH($Q181,#REF!,0)),"")</f>
        <v/>
      </c>
      <c r="Z181" s="46" t="str">
        <f t="array" ref="Z181">IFERROR(INDEX(#REF!,MATCH($Q181,#REF!,0)),"")</f>
        <v/>
      </c>
      <c r="AA181" s="46" t="e">
        <f t="shared" si="0"/>
        <v>#VALUE!</v>
      </c>
      <c r="AB181" s="44"/>
      <c r="AC181" s="44"/>
      <c r="AD181" s="44"/>
    </row>
    <row r="182" spans="1:30" ht="15.75" hidden="1" customHeight="1">
      <c r="A182" s="47" t="s">
        <v>500</v>
      </c>
      <c r="B182" s="47" t="s">
        <v>317</v>
      </c>
      <c r="C182" s="60" t="s">
        <v>498</v>
      </c>
      <c r="D182" s="49" t="s">
        <v>53</v>
      </c>
      <c r="E182" s="49">
        <v>2</v>
      </c>
      <c r="F182" s="50">
        <v>1140</v>
      </c>
      <c r="G182" s="51" t="s">
        <v>54</v>
      </c>
      <c r="H182" s="52">
        <v>46174</v>
      </c>
      <c r="I182" s="53" t="s">
        <v>55</v>
      </c>
      <c r="J182" s="53" t="s">
        <v>56</v>
      </c>
      <c r="K182" s="53" t="s">
        <v>164</v>
      </c>
      <c r="L182" s="53" t="s">
        <v>58</v>
      </c>
      <c r="M182" s="54" t="s">
        <v>102</v>
      </c>
      <c r="N182" s="55" t="s">
        <v>21</v>
      </c>
      <c r="O182" s="56" t="s">
        <v>60</v>
      </c>
      <c r="P182" s="56"/>
      <c r="Q182" s="56"/>
      <c r="R182" s="57"/>
      <c r="S182" s="57" t="s">
        <v>499</v>
      </c>
      <c r="T182" s="56"/>
      <c r="U182" s="56"/>
      <c r="V182" s="57" t="str">
        <f t="array" ref="V182">IFERROR(INDEX(#REF!,MATCH($Q182,#REF!,0)),"")</f>
        <v/>
      </c>
      <c r="W182" s="57" t="str">
        <f t="array" ref="W182">IFERROR(INDEX(#REF!,MATCH($Q182,#REF!,0)),"")</f>
        <v/>
      </c>
      <c r="X182" s="58" t="str">
        <f t="array" ref="X182">IFERROR(INDEX(#REF!,MATCH($Q182,#REF!,0)),"")</f>
        <v/>
      </c>
      <c r="Y182" s="58" t="str">
        <f t="array" ref="Y182">IFERROR(INDEX(#REF!,MATCH($Q182,#REF!,0)),"")</f>
        <v/>
      </c>
      <c r="Z182" s="58" t="str">
        <f t="array" ref="Z182">IFERROR(INDEX(#REF!,MATCH($Q182,#REF!,0)),"")</f>
        <v/>
      </c>
      <c r="AA182" s="58" t="e">
        <f t="shared" si="0"/>
        <v>#VALUE!</v>
      </c>
      <c r="AB182" s="56"/>
      <c r="AC182" s="56"/>
      <c r="AD182" s="56"/>
    </row>
    <row r="183" spans="1:30" ht="15.75" hidden="1" customHeight="1">
      <c r="A183" s="35" t="s">
        <v>501</v>
      </c>
      <c r="B183" s="35" t="s">
        <v>172</v>
      </c>
      <c r="C183" s="36" t="s">
        <v>498</v>
      </c>
      <c r="D183" s="37" t="s">
        <v>53</v>
      </c>
      <c r="E183" s="37">
        <v>2</v>
      </c>
      <c r="F183" s="38">
        <v>1140</v>
      </c>
      <c r="G183" s="39" t="s">
        <v>54</v>
      </c>
      <c r="H183" s="40">
        <v>46174</v>
      </c>
      <c r="I183" s="41" t="s">
        <v>55</v>
      </c>
      <c r="J183" s="41" t="s">
        <v>56</v>
      </c>
      <c r="K183" s="41" t="s">
        <v>164</v>
      </c>
      <c r="L183" s="41" t="s">
        <v>58</v>
      </c>
      <c r="M183" s="42" t="s">
        <v>102</v>
      </c>
      <c r="N183" s="43" t="s">
        <v>21</v>
      </c>
      <c r="O183" s="44" t="s">
        <v>60</v>
      </c>
      <c r="P183" s="44"/>
      <c r="Q183" s="44"/>
      <c r="R183" s="45"/>
      <c r="S183" s="45" t="s">
        <v>499</v>
      </c>
      <c r="T183" s="44"/>
      <c r="U183" s="44"/>
      <c r="V183" s="45" t="str">
        <f t="array" ref="V183">IFERROR(INDEX(#REF!,MATCH($Q183,#REF!,0)),"")</f>
        <v/>
      </c>
      <c r="W183" s="45" t="str">
        <f t="array" ref="W183">IFERROR(INDEX(#REF!,MATCH($Q183,#REF!,0)),"")</f>
        <v/>
      </c>
      <c r="X183" s="46" t="str">
        <f t="array" ref="X183">IFERROR(INDEX(#REF!,MATCH($Q183,#REF!,0)),"")</f>
        <v/>
      </c>
      <c r="Y183" s="46" t="str">
        <f t="array" ref="Y183">IFERROR(INDEX(#REF!,MATCH($Q183,#REF!,0)),"")</f>
        <v/>
      </c>
      <c r="Z183" s="46" t="str">
        <f t="array" ref="Z183">IFERROR(INDEX(#REF!,MATCH($Q183,#REF!,0)),"")</f>
        <v/>
      </c>
      <c r="AA183" s="46" t="e">
        <f t="shared" si="0"/>
        <v>#VALUE!</v>
      </c>
      <c r="AB183" s="44"/>
      <c r="AC183" s="44"/>
      <c r="AD183" s="44"/>
    </row>
    <row r="184" spans="1:30" ht="15.75" hidden="1" customHeight="1">
      <c r="A184" s="47" t="s">
        <v>502</v>
      </c>
      <c r="B184" s="47" t="s">
        <v>169</v>
      </c>
      <c r="C184" s="60" t="s">
        <v>463</v>
      </c>
      <c r="D184" s="49" t="s">
        <v>53</v>
      </c>
      <c r="E184" s="49">
        <v>10</v>
      </c>
      <c r="F184" s="50">
        <v>1110</v>
      </c>
      <c r="G184" s="51" t="s">
        <v>54</v>
      </c>
      <c r="H184" s="52">
        <v>46174</v>
      </c>
      <c r="I184" s="53" t="s">
        <v>55</v>
      </c>
      <c r="J184" s="53" t="s">
        <v>56</v>
      </c>
      <c r="K184" s="53" t="s">
        <v>164</v>
      </c>
      <c r="L184" s="53" t="s">
        <v>58</v>
      </c>
      <c r="M184" s="54" t="s">
        <v>109</v>
      </c>
      <c r="N184" s="55" t="s">
        <v>21</v>
      </c>
      <c r="O184" s="56" t="s">
        <v>60</v>
      </c>
      <c r="P184" s="56"/>
      <c r="Q184" s="56"/>
      <c r="R184" s="57"/>
      <c r="S184" s="57" t="s">
        <v>464</v>
      </c>
      <c r="T184" s="56"/>
      <c r="U184" s="56"/>
      <c r="V184" s="57" t="str">
        <f t="array" ref="V184">IFERROR(INDEX(#REF!,MATCH($Q184,#REF!,0)),"")</f>
        <v/>
      </c>
      <c r="W184" s="57" t="str">
        <f t="array" ref="W184">IFERROR(INDEX(#REF!,MATCH($Q184,#REF!,0)),"")</f>
        <v/>
      </c>
      <c r="X184" s="58" t="str">
        <f t="array" ref="X184">IFERROR(INDEX(#REF!,MATCH($Q184,#REF!,0)),"")</f>
        <v/>
      </c>
      <c r="Y184" s="58" t="str">
        <f t="array" ref="Y184">IFERROR(INDEX(#REF!,MATCH($Q184,#REF!,0)),"")</f>
        <v/>
      </c>
      <c r="Z184" s="58" t="str">
        <f t="array" ref="Z184">IFERROR(INDEX(#REF!,MATCH($Q184,#REF!,0)),"")</f>
        <v/>
      </c>
      <c r="AA184" s="58" t="e">
        <f t="shared" si="0"/>
        <v>#VALUE!</v>
      </c>
      <c r="AB184" s="56"/>
      <c r="AC184" s="56"/>
      <c r="AD184" s="56"/>
    </row>
    <row r="185" spans="1:30" ht="15.75" hidden="1" customHeight="1">
      <c r="A185" s="35" t="s">
        <v>503</v>
      </c>
      <c r="B185" s="35" t="s">
        <v>233</v>
      </c>
      <c r="C185" s="36" t="s">
        <v>504</v>
      </c>
      <c r="D185" s="37" t="s">
        <v>53</v>
      </c>
      <c r="E185" s="37">
        <v>30</v>
      </c>
      <c r="F185" s="38">
        <v>1050</v>
      </c>
      <c r="G185" s="39" t="s">
        <v>54</v>
      </c>
      <c r="H185" s="40">
        <v>46174</v>
      </c>
      <c r="I185" s="41" t="s">
        <v>55</v>
      </c>
      <c r="J185" s="41" t="s">
        <v>56</v>
      </c>
      <c r="K185" s="41" t="s">
        <v>164</v>
      </c>
      <c r="L185" s="41" t="s">
        <v>58</v>
      </c>
      <c r="M185" s="42" t="s">
        <v>73</v>
      </c>
      <c r="N185" s="43" t="s">
        <v>21</v>
      </c>
      <c r="O185" s="44" t="s">
        <v>60</v>
      </c>
      <c r="P185" s="44"/>
      <c r="Q185" s="44"/>
      <c r="R185" s="45" t="s">
        <v>165</v>
      </c>
      <c r="S185" s="45" t="s">
        <v>505</v>
      </c>
      <c r="T185" s="44"/>
      <c r="U185" s="44"/>
      <c r="V185" s="45" t="str">
        <f t="array" ref="V185">IFERROR(INDEX(#REF!,MATCH($Q185,#REF!,0)),"")</f>
        <v/>
      </c>
      <c r="W185" s="45" t="str">
        <f t="array" ref="W185">IFERROR(INDEX(#REF!,MATCH($Q185,#REF!,0)),"")</f>
        <v/>
      </c>
      <c r="X185" s="46" t="str">
        <f t="array" ref="X185">IFERROR(INDEX(#REF!,MATCH($Q185,#REF!,0)),"")</f>
        <v/>
      </c>
      <c r="Y185" s="46" t="str">
        <f t="array" ref="Y185">IFERROR(INDEX(#REF!,MATCH($Q185,#REF!,0)),"")</f>
        <v/>
      </c>
      <c r="Z185" s="46" t="str">
        <f t="array" ref="Z185">IFERROR(INDEX(#REF!,MATCH($Q185,#REF!,0)),"")</f>
        <v/>
      </c>
      <c r="AA185" s="46" t="e">
        <f t="shared" si="0"/>
        <v>#VALUE!</v>
      </c>
      <c r="AB185" s="44"/>
      <c r="AC185" s="44"/>
      <c r="AD185" s="44"/>
    </row>
    <row r="186" spans="1:30" ht="15.75" hidden="1" customHeight="1">
      <c r="A186" s="47" t="s">
        <v>506</v>
      </c>
      <c r="B186" s="47" t="s">
        <v>156</v>
      </c>
      <c r="C186" s="60" t="s">
        <v>507</v>
      </c>
      <c r="D186" s="49" t="s">
        <v>53</v>
      </c>
      <c r="E186" s="49">
        <v>30</v>
      </c>
      <c r="F186" s="50">
        <v>1050</v>
      </c>
      <c r="G186" s="51" t="s">
        <v>54</v>
      </c>
      <c r="H186" s="52">
        <v>46174</v>
      </c>
      <c r="I186" s="53" t="s">
        <v>55</v>
      </c>
      <c r="J186" s="53" t="s">
        <v>56</v>
      </c>
      <c r="K186" s="53" t="s">
        <v>164</v>
      </c>
      <c r="L186" s="53" t="s">
        <v>58</v>
      </c>
      <c r="M186" s="54" t="s">
        <v>153</v>
      </c>
      <c r="N186" s="55" t="s">
        <v>21</v>
      </c>
      <c r="O186" s="56" t="s">
        <v>60</v>
      </c>
      <c r="P186" s="56"/>
      <c r="Q186" s="56"/>
      <c r="R186" s="57"/>
      <c r="S186" s="57" t="s">
        <v>508</v>
      </c>
      <c r="T186" s="56"/>
      <c r="U186" s="56"/>
      <c r="V186" s="57" t="str">
        <f t="array" ref="V186">IFERROR(INDEX(#REF!,MATCH($Q186,#REF!,0)),"")</f>
        <v/>
      </c>
      <c r="W186" s="57" t="str">
        <f t="array" ref="W186">IFERROR(INDEX(#REF!,MATCH($Q186,#REF!,0)),"")</f>
        <v/>
      </c>
      <c r="X186" s="58" t="str">
        <f t="array" ref="X186">IFERROR(INDEX(#REF!,MATCH($Q186,#REF!,0)),"")</f>
        <v/>
      </c>
      <c r="Y186" s="58" t="str">
        <f t="array" ref="Y186">IFERROR(INDEX(#REF!,MATCH($Q186,#REF!,0)),"")</f>
        <v/>
      </c>
      <c r="Z186" s="58" t="str">
        <f t="array" ref="Z186">IFERROR(INDEX(#REF!,MATCH($Q186,#REF!,0)),"")</f>
        <v/>
      </c>
      <c r="AA186" s="58" t="e">
        <f t="shared" si="0"/>
        <v>#VALUE!</v>
      </c>
      <c r="AB186" s="56"/>
      <c r="AC186" s="56"/>
      <c r="AD186" s="56"/>
    </row>
    <row r="187" spans="1:30" ht="15.75" hidden="1" customHeight="1">
      <c r="A187" s="35" t="s">
        <v>509</v>
      </c>
      <c r="B187" s="35" t="s">
        <v>440</v>
      </c>
      <c r="C187" s="36" t="s">
        <v>510</v>
      </c>
      <c r="D187" s="37" t="s">
        <v>511</v>
      </c>
      <c r="E187" s="37">
        <v>2</v>
      </c>
      <c r="F187" s="38">
        <v>1000</v>
      </c>
      <c r="G187" s="39" t="s">
        <v>54</v>
      </c>
      <c r="H187" s="40">
        <v>46174</v>
      </c>
      <c r="I187" s="41" t="s">
        <v>55</v>
      </c>
      <c r="J187" s="41" t="s">
        <v>56</v>
      </c>
      <c r="K187" s="41" t="s">
        <v>164</v>
      </c>
      <c r="L187" s="41" t="s">
        <v>58</v>
      </c>
      <c r="M187" s="42" t="s">
        <v>148</v>
      </c>
      <c r="N187" s="43" t="s">
        <v>21</v>
      </c>
      <c r="O187" s="44" t="s">
        <v>60</v>
      </c>
      <c r="P187" s="44"/>
      <c r="Q187" s="44"/>
      <c r="R187" s="45" t="s">
        <v>512</v>
      </c>
      <c r="S187" s="45" t="s">
        <v>181</v>
      </c>
      <c r="T187" s="44"/>
      <c r="U187" s="44"/>
      <c r="V187" s="45" t="str">
        <f t="array" ref="V187">IFERROR(INDEX(#REF!,MATCH($Q187,#REF!,0)),"")</f>
        <v/>
      </c>
      <c r="W187" s="45" t="str">
        <f t="array" ref="W187">IFERROR(INDEX(#REF!,MATCH($Q187,#REF!,0)),"")</f>
        <v/>
      </c>
      <c r="X187" s="46" t="str">
        <f t="array" ref="X187">IFERROR(INDEX(#REF!,MATCH($Q187,#REF!,0)),"")</f>
        <v/>
      </c>
      <c r="Y187" s="46" t="str">
        <f t="array" ref="Y187">IFERROR(INDEX(#REF!,MATCH($Q187,#REF!,0)),"")</f>
        <v/>
      </c>
      <c r="Z187" s="46" t="str">
        <f t="array" ref="Z187">IFERROR(INDEX(#REF!,MATCH($Q187,#REF!,0)),"")</f>
        <v/>
      </c>
      <c r="AA187" s="46" t="e">
        <f t="shared" si="0"/>
        <v>#VALUE!</v>
      </c>
      <c r="AB187" s="44"/>
      <c r="AC187" s="44"/>
      <c r="AD187" s="44"/>
    </row>
    <row r="188" spans="1:30" ht="15.75" hidden="1" customHeight="1">
      <c r="A188" s="47" t="s">
        <v>513</v>
      </c>
      <c r="B188" s="47" t="s">
        <v>250</v>
      </c>
      <c r="C188" s="60" t="s">
        <v>514</v>
      </c>
      <c r="D188" s="49" t="s">
        <v>53</v>
      </c>
      <c r="E188" s="49">
        <v>25</v>
      </c>
      <c r="F188" s="50">
        <v>972.5</v>
      </c>
      <c r="G188" s="51" t="s">
        <v>54</v>
      </c>
      <c r="H188" s="52">
        <v>46174</v>
      </c>
      <c r="I188" s="53" t="s">
        <v>55</v>
      </c>
      <c r="J188" s="53" t="s">
        <v>56</v>
      </c>
      <c r="K188" s="53" t="s">
        <v>164</v>
      </c>
      <c r="L188" s="53" t="s">
        <v>58</v>
      </c>
      <c r="M188" s="54" t="s">
        <v>73</v>
      </c>
      <c r="N188" s="55" t="s">
        <v>21</v>
      </c>
      <c r="O188" s="56" t="s">
        <v>60</v>
      </c>
      <c r="P188" s="56"/>
      <c r="Q188" s="56"/>
      <c r="R188" s="57" t="s">
        <v>158</v>
      </c>
      <c r="S188" s="57" t="s">
        <v>515</v>
      </c>
      <c r="T188" s="56"/>
      <c r="U188" s="56"/>
      <c r="V188" s="57" t="str">
        <f t="array" ref="V188">IFERROR(INDEX(#REF!,MATCH($Q188,#REF!,0)),"")</f>
        <v/>
      </c>
      <c r="W188" s="57" t="str">
        <f t="array" ref="W188">IFERROR(INDEX(#REF!,MATCH($Q188,#REF!,0)),"")</f>
        <v/>
      </c>
      <c r="X188" s="58" t="str">
        <f t="array" ref="X188">IFERROR(INDEX(#REF!,MATCH($Q188,#REF!,0)),"")</f>
        <v/>
      </c>
      <c r="Y188" s="58" t="str">
        <f t="array" ref="Y188">IFERROR(INDEX(#REF!,MATCH($Q188,#REF!,0)),"")</f>
        <v/>
      </c>
      <c r="Z188" s="58" t="str">
        <f t="array" ref="Z188">IFERROR(INDEX(#REF!,MATCH($Q188,#REF!,0)),"")</f>
        <v/>
      </c>
      <c r="AA188" s="58" t="e">
        <f t="shared" si="0"/>
        <v>#VALUE!</v>
      </c>
      <c r="AB188" s="56"/>
      <c r="AC188" s="56"/>
      <c r="AD188" s="56"/>
    </row>
    <row r="189" spans="1:30" ht="15.75" hidden="1" customHeight="1">
      <c r="A189" s="35" t="s">
        <v>516</v>
      </c>
      <c r="B189" s="35" t="s">
        <v>317</v>
      </c>
      <c r="C189" s="36" t="s">
        <v>517</v>
      </c>
      <c r="D189" s="37" t="s">
        <v>53</v>
      </c>
      <c r="E189" s="37">
        <v>6</v>
      </c>
      <c r="F189" s="38">
        <v>900</v>
      </c>
      <c r="G189" s="39" t="s">
        <v>54</v>
      </c>
      <c r="H189" s="40">
        <v>46174</v>
      </c>
      <c r="I189" s="41" t="s">
        <v>55</v>
      </c>
      <c r="J189" s="41" t="s">
        <v>56</v>
      </c>
      <c r="K189" s="41" t="s">
        <v>164</v>
      </c>
      <c r="L189" s="41" t="s">
        <v>58</v>
      </c>
      <c r="M189" s="42" t="s">
        <v>148</v>
      </c>
      <c r="N189" s="43" t="s">
        <v>21</v>
      </c>
      <c r="O189" s="44" t="s">
        <v>60</v>
      </c>
      <c r="P189" s="44"/>
      <c r="Q189" s="44"/>
      <c r="R189" s="45"/>
      <c r="S189" s="45" t="str">
        <f t="array" ref="S189">IFERROR(INDEX('BANCO DE DADOS'!$D$3:$D1104,MATCH(C189,'BANCO DE DADOS'!$B$3:$B1104,0),0),"")</f>
        <v>COMPRA DE EQUIPAMENTOS MÉDICOS E DE DIAGNÓSTICO</v>
      </c>
      <c r="T189" s="44"/>
      <c r="U189" s="44"/>
      <c r="V189" s="45" t="str">
        <f t="array" ref="V189">IFERROR(INDEX(#REF!,MATCH($Q189,#REF!,0)),"")</f>
        <v/>
      </c>
      <c r="W189" s="45" t="str">
        <f t="array" ref="W189">IFERROR(INDEX(#REF!,MATCH($Q189,#REF!,0)),"")</f>
        <v/>
      </c>
      <c r="X189" s="46" t="str">
        <f t="array" ref="X189">IFERROR(INDEX(#REF!,MATCH($Q189,#REF!,0)),"")</f>
        <v/>
      </c>
      <c r="Y189" s="46" t="str">
        <f t="array" ref="Y189">IFERROR(INDEX(#REF!,MATCH($Q189,#REF!,0)),"")</f>
        <v/>
      </c>
      <c r="Z189" s="46" t="str">
        <f t="array" ref="Z189">IFERROR(INDEX(#REF!,MATCH($Q189,#REF!,0)),"")</f>
        <v/>
      </c>
      <c r="AA189" s="46" t="e">
        <f t="shared" si="0"/>
        <v>#VALUE!</v>
      </c>
      <c r="AB189" s="44"/>
      <c r="AC189" s="44"/>
      <c r="AD189" s="44"/>
    </row>
    <row r="190" spans="1:30" ht="15.75" hidden="1" customHeight="1">
      <c r="A190" s="47" t="s">
        <v>518</v>
      </c>
      <c r="B190" s="47" t="s">
        <v>233</v>
      </c>
      <c r="C190" s="60" t="s">
        <v>359</v>
      </c>
      <c r="D190" s="49" t="s">
        <v>53</v>
      </c>
      <c r="E190" s="49">
        <v>1</v>
      </c>
      <c r="F190" s="50">
        <v>900</v>
      </c>
      <c r="G190" s="51" t="s">
        <v>54</v>
      </c>
      <c r="H190" s="52">
        <v>46174</v>
      </c>
      <c r="I190" s="53" t="s">
        <v>55</v>
      </c>
      <c r="J190" s="53" t="s">
        <v>56</v>
      </c>
      <c r="K190" s="53" t="s">
        <v>164</v>
      </c>
      <c r="L190" s="53" t="s">
        <v>58</v>
      </c>
      <c r="M190" s="54" t="s">
        <v>73</v>
      </c>
      <c r="N190" s="55" t="s">
        <v>21</v>
      </c>
      <c r="O190" s="56" t="s">
        <v>60</v>
      </c>
      <c r="P190" s="56"/>
      <c r="Q190" s="56"/>
      <c r="R190" s="57"/>
      <c r="S190" s="57" t="s">
        <v>360</v>
      </c>
      <c r="T190" s="63"/>
      <c r="U190" s="56"/>
      <c r="V190" s="57" t="str">
        <f t="array" ref="V190">IFERROR(INDEX(#REF!,MATCH($Q190,#REF!,0)),"")</f>
        <v/>
      </c>
      <c r="W190" s="57" t="str">
        <f t="array" ref="W190">IFERROR(INDEX(#REF!,MATCH($Q190,#REF!,0)),"")</f>
        <v/>
      </c>
      <c r="X190" s="58" t="str">
        <f t="array" ref="X190">IFERROR(INDEX(#REF!,MATCH($Q190,#REF!,0)),"")</f>
        <v/>
      </c>
      <c r="Y190" s="58" t="str">
        <f t="array" ref="Y190">IFERROR(INDEX(#REF!,MATCH($Q190,#REF!,0)),"")</f>
        <v/>
      </c>
      <c r="Z190" s="58" t="str">
        <f t="array" ref="Z190">IFERROR(INDEX(#REF!,MATCH($Q190,#REF!,0)),"")</f>
        <v/>
      </c>
      <c r="AA190" s="58" t="e">
        <f t="shared" si="0"/>
        <v>#VALUE!</v>
      </c>
      <c r="AB190" s="56"/>
      <c r="AC190" s="56"/>
      <c r="AD190" s="56"/>
    </row>
    <row r="191" spans="1:30" ht="15.75" hidden="1" customHeight="1">
      <c r="A191" s="35" t="s">
        <v>519</v>
      </c>
      <c r="B191" s="35" t="s">
        <v>172</v>
      </c>
      <c r="C191" s="36" t="s">
        <v>359</v>
      </c>
      <c r="D191" s="37" t="s">
        <v>53</v>
      </c>
      <c r="E191" s="37">
        <v>1</v>
      </c>
      <c r="F191" s="38">
        <v>900</v>
      </c>
      <c r="G191" s="39" t="s">
        <v>54</v>
      </c>
      <c r="H191" s="40">
        <v>46174</v>
      </c>
      <c r="I191" s="41" t="s">
        <v>55</v>
      </c>
      <c r="J191" s="41" t="s">
        <v>56</v>
      </c>
      <c r="K191" s="41" t="s">
        <v>164</v>
      </c>
      <c r="L191" s="41" t="s">
        <v>58</v>
      </c>
      <c r="M191" s="42" t="s">
        <v>73</v>
      </c>
      <c r="N191" s="43" t="s">
        <v>21</v>
      </c>
      <c r="O191" s="44" t="s">
        <v>60</v>
      </c>
      <c r="P191" s="44"/>
      <c r="Q191" s="44"/>
      <c r="R191" s="45"/>
      <c r="S191" s="45" t="s">
        <v>360</v>
      </c>
      <c r="T191" s="65"/>
      <c r="U191" s="44"/>
      <c r="V191" s="45" t="str">
        <f t="array" ref="V191">IFERROR(INDEX(#REF!,MATCH($Q191,#REF!,0)),"")</f>
        <v/>
      </c>
      <c r="W191" s="45" t="str">
        <f t="array" ref="W191">IFERROR(INDEX(#REF!,MATCH($Q191,#REF!,0)),"")</f>
        <v/>
      </c>
      <c r="X191" s="46" t="str">
        <f t="array" ref="X191">IFERROR(INDEX(#REF!,MATCH($Q191,#REF!,0)),"")</f>
        <v/>
      </c>
      <c r="Y191" s="46" t="str">
        <f t="array" ref="Y191">IFERROR(INDEX(#REF!,MATCH($Q191,#REF!,0)),"")</f>
        <v/>
      </c>
      <c r="Z191" s="46" t="str">
        <f t="array" ref="Z191">IFERROR(INDEX(#REF!,MATCH($Q191,#REF!,0)),"")</f>
        <v/>
      </c>
      <c r="AA191" s="46" t="e">
        <f t="shared" si="0"/>
        <v>#VALUE!</v>
      </c>
      <c r="AB191" s="44"/>
      <c r="AC191" s="44"/>
      <c r="AD191" s="44"/>
    </row>
    <row r="192" spans="1:30" ht="15.75" hidden="1" customHeight="1">
      <c r="A192" s="47" t="s">
        <v>520</v>
      </c>
      <c r="B192" s="47" t="s">
        <v>295</v>
      </c>
      <c r="C192" s="60" t="s">
        <v>521</v>
      </c>
      <c r="D192" s="49" t="s">
        <v>53</v>
      </c>
      <c r="E192" s="49">
        <v>3</v>
      </c>
      <c r="F192" s="50">
        <v>900</v>
      </c>
      <c r="G192" s="51" t="s">
        <v>54</v>
      </c>
      <c r="H192" s="52">
        <v>46174</v>
      </c>
      <c r="I192" s="53" t="s">
        <v>55</v>
      </c>
      <c r="J192" s="53" t="s">
        <v>56</v>
      </c>
      <c r="K192" s="53" t="s">
        <v>164</v>
      </c>
      <c r="L192" s="53" t="s">
        <v>58</v>
      </c>
      <c r="M192" s="54" t="s">
        <v>73</v>
      </c>
      <c r="N192" s="55" t="s">
        <v>21</v>
      </c>
      <c r="O192" s="56" t="s">
        <v>60</v>
      </c>
      <c r="P192" s="56"/>
      <c r="Q192" s="56"/>
      <c r="R192" s="57" t="s">
        <v>522</v>
      </c>
      <c r="S192" s="57" t="s">
        <v>488</v>
      </c>
      <c r="T192" s="56"/>
      <c r="U192" s="56"/>
      <c r="V192" s="57" t="str">
        <f t="array" ref="V192">IFERROR(INDEX(#REF!,MATCH($Q192,#REF!,0)),"")</f>
        <v/>
      </c>
      <c r="W192" s="57" t="str">
        <f t="array" ref="W192">IFERROR(INDEX(#REF!,MATCH($Q192,#REF!,0)),"")</f>
        <v/>
      </c>
      <c r="X192" s="58" t="str">
        <f t="array" ref="X192">IFERROR(INDEX(#REF!,MATCH($Q192,#REF!,0)),"")</f>
        <v/>
      </c>
      <c r="Y192" s="58" t="str">
        <f t="array" ref="Y192">IFERROR(INDEX(#REF!,MATCH($Q192,#REF!,0)),"")</f>
        <v/>
      </c>
      <c r="Z192" s="58" t="str">
        <f t="array" ref="Z192">IFERROR(INDEX(#REF!,MATCH($Q192,#REF!,0)),"")</f>
        <v/>
      </c>
      <c r="AA192" s="58" t="e">
        <f t="shared" si="0"/>
        <v>#VALUE!</v>
      </c>
      <c r="AB192" s="56"/>
      <c r="AC192" s="56"/>
      <c r="AD192" s="56"/>
    </row>
    <row r="193" spans="1:30" ht="15.75" hidden="1" customHeight="1">
      <c r="A193" s="35" t="s">
        <v>523</v>
      </c>
      <c r="B193" s="35" t="s">
        <v>295</v>
      </c>
      <c r="C193" s="36" t="s">
        <v>524</v>
      </c>
      <c r="D193" s="37" t="s">
        <v>53</v>
      </c>
      <c r="E193" s="37">
        <v>3</v>
      </c>
      <c r="F193" s="38">
        <v>900</v>
      </c>
      <c r="G193" s="39" t="s">
        <v>54</v>
      </c>
      <c r="H193" s="40">
        <v>46174</v>
      </c>
      <c r="I193" s="41" t="s">
        <v>55</v>
      </c>
      <c r="J193" s="41" t="s">
        <v>56</v>
      </c>
      <c r="K193" s="41" t="s">
        <v>164</v>
      </c>
      <c r="L193" s="41" t="s">
        <v>58</v>
      </c>
      <c r="M193" s="42" t="s">
        <v>153</v>
      </c>
      <c r="N193" s="43" t="s">
        <v>21</v>
      </c>
      <c r="O193" s="44" t="s">
        <v>60</v>
      </c>
      <c r="P193" s="44"/>
      <c r="Q193" s="44"/>
      <c r="R193" s="45"/>
      <c r="S193" s="45" t="s">
        <v>525</v>
      </c>
      <c r="T193" s="44"/>
      <c r="U193" s="44"/>
      <c r="V193" s="45" t="str">
        <f t="array" ref="V193">IFERROR(INDEX(#REF!,MATCH($Q193,#REF!,0)),"")</f>
        <v/>
      </c>
      <c r="W193" s="45" t="str">
        <f t="array" ref="W193">IFERROR(INDEX(#REF!,MATCH($Q193,#REF!,0)),"")</f>
        <v/>
      </c>
      <c r="X193" s="46" t="str">
        <f t="array" ref="X193">IFERROR(INDEX(#REF!,MATCH($Q193,#REF!,0)),"")</f>
        <v/>
      </c>
      <c r="Y193" s="46" t="str">
        <f t="array" ref="Y193">IFERROR(INDEX(#REF!,MATCH($Q193,#REF!,0)),"")</f>
        <v/>
      </c>
      <c r="Z193" s="46" t="str">
        <f t="array" ref="Z193">IFERROR(INDEX(#REF!,MATCH($Q193,#REF!,0)),"")</f>
        <v/>
      </c>
      <c r="AA193" s="46" t="e">
        <f t="shared" si="0"/>
        <v>#VALUE!</v>
      </c>
      <c r="AB193" s="44"/>
      <c r="AC193" s="44"/>
      <c r="AD193" s="44"/>
    </row>
    <row r="194" spans="1:30" ht="15.75" hidden="1" customHeight="1">
      <c r="A194" s="47" t="s">
        <v>526</v>
      </c>
      <c r="B194" s="47" t="s">
        <v>245</v>
      </c>
      <c r="C194" s="60" t="s">
        <v>494</v>
      </c>
      <c r="D194" s="49" t="s">
        <v>53</v>
      </c>
      <c r="E194" s="49">
        <v>3</v>
      </c>
      <c r="F194" s="50">
        <v>870</v>
      </c>
      <c r="G194" s="51" t="s">
        <v>54</v>
      </c>
      <c r="H194" s="52">
        <v>46174</v>
      </c>
      <c r="I194" s="53" t="s">
        <v>55</v>
      </c>
      <c r="J194" s="53" t="s">
        <v>56</v>
      </c>
      <c r="K194" s="53" t="s">
        <v>164</v>
      </c>
      <c r="L194" s="53" t="s">
        <v>58</v>
      </c>
      <c r="M194" s="54" t="s">
        <v>148</v>
      </c>
      <c r="N194" s="55" t="s">
        <v>21</v>
      </c>
      <c r="O194" s="56" t="s">
        <v>60</v>
      </c>
      <c r="P194" s="56"/>
      <c r="Q194" s="56"/>
      <c r="R194" s="57"/>
      <c r="S194" s="57" t="s">
        <v>488</v>
      </c>
      <c r="T194" s="63"/>
      <c r="U194" s="56"/>
      <c r="V194" s="57" t="str">
        <f t="array" ref="V194">IFERROR(INDEX(#REF!,MATCH($Q194,#REF!,0)),"")</f>
        <v/>
      </c>
      <c r="W194" s="57" t="str">
        <f t="array" ref="W194">IFERROR(INDEX(#REF!,MATCH($Q194,#REF!,0)),"")</f>
        <v/>
      </c>
      <c r="X194" s="58" t="str">
        <f t="array" ref="X194">IFERROR(INDEX(#REF!,MATCH($Q194,#REF!,0)),"")</f>
        <v/>
      </c>
      <c r="Y194" s="58" t="str">
        <f t="array" ref="Y194">IFERROR(INDEX(#REF!,MATCH($Q194,#REF!,0)),"")</f>
        <v/>
      </c>
      <c r="Z194" s="58" t="str">
        <f t="array" ref="Z194">IFERROR(INDEX(#REF!,MATCH($Q194,#REF!,0)),"")</f>
        <v/>
      </c>
      <c r="AA194" s="58" t="e">
        <f t="shared" si="0"/>
        <v>#VALUE!</v>
      </c>
      <c r="AB194" s="56"/>
      <c r="AC194" s="56"/>
      <c r="AD194" s="56"/>
    </row>
    <row r="195" spans="1:30" ht="15.75" hidden="1" customHeight="1">
      <c r="A195" s="35" t="s">
        <v>527</v>
      </c>
      <c r="B195" s="35" t="s">
        <v>254</v>
      </c>
      <c r="C195" s="36" t="s">
        <v>528</v>
      </c>
      <c r="D195" s="37" t="s">
        <v>53</v>
      </c>
      <c r="E195" s="37">
        <v>50</v>
      </c>
      <c r="F195" s="38">
        <v>850</v>
      </c>
      <c r="G195" s="39" t="s">
        <v>54</v>
      </c>
      <c r="H195" s="40">
        <v>46174</v>
      </c>
      <c r="I195" s="41" t="s">
        <v>55</v>
      </c>
      <c r="J195" s="41" t="s">
        <v>56</v>
      </c>
      <c r="K195" s="41" t="s">
        <v>164</v>
      </c>
      <c r="L195" s="41" t="s">
        <v>58</v>
      </c>
      <c r="M195" s="42" t="s">
        <v>59</v>
      </c>
      <c r="N195" s="43" t="s">
        <v>21</v>
      </c>
      <c r="O195" s="44" t="s">
        <v>60</v>
      </c>
      <c r="P195" s="44"/>
      <c r="Q195" s="44"/>
      <c r="R195" s="45"/>
      <c r="S195" s="45" t="s">
        <v>529</v>
      </c>
      <c r="T195" s="44"/>
      <c r="U195" s="44"/>
      <c r="V195" s="45" t="str">
        <f t="array" ref="V195">IFERROR(INDEX(#REF!,MATCH($Q195,#REF!,0)),"")</f>
        <v/>
      </c>
      <c r="W195" s="45" t="str">
        <f t="array" ref="W195">IFERROR(INDEX(#REF!,MATCH($Q195,#REF!,0)),"")</f>
        <v/>
      </c>
      <c r="X195" s="46" t="str">
        <f t="array" ref="X195">IFERROR(INDEX(#REF!,MATCH($Q195,#REF!,0)),"")</f>
        <v/>
      </c>
      <c r="Y195" s="46" t="str">
        <f t="array" ref="Y195">IFERROR(INDEX(#REF!,MATCH($Q195,#REF!,0)),"")</f>
        <v/>
      </c>
      <c r="Z195" s="46" t="str">
        <f t="array" ref="Z195">IFERROR(INDEX(#REF!,MATCH($Q195,#REF!,0)),"")</f>
        <v/>
      </c>
      <c r="AA195" s="46" t="e">
        <f t="shared" si="0"/>
        <v>#VALUE!</v>
      </c>
      <c r="AB195" s="44"/>
      <c r="AC195" s="44"/>
      <c r="AD195" s="44"/>
    </row>
    <row r="196" spans="1:30" ht="15.75" hidden="1" customHeight="1">
      <c r="A196" s="47" t="s">
        <v>530</v>
      </c>
      <c r="B196" s="47" t="s">
        <v>258</v>
      </c>
      <c r="C196" s="60" t="s">
        <v>528</v>
      </c>
      <c r="D196" s="49" t="s">
        <v>53</v>
      </c>
      <c r="E196" s="49">
        <v>50</v>
      </c>
      <c r="F196" s="50">
        <v>850</v>
      </c>
      <c r="G196" s="51" t="s">
        <v>54</v>
      </c>
      <c r="H196" s="52">
        <v>46174</v>
      </c>
      <c r="I196" s="53" t="s">
        <v>55</v>
      </c>
      <c r="J196" s="53" t="s">
        <v>56</v>
      </c>
      <c r="K196" s="53" t="s">
        <v>164</v>
      </c>
      <c r="L196" s="53" t="s">
        <v>58</v>
      </c>
      <c r="M196" s="54" t="s">
        <v>153</v>
      </c>
      <c r="N196" s="55" t="s">
        <v>21</v>
      </c>
      <c r="O196" s="56" t="s">
        <v>60</v>
      </c>
      <c r="P196" s="56"/>
      <c r="Q196" s="56"/>
      <c r="R196" s="57"/>
      <c r="S196" s="57" t="s">
        <v>529</v>
      </c>
      <c r="T196" s="56"/>
      <c r="U196" s="56"/>
      <c r="V196" s="57" t="str">
        <f t="array" ref="V196">IFERROR(INDEX(#REF!,MATCH($Q196,#REF!,0)),"")</f>
        <v/>
      </c>
      <c r="W196" s="57" t="str">
        <f t="array" ref="W196">IFERROR(INDEX(#REF!,MATCH($Q196,#REF!,0)),"")</f>
        <v/>
      </c>
      <c r="X196" s="58" t="str">
        <f t="array" ref="X196">IFERROR(INDEX(#REF!,MATCH($Q196,#REF!,0)),"")</f>
        <v/>
      </c>
      <c r="Y196" s="58" t="str">
        <f t="array" ref="Y196">IFERROR(INDEX(#REF!,MATCH($Q196,#REF!,0)),"")</f>
        <v/>
      </c>
      <c r="Z196" s="58" t="str">
        <f t="array" ref="Z196">IFERROR(INDEX(#REF!,MATCH($Q196,#REF!,0)),"")</f>
        <v/>
      </c>
      <c r="AA196" s="58" t="e">
        <f t="shared" si="0"/>
        <v>#VALUE!</v>
      </c>
      <c r="AB196" s="56"/>
      <c r="AC196" s="56"/>
      <c r="AD196" s="56"/>
    </row>
    <row r="197" spans="1:30" ht="15.75" hidden="1" customHeight="1">
      <c r="A197" s="35" t="s">
        <v>531</v>
      </c>
      <c r="B197" s="35" t="s">
        <v>237</v>
      </c>
      <c r="C197" s="36" t="s">
        <v>504</v>
      </c>
      <c r="D197" s="37" t="s">
        <v>53</v>
      </c>
      <c r="E197" s="37">
        <v>24</v>
      </c>
      <c r="F197" s="38">
        <v>840</v>
      </c>
      <c r="G197" s="39" t="s">
        <v>54</v>
      </c>
      <c r="H197" s="40">
        <v>46174</v>
      </c>
      <c r="I197" s="41" t="s">
        <v>55</v>
      </c>
      <c r="J197" s="41" t="s">
        <v>56</v>
      </c>
      <c r="K197" s="41" t="s">
        <v>164</v>
      </c>
      <c r="L197" s="41" t="s">
        <v>58</v>
      </c>
      <c r="M197" s="42" t="s">
        <v>73</v>
      </c>
      <c r="N197" s="43" t="s">
        <v>21</v>
      </c>
      <c r="O197" s="44" t="s">
        <v>60</v>
      </c>
      <c r="P197" s="44"/>
      <c r="Q197" s="44"/>
      <c r="R197" s="45" t="s">
        <v>165</v>
      </c>
      <c r="S197" s="45" t="s">
        <v>505</v>
      </c>
      <c r="T197" s="44"/>
      <c r="U197" s="44"/>
      <c r="V197" s="45" t="str">
        <f t="array" ref="V197">IFERROR(INDEX(#REF!,MATCH($Q197,#REF!,0)),"")</f>
        <v/>
      </c>
      <c r="W197" s="45" t="str">
        <f t="array" ref="W197">IFERROR(INDEX(#REF!,MATCH($Q197,#REF!,0)),"")</f>
        <v/>
      </c>
      <c r="X197" s="46" t="str">
        <f t="array" ref="X197">IFERROR(INDEX(#REF!,MATCH($Q197,#REF!,0)),"")</f>
        <v/>
      </c>
      <c r="Y197" s="46" t="str">
        <f t="array" ref="Y197">IFERROR(INDEX(#REF!,MATCH($Q197,#REF!,0)),"")</f>
        <v/>
      </c>
      <c r="Z197" s="46" t="str">
        <f t="array" ref="Z197">IFERROR(INDEX(#REF!,MATCH($Q197,#REF!,0)),"")</f>
        <v/>
      </c>
      <c r="AA197" s="46" t="e">
        <f t="shared" si="0"/>
        <v>#VALUE!</v>
      </c>
      <c r="AB197" s="44"/>
      <c r="AC197" s="44"/>
      <c r="AD197" s="44"/>
    </row>
    <row r="198" spans="1:30" ht="15.75" hidden="1" customHeight="1">
      <c r="A198" s="47" t="s">
        <v>532</v>
      </c>
      <c r="B198" s="47" t="s">
        <v>242</v>
      </c>
      <c r="C198" s="60" t="s">
        <v>533</v>
      </c>
      <c r="D198" s="49" t="s">
        <v>53</v>
      </c>
      <c r="E198" s="49">
        <v>4</v>
      </c>
      <c r="F198" s="50">
        <v>840</v>
      </c>
      <c r="G198" s="51" t="s">
        <v>54</v>
      </c>
      <c r="H198" s="52">
        <v>46174</v>
      </c>
      <c r="I198" s="53" t="s">
        <v>55</v>
      </c>
      <c r="J198" s="53" t="s">
        <v>56</v>
      </c>
      <c r="K198" s="53" t="s">
        <v>164</v>
      </c>
      <c r="L198" s="53" t="s">
        <v>58</v>
      </c>
      <c r="M198" s="54" t="s">
        <v>73</v>
      </c>
      <c r="N198" s="55" t="s">
        <v>21</v>
      </c>
      <c r="O198" s="56" t="s">
        <v>60</v>
      </c>
      <c r="P198" s="56"/>
      <c r="Q198" s="56"/>
      <c r="R198" s="57" t="s">
        <v>388</v>
      </c>
      <c r="S198" s="57" t="s">
        <v>389</v>
      </c>
      <c r="T198" s="56"/>
      <c r="U198" s="56"/>
      <c r="V198" s="57" t="str">
        <f t="array" ref="V198">IFERROR(INDEX(#REF!,MATCH($Q198,#REF!,0)),"")</f>
        <v/>
      </c>
      <c r="W198" s="57" t="str">
        <f t="array" ref="W198">IFERROR(INDEX(#REF!,MATCH($Q198,#REF!,0)),"")</f>
        <v/>
      </c>
      <c r="X198" s="58" t="str">
        <f t="array" ref="X198">IFERROR(INDEX(#REF!,MATCH($Q198,#REF!,0)),"")</f>
        <v/>
      </c>
      <c r="Y198" s="58" t="str">
        <f t="array" ref="Y198">IFERROR(INDEX(#REF!,MATCH($Q198,#REF!,0)),"")</f>
        <v/>
      </c>
      <c r="Z198" s="58" t="str">
        <f t="array" ref="Z198">IFERROR(INDEX(#REF!,MATCH($Q198,#REF!,0)),"")</f>
        <v/>
      </c>
      <c r="AA198" s="58" t="e">
        <f t="shared" si="0"/>
        <v>#VALUE!</v>
      </c>
      <c r="AB198" s="56"/>
      <c r="AC198" s="56"/>
      <c r="AD198" s="56"/>
    </row>
    <row r="199" spans="1:30" ht="15.75" hidden="1" customHeight="1">
      <c r="A199" s="35" t="s">
        <v>534</v>
      </c>
      <c r="B199" s="35" t="s">
        <v>51</v>
      </c>
      <c r="C199" s="36" t="s">
        <v>535</v>
      </c>
      <c r="D199" s="37" t="s">
        <v>53</v>
      </c>
      <c r="E199" s="37">
        <v>6</v>
      </c>
      <c r="F199" s="38">
        <v>840</v>
      </c>
      <c r="G199" s="39" t="s">
        <v>54</v>
      </c>
      <c r="H199" s="40">
        <v>46174</v>
      </c>
      <c r="I199" s="41" t="s">
        <v>55</v>
      </c>
      <c r="J199" s="41" t="s">
        <v>56</v>
      </c>
      <c r="K199" s="41" t="s">
        <v>164</v>
      </c>
      <c r="L199" s="41" t="s">
        <v>58</v>
      </c>
      <c r="M199" s="42" t="s">
        <v>109</v>
      </c>
      <c r="N199" s="43" t="s">
        <v>21</v>
      </c>
      <c r="O199" s="44" t="s">
        <v>60</v>
      </c>
      <c r="P199" s="44"/>
      <c r="Q199" s="44"/>
      <c r="R199" s="45"/>
      <c r="S199" s="45" t="s">
        <v>297</v>
      </c>
      <c r="T199" s="44"/>
      <c r="U199" s="44"/>
      <c r="V199" s="45" t="str">
        <f t="array" ref="V199">IFERROR(INDEX(#REF!,MATCH($Q199,#REF!,0)),"")</f>
        <v/>
      </c>
      <c r="W199" s="45" t="str">
        <f t="array" ref="W199">IFERROR(INDEX(#REF!,MATCH($Q199,#REF!,0)),"")</f>
        <v/>
      </c>
      <c r="X199" s="46" t="str">
        <f t="array" ref="X199">IFERROR(INDEX(#REF!,MATCH($Q199,#REF!,0)),"")</f>
        <v/>
      </c>
      <c r="Y199" s="46" t="str">
        <f t="array" ref="Y199">IFERROR(INDEX(#REF!,MATCH($Q199,#REF!,0)),"")</f>
        <v/>
      </c>
      <c r="Z199" s="46" t="str">
        <f t="array" ref="Z199">IFERROR(INDEX(#REF!,MATCH($Q199,#REF!,0)),"")</f>
        <v/>
      </c>
      <c r="AA199" s="46" t="e">
        <f t="shared" si="0"/>
        <v>#VALUE!</v>
      </c>
      <c r="AB199" s="44"/>
      <c r="AC199" s="44"/>
      <c r="AD199" s="44"/>
    </row>
    <row r="200" spans="1:30" ht="15.75" hidden="1" customHeight="1">
      <c r="A200" s="47" t="s">
        <v>536</v>
      </c>
      <c r="B200" s="47" t="s">
        <v>219</v>
      </c>
      <c r="C200" s="60" t="s">
        <v>537</v>
      </c>
      <c r="D200" s="49" t="s">
        <v>53</v>
      </c>
      <c r="E200" s="49">
        <v>20</v>
      </c>
      <c r="F200" s="50">
        <v>800</v>
      </c>
      <c r="G200" s="51" t="s">
        <v>54</v>
      </c>
      <c r="H200" s="52">
        <v>46174</v>
      </c>
      <c r="I200" s="53" t="s">
        <v>55</v>
      </c>
      <c r="J200" s="53" t="s">
        <v>56</v>
      </c>
      <c r="K200" s="53" t="s">
        <v>164</v>
      </c>
      <c r="L200" s="53" t="s">
        <v>58</v>
      </c>
      <c r="M200" s="54" t="s">
        <v>148</v>
      </c>
      <c r="N200" s="55" t="s">
        <v>21</v>
      </c>
      <c r="O200" s="56" t="s">
        <v>60</v>
      </c>
      <c r="P200" s="56"/>
      <c r="Q200" s="56"/>
      <c r="R200" s="57"/>
      <c r="S200" s="57" t="s">
        <v>505</v>
      </c>
      <c r="T200" s="56"/>
      <c r="U200" s="56"/>
      <c r="V200" s="57" t="str">
        <f t="array" ref="V200">IFERROR(INDEX(#REF!,MATCH($Q200,#REF!,0)),"")</f>
        <v/>
      </c>
      <c r="W200" s="57" t="str">
        <f t="array" ref="W200">IFERROR(INDEX(#REF!,MATCH($Q200,#REF!,0)),"")</f>
        <v/>
      </c>
      <c r="X200" s="58" t="str">
        <f t="array" ref="X200">IFERROR(INDEX(#REF!,MATCH($Q200,#REF!,0)),"")</f>
        <v/>
      </c>
      <c r="Y200" s="58" t="str">
        <f t="array" ref="Y200">IFERROR(INDEX(#REF!,MATCH($Q200,#REF!,0)),"")</f>
        <v/>
      </c>
      <c r="Z200" s="58" t="str">
        <f t="array" ref="Z200">IFERROR(INDEX(#REF!,MATCH($Q200,#REF!,0)),"")</f>
        <v/>
      </c>
      <c r="AA200" s="58" t="e">
        <f t="shared" si="0"/>
        <v>#VALUE!</v>
      </c>
      <c r="AB200" s="56"/>
      <c r="AC200" s="56"/>
      <c r="AD200" s="56"/>
    </row>
    <row r="201" spans="1:30" ht="15.75" hidden="1" customHeight="1">
      <c r="A201" s="35" t="s">
        <v>538</v>
      </c>
      <c r="B201" s="35" t="s">
        <v>245</v>
      </c>
      <c r="C201" s="36" t="s">
        <v>539</v>
      </c>
      <c r="D201" s="37" t="s">
        <v>53</v>
      </c>
      <c r="E201" s="37">
        <v>10</v>
      </c>
      <c r="F201" s="38">
        <v>800</v>
      </c>
      <c r="G201" s="39" t="s">
        <v>54</v>
      </c>
      <c r="H201" s="40">
        <v>46174</v>
      </c>
      <c r="I201" s="41" t="s">
        <v>55</v>
      </c>
      <c r="J201" s="41" t="s">
        <v>56</v>
      </c>
      <c r="K201" s="41" t="s">
        <v>164</v>
      </c>
      <c r="L201" s="41" t="s">
        <v>58</v>
      </c>
      <c r="M201" s="42" t="s">
        <v>153</v>
      </c>
      <c r="N201" s="43" t="s">
        <v>21</v>
      </c>
      <c r="O201" s="44" t="s">
        <v>60</v>
      </c>
      <c r="P201" s="44"/>
      <c r="Q201" s="44"/>
      <c r="R201" s="45" t="s">
        <v>158</v>
      </c>
      <c r="S201" s="45" t="s">
        <v>252</v>
      </c>
      <c r="T201" s="44"/>
      <c r="U201" s="44"/>
      <c r="V201" s="45" t="str">
        <f t="array" ref="V201">IFERROR(INDEX(#REF!,MATCH($Q201,#REF!,0)),"")</f>
        <v/>
      </c>
      <c r="W201" s="45" t="str">
        <f t="array" ref="W201">IFERROR(INDEX(#REF!,MATCH($Q201,#REF!,0)),"")</f>
        <v/>
      </c>
      <c r="X201" s="46" t="str">
        <f t="array" ref="X201">IFERROR(INDEX(#REF!,MATCH($Q201,#REF!,0)),"")</f>
        <v/>
      </c>
      <c r="Y201" s="46" t="str">
        <f t="array" ref="Y201">IFERROR(INDEX(#REF!,MATCH($Q201,#REF!,0)),"")</f>
        <v/>
      </c>
      <c r="Z201" s="46" t="str">
        <f t="array" ref="Z201">IFERROR(INDEX(#REF!,MATCH($Q201,#REF!,0)),"")</f>
        <v/>
      </c>
      <c r="AA201" s="46" t="e">
        <f t="shared" si="0"/>
        <v>#VALUE!</v>
      </c>
      <c r="AB201" s="44"/>
      <c r="AC201" s="44"/>
      <c r="AD201" s="44"/>
    </row>
    <row r="202" spans="1:30" ht="15.75" hidden="1" customHeight="1">
      <c r="A202" s="47" t="s">
        <v>540</v>
      </c>
      <c r="B202" s="47" t="s">
        <v>247</v>
      </c>
      <c r="C202" s="60" t="s">
        <v>539</v>
      </c>
      <c r="D202" s="49" t="s">
        <v>53</v>
      </c>
      <c r="E202" s="49">
        <v>10</v>
      </c>
      <c r="F202" s="50">
        <v>800</v>
      </c>
      <c r="G202" s="51" t="s">
        <v>54</v>
      </c>
      <c r="H202" s="52">
        <v>46174</v>
      </c>
      <c r="I202" s="53" t="s">
        <v>55</v>
      </c>
      <c r="J202" s="53" t="s">
        <v>56</v>
      </c>
      <c r="K202" s="53" t="s">
        <v>164</v>
      </c>
      <c r="L202" s="53" t="s">
        <v>58</v>
      </c>
      <c r="M202" s="54" t="s">
        <v>153</v>
      </c>
      <c r="N202" s="55" t="s">
        <v>21</v>
      </c>
      <c r="O202" s="56" t="s">
        <v>60</v>
      </c>
      <c r="P202" s="56"/>
      <c r="Q202" s="56"/>
      <c r="R202" s="57" t="s">
        <v>158</v>
      </c>
      <c r="S202" s="57" t="s">
        <v>252</v>
      </c>
      <c r="T202" s="56"/>
      <c r="U202" s="56"/>
      <c r="V202" s="57" t="str">
        <f t="array" ref="V202">IFERROR(INDEX(#REF!,MATCH($Q202,#REF!,0)),"")</f>
        <v/>
      </c>
      <c r="W202" s="57" t="str">
        <f t="array" ref="W202">IFERROR(INDEX(#REF!,MATCH($Q202,#REF!,0)),"")</f>
        <v/>
      </c>
      <c r="X202" s="58" t="str">
        <f t="array" ref="X202">IFERROR(INDEX(#REF!,MATCH($Q202,#REF!,0)),"")</f>
        <v/>
      </c>
      <c r="Y202" s="58" t="str">
        <f t="array" ref="Y202">IFERROR(INDEX(#REF!,MATCH($Q202,#REF!,0)),"")</f>
        <v/>
      </c>
      <c r="Z202" s="58" t="str">
        <f t="array" ref="Z202">IFERROR(INDEX(#REF!,MATCH($Q202,#REF!,0)),"")</f>
        <v/>
      </c>
      <c r="AA202" s="58" t="e">
        <f t="shared" si="0"/>
        <v>#VALUE!</v>
      </c>
      <c r="AB202" s="56"/>
      <c r="AC202" s="56"/>
      <c r="AD202" s="56"/>
    </row>
    <row r="203" spans="1:30" ht="15.75" hidden="1" customHeight="1">
      <c r="A203" s="35" t="s">
        <v>541</v>
      </c>
      <c r="B203" s="35" t="s">
        <v>440</v>
      </c>
      <c r="C203" s="36" t="s">
        <v>539</v>
      </c>
      <c r="D203" s="37" t="s">
        <v>53</v>
      </c>
      <c r="E203" s="37">
        <v>10</v>
      </c>
      <c r="F203" s="38">
        <v>800</v>
      </c>
      <c r="G203" s="39" t="s">
        <v>54</v>
      </c>
      <c r="H203" s="40">
        <v>46174</v>
      </c>
      <c r="I203" s="41" t="s">
        <v>55</v>
      </c>
      <c r="J203" s="41" t="s">
        <v>56</v>
      </c>
      <c r="K203" s="41" t="s">
        <v>164</v>
      </c>
      <c r="L203" s="41" t="s">
        <v>58</v>
      </c>
      <c r="M203" s="42" t="s">
        <v>153</v>
      </c>
      <c r="N203" s="43" t="s">
        <v>21</v>
      </c>
      <c r="O203" s="44" t="s">
        <v>60</v>
      </c>
      <c r="P203" s="44"/>
      <c r="Q203" s="44"/>
      <c r="R203" s="45" t="s">
        <v>158</v>
      </c>
      <c r="S203" s="45" t="s">
        <v>252</v>
      </c>
      <c r="T203" s="44"/>
      <c r="U203" s="44"/>
      <c r="V203" s="45" t="str">
        <f t="array" ref="V203">IFERROR(INDEX(#REF!,MATCH($Q203,#REF!,0)),"")</f>
        <v/>
      </c>
      <c r="W203" s="45" t="str">
        <f t="array" ref="W203">IFERROR(INDEX(#REF!,MATCH($Q203,#REF!,0)),"")</f>
        <v/>
      </c>
      <c r="X203" s="46" t="str">
        <f t="array" ref="X203">IFERROR(INDEX(#REF!,MATCH($Q203,#REF!,0)),"")</f>
        <v/>
      </c>
      <c r="Y203" s="46" t="str">
        <f t="array" ref="Y203">IFERROR(INDEX(#REF!,MATCH($Q203,#REF!,0)),"")</f>
        <v/>
      </c>
      <c r="Z203" s="46" t="str">
        <f t="array" ref="Z203">IFERROR(INDEX(#REF!,MATCH($Q203,#REF!,0)),"")</f>
        <v/>
      </c>
      <c r="AA203" s="46" t="e">
        <f t="shared" si="0"/>
        <v>#VALUE!</v>
      </c>
      <c r="AB203" s="44"/>
      <c r="AC203" s="44"/>
      <c r="AD203" s="44"/>
    </row>
    <row r="204" spans="1:30" ht="15.75" hidden="1" customHeight="1">
      <c r="A204" s="47" t="s">
        <v>542</v>
      </c>
      <c r="B204" s="47" t="s">
        <v>242</v>
      </c>
      <c r="C204" s="60" t="s">
        <v>539</v>
      </c>
      <c r="D204" s="49" t="s">
        <v>53</v>
      </c>
      <c r="E204" s="49">
        <v>10</v>
      </c>
      <c r="F204" s="50">
        <v>800</v>
      </c>
      <c r="G204" s="51" t="s">
        <v>54</v>
      </c>
      <c r="H204" s="52">
        <v>46174</v>
      </c>
      <c r="I204" s="53" t="s">
        <v>55</v>
      </c>
      <c r="J204" s="53" t="s">
        <v>56</v>
      </c>
      <c r="K204" s="53" t="s">
        <v>164</v>
      </c>
      <c r="L204" s="53" t="s">
        <v>58</v>
      </c>
      <c r="M204" s="54" t="s">
        <v>153</v>
      </c>
      <c r="N204" s="55" t="s">
        <v>21</v>
      </c>
      <c r="O204" s="56" t="s">
        <v>60</v>
      </c>
      <c r="P204" s="56"/>
      <c r="Q204" s="56"/>
      <c r="R204" s="57" t="s">
        <v>158</v>
      </c>
      <c r="S204" s="57" t="s">
        <v>252</v>
      </c>
      <c r="T204" s="56"/>
      <c r="U204" s="56"/>
      <c r="V204" s="57" t="str">
        <f t="array" ref="V204">IFERROR(INDEX(#REF!,MATCH($Q204,#REF!,0)),"")</f>
        <v/>
      </c>
      <c r="W204" s="57" t="str">
        <f t="array" ref="W204">IFERROR(INDEX(#REF!,MATCH($Q204,#REF!,0)),"")</f>
        <v/>
      </c>
      <c r="X204" s="58" t="str">
        <f t="array" ref="X204">IFERROR(INDEX(#REF!,MATCH($Q204,#REF!,0)),"")</f>
        <v/>
      </c>
      <c r="Y204" s="58" t="str">
        <f t="array" ref="Y204">IFERROR(INDEX(#REF!,MATCH($Q204,#REF!,0)),"")</f>
        <v/>
      </c>
      <c r="Z204" s="58" t="str">
        <f t="array" ref="Z204">IFERROR(INDEX(#REF!,MATCH($Q204,#REF!,0)),"")</f>
        <v/>
      </c>
      <c r="AA204" s="58" t="e">
        <f t="shared" si="0"/>
        <v>#VALUE!</v>
      </c>
      <c r="AB204" s="56"/>
      <c r="AC204" s="56"/>
      <c r="AD204" s="56"/>
    </row>
    <row r="205" spans="1:30" ht="15.75" hidden="1" customHeight="1">
      <c r="A205" s="35" t="s">
        <v>543</v>
      </c>
      <c r="B205" s="35" t="s">
        <v>242</v>
      </c>
      <c r="C205" s="36" t="s">
        <v>469</v>
      </c>
      <c r="D205" s="37" t="s">
        <v>53</v>
      </c>
      <c r="E205" s="37">
        <v>4</v>
      </c>
      <c r="F205" s="38">
        <v>800</v>
      </c>
      <c r="G205" s="39" t="s">
        <v>54</v>
      </c>
      <c r="H205" s="40">
        <v>46174</v>
      </c>
      <c r="I205" s="41" t="s">
        <v>55</v>
      </c>
      <c r="J205" s="41" t="s">
        <v>56</v>
      </c>
      <c r="K205" s="41" t="s">
        <v>164</v>
      </c>
      <c r="L205" s="41" t="s">
        <v>58</v>
      </c>
      <c r="M205" s="42" t="s">
        <v>153</v>
      </c>
      <c r="N205" s="43" t="s">
        <v>21</v>
      </c>
      <c r="O205" s="44" t="s">
        <v>60</v>
      </c>
      <c r="P205" s="44"/>
      <c r="Q205" s="44"/>
      <c r="R205" s="45" t="s">
        <v>308</v>
      </c>
      <c r="S205" s="45" t="s">
        <v>309</v>
      </c>
      <c r="T205" s="44"/>
      <c r="U205" s="44"/>
      <c r="V205" s="45" t="str">
        <f t="array" ref="V205">IFERROR(INDEX(#REF!,MATCH($Q205,#REF!,0)),"")</f>
        <v/>
      </c>
      <c r="W205" s="45" t="str">
        <f t="array" ref="W205">IFERROR(INDEX(#REF!,MATCH($Q205,#REF!,0)),"")</f>
        <v/>
      </c>
      <c r="X205" s="46" t="str">
        <f t="array" ref="X205">IFERROR(INDEX(#REF!,MATCH($Q205,#REF!,0)),"")</f>
        <v/>
      </c>
      <c r="Y205" s="46" t="str">
        <f t="array" ref="Y205">IFERROR(INDEX(#REF!,MATCH($Q205,#REF!,0)),"")</f>
        <v/>
      </c>
      <c r="Z205" s="46" t="str">
        <f t="array" ref="Z205">IFERROR(INDEX(#REF!,MATCH($Q205,#REF!,0)),"")</f>
        <v/>
      </c>
      <c r="AA205" s="46" t="e">
        <f t="shared" si="0"/>
        <v>#VALUE!</v>
      </c>
      <c r="AB205" s="44"/>
      <c r="AC205" s="44"/>
      <c r="AD205" s="44"/>
    </row>
    <row r="206" spans="1:30" ht="15.75" hidden="1" customHeight="1">
      <c r="A206" s="47" t="s">
        <v>544</v>
      </c>
      <c r="B206" s="47" t="s">
        <v>317</v>
      </c>
      <c r="C206" s="60" t="s">
        <v>545</v>
      </c>
      <c r="D206" s="49" t="s">
        <v>53</v>
      </c>
      <c r="E206" s="49">
        <v>2</v>
      </c>
      <c r="F206" s="50">
        <v>800</v>
      </c>
      <c r="G206" s="51" t="s">
        <v>54</v>
      </c>
      <c r="H206" s="52">
        <v>46174</v>
      </c>
      <c r="I206" s="53" t="s">
        <v>55</v>
      </c>
      <c r="J206" s="53" t="s">
        <v>56</v>
      </c>
      <c r="K206" s="53" t="s">
        <v>164</v>
      </c>
      <c r="L206" s="53" t="s">
        <v>84</v>
      </c>
      <c r="M206" s="54" t="s">
        <v>136</v>
      </c>
      <c r="N206" s="55" t="s">
        <v>21</v>
      </c>
      <c r="O206" s="56" t="s">
        <v>60</v>
      </c>
      <c r="P206" s="56"/>
      <c r="Q206" s="56"/>
      <c r="R206" s="57" t="s">
        <v>546</v>
      </c>
      <c r="S206" s="57" t="s">
        <v>547</v>
      </c>
      <c r="T206" s="56"/>
      <c r="U206" s="56"/>
      <c r="V206" s="57" t="str">
        <f t="array" ref="V206">IFERROR(INDEX(#REF!,MATCH($Q206,#REF!,0)),"")</f>
        <v/>
      </c>
      <c r="W206" s="57" t="str">
        <f t="array" ref="W206">IFERROR(INDEX(#REF!,MATCH($Q206,#REF!,0)),"")</f>
        <v/>
      </c>
      <c r="X206" s="58" t="str">
        <f t="array" ref="X206">IFERROR(INDEX(#REF!,MATCH($Q206,#REF!,0)),"")</f>
        <v/>
      </c>
      <c r="Y206" s="58" t="str">
        <f t="array" ref="Y206">IFERROR(INDEX(#REF!,MATCH($Q206,#REF!,0)),"")</f>
        <v/>
      </c>
      <c r="Z206" s="58" t="str">
        <f t="array" ref="Z206">IFERROR(INDEX(#REF!,MATCH($Q206,#REF!,0)),"")</f>
        <v/>
      </c>
      <c r="AA206" s="58" t="e">
        <f t="shared" si="0"/>
        <v>#VALUE!</v>
      </c>
      <c r="AB206" s="56"/>
      <c r="AC206" s="56"/>
      <c r="AD206" s="56"/>
    </row>
    <row r="207" spans="1:30" ht="15.75" hidden="1" customHeight="1">
      <c r="A207" s="35" t="s">
        <v>548</v>
      </c>
      <c r="B207" s="35" t="s">
        <v>440</v>
      </c>
      <c r="C207" s="36" t="s">
        <v>549</v>
      </c>
      <c r="D207" s="37" t="s">
        <v>53</v>
      </c>
      <c r="E207" s="37">
        <v>4</v>
      </c>
      <c r="F207" s="38">
        <v>800</v>
      </c>
      <c r="G207" s="39" t="s">
        <v>54</v>
      </c>
      <c r="H207" s="40">
        <v>46174</v>
      </c>
      <c r="I207" s="41" t="s">
        <v>55</v>
      </c>
      <c r="J207" s="41" t="s">
        <v>56</v>
      </c>
      <c r="K207" s="41" t="s">
        <v>164</v>
      </c>
      <c r="L207" s="41" t="s">
        <v>58</v>
      </c>
      <c r="M207" s="42" t="s">
        <v>59</v>
      </c>
      <c r="N207" s="43" t="s">
        <v>21</v>
      </c>
      <c r="O207" s="44" t="s">
        <v>60</v>
      </c>
      <c r="P207" s="44"/>
      <c r="Q207" s="44"/>
      <c r="R207" s="45"/>
      <c r="S207" s="45" t="s">
        <v>488</v>
      </c>
      <c r="T207" s="44"/>
      <c r="U207" s="44"/>
      <c r="V207" s="45" t="str">
        <f t="array" ref="V207">IFERROR(INDEX(#REF!,MATCH($Q207,#REF!,0)),"")</f>
        <v/>
      </c>
      <c r="W207" s="45" t="str">
        <f t="array" ref="W207">IFERROR(INDEX(#REF!,MATCH($Q207,#REF!,0)),"")</f>
        <v/>
      </c>
      <c r="X207" s="46" t="str">
        <f t="array" ref="X207">IFERROR(INDEX(#REF!,MATCH($Q207,#REF!,0)),"")</f>
        <v/>
      </c>
      <c r="Y207" s="46" t="str">
        <f t="array" ref="Y207">IFERROR(INDEX(#REF!,MATCH($Q207,#REF!,0)),"")</f>
        <v/>
      </c>
      <c r="Z207" s="46" t="str">
        <f t="array" ref="Z207">IFERROR(INDEX(#REF!,MATCH($Q207,#REF!,0)),"")</f>
        <v/>
      </c>
      <c r="AA207" s="46" t="e">
        <f t="shared" si="0"/>
        <v>#VALUE!</v>
      </c>
      <c r="AB207" s="44"/>
      <c r="AC207" s="44"/>
      <c r="AD207" s="44"/>
    </row>
    <row r="208" spans="1:30" ht="15.75" hidden="1" customHeight="1">
      <c r="A208" s="47" t="s">
        <v>550</v>
      </c>
      <c r="B208" s="47" t="s">
        <v>169</v>
      </c>
      <c r="C208" s="60" t="s">
        <v>551</v>
      </c>
      <c r="D208" s="49" t="s">
        <v>53</v>
      </c>
      <c r="E208" s="49">
        <v>4</v>
      </c>
      <c r="F208" s="50">
        <v>800</v>
      </c>
      <c r="G208" s="51" t="s">
        <v>54</v>
      </c>
      <c r="H208" s="52">
        <v>46174</v>
      </c>
      <c r="I208" s="53" t="s">
        <v>55</v>
      </c>
      <c r="J208" s="53" t="s">
        <v>56</v>
      </c>
      <c r="K208" s="53" t="s">
        <v>164</v>
      </c>
      <c r="L208" s="53" t="s">
        <v>58</v>
      </c>
      <c r="M208" s="54" t="s">
        <v>109</v>
      </c>
      <c r="N208" s="55" t="s">
        <v>21</v>
      </c>
      <c r="O208" s="56" t="s">
        <v>60</v>
      </c>
      <c r="P208" s="56"/>
      <c r="Q208" s="56"/>
      <c r="R208" s="57"/>
      <c r="S208" s="57" t="s">
        <v>488</v>
      </c>
      <c r="T208" s="56"/>
      <c r="U208" s="56"/>
      <c r="V208" s="57" t="str">
        <f t="array" ref="V208">IFERROR(INDEX(#REF!,MATCH($Q208,#REF!,0)),"")</f>
        <v/>
      </c>
      <c r="W208" s="57" t="str">
        <f t="array" ref="W208">IFERROR(INDEX(#REF!,MATCH($Q208,#REF!,0)),"")</f>
        <v/>
      </c>
      <c r="X208" s="58" t="str">
        <f t="array" ref="X208">IFERROR(INDEX(#REF!,MATCH($Q208,#REF!,0)),"")</f>
        <v/>
      </c>
      <c r="Y208" s="58" t="str">
        <f t="array" ref="Y208">IFERROR(INDEX(#REF!,MATCH($Q208,#REF!,0)),"")</f>
        <v/>
      </c>
      <c r="Z208" s="58" t="str">
        <f t="array" ref="Z208">IFERROR(INDEX(#REF!,MATCH($Q208,#REF!,0)),"")</f>
        <v/>
      </c>
      <c r="AA208" s="58" t="e">
        <f t="shared" si="0"/>
        <v>#VALUE!</v>
      </c>
      <c r="AB208" s="56"/>
      <c r="AC208" s="56"/>
      <c r="AD208" s="56"/>
    </row>
    <row r="209" spans="1:30" ht="15.75" hidden="1" customHeight="1">
      <c r="A209" s="35" t="s">
        <v>552</v>
      </c>
      <c r="B209" s="35" t="s">
        <v>440</v>
      </c>
      <c r="C209" s="36" t="s">
        <v>551</v>
      </c>
      <c r="D209" s="37" t="s">
        <v>53</v>
      </c>
      <c r="E209" s="37">
        <v>4</v>
      </c>
      <c r="F209" s="38">
        <v>800</v>
      </c>
      <c r="G209" s="39" t="s">
        <v>54</v>
      </c>
      <c r="H209" s="40">
        <v>46174</v>
      </c>
      <c r="I209" s="41" t="s">
        <v>55</v>
      </c>
      <c r="J209" s="41" t="s">
        <v>56</v>
      </c>
      <c r="K209" s="41" t="s">
        <v>164</v>
      </c>
      <c r="L209" s="41" t="s">
        <v>58</v>
      </c>
      <c r="M209" s="42" t="s">
        <v>109</v>
      </c>
      <c r="N209" s="43" t="s">
        <v>21</v>
      </c>
      <c r="O209" s="44" t="s">
        <v>60</v>
      </c>
      <c r="P209" s="44"/>
      <c r="Q209" s="44"/>
      <c r="R209" s="45"/>
      <c r="S209" s="45" t="s">
        <v>488</v>
      </c>
      <c r="T209" s="44"/>
      <c r="U209" s="44"/>
      <c r="V209" s="45" t="str">
        <f t="array" ref="V209">IFERROR(INDEX(#REF!,MATCH($Q209,#REF!,0)),"")</f>
        <v/>
      </c>
      <c r="W209" s="45" t="str">
        <f t="array" ref="W209">IFERROR(INDEX(#REF!,MATCH($Q209,#REF!,0)),"")</f>
        <v/>
      </c>
      <c r="X209" s="46" t="str">
        <f t="array" ref="X209">IFERROR(INDEX(#REF!,MATCH($Q209,#REF!,0)),"")</f>
        <v/>
      </c>
      <c r="Y209" s="46" t="str">
        <f t="array" ref="Y209">IFERROR(INDEX(#REF!,MATCH($Q209,#REF!,0)),"")</f>
        <v/>
      </c>
      <c r="Z209" s="46" t="str">
        <f t="array" ref="Z209">IFERROR(INDEX(#REF!,MATCH($Q209,#REF!,0)),"")</f>
        <v/>
      </c>
      <c r="AA209" s="46" t="e">
        <f t="shared" si="0"/>
        <v>#VALUE!</v>
      </c>
      <c r="AB209" s="44"/>
      <c r="AC209" s="44"/>
      <c r="AD209" s="44"/>
    </row>
    <row r="210" spans="1:30" ht="15.75" hidden="1" customHeight="1">
      <c r="A210" s="47" t="s">
        <v>553</v>
      </c>
      <c r="B210" s="47" t="s">
        <v>242</v>
      </c>
      <c r="C210" s="60" t="s">
        <v>551</v>
      </c>
      <c r="D210" s="49" t="s">
        <v>53</v>
      </c>
      <c r="E210" s="49">
        <v>4</v>
      </c>
      <c r="F210" s="50">
        <v>800</v>
      </c>
      <c r="G210" s="51" t="s">
        <v>54</v>
      </c>
      <c r="H210" s="52">
        <v>46174</v>
      </c>
      <c r="I210" s="53" t="s">
        <v>55</v>
      </c>
      <c r="J210" s="53" t="s">
        <v>56</v>
      </c>
      <c r="K210" s="53" t="s">
        <v>164</v>
      </c>
      <c r="L210" s="53" t="s">
        <v>58</v>
      </c>
      <c r="M210" s="54" t="s">
        <v>109</v>
      </c>
      <c r="N210" s="55" t="s">
        <v>21</v>
      </c>
      <c r="O210" s="56" t="s">
        <v>60</v>
      </c>
      <c r="P210" s="56"/>
      <c r="Q210" s="56"/>
      <c r="R210" s="57"/>
      <c r="S210" s="57" t="s">
        <v>488</v>
      </c>
      <c r="T210" s="56"/>
      <c r="U210" s="56"/>
      <c r="V210" s="57" t="str">
        <f t="array" ref="V210">IFERROR(INDEX(#REF!,MATCH($Q210,#REF!,0)),"")</f>
        <v/>
      </c>
      <c r="W210" s="57" t="str">
        <f t="array" ref="W210">IFERROR(INDEX(#REF!,MATCH($Q210,#REF!,0)),"")</f>
        <v/>
      </c>
      <c r="X210" s="58" t="str">
        <f t="array" ref="X210">IFERROR(INDEX(#REF!,MATCH($Q210,#REF!,0)),"")</f>
        <v/>
      </c>
      <c r="Y210" s="58" t="str">
        <f t="array" ref="Y210">IFERROR(INDEX(#REF!,MATCH($Q210,#REF!,0)),"")</f>
        <v/>
      </c>
      <c r="Z210" s="58" t="str">
        <f t="array" ref="Z210">IFERROR(INDEX(#REF!,MATCH($Q210,#REF!,0)),"")</f>
        <v/>
      </c>
      <c r="AA210" s="58" t="e">
        <f t="shared" si="0"/>
        <v>#VALUE!</v>
      </c>
      <c r="AB210" s="56"/>
      <c r="AC210" s="56"/>
      <c r="AD210" s="56"/>
    </row>
    <row r="211" spans="1:30" ht="15.75" hidden="1" customHeight="1">
      <c r="A211" s="35" t="s">
        <v>554</v>
      </c>
      <c r="B211" s="35" t="s">
        <v>172</v>
      </c>
      <c r="C211" s="36" t="s">
        <v>551</v>
      </c>
      <c r="D211" s="37" t="s">
        <v>53</v>
      </c>
      <c r="E211" s="37">
        <v>4</v>
      </c>
      <c r="F211" s="38">
        <v>800</v>
      </c>
      <c r="G211" s="39" t="s">
        <v>54</v>
      </c>
      <c r="H211" s="40">
        <v>46174</v>
      </c>
      <c r="I211" s="41" t="s">
        <v>55</v>
      </c>
      <c r="J211" s="41" t="s">
        <v>56</v>
      </c>
      <c r="K211" s="41" t="s">
        <v>164</v>
      </c>
      <c r="L211" s="41" t="s">
        <v>58</v>
      </c>
      <c r="M211" s="42" t="s">
        <v>109</v>
      </c>
      <c r="N211" s="43" t="s">
        <v>21</v>
      </c>
      <c r="O211" s="44" t="s">
        <v>60</v>
      </c>
      <c r="P211" s="44"/>
      <c r="Q211" s="44"/>
      <c r="R211" s="45"/>
      <c r="S211" s="45" t="s">
        <v>488</v>
      </c>
      <c r="T211" s="44"/>
      <c r="U211" s="44"/>
      <c r="V211" s="45" t="str">
        <f t="array" ref="V211">IFERROR(INDEX(#REF!,MATCH($Q211,#REF!,0)),"")</f>
        <v/>
      </c>
      <c r="W211" s="45" t="str">
        <f t="array" ref="W211">IFERROR(INDEX(#REF!,MATCH($Q211,#REF!,0)),"")</f>
        <v/>
      </c>
      <c r="X211" s="46" t="str">
        <f t="array" ref="X211">IFERROR(INDEX(#REF!,MATCH($Q211,#REF!,0)),"")</f>
        <v/>
      </c>
      <c r="Y211" s="46" t="str">
        <f t="array" ref="Y211">IFERROR(INDEX(#REF!,MATCH($Q211,#REF!,0)),"")</f>
        <v/>
      </c>
      <c r="Z211" s="46" t="str">
        <f t="array" ref="Z211">IFERROR(INDEX(#REF!,MATCH($Q211,#REF!,0)),"")</f>
        <v/>
      </c>
      <c r="AA211" s="46" t="e">
        <f t="shared" si="0"/>
        <v>#VALUE!</v>
      </c>
      <c r="AB211" s="44"/>
      <c r="AC211" s="44"/>
      <c r="AD211" s="44"/>
    </row>
    <row r="212" spans="1:30" ht="15.75" hidden="1" customHeight="1">
      <c r="A212" s="47" t="s">
        <v>555</v>
      </c>
      <c r="B212" s="47" t="s">
        <v>161</v>
      </c>
      <c r="C212" s="60" t="s">
        <v>556</v>
      </c>
      <c r="D212" s="49" t="s">
        <v>53</v>
      </c>
      <c r="E212" s="49">
        <v>1</v>
      </c>
      <c r="F212" s="50">
        <v>800</v>
      </c>
      <c r="G212" s="51" t="s">
        <v>54</v>
      </c>
      <c r="H212" s="52">
        <v>46174</v>
      </c>
      <c r="I212" s="53" t="s">
        <v>55</v>
      </c>
      <c r="J212" s="53" t="s">
        <v>56</v>
      </c>
      <c r="K212" s="53" t="s">
        <v>164</v>
      </c>
      <c r="L212" s="53" t="s">
        <v>58</v>
      </c>
      <c r="M212" s="54" t="s">
        <v>109</v>
      </c>
      <c r="N212" s="55" t="s">
        <v>21</v>
      </c>
      <c r="O212" s="56" t="s">
        <v>60</v>
      </c>
      <c r="P212" s="56"/>
      <c r="Q212" s="56"/>
      <c r="R212" s="57"/>
      <c r="S212" s="57" t="s">
        <v>297</v>
      </c>
      <c r="T212" s="56"/>
      <c r="U212" s="56"/>
      <c r="V212" s="57" t="str">
        <f t="array" ref="V212">IFERROR(INDEX(#REF!,MATCH($Q212,#REF!,0)),"")</f>
        <v/>
      </c>
      <c r="W212" s="57" t="str">
        <f t="array" ref="W212">IFERROR(INDEX(#REF!,MATCH($Q212,#REF!,0)),"")</f>
        <v/>
      </c>
      <c r="X212" s="58" t="str">
        <f t="array" ref="X212">IFERROR(INDEX(#REF!,MATCH($Q212,#REF!,0)),"")</f>
        <v/>
      </c>
      <c r="Y212" s="58" t="str">
        <f t="array" ref="Y212">IFERROR(INDEX(#REF!,MATCH($Q212,#REF!,0)),"")</f>
        <v/>
      </c>
      <c r="Z212" s="58" t="str">
        <f t="array" ref="Z212">IFERROR(INDEX(#REF!,MATCH($Q212,#REF!,0)),"")</f>
        <v/>
      </c>
      <c r="AA212" s="58" t="e">
        <f t="shared" si="0"/>
        <v>#VALUE!</v>
      </c>
      <c r="AB212" s="56"/>
      <c r="AC212" s="56"/>
      <c r="AD212" s="56"/>
    </row>
    <row r="213" spans="1:30" ht="15.75" hidden="1" customHeight="1">
      <c r="A213" s="35" t="s">
        <v>557</v>
      </c>
      <c r="B213" s="35" t="s">
        <v>242</v>
      </c>
      <c r="C213" s="36" t="s">
        <v>558</v>
      </c>
      <c r="D213" s="37" t="s">
        <v>53</v>
      </c>
      <c r="E213" s="37">
        <v>20</v>
      </c>
      <c r="F213" s="38">
        <v>798</v>
      </c>
      <c r="G213" s="39" t="s">
        <v>54</v>
      </c>
      <c r="H213" s="40">
        <v>46174</v>
      </c>
      <c r="I213" s="41" t="s">
        <v>55</v>
      </c>
      <c r="J213" s="41" t="s">
        <v>56</v>
      </c>
      <c r="K213" s="41" t="s">
        <v>164</v>
      </c>
      <c r="L213" s="41" t="s">
        <v>58</v>
      </c>
      <c r="M213" s="42" t="s">
        <v>102</v>
      </c>
      <c r="N213" s="43" t="s">
        <v>21</v>
      </c>
      <c r="O213" s="44" t="s">
        <v>60</v>
      </c>
      <c r="P213" s="44"/>
      <c r="Q213" s="44"/>
      <c r="R213" s="45" t="s">
        <v>476</v>
      </c>
      <c r="S213" s="45" t="s">
        <v>477</v>
      </c>
      <c r="T213" s="44"/>
      <c r="U213" s="44"/>
      <c r="V213" s="45" t="str">
        <f t="array" ref="V213">IFERROR(INDEX(#REF!,MATCH($Q213,#REF!,0)),"")</f>
        <v/>
      </c>
      <c r="W213" s="45" t="str">
        <f t="array" ref="W213">IFERROR(INDEX(#REF!,MATCH($Q213,#REF!,0)),"")</f>
        <v/>
      </c>
      <c r="X213" s="46" t="str">
        <f t="array" ref="X213">IFERROR(INDEX(#REF!,MATCH($Q213,#REF!,0)),"")</f>
        <v/>
      </c>
      <c r="Y213" s="46" t="str">
        <f t="array" ref="Y213">IFERROR(INDEX(#REF!,MATCH($Q213,#REF!,0)),"")</f>
        <v/>
      </c>
      <c r="Z213" s="46" t="str">
        <f t="array" ref="Z213">IFERROR(INDEX(#REF!,MATCH($Q213,#REF!,0)),"")</f>
        <v/>
      </c>
      <c r="AA213" s="46" t="e">
        <f t="shared" si="0"/>
        <v>#VALUE!</v>
      </c>
      <c r="AB213" s="44"/>
      <c r="AC213" s="44"/>
      <c r="AD213" s="44"/>
    </row>
    <row r="214" spans="1:30" ht="15.75" hidden="1" customHeight="1">
      <c r="A214" s="47" t="s">
        <v>559</v>
      </c>
      <c r="B214" s="47" t="s">
        <v>156</v>
      </c>
      <c r="C214" s="60" t="s">
        <v>560</v>
      </c>
      <c r="D214" s="49" t="s">
        <v>561</v>
      </c>
      <c r="E214" s="49">
        <v>5</v>
      </c>
      <c r="F214" s="50">
        <v>750</v>
      </c>
      <c r="G214" s="51" t="s">
        <v>54</v>
      </c>
      <c r="H214" s="52">
        <v>46174</v>
      </c>
      <c r="I214" s="53" t="s">
        <v>55</v>
      </c>
      <c r="J214" s="53" t="s">
        <v>56</v>
      </c>
      <c r="K214" s="53" t="s">
        <v>164</v>
      </c>
      <c r="L214" s="53" t="s">
        <v>58</v>
      </c>
      <c r="M214" s="54" t="s">
        <v>136</v>
      </c>
      <c r="N214" s="55" t="s">
        <v>21</v>
      </c>
      <c r="O214" s="56" t="s">
        <v>60</v>
      </c>
      <c r="P214" s="56"/>
      <c r="Q214" s="56"/>
      <c r="R214" s="57" t="s">
        <v>562</v>
      </c>
      <c r="S214" s="57" t="s">
        <v>563</v>
      </c>
      <c r="T214" s="56"/>
      <c r="U214" s="56"/>
      <c r="V214" s="57" t="str">
        <f t="array" ref="V214">IFERROR(INDEX(#REF!,MATCH($Q214,#REF!,0)),"")</f>
        <v/>
      </c>
      <c r="W214" s="57" t="str">
        <f t="array" ref="W214">IFERROR(INDEX(#REF!,MATCH($Q214,#REF!,0)),"")</f>
        <v/>
      </c>
      <c r="X214" s="58" t="str">
        <f t="array" ref="X214">IFERROR(INDEX(#REF!,MATCH($Q214,#REF!,0)),"")</f>
        <v/>
      </c>
      <c r="Y214" s="58" t="str">
        <f t="array" ref="Y214">IFERROR(INDEX(#REF!,MATCH($Q214,#REF!,0)),"")</f>
        <v/>
      </c>
      <c r="Z214" s="58" t="str">
        <f t="array" ref="Z214">IFERROR(INDEX(#REF!,MATCH($Q214,#REF!,0)),"")</f>
        <v/>
      </c>
      <c r="AA214" s="58" t="e">
        <f t="shared" si="0"/>
        <v>#VALUE!</v>
      </c>
      <c r="AB214" s="56"/>
      <c r="AC214" s="56"/>
      <c r="AD214" s="56"/>
    </row>
    <row r="215" spans="1:30" ht="15.75" hidden="1" customHeight="1">
      <c r="A215" s="35" t="s">
        <v>564</v>
      </c>
      <c r="B215" s="35" t="s">
        <v>254</v>
      </c>
      <c r="C215" s="36" t="s">
        <v>565</v>
      </c>
      <c r="D215" s="37" t="s">
        <v>53</v>
      </c>
      <c r="E215" s="37">
        <v>5</v>
      </c>
      <c r="F215" s="38">
        <v>750</v>
      </c>
      <c r="G215" s="39" t="s">
        <v>54</v>
      </c>
      <c r="H215" s="40">
        <v>46174</v>
      </c>
      <c r="I215" s="41" t="s">
        <v>55</v>
      </c>
      <c r="J215" s="41" t="s">
        <v>56</v>
      </c>
      <c r="K215" s="41" t="s">
        <v>164</v>
      </c>
      <c r="L215" s="41" t="s">
        <v>58</v>
      </c>
      <c r="M215" s="42" t="s">
        <v>148</v>
      </c>
      <c r="N215" s="43" t="s">
        <v>21</v>
      </c>
      <c r="O215" s="44" t="s">
        <v>60</v>
      </c>
      <c r="P215" s="44"/>
      <c r="Q215" s="44"/>
      <c r="R215" s="45" t="s">
        <v>304</v>
      </c>
      <c r="S215" s="45" t="s">
        <v>305</v>
      </c>
      <c r="T215" s="44"/>
      <c r="U215" s="44"/>
      <c r="V215" s="45" t="str">
        <f t="array" ref="V215">IFERROR(INDEX(#REF!,MATCH($Q215,#REF!,0)),"")</f>
        <v/>
      </c>
      <c r="W215" s="45" t="str">
        <f t="array" ref="W215">IFERROR(INDEX(#REF!,MATCH($Q215,#REF!,0)),"")</f>
        <v/>
      </c>
      <c r="X215" s="46" t="str">
        <f t="array" ref="X215">IFERROR(INDEX(#REF!,MATCH($Q215,#REF!,0)),"")</f>
        <v/>
      </c>
      <c r="Y215" s="46" t="str">
        <f t="array" ref="Y215">IFERROR(INDEX(#REF!,MATCH($Q215,#REF!,0)),"")</f>
        <v/>
      </c>
      <c r="Z215" s="46" t="str">
        <f t="array" ref="Z215">IFERROR(INDEX(#REF!,MATCH($Q215,#REF!,0)),"")</f>
        <v/>
      </c>
      <c r="AA215" s="46" t="e">
        <f t="shared" si="0"/>
        <v>#VALUE!</v>
      </c>
      <c r="AB215" s="44"/>
      <c r="AC215" s="44"/>
      <c r="AD215" s="44"/>
    </row>
    <row r="216" spans="1:30" ht="15.75" hidden="1" customHeight="1">
      <c r="A216" s="47" t="s">
        <v>566</v>
      </c>
      <c r="B216" s="47" t="s">
        <v>169</v>
      </c>
      <c r="C216" s="60" t="s">
        <v>567</v>
      </c>
      <c r="D216" s="49" t="s">
        <v>53</v>
      </c>
      <c r="E216" s="49">
        <v>10</v>
      </c>
      <c r="F216" s="50">
        <v>740</v>
      </c>
      <c r="G216" s="51" t="s">
        <v>54</v>
      </c>
      <c r="H216" s="52">
        <v>46174</v>
      </c>
      <c r="I216" s="53" t="s">
        <v>55</v>
      </c>
      <c r="J216" s="53" t="s">
        <v>56</v>
      </c>
      <c r="K216" s="53" t="s">
        <v>164</v>
      </c>
      <c r="L216" s="53" t="s">
        <v>58</v>
      </c>
      <c r="M216" s="54" t="s">
        <v>109</v>
      </c>
      <c r="N216" s="55" t="s">
        <v>21</v>
      </c>
      <c r="O216" s="56" t="s">
        <v>60</v>
      </c>
      <c r="P216" s="56"/>
      <c r="Q216" s="56"/>
      <c r="R216" s="57" t="s">
        <v>158</v>
      </c>
      <c r="S216" s="57" t="s">
        <v>515</v>
      </c>
      <c r="T216" s="56"/>
      <c r="U216" s="56"/>
      <c r="V216" s="57" t="str">
        <f t="array" ref="V216">IFERROR(INDEX(#REF!,MATCH($Q216,#REF!,0)),"")</f>
        <v/>
      </c>
      <c r="W216" s="57" t="str">
        <f t="array" ref="W216">IFERROR(INDEX(#REF!,MATCH($Q216,#REF!,0)),"")</f>
        <v/>
      </c>
      <c r="X216" s="58" t="str">
        <f t="array" ref="X216">IFERROR(INDEX(#REF!,MATCH($Q216,#REF!,0)),"")</f>
        <v/>
      </c>
      <c r="Y216" s="58" t="str">
        <f t="array" ref="Y216">IFERROR(INDEX(#REF!,MATCH($Q216,#REF!,0)),"")</f>
        <v/>
      </c>
      <c r="Z216" s="58" t="str">
        <f t="array" ref="Z216">IFERROR(INDEX(#REF!,MATCH($Q216,#REF!,0)),"")</f>
        <v/>
      </c>
      <c r="AA216" s="58" t="e">
        <f t="shared" si="0"/>
        <v>#VALUE!</v>
      </c>
      <c r="AB216" s="56"/>
      <c r="AC216" s="56"/>
      <c r="AD216" s="56"/>
    </row>
    <row r="217" spans="1:30" ht="15.75" hidden="1" customHeight="1">
      <c r="A217" s="35" t="s">
        <v>568</v>
      </c>
      <c r="B217" s="35" t="s">
        <v>440</v>
      </c>
      <c r="C217" s="36" t="s">
        <v>569</v>
      </c>
      <c r="D217" s="37" t="s">
        <v>53</v>
      </c>
      <c r="E217" s="37">
        <v>10</v>
      </c>
      <c r="F217" s="38">
        <v>720</v>
      </c>
      <c r="G217" s="39" t="s">
        <v>54</v>
      </c>
      <c r="H217" s="40">
        <v>46174</v>
      </c>
      <c r="I217" s="41" t="s">
        <v>55</v>
      </c>
      <c r="J217" s="41" t="s">
        <v>56</v>
      </c>
      <c r="K217" s="41" t="s">
        <v>164</v>
      </c>
      <c r="L217" s="41" t="s">
        <v>58</v>
      </c>
      <c r="M217" s="42" t="s">
        <v>59</v>
      </c>
      <c r="N217" s="43" t="s">
        <v>21</v>
      </c>
      <c r="O217" s="44" t="s">
        <v>60</v>
      </c>
      <c r="P217" s="44"/>
      <c r="Q217" s="44"/>
      <c r="R217" s="45" t="s">
        <v>202</v>
      </c>
      <c r="S217" s="45" t="s">
        <v>181</v>
      </c>
      <c r="T217" s="44"/>
      <c r="U217" s="44"/>
      <c r="V217" s="45" t="str">
        <f t="array" ref="V217">IFERROR(INDEX(#REF!,MATCH($Q217,#REF!,0)),"")</f>
        <v/>
      </c>
      <c r="W217" s="45" t="str">
        <f t="array" ref="W217">IFERROR(INDEX(#REF!,MATCH($Q217,#REF!,0)),"")</f>
        <v/>
      </c>
      <c r="X217" s="46" t="str">
        <f t="array" ref="X217">IFERROR(INDEX(#REF!,MATCH($Q217,#REF!,0)),"")</f>
        <v/>
      </c>
      <c r="Y217" s="46" t="str">
        <f t="array" ref="Y217">IFERROR(INDEX(#REF!,MATCH($Q217,#REF!,0)),"")</f>
        <v/>
      </c>
      <c r="Z217" s="46" t="str">
        <f t="array" ref="Z217">IFERROR(INDEX(#REF!,MATCH($Q217,#REF!,0)),"")</f>
        <v/>
      </c>
      <c r="AA217" s="46" t="e">
        <f t="shared" si="0"/>
        <v>#VALUE!</v>
      </c>
      <c r="AB217" s="44"/>
      <c r="AC217" s="44"/>
      <c r="AD217" s="44"/>
    </row>
    <row r="218" spans="1:30" ht="15.75" hidden="1" customHeight="1">
      <c r="A218" s="47" t="s">
        <v>570</v>
      </c>
      <c r="B218" s="47" t="s">
        <v>317</v>
      </c>
      <c r="C218" s="60" t="s">
        <v>571</v>
      </c>
      <c r="D218" s="49" t="s">
        <v>53</v>
      </c>
      <c r="E218" s="49">
        <v>20</v>
      </c>
      <c r="F218" s="50">
        <v>720</v>
      </c>
      <c r="G218" s="51" t="s">
        <v>54</v>
      </c>
      <c r="H218" s="52">
        <v>46174</v>
      </c>
      <c r="I218" s="53" t="s">
        <v>55</v>
      </c>
      <c r="J218" s="53" t="s">
        <v>56</v>
      </c>
      <c r="K218" s="53" t="s">
        <v>164</v>
      </c>
      <c r="L218" s="53" t="s">
        <v>58</v>
      </c>
      <c r="M218" s="54" t="s">
        <v>136</v>
      </c>
      <c r="N218" s="55" t="s">
        <v>21</v>
      </c>
      <c r="O218" s="56" t="s">
        <v>60</v>
      </c>
      <c r="P218" s="56"/>
      <c r="Q218" s="56"/>
      <c r="R218" s="57"/>
      <c r="S218" s="57" t="s">
        <v>529</v>
      </c>
      <c r="T218" s="56"/>
      <c r="U218" s="56"/>
      <c r="V218" s="57" t="str">
        <f t="array" ref="V218">IFERROR(INDEX(#REF!,MATCH($Q218,#REF!,0)),"")</f>
        <v/>
      </c>
      <c r="W218" s="57" t="str">
        <f t="array" ref="W218">IFERROR(INDEX(#REF!,MATCH($Q218,#REF!,0)),"")</f>
        <v/>
      </c>
      <c r="X218" s="58" t="str">
        <f t="array" ref="X218">IFERROR(INDEX(#REF!,MATCH($Q218,#REF!,0)),"")</f>
        <v/>
      </c>
      <c r="Y218" s="58" t="str">
        <f t="array" ref="Y218">IFERROR(INDEX(#REF!,MATCH($Q218,#REF!,0)),"")</f>
        <v/>
      </c>
      <c r="Z218" s="58" t="str">
        <f t="array" ref="Z218">IFERROR(INDEX(#REF!,MATCH($Q218,#REF!,0)),"")</f>
        <v/>
      </c>
      <c r="AA218" s="58" t="e">
        <f t="shared" si="0"/>
        <v>#VALUE!</v>
      </c>
      <c r="AB218" s="56"/>
      <c r="AC218" s="56"/>
      <c r="AD218" s="56"/>
    </row>
    <row r="219" spans="1:30" ht="15.75" hidden="1" customHeight="1">
      <c r="A219" s="35" t="s">
        <v>572</v>
      </c>
      <c r="B219" s="35" t="s">
        <v>169</v>
      </c>
      <c r="C219" s="36" t="s">
        <v>573</v>
      </c>
      <c r="D219" s="37" t="s">
        <v>53</v>
      </c>
      <c r="E219" s="37">
        <v>20</v>
      </c>
      <c r="F219" s="38">
        <v>700</v>
      </c>
      <c r="G219" s="39" t="s">
        <v>54</v>
      </c>
      <c r="H219" s="40">
        <v>46174</v>
      </c>
      <c r="I219" s="41" t="s">
        <v>55</v>
      </c>
      <c r="J219" s="41" t="s">
        <v>56</v>
      </c>
      <c r="K219" s="41" t="s">
        <v>164</v>
      </c>
      <c r="L219" s="41" t="s">
        <v>58</v>
      </c>
      <c r="M219" s="42" t="s">
        <v>73</v>
      </c>
      <c r="N219" s="43" t="s">
        <v>21</v>
      </c>
      <c r="O219" s="44" t="s">
        <v>60</v>
      </c>
      <c r="P219" s="44"/>
      <c r="Q219" s="44"/>
      <c r="R219" s="45" t="s">
        <v>165</v>
      </c>
      <c r="S219" s="45" t="s">
        <v>505</v>
      </c>
      <c r="T219" s="44"/>
      <c r="U219" s="44"/>
      <c r="V219" s="45" t="str">
        <f t="array" ref="V219">IFERROR(INDEX(#REF!,MATCH($Q219,#REF!,0)),"")</f>
        <v/>
      </c>
      <c r="W219" s="45" t="str">
        <f t="array" ref="W219">IFERROR(INDEX(#REF!,MATCH($Q219,#REF!,0)),"")</f>
        <v/>
      </c>
      <c r="X219" s="46" t="str">
        <f t="array" ref="X219">IFERROR(INDEX(#REF!,MATCH($Q219,#REF!,0)),"")</f>
        <v/>
      </c>
      <c r="Y219" s="46" t="str">
        <f t="array" ref="Y219">IFERROR(INDEX(#REF!,MATCH($Q219,#REF!,0)),"")</f>
        <v/>
      </c>
      <c r="Z219" s="46" t="str">
        <f t="array" ref="Z219">IFERROR(INDEX(#REF!,MATCH($Q219,#REF!,0)),"")</f>
        <v/>
      </c>
      <c r="AA219" s="46" t="e">
        <f t="shared" si="0"/>
        <v>#VALUE!</v>
      </c>
      <c r="AB219" s="44"/>
      <c r="AC219" s="44"/>
      <c r="AD219" s="44"/>
    </row>
    <row r="220" spans="1:30" ht="15.75" hidden="1" customHeight="1">
      <c r="A220" s="47" t="s">
        <v>574</v>
      </c>
      <c r="B220" s="47" t="s">
        <v>242</v>
      </c>
      <c r="C220" s="60" t="s">
        <v>573</v>
      </c>
      <c r="D220" s="49" t="s">
        <v>53</v>
      </c>
      <c r="E220" s="49">
        <v>20</v>
      </c>
      <c r="F220" s="50">
        <v>700</v>
      </c>
      <c r="G220" s="51" t="s">
        <v>54</v>
      </c>
      <c r="H220" s="52">
        <v>46174</v>
      </c>
      <c r="I220" s="53" t="s">
        <v>55</v>
      </c>
      <c r="J220" s="53" t="s">
        <v>56</v>
      </c>
      <c r="K220" s="53" t="s">
        <v>164</v>
      </c>
      <c r="L220" s="53" t="s">
        <v>58</v>
      </c>
      <c r="M220" s="54" t="s">
        <v>73</v>
      </c>
      <c r="N220" s="55" t="s">
        <v>21</v>
      </c>
      <c r="O220" s="56" t="s">
        <v>60</v>
      </c>
      <c r="P220" s="56"/>
      <c r="Q220" s="56"/>
      <c r="R220" s="57" t="s">
        <v>165</v>
      </c>
      <c r="S220" s="57" t="s">
        <v>505</v>
      </c>
      <c r="T220" s="56"/>
      <c r="U220" s="56"/>
      <c r="V220" s="57" t="str">
        <f t="array" ref="V220">IFERROR(INDEX(#REF!,MATCH($Q220,#REF!,0)),"")</f>
        <v/>
      </c>
      <c r="W220" s="57" t="str">
        <f t="array" ref="W220">IFERROR(INDEX(#REF!,MATCH($Q220,#REF!,0)),"")</f>
        <v/>
      </c>
      <c r="X220" s="58" t="str">
        <f t="array" ref="X220">IFERROR(INDEX(#REF!,MATCH($Q220,#REF!,0)),"")</f>
        <v/>
      </c>
      <c r="Y220" s="58" t="str">
        <f t="array" ref="Y220">IFERROR(INDEX(#REF!,MATCH($Q220,#REF!,0)),"")</f>
        <v/>
      </c>
      <c r="Z220" s="58" t="str">
        <f t="array" ref="Z220">IFERROR(INDEX(#REF!,MATCH($Q220,#REF!,0)),"")</f>
        <v/>
      </c>
      <c r="AA220" s="58" t="e">
        <f t="shared" si="0"/>
        <v>#VALUE!</v>
      </c>
      <c r="AB220" s="56"/>
      <c r="AC220" s="56"/>
      <c r="AD220" s="56"/>
    </row>
    <row r="221" spans="1:30" ht="15.75" hidden="1" customHeight="1">
      <c r="A221" s="35" t="s">
        <v>575</v>
      </c>
      <c r="B221" s="35" t="s">
        <v>233</v>
      </c>
      <c r="C221" s="36" t="s">
        <v>576</v>
      </c>
      <c r="D221" s="37" t="s">
        <v>53</v>
      </c>
      <c r="E221" s="37">
        <v>2</v>
      </c>
      <c r="F221" s="38">
        <v>680</v>
      </c>
      <c r="G221" s="39" t="s">
        <v>54</v>
      </c>
      <c r="H221" s="40">
        <v>46174</v>
      </c>
      <c r="I221" s="41" t="s">
        <v>55</v>
      </c>
      <c r="J221" s="41" t="s">
        <v>56</v>
      </c>
      <c r="K221" s="41" t="s">
        <v>164</v>
      </c>
      <c r="L221" s="41" t="s">
        <v>58</v>
      </c>
      <c r="M221" s="42" t="s">
        <v>136</v>
      </c>
      <c r="N221" s="43" t="s">
        <v>21</v>
      </c>
      <c r="O221" s="44" t="s">
        <v>60</v>
      </c>
      <c r="P221" s="44"/>
      <c r="Q221" s="44"/>
      <c r="R221" s="45" t="s">
        <v>304</v>
      </c>
      <c r="S221" s="45" t="s">
        <v>305</v>
      </c>
      <c r="T221" s="44"/>
      <c r="U221" s="44"/>
      <c r="V221" s="45" t="str">
        <f t="array" ref="V221">IFERROR(INDEX(#REF!,MATCH($Q221,#REF!,0)),"")</f>
        <v/>
      </c>
      <c r="W221" s="45" t="str">
        <f t="array" ref="W221">IFERROR(INDEX(#REF!,MATCH($Q221,#REF!,0)),"")</f>
        <v/>
      </c>
      <c r="X221" s="46" t="str">
        <f t="array" ref="X221">IFERROR(INDEX(#REF!,MATCH($Q221,#REF!,0)),"")</f>
        <v/>
      </c>
      <c r="Y221" s="46" t="str">
        <f t="array" ref="Y221">IFERROR(INDEX(#REF!,MATCH($Q221,#REF!,0)),"")</f>
        <v/>
      </c>
      <c r="Z221" s="46" t="str">
        <f t="array" ref="Z221">IFERROR(INDEX(#REF!,MATCH($Q221,#REF!,0)),"")</f>
        <v/>
      </c>
      <c r="AA221" s="46" t="e">
        <f t="shared" si="0"/>
        <v>#VALUE!</v>
      </c>
      <c r="AB221" s="44"/>
      <c r="AC221" s="44"/>
      <c r="AD221" s="44"/>
    </row>
    <row r="222" spans="1:30" ht="15.75" hidden="1" customHeight="1">
      <c r="A222" s="47" t="s">
        <v>577</v>
      </c>
      <c r="B222" s="47" t="s">
        <v>245</v>
      </c>
      <c r="C222" s="60" t="s">
        <v>576</v>
      </c>
      <c r="D222" s="49" t="s">
        <v>53</v>
      </c>
      <c r="E222" s="49">
        <v>2</v>
      </c>
      <c r="F222" s="50">
        <v>680</v>
      </c>
      <c r="G222" s="51" t="s">
        <v>54</v>
      </c>
      <c r="H222" s="52">
        <v>46174</v>
      </c>
      <c r="I222" s="53" t="s">
        <v>55</v>
      </c>
      <c r="J222" s="53" t="s">
        <v>56</v>
      </c>
      <c r="K222" s="53" t="s">
        <v>164</v>
      </c>
      <c r="L222" s="53" t="s">
        <v>58</v>
      </c>
      <c r="M222" s="54" t="s">
        <v>136</v>
      </c>
      <c r="N222" s="55" t="s">
        <v>21</v>
      </c>
      <c r="O222" s="56" t="s">
        <v>60</v>
      </c>
      <c r="P222" s="56"/>
      <c r="Q222" s="56"/>
      <c r="R222" s="57" t="s">
        <v>304</v>
      </c>
      <c r="S222" s="57" t="s">
        <v>305</v>
      </c>
      <c r="T222" s="56"/>
      <c r="U222" s="56"/>
      <c r="V222" s="57" t="str">
        <f t="array" ref="V222">IFERROR(INDEX(#REF!,MATCH($Q222,#REF!,0)),"")</f>
        <v/>
      </c>
      <c r="W222" s="57" t="str">
        <f t="array" ref="W222">IFERROR(INDEX(#REF!,MATCH($Q222,#REF!,0)),"")</f>
        <v/>
      </c>
      <c r="X222" s="58" t="str">
        <f t="array" ref="X222">IFERROR(INDEX(#REF!,MATCH($Q222,#REF!,0)),"")</f>
        <v/>
      </c>
      <c r="Y222" s="58" t="str">
        <f t="array" ref="Y222">IFERROR(INDEX(#REF!,MATCH($Q222,#REF!,0)),"")</f>
        <v/>
      </c>
      <c r="Z222" s="58" t="str">
        <f t="array" ref="Z222">IFERROR(INDEX(#REF!,MATCH($Q222,#REF!,0)),"")</f>
        <v/>
      </c>
      <c r="AA222" s="58" t="e">
        <f t="shared" si="0"/>
        <v>#VALUE!</v>
      </c>
      <c r="AB222" s="56"/>
      <c r="AC222" s="56"/>
      <c r="AD222" s="56"/>
    </row>
    <row r="223" spans="1:30" ht="15.75" hidden="1" customHeight="1">
      <c r="A223" s="35" t="s">
        <v>578</v>
      </c>
      <c r="B223" s="35" t="s">
        <v>317</v>
      </c>
      <c r="C223" s="36" t="s">
        <v>576</v>
      </c>
      <c r="D223" s="37" t="s">
        <v>53</v>
      </c>
      <c r="E223" s="37">
        <v>2</v>
      </c>
      <c r="F223" s="38">
        <v>680</v>
      </c>
      <c r="G223" s="39" t="s">
        <v>54</v>
      </c>
      <c r="H223" s="40">
        <v>46174</v>
      </c>
      <c r="I223" s="41" t="s">
        <v>55</v>
      </c>
      <c r="J223" s="41" t="s">
        <v>56</v>
      </c>
      <c r="K223" s="41" t="s">
        <v>164</v>
      </c>
      <c r="L223" s="41" t="s">
        <v>58</v>
      </c>
      <c r="M223" s="42" t="s">
        <v>59</v>
      </c>
      <c r="N223" s="43" t="s">
        <v>21</v>
      </c>
      <c r="O223" s="44" t="s">
        <v>60</v>
      </c>
      <c r="P223" s="44"/>
      <c r="Q223" s="44"/>
      <c r="R223" s="45" t="s">
        <v>304</v>
      </c>
      <c r="S223" s="45" t="s">
        <v>305</v>
      </c>
      <c r="T223" s="44"/>
      <c r="U223" s="44"/>
      <c r="V223" s="45" t="str">
        <f t="array" ref="V223">IFERROR(INDEX(#REF!,MATCH($Q223,#REF!,0)),"")</f>
        <v/>
      </c>
      <c r="W223" s="45" t="str">
        <f t="array" ref="W223">IFERROR(INDEX(#REF!,MATCH($Q223,#REF!,0)),"")</f>
        <v/>
      </c>
      <c r="X223" s="46" t="str">
        <f t="array" ref="X223">IFERROR(INDEX(#REF!,MATCH($Q223,#REF!,0)),"")</f>
        <v/>
      </c>
      <c r="Y223" s="46" t="str">
        <f t="array" ref="Y223">IFERROR(INDEX(#REF!,MATCH($Q223,#REF!,0)),"")</f>
        <v/>
      </c>
      <c r="Z223" s="46" t="str">
        <f t="array" ref="Z223">IFERROR(INDEX(#REF!,MATCH($Q223,#REF!,0)),"")</f>
        <v/>
      </c>
      <c r="AA223" s="46" t="e">
        <f t="shared" si="0"/>
        <v>#VALUE!</v>
      </c>
      <c r="AB223" s="44"/>
      <c r="AC223" s="44"/>
      <c r="AD223" s="44"/>
    </row>
    <row r="224" spans="1:30" ht="15.75" hidden="1" customHeight="1">
      <c r="A224" s="47" t="s">
        <v>579</v>
      </c>
      <c r="B224" s="47" t="s">
        <v>317</v>
      </c>
      <c r="C224" s="60" t="s">
        <v>580</v>
      </c>
      <c r="D224" s="49" t="s">
        <v>53</v>
      </c>
      <c r="E224" s="49">
        <v>3</v>
      </c>
      <c r="F224" s="50">
        <v>660</v>
      </c>
      <c r="G224" s="51" t="s">
        <v>54</v>
      </c>
      <c r="H224" s="52">
        <v>46174</v>
      </c>
      <c r="I224" s="53" t="s">
        <v>55</v>
      </c>
      <c r="J224" s="53" t="s">
        <v>56</v>
      </c>
      <c r="K224" s="53" t="s">
        <v>164</v>
      </c>
      <c r="L224" s="53" t="s">
        <v>58</v>
      </c>
      <c r="M224" s="54" t="s">
        <v>73</v>
      </c>
      <c r="N224" s="55" t="s">
        <v>21</v>
      </c>
      <c r="O224" s="56" t="s">
        <v>60</v>
      </c>
      <c r="P224" s="56"/>
      <c r="Q224" s="56"/>
      <c r="R224" s="57"/>
      <c r="S224" s="57" t="s">
        <v>467</v>
      </c>
      <c r="T224" s="56"/>
      <c r="U224" s="56"/>
      <c r="V224" s="57" t="str">
        <f t="array" ref="V224">IFERROR(INDEX(#REF!,MATCH($Q224,#REF!,0)),"")</f>
        <v/>
      </c>
      <c r="W224" s="57" t="str">
        <f t="array" ref="W224">IFERROR(INDEX(#REF!,MATCH($Q224,#REF!,0)),"")</f>
        <v/>
      </c>
      <c r="X224" s="58" t="str">
        <f t="array" ref="X224">IFERROR(INDEX(#REF!,MATCH($Q224,#REF!,0)),"")</f>
        <v/>
      </c>
      <c r="Y224" s="58" t="str">
        <f t="array" ref="Y224">IFERROR(INDEX(#REF!,MATCH($Q224,#REF!,0)),"")</f>
        <v/>
      </c>
      <c r="Z224" s="58" t="str">
        <f t="array" ref="Z224">IFERROR(INDEX(#REF!,MATCH($Q224,#REF!,0)),"")</f>
        <v/>
      </c>
      <c r="AA224" s="58" t="e">
        <f t="shared" si="0"/>
        <v>#VALUE!</v>
      </c>
      <c r="AB224" s="56"/>
      <c r="AC224" s="56"/>
      <c r="AD224" s="56"/>
    </row>
    <row r="225" spans="1:30" ht="15.75" hidden="1" customHeight="1">
      <c r="A225" s="35" t="s">
        <v>581</v>
      </c>
      <c r="B225" s="35" t="s">
        <v>51</v>
      </c>
      <c r="C225" s="36" t="s">
        <v>582</v>
      </c>
      <c r="D225" s="37" t="s">
        <v>583</v>
      </c>
      <c r="E225" s="37">
        <v>5</v>
      </c>
      <c r="F225" s="38">
        <v>650</v>
      </c>
      <c r="G225" s="39" t="s">
        <v>54</v>
      </c>
      <c r="H225" s="40">
        <v>46174</v>
      </c>
      <c r="I225" s="41" t="s">
        <v>55</v>
      </c>
      <c r="J225" s="41" t="s">
        <v>56</v>
      </c>
      <c r="K225" s="41" t="s">
        <v>164</v>
      </c>
      <c r="L225" s="41" t="s">
        <v>58</v>
      </c>
      <c r="M225" s="42" t="s">
        <v>148</v>
      </c>
      <c r="N225" s="43" t="s">
        <v>21</v>
      </c>
      <c r="O225" s="44" t="s">
        <v>60</v>
      </c>
      <c r="P225" s="44"/>
      <c r="Q225" s="44"/>
      <c r="R225" s="45" t="s">
        <v>158</v>
      </c>
      <c r="S225" s="45" t="s">
        <v>515</v>
      </c>
      <c r="T225" s="44"/>
      <c r="U225" s="44"/>
      <c r="V225" s="45" t="str">
        <f t="array" ref="V225">IFERROR(INDEX(#REF!,MATCH($Q225,#REF!,0)),"")</f>
        <v/>
      </c>
      <c r="W225" s="45" t="str">
        <f t="array" ref="W225">IFERROR(INDEX(#REF!,MATCH($Q225,#REF!,0)),"")</f>
        <v/>
      </c>
      <c r="X225" s="46" t="str">
        <f t="array" ref="X225">IFERROR(INDEX(#REF!,MATCH($Q225,#REF!,0)),"")</f>
        <v/>
      </c>
      <c r="Y225" s="46" t="str">
        <f t="array" ref="Y225">IFERROR(INDEX(#REF!,MATCH($Q225,#REF!,0)),"")</f>
        <v/>
      </c>
      <c r="Z225" s="46" t="str">
        <f t="array" ref="Z225">IFERROR(INDEX(#REF!,MATCH($Q225,#REF!,0)),"")</f>
        <v/>
      </c>
      <c r="AA225" s="46" t="e">
        <f t="shared" si="0"/>
        <v>#VALUE!</v>
      </c>
      <c r="AB225" s="44"/>
      <c r="AC225" s="44"/>
      <c r="AD225" s="44"/>
    </row>
    <row r="226" spans="1:30" ht="15.75" hidden="1" customHeight="1">
      <c r="A226" s="47" t="s">
        <v>584</v>
      </c>
      <c r="B226" s="47" t="s">
        <v>247</v>
      </c>
      <c r="C226" s="60" t="s">
        <v>585</v>
      </c>
      <c r="D226" s="49" t="s">
        <v>53</v>
      </c>
      <c r="E226" s="49">
        <v>20</v>
      </c>
      <c r="F226" s="50">
        <v>600</v>
      </c>
      <c r="G226" s="51" t="s">
        <v>54</v>
      </c>
      <c r="H226" s="52">
        <v>46174</v>
      </c>
      <c r="I226" s="53" t="s">
        <v>55</v>
      </c>
      <c r="J226" s="53" t="s">
        <v>56</v>
      </c>
      <c r="K226" s="53" t="s">
        <v>164</v>
      </c>
      <c r="L226" s="53" t="s">
        <v>58</v>
      </c>
      <c r="M226" s="54" t="s">
        <v>136</v>
      </c>
      <c r="N226" s="55" t="s">
        <v>21</v>
      </c>
      <c r="O226" s="56" t="s">
        <v>60</v>
      </c>
      <c r="P226" s="56"/>
      <c r="Q226" s="56" t="s">
        <v>586</v>
      </c>
      <c r="R226" s="57" t="s">
        <v>476</v>
      </c>
      <c r="S226" s="57" t="s">
        <v>477</v>
      </c>
      <c r="T226" s="56"/>
      <c r="U226" s="56"/>
      <c r="V226" s="57" t="str">
        <f t="array" ref="V226">IFERROR(INDEX(#REF!,MATCH($Q226,#REF!,0)),"")</f>
        <v/>
      </c>
      <c r="W226" s="57" t="str">
        <f t="array" ref="W226">IFERROR(INDEX(#REF!,MATCH($Q226,#REF!,0)),"")</f>
        <v/>
      </c>
      <c r="X226" s="58" t="str">
        <f t="array" ref="X226">IFERROR(INDEX(#REF!,MATCH($Q226,#REF!,0)),"")</f>
        <v/>
      </c>
      <c r="Y226" s="58" t="str">
        <f t="array" ref="Y226">IFERROR(INDEX(#REF!,MATCH($Q226,#REF!,0)),"")</f>
        <v/>
      </c>
      <c r="Z226" s="58" t="str">
        <f t="array" ref="Z226">IFERROR(INDEX(#REF!,MATCH($Q226,#REF!,0)),"")</f>
        <v/>
      </c>
      <c r="AA226" s="58" t="e">
        <f t="shared" si="0"/>
        <v>#VALUE!</v>
      </c>
      <c r="AB226" s="56"/>
      <c r="AC226" s="56"/>
      <c r="AD226" s="56"/>
    </row>
    <row r="227" spans="1:30" ht="15.75" hidden="1" customHeight="1">
      <c r="A227" s="35" t="s">
        <v>587</v>
      </c>
      <c r="B227" s="35" t="s">
        <v>169</v>
      </c>
      <c r="C227" s="36" t="s">
        <v>588</v>
      </c>
      <c r="D227" s="37" t="s">
        <v>163</v>
      </c>
      <c r="E227" s="37">
        <v>10</v>
      </c>
      <c r="F227" s="38">
        <v>600</v>
      </c>
      <c r="G227" s="39" t="s">
        <v>54</v>
      </c>
      <c r="H227" s="40">
        <v>46174</v>
      </c>
      <c r="I227" s="41" t="s">
        <v>55</v>
      </c>
      <c r="J227" s="41" t="s">
        <v>56</v>
      </c>
      <c r="K227" s="41" t="s">
        <v>164</v>
      </c>
      <c r="L227" s="41" t="s">
        <v>58</v>
      </c>
      <c r="M227" s="42" t="s">
        <v>148</v>
      </c>
      <c r="N227" s="43" t="s">
        <v>21</v>
      </c>
      <c r="O227" s="44" t="s">
        <v>60</v>
      </c>
      <c r="P227" s="44"/>
      <c r="Q227" s="44"/>
      <c r="R227" s="45" t="s">
        <v>308</v>
      </c>
      <c r="S227" s="45" t="s">
        <v>309</v>
      </c>
      <c r="T227" s="44"/>
      <c r="U227" s="44"/>
      <c r="V227" s="45" t="str">
        <f t="array" ref="V227">IFERROR(INDEX(#REF!,MATCH($Q227,#REF!,0)),"")</f>
        <v/>
      </c>
      <c r="W227" s="45" t="str">
        <f t="array" ref="W227">IFERROR(INDEX(#REF!,MATCH($Q227,#REF!,0)),"")</f>
        <v/>
      </c>
      <c r="X227" s="46" t="str">
        <f t="array" ref="X227">IFERROR(INDEX(#REF!,MATCH($Q227,#REF!,0)),"")</f>
        <v/>
      </c>
      <c r="Y227" s="46" t="str">
        <f t="array" ref="Y227">IFERROR(INDEX(#REF!,MATCH($Q227,#REF!,0)),"")</f>
        <v/>
      </c>
      <c r="Z227" s="46" t="str">
        <f t="array" ref="Z227">IFERROR(INDEX(#REF!,MATCH($Q227,#REF!,0)),"")</f>
        <v/>
      </c>
      <c r="AA227" s="46" t="e">
        <f t="shared" si="0"/>
        <v>#VALUE!</v>
      </c>
      <c r="AB227" s="44"/>
      <c r="AC227" s="44"/>
      <c r="AD227" s="44"/>
    </row>
    <row r="228" spans="1:30" ht="15.75" hidden="1" customHeight="1">
      <c r="A228" s="47" t="s">
        <v>589</v>
      </c>
      <c r="B228" s="47" t="s">
        <v>237</v>
      </c>
      <c r="C228" s="60" t="s">
        <v>469</v>
      </c>
      <c r="D228" s="49" t="s">
        <v>53</v>
      </c>
      <c r="E228" s="49">
        <v>3</v>
      </c>
      <c r="F228" s="50">
        <v>600</v>
      </c>
      <c r="G228" s="51" t="s">
        <v>54</v>
      </c>
      <c r="H228" s="52">
        <v>46174</v>
      </c>
      <c r="I228" s="53" t="s">
        <v>55</v>
      </c>
      <c r="J228" s="53" t="s">
        <v>56</v>
      </c>
      <c r="K228" s="53" t="s">
        <v>164</v>
      </c>
      <c r="L228" s="53" t="s">
        <v>58</v>
      </c>
      <c r="M228" s="54" t="s">
        <v>153</v>
      </c>
      <c r="N228" s="55" t="s">
        <v>21</v>
      </c>
      <c r="O228" s="56" t="s">
        <v>60</v>
      </c>
      <c r="P228" s="56"/>
      <c r="Q228" s="56"/>
      <c r="R228" s="57" t="s">
        <v>308</v>
      </c>
      <c r="S228" s="57" t="s">
        <v>309</v>
      </c>
      <c r="T228" s="56"/>
      <c r="U228" s="56"/>
      <c r="V228" s="57" t="str">
        <f t="array" ref="V228">IFERROR(INDEX(#REF!,MATCH($Q228,#REF!,0)),"")</f>
        <v/>
      </c>
      <c r="W228" s="57" t="str">
        <f t="array" ref="W228">IFERROR(INDEX(#REF!,MATCH($Q228,#REF!,0)),"")</f>
        <v/>
      </c>
      <c r="X228" s="58" t="str">
        <f t="array" ref="X228">IFERROR(INDEX(#REF!,MATCH($Q228,#REF!,0)),"")</f>
        <v/>
      </c>
      <c r="Y228" s="58" t="str">
        <f t="array" ref="Y228">IFERROR(INDEX(#REF!,MATCH($Q228,#REF!,0)),"")</f>
        <v/>
      </c>
      <c r="Z228" s="58" t="str">
        <f t="array" ref="Z228">IFERROR(INDEX(#REF!,MATCH($Q228,#REF!,0)),"")</f>
        <v/>
      </c>
      <c r="AA228" s="58" t="e">
        <f t="shared" si="0"/>
        <v>#VALUE!</v>
      </c>
      <c r="AB228" s="56"/>
      <c r="AC228" s="56"/>
      <c r="AD228" s="56"/>
    </row>
    <row r="229" spans="1:30" ht="15.75" hidden="1" customHeight="1">
      <c r="A229" s="35" t="s">
        <v>590</v>
      </c>
      <c r="B229" s="35" t="s">
        <v>317</v>
      </c>
      <c r="C229" s="36" t="s">
        <v>549</v>
      </c>
      <c r="D229" s="37" t="s">
        <v>53</v>
      </c>
      <c r="E229" s="37">
        <v>4</v>
      </c>
      <c r="F229" s="38">
        <v>600</v>
      </c>
      <c r="G229" s="39" t="s">
        <v>54</v>
      </c>
      <c r="H229" s="40">
        <v>46174</v>
      </c>
      <c r="I229" s="41" t="s">
        <v>55</v>
      </c>
      <c r="J229" s="41" t="s">
        <v>56</v>
      </c>
      <c r="K229" s="41" t="s">
        <v>164</v>
      </c>
      <c r="L229" s="41" t="s">
        <v>58</v>
      </c>
      <c r="M229" s="42" t="s">
        <v>59</v>
      </c>
      <c r="N229" s="43" t="s">
        <v>21</v>
      </c>
      <c r="O229" s="44" t="s">
        <v>60</v>
      </c>
      <c r="P229" s="44"/>
      <c r="Q229" s="44"/>
      <c r="R229" s="45"/>
      <c r="S229" s="45" t="s">
        <v>488</v>
      </c>
      <c r="T229" s="44"/>
      <c r="U229" s="44"/>
      <c r="V229" s="45" t="str">
        <f t="array" ref="V229">IFERROR(INDEX(#REF!,MATCH($Q229,#REF!,0)),"")</f>
        <v/>
      </c>
      <c r="W229" s="45" t="str">
        <f t="array" ref="W229">IFERROR(INDEX(#REF!,MATCH($Q229,#REF!,0)),"")</f>
        <v/>
      </c>
      <c r="X229" s="46" t="str">
        <f t="array" ref="X229">IFERROR(INDEX(#REF!,MATCH($Q229,#REF!,0)),"")</f>
        <v/>
      </c>
      <c r="Y229" s="46" t="str">
        <f t="array" ref="Y229">IFERROR(INDEX(#REF!,MATCH($Q229,#REF!,0)),"")</f>
        <v/>
      </c>
      <c r="Z229" s="46" t="str">
        <f t="array" ref="Z229">IFERROR(INDEX(#REF!,MATCH($Q229,#REF!,0)),"")</f>
        <v/>
      </c>
      <c r="AA229" s="46" t="e">
        <f t="shared" si="0"/>
        <v>#VALUE!</v>
      </c>
      <c r="AB229" s="44"/>
      <c r="AC229" s="44"/>
      <c r="AD229" s="44"/>
    </row>
    <row r="230" spans="1:30" ht="15.75" hidden="1" customHeight="1">
      <c r="A230" s="47" t="s">
        <v>591</v>
      </c>
      <c r="B230" s="47" t="s">
        <v>295</v>
      </c>
      <c r="C230" s="60" t="s">
        <v>592</v>
      </c>
      <c r="D230" s="49" t="s">
        <v>53</v>
      </c>
      <c r="E230" s="49">
        <v>3</v>
      </c>
      <c r="F230" s="50">
        <v>600</v>
      </c>
      <c r="G230" s="51" t="s">
        <v>54</v>
      </c>
      <c r="H230" s="52">
        <v>46174</v>
      </c>
      <c r="I230" s="53" t="s">
        <v>55</v>
      </c>
      <c r="J230" s="53" t="s">
        <v>56</v>
      </c>
      <c r="K230" s="53" t="s">
        <v>164</v>
      </c>
      <c r="L230" s="53" t="s">
        <v>58</v>
      </c>
      <c r="M230" s="54" t="s">
        <v>73</v>
      </c>
      <c r="N230" s="55" t="s">
        <v>21</v>
      </c>
      <c r="O230" s="56" t="s">
        <v>60</v>
      </c>
      <c r="P230" s="56"/>
      <c r="Q230" s="56"/>
      <c r="R230" s="57" t="s">
        <v>522</v>
      </c>
      <c r="S230" s="57" t="s">
        <v>488</v>
      </c>
      <c r="T230" s="56"/>
      <c r="U230" s="56"/>
      <c r="V230" s="57" t="str">
        <f t="array" ref="V230">IFERROR(INDEX(#REF!,MATCH($Q230,#REF!,0)),"")</f>
        <v/>
      </c>
      <c r="W230" s="57" t="str">
        <f t="array" ref="W230">IFERROR(INDEX(#REF!,MATCH($Q230,#REF!,0)),"")</f>
        <v/>
      </c>
      <c r="X230" s="58" t="str">
        <f t="array" ref="X230">IFERROR(INDEX(#REF!,MATCH($Q230,#REF!,0)),"")</f>
        <v/>
      </c>
      <c r="Y230" s="58" t="str">
        <f t="array" ref="Y230">IFERROR(INDEX(#REF!,MATCH($Q230,#REF!,0)),"")</f>
        <v/>
      </c>
      <c r="Z230" s="58" t="str">
        <f t="array" ref="Z230">IFERROR(INDEX(#REF!,MATCH($Q230,#REF!,0)),"")</f>
        <v/>
      </c>
      <c r="AA230" s="58" t="e">
        <f t="shared" si="0"/>
        <v>#VALUE!</v>
      </c>
      <c r="AB230" s="56"/>
      <c r="AC230" s="56"/>
      <c r="AD230" s="56"/>
    </row>
    <row r="231" spans="1:30" ht="15.75" hidden="1" customHeight="1">
      <c r="A231" s="35" t="s">
        <v>593</v>
      </c>
      <c r="B231" s="35" t="s">
        <v>295</v>
      </c>
      <c r="C231" s="36" t="s">
        <v>594</v>
      </c>
      <c r="D231" s="37" t="s">
        <v>53</v>
      </c>
      <c r="E231" s="37">
        <v>3</v>
      </c>
      <c r="F231" s="38">
        <v>600</v>
      </c>
      <c r="G231" s="39" t="s">
        <v>54</v>
      </c>
      <c r="H231" s="40">
        <v>46174</v>
      </c>
      <c r="I231" s="41" t="s">
        <v>55</v>
      </c>
      <c r="J231" s="41" t="s">
        <v>56</v>
      </c>
      <c r="K231" s="41" t="s">
        <v>164</v>
      </c>
      <c r="L231" s="41" t="s">
        <v>58</v>
      </c>
      <c r="M231" s="42" t="s">
        <v>153</v>
      </c>
      <c r="N231" s="43" t="s">
        <v>21</v>
      </c>
      <c r="O231" s="44" t="s">
        <v>60</v>
      </c>
      <c r="P231" s="44"/>
      <c r="Q231" s="44"/>
      <c r="R231" s="45" t="s">
        <v>522</v>
      </c>
      <c r="S231" s="45" t="s">
        <v>488</v>
      </c>
      <c r="T231" s="44"/>
      <c r="U231" s="44"/>
      <c r="V231" s="45" t="str">
        <f t="array" ref="V231">IFERROR(INDEX(#REF!,MATCH($Q231,#REF!,0)),"")</f>
        <v/>
      </c>
      <c r="W231" s="45" t="str">
        <f t="array" ref="W231">IFERROR(INDEX(#REF!,MATCH($Q231,#REF!,0)),"")</f>
        <v/>
      </c>
      <c r="X231" s="46" t="str">
        <f t="array" ref="X231">IFERROR(INDEX(#REF!,MATCH($Q231,#REF!,0)),"")</f>
        <v/>
      </c>
      <c r="Y231" s="46" t="str">
        <f t="array" ref="Y231">IFERROR(INDEX(#REF!,MATCH($Q231,#REF!,0)),"")</f>
        <v/>
      </c>
      <c r="Z231" s="46" t="str">
        <f t="array" ref="Z231">IFERROR(INDEX(#REF!,MATCH($Q231,#REF!,0)),"")</f>
        <v/>
      </c>
      <c r="AA231" s="46" t="e">
        <f t="shared" si="0"/>
        <v>#VALUE!</v>
      </c>
      <c r="AB231" s="44"/>
      <c r="AC231" s="44"/>
      <c r="AD231" s="44"/>
    </row>
    <row r="232" spans="1:30" ht="15.75" hidden="1" customHeight="1">
      <c r="A232" s="47" t="s">
        <v>595</v>
      </c>
      <c r="B232" s="47" t="s">
        <v>242</v>
      </c>
      <c r="C232" s="60" t="s">
        <v>487</v>
      </c>
      <c r="D232" s="49" t="s">
        <v>53</v>
      </c>
      <c r="E232" s="49">
        <v>1</v>
      </c>
      <c r="F232" s="50">
        <v>600</v>
      </c>
      <c r="G232" s="51" t="s">
        <v>54</v>
      </c>
      <c r="H232" s="52">
        <v>46174</v>
      </c>
      <c r="I232" s="53" t="s">
        <v>55</v>
      </c>
      <c r="J232" s="53" t="s">
        <v>56</v>
      </c>
      <c r="K232" s="53" t="s">
        <v>164</v>
      </c>
      <c r="L232" s="53" t="s">
        <v>58</v>
      </c>
      <c r="M232" s="54" t="s">
        <v>59</v>
      </c>
      <c r="N232" s="55" t="s">
        <v>21</v>
      </c>
      <c r="O232" s="56" t="s">
        <v>60</v>
      </c>
      <c r="P232" s="56"/>
      <c r="Q232" s="56"/>
      <c r="R232" s="57"/>
      <c r="S232" s="57" t="s">
        <v>488</v>
      </c>
      <c r="T232" s="56"/>
      <c r="U232" s="56"/>
      <c r="V232" s="57" t="str">
        <f t="array" ref="V232">IFERROR(INDEX(#REF!,MATCH($Q232,#REF!,0)),"")</f>
        <v/>
      </c>
      <c r="W232" s="57" t="str">
        <f t="array" ref="W232">IFERROR(INDEX(#REF!,MATCH($Q232,#REF!,0)),"")</f>
        <v/>
      </c>
      <c r="X232" s="58" t="str">
        <f t="array" ref="X232">IFERROR(INDEX(#REF!,MATCH($Q232,#REF!,0)),"")</f>
        <v/>
      </c>
      <c r="Y232" s="58" t="str">
        <f t="array" ref="Y232">IFERROR(INDEX(#REF!,MATCH($Q232,#REF!,0)),"")</f>
        <v/>
      </c>
      <c r="Z232" s="58" t="str">
        <f t="array" ref="Z232">IFERROR(INDEX(#REF!,MATCH($Q232,#REF!,0)),"")</f>
        <v/>
      </c>
      <c r="AA232" s="58" t="e">
        <f t="shared" si="0"/>
        <v>#VALUE!</v>
      </c>
      <c r="AB232" s="56"/>
      <c r="AC232" s="56"/>
      <c r="AD232" s="56"/>
    </row>
    <row r="233" spans="1:30" ht="15.75" hidden="1" customHeight="1">
      <c r="A233" s="35" t="s">
        <v>596</v>
      </c>
      <c r="B233" s="35" t="s">
        <v>245</v>
      </c>
      <c r="C233" s="36" t="s">
        <v>551</v>
      </c>
      <c r="D233" s="37" t="s">
        <v>53</v>
      </c>
      <c r="E233" s="37">
        <v>3</v>
      </c>
      <c r="F233" s="38">
        <v>600</v>
      </c>
      <c r="G233" s="39" t="s">
        <v>54</v>
      </c>
      <c r="H233" s="40">
        <v>46174</v>
      </c>
      <c r="I233" s="41" t="s">
        <v>55</v>
      </c>
      <c r="J233" s="41" t="s">
        <v>56</v>
      </c>
      <c r="K233" s="41" t="s">
        <v>164</v>
      </c>
      <c r="L233" s="41" t="s">
        <v>58</v>
      </c>
      <c r="M233" s="42" t="s">
        <v>109</v>
      </c>
      <c r="N233" s="43" t="s">
        <v>21</v>
      </c>
      <c r="O233" s="44" t="s">
        <v>60</v>
      </c>
      <c r="P233" s="44"/>
      <c r="Q233" s="44"/>
      <c r="R233" s="45"/>
      <c r="S233" s="45" t="s">
        <v>488</v>
      </c>
      <c r="T233" s="44"/>
      <c r="U233" s="44"/>
      <c r="V233" s="45" t="str">
        <f t="array" ref="V233">IFERROR(INDEX(#REF!,MATCH($Q233,#REF!,0)),"")</f>
        <v/>
      </c>
      <c r="W233" s="45" t="str">
        <f t="array" ref="W233">IFERROR(INDEX(#REF!,MATCH($Q233,#REF!,0)),"")</f>
        <v/>
      </c>
      <c r="X233" s="46" t="str">
        <f t="array" ref="X233">IFERROR(INDEX(#REF!,MATCH($Q233,#REF!,0)),"")</f>
        <v/>
      </c>
      <c r="Y233" s="46" t="str">
        <f t="array" ref="Y233">IFERROR(INDEX(#REF!,MATCH($Q233,#REF!,0)),"")</f>
        <v/>
      </c>
      <c r="Z233" s="46" t="str">
        <f t="array" ref="Z233">IFERROR(INDEX(#REF!,MATCH($Q233,#REF!,0)),"")</f>
        <v/>
      </c>
      <c r="AA233" s="46" t="e">
        <f t="shared" si="0"/>
        <v>#VALUE!</v>
      </c>
      <c r="AB233" s="44"/>
      <c r="AC233" s="44"/>
      <c r="AD233" s="44"/>
    </row>
    <row r="234" spans="1:30" ht="15.75" hidden="1" customHeight="1">
      <c r="A234" s="47" t="s">
        <v>597</v>
      </c>
      <c r="B234" s="47" t="s">
        <v>283</v>
      </c>
      <c r="C234" s="60" t="s">
        <v>494</v>
      </c>
      <c r="D234" s="49" t="s">
        <v>53</v>
      </c>
      <c r="E234" s="49">
        <v>2</v>
      </c>
      <c r="F234" s="50">
        <v>580</v>
      </c>
      <c r="G234" s="51" t="s">
        <v>54</v>
      </c>
      <c r="H234" s="52">
        <v>46174</v>
      </c>
      <c r="I234" s="53" t="s">
        <v>55</v>
      </c>
      <c r="J234" s="53" t="s">
        <v>56</v>
      </c>
      <c r="K234" s="53" t="s">
        <v>164</v>
      </c>
      <c r="L234" s="53" t="s">
        <v>58</v>
      </c>
      <c r="M234" s="54" t="s">
        <v>148</v>
      </c>
      <c r="N234" s="55" t="s">
        <v>21</v>
      </c>
      <c r="O234" s="56" t="s">
        <v>60</v>
      </c>
      <c r="P234" s="56"/>
      <c r="Q234" s="56"/>
      <c r="R234" s="57"/>
      <c r="S234" s="57" t="s">
        <v>488</v>
      </c>
      <c r="T234" s="63"/>
      <c r="U234" s="56"/>
      <c r="V234" s="57" t="str">
        <f t="array" ref="V234">IFERROR(INDEX(#REF!,MATCH($Q234,#REF!,0)),"")</f>
        <v/>
      </c>
      <c r="W234" s="57" t="str">
        <f t="array" ref="W234">IFERROR(INDEX(#REF!,MATCH($Q234,#REF!,0)),"")</f>
        <v/>
      </c>
      <c r="X234" s="58" t="str">
        <f t="array" ref="X234">IFERROR(INDEX(#REF!,MATCH($Q234,#REF!,0)),"")</f>
        <v/>
      </c>
      <c r="Y234" s="58" t="str">
        <f t="array" ref="Y234">IFERROR(INDEX(#REF!,MATCH($Q234,#REF!,0)),"")</f>
        <v/>
      </c>
      <c r="Z234" s="58" t="str">
        <f t="array" ref="Z234">IFERROR(INDEX(#REF!,MATCH($Q234,#REF!,0)),"")</f>
        <v/>
      </c>
      <c r="AA234" s="58" t="e">
        <f t="shared" si="0"/>
        <v>#VALUE!</v>
      </c>
      <c r="AB234" s="56"/>
      <c r="AC234" s="56"/>
      <c r="AD234" s="56"/>
    </row>
    <row r="235" spans="1:30" ht="15.75" hidden="1" customHeight="1">
      <c r="A235" s="35" t="s">
        <v>598</v>
      </c>
      <c r="B235" s="35" t="s">
        <v>283</v>
      </c>
      <c r="C235" s="36" t="s">
        <v>498</v>
      </c>
      <c r="D235" s="37" t="s">
        <v>53</v>
      </c>
      <c r="E235" s="37">
        <v>1</v>
      </c>
      <c r="F235" s="38">
        <v>570</v>
      </c>
      <c r="G235" s="39" t="s">
        <v>54</v>
      </c>
      <c r="H235" s="40">
        <v>46174</v>
      </c>
      <c r="I235" s="41" t="s">
        <v>55</v>
      </c>
      <c r="J235" s="41" t="s">
        <v>56</v>
      </c>
      <c r="K235" s="41" t="s">
        <v>164</v>
      </c>
      <c r="L235" s="41" t="s">
        <v>58</v>
      </c>
      <c r="M235" s="42" t="s">
        <v>102</v>
      </c>
      <c r="N235" s="43" t="s">
        <v>21</v>
      </c>
      <c r="O235" s="44" t="s">
        <v>60</v>
      </c>
      <c r="P235" s="44"/>
      <c r="Q235" s="44"/>
      <c r="R235" s="45"/>
      <c r="S235" s="45" t="s">
        <v>499</v>
      </c>
      <c r="T235" s="44"/>
      <c r="U235" s="44"/>
      <c r="V235" s="45" t="str">
        <f t="array" ref="V235">IFERROR(INDEX(#REF!,MATCH($Q235,#REF!,0)),"")</f>
        <v/>
      </c>
      <c r="W235" s="45" t="str">
        <f t="array" ref="W235">IFERROR(INDEX(#REF!,MATCH($Q235,#REF!,0)),"")</f>
        <v/>
      </c>
      <c r="X235" s="46" t="str">
        <f t="array" ref="X235">IFERROR(INDEX(#REF!,MATCH($Q235,#REF!,0)),"")</f>
        <v/>
      </c>
      <c r="Y235" s="46" t="str">
        <f t="array" ref="Y235">IFERROR(INDEX(#REF!,MATCH($Q235,#REF!,0)),"")</f>
        <v/>
      </c>
      <c r="Z235" s="46" t="str">
        <f t="array" ref="Z235">IFERROR(INDEX(#REF!,MATCH($Q235,#REF!,0)),"")</f>
        <v/>
      </c>
      <c r="AA235" s="46" t="e">
        <f t="shared" si="0"/>
        <v>#VALUE!</v>
      </c>
      <c r="AB235" s="44"/>
      <c r="AC235" s="44"/>
      <c r="AD235" s="44"/>
    </row>
    <row r="236" spans="1:30" ht="15.75" hidden="1" customHeight="1">
      <c r="A236" s="47" t="s">
        <v>599</v>
      </c>
      <c r="B236" s="47" t="s">
        <v>242</v>
      </c>
      <c r="C236" s="60" t="s">
        <v>498</v>
      </c>
      <c r="D236" s="49" t="s">
        <v>53</v>
      </c>
      <c r="E236" s="49">
        <v>1</v>
      </c>
      <c r="F236" s="50">
        <v>570</v>
      </c>
      <c r="G236" s="51" t="s">
        <v>54</v>
      </c>
      <c r="H236" s="52">
        <v>46174</v>
      </c>
      <c r="I236" s="53" t="s">
        <v>55</v>
      </c>
      <c r="J236" s="53" t="s">
        <v>56</v>
      </c>
      <c r="K236" s="53" t="s">
        <v>164</v>
      </c>
      <c r="L236" s="53" t="s">
        <v>58</v>
      </c>
      <c r="M236" s="54" t="s">
        <v>102</v>
      </c>
      <c r="N236" s="55" t="s">
        <v>21</v>
      </c>
      <c r="O236" s="56" t="s">
        <v>60</v>
      </c>
      <c r="P236" s="56"/>
      <c r="Q236" s="56"/>
      <c r="R236" s="57"/>
      <c r="S236" s="57" t="s">
        <v>499</v>
      </c>
      <c r="T236" s="56"/>
      <c r="U236" s="56"/>
      <c r="V236" s="57" t="str">
        <f t="array" ref="V236">IFERROR(INDEX(#REF!,MATCH($Q236,#REF!,0)),"")</f>
        <v/>
      </c>
      <c r="W236" s="57" t="str">
        <f t="array" ref="W236">IFERROR(INDEX(#REF!,MATCH($Q236,#REF!,0)),"")</f>
        <v/>
      </c>
      <c r="X236" s="58" t="str">
        <f t="array" ref="X236">IFERROR(INDEX(#REF!,MATCH($Q236,#REF!,0)),"")</f>
        <v/>
      </c>
      <c r="Y236" s="58" t="str">
        <f t="array" ref="Y236">IFERROR(INDEX(#REF!,MATCH($Q236,#REF!,0)),"")</f>
        <v/>
      </c>
      <c r="Z236" s="58" t="str">
        <f t="array" ref="Z236">IFERROR(INDEX(#REF!,MATCH($Q236,#REF!,0)),"")</f>
        <v/>
      </c>
      <c r="AA236" s="58" t="e">
        <f t="shared" si="0"/>
        <v>#VALUE!</v>
      </c>
      <c r="AB236" s="56"/>
      <c r="AC236" s="56"/>
      <c r="AD236" s="56"/>
    </row>
    <row r="237" spans="1:30" ht="15.75" hidden="1" customHeight="1">
      <c r="A237" s="35" t="s">
        <v>600</v>
      </c>
      <c r="B237" s="35" t="s">
        <v>156</v>
      </c>
      <c r="C237" s="36" t="s">
        <v>601</v>
      </c>
      <c r="D237" s="37" t="s">
        <v>53</v>
      </c>
      <c r="E237" s="37">
        <v>20</v>
      </c>
      <c r="F237" s="38">
        <v>540</v>
      </c>
      <c r="G237" s="39" t="s">
        <v>54</v>
      </c>
      <c r="H237" s="40">
        <v>46174</v>
      </c>
      <c r="I237" s="41" t="s">
        <v>55</v>
      </c>
      <c r="J237" s="41" t="s">
        <v>56</v>
      </c>
      <c r="K237" s="41" t="s">
        <v>164</v>
      </c>
      <c r="L237" s="41" t="s">
        <v>58</v>
      </c>
      <c r="M237" s="42" t="s">
        <v>102</v>
      </c>
      <c r="N237" s="43" t="s">
        <v>21</v>
      </c>
      <c r="O237" s="44" t="s">
        <v>60</v>
      </c>
      <c r="P237" s="44"/>
      <c r="Q237" s="44"/>
      <c r="R237" s="45"/>
      <c r="S237" s="45" t="s">
        <v>181</v>
      </c>
      <c r="T237" s="44"/>
      <c r="U237" s="44"/>
      <c r="V237" s="45" t="str">
        <f t="array" ref="V237">IFERROR(INDEX(#REF!,MATCH($Q237,#REF!,0)),"")</f>
        <v/>
      </c>
      <c r="W237" s="45" t="str">
        <f t="array" ref="W237">IFERROR(INDEX(#REF!,MATCH($Q237,#REF!,0)),"")</f>
        <v/>
      </c>
      <c r="X237" s="46" t="str">
        <f t="array" ref="X237">IFERROR(INDEX(#REF!,MATCH($Q237,#REF!,0)),"")</f>
        <v/>
      </c>
      <c r="Y237" s="46" t="str">
        <f t="array" ref="Y237">IFERROR(INDEX(#REF!,MATCH($Q237,#REF!,0)),"")</f>
        <v/>
      </c>
      <c r="Z237" s="46" t="str">
        <f t="array" ref="Z237">IFERROR(INDEX(#REF!,MATCH($Q237,#REF!,0)),"")</f>
        <v/>
      </c>
      <c r="AA237" s="46" t="e">
        <f t="shared" si="0"/>
        <v>#VALUE!</v>
      </c>
      <c r="AB237" s="44"/>
      <c r="AC237" s="44"/>
      <c r="AD237" s="44"/>
    </row>
    <row r="238" spans="1:30" ht="15.75" hidden="1" customHeight="1">
      <c r="A238" s="47" t="s">
        <v>602</v>
      </c>
      <c r="B238" s="47" t="s">
        <v>245</v>
      </c>
      <c r="C238" s="60" t="s">
        <v>571</v>
      </c>
      <c r="D238" s="49" t="s">
        <v>53</v>
      </c>
      <c r="E238" s="49">
        <v>15</v>
      </c>
      <c r="F238" s="50">
        <v>540</v>
      </c>
      <c r="G238" s="51" t="s">
        <v>54</v>
      </c>
      <c r="H238" s="52">
        <v>46174</v>
      </c>
      <c r="I238" s="53" t="s">
        <v>55</v>
      </c>
      <c r="J238" s="53" t="s">
        <v>56</v>
      </c>
      <c r="K238" s="53" t="s">
        <v>164</v>
      </c>
      <c r="L238" s="53" t="s">
        <v>58</v>
      </c>
      <c r="M238" s="54" t="s">
        <v>59</v>
      </c>
      <c r="N238" s="55" t="s">
        <v>21</v>
      </c>
      <c r="O238" s="56" t="s">
        <v>60</v>
      </c>
      <c r="P238" s="56"/>
      <c r="Q238" s="56"/>
      <c r="R238" s="57"/>
      <c r="S238" s="57" t="s">
        <v>529</v>
      </c>
      <c r="T238" s="56"/>
      <c r="U238" s="56"/>
      <c r="V238" s="57" t="str">
        <f t="array" ref="V238">IFERROR(INDEX(#REF!,MATCH($Q238,#REF!,0)),"")</f>
        <v/>
      </c>
      <c r="W238" s="57" t="str">
        <f t="array" ref="W238">IFERROR(INDEX(#REF!,MATCH($Q238,#REF!,0)),"")</f>
        <v/>
      </c>
      <c r="X238" s="58" t="str">
        <f t="array" ref="X238">IFERROR(INDEX(#REF!,MATCH($Q238,#REF!,0)),"")</f>
        <v/>
      </c>
      <c r="Y238" s="58" t="str">
        <f t="array" ref="Y238">IFERROR(INDEX(#REF!,MATCH($Q238,#REF!,0)),"")</f>
        <v/>
      </c>
      <c r="Z238" s="58" t="str">
        <f t="array" ref="Z238">IFERROR(INDEX(#REF!,MATCH($Q238,#REF!,0)),"")</f>
        <v/>
      </c>
      <c r="AA238" s="58" t="e">
        <f t="shared" si="0"/>
        <v>#VALUE!</v>
      </c>
      <c r="AB238" s="56"/>
      <c r="AC238" s="56"/>
      <c r="AD238" s="56"/>
    </row>
    <row r="239" spans="1:30" ht="15.75" hidden="1" customHeight="1">
      <c r="A239" s="35" t="s">
        <v>603</v>
      </c>
      <c r="B239" s="35" t="s">
        <v>317</v>
      </c>
      <c r="C239" s="36" t="s">
        <v>504</v>
      </c>
      <c r="D239" s="37" t="s">
        <v>53</v>
      </c>
      <c r="E239" s="37">
        <v>15</v>
      </c>
      <c r="F239" s="38">
        <v>525</v>
      </c>
      <c r="G239" s="39" t="s">
        <v>54</v>
      </c>
      <c r="H239" s="40">
        <v>46174</v>
      </c>
      <c r="I239" s="41" t="s">
        <v>55</v>
      </c>
      <c r="J239" s="41" t="s">
        <v>56</v>
      </c>
      <c r="K239" s="41" t="s">
        <v>164</v>
      </c>
      <c r="L239" s="41" t="s">
        <v>58</v>
      </c>
      <c r="M239" s="42" t="s">
        <v>73</v>
      </c>
      <c r="N239" s="43" t="s">
        <v>21</v>
      </c>
      <c r="O239" s="44" t="s">
        <v>60</v>
      </c>
      <c r="P239" s="44"/>
      <c r="Q239" s="44"/>
      <c r="R239" s="45" t="s">
        <v>165</v>
      </c>
      <c r="S239" s="45" t="s">
        <v>505</v>
      </c>
      <c r="T239" s="44"/>
      <c r="U239" s="44"/>
      <c r="V239" s="45" t="str">
        <f t="array" ref="V239">IFERROR(INDEX(#REF!,MATCH($Q239,#REF!,0)),"")</f>
        <v/>
      </c>
      <c r="W239" s="45" t="str">
        <f t="array" ref="W239">IFERROR(INDEX(#REF!,MATCH($Q239,#REF!,0)),"")</f>
        <v/>
      </c>
      <c r="X239" s="46" t="str">
        <f t="array" ref="X239">IFERROR(INDEX(#REF!,MATCH($Q239,#REF!,0)),"")</f>
        <v/>
      </c>
      <c r="Y239" s="46" t="str">
        <f t="array" ref="Y239">IFERROR(INDEX(#REF!,MATCH($Q239,#REF!,0)),"")</f>
        <v/>
      </c>
      <c r="Z239" s="46" t="str">
        <f t="array" ref="Z239">IFERROR(INDEX(#REF!,MATCH($Q239,#REF!,0)),"")</f>
        <v/>
      </c>
      <c r="AA239" s="46" t="e">
        <f t="shared" si="0"/>
        <v>#VALUE!</v>
      </c>
      <c r="AB239" s="44"/>
      <c r="AC239" s="44"/>
      <c r="AD239" s="44"/>
    </row>
    <row r="240" spans="1:30" ht="15.75" hidden="1" customHeight="1">
      <c r="A240" s="47" t="s">
        <v>604</v>
      </c>
      <c r="B240" s="47" t="s">
        <v>172</v>
      </c>
      <c r="C240" s="60" t="s">
        <v>605</v>
      </c>
      <c r="D240" s="49" t="s">
        <v>53</v>
      </c>
      <c r="E240" s="49">
        <v>10</v>
      </c>
      <c r="F240" s="50">
        <v>500</v>
      </c>
      <c r="G240" s="51" t="s">
        <v>54</v>
      </c>
      <c r="H240" s="52">
        <v>46174</v>
      </c>
      <c r="I240" s="53" t="s">
        <v>55</v>
      </c>
      <c r="J240" s="53" t="s">
        <v>56</v>
      </c>
      <c r="K240" s="53" t="s">
        <v>164</v>
      </c>
      <c r="L240" s="53" t="s">
        <v>58</v>
      </c>
      <c r="M240" s="54" t="s">
        <v>136</v>
      </c>
      <c r="N240" s="55" t="s">
        <v>21</v>
      </c>
      <c r="O240" s="56" t="s">
        <v>60</v>
      </c>
      <c r="P240" s="56"/>
      <c r="Q240" s="56"/>
      <c r="R240" s="57" t="s">
        <v>476</v>
      </c>
      <c r="S240" s="57" t="s">
        <v>477</v>
      </c>
      <c r="T240" s="56"/>
      <c r="U240" s="56"/>
      <c r="V240" s="57" t="str">
        <f t="array" ref="V240">IFERROR(INDEX(#REF!,MATCH($Q240,#REF!,0)),"")</f>
        <v/>
      </c>
      <c r="W240" s="57" t="str">
        <f t="array" ref="W240">IFERROR(INDEX(#REF!,MATCH($Q240,#REF!,0)),"")</f>
        <v/>
      </c>
      <c r="X240" s="58" t="str">
        <f t="array" ref="X240">IFERROR(INDEX(#REF!,MATCH($Q240,#REF!,0)),"")</f>
        <v/>
      </c>
      <c r="Y240" s="58" t="str">
        <f t="array" ref="Y240">IFERROR(INDEX(#REF!,MATCH($Q240,#REF!,0)),"")</f>
        <v/>
      </c>
      <c r="Z240" s="58" t="str">
        <f t="array" ref="Z240">IFERROR(INDEX(#REF!,MATCH($Q240,#REF!,0)),"")</f>
        <v/>
      </c>
      <c r="AA240" s="58" t="e">
        <f t="shared" si="0"/>
        <v>#VALUE!</v>
      </c>
      <c r="AB240" s="56"/>
      <c r="AC240" s="56"/>
      <c r="AD240" s="56"/>
    </row>
    <row r="241" spans="1:30" ht="15.75" hidden="1" customHeight="1">
      <c r="A241" s="35" t="s">
        <v>606</v>
      </c>
      <c r="B241" s="35" t="s">
        <v>156</v>
      </c>
      <c r="C241" s="36" t="s">
        <v>607</v>
      </c>
      <c r="D241" s="37" t="s">
        <v>53</v>
      </c>
      <c r="E241" s="37">
        <v>2</v>
      </c>
      <c r="F241" s="38">
        <v>500</v>
      </c>
      <c r="G241" s="39" t="s">
        <v>54</v>
      </c>
      <c r="H241" s="40">
        <v>46174</v>
      </c>
      <c r="I241" s="41" t="s">
        <v>55</v>
      </c>
      <c r="J241" s="41" t="s">
        <v>56</v>
      </c>
      <c r="K241" s="41" t="s">
        <v>164</v>
      </c>
      <c r="L241" s="41" t="s">
        <v>58</v>
      </c>
      <c r="M241" s="42" t="s">
        <v>59</v>
      </c>
      <c r="N241" s="43" t="s">
        <v>21</v>
      </c>
      <c r="O241" s="44" t="s">
        <v>60</v>
      </c>
      <c r="P241" s="44"/>
      <c r="Q241" s="44"/>
      <c r="R241" s="45" t="s">
        <v>202</v>
      </c>
      <c r="S241" s="45" t="s">
        <v>181</v>
      </c>
      <c r="T241" s="44"/>
      <c r="U241" s="44"/>
      <c r="V241" s="45" t="str">
        <f t="array" ref="V241">IFERROR(INDEX(#REF!,MATCH($Q241,#REF!,0)),"")</f>
        <v/>
      </c>
      <c r="W241" s="45" t="str">
        <f t="array" ref="W241">IFERROR(INDEX(#REF!,MATCH($Q241,#REF!,0)),"")</f>
        <v/>
      </c>
      <c r="X241" s="46" t="str">
        <f t="array" ref="X241">IFERROR(INDEX(#REF!,MATCH($Q241,#REF!,0)),"")</f>
        <v/>
      </c>
      <c r="Y241" s="46" t="str">
        <f t="array" ref="Y241">IFERROR(INDEX(#REF!,MATCH($Q241,#REF!,0)),"")</f>
        <v/>
      </c>
      <c r="Z241" s="46" t="str">
        <f t="array" ref="Z241">IFERROR(INDEX(#REF!,MATCH($Q241,#REF!,0)),"")</f>
        <v/>
      </c>
      <c r="AA241" s="46" t="e">
        <f t="shared" si="0"/>
        <v>#VALUE!</v>
      </c>
      <c r="AB241" s="44"/>
      <c r="AC241" s="44"/>
      <c r="AD241" s="44"/>
    </row>
    <row r="242" spans="1:30" ht="15.75" hidden="1" customHeight="1">
      <c r="A242" s="47" t="s">
        <v>608</v>
      </c>
      <c r="B242" s="47" t="s">
        <v>156</v>
      </c>
      <c r="C242" s="60" t="s">
        <v>609</v>
      </c>
      <c r="D242" s="49" t="s">
        <v>53</v>
      </c>
      <c r="E242" s="49">
        <v>1</v>
      </c>
      <c r="F242" s="50">
        <v>500</v>
      </c>
      <c r="G242" s="51" t="s">
        <v>54</v>
      </c>
      <c r="H242" s="52">
        <v>46174</v>
      </c>
      <c r="I242" s="53" t="s">
        <v>55</v>
      </c>
      <c r="J242" s="53" t="s">
        <v>56</v>
      </c>
      <c r="K242" s="53" t="s">
        <v>164</v>
      </c>
      <c r="L242" s="53" t="s">
        <v>58</v>
      </c>
      <c r="M242" s="54" t="s">
        <v>136</v>
      </c>
      <c r="N242" s="55" t="s">
        <v>21</v>
      </c>
      <c r="O242" s="56" t="s">
        <v>60</v>
      </c>
      <c r="P242" s="56"/>
      <c r="Q242" s="56"/>
      <c r="R242" s="57">
        <f t="array" ref="R242">IFERROR(INDEX('BANCO DE DADOS'!$C$3:$C1104,MATCH(C242,'BANCO DE DADOS'!$B$3:$B1104,0),0),"")</f>
        <v>0</v>
      </c>
      <c r="S242" s="57" t="s">
        <v>181</v>
      </c>
      <c r="T242" s="56"/>
      <c r="U242" s="56"/>
      <c r="V242" s="57" t="str">
        <f t="array" ref="V242">IFERROR(INDEX(#REF!,MATCH($Q242,#REF!,0)),"")</f>
        <v/>
      </c>
      <c r="W242" s="57" t="str">
        <f t="array" ref="W242">IFERROR(INDEX(#REF!,MATCH($Q242,#REF!,0)),"")</f>
        <v/>
      </c>
      <c r="X242" s="58" t="str">
        <f t="array" ref="X242">IFERROR(INDEX(#REF!,MATCH($Q242,#REF!,0)),"")</f>
        <v/>
      </c>
      <c r="Y242" s="58" t="str">
        <f t="array" ref="Y242">IFERROR(INDEX(#REF!,MATCH($Q242,#REF!,0)),"")</f>
        <v/>
      </c>
      <c r="Z242" s="58" t="str">
        <f t="array" ref="Z242">IFERROR(INDEX(#REF!,MATCH($Q242,#REF!,0)),"")</f>
        <v/>
      </c>
      <c r="AA242" s="58" t="e">
        <f t="shared" si="0"/>
        <v>#VALUE!</v>
      </c>
      <c r="AB242" s="56"/>
      <c r="AC242" s="56"/>
      <c r="AD242" s="56"/>
    </row>
    <row r="243" spans="1:30" ht="15.75" hidden="1" customHeight="1">
      <c r="A243" s="35" t="s">
        <v>610</v>
      </c>
      <c r="B243" s="35" t="s">
        <v>242</v>
      </c>
      <c r="C243" s="36" t="s">
        <v>611</v>
      </c>
      <c r="D243" s="37" t="s">
        <v>612</v>
      </c>
      <c r="E243" s="37">
        <v>10</v>
      </c>
      <c r="F243" s="38">
        <v>500</v>
      </c>
      <c r="G243" s="39" t="s">
        <v>54</v>
      </c>
      <c r="H243" s="40">
        <v>46174</v>
      </c>
      <c r="I243" s="41" t="s">
        <v>55</v>
      </c>
      <c r="J243" s="41" t="s">
        <v>56</v>
      </c>
      <c r="K243" s="41" t="s">
        <v>164</v>
      </c>
      <c r="L243" s="41" t="s">
        <v>58</v>
      </c>
      <c r="M243" s="42" t="s">
        <v>102</v>
      </c>
      <c r="N243" s="43" t="s">
        <v>21</v>
      </c>
      <c r="O243" s="44" t="s">
        <v>60</v>
      </c>
      <c r="P243" s="44"/>
      <c r="Q243" s="44"/>
      <c r="R243" s="45" t="s">
        <v>322</v>
      </c>
      <c r="S243" s="45" t="s">
        <v>323</v>
      </c>
      <c r="T243" s="44"/>
      <c r="U243" s="44"/>
      <c r="V243" s="45" t="str">
        <f t="array" ref="V243">IFERROR(INDEX(#REF!,MATCH($Q243,#REF!,0)),"")</f>
        <v/>
      </c>
      <c r="W243" s="45" t="str">
        <f t="array" ref="W243">IFERROR(INDEX(#REF!,MATCH($Q243,#REF!,0)),"")</f>
        <v/>
      </c>
      <c r="X243" s="46" t="str">
        <f t="array" ref="X243">IFERROR(INDEX(#REF!,MATCH($Q243,#REF!,0)),"")</f>
        <v/>
      </c>
      <c r="Y243" s="46" t="str">
        <f t="array" ref="Y243">IFERROR(INDEX(#REF!,MATCH($Q243,#REF!,0)),"")</f>
        <v/>
      </c>
      <c r="Z243" s="46" t="str">
        <f t="array" ref="Z243">IFERROR(INDEX(#REF!,MATCH($Q243,#REF!,0)),"")</f>
        <v/>
      </c>
      <c r="AA243" s="46" t="e">
        <f t="shared" si="0"/>
        <v>#VALUE!</v>
      </c>
      <c r="AB243" s="44"/>
      <c r="AC243" s="44"/>
      <c r="AD243" s="44"/>
    </row>
    <row r="244" spans="1:30" ht="15.75" hidden="1" customHeight="1">
      <c r="A244" s="47" t="s">
        <v>613</v>
      </c>
      <c r="B244" s="47" t="s">
        <v>254</v>
      </c>
      <c r="C244" s="60" t="s">
        <v>614</v>
      </c>
      <c r="D244" s="49" t="s">
        <v>53</v>
      </c>
      <c r="E244" s="49">
        <v>10</v>
      </c>
      <c r="F244" s="50">
        <v>500</v>
      </c>
      <c r="G244" s="51" t="s">
        <v>54</v>
      </c>
      <c r="H244" s="52">
        <v>46174</v>
      </c>
      <c r="I244" s="53" t="s">
        <v>55</v>
      </c>
      <c r="J244" s="53" t="s">
        <v>56</v>
      </c>
      <c r="K244" s="53" t="s">
        <v>164</v>
      </c>
      <c r="L244" s="53" t="s">
        <v>58</v>
      </c>
      <c r="M244" s="54" t="s">
        <v>136</v>
      </c>
      <c r="N244" s="55" t="s">
        <v>21</v>
      </c>
      <c r="O244" s="56" t="s">
        <v>60</v>
      </c>
      <c r="P244" s="56"/>
      <c r="Q244" s="56"/>
      <c r="R244" s="57"/>
      <c r="S244" s="57" t="s">
        <v>410</v>
      </c>
      <c r="T244" s="56"/>
      <c r="U244" s="56"/>
      <c r="V244" s="57" t="str">
        <f t="array" ref="V244">IFERROR(INDEX(#REF!,MATCH($Q244,#REF!,0)),"")</f>
        <v/>
      </c>
      <c r="W244" s="57" t="str">
        <f t="array" ref="W244">IFERROR(INDEX(#REF!,MATCH($Q244,#REF!,0)),"")</f>
        <v/>
      </c>
      <c r="X244" s="58" t="str">
        <f t="array" ref="X244">IFERROR(INDEX(#REF!,MATCH($Q244,#REF!,0)),"")</f>
        <v/>
      </c>
      <c r="Y244" s="58" t="str">
        <f t="array" ref="Y244">IFERROR(INDEX(#REF!,MATCH($Q244,#REF!,0)),"")</f>
        <v/>
      </c>
      <c r="Z244" s="58" t="str">
        <f t="array" ref="Z244">IFERROR(INDEX(#REF!,MATCH($Q244,#REF!,0)),"")</f>
        <v/>
      </c>
      <c r="AA244" s="58" t="e">
        <f t="shared" si="0"/>
        <v>#VALUE!</v>
      </c>
      <c r="AB244" s="56"/>
      <c r="AC244" s="56"/>
      <c r="AD244" s="56"/>
    </row>
    <row r="245" spans="1:30" ht="15.75" hidden="1" customHeight="1">
      <c r="A245" s="35" t="s">
        <v>615</v>
      </c>
      <c r="B245" s="35" t="s">
        <v>250</v>
      </c>
      <c r="C245" s="36" t="s">
        <v>616</v>
      </c>
      <c r="D245" s="37" t="s">
        <v>53</v>
      </c>
      <c r="E245" s="37">
        <v>25</v>
      </c>
      <c r="F245" s="38">
        <v>500</v>
      </c>
      <c r="G245" s="39" t="s">
        <v>54</v>
      </c>
      <c r="H245" s="40">
        <v>46174</v>
      </c>
      <c r="I245" s="41" t="s">
        <v>55</v>
      </c>
      <c r="J245" s="41" t="s">
        <v>56</v>
      </c>
      <c r="K245" s="41" t="s">
        <v>164</v>
      </c>
      <c r="L245" s="41" t="s">
        <v>58</v>
      </c>
      <c r="M245" s="42" t="s">
        <v>153</v>
      </c>
      <c r="N245" s="43" t="s">
        <v>21</v>
      </c>
      <c r="O245" s="44" t="s">
        <v>60</v>
      </c>
      <c r="P245" s="44"/>
      <c r="Q245" s="44"/>
      <c r="R245" s="45"/>
      <c r="S245" s="45" t="s">
        <v>617</v>
      </c>
      <c r="T245" s="44"/>
      <c r="U245" s="44"/>
      <c r="V245" s="45" t="str">
        <f t="array" ref="V245">IFERROR(INDEX(#REF!,MATCH($Q245,#REF!,0)),"")</f>
        <v/>
      </c>
      <c r="W245" s="45" t="str">
        <f t="array" ref="W245">IFERROR(INDEX(#REF!,MATCH($Q245,#REF!,0)),"")</f>
        <v/>
      </c>
      <c r="X245" s="46" t="str">
        <f t="array" ref="X245">IFERROR(INDEX(#REF!,MATCH($Q245,#REF!,0)),"")</f>
        <v/>
      </c>
      <c r="Y245" s="46" t="str">
        <f t="array" ref="Y245">IFERROR(INDEX(#REF!,MATCH($Q245,#REF!,0)),"")</f>
        <v/>
      </c>
      <c r="Z245" s="46" t="str">
        <f t="array" ref="Z245">IFERROR(INDEX(#REF!,MATCH($Q245,#REF!,0)),"")</f>
        <v/>
      </c>
      <c r="AA245" s="46" t="e">
        <f t="shared" si="0"/>
        <v>#VALUE!</v>
      </c>
      <c r="AB245" s="44"/>
      <c r="AC245" s="44"/>
      <c r="AD245" s="44"/>
    </row>
    <row r="246" spans="1:30" ht="15.75" hidden="1" customHeight="1">
      <c r="A246" s="47" t="s">
        <v>618</v>
      </c>
      <c r="B246" s="47" t="s">
        <v>51</v>
      </c>
      <c r="C246" s="60" t="s">
        <v>619</v>
      </c>
      <c r="D246" s="49" t="s">
        <v>53</v>
      </c>
      <c r="E246" s="49">
        <v>8</v>
      </c>
      <c r="F246" s="50">
        <v>480</v>
      </c>
      <c r="G246" s="51" t="s">
        <v>54</v>
      </c>
      <c r="H246" s="52">
        <v>46174</v>
      </c>
      <c r="I246" s="53" t="s">
        <v>55</v>
      </c>
      <c r="J246" s="53" t="s">
        <v>56</v>
      </c>
      <c r="K246" s="53" t="s">
        <v>164</v>
      </c>
      <c r="L246" s="53" t="s">
        <v>91</v>
      </c>
      <c r="M246" s="54" t="s">
        <v>73</v>
      </c>
      <c r="N246" s="55" t="s">
        <v>21</v>
      </c>
      <c r="O246" s="56" t="s">
        <v>60</v>
      </c>
      <c r="P246" s="56"/>
      <c r="Q246" s="56"/>
      <c r="R246" s="57"/>
      <c r="S246" s="57" t="s">
        <v>360</v>
      </c>
      <c r="T246" s="56"/>
      <c r="U246" s="56"/>
      <c r="V246" s="57" t="str">
        <f t="array" ref="V246">IFERROR(INDEX(#REF!,MATCH($Q246,#REF!,0)),"")</f>
        <v/>
      </c>
      <c r="W246" s="57" t="str">
        <f t="array" ref="W246">IFERROR(INDEX(#REF!,MATCH($Q246,#REF!,0)),"")</f>
        <v/>
      </c>
      <c r="X246" s="58" t="str">
        <f t="array" ref="X246">IFERROR(INDEX(#REF!,MATCH($Q246,#REF!,0)),"")</f>
        <v/>
      </c>
      <c r="Y246" s="58" t="str">
        <f t="array" ref="Y246">IFERROR(INDEX(#REF!,MATCH($Q246,#REF!,0)),"")</f>
        <v/>
      </c>
      <c r="Z246" s="58" t="str">
        <f t="array" ref="Z246">IFERROR(INDEX(#REF!,MATCH($Q246,#REF!,0)),"")</f>
        <v/>
      </c>
      <c r="AA246" s="58" t="e">
        <f t="shared" si="0"/>
        <v>#VALUE!</v>
      </c>
      <c r="AB246" s="56"/>
      <c r="AC246" s="56"/>
      <c r="AD246" s="56"/>
    </row>
    <row r="247" spans="1:30" ht="15.75" hidden="1" customHeight="1">
      <c r="A247" s="35" t="s">
        <v>620</v>
      </c>
      <c r="B247" s="35" t="s">
        <v>156</v>
      </c>
      <c r="C247" s="36" t="s">
        <v>621</v>
      </c>
      <c r="D247" s="37" t="s">
        <v>53</v>
      </c>
      <c r="E247" s="37">
        <v>15</v>
      </c>
      <c r="F247" s="38">
        <v>475.5</v>
      </c>
      <c r="G247" s="39" t="s">
        <v>54</v>
      </c>
      <c r="H247" s="40">
        <v>46174</v>
      </c>
      <c r="I247" s="41" t="s">
        <v>55</v>
      </c>
      <c r="J247" s="41" t="s">
        <v>56</v>
      </c>
      <c r="K247" s="41" t="s">
        <v>164</v>
      </c>
      <c r="L247" s="41" t="s">
        <v>58</v>
      </c>
      <c r="M247" s="42" t="s">
        <v>136</v>
      </c>
      <c r="N247" s="43" t="s">
        <v>21</v>
      </c>
      <c r="O247" s="44" t="s">
        <v>60</v>
      </c>
      <c r="P247" s="44"/>
      <c r="Q247" s="44"/>
      <c r="R247" s="45" t="s">
        <v>622</v>
      </c>
      <c r="S247" s="45" t="s">
        <v>623</v>
      </c>
      <c r="T247" s="65"/>
      <c r="U247" s="44"/>
      <c r="V247" s="45" t="str">
        <f t="array" ref="V247">IFERROR(INDEX(#REF!,MATCH($Q247,#REF!,0)),"")</f>
        <v/>
      </c>
      <c r="W247" s="45" t="str">
        <f t="array" ref="W247">IFERROR(INDEX(#REF!,MATCH($Q247,#REF!,0)),"")</f>
        <v/>
      </c>
      <c r="X247" s="46" t="str">
        <f t="array" ref="X247">IFERROR(INDEX(#REF!,MATCH($Q247,#REF!,0)),"")</f>
        <v/>
      </c>
      <c r="Y247" s="46" t="str">
        <f t="array" ref="Y247">IFERROR(INDEX(#REF!,MATCH($Q247,#REF!,0)),"")</f>
        <v/>
      </c>
      <c r="Z247" s="46" t="str">
        <f t="array" ref="Z247">IFERROR(INDEX(#REF!,MATCH($Q247,#REF!,0)),"")</f>
        <v/>
      </c>
      <c r="AA247" s="46" t="e">
        <f t="shared" si="0"/>
        <v>#VALUE!</v>
      </c>
      <c r="AB247" s="44"/>
      <c r="AC247" s="44"/>
      <c r="AD247" s="44"/>
    </row>
    <row r="248" spans="1:30" ht="15.75" hidden="1" customHeight="1">
      <c r="A248" s="47" t="s">
        <v>624</v>
      </c>
      <c r="B248" s="47" t="s">
        <v>245</v>
      </c>
      <c r="C248" s="60" t="s">
        <v>549</v>
      </c>
      <c r="D248" s="49" t="s">
        <v>53</v>
      </c>
      <c r="E248" s="49">
        <v>3</v>
      </c>
      <c r="F248" s="50">
        <v>450</v>
      </c>
      <c r="G248" s="51" t="s">
        <v>54</v>
      </c>
      <c r="H248" s="52">
        <v>46174</v>
      </c>
      <c r="I248" s="53" t="s">
        <v>55</v>
      </c>
      <c r="J248" s="53" t="s">
        <v>56</v>
      </c>
      <c r="K248" s="53" t="s">
        <v>164</v>
      </c>
      <c r="L248" s="53" t="s">
        <v>58</v>
      </c>
      <c r="M248" s="54" t="s">
        <v>59</v>
      </c>
      <c r="N248" s="55" t="s">
        <v>21</v>
      </c>
      <c r="O248" s="56" t="s">
        <v>60</v>
      </c>
      <c r="P248" s="56"/>
      <c r="Q248" s="56"/>
      <c r="R248" s="57"/>
      <c r="S248" s="57" t="s">
        <v>488</v>
      </c>
      <c r="T248" s="56"/>
      <c r="U248" s="56"/>
      <c r="V248" s="57" t="str">
        <f t="array" ref="V248">IFERROR(INDEX(#REF!,MATCH($Q248,#REF!,0)),"")</f>
        <v/>
      </c>
      <c r="W248" s="57" t="str">
        <f t="array" ref="W248">IFERROR(INDEX(#REF!,MATCH($Q248,#REF!,0)),"")</f>
        <v/>
      </c>
      <c r="X248" s="58" t="str">
        <f t="array" ref="X248">IFERROR(INDEX(#REF!,MATCH($Q248,#REF!,0)),"")</f>
        <v/>
      </c>
      <c r="Y248" s="58" t="str">
        <f t="array" ref="Y248">IFERROR(INDEX(#REF!,MATCH($Q248,#REF!,0)),"")</f>
        <v/>
      </c>
      <c r="Z248" s="58" t="str">
        <f t="array" ref="Z248">IFERROR(INDEX(#REF!,MATCH($Q248,#REF!,0)),"")</f>
        <v/>
      </c>
      <c r="AA248" s="58" t="e">
        <f t="shared" si="0"/>
        <v>#VALUE!</v>
      </c>
      <c r="AB248" s="56"/>
      <c r="AC248" s="56"/>
      <c r="AD248" s="56"/>
    </row>
    <row r="249" spans="1:30" ht="15.75" hidden="1" customHeight="1">
      <c r="A249" s="35" t="s">
        <v>625</v>
      </c>
      <c r="B249" s="35" t="s">
        <v>254</v>
      </c>
      <c r="C249" s="36" t="s">
        <v>626</v>
      </c>
      <c r="D249" s="37" t="s">
        <v>53</v>
      </c>
      <c r="E249" s="37">
        <v>3</v>
      </c>
      <c r="F249" s="38">
        <v>450</v>
      </c>
      <c r="G249" s="39" t="s">
        <v>54</v>
      </c>
      <c r="H249" s="40">
        <v>46174</v>
      </c>
      <c r="I249" s="41" t="s">
        <v>55</v>
      </c>
      <c r="J249" s="41" t="s">
        <v>56</v>
      </c>
      <c r="K249" s="41" t="s">
        <v>164</v>
      </c>
      <c r="L249" s="41" t="s">
        <v>58</v>
      </c>
      <c r="M249" s="42" t="s">
        <v>148</v>
      </c>
      <c r="N249" s="43" t="s">
        <v>21</v>
      </c>
      <c r="O249" s="44" t="s">
        <v>60</v>
      </c>
      <c r="P249" s="44"/>
      <c r="Q249" s="44"/>
      <c r="R249" s="45">
        <f t="array" ref="R249">IFERROR(INDEX('BANCO DE DADOS'!$C$3:$C1104,MATCH(C249,'BANCO DE DADOS'!$B$3:$B1104,0),0),"")</f>
        <v>0</v>
      </c>
      <c r="S249" s="45" t="s">
        <v>454</v>
      </c>
      <c r="T249" s="44"/>
      <c r="U249" s="44"/>
      <c r="V249" s="45" t="str">
        <f t="array" ref="V249">IFERROR(INDEX(#REF!,MATCH($Q249,#REF!,0)),"")</f>
        <v/>
      </c>
      <c r="W249" s="45" t="str">
        <f t="array" ref="W249">IFERROR(INDEX(#REF!,MATCH($Q249,#REF!,0)),"")</f>
        <v/>
      </c>
      <c r="X249" s="46" t="str">
        <f t="array" ref="X249">IFERROR(INDEX(#REF!,MATCH($Q249,#REF!,0)),"")</f>
        <v/>
      </c>
      <c r="Y249" s="46" t="str">
        <f t="array" ref="Y249">IFERROR(INDEX(#REF!,MATCH($Q249,#REF!,0)),"")</f>
        <v/>
      </c>
      <c r="Z249" s="46" t="str">
        <f t="array" ref="Z249">IFERROR(INDEX(#REF!,MATCH($Q249,#REF!,0)),"")</f>
        <v/>
      </c>
      <c r="AA249" s="46" t="e">
        <f t="shared" si="0"/>
        <v>#VALUE!</v>
      </c>
      <c r="AB249" s="44"/>
      <c r="AC249" s="44"/>
      <c r="AD249" s="44"/>
    </row>
    <row r="250" spans="1:30" ht="15.75" hidden="1" customHeight="1">
      <c r="A250" s="47" t="s">
        <v>627</v>
      </c>
      <c r="B250" s="47" t="s">
        <v>245</v>
      </c>
      <c r="C250" s="60" t="s">
        <v>628</v>
      </c>
      <c r="D250" s="49" t="s">
        <v>53</v>
      </c>
      <c r="E250" s="49">
        <v>2</v>
      </c>
      <c r="F250" s="50">
        <v>444</v>
      </c>
      <c r="G250" s="51" t="s">
        <v>54</v>
      </c>
      <c r="H250" s="52">
        <v>46174</v>
      </c>
      <c r="I250" s="53" t="s">
        <v>55</v>
      </c>
      <c r="J250" s="53" t="s">
        <v>56</v>
      </c>
      <c r="K250" s="53" t="s">
        <v>164</v>
      </c>
      <c r="L250" s="53" t="s">
        <v>58</v>
      </c>
      <c r="M250" s="54" t="s">
        <v>136</v>
      </c>
      <c r="N250" s="55" t="s">
        <v>21</v>
      </c>
      <c r="O250" s="56" t="s">
        <v>60</v>
      </c>
      <c r="P250" s="56"/>
      <c r="Q250" s="56"/>
      <c r="R250" s="57" t="s">
        <v>158</v>
      </c>
      <c r="S250" s="57" t="s">
        <v>515</v>
      </c>
      <c r="T250" s="56"/>
      <c r="U250" s="56"/>
      <c r="V250" s="57" t="str">
        <f t="array" ref="V250">IFERROR(INDEX(#REF!,MATCH($Q250,#REF!,0)),"")</f>
        <v/>
      </c>
      <c r="W250" s="57" t="str">
        <f t="array" ref="W250">IFERROR(INDEX(#REF!,MATCH($Q250,#REF!,0)),"")</f>
        <v/>
      </c>
      <c r="X250" s="58" t="str">
        <f t="array" ref="X250">IFERROR(INDEX(#REF!,MATCH($Q250,#REF!,0)),"")</f>
        <v/>
      </c>
      <c r="Y250" s="58" t="str">
        <f t="array" ref="Y250">IFERROR(INDEX(#REF!,MATCH($Q250,#REF!,0)),"")</f>
        <v/>
      </c>
      <c r="Z250" s="58" t="str">
        <f t="array" ref="Z250">IFERROR(INDEX(#REF!,MATCH($Q250,#REF!,0)),"")</f>
        <v/>
      </c>
      <c r="AA250" s="58" t="e">
        <f t="shared" si="0"/>
        <v>#VALUE!</v>
      </c>
      <c r="AB250" s="56"/>
      <c r="AC250" s="56"/>
      <c r="AD250" s="56"/>
    </row>
    <row r="251" spans="1:30" ht="15.75" hidden="1" customHeight="1">
      <c r="A251" s="35" t="s">
        <v>629</v>
      </c>
      <c r="B251" s="35" t="s">
        <v>245</v>
      </c>
      <c r="C251" s="36" t="s">
        <v>466</v>
      </c>
      <c r="D251" s="37" t="s">
        <v>53</v>
      </c>
      <c r="E251" s="37">
        <v>4</v>
      </c>
      <c r="F251" s="38">
        <v>440</v>
      </c>
      <c r="G251" s="39" t="s">
        <v>54</v>
      </c>
      <c r="H251" s="40">
        <v>46174</v>
      </c>
      <c r="I251" s="41" t="s">
        <v>55</v>
      </c>
      <c r="J251" s="41" t="s">
        <v>56</v>
      </c>
      <c r="K251" s="41" t="s">
        <v>164</v>
      </c>
      <c r="L251" s="41" t="s">
        <v>58</v>
      </c>
      <c r="M251" s="42" t="s">
        <v>102</v>
      </c>
      <c r="N251" s="43" t="s">
        <v>21</v>
      </c>
      <c r="O251" s="44" t="s">
        <v>60</v>
      </c>
      <c r="P251" s="44"/>
      <c r="Q251" s="44"/>
      <c r="R251" s="45"/>
      <c r="S251" s="45" t="s">
        <v>467</v>
      </c>
      <c r="T251" s="44"/>
      <c r="U251" s="44"/>
      <c r="V251" s="45" t="str">
        <f t="array" ref="V251">IFERROR(INDEX(#REF!,MATCH($Q251,#REF!,0)),"")</f>
        <v/>
      </c>
      <c r="W251" s="45" t="str">
        <f t="array" ref="W251">IFERROR(INDEX(#REF!,MATCH($Q251,#REF!,0)),"")</f>
        <v/>
      </c>
      <c r="X251" s="46" t="str">
        <f t="array" ref="X251">IFERROR(INDEX(#REF!,MATCH($Q251,#REF!,0)),"")</f>
        <v/>
      </c>
      <c r="Y251" s="46" t="str">
        <f t="array" ref="Y251">IFERROR(INDEX(#REF!,MATCH($Q251,#REF!,0)),"")</f>
        <v/>
      </c>
      <c r="Z251" s="46" t="str">
        <f t="array" ref="Z251">IFERROR(INDEX(#REF!,MATCH($Q251,#REF!,0)),"")</f>
        <v/>
      </c>
      <c r="AA251" s="46" t="e">
        <f t="shared" si="0"/>
        <v>#VALUE!</v>
      </c>
      <c r="AB251" s="44"/>
      <c r="AC251" s="44"/>
      <c r="AD251" s="44"/>
    </row>
    <row r="252" spans="1:30" ht="15.75" hidden="1" customHeight="1">
      <c r="A252" s="47" t="s">
        <v>630</v>
      </c>
      <c r="B252" s="47" t="s">
        <v>172</v>
      </c>
      <c r="C252" s="60" t="s">
        <v>466</v>
      </c>
      <c r="D252" s="49" t="s">
        <v>53</v>
      </c>
      <c r="E252" s="49">
        <v>4</v>
      </c>
      <c r="F252" s="50">
        <v>440</v>
      </c>
      <c r="G252" s="51" t="s">
        <v>54</v>
      </c>
      <c r="H252" s="52">
        <v>46174</v>
      </c>
      <c r="I252" s="53" t="s">
        <v>55</v>
      </c>
      <c r="J252" s="53" t="s">
        <v>56</v>
      </c>
      <c r="K252" s="53" t="s">
        <v>164</v>
      </c>
      <c r="L252" s="53" t="s">
        <v>58</v>
      </c>
      <c r="M252" s="54" t="s">
        <v>102</v>
      </c>
      <c r="N252" s="55" t="s">
        <v>21</v>
      </c>
      <c r="O252" s="56" t="s">
        <v>60</v>
      </c>
      <c r="P252" s="56"/>
      <c r="Q252" s="56"/>
      <c r="R252" s="57"/>
      <c r="S252" s="57" t="s">
        <v>467</v>
      </c>
      <c r="T252" s="56"/>
      <c r="U252" s="56"/>
      <c r="V252" s="57" t="str">
        <f t="array" ref="V252">IFERROR(INDEX(#REF!,MATCH($Q252,#REF!,0)),"")</f>
        <v/>
      </c>
      <c r="W252" s="57" t="str">
        <f t="array" ref="W252">IFERROR(INDEX(#REF!,MATCH($Q252,#REF!,0)),"")</f>
        <v/>
      </c>
      <c r="X252" s="58" t="str">
        <f t="array" ref="X252">IFERROR(INDEX(#REF!,MATCH($Q252,#REF!,0)),"")</f>
        <v/>
      </c>
      <c r="Y252" s="58" t="str">
        <f t="array" ref="Y252">IFERROR(INDEX(#REF!,MATCH($Q252,#REF!,0)),"")</f>
        <v/>
      </c>
      <c r="Z252" s="58" t="str">
        <f t="array" ref="Z252">IFERROR(INDEX(#REF!,MATCH($Q252,#REF!,0)),"")</f>
        <v/>
      </c>
      <c r="AA252" s="58" t="e">
        <f t="shared" si="0"/>
        <v>#VALUE!</v>
      </c>
      <c r="AB252" s="56"/>
      <c r="AC252" s="56"/>
      <c r="AD252" s="56"/>
    </row>
    <row r="253" spans="1:30" ht="15.75" hidden="1" customHeight="1">
      <c r="A253" s="35" t="s">
        <v>631</v>
      </c>
      <c r="B253" s="35" t="s">
        <v>172</v>
      </c>
      <c r="C253" s="36" t="s">
        <v>632</v>
      </c>
      <c r="D253" s="37" t="s">
        <v>53</v>
      </c>
      <c r="E253" s="37">
        <v>4</v>
      </c>
      <c r="F253" s="38">
        <v>440</v>
      </c>
      <c r="G253" s="39" t="s">
        <v>54</v>
      </c>
      <c r="H253" s="40">
        <v>46174</v>
      </c>
      <c r="I253" s="41" t="s">
        <v>55</v>
      </c>
      <c r="J253" s="41" t="s">
        <v>56</v>
      </c>
      <c r="K253" s="41" t="s">
        <v>164</v>
      </c>
      <c r="L253" s="41" t="s">
        <v>58</v>
      </c>
      <c r="M253" s="42" t="s">
        <v>102</v>
      </c>
      <c r="N253" s="43" t="s">
        <v>21</v>
      </c>
      <c r="O253" s="44" t="s">
        <v>60</v>
      </c>
      <c r="P253" s="44"/>
      <c r="Q253" s="44"/>
      <c r="R253" s="45"/>
      <c r="S253" s="45" t="s">
        <v>467</v>
      </c>
      <c r="T253" s="44"/>
      <c r="U253" s="44"/>
      <c r="V253" s="45" t="str">
        <f t="array" ref="V253">IFERROR(INDEX(#REF!,MATCH($Q253,#REF!,0)),"")</f>
        <v/>
      </c>
      <c r="W253" s="45" t="str">
        <f t="array" ref="W253">IFERROR(INDEX(#REF!,MATCH($Q253,#REF!,0)),"")</f>
        <v/>
      </c>
      <c r="X253" s="46" t="str">
        <f t="array" ref="X253">IFERROR(INDEX(#REF!,MATCH($Q253,#REF!,0)),"")</f>
        <v/>
      </c>
      <c r="Y253" s="46" t="str">
        <f t="array" ref="Y253">IFERROR(INDEX(#REF!,MATCH($Q253,#REF!,0)),"")</f>
        <v/>
      </c>
      <c r="Z253" s="46" t="str">
        <f t="array" ref="Z253">IFERROR(INDEX(#REF!,MATCH($Q253,#REF!,0)),"")</f>
        <v/>
      </c>
      <c r="AA253" s="46" t="e">
        <f t="shared" si="0"/>
        <v>#VALUE!</v>
      </c>
      <c r="AB253" s="44"/>
      <c r="AC253" s="44"/>
      <c r="AD253" s="44"/>
    </row>
    <row r="254" spans="1:30" ht="15.75" hidden="1" customHeight="1">
      <c r="A254" s="47" t="s">
        <v>633</v>
      </c>
      <c r="B254" s="47" t="s">
        <v>317</v>
      </c>
      <c r="C254" s="60" t="s">
        <v>634</v>
      </c>
      <c r="D254" s="49" t="s">
        <v>53</v>
      </c>
      <c r="E254" s="49">
        <v>6</v>
      </c>
      <c r="F254" s="50">
        <v>420</v>
      </c>
      <c r="G254" s="51" t="s">
        <v>54</v>
      </c>
      <c r="H254" s="52">
        <v>46174</v>
      </c>
      <c r="I254" s="53" t="s">
        <v>55</v>
      </c>
      <c r="J254" s="53" t="s">
        <v>56</v>
      </c>
      <c r="K254" s="53" t="s">
        <v>164</v>
      </c>
      <c r="L254" s="53" t="s">
        <v>58</v>
      </c>
      <c r="M254" s="54" t="s">
        <v>136</v>
      </c>
      <c r="N254" s="55" t="s">
        <v>21</v>
      </c>
      <c r="O254" s="56" t="s">
        <v>60</v>
      </c>
      <c r="P254" s="56"/>
      <c r="Q254" s="56"/>
      <c r="R254" s="57"/>
      <c r="S254" s="57" t="s">
        <v>635</v>
      </c>
      <c r="T254" s="56"/>
      <c r="U254" s="56"/>
      <c r="V254" s="57" t="str">
        <f t="array" ref="V254">IFERROR(INDEX(#REF!,MATCH($Q254,#REF!,0)),"")</f>
        <v/>
      </c>
      <c r="W254" s="57" t="str">
        <f t="array" ref="W254">IFERROR(INDEX(#REF!,MATCH($Q254,#REF!,0)),"")</f>
        <v/>
      </c>
      <c r="X254" s="58" t="str">
        <f t="array" ref="X254">IFERROR(INDEX(#REF!,MATCH($Q254,#REF!,0)),"")</f>
        <v/>
      </c>
      <c r="Y254" s="58" t="str">
        <f t="array" ref="Y254">IFERROR(INDEX(#REF!,MATCH($Q254,#REF!,0)),"")</f>
        <v/>
      </c>
      <c r="Z254" s="58" t="str">
        <f t="array" ref="Z254">IFERROR(INDEX(#REF!,MATCH($Q254,#REF!,0)),"")</f>
        <v/>
      </c>
      <c r="AA254" s="58" t="e">
        <f t="shared" si="0"/>
        <v>#VALUE!</v>
      </c>
      <c r="AB254" s="56"/>
      <c r="AC254" s="56"/>
      <c r="AD254" s="56"/>
    </row>
    <row r="255" spans="1:30" ht="15.75" hidden="1" customHeight="1">
      <c r="A255" s="35" t="s">
        <v>636</v>
      </c>
      <c r="B255" s="35" t="s">
        <v>258</v>
      </c>
      <c r="C255" s="36" t="s">
        <v>637</v>
      </c>
      <c r="D255" s="37" t="s">
        <v>53</v>
      </c>
      <c r="E255" s="37">
        <v>1</v>
      </c>
      <c r="F255" s="38">
        <v>400</v>
      </c>
      <c r="G255" s="39" t="s">
        <v>54</v>
      </c>
      <c r="H255" s="40">
        <v>46174</v>
      </c>
      <c r="I255" s="41" t="s">
        <v>55</v>
      </c>
      <c r="J255" s="41" t="s">
        <v>56</v>
      </c>
      <c r="K255" s="41" t="s">
        <v>164</v>
      </c>
      <c r="L255" s="41" t="s">
        <v>58</v>
      </c>
      <c r="M255" s="42" t="s">
        <v>109</v>
      </c>
      <c r="N255" s="43" t="s">
        <v>21</v>
      </c>
      <c r="O255" s="44" t="s">
        <v>60</v>
      </c>
      <c r="P255" s="44"/>
      <c r="Q255" s="44"/>
      <c r="R255" s="45">
        <f t="array" ref="R255">IFERROR(INDEX('BANCO DE DADOS'!$C$3:$C1104,MATCH(C255,'BANCO DE DADOS'!$B$3:$B1104,0),0),"")</f>
        <v>0</v>
      </c>
      <c r="S255" s="45" t="s">
        <v>181</v>
      </c>
      <c r="T255" s="44"/>
      <c r="U255" s="44"/>
      <c r="V255" s="45" t="str">
        <f t="array" ref="V255">IFERROR(INDEX(#REF!,MATCH($Q255,#REF!,0)),"")</f>
        <v/>
      </c>
      <c r="W255" s="45" t="str">
        <f t="array" ref="W255">IFERROR(INDEX(#REF!,MATCH($Q255,#REF!,0)),"")</f>
        <v/>
      </c>
      <c r="X255" s="46" t="str">
        <f t="array" ref="X255">IFERROR(INDEX(#REF!,MATCH($Q255,#REF!,0)),"")</f>
        <v/>
      </c>
      <c r="Y255" s="46" t="str">
        <f t="array" ref="Y255">IFERROR(INDEX(#REF!,MATCH($Q255,#REF!,0)),"")</f>
        <v/>
      </c>
      <c r="Z255" s="46" t="str">
        <f t="array" ref="Z255">IFERROR(INDEX(#REF!,MATCH($Q255,#REF!,0)),"")</f>
        <v/>
      </c>
      <c r="AA255" s="46" t="e">
        <f t="shared" si="0"/>
        <v>#VALUE!</v>
      </c>
      <c r="AB255" s="44"/>
      <c r="AC255" s="44"/>
      <c r="AD255" s="44"/>
    </row>
    <row r="256" spans="1:30" ht="15.75" hidden="1" customHeight="1">
      <c r="A256" s="47" t="s">
        <v>638</v>
      </c>
      <c r="B256" s="47" t="s">
        <v>247</v>
      </c>
      <c r="C256" s="60" t="s">
        <v>637</v>
      </c>
      <c r="D256" s="49" t="s">
        <v>53</v>
      </c>
      <c r="E256" s="49">
        <v>1</v>
      </c>
      <c r="F256" s="50">
        <v>400</v>
      </c>
      <c r="G256" s="51" t="s">
        <v>54</v>
      </c>
      <c r="H256" s="52">
        <v>46174</v>
      </c>
      <c r="I256" s="53" t="s">
        <v>55</v>
      </c>
      <c r="J256" s="53" t="s">
        <v>56</v>
      </c>
      <c r="K256" s="53" t="s">
        <v>164</v>
      </c>
      <c r="L256" s="53" t="s">
        <v>58</v>
      </c>
      <c r="M256" s="54" t="s">
        <v>109</v>
      </c>
      <c r="N256" s="55" t="s">
        <v>21</v>
      </c>
      <c r="O256" s="56" t="s">
        <v>60</v>
      </c>
      <c r="P256" s="56"/>
      <c r="Q256" s="56"/>
      <c r="R256" s="57">
        <f t="array" ref="R256">IFERROR(INDEX('BANCO DE DADOS'!$C$3:$C1104,MATCH(C256,'BANCO DE DADOS'!$B$3:$B1104,0),0),"")</f>
        <v>0</v>
      </c>
      <c r="S256" s="57" t="s">
        <v>181</v>
      </c>
      <c r="T256" s="56"/>
      <c r="U256" s="56"/>
      <c r="V256" s="57" t="str">
        <f t="array" ref="V256">IFERROR(INDEX(#REF!,MATCH($Q256,#REF!,0)),"")</f>
        <v/>
      </c>
      <c r="W256" s="57" t="str">
        <f t="array" ref="W256">IFERROR(INDEX(#REF!,MATCH($Q256,#REF!,0)),"")</f>
        <v/>
      </c>
      <c r="X256" s="58" t="str">
        <f t="array" ref="X256">IFERROR(INDEX(#REF!,MATCH($Q256,#REF!,0)),"")</f>
        <v/>
      </c>
      <c r="Y256" s="58" t="str">
        <f t="array" ref="Y256">IFERROR(INDEX(#REF!,MATCH($Q256,#REF!,0)),"")</f>
        <v/>
      </c>
      <c r="Z256" s="58" t="str">
        <f t="array" ref="Z256">IFERROR(INDEX(#REF!,MATCH($Q256,#REF!,0)),"")</f>
        <v/>
      </c>
      <c r="AA256" s="58" t="e">
        <f t="shared" si="0"/>
        <v>#VALUE!</v>
      </c>
      <c r="AB256" s="56"/>
      <c r="AC256" s="56"/>
      <c r="AD256" s="56"/>
    </row>
    <row r="257" spans="1:30" ht="15.75" hidden="1" customHeight="1">
      <c r="A257" s="35" t="s">
        <v>639</v>
      </c>
      <c r="B257" s="35" t="s">
        <v>440</v>
      </c>
      <c r="C257" s="36" t="s">
        <v>637</v>
      </c>
      <c r="D257" s="37" t="s">
        <v>53</v>
      </c>
      <c r="E257" s="37">
        <v>1</v>
      </c>
      <c r="F257" s="38">
        <v>400</v>
      </c>
      <c r="G257" s="39" t="s">
        <v>54</v>
      </c>
      <c r="H257" s="40">
        <v>46174</v>
      </c>
      <c r="I257" s="41" t="s">
        <v>55</v>
      </c>
      <c r="J257" s="41" t="s">
        <v>56</v>
      </c>
      <c r="K257" s="41" t="s">
        <v>164</v>
      </c>
      <c r="L257" s="41" t="s">
        <v>58</v>
      </c>
      <c r="M257" s="42" t="s">
        <v>109</v>
      </c>
      <c r="N257" s="43" t="s">
        <v>21</v>
      </c>
      <c r="O257" s="44" t="s">
        <v>60</v>
      </c>
      <c r="P257" s="44"/>
      <c r="Q257" s="44"/>
      <c r="R257" s="45">
        <f t="array" ref="R257">IFERROR(INDEX('BANCO DE DADOS'!$C$3:$C1104,MATCH(C257,'BANCO DE DADOS'!$B$3:$B1104,0),0),"")</f>
        <v>0</v>
      </c>
      <c r="S257" s="45" t="s">
        <v>181</v>
      </c>
      <c r="T257" s="44"/>
      <c r="U257" s="44"/>
      <c r="V257" s="45" t="str">
        <f t="array" ref="V257">IFERROR(INDEX(#REF!,MATCH($Q257,#REF!,0)),"")</f>
        <v/>
      </c>
      <c r="W257" s="45" t="str">
        <f t="array" ref="W257">IFERROR(INDEX(#REF!,MATCH($Q257,#REF!,0)),"")</f>
        <v/>
      </c>
      <c r="X257" s="46" t="str">
        <f t="array" ref="X257">IFERROR(INDEX(#REF!,MATCH($Q257,#REF!,0)),"")</f>
        <v/>
      </c>
      <c r="Y257" s="46" t="str">
        <f t="array" ref="Y257">IFERROR(INDEX(#REF!,MATCH($Q257,#REF!,0)),"")</f>
        <v/>
      </c>
      <c r="Z257" s="46" t="str">
        <f t="array" ref="Z257">IFERROR(INDEX(#REF!,MATCH($Q257,#REF!,0)),"")</f>
        <v/>
      </c>
      <c r="AA257" s="46" t="e">
        <f t="shared" si="0"/>
        <v>#VALUE!</v>
      </c>
      <c r="AB257" s="44"/>
      <c r="AC257" s="44"/>
      <c r="AD257" s="44"/>
    </row>
    <row r="258" spans="1:30" ht="15.75" hidden="1" customHeight="1">
      <c r="A258" s="47" t="s">
        <v>640</v>
      </c>
      <c r="B258" s="47" t="s">
        <v>156</v>
      </c>
      <c r="C258" s="60" t="s">
        <v>641</v>
      </c>
      <c r="D258" s="49" t="s">
        <v>642</v>
      </c>
      <c r="E258" s="49">
        <v>10</v>
      </c>
      <c r="F258" s="50">
        <v>400</v>
      </c>
      <c r="G258" s="51" t="s">
        <v>54</v>
      </c>
      <c r="H258" s="52">
        <v>46174</v>
      </c>
      <c r="I258" s="53" t="s">
        <v>55</v>
      </c>
      <c r="J258" s="53" t="s">
        <v>56</v>
      </c>
      <c r="K258" s="53" t="s">
        <v>164</v>
      </c>
      <c r="L258" s="53" t="s">
        <v>58</v>
      </c>
      <c r="M258" s="54" t="s">
        <v>73</v>
      </c>
      <c r="N258" s="55" t="s">
        <v>21</v>
      </c>
      <c r="O258" s="56" t="s">
        <v>60</v>
      </c>
      <c r="P258" s="56"/>
      <c r="Q258" s="56"/>
      <c r="R258" s="57" t="s">
        <v>304</v>
      </c>
      <c r="S258" s="57" t="s">
        <v>305</v>
      </c>
      <c r="T258" s="56"/>
      <c r="U258" s="56"/>
      <c r="V258" s="57" t="str">
        <f t="array" ref="V258">IFERROR(INDEX(#REF!,MATCH($Q258,#REF!,0)),"")</f>
        <v/>
      </c>
      <c r="W258" s="57" t="str">
        <f t="array" ref="W258">IFERROR(INDEX(#REF!,MATCH($Q258,#REF!,0)),"")</f>
        <v/>
      </c>
      <c r="X258" s="58" t="str">
        <f t="array" ref="X258">IFERROR(INDEX(#REF!,MATCH($Q258,#REF!,0)),"")</f>
        <v/>
      </c>
      <c r="Y258" s="58" t="str">
        <f t="array" ref="Y258">IFERROR(INDEX(#REF!,MATCH($Q258,#REF!,0)),"")</f>
        <v/>
      </c>
      <c r="Z258" s="58" t="str">
        <f t="array" ref="Z258">IFERROR(INDEX(#REF!,MATCH($Q258,#REF!,0)),"")</f>
        <v/>
      </c>
      <c r="AA258" s="58" t="e">
        <f t="shared" si="0"/>
        <v>#VALUE!</v>
      </c>
      <c r="AB258" s="56"/>
      <c r="AC258" s="56"/>
      <c r="AD258" s="56"/>
    </row>
    <row r="259" spans="1:30" ht="15.75" hidden="1" customHeight="1">
      <c r="A259" s="35" t="s">
        <v>643</v>
      </c>
      <c r="B259" s="35" t="s">
        <v>169</v>
      </c>
      <c r="C259" s="36" t="s">
        <v>469</v>
      </c>
      <c r="D259" s="37" t="s">
        <v>53</v>
      </c>
      <c r="E259" s="37">
        <v>2</v>
      </c>
      <c r="F259" s="38">
        <v>400</v>
      </c>
      <c r="G259" s="39" t="s">
        <v>54</v>
      </c>
      <c r="H259" s="40">
        <v>46174</v>
      </c>
      <c r="I259" s="41" t="s">
        <v>55</v>
      </c>
      <c r="J259" s="41" t="s">
        <v>56</v>
      </c>
      <c r="K259" s="41" t="s">
        <v>164</v>
      </c>
      <c r="L259" s="41" t="s">
        <v>58</v>
      </c>
      <c r="M259" s="42" t="s">
        <v>153</v>
      </c>
      <c r="N259" s="43" t="s">
        <v>21</v>
      </c>
      <c r="O259" s="44" t="s">
        <v>60</v>
      </c>
      <c r="P259" s="44"/>
      <c r="Q259" s="44"/>
      <c r="R259" s="45" t="s">
        <v>308</v>
      </c>
      <c r="S259" s="45" t="s">
        <v>309</v>
      </c>
      <c r="T259" s="44"/>
      <c r="U259" s="44"/>
      <c r="V259" s="45" t="str">
        <f t="array" ref="V259">IFERROR(INDEX(#REF!,MATCH($Q259,#REF!,0)),"")</f>
        <v/>
      </c>
      <c r="W259" s="45" t="str">
        <f t="array" ref="W259">IFERROR(INDEX(#REF!,MATCH($Q259,#REF!,0)),"")</f>
        <v/>
      </c>
      <c r="X259" s="46" t="str">
        <f t="array" ref="X259">IFERROR(INDEX(#REF!,MATCH($Q259,#REF!,0)),"")</f>
        <v/>
      </c>
      <c r="Y259" s="46" t="str">
        <f t="array" ref="Y259">IFERROR(INDEX(#REF!,MATCH($Q259,#REF!,0)),"")</f>
        <v/>
      </c>
      <c r="Z259" s="46" t="str">
        <f t="array" ref="Z259">IFERROR(INDEX(#REF!,MATCH($Q259,#REF!,0)),"")</f>
        <v/>
      </c>
      <c r="AA259" s="46" t="e">
        <f t="shared" si="0"/>
        <v>#VALUE!</v>
      </c>
      <c r="AB259" s="44"/>
      <c r="AC259" s="44"/>
      <c r="AD259" s="44"/>
    </row>
    <row r="260" spans="1:30" ht="15.75" hidden="1" customHeight="1">
      <c r="A260" s="47" t="s">
        <v>644</v>
      </c>
      <c r="B260" s="47" t="s">
        <v>317</v>
      </c>
      <c r="C260" s="60" t="s">
        <v>645</v>
      </c>
      <c r="D260" s="49" t="s">
        <v>53</v>
      </c>
      <c r="E260" s="49">
        <v>10</v>
      </c>
      <c r="F260" s="50">
        <v>400</v>
      </c>
      <c r="G260" s="51" t="s">
        <v>54</v>
      </c>
      <c r="H260" s="52">
        <v>46174</v>
      </c>
      <c r="I260" s="53" t="s">
        <v>55</v>
      </c>
      <c r="J260" s="53" t="s">
        <v>56</v>
      </c>
      <c r="K260" s="53" t="s">
        <v>164</v>
      </c>
      <c r="L260" s="53" t="s">
        <v>58</v>
      </c>
      <c r="M260" s="54" t="s">
        <v>153</v>
      </c>
      <c r="N260" s="55" t="s">
        <v>21</v>
      </c>
      <c r="O260" s="56" t="s">
        <v>60</v>
      </c>
      <c r="P260" s="56"/>
      <c r="Q260" s="56"/>
      <c r="R260" s="57"/>
      <c r="S260" s="57" t="s">
        <v>360</v>
      </c>
      <c r="T260" s="56"/>
      <c r="U260" s="56"/>
      <c r="V260" s="57" t="str">
        <f t="array" ref="V260">IFERROR(INDEX(#REF!,MATCH($Q260,#REF!,0)),"")</f>
        <v/>
      </c>
      <c r="W260" s="57" t="str">
        <f t="array" ref="W260">IFERROR(INDEX(#REF!,MATCH($Q260,#REF!,0)),"")</f>
        <v/>
      </c>
      <c r="X260" s="58" t="str">
        <f t="array" ref="X260">IFERROR(INDEX(#REF!,MATCH($Q260,#REF!,0)),"")</f>
        <v/>
      </c>
      <c r="Y260" s="58" t="str">
        <f t="array" ref="Y260">IFERROR(INDEX(#REF!,MATCH($Q260,#REF!,0)),"")</f>
        <v/>
      </c>
      <c r="Z260" s="58" t="str">
        <f t="array" ref="Z260">IFERROR(INDEX(#REF!,MATCH($Q260,#REF!,0)),"")</f>
        <v/>
      </c>
      <c r="AA260" s="58" t="e">
        <f t="shared" si="0"/>
        <v>#VALUE!</v>
      </c>
      <c r="AB260" s="56"/>
      <c r="AC260" s="56"/>
      <c r="AD260" s="56"/>
    </row>
    <row r="261" spans="1:30" ht="15.75" hidden="1" customHeight="1">
      <c r="A261" s="35" t="s">
        <v>646</v>
      </c>
      <c r="B261" s="35" t="s">
        <v>245</v>
      </c>
      <c r="C261" s="36" t="s">
        <v>645</v>
      </c>
      <c r="D261" s="37" t="s">
        <v>53</v>
      </c>
      <c r="E261" s="37">
        <v>10</v>
      </c>
      <c r="F261" s="38">
        <v>400</v>
      </c>
      <c r="G261" s="39" t="s">
        <v>54</v>
      </c>
      <c r="H261" s="40">
        <v>46174</v>
      </c>
      <c r="I261" s="41" t="s">
        <v>55</v>
      </c>
      <c r="J261" s="41" t="s">
        <v>56</v>
      </c>
      <c r="K261" s="41" t="s">
        <v>164</v>
      </c>
      <c r="L261" s="41" t="s">
        <v>58</v>
      </c>
      <c r="M261" s="42" t="s">
        <v>153</v>
      </c>
      <c r="N261" s="43" t="s">
        <v>21</v>
      </c>
      <c r="O261" s="44" t="s">
        <v>60</v>
      </c>
      <c r="P261" s="44"/>
      <c r="Q261" s="44"/>
      <c r="R261" s="45"/>
      <c r="S261" s="45" t="s">
        <v>360</v>
      </c>
      <c r="T261" s="44"/>
      <c r="U261" s="44"/>
      <c r="V261" s="45" t="str">
        <f t="array" ref="V261">IFERROR(INDEX(#REF!,MATCH($Q261,#REF!,0)),"")</f>
        <v/>
      </c>
      <c r="W261" s="45" t="str">
        <f t="array" ref="W261">IFERROR(INDEX(#REF!,MATCH($Q261,#REF!,0)),"")</f>
        <v/>
      </c>
      <c r="X261" s="46" t="str">
        <f t="array" ref="X261">IFERROR(INDEX(#REF!,MATCH($Q261,#REF!,0)),"")</f>
        <v/>
      </c>
      <c r="Y261" s="46" t="str">
        <f t="array" ref="Y261">IFERROR(INDEX(#REF!,MATCH($Q261,#REF!,0)),"")</f>
        <v/>
      </c>
      <c r="Z261" s="46" t="str">
        <f t="array" ref="Z261">IFERROR(INDEX(#REF!,MATCH($Q261,#REF!,0)),"")</f>
        <v/>
      </c>
      <c r="AA261" s="46" t="e">
        <f t="shared" si="0"/>
        <v>#VALUE!</v>
      </c>
      <c r="AB261" s="44"/>
      <c r="AC261" s="44"/>
      <c r="AD261" s="44"/>
    </row>
    <row r="262" spans="1:30" ht="15.75" hidden="1" customHeight="1">
      <c r="A262" s="47" t="s">
        <v>647</v>
      </c>
      <c r="B262" s="47" t="s">
        <v>317</v>
      </c>
      <c r="C262" s="60" t="s">
        <v>648</v>
      </c>
      <c r="D262" s="49" t="s">
        <v>53</v>
      </c>
      <c r="E262" s="49">
        <v>20</v>
      </c>
      <c r="F262" s="50">
        <v>400</v>
      </c>
      <c r="G262" s="51" t="s">
        <v>54</v>
      </c>
      <c r="H262" s="52">
        <v>46174</v>
      </c>
      <c r="I262" s="53" t="s">
        <v>55</v>
      </c>
      <c r="J262" s="53" t="s">
        <v>56</v>
      </c>
      <c r="K262" s="53" t="s">
        <v>164</v>
      </c>
      <c r="L262" s="53" t="s">
        <v>58</v>
      </c>
      <c r="M262" s="54" t="s">
        <v>136</v>
      </c>
      <c r="N262" s="55" t="s">
        <v>21</v>
      </c>
      <c r="O262" s="56" t="s">
        <v>60</v>
      </c>
      <c r="P262" s="56"/>
      <c r="Q262" s="56"/>
      <c r="R262" s="57"/>
      <c r="S262" s="57" t="s">
        <v>529</v>
      </c>
      <c r="T262" s="56"/>
      <c r="U262" s="56"/>
      <c r="V262" s="57" t="str">
        <f t="array" ref="V262">IFERROR(INDEX(#REF!,MATCH($Q262,#REF!,0)),"")</f>
        <v/>
      </c>
      <c r="W262" s="57" t="str">
        <f t="array" ref="W262">IFERROR(INDEX(#REF!,MATCH($Q262,#REF!,0)),"")</f>
        <v/>
      </c>
      <c r="X262" s="58" t="str">
        <f t="array" ref="X262">IFERROR(INDEX(#REF!,MATCH($Q262,#REF!,0)),"")</f>
        <v/>
      </c>
      <c r="Y262" s="58" t="str">
        <f t="array" ref="Y262">IFERROR(INDEX(#REF!,MATCH($Q262,#REF!,0)),"")</f>
        <v/>
      </c>
      <c r="Z262" s="58" t="str">
        <f t="array" ref="Z262">IFERROR(INDEX(#REF!,MATCH($Q262,#REF!,0)),"")</f>
        <v/>
      </c>
      <c r="AA262" s="58" t="e">
        <f t="shared" si="0"/>
        <v>#VALUE!</v>
      </c>
      <c r="AB262" s="56"/>
      <c r="AC262" s="56"/>
      <c r="AD262" s="56"/>
    </row>
    <row r="263" spans="1:30" ht="15.75" hidden="1" customHeight="1">
      <c r="A263" s="35" t="s">
        <v>649</v>
      </c>
      <c r="B263" s="35" t="s">
        <v>156</v>
      </c>
      <c r="C263" s="36" t="s">
        <v>650</v>
      </c>
      <c r="D263" s="37" t="s">
        <v>53</v>
      </c>
      <c r="E263" s="37">
        <v>40</v>
      </c>
      <c r="F263" s="38">
        <v>400</v>
      </c>
      <c r="G263" s="39" t="s">
        <v>54</v>
      </c>
      <c r="H263" s="40">
        <v>46174</v>
      </c>
      <c r="I263" s="41" t="s">
        <v>55</v>
      </c>
      <c r="J263" s="41" t="s">
        <v>56</v>
      </c>
      <c r="K263" s="41" t="s">
        <v>164</v>
      </c>
      <c r="L263" s="41" t="s">
        <v>58</v>
      </c>
      <c r="M263" s="42" t="s">
        <v>59</v>
      </c>
      <c r="N263" s="43" t="s">
        <v>21</v>
      </c>
      <c r="O263" s="44" t="s">
        <v>60</v>
      </c>
      <c r="P263" s="44"/>
      <c r="Q263" s="44"/>
      <c r="R263" s="45" t="str">
        <f t="array" ref="R263">IFERROR(INDEX('BANCO DE DADOS'!$C$3:$C1104,MATCH(C263,'BANCO DE DADOS'!$B$3:$B1104,0),0),"")</f>
        <v>FISIOTERAPIA</v>
      </c>
      <c r="S263" s="45" t="s">
        <v>485</v>
      </c>
      <c r="T263" s="44"/>
      <c r="U263" s="44"/>
      <c r="V263" s="45" t="str">
        <f t="array" ref="V263">IFERROR(INDEX(#REF!,MATCH($Q263,#REF!,0)),"")</f>
        <v/>
      </c>
      <c r="W263" s="45" t="str">
        <f t="array" ref="W263">IFERROR(INDEX(#REF!,MATCH($Q263,#REF!,0)),"")</f>
        <v/>
      </c>
      <c r="X263" s="46" t="str">
        <f t="array" ref="X263">IFERROR(INDEX(#REF!,MATCH($Q263,#REF!,0)),"")</f>
        <v/>
      </c>
      <c r="Y263" s="46" t="str">
        <f t="array" ref="Y263">IFERROR(INDEX(#REF!,MATCH($Q263,#REF!,0)),"")</f>
        <v/>
      </c>
      <c r="Z263" s="46" t="str">
        <f t="array" ref="Z263">IFERROR(INDEX(#REF!,MATCH($Q263,#REF!,0)),"")</f>
        <v/>
      </c>
      <c r="AA263" s="46" t="e">
        <f t="shared" si="0"/>
        <v>#VALUE!</v>
      </c>
      <c r="AB263" s="44"/>
      <c r="AC263" s="44"/>
      <c r="AD263" s="44"/>
    </row>
    <row r="264" spans="1:30" ht="15.75" hidden="1" customHeight="1">
      <c r="A264" s="47" t="s">
        <v>651</v>
      </c>
      <c r="B264" s="47" t="s">
        <v>652</v>
      </c>
      <c r="C264" s="60" t="s">
        <v>653</v>
      </c>
      <c r="D264" s="49" t="s">
        <v>53</v>
      </c>
      <c r="E264" s="49">
        <v>1</v>
      </c>
      <c r="F264" s="50">
        <v>400</v>
      </c>
      <c r="G264" s="51" t="s">
        <v>54</v>
      </c>
      <c r="H264" s="52">
        <v>46174</v>
      </c>
      <c r="I264" s="53" t="s">
        <v>55</v>
      </c>
      <c r="J264" s="53" t="s">
        <v>56</v>
      </c>
      <c r="K264" s="53" t="s">
        <v>164</v>
      </c>
      <c r="L264" s="53" t="s">
        <v>58</v>
      </c>
      <c r="M264" s="54" t="s">
        <v>59</v>
      </c>
      <c r="N264" s="55" t="s">
        <v>21</v>
      </c>
      <c r="O264" s="56" t="s">
        <v>60</v>
      </c>
      <c r="P264" s="56"/>
      <c r="Q264" s="56"/>
      <c r="R264" s="57" t="s">
        <v>654</v>
      </c>
      <c r="S264" s="57" t="s">
        <v>655</v>
      </c>
      <c r="T264" s="63"/>
      <c r="U264" s="56"/>
      <c r="V264" s="57" t="str">
        <f t="array" ref="V264">IFERROR(INDEX(#REF!,MATCH($Q264,#REF!,0)),"")</f>
        <v/>
      </c>
      <c r="W264" s="57" t="str">
        <f t="array" ref="W264">IFERROR(INDEX(#REF!,MATCH($Q264,#REF!,0)),"")</f>
        <v/>
      </c>
      <c r="X264" s="58" t="str">
        <f t="array" ref="X264">IFERROR(INDEX(#REF!,MATCH($Q264,#REF!,0)),"")</f>
        <v/>
      </c>
      <c r="Y264" s="58" t="str">
        <f t="array" ref="Y264">IFERROR(INDEX(#REF!,MATCH($Q264,#REF!,0)),"")</f>
        <v/>
      </c>
      <c r="Z264" s="58" t="str">
        <f t="array" ref="Z264">IFERROR(INDEX(#REF!,MATCH($Q264,#REF!,0)),"")</f>
        <v/>
      </c>
      <c r="AA264" s="58" t="e">
        <f t="shared" si="0"/>
        <v>#VALUE!</v>
      </c>
      <c r="AB264" s="56"/>
      <c r="AC264" s="56"/>
      <c r="AD264" s="56"/>
    </row>
    <row r="265" spans="1:30" ht="15.75" hidden="1" customHeight="1">
      <c r="A265" s="35" t="s">
        <v>656</v>
      </c>
      <c r="B265" s="35" t="s">
        <v>652</v>
      </c>
      <c r="C265" s="36" t="s">
        <v>657</v>
      </c>
      <c r="D265" s="37" t="s">
        <v>53</v>
      </c>
      <c r="E265" s="37">
        <v>10</v>
      </c>
      <c r="F265" s="38">
        <v>400</v>
      </c>
      <c r="G265" s="39" t="s">
        <v>54</v>
      </c>
      <c r="H265" s="40">
        <v>46174</v>
      </c>
      <c r="I265" s="41" t="s">
        <v>55</v>
      </c>
      <c r="J265" s="41" t="s">
        <v>56</v>
      </c>
      <c r="K265" s="41" t="s">
        <v>164</v>
      </c>
      <c r="L265" s="41" t="s">
        <v>58</v>
      </c>
      <c r="M265" s="42" t="s">
        <v>153</v>
      </c>
      <c r="N265" s="43" t="s">
        <v>21</v>
      </c>
      <c r="O265" s="44" t="s">
        <v>60</v>
      </c>
      <c r="P265" s="44"/>
      <c r="Q265" s="44"/>
      <c r="R265" s="45" t="s">
        <v>654</v>
      </c>
      <c r="S265" s="45" t="s">
        <v>655</v>
      </c>
      <c r="T265" s="44"/>
      <c r="U265" s="44"/>
      <c r="V265" s="45" t="str">
        <f t="array" ref="V265">IFERROR(INDEX(#REF!,MATCH($Q265,#REF!,0)),"")</f>
        <v/>
      </c>
      <c r="W265" s="45" t="str">
        <f t="array" ref="W265">IFERROR(INDEX(#REF!,MATCH($Q265,#REF!,0)),"")</f>
        <v/>
      </c>
      <c r="X265" s="46" t="str">
        <f t="array" ref="X265">IFERROR(INDEX(#REF!,MATCH($Q265,#REF!,0)),"")</f>
        <v/>
      </c>
      <c r="Y265" s="46" t="str">
        <f t="array" ref="Y265">IFERROR(INDEX(#REF!,MATCH($Q265,#REF!,0)),"")</f>
        <v/>
      </c>
      <c r="Z265" s="46" t="str">
        <f t="array" ref="Z265">IFERROR(INDEX(#REF!,MATCH($Q265,#REF!,0)),"")</f>
        <v/>
      </c>
      <c r="AA265" s="46" t="e">
        <f t="shared" si="0"/>
        <v>#VALUE!</v>
      </c>
      <c r="AB265" s="44"/>
      <c r="AC265" s="44"/>
      <c r="AD265" s="44"/>
    </row>
    <row r="266" spans="1:30" ht="15.75" hidden="1" customHeight="1">
      <c r="A266" s="47" t="s">
        <v>658</v>
      </c>
      <c r="B266" s="47" t="s">
        <v>156</v>
      </c>
      <c r="C266" s="60" t="s">
        <v>659</v>
      </c>
      <c r="D266" s="49" t="s">
        <v>53</v>
      </c>
      <c r="E266" s="49">
        <v>8</v>
      </c>
      <c r="F266" s="50">
        <v>400</v>
      </c>
      <c r="G266" s="51" t="s">
        <v>54</v>
      </c>
      <c r="H266" s="52">
        <v>46174</v>
      </c>
      <c r="I266" s="53" t="s">
        <v>55</v>
      </c>
      <c r="J266" s="53" t="s">
        <v>56</v>
      </c>
      <c r="K266" s="53" t="s">
        <v>164</v>
      </c>
      <c r="L266" s="53" t="s">
        <v>91</v>
      </c>
      <c r="M266" s="54" t="s">
        <v>148</v>
      </c>
      <c r="N266" s="55" t="s">
        <v>21</v>
      </c>
      <c r="O266" s="56" t="s">
        <v>60</v>
      </c>
      <c r="P266" s="56"/>
      <c r="Q266" s="56"/>
      <c r="R266" s="57"/>
      <c r="S266" s="57" t="s">
        <v>660</v>
      </c>
      <c r="T266" s="56"/>
      <c r="U266" s="56"/>
      <c r="V266" s="57" t="str">
        <f t="array" ref="V266">IFERROR(INDEX(#REF!,MATCH($Q266,#REF!,0)),"")</f>
        <v/>
      </c>
      <c r="W266" s="57" t="str">
        <f t="array" ref="W266">IFERROR(INDEX(#REF!,MATCH($Q266,#REF!,0)),"")</f>
        <v/>
      </c>
      <c r="X266" s="58" t="str">
        <f t="array" ref="X266">IFERROR(INDEX(#REF!,MATCH($Q266,#REF!,0)),"")</f>
        <v/>
      </c>
      <c r="Y266" s="58" t="str">
        <f t="array" ref="Y266">IFERROR(INDEX(#REF!,MATCH($Q266,#REF!,0)),"")</f>
        <v/>
      </c>
      <c r="Z266" s="58" t="str">
        <f t="array" ref="Z266">IFERROR(INDEX(#REF!,MATCH($Q266,#REF!,0)),"")</f>
        <v/>
      </c>
      <c r="AA266" s="58" t="e">
        <f t="shared" si="0"/>
        <v>#VALUE!</v>
      </c>
      <c r="AB266" s="56"/>
      <c r="AC266" s="56"/>
      <c r="AD266" s="56"/>
    </row>
    <row r="267" spans="1:30" ht="15.75" hidden="1" customHeight="1">
      <c r="A267" s="35" t="s">
        <v>661</v>
      </c>
      <c r="B267" s="35" t="s">
        <v>172</v>
      </c>
      <c r="C267" s="36" t="s">
        <v>549</v>
      </c>
      <c r="D267" s="37" t="s">
        <v>53</v>
      </c>
      <c r="E267" s="37">
        <v>2</v>
      </c>
      <c r="F267" s="38">
        <v>400</v>
      </c>
      <c r="G267" s="39" t="s">
        <v>54</v>
      </c>
      <c r="H267" s="40">
        <v>46174</v>
      </c>
      <c r="I267" s="41" t="s">
        <v>55</v>
      </c>
      <c r="J267" s="41" t="s">
        <v>56</v>
      </c>
      <c r="K267" s="41" t="s">
        <v>164</v>
      </c>
      <c r="L267" s="41" t="s">
        <v>58</v>
      </c>
      <c r="M267" s="42" t="s">
        <v>59</v>
      </c>
      <c r="N267" s="43" t="s">
        <v>21</v>
      </c>
      <c r="O267" s="44" t="s">
        <v>60</v>
      </c>
      <c r="P267" s="44"/>
      <c r="Q267" s="44"/>
      <c r="R267" s="45"/>
      <c r="S267" s="45" t="s">
        <v>488</v>
      </c>
      <c r="T267" s="44"/>
      <c r="U267" s="44"/>
      <c r="V267" s="45" t="str">
        <f t="array" ref="V267">IFERROR(INDEX(#REF!,MATCH($Q267,#REF!,0)),"")</f>
        <v/>
      </c>
      <c r="W267" s="45" t="str">
        <f t="array" ref="W267">IFERROR(INDEX(#REF!,MATCH($Q267,#REF!,0)),"")</f>
        <v/>
      </c>
      <c r="X267" s="46" t="str">
        <f t="array" ref="X267">IFERROR(INDEX(#REF!,MATCH($Q267,#REF!,0)),"")</f>
        <v/>
      </c>
      <c r="Y267" s="46" t="str">
        <f t="array" ref="Y267">IFERROR(INDEX(#REF!,MATCH($Q267,#REF!,0)),"")</f>
        <v/>
      </c>
      <c r="Z267" s="46" t="str">
        <f t="array" ref="Z267">IFERROR(INDEX(#REF!,MATCH($Q267,#REF!,0)),"")</f>
        <v/>
      </c>
      <c r="AA267" s="46" t="e">
        <f t="shared" ref="AA267:AA362" si="1">Z267+45</f>
        <v>#VALUE!</v>
      </c>
      <c r="AB267" s="44"/>
      <c r="AC267" s="44"/>
      <c r="AD267" s="44"/>
    </row>
    <row r="268" spans="1:30" ht="15.75" hidden="1" customHeight="1">
      <c r="A268" s="47" t="s">
        <v>662</v>
      </c>
      <c r="B268" s="47" t="s">
        <v>283</v>
      </c>
      <c r="C268" s="60" t="s">
        <v>551</v>
      </c>
      <c r="D268" s="49" t="s">
        <v>53</v>
      </c>
      <c r="E268" s="49">
        <v>2</v>
      </c>
      <c r="F268" s="50">
        <v>400</v>
      </c>
      <c r="G268" s="51" t="s">
        <v>54</v>
      </c>
      <c r="H268" s="52">
        <v>46174</v>
      </c>
      <c r="I268" s="53" t="s">
        <v>55</v>
      </c>
      <c r="J268" s="53" t="s">
        <v>56</v>
      </c>
      <c r="K268" s="53" t="s">
        <v>164</v>
      </c>
      <c r="L268" s="53" t="s">
        <v>58</v>
      </c>
      <c r="M268" s="54" t="s">
        <v>109</v>
      </c>
      <c r="N268" s="55" t="s">
        <v>21</v>
      </c>
      <c r="O268" s="56" t="s">
        <v>60</v>
      </c>
      <c r="P268" s="56"/>
      <c r="Q268" s="56"/>
      <c r="R268" s="57"/>
      <c r="S268" s="57" t="s">
        <v>488</v>
      </c>
      <c r="T268" s="56"/>
      <c r="U268" s="56"/>
      <c r="V268" s="57" t="str">
        <f t="array" ref="V268">IFERROR(INDEX(#REF!,MATCH($Q268,#REF!,0)),"")</f>
        <v/>
      </c>
      <c r="W268" s="57" t="str">
        <f t="array" ref="W268">IFERROR(INDEX(#REF!,MATCH($Q268,#REF!,0)),"")</f>
        <v/>
      </c>
      <c r="X268" s="58" t="str">
        <f t="array" ref="X268">IFERROR(INDEX(#REF!,MATCH($Q268,#REF!,0)),"")</f>
        <v/>
      </c>
      <c r="Y268" s="58" t="str">
        <f t="array" ref="Y268">IFERROR(INDEX(#REF!,MATCH($Q268,#REF!,0)),"")</f>
        <v/>
      </c>
      <c r="Z268" s="58" t="str">
        <f t="array" ref="Z268">IFERROR(INDEX(#REF!,MATCH($Q268,#REF!,0)),"")</f>
        <v/>
      </c>
      <c r="AA268" s="58" t="e">
        <f t="shared" si="1"/>
        <v>#VALUE!</v>
      </c>
      <c r="AB268" s="56"/>
      <c r="AC268" s="56"/>
      <c r="AD268" s="56"/>
    </row>
    <row r="269" spans="1:30" ht="15.75" hidden="1" customHeight="1">
      <c r="A269" s="35" t="s">
        <v>663</v>
      </c>
      <c r="B269" s="35" t="s">
        <v>156</v>
      </c>
      <c r="C269" s="36" t="s">
        <v>664</v>
      </c>
      <c r="D269" s="37" t="s">
        <v>53</v>
      </c>
      <c r="E269" s="37">
        <v>5</v>
      </c>
      <c r="F269" s="38">
        <v>385</v>
      </c>
      <c r="G269" s="39" t="s">
        <v>54</v>
      </c>
      <c r="H269" s="40">
        <v>46174</v>
      </c>
      <c r="I269" s="41" t="s">
        <v>55</v>
      </c>
      <c r="J269" s="41" t="s">
        <v>56</v>
      </c>
      <c r="K269" s="41" t="s">
        <v>164</v>
      </c>
      <c r="L269" s="41" t="s">
        <v>58</v>
      </c>
      <c r="M269" s="42" t="s">
        <v>148</v>
      </c>
      <c r="N269" s="43" t="s">
        <v>21</v>
      </c>
      <c r="O269" s="44" t="s">
        <v>60</v>
      </c>
      <c r="P269" s="44"/>
      <c r="Q269" s="44"/>
      <c r="R269" s="45"/>
      <c r="S269" s="45" t="s">
        <v>623</v>
      </c>
      <c r="T269" s="44"/>
      <c r="U269" s="44"/>
      <c r="V269" s="45" t="str">
        <f t="array" ref="V269">IFERROR(INDEX(#REF!,MATCH($Q269,#REF!,0)),"")</f>
        <v/>
      </c>
      <c r="W269" s="45" t="str">
        <f t="array" ref="W269">IFERROR(INDEX(#REF!,MATCH($Q269,#REF!,0)),"")</f>
        <v/>
      </c>
      <c r="X269" s="46" t="str">
        <f t="array" ref="X269">IFERROR(INDEX(#REF!,MATCH($Q269,#REF!,0)),"")</f>
        <v/>
      </c>
      <c r="Y269" s="46" t="str">
        <f t="array" ref="Y269">IFERROR(INDEX(#REF!,MATCH($Q269,#REF!,0)),"")</f>
        <v/>
      </c>
      <c r="Z269" s="46" t="str">
        <f t="array" ref="Z269">IFERROR(INDEX(#REF!,MATCH($Q269,#REF!,0)),"")</f>
        <v/>
      </c>
      <c r="AA269" s="46" t="e">
        <f t="shared" si="1"/>
        <v>#VALUE!</v>
      </c>
      <c r="AB269" s="44"/>
      <c r="AC269" s="44"/>
      <c r="AD269" s="44"/>
    </row>
    <row r="270" spans="1:30" ht="15.75" hidden="1" customHeight="1">
      <c r="A270" s="47" t="s">
        <v>665</v>
      </c>
      <c r="B270" s="47" t="s">
        <v>258</v>
      </c>
      <c r="C270" s="60" t="s">
        <v>666</v>
      </c>
      <c r="D270" s="49" t="s">
        <v>53</v>
      </c>
      <c r="E270" s="49">
        <v>2</v>
      </c>
      <c r="F270" s="50">
        <v>380</v>
      </c>
      <c r="G270" s="51" t="s">
        <v>54</v>
      </c>
      <c r="H270" s="52">
        <v>46174</v>
      </c>
      <c r="I270" s="53" t="s">
        <v>55</v>
      </c>
      <c r="J270" s="53" t="s">
        <v>56</v>
      </c>
      <c r="K270" s="53" t="s">
        <v>164</v>
      </c>
      <c r="L270" s="53" t="s">
        <v>58</v>
      </c>
      <c r="M270" s="54" t="s">
        <v>109</v>
      </c>
      <c r="N270" s="55" t="s">
        <v>21</v>
      </c>
      <c r="O270" s="56" t="s">
        <v>60</v>
      </c>
      <c r="P270" s="56"/>
      <c r="Q270" s="56"/>
      <c r="R270" s="57">
        <f t="array" ref="R270">IFERROR(INDEX('BANCO DE DADOS'!$C$3:$C1104,MATCH(C270,'BANCO DE DADOS'!$B$3:$B1104,0),0),"")</f>
        <v>0</v>
      </c>
      <c r="S270" s="57" t="s">
        <v>181</v>
      </c>
      <c r="T270" s="56"/>
      <c r="U270" s="56"/>
      <c r="V270" s="57" t="str">
        <f t="array" ref="V270">IFERROR(INDEX(#REF!,MATCH($Q270,#REF!,0)),"")</f>
        <v/>
      </c>
      <c r="W270" s="57" t="str">
        <f t="array" ref="W270">IFERROR(INDEX(#REF!,MATCH($Q270,#REF!,0)),"")</f>
        <v/>
      </c>
      <c r="X270" s="58" t="str">
        <f t="array" ref="X270">IFERROR(INDEX(#REF!,MATCH($Q270,#REF!,0)),"")</f>
        <v/>
      </c>
      <c r="Y270" s="58" t="str">
        <f t="array" ref="Y270">IFERROR(INDEX(#REF!,MATCH($Q270,#REF!,0)),"")</f>
        <v/>
      </c>
      <c r="Z270" s="58" t="str">
        <f t="array" ref="Z270">IFERROR(INDEX(#REF!,MATCH($Q270,#REF!,0)),"")</f>
        <v/>
      </c>
      <c r="AA270" s="58" t="e">
        <f t="shared" si="1"/>
        <v>#VALUE!</v>
      </c>
      <c r="AB270" s="56"/>
      <c r="AC270" s="56"/>
      <c r="AD270" s="56"/>
    </row>
    <row r="271" spans="1:30" ht="15.75" hidden="1" customHeight="1">
      <c r="A271" s="35" t="s">
        <v>667</v>
      </c>
      <c r="B271" s="35" t="s">
        <v>247</v>
      </c>
      <c r="C271" s="36" t="s">
        <v>666</v>
      </c>
      <c r="D271" s="37" t="s">
        <v>53</v>
      </c>
      <c r="E271" s="37">
        <v>2</v>
      </c>
      <c r="F271" s="38">
        <v>380</v>
      </c>
      <c r="G271" s="39" t="s">
        <v>54</v>
      </c>
      <c r="H271" s="40">
        <v>46174</v>
      </c>
      <c r="I271" s="41" t="s">
        <v>55</v>
      </c>
      <c r="J271" s="41" t="s">
        <v>56</v>
      </c>
      <c r="K271" s="41" t="s">
        <v>164</v>
      </c>
      <c r="L271" s="41" t="s">
        <v>58</v>
      </c>
      <c r="M271" s="42" t="s">
        <v>109</v>
      </c>
      <c r="N271" s="43" t="s">
        <v>21</v>
      </c>
      <c r="O271" s="44" t="s">
        <v>60</v>
      </c>
      <c r="P271" s="44"/>
      <c r="Q271" s="44"/>
      <c r="R271" s="45">
        <f t="array" ref="R271">IFERROR(INDEX('BANCO DE DADOS'!$C$3:$C1104,MATCH(C271,'BANCO DE DADOS'!$B$3:$B1104,0),0),"")</f>
        <v>0</v>
      </c>
      <c r="S271" s="45" t="s">
        <v>181</v>
      </c>
      <c r="T271" s="44"/>
      <c r="U271" s="44"/>
      <c r="V271" s="45" t="str">
        <f t="array" ref="V271">IFERROR(INDEX(#REF!,MATCH($Q271,#REF!,0)),"")</f>
        <v/>
      </c>
      <c r="W271" s="45" t="str">
        <f t="array" ref="W271">IFERROR(INDEX(#REF!,MATCH($Q271,#REF!,0)),"")</f>
        <v/>
      </c>
      <c r="X271" s="46" t="str">
        <f t="array" ref="X271">IFERROR(INDEX(#REF!,MATCH($Q271,#REF!,0)),"")</f>
        <v/>
      </c>
      <c r="Y271" s="46" t="str">
        <f t="array" ref="Y271">IFERROR(INDEX(#REF!,MATCH($Q271,#REF!,0)),"")</f>
        <v/>
      </c>
      <c r="Z271" s="46" t="str">
        <f t="array" ref="Z271">IFERROR(INDEX(#REF!,MATCH($Q271,#REF!,0)),"")</f>
        <v/>
      </c>
      <c r="AA271" s="46" t="e">
        <f t="shared" si="1"/>
        <v>#VALUE!</v>
      </c>
      <c r="AB271" s="44"/>
      <c r="AC271" s="44"/>
      <c r="AD271" s="44"/>
    </row>
    <row r="272" spans="1:30" ht="15.75" hidden="1" customHeight="1">
      <c r="A272" s="47" t="s">
        <v>668</v>
      </c>
      <c r="B272" s="47" t="s">
        <v>242</v>
      </c>
      <c r="C272" s="60" t="s">
        <v>669</v>
      </c>
      <c r="D272" s="49" t="s">
        <v>53</v>
      </c>
      <c r="E272" s="49">
        <v>1</v>
      </c>
      <c r="F272" s="50">
        <v>370</v>
      </c>
      <c r="G272" s="51" t="s">
        <v>54</v>
      </c>
      <c r="H272" s="52">
        <v>46174</v>
      </c>
      <c r="I272" s="53" t="s">
        <v>55</v>
      </c>
      <c r="J272" s="53" t="s">
        <v>56</v>
      </c>
      <c r="K272" s="53" t="s">
        <v>164</v>
      </c>
      <c r="L272" s="53" t="s">
        <v>58</v>
      </c>
      <c r="M272" s="54" t="s">
        <v>102</v>
      </c>
      <c r="N272" s="55" t="s">
        <v>21</v>
      </c>
      <c r="O272" s="56" t="s">
        <v>60</v>
      </c>
      <c r="P272" s="56"/>
      <c r="Q272" s="56"/>
      <c r="R272" s="57" t="s">
        <v>670</v>
      </c>
      <c r="S272" s="57" t="s">
        <v>323</v>
      </c>
      <c r="T272" s="63"/>
      <c r="U272" s="56"/>
      <c r="V272" s="57" t="str">
        <f t="array" ref="V272">IFERROR(INDEX(#REF!,MATCH($Q272,#REF!,0)),"")</f>
        <v/>
      </c>
      <c r="W272" s="57" t="str">
        <f t="array" ref="W272">IFERROR(INDEX(#REF!,MATCH($Q272,#REF!,0)),"")</f>
        <v/>
      </c>
      <c r="X272" s="58" t="str">
        <f t="array" ref="X272">IFERROR(INDEX(#REF!,MATCH($Q272,#REF!,0)),"")</f>
        <v/>
      </c>
      <c r="Y272" s="58" t="str">
        <f t="array" ref="Y272">IFERROR(INDEX(#REF!,MATCH($Q272,#REF!,0)),"")</f>
        <v/>
      </c>
      <c r="Z272" s="58" t="str">
        <f t="array" ref="Z272">IFERROR(INDEX(#REF!,MATCH($Q272,#REF!,0)),"")</f>
        <v/>
      </c>
      <c r="AA272" s="58" t="e">
        <f t="shared" si="1"/>
        <v>#VALUE!</v>
      </c>
      <c r="AB272" s="56"/>
      <c r="AC272" s="56"/>
      <c r="AD272" s="56"/>
    </row>
    <row r="273" spans="1:30" ht="15.75" hidden="1" customHeight="1">
      <c r="A273" s="35" t="s">
        <v>671</v>
      </c>
      <c r="B273" s="35" t="s">
        <v>283</v>
      </c>
      <c r="C273" s="36" t="s">
        <v>672</v>
      </c>
      <c r="D273" s="37" t="s">
        <v>53</v>
      </c>
      <c r="E273" s="37">
        <v>2</v>
      </c>
      <c r="F273" s="38">
        <v>370</v>
      </c>
      <c r="G273" s="39" t="s">
        <v>54</v>
      </c>
      <c r="H273" s="40">
        <v>46174</v>
      </c>
      <c r="I273" s="41" t="s">
        <v>55</v>
      </c>
      <c r="J273" s="41" t="s">
        <v>56</v>
      </c>
      <c r="K273" s="41" t="s">
        <v>164</v>
      </c>
      <c r="L273" s="41" t="s">
        <v>58</v>
      </c>
      <c r="M273" s="42" t="s">
        <v>59</v>
      </c>
      <c r="N273" s="43" t="s">
        <v>21</v>
      </c>
      <c r="O273" s="44" t="s">
        <v>60</v>
      </c>
      <c r="P273" s="44"/>
      <c r="Q273" s="44"/>
      <c r="R273" s="45"/>
      <c r="S273" s="45" t="s">
        <v>673</v>
      </c>
      <c r="T273" s="44"/>
      <c r="U273" s="44"/>
      <c r="V273" s="45" t="str">
        <f t="array" ref="V273">IFERROR(INDEX(#REF!,MATCH($Q273,#REF!,0)),"")</f>
        <v/>
      </c>
      <c r="W273" s="45" t="str">
        <f t="array" ref="W273">IFERROR(INDEX(#REF!,MATCH($Q273,#REF!,0)),"")</f>
        <v/>
      </c>
      <c r="X273" s="46" t="str">
        <f t="array" ref="X273">IFERROR(INDEX(#REF!,MATCH($Q273,#REF!,0)),"")</f>
        <v/>
      </c>
      <c r="Y273" s="46" t="str">
        <f t="array" ref="Y273">IFERROR(INDEX(#REF!,MATCH($Q273,#REF!,0)),"")</f>
        <v/>
      </c>
      <c r="Z273" s="46" t="str">
        <f t="array" ref="Z273">IFERROR(INDEX(#REF!,MATCH($Q273,#REF!,0)),"")</f>
        <v/>
      </c>
      <c r="AA273" s="46" t="e">
        <f t="shared" si="1"/>
        <v>#VALUE!</v>
      </c>
      <c r="AB273" s="44"/>
      <c r="AC273" s="44"/>
      <c r="AD273" s="44"/>
    </row>
    <row r="274" spans="1:30" ht="15.75" hidden="1" customHeight="1">
      <c r="A274" s="47" t="s">
        <v>674</v>
      </c>
      <c r="B274" s="47" t="s">
        <v>283</v>
      </c>
      <c r="C274" s="60" t="s">
        <v>675</v>
      </c>
      <c r="D274" s="49" t="s">
        <v>53</v>
      </c>
      <c r="E274" s="49">
        <v>2</v>
      </c>
      <c r="F274" s="50">
        <v>360</v>
      </c>
      <c r="G274" s="51" t="s">
        <v>54</v>
      </c>
      <c r="H274" s="52">
        <v>46174</v>
      </c>
      <c r="I274" s="53" t="s">
        <v>55</v>
      </c>
      <c r="J274" s="53" t="s">
        <v>56</v>
      </c>
      <c r="K274" s="53" t="s">
        <v>164</v>
      </c>
      <c r="L274" s="53" t="s">
        <v>58</v>
      </c>
      <c r="M274" s="54" t="s">
        <v>59</v>
      </c>
      <c r="N274" s="55" t="s">
        <v>21</v>
      </c>
      <c r="O274" s="56" t="s">
        <v>60</v>
      </c>
      <c r="P274" s="56"/>
      <c r="Q274" s="56"/>
      <c r="R274" s="57"/>
      <c r="S274" s="57" t="s">
        <v>673</v>
      </c>
      <c r="T274" s="56"/>
      <c r="U274" s="56"/>
      <c r="V274" s="57" t="str">
        <f t="array" ref="V274">IFERROR(INDEX(#REF!,MATCH($Q274,#REF!,0)),"")</f>
        <v/>
      </c>
      <c r="W274" s="57" t="str">
        <f t="array" ref="W274">IFERROR(INDEX(#REF!,MATCH($Q274,#REF!,0)),"")</f>
        <v/>
      </c>
      <c r="X274" s="58" t="str">
        <f t="array" ref="X274">IFERROR(INDEX(#REF!,MATCH($Q274,#REF!,0)),"")</f>
        <v/>
      </c>
      <c r="Y274" s="58" t="str">
        <f t="array" ref="Y274">IFERROR(INDEX(#REF!,MATCH($Q274,#REF!,0)),"")</f>
        <v/>
      </c>
      <c r="Z274" s="58" t="str">
        <f t="array" ref="Z274">IFERROR(INDEX(#REF!,MATCH($Q274,#REF!,0)),"")</f>
        <v/>
      </c>
      <c r="AA274" s="58" t="e">
        <f t="shared" si="1"/>
        <v>#VALUE!</v>
      </c>
      <c r="AB274" s="56"/>
      <c r="AC274" s="56"/>
      <c r="AD274" s="56"/>
    </row>
    <row r="275" spans="1:30" ht="15.75" hidden="1" customHeight="1">
      <c r="A275" s="35" t="s">
        <v>676</v>
      </c>
      <c r="B275" s="35" t="s">
        <v>440</v>
      </c>
      <c r="C275" s="36" t="s">
        <v>677</v>
      </c>
      <c r="D275" s="37" t="s">
        <v>511</v>
      </c>
      <c r="E275" s="37">
        <v>7</v>
      </c>
      <c r="F275" s="38">
        <v>350</v>
      </c>
      <c r="G275" s="39" t="s">
        <v>54</v>
      </c>
      <c r="H275" s="40">
        <v>46174</v>
      </c>
      <c r="I275" s="41" t="s">
        <v>55</v>
      </c>
      <c r="J275" s="41" t="s">
        <v>56</v>
      </c>
      <c r="K275" s="41" t="s">
        <v>164</v>
      </c>
      <c r="L275" s="41" t="s">
        <v>58</v>
      </c>
      <c r="M275" s="42" t="s">
        <v>59</v>
      </c>
      <c r="N275" s="43" t="s">
        <v>21</v>
      </c>
      <c r="O275" s="44" t="s">
        <v>60</v>
      </c>
      <c r="P275" s="44"/>
      <c r="Q275" s="44"/>
      <c r="R275" s="45"/>
      <c r="S275" s="45" t="s">
        <v>181</v>
      </c>
      <c r="T275" s="44"/>
      <c r="U275" s="44"/>
      <c r="V275" s="45" t="str">
        <f t="array" ref="V275">IFERROR(INDEX(#REF!,MATCH($Q275,#REF!,0)),"")</f>
        <v/>
      </c>
      <c r="W275" s="45" t="str">
        <f t="array" ref="W275">IFERROR(INDEX(#REF!,MATCH($Q275,#REF!,0)),"")</f>
        <v/>
      </c>
      <c r="X275" s="46" t="str">
        <f t="array" ref="X275">IFERROR(INDEX(#REF!,MATCH($Q275,#REF!,0)),"")</f>
        <v/>
      </c>
      <c r="Y275" s="46" t="str">
        <f t="array" ref="Y275">IFERROR(INDEX(#REF!,MATCH($Q275,#REF!,0)),"")</f>
        <v/>
      </c>
      <c r="Z275" s="46" t="str">
        <f t="array" ref="Z275">IFERROR(INDEX(#REF!,MATCH($Q275,#REF!,0)),"")</f>
        <v/>
      </c>
      <c r="AA275" s="46" t="e">
        <f t="shared" si="1"/>
        <v>#VALUE!</v>
      </c>
      <c r="AB275" s="44"/>
      <c r="AC275" s="44"/>
      <c r="AD275" s="44"/>
    </row>
    <row r="276" spans="1:30" ht="15.75" hidden="1" customHeight="1">
      <c r="A276" s="47" t="s">
        <v>678</v>
      </c>
      <c r="B276" s="47" t="s">
        <v>254</v>
      </c>
      <c r="C276" s="60" t="s">
        <v>679</v>
      </c>
      <c r="D276" s="49" t="s">
        <v>53</v>
      </c>
      <c r="E276" s="49">
        <v>10</v>
      </c>
      <c r="F276" s="50">
        <v>350</v>
      </c>
      <c r="G276" s="51" t="s">
        <v>54</v>
      </c>
      <c r="H276" s="52">
        <v>46174</v>
      </c>
      <c r="I276" s="53" t="s">
        <v>55</v>
      </c>
      <c r="J276" s="53" t="s">
        <v>56</v>
      </c>
      <c r="K276" s="53" t="s">
        <v>164</v>
      </c>
      <c r="L276" s="53" t="s">
        <v>58</v>
      </c>
      <c r="M276" s="54" t="s">
        <v>136</v>
      </c>
      <c r="N276" s="55" t="s">
        <v>21</v>
      </c>
      <c r="O276" s="56" t="s">
        <v>60</v>
      </c>
      <c r="P276" s="56"/>
      <c r="Q276" s="56"/>
      <c r="R276" s="57"/>
      <c r="S276" s="57" t="s">
        <v>410</v>
      </c>
      <c r="T276" s="56"/>
      <c r="U276" s="56"/>
      <c r="V276" s="57" t="str">
        <f t="array" ref="V276">IFERROR(INDEX(#REF!,MATCH($Q276,#REF!,0)),"")</f>
        <v/>
      </c>
      <c r="W276" s="57" t="str">
        <f t="array" ref="W276">IFERROR(INDEX(#REF!,MATCH($Q276,#REF!,0)),"")</f>
        <v/>
      </c>
      <c r="X276" s="58" t="str">
        <f t="array" ref="X276">IFERROR(INDEX(#REF!,MATCH($Q276,#REF!,0)),"")</f>
        <v/>
      </c>
      <c r="Y276" s="58" t="str">
        <f t="array" ref="Y276">IFERROR(INDEX(#REF!,MATCH($Q276,#REF!,0)),"")</f>
        <v/>
      </c>
      <c r="Z276" s="58" t="str">
        <f t="array" ref="Z276">IFERROR(INDEX(#REF!,MATCH($Q276,#REF!,0)),"")</f>
        <v/>
      </c>
      <c r="AA276" s="58" t="e">
        <f t="shared" si="1"/>
        <v>#VALUE!</v>
      </c>
      <c r="AB276" s="56"/>
      <c r="AC276" s="56"/>
      <c r="AD276" s="56"/>
    </row>
    <row r="277" spans="1:30" ht="15.75" hidden="1" customHeight="1">
      <c r="A277" s="35" t="s">
        <v>680</v>
      </c>
      <c r="B277" s="35" t="s">
        <v>156</v>
      </c>
      <c r="C277" s="36" t="s">
        <v>681</v>
      </c>
      <c r="D277" s="37" t="s">
        <v>53</v>
      </c>
      <c r="E277" s="37">
        <v>5</v>
      </c>
      <c r="F277" s="38">
        <v>350</v>
      </c>
      <c r="G277" s="39" t="s">
        <v>54</v>
      </c>
      <c r="H277" s="40">
        <v>46174</v>
      </c>
      <c r="I277" s="41" t="s">
        <v>55</v>
      </c>
      <c r="J277" s="41" t="s">
        <v>56</v>
      </c>
      <c r="K277" s="41" t="s">
        <v>164</v>
      </c>
      <c r="L277" s="41" t="s">
        <v>58</v>
      </c>
      <c r="M277" s="42" t="s">
        <v>148</v>
      </c>
      <c r="N277" s="43" t="s">
        <v>21</v>
      </c>
      <c r="O277" s="44" t="s">
        <v>60</v>
      </c>
      <c r="P277" s="44"/>
      <c r="Q277" s="44"/>
      <c r="R277" s="45"/>
      <c r="S277" s="45" t="s">
        <v>623</v>
      </c>
      <c r="T277" s="44"/>
      <c r="U277" s="44"/>
      <c r="V277" s="45" t="str">
        <f t="array" ref="V277">IFERROR(INDEX(#REF!,MATCH($Q277,#REF!,0)),"")</f>
        <v/>
      </c>
      <c r="W277" s="45" t="str">
        <f t="array" ref="W277">IFERROR(INDEX(#REF!,MATCH($Q277,#REF!,0)),"")</f>
        <v/>
      </c>
      <c r="X277" s="46" t="str">
        <f t="array" ref="X277">IFERROR(INDEX(#REF!,MATCH($Q277,#REF!,0)),"")</f>
        <v/>
      </c>
      <c r="Y277" s="46" t="str">
        <f t="array" ref="Y277">IFERROR(INDEX(#REF!,MATCH($Q277,#REF!,0)),"")</f>
        <v/>
      </c>
      <c r="Z277" s="46" t="str">
        <f t="array" ref="Z277">IFERROR(INDEX(#REF!,MATCH($Q277,#REF!,0)),"")</f>
        <v/>
      </c>
      <c r="AA277" s="46" t="e">
        <f t="shared" si="1"/>
        <v>#VALUE!</v>
      </c>
      <c r="AB277" s="44"/>
      <c r="AC277" s="44"/>
      <c r="AD277" s="44"/>
    </row>
    <row r="278" spans="1:30" ht="15.75" hidden="1" customHeight="1">
      <c r="A278" s="47" t="s">
        <v>682</v>
      </c>
      <c r="B278" s="47" t="s">
        <v>242</v>
      </c>
      <c r="C278" s="60" t="s">
        <v>576</v>
      </c>
      <c r="D278" s="49" t="s">
        <v>53</v>
      </c>
      <c r="E278" s="49">
        <v>1</v>
      </c>
      <c r="F278" s="50">
        <v>340</v>
      </c>
      <c r="G278" s="51" t="s">
        <v>54</v>
      </c>
      <c r="H278" s="52">
        <v>46174</v>
      </c>
      <c r="I278" s="53" t="s">
        <v>55</v>
      </c>
      <c r="J278" s="53" t="s">
        <v>56</v>
      </c>
      <c r="K278" s="53" t="s">
        <v>164</v>
      </c>
      <c r="L278" s="53" t="s">
        <v>58</v>
      </c>
      <c r="M278" s="54" t="s">
        <v>59</v>
      </c>
      <c r="N278" s="55" t="s">
        <v>21</v>
      </c>
      <c r="O278" s="56" t="s">
        <v>60</v>
      </c>
      <c r="P278" s="56"/>
      <c r="Q278" s="56"/>
      <c r="R278" s="57" t="s">
        <v>304</v>
      </c>
      <c r="S278" s="57" t="s">
        <v>305</v>
      </c>
      <c r="T278" s="56"/>
      <c r="U278" s="56"/>
      <c r="V278" s="57" t="str">
        <f t="array" ref="V278">IFERROR(INDEX(#REF!,MATCH($Q278,#REF!,0)),"")</f>
        <v/>
      </c>
      <c r="W278" s="57" t="str">
        <f t="array" ref="W278">IFERROR(INDEX(#REF!,MATCH($Q278,#REF!,0)),"")</f>
        <v/>
      </c>
      <c r="X278" s="58" t="str">
        <f t="array" ref="X278">IFERROR(INDEX(#REF!,MATCH($Q278,#REF!,0)),"")</f>
        <v/>
      </c>
      <c r="Y278" s="58" t="str">
        <f t="array" ref="Y278">IFERROR(INDEX(#REF!,MATCH($Q278,#REF!,0)),"")</f>
        <v/>
      </c>
      <c r="Z278" s="58" t="str">
        <f t="array" ref="Z278">IFERROR(INDEX(#REF!,MATCH($Q278,#REF!,0)),"")</f>
        <v/>
      </c>
      <c r="AA278" s="58" t="e">
        <f t="shared" si="1"/>
        <v>#VALUE!</v>
      </c>
      <c r="AB278" s="56"/>
      <c r="AC278" s="56"/>
      <c r="AD278" s="56"/>
    </row>
    <row r="279" spans="1:30" ht="15.75" hidden="1" customHeight="1">
      <c r="A279" s="35" t="s">
        <v>683</v>
      </c>
      <c r="B279" s="35" t="s">
        <v>156</v>
      </c>
      <c r="C279" s="36" t="s">
        <v>684</v>
      </c>
      <c r="D279" s="37" t="s">
        <v>53</v>
      </c>
      <c r="E279" s="37">
        <v>5</v>
      </c>
      <c r="F279" s="38">
        <v>332</v>
      </c>
      <c r="G279" s="39" t="s">
        <v>54</v>
      </c>
      <c r="H279" s="40">
        <v>46174</v>
      </c>
      <c r="I279" s="41" t="s">
        <v>55</v>
      </c>
      <c r="J279" s="41" t="s">
        <v>56</v>
      </c>
      <c r="K279" s="41" t="s">
        <v>164</v>
      </c>
      <c r="L279" s="41" t="s">
        <v>58</v>
      </c>
      <c r="M279" s="42" t="s">
        <v>148</v>
      </c>
      <c r="N279" s="43" t="s">
        <v>21</v>
      </c>
      <c r="O279" s="44" t="s">
        <v>60</v>
      </c>
      <c r="P279" s="44"/>
      <c r="Q279" s="44"/>
      <c r="R279" s="45"/>
      <c r="S279" s="45" t="s">
        <v>623</v>
      </c>
      <c r="T279" s="44"/>
      <c r="U279" s="44"/>
      <c r="V279" s="45" t="str">
        <f t="array" ref="V279">IFERROR(INDEX(#REF!,MATCH($Q279,#REF!,0)),"")</f>
        <v/>
      </c>
      <c r="W279" s="45" t="str">
        <f t="array" ref="W279">IFERROR(INDEX(#REF!,MATCH($Q279,#REF!,0)),"")</f>
        <v/>
      </c>
      <c r="X279" s="46" t="str">
        <f t="array" ref="X279">IFERROR(INDEX(#REF!,MATCH($Q279,#REF!,0)),"")</f>
        <v/>
      </c>
      <c r="Y279" s="46" t="str">
        <f t="array" ref="Y279">IFERROR(INDEX(#REF!,MATCH($Q279,#REF!,0)),"")</f>
        <v/>
      </c>
      <c r="Z279" s="46" t="str">
        <f t="array" ref="Z279">IFERROR(INDEX(#REF!,MATCH($Q279,#REF!,0)),"")</f>
        <v/>
      </c>
      <c r="AA279" s="46" t="e">
        <f t="shared" si="1"/>
        <v>#VALUE!</v>
      </c>
      <c r="AB279" s="44"/>
      <c r="AC279" s="44"/>
      <c r="AD279" s="44"/>
    </row>
    <row r="280" spans="1:30" ht="15.75" hidden="1" customHeight="1">
      <c r="A280" s="47" t="s">
        <v>685</v>
      </c>
      <c r="B280" s="47" t="s">
        <v>156</v>
      </c>
      <c r="C280" s="60" t="s">
        <v>686</v>
      </c>
      <c r="D280" s="49" t="s">
        <v>53</v>
      </c>
      <c r="E280" s="49">
        <v>4</v>
      </c>
      <c r="F280" s="50">
        <v>320</v>
      </c>
      <c r="G280" s="51" t="s">
        <v>54</v>
      </c>
      <c r="H280" s="52">
        <v>46174</v>
      </c>
      <c r="I280" s="53" t="s">
        <v>55</v>
      </c>
      <c r="J280" s="53" t="s">
        <v>56</v>
      </c>
      <c r="K280" s="53" t="s">
        <v>164</v>
      </c>
      <c r="L280" s="53" t="s">
        <v>58</v>
      </c>
      <c r="M280" s="54" t="s">
        <v>109</v>
      </c>
      <c r="N280" s="55" t="s">
        <v>21</v>
      </c>
      <c r="O280" s="56" t="s">
        <v>60</v>
      </c>
      <c r="P280" s="56"/>
      <c r="Q280" s="56"/>
      <c r="R280" s="57" t="s">
        <v>202</v>
      </c>
      <c r="S280" s="57" t="s">
        <v>181</v>
      </c>
      <c r="T280" s="56"/>
      <c r="U280" s="56"/>
      <c r="V280" s="57" t="str">
        <f t="array" ref="V280">IFERROR(INDEX(#REF!,MATCH($Q280,#REF!,0)),"")</f>
        <v/>
      </c>
      <c r="W280" s="57" t="str">
        <f t="array" ref="W280">IFERROR(INDEX(#REF!,MATCH($Q280,#REF!,0)),"")</f>
        <v/>
      </c>
      <c r="X280" s="58" t="str">
        <f t="array" ref="X280">IFERROR(INDEX(#REF!,MATCH($Q280,#REF!,0)),"")</f>
        <v/>
      </c>
      <c r="Y280" s="58" t="str">
        <f t="array" ref="Y280">IFERROR(INDEX(#REF!,MATCH($Q280,#REF!,0)),"")</f>
        <v/>
      </c>
      <c r="Z280" s="58" t="str">
        <f t="array" ref="Z280">IFERROR(INDEX(#REF!,MATCH($Q280,#REF!,0)),"")</f>
        <v/>
      </c>
      <c r="AA280" s="58" t="e">
        <f t="shared" si="1"/>
        <v>#VALUE!</v>
      </c>
      <c r="AB280" s="56"/>
      <c r="AC280" s="56"/>
      <c r="AD280" s="56"/>
    </row>
    <row r="281" spans="1:30" ht="15.75" hidden="1" customHeight="1">
      <c r="A281" s="35" t="s">
        <v>687</v>
      </c>
      <c r="B281" s="35" t="s">
        <v>172</v>
      </c>
      <c r="C281" s="36" t="s">
        <v>688</v>
      </c>
      <c r="D281" s="37" t="s">
        <v>53</v>
      </c>
      <c r="E281" s="37">
        <v>6</v>
      </c>
      <c r="F281" s="38">
        <v>300</v>
      </c>
      <c r="G281" s="39" t="s">
        <v>54</v>
      </c>
      <c r="H281" s="40">
        <v>46174</v>
      </c>
      <c r="I281" s="41" t="s">
        <v>55</v>
      </c>
      <c r="J281" s="41" t="s">
        <v>56</v>
      </c>
      <c r="K281" s="41" t="s">
        <v>164</v>
      </c>
      <c r="L281" s="41" t="s">
        <v>58</v>
      </c>
      <c r="M281" s="42" t="s">
        <v>153</v>
      </c>
      <c r="N281" s="43" t="s">
        <v>21</v>
      </c>
      <c r="O281" s="44" t="s">
        <v>60</v>
      </c>
      <c r="P281" s="44"/>
      <c r="Q281" s="44"/>
      <c r="R281" s="45" t="s">
        <v>304</v>
      </c>
      <c r="S281" s="45" t="s">
        <v>305</v>
      </c>
      <c r="T281" s="44"/>
      <c r="U281" s="44"/>
      <c r="V281" s="45" t="str">
        <f t="array" ref="V281">IFERROR(INDEX(#REF!,MATCH($Q281,#REF!,0)),"")</f>
        <v/>
      </c>
      <c r="W281" s="45" t="str">
        <f t="array" ref="W281">IFERROR(INDEX(#REF!,MATCH($Q281,#REF!,0)),"")</f>
        <v/>
      </c>
      <c r="X281" s="46" t="str">
        <f t="array" ref="X281">IFERROR(INDEX(#REF!,MATCH($Q281,#REF!,0)),"")</f>
        <v/>
      </c>
      <c r="Y281" s="46" t="str">
        <f t="array" ref="Y281">IFERROR(INDEX(#REF!,MATCH($Q281,#REF!,0)),"")</f>
        <v/>
      </c>
      <c r="Z281" s="46" t="str">
        <f t="array" ref="Z281">IFERROR(INDEX(#REF!,MATCH($Q281,#REF!,0)),"")</f>
        <v/>
      </c>
      <c r="AA281" s="46" t="e">
        <f t="shared" si="1"/>
        <v>#VALUE!</v>
      </c>
      <c r="AB281" s="44"/>
      <c r="AC281" s="44"/>
      <c r="AD281" s="44"/>
    </row>
    <row r="282" spans="1:30" ht="15.75" hidden="1" customHeight="1">
      <c r="A282" s="47" t="s">
        <v>689</v>
      </c>
      <c r="B282" s="47" t="s">
        <v>161</v>
      </c>
      <c r="C282" s="60" t="s">
        <v>690</v>
      </c>
      <c r="D282" s="49" t="s">
        <v>53</v>
      </c>
      <c r="E282" s="49">
        <v>20</v>
      </c>
      <c r="F282" s="50">
        <v>300</v>
      </c>
      <c r="G282" s="51" t="s">
        <v>54</v>
      </c>
      <c r="H282" s="52">
        <v>46174</v>
      </c>
      <c r="I282" s="53" t="s">
        <v>55</v>
      </c>
      <c r="J282" s="53" t="s">
        <v>56</v>
      </c>
      <c r="K282" s="53" t="s">
        <v>164</v>
      </c>
      <c r="L282" s="53" t="s">
        <v>58</v>
      </c>
      <c r="M282" s="54" t="s">
        <v>136</v>
      </c>
      <c r="N282" s="55" t="s">
        <v>21</v>
      </c>
      <c r="O282" s="56" t="s">
        <v>60</v>
      </c>
      <c r="P282" s="56"/>
      <c r="Q282" s="56"/>
      <c r="R282" s="57" t="s">
        <v>304</v>
      </c>
      <c r="S282" s="57" t="s">
        <v>305</v>
      </c>
      <c r="T282" s="56"/>
      <c r="U282" s="56"/>
      <c r="V282" s="57" t="str">
        <f t="array" ref="V282">IFERROR(INDEX(#REF!,MATCH($Q282,#REF!,0)),"")</f>
        <v/>
      </c>
      <c r="W282" s="57" t="str">
        <f t="array" ref="W282">IFERROR(INDEX(#REF!,MATCH($Q282,#REF!,0)),"")</f>
        <v/>
      </c>
      <c r="X282" s="58" t="str">
        <f t="array" ref="X282">IFERROR(INDEX(#REF!,MATCH($Q282,#REF!,0)),"")</f>
        <v/>
      </c>
      <c r="Y282" s="58" t="str">
        <f t="array" ref="Y282">IFERROR(INDEX(#REF!,MATCH($Q282,#REF!,0)),"")</f>
        <v/>
      </c>
      <c r="Z282" s="58" t="str">
        <f t="array" ref="Z282">IFERROR(INDEX(#REF!,MATCH($Q282,#REF!,0)),"")</f>
        <v/>
      </c>
      <c r="AA282" s="58" t="e">
        <f t="shared" si="1"/>
        <v>#VALUE!</v>
      </c>
      <c r="AB282" s="56"/>
      <c r="AC282" s="56"/>
      <c r="AD282" s="56"/>
    </row>
    <row r="283" spans="1:30" ht="15.75" hidden="1" customHeight="1">
      <c r="A283" s="35" t="s">
        <v>691</v>
      </c>
      <c r="B283" s="35" t="s">
        <v>245</v>
      </c>
      <c r="C283" s="36" t="s">
        <v>648</v>
      </c>
      <c r="D283" s="37" t="s">
        <v>53</v>
      </c>
      <c r="E283" s="37">
        <v>15</v>
      </c>
      <c r="F283" s="38">
        <v>300</v>
      </c>
      <c r="G283" s="39" t="s">
        <v>54</v>
      </c>
      <c r="H283" s="40">
        <v>46174</v>
      </c>
      <c r="I283" s="41" t="s">
        <v>55</v>
      </c>
      <c r="J283" s="41" t="s">
        <v>56</v>
      </c>
      <c r="K283" s="41" t="s">
        <v>164</v>
      </c>
      <c r="L283" s="41" t="s">
        <v>58</v>
      </c>
      <c r="M283" s="42" t="s">
        <v>136</v>
      </c>
      <c r="N283" s="43" t="s">
        <v>21</v>
      </c>
      <c r="O283" s="44" t="s">
        <v>60</v>
      </c>
      <c r="P283" s="44"/>
      <c r="Q283" s="44"/>
      <c r="R283" s="45"/>
      <c r="S283" s="45" t="s">
        <v>529</v>
      </c>
      <c r="T283" s="44"/>
      <c r="U283" s="44"/>
      <c r="V283" s="45" t="str">
        <f t="array" ref="V283">IFERROR(INDEX(#REF!,MATCH($Q283,#REF!,0)),"")</f>
        <v/>
      </c>
      <c r="W283" s="45" t="str">
        <f t="array" ref="W283">IFERROR(INDEX(#REF!,MATCH($Q283,#REF!,0)),"")</f>
        <v/>
      </c>
      <c r="X283" s="46" t="str">
        <f t="array" ref="X283">IFERROR(INDEX(#REF!,MATCH($Q283,#REF!,0)),"")</f>
        <v/>
      </c>
      <c r="Y283" s="46" t="str">
        <f t="array" ref="Y283">IFERROR(INDEX(#REF!,MATCH($Q283,#REF!,0)),"")</f>
        <v/>
      </c>
      <c r="Z283" s="46" t="str">
        <f t="array" ref="Z283">IFERROR(INDEX(#REF!,MATCH($Q283,#REF!,0)),"")</f>
        <v/>
      </c>
      <c r="AA283" s="46" t="e">
        <f t="shared" si="1"/>
        <v>#VALUE!</v>
      </c>
      <c r="AB283" s="44"/>
      <c r="AC283" s="44"/>
      <c r="AD283" s="44"/>
    </row>
    <row r="284" spans="1:30" ht="15.75" hidden="1" customHeight="1">
      <c r="A284" s="47" t="s">
        <v>692</v>
      </c>
      <c r="B284" s="47" t="s">
        <v>242</v>
      </c>
      <c r="C284" s="60" t="s">
        <v>693</v>
      </c>
      <c r="D284" s="49" t="s">
        <v>53</v>
      </c>
      <c r="E284" s="49">
        <v>10</v>
      </c>
      <c r="F284" s="50">
        <v>299</v>
      </c>
      <c r="G284" s="51" t="s">
        <v>54</v>
      </c>
      <c r="H284" s="52">
        <v>46174</v>
      </c>
      <c r="I284" s="53" t="s">
        <v>55</v>
      </c>
      <c r="J284" s="53" t="s">
        <v>56</v>
      </c>
      <c r="K284" s="53" t="s">
        <v>164</v>
      </c>
      <c r="L284" s="53" t="s">
        <v>58</v>
      </c>
      <c r="M284" s="54" t="s">
        <v>102</v>
      </c>
      <c r="N284" s="55" t="s">
        <v>21</v>
      </c>
      <c r="O284" s="56" t="s">
        <v>60</v>
      </c>
      <c r="P284" s="56"/>
      <c r="Q284" s="56"/>
      <c r="R284" s="57" t="s">
        <v>322</v>
      </c>
      <c r="S284" s="57" t="s">
        <v>323</v>
      </c>
      <c r="T284" s="56"/>
      <c r="U284" s="56"/>
      <c r="V284" s="57" t="str">
        <f t="array" ref="V284">IFERROR(INDEX(#REF!,MATCH($Q284,#REF!,0)),"")</f>
        <v/>
      </c>
      <c r="W284" s="57" t="str">
        <f t="array" ref="W284">IFERROR(INDEX(#REF!,MATCH($Q284,#REF!,0)),"")</f>
        <v/>
      </c>
      <c r="X284" s="58" t="str">
        <f t="array" ref="X284">IFERROR(INDEX(#REF!,MATCH($Q284,#REF!,0)),"")</f>
        <v/>
      </c>
      <c r="Y284" s="58" t="str">
        <f t="array" ref="Y284">IFERROR(INDEX(#REF!,MATCH($Q284,#REF!,0)),"")</f>
        <v/>
      </c>
      <c r="Z284" s="58" t="str">
        <f t="array" ref="Z284">IFERROR(INDEX(#REF!,MATCH($Q284,#REF!,0)),"")</f>
        <v/>
      </c>
      <c r="AA284" s="58" t="e">
        <f t="shared" si="1"/>
        <v>#VALUE!</v>
      </c>
      <c r="AB284" s="56"/>
      <c r="AC284" s="56"/>
      <c r="AD284" s="56"/>
    </row>
    <row r="285" spans="1:30" ht="15.75" hidden="1" customHeight="1">
      <c r="A285" s="35" t="s">
        <v>694</v>
      </c>
      <c r="B285" s="35" t="s">
        <v>247</v>
      </c>
      <c r="C285" s="36" t="s">
        <v>371</v>
      </c>
      <c r="D285" s="37" t="s">
        <v>53</v>
      </c>
      <c r="E285" s="37">
        <v>20</v>
      </c>
      <c r="F285" s="38">
        <v>298</v>
      </c>
      <c r="G285" s="39" t="s">
        <v>54</v>
      </c>
      <c r="H285" s="40">
        <v>46174</v>
      </c>
      <c r="I285" s="41" t="s">
        <v>55</v>
      </c>
      <c r="J285" s="41" t="s">
        <v>56</v>
      </c>
      <c r="K285" s="41" t="s">
        <v>164</v>
      </c>
      <c r="L285" s="41" t="s">
        <v>58</v>
      </c>
      <c r="M285" s="42" t="s">
        <v>136</v>
      </c>
      <c r="N285" s="43" t="s">
        <v>21</v>
      </c>
      <c r="O285" s="44" t="s">
        <v>60</v>
      </c>
      <c r="P285" s="44"/>
      <c r="Q285" s="44"/>
      <c r="R285" s="45" t="s">
        <v>304</v>
      </c>
      <c r="S285" s="45" t="s">
        <v>305</v>
      </c>
      <c r="T285" s="44"/>
      <c r="U285" s="44"/>
      <c r="V285" s="45" t="str">
        <f t="array" ref="V285">IFERROR(INDEX(#REF!,MATCH($Q285,#REF!,0)),"")</f>
        <v/>
      </c>
      <c r="W285" s="45" t="str">
        <f t="array" ref="W285">IFERROR(INDEX(#REF!,MATCH($Q285,#REF!,0)),"")</f>
        <v/>
      </c>
      <c r="X285" s="46" t="str">
        <f t="array" ref="X285">IFERROR(INDEX(#REF!,MATCH($Q285,#REF!,0)),"")</f>
        <v/>
      </c>
      <c r="Y285" s="46" t="str">
        <f t="array" ref="Y285">IFERROR(INDEX(#REF!,MATCH($Q285,#REF!,0)),"")</f>
        <v/>
      </c>
      <c r="Z285" s="46" t="str">
        <f t="array" ref="Z285">IFERROR(INDEX(#REF!,MATCH($Q285,#REF!,0)),"")</f>
        <v/>
      </c>
      <c r="AA285" s="46" t="e">
        <f t="shared" si="1"/>
        <v>#VALUE!</v>
      </c>
      <c r="AB285" s="44"/>
      <c r="AC285" s="44"/>
      <c r="AD285" s="44"/>
    </row>
    <row r="286" spans="1:30" ht="15.75" hidden="1" customHeight="1">
      <c r="A286" s="47" t="s">
        <v>695</v>
      </c>
      <c r="B286" s="47" t="s">
        <v>156</v>
      </c>
      <c r="C286" s="60" t="s">
        <v>696</v>
      </c>
      <c r="D286" s="49" t="s">
        <v>53</v>
      </c>
      <c r="E286" s="49">
        <v>6</v>
      </c>
      <c r="F286" s="50">
        <v>294</v>
      </c>
      <c r="G286" s="51" t="s">
        <v>54</v>
      </c>
      <c r="H286" s="52">
        <v>46174</v>
      </c>
      <c r="I286" s="53" t="s">
        <v>55</v>
      </c>
      <c r="J286" s="53" t="s">
        <v>56</v>
      </c>
      <c r="K286" s="53" t="s">
        <v>164</v>
      </c>
      <c r="L286" s="53" t="s">
        <v>58</v>
      </c>
      <c r="M286" s="54" t="s">
        <v>153</v>
      </c>
      <c r="N286" s="55" t="s">
        <v>21</v>
      </c>
      <c r="O286" s="56" t="s">
        <v>60</v>
      </c>
      <c r="P286" s="56"/>
      <c r="Q286" s="56"/>
      <c r="R286" s="57" t="s">
        <v>697</v>
      </c>
      <c r="S286" s="57" t="s">
        <v>485</v>
      </c>
      <c r="T286" s="56"/>
      <c r="U286" s="56"/>
      <c r="V286" s="57" t="str">
        <f t="array" ref="V286">IFERROR(INDEX(#REF!,MATCH($Q286,#REF!,0)),"")</f>
        <v/>
      </c>
      <c r="W286" s="57" t="str">
        <f t="array" ref="W286">IFERROR(INDEX(#REF!,MATCH($Q286,#REF!,0)),"")</f>
        <v/>
      </c>
      <c r="X286" s="58" t="str">
        <f t="array" ref="X286">IFERROR(INDEX(#REF!,MATCH($Q286,#REF!,0)),"")</f>
        <v/>
      </c>
      <c r="Y286" s="58" t="str">
        <f t="array" ref="Y286">IFERROR(INDEX(#REF!,MATCH($Q286,#REF!,0)),"")</f>
        <v/>
      </c>
      <c r="Z286" s="58" t="str">
        <f t="array" ref="Z286">IFERROR(INDEX(#REF!,MATCH($Q286,#REF!,0)),"")</f>
        <v/>
      </c>
      <c r="AA286" s="58" t="e">
        <f t="shared" si="1"/>
        <v>#VALUE!</v>
      </c>
      <c r="AB286" s="56"/>
      <c r="AC286" s="56"/>
      <c r="AD286" s="56"/>
    </row>
    <row r="287" spans="1:30" ht="15.75" hidden="1" customHeight="1">
      <c r="A287" s="35" t="s">
        <v>698</v>
      </c>
      <c r="B287" s="35" t="s">
        <v>169</v>
      </c>
      <c r="C287" s="36" t="s">
        <v>569</v>
      </c>
      <c r="D287" s="37" t="s">
        <v>53</v>
      </c>
      <c r="E287" s="37">
        <v>4</v>
      </c>
      <c r="F287" s="38">
        <v>288</v>
      </c>
      <c r="G287" s="39" t="s">
        <v>54</v>
      </c>
      <c r="H287" s="40">
        <v>46143</v>
      </c>
      <c r="I287" s="41" t="s">
        <v>55</v>
      </c>
      <c r="J287" s="41" t="s">
        <v>56</v>
      </c>
      <c r="K287" s="41" t="s">
        <v>164</v>
      </c>
      <c r="L287" s="41" t="s">
        <v>58</v>
      </c>
      <c r="M287" s="42" t="s">
        <v>59</v>
      </c>
      <c r="N287" s="43" t="s">
        <v>21</v>
      </c>
      <c r="O287" s="44" t="s">
        <v>60</v>
      </c>
      <c r="P287" s="44"/>
      <c r="Q287" s="44"/>
      <c r="R287" s="45" t="s">
        <v>202</v>
      </c>
      <c r="S287" s="45" t="s">
        <v>181</v>
      </c>
      <c r="T287" s="44"/>
      <c r="U287" s="44"/>
      <c r="V287" s="45" t="str">
        <f t="array" ref="V287">IFERROR(INDEX(#REF!,MATCH($Q287,#REF!,0)),"")</f>
        <v/>
      </c>
      <c r="W287" s="45" t="str">
        <f t="array" ref="W287">IFERROR(INDEX(#REF!,MATCH($Q287,#REF!,0)),"")</f>
        <v/>
      </c>
      <c r="X287" s="46" t="str">
        <f t="array" ref="X287">IFERROR(INDEX(#REF!,MATCH($Q287,#REF!,0)),"")</f>
        <v/>
      </c>
      <c r="Y287" s="46" t="str">
        <f t="array" ref="Y287">IFERROR(INDEX(#REF!,MATCH($Q287,#REF!,0)),"")</f>
        <v/>
      </c>
      <c r="Z287" s="46" t="str">
        <f t="array" ref="Z287">IFERROR(INDEX(#REF!,MATCH($Q287,#REF!,0)),"")</f>
        <v/>
      </c>
      <c r="AA287" s="46" t="e">
        <f t="shared" si="1"/>
        <v>#VALUE!</v>
      </c>
      <c r="AB287" s="44"/>
      <c r="AC287" s="44"/>
      <c r="AD287" s="44"/>
    </row>
    <row r="288" spans="1:30" ht="15.75" hidden="1" customHeight="1">
      <c r="A288" s="47" t="s">
        <v>699</v>
      </c>
      <c r="B288" s="47" t="s">
        <v>242</v>
      </c>
      <c r="C288" s="60" t="s">
        <v>700</v>
      </c>
      <c r="D288" s="49" t="s">
        <v>53</v>
      </c>
      <c r="E288" s="49">
        <v>2</v>
      </c>
      <c r="F288" s="50">
        <v>288</v>
      </c>
      <c r="G288" s="51" t="s">
        <v>54</v>
      </c>
      <c r="H288" s="52">
        <v>46143</v>
      </c>
      <c r="I288" s="53" t="s">
        <v>55</v>
      </c>
      <c r="J288" s="53" t="s">
        <v>56</v>
      </c>
      <c r="K288" s="53" t="s">
        <v>164</v>
      </c>
      <c r="L288" s="53" t="s">
        <v>58</v>
      </c>
      <c r="M288" s="54" t="s">
        <v>148</v>
      </c>
      <c r="N288" s="55" t="s">
        <v>21</v>
      </c>
      <c r="O288" s="56" t="s">
        <v>60</v>
      </c>
      <c r="P288" s="56"/>
      <c r="Q288" s="56"/>
      <c r="R288" s="57" t="s">
        <v>322</v>
      </c>
      <c r="S288" s="57" t="s">
        <v>323</v>
      </c>
      <c r="T288" s="56"/>
      <c r="U288" s="56"/>
      <c r="V288" s="57" t="str">
        <f t="array" ref="V288">IFERROR(INDEX(#REF!,MATCH($Q288,#REF!,0)),"")</f>
        <v/>
      </c>
      <c r="W288" s="57" t="str">
        <f t="array" ref="W288">IFERROR(INDEX(#REF!,MATCH($Q288,#REF!,0)),"")</f>
        <v/>
      </c>
      <c r="X288" s="58" t="str">
        <f t="array" ref="X288">IFERROR(INDEX(#REF!,MATCH($Q288,#REF!,0)),"")</f>
        <v/>
      </c>
      <c r="Y288" s="58" t="str">
        <f t="array" ref="Y288">IFERROR(INDEX(#REF!,MATCH($Q288,#REF!,0)),"")</f>
        <v/>
      </c>
      <c r="Z288" s="58" t="str">
        <f t="array" ref="Z288">IFERROR(INDEX(#REF!,MATCH($Q288,#REF!,0)),"")</f>
        <v/>
      </c>
      <c r="AA288" s="58" t="e">
        <f t="shared" si="1"/>
        <v>#VALUE!</v>
      </c>
      <c r="AB288" s="56"/>
      <c r="AC288" s="56"/>
      <c r="AD288" s="56"/>
    </row>
    <row r="289" spans="1:30" ht="15.75" hidden="1" customHeight="1">
      <c r="A289" s="35" t="s">
        <v>701</v>
      </c>
      <c r="B289" s="35" t="s">
        <v>172</v>
      </c>
      <c r="C289" s="36" t="s">
        <v>700</v>
      </c>
      <c r="D289" s="37" t="s">
        <v>53</v>
      </c>
      <c r="E289" s="37">
        <v>2</v>
      </c>
      <c r="F289" s="38">
        <v>288</v>
      </c>
      <c r="G289" s="39" t="s">
        <v>54</v>
      </c>
      <c r="H289" s="40">
        <v>46143</v>
      </c>
      <c r="I289" s="41" t="s">
        <v>55</v>
      </c>
      <c r="J289" s="41" t="s">
        <v>56</v>
      </c>
      <c r="K289" s="41" t="s">
        <v>164</v>
      </c>
      <c r="L289" s="41" t="s">
        <v>58</v>
      </c>
      <c r="M289" s="42" t="s">
        <v>148</v>
      </c>
      <c r="N289" s="43" t="s">
        <v>21</v>
      </c>
      <c r="O289" s="44" t="s">
        <v>60</v>
      </c>
      <c r="P289" s="44"/>
      <c r="Q289" s="44"/>
      <c r="R289" s="45" t="s">
        <v>322</v>
      </c>
      <c r="S289" s="45" t="s">
        <v>323</v>
      </c>
      <c r="T289" s="44"/>
      <c r="U289" s="44"/>
      <c r="V289" s="45" t="str">
        <f t="array" ref="V289">IFERROR(INDEX(#REF!,MATCH($Q289,#REF!,0)),"")</f>
        <v/>
      </c>
      <c r="W289" s="45" t="str">
        <f t="array" ref="W289">IFERROR(INDEX(#REF!,MATCH($Q289,#REF!,0)),"")</f>
        <v/>
      </c>
      <c r="X289" s="46" t="str">
        <f t="array" ref="X289">IFERROR(INDEX(#REF!,MATCH($Q289,#REF!,0)),"")</f>
        <v/>
      </c>
      <c r="Y289" s="46" t="str">
        <f t="array" ref="Y289">IFERROR(INDEX(#REF!,MATCH($Q289,#REF!,0)),"")</f>
        <v/>
      </c>
      <c r="Z289" s="46" t="str">
        <f t="array" ref="Z289">IFERROR(INDEX(#REF!,MATCH($Q289,#REF!,0)),"")</f>
        <v/>
      </c>
      <c r="AA289" s="46" t="e">
        <f t="shared" si="1"/>
        <v>#VALUE!</v>
      </c>
      <c r="AB289" s="44"/>
      <c r="AC289" s="44"/>
      <c r="AD289" s="44"/>
    </row>
    <row r="290" spans="1:30" ht="15.75" hidden="1" customHeight="1">
      <c r="A290" s="47" t="s">
        <v>702</v>
      </c>
      <c r="B290" s="47" t="s">
        <v>245</v>
      </c>
      <c r="C290" s="60" t="s">
        <v>703</v>
      </c>
      <c r="D290" s="49" t="s">
        <v>53</v>
      </c>
      <c r="E290" s="49">
        <v>2</v>
      </c>
      <c r="F290" s="50">
        <v>260</v>
      </c>
      <c r="G290" s="51" t="s">
        <v>54</v>
      </c>
      <c r="H290" s="52">
        <v>46143</v>
      </c>
      <c r="I290" s="53" t="s">
        <v>55</v>
      </c>
      <c r="J290" s="53" t="s">
        <v>56</v>
      </c>
      <c r="K290" s="53" t="s">
        <v>164</v>
      </c>
      <c r="L290" s="53" t="s">
        <v>58</v>
      </c>
      <c r="M290" s="54" t="s">
        <v>102</v>
      </c>
      <c r="N290" s="55" t="s">
        <v>21</v>
      </c>
      <c r="O290" s="56" t="s">
        <v>60</v>
      </c>
      <c r="P290" s="56"/>
      <c r="Q290" s="56"/>
      <c r="R290" s="57"/>
      <c r="S290" s="57" t="s">
        <v>229</v>
      </c>
      <c r="T290" s="56"/>
      <c r="U290" s="56"/>
      <c r="V290" s="57" t="str">
        <f t="array" ref="V290">IFERROR(INDEX(#REF!,MATCH($Q290,#REF!,0)),"")</f>
        <v/>
      </c>
      <c r="W290" s="57" t="str">
        <f t="array" ref="W290">IFERROR(INDEX(#REF!,MATCH($Q290,#REF!,0)),"")</f>
        <v/>
      </c>
      <c r="X290" s="58" t="str">
        <f t="array" ref="X290">IFERROR(INDEX(#REF!,MATCH($Q290,#REF!,0)),"")</f>
        <v/>
      </c>
      <c r="Y290" s="58" t="str">
        <f t="array" ref="Y290">IFERROR(INDEX(#REF!,MATCH($Q290,#REF!,0)),"")</f>
        <v/>
      </c>
      <c r="Z290" s="58" t="str">
        <f t="array" ref="Z290">IFERROR(INDEX(#REF!,MATCH($Q290,#REF!,0)),"")</f>
        <v/>
      </c>
      <c r="AA290" s="58" t="e">
        <f t="shared" si="1"/>
        <v>#VALUE!</v>
      </c>
      <c r="AB290" s="56"/>
      <c r="AC290" s="56"/>
      <c r="AD290" s="56"/>
    </row>
    <row r="291" spans="1:30" ht="15.75" hidden="1" customHeight="1">
      <c r="A291" s="35" t="s">
        <v>704</v>
      </c>
      <c r="B291" s="35" t="s">
        <v>317</v>
      </c>
      <c r="C291" s="36" t="s">
        <v>703</v>
      </c>
      <c r="D291" s="37" t="s">
        <v>53</v>
      </c>
      <c r="E291" s="37">
        <v>2</v>
      </c>
      <c r="F291" s="38">
        <v>260</v>
      </c>
      <c r="G291" s="39" t="s">
        <v>54</v>
      </c>
      <c r="H291" s="40">
        <v>46143</v>
      </c>
      <c r="I291" s="41" t="s">
        <v>55</v>
      </c>
      <c r="J291" s="41" t="s">
        <v>56</v>
      </c>
      <c r="K291" s="41" t="s">
        <v>164</v>
      </c>
      <c r="L291" s="41" t="s">
        <v>58</v>
      </c>
      <c r="M291" s="42" t="s">
        <v>102</v>
      </c>
      <c r="N291" s="43" t="s">
        <v>21</v>
      </c>
      <c r="O291" s="44" t="s">
        <v>60</v>
      </c>
      <c r="P291" s="44"/>
      <c r="Q291" s="44"/>
      <c r="R291" s="45"/>
      <c r="S291" s="45" t="s">
        <v>229</v>
      </c>
      <c r="T291" s="44"/>
      <c r="U291" s="44"/>
      <c r="V291" s="45" t="str">
        <f t="array" ref="V291">IFERROR(INDEX(#REF!,MATCH($Q291,#REF!,0)),"")</f>
        <v/>
      </c>
      <c r="W291" s="45" t="str">
        <f t="array" ref="W291">IFERROR(INDEX(#REF!,MATCH($Q291,#REF!,0)),"")</f>
        <v/>
      </c>
      <c r="X291" s="46" t="str">
        <f t="array" ref="X291">IFERROR(INDEX(#REF!,MATCH($Q291,#REF!,0)),"")</f>
        <v/>
      </c>
      <c r="Y291" s="46" t="str">
        <f t="array" ref="Y291">IFERROR(INDEX(#REF!,MATCH($Q291,#REF!,0)),"")</f>
        <v/>
      </c>
      <c r="Z291" s="46" t="str">
        <f t="array" ref="Z291">IFERROR(INDEX(#REF!,MATCH($Q291,#REF!,0)),"")</f>
        <v/>
      </c>
      <c r="AA291" s="46" t="e">
        <f t="shared" si="1"/>
        <v>#VALUE!</v>
      </c>
      <c r="AB291" s="44"/>
      <c r="AC291" s="44"/>
      <c r="AD291" s="44"/>
    </row>
    <row r="292" spans="1:30" ht="15.75" hidden="1" customHeight="1">
      <c r="A292" s="47" t="s">
        <v>705</v>
      </c>
      <c r="B292" s="47" t="s">
        <v>156</v>
      </c>
      <c r="C292" s="60" t="s">
        <v>706</v>
      </c>
      <c r="D292" s="49" t="s">
        <v>53</v>
      </c>
      <c r="E292" s="49">
        <v>6</v>
      </c>
      <c r="F292" s="50">
        <v>257.82</v>
      </c>
      <c r="G292" s="51" t="s">
        <v>54</v>
      </c>
      <c r="H292" s="52">
        <v>46143</v>
      </c>
      <c r="I292" s="53" t="s">
        <v>55</v>
      </c>
      <c r="J292" s="53" t="s">
        <v>56</v>
      </c>
      <c r="K292" s="53" t="s">
        <v>164</v>
      </c>
      <c r="L292" s="53" t="s">
        <v>58</v>
      </c>
      <c r="M292" s="54" t="s">
        <v>153</v>
      </c>
      <c r="N292" s="55" t="s">
        <v>21</v>
      </c>
      <c r="O292" s="56" t="s">
        <v>60</v>
      </c>
      <c r="P292" s="56"/>
      <c r="Q292" s="56"/>
      <c r="R292" s="57" t="s">
        <v>697</v>
      </c>
      <c r="S292" s="57" t="s">
        <v>485</v>
      </c>
      <c r="T292" s="56"/>
      <c r="U292" s="56"/>
      <c r="V292" s="57" t="str">
        <f t="array" ref="V292">IFERROR(INDEX(#REF!,MATCH($Q292,#REF!,0)),"")</f>
        <v/>
      </c>
      <c r="W292" s="57" t="str">
        <f t="array" ref="W292">IFERROR(INDEX(#REF!,MATCH($Q292,#REF!,0)),"")</f>
        <v/>
      </c>
      <c r="X292" s="58" t="str">
        <f t="array" ref="X292">IFERROR(INDEX(#REF!,MATCH($Q292,#REF!,0)),"")</f>
        <v/>
      </c>
      <c r="Y292" s="58" t="str">
        <f t="array" ref="Y292">IFERROR(INDEX(#REF!,MATCH($Q292,#REF!,0)),"")</f>
        <v/>
      </c>
      <c r="Z292" s="58" t="str">
        <f t="array" ref="Z292">IFERROR(INDEX(#REF!,MATCH($Q292,#REF!,0)),"")</f>
        <v/>
      </c>
      <c r="AA292" s="58" t="e">
        <f t="shared" si="1"/>
        <v>#VALUE!</v>
      </c>
      <c r="AB292" s="56"/>
      <c r="AC292" s="56"/>
      <c r="AD292" s="56"/>
    </row>
    <row r="293" spans="1:30" ht="15.75" hidden="1" customHeight="1">
      <c r="A293" s="35" t="s">
        <v>707</v>
      </c>
      <c r="B293" s="35" t="s">
        <v>169</v>
      </c>
      <c r="C293" s="36" t="s">
        <v>611</v>
      </c>
      <c r="D293" s="37" t="s">
        <v>53</v>
      </c>
      <c r="E293" s="37">
        <v>5</v>
      </c>
      <c r="F293" s="38">
        <v>250</v>
      </c>
      <c r="G293" s="39" t="s">
        <v>54</v>
      </c>
      <c r="H293" s="40">
        <v>46143</v>
      </c>
      <c r="I293" s="41" t="s">
        <v>55</v>
      </c>
      <c r="J293" s="41" t="s">
        <v>56</v>
      </c>
      <c r="K293" s="41" t="s">
        <v>164</v>
      </c>
      <c r="L293" s="41" t="s">
        <v>58</v>
      </c>
      <c r="M293" s="42" t="s">
        <v>102</v>
      </c>
      <c r="N293" s="43" t="s">
        <v>21</v>
      </c>
      <c r="O293" s="44" t="s">
        <v>60</v>
      </c>
      <c r="P293" s="44"/>
      <c r="Q293" s="44"/>
      <c r="R293" s="45" t="s">
        <v>322</v>
      </c>
      <c r="S293" s="45" t="s">
        <v>323</v>
      </c>
      <c r="T293" s="44"/>
      <c r="U293" s="44"/>
      <c r="V293" s="45" t="str">
        <f t="array" ref="V293">IFERROR(INDEX(#REF!,MATCH($Q293,#REF!,0)),"")</f>
        <v/>
      </c>
      <c r="W293" s="45" t="str">
        <f t="array" ref="W293">IFERROR(INDEX(#REF!,MATCH($Q293,#REF!,0)),"")</f>
        <v/>
      </c>
      <c r="X293" s="46" t="str">
        <f t="array" ref="X293">IFERROR(INDEX(#REF!,MATCH($Q293,#REF!,0)),"")</f>
        <v/>
      </c>
      <c r="Y293" s="46" t="str">
        <f t="array" ref="Y293">IFERROR(INDEX(#REF!,MATCH($Q293,#REF!,0)),"")</f>
        <v/>
      </c>
      <c r="Z293" s="46" t="str">
        <f t="array" ref="Z293">IFERROR(INDEX(#REF!,MATCH($Q293,#REF!,0)),"")</f>
        <v/>
      </c>
      <c r="AA293" s="46" t="e">
        <f t="shared" si="1"/>
        <v>#VALUE!</v>
      </c>
      <c r="AB293" s="44"/>
      <c r="AC293" s="44"/>
      <c r="AD293" s="44"/>
    </row>
    <row r="294" spans="1:30" ht="15.75" hidden="1" customHeight="1">
      <c r="A294" s="47" t="s">
        <v>708</v>
      </c>
      <c r="B294" s="47" t="s">
        <v>283</v>
      </c>
      <c r="C294" s="60" t="s">
        <v>709</v>
      </c>
      <c r="D294" s="49" t="s">
        <v>53</v>
      </c>
      <c r="E294" s="49">
        <v>5</v>
      </c>
      <c r="F294" s="50">
        <v>250</v>
      </c>
      <c r="G294" s="51" t="s">
        <v>54</v>
      </c>
      <c r="H294" s="52">
        <v>46143</v>
      </c>
      <c r="I294" s="53" t="s">
        <v>55</v>
      </c>
      <c r="J294" s="53" t="s">
        <v>56</v>
      </c>
      <c r="K294" s="53" t="s">
        <v>164</v>
      </c>
      <c r="L294" s="53" t="s">
        <v>58</v>
      </c>
      <c r="M294" s="54" t="s">
        <v>102</v>
      </c>
      <c r="N294" s="55" t="s">
        <v>21</v>
      </c>
      <c r="O294" s="56" t="s">
        <v>60</v>
      </c>
      <c r="P294" s="56"/>
      <c r="Q294" s="56"/>
      <c r="R294" s="57"/>
      <c r="S294" s="57" t="s">
        <v>323</v>
      </c>
      <c r="T294" s="56"/>
      <c r="U294" s="56"/>
      <c r="V294" s="57" t="str">
        <f t="array" ref="V294">IFERROR(INDEX(#REF!,MATCH($Q294,#REF!,0)),"")</f>
        <v/>
      </c>
      <c r="W294" s="57" t="str">
        <f t="array" ref="W294">IFERROR(INDEX(#REF!,MATCH($Q294,#REF!,0)),"")</f>
        <v/>
      </c>
      <c r="X294" s="58" t="str">
        <f t="array" ref="X294">IFERROR(INDEX(#REF!,MATCH($Q294,#REF!,0)),"")</f>
        <v/>
      </c>
      <c r="Y294" s="58" t="str">
        <f t="array" ref="Y294">IFERROR(INDEX(#REF!,MATCH($Q294,#REF!,0)),"")</f>
        <v/>
      </c>
      <c r="Z294" s="58" t="str">
        <f t="array" ref="Z294">IFERROR(INDEX(#REF!,MATCH($Q294,#REF!,0)),"")</f>
        <v/>
      </c>
      <c r="AA294" s="58" t="e">
        <f t="shared" si="1"/>
        <v>#VALUE!</v>
      </c>
      <c r="AB294" s="56"/>
      <c r="AC294" s="56"/>
      <c r="AD294" s="56"/>
    </row>
    <row r="295" spans="1:30" ht="15.75" hidden="1" customHeight="1">
      <c r="A295" s="35" t="s">
        <v>710</v>
      </c>
      <c r="B295" s="35" t="s">
        <v>156</v>
      </c>
      <c r="C295" s="36" t="s">
        <v>711</v>
      </c>
      <c r="D295" s="37" t="s">
        <v>53</v>
      </c>
      <c r="E295" s="37">
        <v>1</v>
      </c>
      <c r="F295" s="38">
        <v>250</v>
      </c>
      <c r="G295" s="39" t="s">
        <v>54</v>
      </c>
      <c r="H295" s="40">
        <v>46143</v>
      </c>
      <c r="I295" s="41" t="s">
        <v>55</v>
      </c>
      <c r="J295" s="41" t="s">
        <v>56</v>
      </c>
      <c r="K295" s="41" t="s">
        <v>164</v>
      </c>
      <c r="L295" s="41" t="s">
        <v>58</v>
      </c>
      <c r="M295" s="42" t="s">
        <v>148</v>
      </c>
      <c r="N295" s="43" t="s">
        <v>21</v>
      </c>
      <c r="O295" s="44" t="s">
        <v>60</v>
      </c>
      <c r="P295" s="44"/>
      <c r="Q295" s="44"/>
      <c r="R295" s="45"/>
      <c r="S295" s="45" t="s">
        <v>712</v>
      </c>
      <c r="T295" s="44"/>
      <c r="U295" s="44"/>
      <c r="V295" s="45" t="str">
        <f t="array" ref="V295">IFERROR(INDEX(#REF!,MATCH($Q295,#REF!,0)),"")</f>
        <v/>
      </c>
      <c r="W295" s="45" t="str">
        <f t="array" ref="W295">IFERROR(INDEX(#REF!,MATCH($Q295,#REF!,0)),"")</f>
        <v/>
      </c>
      <c r="X295" s="46" t="str">
        <f t="array" ref="X295">IFERROR(INDEX(#REF!,MATCH($Q295,#REF!,0)),"")</f>
        <v/>
      </c>
      <c r="Y295" s="46" t="str">
        <f t="array" ref="Y295">IFERROR(INDEX(#REF!,MATCH($Q295,#REF!,0)),"")</f>
        <v/>
      </c>
      <c r="Z295" s="46" t="str">
        <f t="array" ref="Z295">IFERROR(INDEX(#REF!,MATCH($Q295,#REF!,0)),"")</f>
        <v/>
      </c>
      <c r="AA295" s="46" t="e">
        <f t="shared" si="1"/>
        <v>#VALUE!</v>
      </c>
      <c r="AB295" s="44"/>
      <c r="AC295" s="44"/>
      <c r="AD295" s="44"/>
    </row>
    <row r="296" spans="1:30" ht="15.75" hidden="1" customHeight="1">
      <c r="A296" s="47" t="s">
        <v>713</v>
      </c>
      <c r="B296" s="47" t="s">
        <v>317</v>
      </c>
      <c r="C296" s="60" t="s">
        <v>714</v>
      </c>
      <c r="D296" s="49" t="s">
        <v>53</v>
      </c>
      <c r="E296" s="49">
        <v>7</v>
      </c>
      <c r="F296" s="50">
        <f t="shared" ref="F296:F297" si="2">E296*35</f>
        <v>245</v>
      </c>
      <c r="G296" s="51" t="s">
        <v>54</v>
      </c>
      <c r="H296" s="52">
        <v>46143</v>
      </c>
      <c r="I296" s="53" t="s">
        <v>55</v>
      </c>
      <c r="J296" s="53" t="s">
        <v>56</v>
      </c>
      <c r="K296" s="53" t="s">
        <v>164</v>
      </c>
      <c r="L296" s="53" t="s">
        <v>58</v>
      </c>
      <c r="M296" s="54" t="s">
        <v>102</v>
      </c>
      <c r="N296" s="55" t="s">
        <v>21</v>
      </c>
      <c r="O296" s="56" t="s">
        <v>60</v>
      </c>
      <c r="P296" s="56"/>
      <c r="Q296" s="56"/>
      <c r="R296" s="57" t="s">
        <v>165</v>
      </c>
      <c r="S296" s="57" t="s">
        <v>505</v>
      </c>
      <c r="T296" s="56"/>
      <c r="U296" s="56"/>
      <c r="V296" s="57" t="str">
        <f t="array" ref="V296">IFERROR(INDEX(#REF!,MATCH($Q296,#REF!,0)),"")</f>
        <v/>
      </c>
      <c r="W296" s="57" t="str">
        <f t="array" ref="W296">IFERROR(INDEX(#REF!,MATCH($Q296,#REF!,0)),"")</f>
        <v/>
      </c>
      <c r="X296" s="58" t="str">
        <f t="array" ref="X296">IFERROR(INDEX(#REF!,MATCH($Q296,#REF!,0)),"")</f>
        <v/>
      </c>
      <c r="Y296" s="58" t="str">
        <f t="array" ref="Y296">IFERROR(INDEX(#REF!,MATCH($Q296,#REF!,0)),"")</f>
        <v/>
      </c>
      <c r="Z296" s="58" t="str">
        <f t="array" ref="Z296">IFERROR(INDEX(#REF!,MATCH($Q296,#REF!,0)),"")</f>
        <v/>
      </c>
      <c r="AA296" s="58" t="e">
        <f t="shared" si="1"/>
        <v>#VALUE!</v>
      </c>
      <c r="AB296" s="56"/>
      <c r="AC296" s="56"/>
      <c r="AD296" s="56"/>
    </row>
    <row r="297" spans="1:30" ht="15.75" hidden="1" customHeight="1">
      <c r="A297" s="35" t="s">
        <v>715</v>
      </c>
      <c r="B297" s="35" t="s">
        <v>172</v>
      </c>
      <c r="C297" s="36" t="s">
        <v>714</v>
      </c>
      <c r="D297" s="37" t="s">
        <v>53</v>
      </c>
      <c r="E297" s="37">
        <v>7</v>
      </c>
      <c r="F297" s="38">
        <f t="shared" si="2"/>
        <v>245</v>
      </c>
      <c r="G297" s="39" t="s">
        <v>54</v>
      </c>
      <c r="H297" s="40">
        <v>46143</v>
      </c>
      <c r="I297" s="41" t="s">
        <v>55</v>
      </c>
      <c r="J297" s="41" t="s">
        <v>56</v>
      </c>
      <c r="K297" s="41" t="s">
        <v>164</v>
      </c>
      <c r="L297" s="41" t="s">
        <v>58</v>
      </c>
      <c r="M297" s="42" t="s">
        <v>102</v>
      </c>
      <c r="N297" s="43" t="s">
        <v>21</v>
      </c>
      <c r="O297" s="44" t="s">
        <v>60</v>
      </c>
      <c r="P297" s="44"/>
      <c r="Q297" s="44"/>
      <c r="R297" s="45" t="s">
        <v>165</v>
      </c>
      <c r="S297" s="45" t="s">
        <v>505</v>
      </c>
      <c r="T297" s="44"/>
      <c r="U297" s="44"/>
      <c r="V297" s="45" t="str">
        <f t="array" ref="V297">IFERROR(INDEX(#REF!,MATCH($Q297,#REF!,0)),"")</f>
        <v/>
      </c>
      <c r="W297" s="45" t="str">
        <f t="array" ref="W297">IFERROR(INDEX(#REF!,MATCH($Q297,#REF!,0)),"")</f>
        <v/>
      </c>
      <c r="X297" s="46" t="str">
        <f t="array" ref="X297">IFERROR(INDEX(#REF!,MATCH($Q297,#REF!,0)),"")</f>
        <v/>
      </c>
      <c r="Y297" s="46" t="str">
        <f t="array" ref="Y297">IFERROR(INDEX(#REF!,MATCH($Q297,#REF!,0)),"")</f>
        <v/>
      </c>
      <c r="Z297" s="46" t="str">
        <f t="array" ref="Z297">IFERROR(INDEX(#REF!,MATCH($Q297,#REF!,0)),"")</f>
        <v/>
      </c>
      <c r="AA297" s="46" t="e">
        <f t="shared" si="1"/>
        <v>#VALUE!</v>
      </c>
      <c r="AB297" s="44"/>
      <c r="AC297" s="44"/>
      <c r="AD297" s="44"/>
    </row>
    <row r="298" spans="1:30" ht="15.75" hidden="1" customHeight="1">
      <c r="A298" s="47" t="s">
        <v>716</v>
      </c>
      <c r="B298" s="47" t="s">
        <v>156</v>
      </c>
      <c r="C298" s="60" t="s">
        <v>717</v>
      </c>
      <c r="D298" s="49" t="s">
        <v>53</v>
      </c>
      <c r="E298" s="49">
        <v>12</v>
      </c>
      <c r="F298" s="50">
        <v>240</v>
      </c>
      <c r="G298" s="51" t="s">
        <v>54</v>
      </c>
      <c r="H298" s="52">
        <v>46143</v>
      </c>
      <c r="I298" s="53" t="s">
        <v>55</v>
      </c>
      <c r="J298" s="53" t="s">
        <v>56</v>
      </c>
      <c r="K298" s="53" t="s">
        <v>164</v>
      </c>
      <c r="L298" s="53" t="s">
        <v>58</v>
      </c>
      <c r="M298" s="54" t="s">
        <v>109</v>
      </c>
      <c r="N298" s="55" t="s">
        <v>21</v>
      </c>
      <c r="O298" s="56" t="s">
        <v>60</v>
      </c>
      <c r="P298" s="56"/>
      <c r="Q298" s="56"/>
      <c r="R298" s="57">
        <f t="array" ref="R298">IFERROR(INDEX('BANCO DE DADOS'!$C$3:$C1104,MATCH(C298,'BANCO DE DADOS'!$B$3:$B1104,0),0),"")</f>
        <v>0</v>
      </c>
      <c r="S298" s="57" t="s">
        <v>181</v>
      </c>
      <c r="T298" s="56"/>
      <c r="U298" s="56"/>
      <c r="V298" s="57" t="str">
        <f t="array" ref="V298">IFERROR(INDEX(#REF!,MATCH($Q298,#REF!,0)),"")</f>
        <v/>
      </c>
      <c r="W298" s="57" t="str">
        <f t="array" ref="W298">IFERROR(INDEX(#REF!,MATCH($Q298,#REF!,0)),"")</f>
        <v/>
      </c>
      <c r="X298" s="58" t="str">
        <f t="array" ref="X298">IFERROR(INDEX(#REF!,MATCH($Q298,#REF!,0)),"")</f>
        <v/>
      </c>
      <c r="Y298" s="58" t="str">
        <f t="array" ref="Y298">IFERROR(INDEX(#REF!,MATCH($Q298,#REF!,0)),"")</f>
        <v/>
      </c>
      <c r="Z298" s="58" t="str">
        <f t="array" ref="Z298">IFERROR(INDEX(#REF!,MATCH($Q298,#REF!,0)),"")</f>
        <v/>
      </c>
      <c r="AA298" s="58" t="e">
        <f t="shared" si="1"/>
        <v>#VALUE!</v>
      </c>
      <c r="AB298" s="56"/>
      <c r="AC298" s="56"/>
      <c r="AD298" s="56"/>
    </row>
    <row r="299" spans="1:30" ht="15.75" hidden="1" customHeight="1">
      <c r="A299" s="35" t="s">
        <v>718</v>
      </c>
      <c r="B299" s="35" t="s">
        <v>51</v>
      </c>
      <c r="C299" s="36" t="s">
        <v>719</v>
      </c>
      <c r="D299" s="37" t="s">
        <v>53</v>
      </c>
      <c r="E299" s="37">
        <v>2</v>
      </c>
      <c r="F299" s="38">
        <v>240</v>
      </c>
      <c r="G299" s="39" t="s">
        <v>54</v>
      </c>
      <c r="H299" s="40">
        <v>46143</v>
      </c>
      <c r="I299" s="41" t="s">
        <v>55</v>
      </c>
      <c r="J299" s="41" t="s">
        <v>56</v>
      </c>
      <c r="K299" s="41" t="s">
        <v>164</v>
      </c>
      <c r="L299" s="41" t="s">
        <v>91</v>
      </c>
      <c r="M299" s="42" t="s">
        <v>153</v>
      </c>
      <c r="N299" s="43" t="s">
        <v>21</v>
      </c>
      <c r="O299" s="44" t="s">
        <v>60</v>
      </c>
      <c r="P299" s="44"/>
      <c r="Q299" s="44"/>
      <c r="R299" s="45" t="s">
        <v>322</v>
      </c>
      <c r="S299" s="45" t="s">
        <v>323</v>
      </c>
      <c r="T299" s="44"/>
      <c r="U299" s="44"/>
      <c r="V299" s="45" t="str">
        <f t="array" ref="V299">IFERROR(INDEX(#REF!,MATCH($Q299,#REF!,0)),"")</f>
        <v/>
      </c>
      <c r="W299" s="45" t="str">
        <f t="array" ref="W299">IFERROR(INDEX(#REF!,MATCH($Q299,#REF!,0)),"")</f>
        <v/>
      </c>
      <c r="X299" s="46" t="str">
        <f t="array" ref="X299">IFERROR(INDEX(#REF!,MATCH($Q299,#REF!,0)),"")</f>
        <v/>
      </c>
      <c r="Y299" s="46" t="str">
        <f t="array" ref="Y299">IFERROR(INDEX(#REF!,MATCH($Q299,#REF!,0)),"")</f>
        <v/>
      </c>
      <c r="Z299" s="46" t="str">
        <f t="array" ref="Z299">IFERROR(INDEX(#REF!,MATCH($Q299,#REF!,0)),"")</f>
        <v/>
      </c>
      <c r="AA299" s="46" t="e">
        <f t="shared" si="1"/>
        <v>#VALUE!</v>
      </c>
      <c r="AB299" s="44"/>
      <c r="AC299" s="44"/>
      <c r="AD299" s="44"/>
    </row>
    <row r="300" spans="1:30" ht="15.75" hidden="1" customHeight="1">
      <c r="A300" s="47" t="s">
        <v>720</v>
      </c>
      <c r="B300" s="47" t="s">
        <v>172</v>
      </c>
      <c r="C300" s="60" t="s">
        <v>371</v>
      </c>
      <c r="D300" s="49" t="s">
        <v>53</v>
      </c>
      <c r="E300" s="49">
        <v>6</v>
      </c>
      <c r="F300" s="50">
        <v>240</v>
      </c>
      <c r="G300" s="51" t="s">
        <v>54</v>
      </c>
      <c r="H300" s="52">
        <v>46143</v>
      </c>
      <c r="I300" s="53" t="s">
        <v>55</v>
      </c>
      <c r="J300" s="53" t="s">
        <v>56</v>
      </c>
      <c r="K300" s="53" t="s">
        <v>164</v>
      </c>
      <c r="L300" s="53" t="s">
        <v>58</v>
      </c>
      <c r="M300" s="54" t="s">
        <v>73</v>
      </c>
      <c r="N300" s="55" t="s">
        <v>21</v>
      </c>
      <c r="O300" s="56" t="s">
        <v>60</v>
      </c>
      <c r="P300" s="56"/>
      <c r="Q300" s="56"/>
      <c r="R300" s="57" t="s">
        <v>304</v>
      </c>
      <c r="S300" s="57" t="s">
        <v>305</v>
      </c>
      <c r="T300" s="56"/>
      <c r="U300" s="56"/>
      <c r="V300" s="57" t="str">
        <f t="array" ref="V300">IFERROR(INDEX(#REF!,MATCH($Q300,#REF!,0)),"")</f>
        <v/>
      </c>
      <c r="W300" s="57" t="str">
        <f t="array" ref="W300">IFERROR(INDEX(#REF!,MATCH($Q300,#REF!,0)),"")</f>
        <v/>
      </c>
      <c r="X300" s="58" t="str">
        <f t="array" ref="X300">IFERROR(INDEX(#REF!,MATCH($Q300,#REF!,0)),"")</f>
        <v/>
      </c>
      <c r="Y300" s="58" t="str">
        <f t="array" ref="Y300">IFERROR(INDEX(#REF!,MATCH($Q300,#REF!,0)),"")</f>
        <v/>
      </c>
      <c r="Z300" s="58" t="str">
        <f t="array" ref="Z300">IFERROR(INDEX(#REF!,MATCH($Q300,#REF!,0)),"")</f>
        <v/>
      </c>
      <c r="AA300" s="58" t="e">
        <f t="shared" si="1"/>
        <v>#VALUE!</v>
      </c>
      <c r="AB300" s="56"/>
      <c r="AC300" s="56"/>
      <c r="AD300" s="56"/>
    </row>
    <row r="301" spans="1:30" ht="15.75" hidden="1" customHeight="1">
      <c r="A301" s="35" t="s">
        <v>721</v>
      </c>
      <c r="B301" s="35" t="s">
        <v>250</v>
      </c>
      <c r="C301" s="36" t="s">
        <v>722</v>
      </c>
      <c r="D301" s="37" t="s">
        <v>53</v>
      </c>
      <c r="E301" s="37">
        <v>25</v>
      </c>
      <c r="F301" s="38">
        <v>237.5</v>
      </c>
      <c r="G301" s="39" t="s">
        <v>54</v>
      </c>
      <c r="H301" s="40">
        <v>46143</v>
      </c>
      <c r="I301" s="41" t="s">
        <v>55</v>
      </c>
      <c r="J301" s="41" t="s">
        <v>56</v>
      </c>
      <c r="K301" s="41" t="s">
        <v>164</v>
      </c>
      <c r="L301" s="41" t="s">
        <v>58</v>
      </c>
      <c r="M301" s="42" t="s">
        <v>148</v>
      </c>
      <c r="N301" s="43" t="s">
        <v>21</v>
      </c>
      <c r="O301" s="44" t="s">
        <v>60</v>
      </c>
      <c r="P301" s="44"/>
      <c r="Q301" s="44"/>
      <c r="R301" s="45" t="s">
        <v>158</v>
      </c>
      <c r="S301" s="45" t="s">
        <v>515</v>
      </c>
      <c r="T301" s="44"/>
      <c r="U301" s="44"/>
      <c r="V301" s="45" t="str">
        <f t="array" ref="V301">IFERROR(INDEX(#REF!,MATCH($Q301,#REF!,0)),"")</f>
        <v/>
      </c>
      <c r="W301" s="45" t="str">
        <f t="array" ref="W301">IFERROR(INDEX(#REF!,MATCH($Q301,#REF!,0)),"")</f>
        <v/>
      </c>
      <c r="X301" s="46" t="str">
        <f t="array" ref="X301">IFERROR(INDEX(#REF!,MATCH($Q301,#REF!,0)),"")</f>
        <v/>
      </c>
      <c r="Y301" s="46" t="str">
        <f t="array" ref="Y301">IFERROR(INDEX(#REF!,MATCH($Q301,#REF!,0)),"")</f>
        <v/>
      </c>
      <c r="Z301" s="46" t="str">
        <f t="array" ref="Z301">IFERROR(INDEX(#REF!,MATCH($Q301,#REF!,0)),"")</f>
        <v/>
      </c>
      <c r="AA301" s="46" t="e">
        <f t="shared" si="1"/>
        <v>#VALUE!</v>
      </c>
      <c r="AB301" s="44"/>
      <c r="AC301" s="44"/>
      <c r="AD301" s="44"/>
    </row>
    <row r="302" spans="1:30" ht="15.75" hidden="1" customHeight="1">
      <c r="A302" s="47" t="s">
        <v>723</v>
      </c>
      <c r="B302" s="47" t="s">
        <v>317</v>
      </c>
      <c r="C302" s="60" t="s">
        <v>724</v>
      </c>
      <c r="D302" s="49" t="s">
        <v>53</v>
      </c>
      <c r="E302" s="49">
        <v>4</v>
      </c>
      <c r="F302" s="50">
        <v>236</v>
      </c>
      <c r="G302" s="51" t="s">
        <v>54</v>
      </c>
      <c r="H302" s="52">
        <v>46143</v>
      </c>
      <c r="I302" s="53" t="s">
        <v>55</v>
      </c>
      <c r="J302" s="53" t="s">
        <v>56</v>
      </c>
      <c r="K302" s="53" t="s">
        <v>164</v>
      </c>
      <c r="L302" s="53" t="s">
        <v>58</v>
      </c>
      <c r="M302" s="54" t="s">
        <v>59</v>
      </c>
      <c r="N302" s="55" t="s">
        <v>21</v>
      </c>
      <c r="O302" s="56" t="s">
        <v>60</v>
      </c>
      <c r="P302" s="56"/>
      <c r="Q302" s="56"/>
      <c r="R302" s="57" t="s">
        <v>322</v>
      </c>
      <c r="S302" s="57" t="s">
        <v>323</v>
      </c>
      <c r="T302" s="56"/>
      <c r="U302" s="56"/>
      <c r="V302" s="57" t="str">
        <f t="array" ref="V302">IFERROR(INDEX(#REF!,MATCH($Q302,#REF!,0)),"")</f>
        <v/>
      </c>
      <c r="W302" s="57" t="str">
        <f t="array" ref="W302">IFERROR(INDEX(#REF!,MATCH($Q302,#REF!,0)),"")</f>
        <v/>
      </c>
      <c r="X302" s="58" t="str">
        <f t="array" ref="X302">IFERROR(INDEX(#REF!,MATCH($Q302,#REF!,0)),"")</f>
        <v/>
      </c>
      <c r="Y302" s="58" t="str">
        <f t="array" ref="Y302">IFERROR(INDEX(#REF!,MATCH($Q302,#REF!,0)),"")</f>
        <v/>
      </c>
      <c r="Z302" s="58" t="str">
        <f t="array" ref="Z302">IFERROR(INDEX(#REF!,MATCH($Q302,#REF!,0)),"")</f>
        <v/>
      </c>
      <c r="AA302" s="58" t="e">
        <f t="shared" si="1"/>
        <v>#VALUE!</v>
      </c>
      <c r="AB302" s="56"/>
      <c r="AC302" s="56"/>
      <c r="AD302" s="56"/>
    </row>
    <row r="303" spans="1:30" ht="15.75" hidden="1" customHeight="1">
      <c r="A303" s="35" t="s">
        <v>725</v>
      </c>
      <c r="B303" s="35" t="s">
        <v>317</v>
      </c>
      <c r="C303" s="36" t="s">
        <v>726</v>
      </c>
      <c r="D303" s="37" t="s">
        <v>53</v>
      </c>
      <c r="E303" s="37">
        <v>4</v>
      </c>
      <c r="F303" s="38">
        <v>224</v>
      </c>
      <c r="G303" s="39" t="s">
        <v>54</v>
      </c>
      <c r="H303" s="40">
        <v>46143</v>
      </c>
      <c r="I303" s="41" t="s">
        <v>55</v>
      </c>
      <c r="J303" s="41" t="s">
        <v>56</v>
      </c>
      <c r="K303" s="41" t="s">
        <v>164</v>
      </c>
      <c r="L303" s="41" t="s">
        <v>58</v>
      </c>
      <c r="M303" s="42" t="s">
        <v>73</v>
      </c>
      <c r="N303" s="43" t="s">
        <v>21</v>
      </c>
      <c r="O303" s="44" t="s">
        <v>60</v>
      </c>
      <c r="P303" s="44"/>
      <c r="Q303" s="44"/>
      <c r="R303" s="45" t="s">
        <v>304</v>
      </c>
      <c r="S303" s="45" t="s">
        <v>305</v>
      </c>
      <c r="T303" s="44"/>
      <c r="U303" s="44"/>
      <c r="V303" s="45" t="str">
        <f t="array" ref="V303">IFERROR(INDEX(#REF!,MATCH($Q303,#REF!,0)),"")</f>
        <v/>
      </c>
      <c r="W303" s="45" t="str">
        <f t="array" ref="W303">IFERROR(INDEX(#REF!,MATCH($Q303,#REF!,0)),"")</f>
        <v/>
      </c>
      <c r="X303" s="46" t="str">
        <f t="array" ref="X303">IFERROR(INDEX(#REF!,MATCH($Q303,#REF!,0)),"")</f>
        <v/>
      </c>
      <c r="Y303" s="46" t="str">
        <f t="array" ref="Y303">IFERROR(INDEX(#REF!,MATCH($Q303,#REF!,0)),"")</f>
        <v/>
      </c>
      <c r="Z303" s="46" t="str">
        <f t="array" ref="Z303">IFERROR(INDEX(#REF!,MATCH($Q303,#REF!,0)),"")</f>
        <v/>
      </c>
      <c r="AA303" s="46" t="e">
        <f t="shared" si="1"/>
        <v>#VALUE!</v>
      </c>
      <c r="AB303" s="44"/>
      <c r="AC303" s="44"/>
      <c r="AD303" s="44"/>
    </row>
    <row r="304" spans="1:30" ht="15.75" hidden="1" customHeight="1">
      <c r="A304" s="47" t="s">
        <v>727</v>
      </c>
      <c r="B304" s="47" t="s">
        <v>440</v>
      </c>
      <c r="C304" s="60" t="s">
        <v>728</v>
      </c>
      <c r="D304" s="49" t="s">
        <v>53</v>
      </c>
      <c r="E304" s="49">
        <v>1</v>
      </c>
      <c r="F304" s="50">
        <v>212</v>
      </c>
      <c r="G304" s="51" t="s">
        <v>54</v>
      </c>
      <c r="H304" s="52">
        <v>46143</v>
      </c>
      <c r="I304" s="53" t="s">
        <v>55</v>
      </c>
      <c r="J304" s="53" t="s">
        <v>56</v>
      </c>
      <c r="K304" s="53" t="s">
        <v>164</v>
      </c>
      <c r="L304" s="53" t="s">
        <v>58</v>
      </c>
      <c r="M304" s="54" t="s">
        <v>136</v>
      </c>
      <c r="N304" s="55" t="s">
        <v>21</v>
      </c>
      <c r="O304" s="56" t="s">
        <v>60</v>
      </c>
      <c r="P304" s="56"/>
      <c r="Q304" s="56"/>
      <c r="R304" s="57" t="s">
        <v>729</v>
      </c>
      <c r="S304" s="57" t="s">
        <v>730</v>
      </c>
      <c r="T304" s="56"/>
      <c r="U304" s="56"/>
      <c r="V304" s="57" t="str">
        <f t="array" ref="V304">IFERROR(INDEX(#REF!,MATCH($Q304,#REF!,0)),"")</f>
        <v/>
      </c>
      <c r="W304" s="57" t="str">
        <f t="array" ref="W304">IFERROR(INDEX(#REF!,MATCH($Q304,#REF!,0)),"")</f>
        <v/>
      </c>
      <c r="X304" s="58" t="str">
        <f t="array" ref="X304">IFERROR(INDEX(#REF!,MATCH($Q304,#REF!,0)),"")</f>
        <v/>
      </c>
      <c r="Y304" s="58" t="str">
        <f t="array" ref="Y304">IFERROR(INDEX(#REF!,MATCH($Q304,#REF!,0)),"")</f>
        <v/>
      </c>
      <c r="Z304" s="58" t="str">
        <f t="array" ref="Z304">IFERROR(INDEX(#REF!,MATCH($Q304,#REF!,0)),"")</f>
        <v/>
      </c>
      <c r="AA304" s="58" t="e">
        <f t="shared" si="1"/>
        <v>#VALUE!</v>
      </c>
      <c r="AB304" s="56"/>
      <c r="AC304" s="56"/>
      <c r="AD304" s="56"/>
    </row>
    <row r="305" spans="1:30" ht="15.75" hidden="1" customHeight="1">
      <c r="A305" s="35" t="s">
        <v>731</v>
      </c>
      <c r="B305" s="35" t="s">
        <v>317</v>
      </c>
      <c r="C305" s="36" t="s">
        <v>732</v>
      </c>
      <c r="D305" s="37" t="s">
        <v>53</v>
      </c>
      <c r="E305" s="37">
        <v>3</v>
      </c>
      <c r="F305" s="38">
        <v>210</v>
      </c>
      <c r="G305" s="39" t="s">
        <v>54</v>
      </c>
      <c r="H305" s="40">
        <v>46143</v>
      </c>
      <c r="I305" s="41" t="s">
        <v>55</v>
      </c>
      <c r="J305" s="41" t="s">
        <v>56</v>
      </c>
      <c r="K305" s="41" t="s">
        <v>164</v>
      </c>
      <c r="L305" s="41" t="s">
        <v>58</v>
      </c>
      <c r="M305" s="42" t="s">
        <v>136</v>
      </c>
      <c r="N305" s="43" t="s">
        <v>21</v>
      </c>
      <c r="O305" s="44" t="s">
        <v>60</v>
      </c>
      <c r="P305" s="44"/>
      <c r="Q305" s="44"/>
      <c r="R305" s="45"/>
      <c r="S305" s="45" t="s">
        <v>733</v>
      </c>
      <c r="T305" s="44"/>
      <c r="U305" s="44"/>
      <c r="V305" s="45" t="str">
        <f t="array" ref="V305">IFERROR(INDEX(#REF!,MATCH($Q305,#REF!,0)),"")</f>
        <v/>
      </c>
      <c r="W305" s="45" t="str">
        <f t="array" ref="W305">IFERROR(INDEX(#REF!,MATCH($Q305,#REF!,0)),"")</f>
        <v/>
      </c>
      <c r="X305" s="46" t="str">
        <f t="array" ref="X305">IFERROR(INDEX(#REF!,MATCH($Q305,#REF!,0)),"")</f>
        <v/>
      </c>
      <c r="Y305" s="46" t="str">
        <f t="array" ref="Y305">IFERROR(INDEX(#REF!,MATCH($Q305,#REF!,0)),"")</f>
        <v/>
      </c>
      <c r="Z305" s="46" t="str">
        <f t="array" ref="Z305">IFERROR(INDEX(#REF!,MATCH($Q305,#REF!,0)),"")</f>
        <v/>
      </c>
      <c r="AA305" s="46" t="e">
        <f t="shared" si="1"/>
        <v>#VALUE!</v>
      </c>
      <c r="AB305" s="44"/>
      <c r="AC305" s="44"/>
      <c r="AD305" s="44"/>
    </row>
    <row r="306" spans="1:30" ht="15.75" hidden="1" customHeight="1">
      <c r="A306" s="47" t="s">
        <v>734</v>
      </c>
      <c r="B306" s="47" t="s">
        <v>242</v>
      </c>
      <c r="C306" s="60" t="s">
        <v>732</v>
      </c>
      <c r="D306" s="49" t="s">
        <v>53</v>
      </c>
      <c r="E306" s="49">
        <v>3</v>
      </c>
      <c r="F306" s="50">
        <v>210</v>
      </c>
      <c r="G306" s="51" t="s">
        <v>54</v>
      </c>
      <c r="H306" s="52">
        <v>46143</v>
      </c>
      <c r="I306" s="53" t="s">
        <v>55</v>
      </c>
      <c r="J306" s="53" t="s">
        <v>56</v>
      </c>
      <c r="K306" s="53" t="s">
        <v>164</v>
      </c>
      <c r="L306" s="53" t="s">
        <v>58</v>
      </c>
      <c r="M306" s="54" t="s">
        <v>102</v>
      </c>
      <c r="N306" s="55" t="s">
        <v>21</v>
      </c>
      <c r="O306" s="56" t="s">
        <v>60</v>
      </c>
      <c r="P306" s="56"/>
      <c r="Q306" s="56"/>
      <c r="R306" s="57"/>
      <c r="S306" s="57" t="s">
        <v>733</v>
      </c>
      <c r="T306" s="56"/>
      <c r="U306" s="56"/>
      <c r="V306" s="57" t="str">
        <f t="array" ref="V306">IFERROR(INDEX(#REF!,MATCH($Q306,#REF!,0)),"")</f>
        <v/>
      </c>
      <c r="W306" s="57" t="str">
        <f t="array" ref="W306">IFERROR(INDEX(#REF!,MATCH($Q306,#REF!,0)),"")</f>
        <v/>
      </c>
      <c r="X306" s="58" t="str">
        <f t="array" ref="X306">IFERROR(INDEX(#REF!,MATCH($Q306,#REF!,0)),"")</f>
        <v/>
      </c>
      <c r="Y306" s="58" t="str">
        <f t="array" ref="Y306">IFERROR(INDEX(#REF!,MATCH($Q306,#REF!,0)),"")</f>
        <v/>
      </c>
      <c r="Z306" s="58" t="str">
        <f t="array" ref="Z306">IFERROR(INDEX(#REF!,MATCH($Q306,#REF!,0)),"")</f>
        <v/>
      </c>
      <c r="AA306" s="58" t="e">
        <f t="shared" si="1"/>
        <v>#VALUE!</v>
      </c>
      <c r="AB306" s="56"/>
      <c r="AC306" s="56"/>
      <c r="AD306" s="56"/>
    </row>
    <row r="307" spans="1:30" ht="15.75" hidden="1" customHeight="1">
      <c r="A307" s="35" t="s">
        <v>735</v>
      </c>
      <c r="B307" s="35" t="s">
        <v>156</v>
      </c>
      <c r="C307" s="36" t="s">
        <v>736</v>
      </c>
      <c r="D307" s="37" t="s">
        <v>53</v>
      </c>
      <c r="E307" s="37">
        <v>2</v>
      </c>
      <c r="F307" s="38">
        <v>200</v>
      </c>
      <c r="G307" s="39" t="s">
        <v>54</v>
      </c>
      <c r="H307" s="40">
        <v>46143</v>
      </c>
      <c r="I307" s="41" t="s">
        <v>55</v>
      </c>
      <c r="J307" s="41" t="s">
        <v>56</v>
      </c>
      <c r="K307" s="41" t="s">
        <v>164</v>
      </c>
      <c r="L307" s="41" t="s">
        <v>58</v>
      </c>
      <c r="M307" s="42" t="s">
        <v>148</v>
      </c>
      <c r="N307" s="43" t="s">
        <v>21</v>
      </c>
      <c r="O307" s="44" t="s">
        <v>60</v>
      </c>
      <c r="P307" s="44"/>
      <c r="Q307" s="44"/>
      <c r="R307" s="45" t="s">
        <v>202</v>
      </c>
      <c r="S307" s="45" t="s">
        <v>181</v>
      </c>
      <c r="T307" s="65"/>
      <c r="U307" s="44"/>
      <c r="V307" s="45" t="str">
        <f t="array" ref="V307">IFERROR(INDEX(#REF!,MATCH($Q307,#REF!,0)),"")</f>
        <v/>
      </c>
      <c r="W307" s="45" t="str">
        <f t="array" ref="W307">IFERROR(INDEX(#REF!,MATCH($Q307,#REF!,0)),"")</f>
        <v/>
      </c>
      <c r="X307" s="46" t="str">
        <f t="array" ref="X307">IFERROR(INDEX(#REF!,MATCH($Q307,#REF!,0)),"")</f>
        <v/>
      </c>
      <c r="Y307" s="46" t="str">
        <f t="array" ref="Y307">IFERROR(INDEX(#REF!,MATCH($Q307,#REF!,0)),"")</f>
        <v/>
      </c>
      <c r="Z307" s="46" t="str">
        <f t="array" ref="Z307">IFERROR(INDEX(#REF!,MATCH($Q307,#REF!,0)),"")</f>
        <v/>
      </c>
      <c r="AA307" s="46" t="e">
        <f t="shared" si="1"/>
        <v>#VALUE!</v>
      </c>
      <c r="AB307" s="44"/>
      <c r="AC307" s="44"/>
      <c r="AD307" s="44"/>
    </row>
    <row r="308" spans="1:30" ht="15.75" hidden="1" customHeight="1">
      <c r="A308" s="47" t="s">
        <v>737</v>
      </c>
      <c r="B308" s="47" t="s">
        <v>250</v>
      </c>
      <c r="C308" s="60" t="s">
        <v>738</v>
      </c>
      <c r="D308" s="49" t="s">
        <v>53</v>
      </c>
      <c r="E308" s="49">
        <v>25</v>
      </c>
      <c r="F308" s="50">
        <v>200</v>
      </c>
      <c r="G308" s="51" t="s">
        <v>54</v>
      </c>
      <c r="H308" s="52">
        <v>46143</v>
      </c>
      <c r="I308" s="53" t="s">
        <v>55</v>
      </c>
      <c r="J308" s="53" t="s">
        <v>56</v>
      </c>
      <c r="K308" s="53" t="s">
        <v>164</v>
      </c>
      <c r="L308" s="53" t="s">
        <v>58</v>
      </c>
      <c r="M308" s="54" t="s">
        <v>109</v>
      </c>
      <c r="N308" s="55" t="s">
        <v>21</v>
      </c>
      <c r="O308" s="56" t="s">
        <v>60</v>
      </c>
      <c r="P308" s="56"/>
      <c r="Q308" s="56"/>
      <c r="R308" s="57" t="s">
        <v>729</v>
      </c>
      <c r="S308" s="57" t="s">
        <v>730</v>
      </c>
      <c r="T308" s="56"/>
      <c r="U308" s="56"/>
      <c r="V308" s="57" t="str">
        <f t="array" ref="V308">IFERROR(INDEX(#REF!,MATCH($Q308,#REF!,0)),"")</f>
        <v/>
      </c>
      <c r="W308" s="57" t="str">
        <f t="array" ref="W308">IFERROR(INDEX(#REF!,MATCH($Q308,#REF!,0)),"")</f>
        <v/>
      </c>
      <c r="X308" s="58" t="str">
        <f t="array" ref="X308">IFERROR(INDEX(#REF!,MATCH($Q308,#REF!,0)),"")</f>
        <v/>
      </c>
      <c r="Y308" s="58" t="str">
        <f t="array" ref="Y308">IFERROR(INDEX(#REF!,MATCH($Q308,#REF!,0)),"")</f>
        <v/>
      </c>
      <c r="Z308" s="58" t="str">
        <f t="array" ref="Z308">IFERROR(INDEX(#REF!,MATCH($Q308,#REF!,0)),"")</f>
        <v/>
      </c>
      <c r="AA308" s="58" t="e">
        <f t="shared" si="1"/>
        <v>#VALUE!</v>
      </c>
      <c r="AB308" s="56"/>
      <c r="AC308" s="56"/>
      <c r="AD308" s="56"/>
    </row>
    <row r="309" spans="1:30" ht="15.75" hidden="1" customHeight="1">
      <c r="A309" s="35" t="s">
        <v>739</v>
      </c>
      <c r="B309" s="35" t="s">
        <v>245</v>
      </c>
      <c r="C309" s="36" t="s">
        <v>740</v>
      </c>
      <c r="D309" s="37" t="s">
        <v>53</v>
      </c>
      <c r="E309" s="37">
        <v>4</v>
      </c>
      <c r="F309" s="38">
        <v>200</v>
      </c>
      <c r="G309" s="39" t="s">
        <v>54</v>
      </c>
      <c r="H309" s="40">
        <v>46143</v>
      </c>
      <c r="I309" s="41" t="s">
        <v>55</v>
      </c>
      <c r="J309" s="41" t="s">
        <v>56</v>
      </c>
      <c r="K309" s="41" t="s">
        <v>164</v>
      </c>
      <c r="L309" s="41" t="s">
        <v>58</v>
      </c>
      <c r="M309" s="42" t="s">
        <v>102</v>
      </c>
      <c r="N309" s="43" t="s">
        <v>21</v>
      </c>
      <c r="O309" s="44" t="s">
        <v>60</v>
      </c>
      <c r="P309" s="44"/>
      <c r="Q309" s="44"/>
      <c r="R309" s="45" t="s">
        <v>158</v>
      </c>
      <c r="S309" s="45" t="s">
        <v>741</v>
      </c>
      <c r="T309" s="44"/>
      <c r="U309" s="44"/>
      <c r="V309" s="45" t="str">
        <f t="array" ref="V309">IFERROR(INDEX(#REF!,MATCH($Q309,#REF!,0)),"")</f>
        <v/>
      </c>
      <c r="W309" s="45" t="str">
        <f t="array" ref="W309">IFERROR(INDEX(#REF!,MATCH($Q309,#REF!,0)),"")</f>
        <v/>
      </c>
      <c r="X309" s="46" t="str">
        <f t="array" ref="X309">IFERROR(INDEX(#REF!,MATCH($Q309,#REF!,0)),"")</f>
        <v/>
      </c>
      <c r="Y309" s="46" t="str">
        <f t="array" ref="Y309">IFERROR(INDEX(#REF!,MATCH($Q309,#REF!,0)),"")</f>
        <v/>
      </c>
      <c r="Z309" s="46" t="str">
        <f t="array" ref="Z309">IFERROR(INDEX(#REF!,MATCH($Q309,#REF!,0)),"")</f>
        <v/>
      </c>
      <c r="AA309" s="46" t="e">
        <f t="shared" si="1"/>
        <v>#VALUE!</v>
      </c>
      <c r="AB309" s="44"/>
      <c r="AC309" s="44"/>
      <c r="AD309" s="44"/>
    </row>
    <row r="310" spans="1:30" ht="15.75" hidden="1" customHeight="1">
      <c r="A310" s="47" t="s">
        <v>742</v>
      </c>
      <c r="B310" s="47" t="s">
        <v>317</v>
      </c>
      <c r="C310" s="60" t="s">
        <v>740</v>
      </c>
      <c r="D310" s="49" t="s">
        <v>53</v>
      </c>
      <c r="E310" s="49">
        <v>4</v>
      </c>
      <c r="F310" s="50">
        <v>200</v>
      </c>
      <c r="G310" s="51" t="s">
        <v>54</v>
      </c>
      <c r="H310" s="52">
        <v>46143</v>
      </c>
      <c r="I310" s="53" t="s">
        <v>55</v>
      </c>
      <c r="J310" s="53" t="s">
        <v>56</v>
      </c>
      <c r="K310" s="53" t="s">
        <v>164</v>
      </c>
      <c r="L310" s="53" t="s">
        <v>58</v>
      </c>
      <c r="M310" s="54" t="s">
        <v>102</v>
      </c>
      <c r="N310" s="55" t="s">
        <v>21</v>
      </c>
      <c r="O310" s="56" t="s">
        <v>60</v>
      </c>
      <c r="P310" s="56"/>
      <c r="Q310" s="56"/>
      <c r="R310" s="57" t="s">
        <v>158</v>
      </c>
      <c r="S310" s="57" t="s">
        <v>741</v>
      </c>
      <c r="T310" s="56"/>
      <c r="U310" s="56"/>
      <c r="V310" s="57" t="str">
        <f t="array" ref="V310">IFERROR(INDEX(#REF!,MATCH($Q310,#REF!,0)),"")</f>
        <v/>
      </c>
      <c r="W310" s="57" t="str">
        <f t="array" ref="W310">IFERROR(INDEX(#REF!,MATCH($Q310,#REF!,0)),"")</f>
        <v/>
      </c>
      <c r="X310" s="58" t="str">
        <f t="array" ref="X310">IFERROR(INDEX(#REF!,MATCH($Q310,#REF!,0)),"")</f>
        <v/>
      </c>
      <c r="Y310" s="58" t="str">
        <f t="array" ref="Y310">IFERROR(INDEX(#REF!,MATCH($Q310,#REF!,0)),"")</f>
        <v/>
      </c>
      <c r="Z310" s="58" t="str">
        <f t="array" ref="Z310">IFERROR(INDEX(#REF!,MATCH($Q310,#REF!,0)),"")</f>
        <v/>
      </c>
      <c r="AA310" s="58" t="e">
        <f t="shared" si="1"/>
        <v>#VALUE!</v>
      </c>
      <c r="AB310" s="56"/>
      <c r="AC310" s="56"/>
      <c r="AD310" s="56"/>
    </row>
    <row r="311" spans="1:30" ht="15.75" hidden="1" customHeight="1">
      <c r="A311" s="35" t="s">
        <v>743</v>
      </c>
      <c r="B311" s="35" t="s">
        <v>169</v>
      </c>
      <c r="C311" s="36" t="s">
        <v>740</v>
      </c>
      <c r="D311" s="37" t="s">
        <v>53</v>
      </c>
      <c r="E311" s="37">
        <v>4</v>
      </c>
      <c r="F311" s="38">
        <v>200</v>
      </c>
      <c r="G311" s="39" t="s">
        <v>54</v>
      </c>
      <c r="H311" s="40">
        <v>46143</v>
      </c>
      <c r="I311" s="41" t="s">
        <v>55</v>
      </c>
      <c r="J311" s="41" t="s">
        <v>56</v>
      </c>
      <c r="K311" s="41" t="s">
        <v>164</v>
      </c>
      <c r="L311" s="41" t="s">
        <v>58</v>
      </c>
      <c r="M311" s="42" t="s">
        <v>102</v>
      </c>
      <c r="N311" s="43" t="s">
        <v>21</v>
      </c>
      <c r="O311" s="44" t="s">
        <v>60</v>
      </c>
      <c r="P311" s="44"/>
      <c r="Q311" s="44"/>
      <c r="R311" s="45" t="s">
        <v>158</v>
      </c>
      <c r="S311" s="45" t="s">
        <v>741</v>
      </c>
      <c r="T311" s="44"/>
      <c r="U311" s="44"/>
      <c r="V311" s="45" t="str">
        <f t="array" ref="V311">IFERROR(INDEX(#REF!,MATCH($Q311,#REF!,0)),"")</f>
        <v/>
      </c>
      <c r="W311" s="45" t="str">
        <f t="array" ref="W311">IFERROR(INDEX(#REF!,MATCH($Q311,#REF!,0)),"")</f>
        <v/>
      </c>
      <c r="X311" s="46" t="str">
        <f t="array" ref="X311">IFERROR(INDEX(#REF!,MATCH($Q311,#REF!,0)),"")</f>
        <v/>
      </c>
      <c r="Y311" s="46" t="str">
        <f t="array" ref="Y311">IFERROR(INDEX(#REF!,MATCH($Q311,#REF!,0)),"")</f>
        <v/>
      </c>
      <c r="Z311" s="46" t="str">
        <f t="array" ref="Z311">IFERROR(INDEX(#REF!,MATCH($Q311,#REF!,0)),"")</f>
        <v/>
      </c>
      <c r="AA311" s="46" t="e">
        <f t="shared" si="1"/>
        <v>#VALUE!</v>
      </c>
      <c r="AB311" s="44"/>
      <c r="AC311" s="44"/>
      <c r="AD311" s="44"/>
    </row>
    <row r="312" spans="1:30" ht="15.75" hidden="1" customHeight="1">
      <c r="A312" s="47" t="s">
        <v>744</v>
      </c>
      <c r="B312" s="47" t="s">
        <v>156</v>
      </c>
      <c r="C312" s="60" t="s">
        <v>745</v>
      </c>
      <c r="D312" s="49" t="s">
        <v>746</v>
      </c>
      <c r="E312" s="49">
        <v>10</v>
      </c>
      <c r="F312" s="50">
        <v>200</v>
      </c>
      <c r="G312" s="51" t="s">
        <v>54</v>
      </c>
      <c r="H312" s="52">
        <v>46143</v>
      </c>
      <c r="I312" s="53" t="s">
        <v>55</v>
      </c>
      <c r="J312" s="53" t="s">
        <v>56</v>
      </c>
      <c r="K312" s="53" t="s">
        <v>164</v>
      </c>
      <c r="L312" s="53" t="s">
        <v>58</v>
      </c>
      <c r="M312" s="54" t="s">
        <v>73</v>
      </c>
      <c r="N312" s="55" t="s">
        <v>21</v>
      </c>
      <c r="O312" s="56" t="s">
        <v>60</v>
      </c>
      <c r="P312" s="56"/>
      <c r="Q312" s="56"/>
      <c r="R312" s="57" t="s">
        <v>158</v>
      </c>
      <c r="S312" s="57" t="s">
        <v>281</v>
      </c>
      <c r="T312" s="56"/>
      <c r="U312" s="56"/>
      <c r="V312" s="57" t="str">
        <f t="array" ref="V312">IFERROR(INDEX(#REF!,MATCH($Q312,#REF!,0)),"")</f>
        <v/>
      </c>
      <c r="W312" s="57" t="str">
        <f t="array" ref="W312">IFERROR(INDEX(#REF!,MATCH($Q312,#REF!,0)),"")</f>
        <v/>
      </c>
      <c r="X312" s="58" t="str">
        <f t="array" ref="X312">IFERROR(INDEX(#REF!,MATCH($Q312,#REF!,0)),"")</f>
        <v/>
      </c>
      <c r="Y312" s="58" t="str">
        <f t="array" ref="Y312">IFERROR(INDEX(#REF!,MATCH($Q312,#REF!,0)),"")</f>
        <v/>
      </c>
      <c r="Z312" s="58" t="str">
        <f t="array" ref="Z312">IFERROR(INDEX(#REF!,MATCH($Q312,#REF!,0)),"")</f>
        <v/>
      </c>
      <c r="AA312" s="58" t="e">
        <f t="shared" si="1"/>
        <v>#VALUE!</v>
      </c>
      <c r="AB312" s="56"/>
      <c r="AC312" s="56"/>
      <c r="AD312" s="56"/>
    </row>
    <row r="313" spans="1:30" ht="15.75" hidden="1" customHeight="1">
      <c r="A313" s="35" t="s">
        <v>747</v>
      </c>
      <c r="B313" s="35" t="s">
        <v>283</v>
      </c>
      <c r="C313" s="36" t="s">
        <v>748</v>
      </c>
      <c r="D313" s="37" t="s">
        <v>53</v>
      </c>
      <c r="E313" s="37">
        <v>2</v>
      </c>
      <c r="F313" s="38">
        <v>200</v>
      </c>
      <c r="G313" s="39" t="s">
        <v>54</v>
      </c>
      <c r="H313" s="40">
        <v>46143</v>
      </c>
      <c r="I313" s="41" t="s">
        <v>55</v>
      </c>
      <c r="J313" s="41" t="s">
        <v>56</v>
      </c>
      <c r="K313" s="41" t="s">
        <v>164</v>
      </c>
      <c r="L313" s="41" t="s">
        <v>58</v>
      </c>
      <c r="M313" s="42" t="s">
        <v>136</v>
      </c>
      <c r="N313" s="43" t="s">
        <v>21</v>
      </c>
      <c r="O313" s="44" t="s">
        <v>60</v>
      </c>
      <c r="P313" s="44"/>
      <c r="Q313" s="44"/>
      <c r="R313" s="45"/>
      <c r="S313" s="45" t="s">
        <v>410</v>
      </c>
      <c r="T313" s="44"/>
      <c r="U313" s="44"/>
      <c r="V313" s="45" t="str">
        <f t="array" ref="V313">IFERROR(INDEX(#REF!,MATCH($Q313,#REF!,0)),"")</f>
        <v/>
      </c>
      <c r="W313" s="45" t="str">
        <f t="array" ref="W313">IFERROR(INDEX(#REF!,MATCH($Q313,#REF!,0)),"")</f>
        <v/>
      </c>
      <c r="X313" s="46" t="str">
        <f t="array" ref="X313">IFERROR(INDEX(#REF!,MATCH($Q313,#REF!,0)),"")</f>
        <v/>
      </c>
      <c r="Y313" s="46" t="str">
        <f t="array" ref="Y313">IFERROR(INDEX(#REF!,MATCH($Q313,#REF!,0)),"")</f>
        <v/>
      </c>
      <c r="Z313" s="46" t="str">
        <f t="array" ref="Z313">IFERROR(INDEX(#REF!,MATCH($Q313,#REF!,0)),"")</f>
        <v/>
      </c>
      <c r="AA313" s="46" t="e">
        <f t="shared" si="1"/>
        <v>#VALUE!</v>
      </c>
      <c r="AB313" s="44"/>
      <c r="AC313" s="44"/>
      <c r="AD313" s="44"/>
    </row>
    <row r="314" spans="1:30" ht="15.75" hidden="1" customHeight="1">
      <c r="A314" s="47" t="s">
        <v>749</v>
      </c>
      <c r="B314" s="47" t="s">
        <v>237</v>
      </c>
      <c r="C314" s="60" t="s">
        <v>551</v>
      </c>
      <c r="D314" s="49" t="s">
        <v>53</v>
      </c>
      <c r="E314" s="49">
        <v>1</v>
      </c>
      <c r="F314" s="50">
        <v>200</v>
      </c>
      <c r="G314" s="51" t="s">
        <v>54</v>
      </c>
      <c r="H314" s="52">
        <v>46143</v>
      </c>
      <c r="I314" s="53" t="s">
        <v>55</v>
      </c>
      <c r="J314" s="53" t="s">
        <v>56</v>
      </c>
      <c r="K314" s="53" t="s">
        <v>164</v>
      </c>
      <c r="L314" s="53" t="s">
        <v>58</v>
      </c>
      <c r="M314" s="54" t="s">
        <v>109</v>
      </c>
      <c r="N314" s="55" t="s">
        <v>21</v>
      </c>
      <c r="O314" s="56" t="s">
        <v>60</v>
      </c>
      <c r="P314" s="56"/>
      <c r="Q314" s="56"/>
      <c r="R314" s="57"/>
      <c r="S314" s="57" t="s">
        <v>488</v>
      </c>
      <c r="T314" s="56"/>
      <c r="U314" s="56"/>
      <c r="V314" s="57" t="str">
        <f t="array" ref="V314">IFERROR(INDEX(#REF!,MATCH($Q314,#REF!,0)),"")</f>
        <v/>
      </c>
      <c r="W314" s="57" t="str">
        <f t="array" ref="W314">IFERROR(INDEX(#REF!,MATCH($Q314,#REF!,0)),"")</f>
        <v/>
      </c>
      <c r="X314" s="58" t="str">
        <f t="array" ref="X314">IFERROR(INDEX(#REF!,MATCH($Q314,#REF!,0)),"")</f>
        <v/>
      </c>
      <c r="Y314" s="58" t="str">
        <f t="array" ref="Y314">IFERROR(INDEX(#REF!,MATCH($Q314,#REF!,0)),"")</f>
        <v/>
      </c>
      <c r="Z314" s="58" t="str">
        <f t="array" ref="Z314">IFERROR(INDEX(#REF!,MATCH($Q314,#REF!,0)),"")</f>
        <v/>
      </c>
      <c r="AA314" s="58" t="e">
        <f t="shared" si="1"/>
        <v>#VALUE!</v>
      </c>
      <c r="AB314" s="56"/>
      <c r="AC314" s="56"/>
      <c r="AD314" s="56"/>
    </row>
    <row r="315" spans="1:30" ht="15.75" hidden="1" customHeight="1">
      <c r="A315" s="35" t="s">
        <v>750</v>
      </c>
      <c r="B315" s="35" t="s">
        <v>172</v>
      </c>
      <c r="C315" s="36" t="s">
        <v>751</v>
      </c>
      <c r="D315" s="37" t="s">
        <v>53</v>
      </c>
      <c r="E315" s="37">
        <v>4</v>
      </c>
      <c r="F315" s="38">
        <v>200</v>
      </c>
      <c r="G315" s="39" t="s">
        <v>54</v>
      </c>
      <c r="H315" s="40">
        <v>46143</v>
      </c>
      <c r="I315" s="41" t="s">
        <v>55</v>
      </c>
      <c r="J315" s="41" t="s">
        <v>56</v>
      </c>
      <c r="K315" s="41" t="s">
        <v>164</v>
      </c>
      <c r="L315" s="41" t="s">
        <v>58</v>
      </c>
      <c r="M315" s="42" t="s">
        <v>148</v>
      </c>
      <c r="N315" s="43" t="s">
        <v>21</v>
      </c>
      <c r="O315" s="44" t="s">
        <v>60</v>
      </c>
      <c r="P315" s="44"/>
      <c r="Q315" s="44"/>
      <c r="R315" s="45" t="s">
        <v>158</v>
      </c>
      <c r="S315" s="45" t="s">
        <v>752</v>
      </c>
      <c r="T315" s="44"/>
      <c r="U315" s="44"/>
      <c r="V315" s="45" t="str">
        <f t="array" ref="V315">IFERROR(INDEX(#REF!,MATCH($Q315,#REF!,0)),"")</f>
        <v/>
      </c>
      <c r="W315" s="45" t="str">
        <f t="array" ref="W315">IFERROR(INDEX(#REF!,MATCH($Q315,#REF!,0)),"")</f>
        <v/>
      </c>
      <c r="X315" s="46" t="str">
        <f t="array" ref="X315">IFERROR(INDEX(#REF!,MATCH($Q315,#REF!,0)),"")</f>
        <v/>
      </c>
      <c r="Y315" s="46" t="str">
        <f t="array" ref="Y315">IFERROR(INDEX(#REF!,MATCH($Q315,#REF!,0)),"")</f>
        <v/>
      </c>
      <c r="Z315" s="46" t="str">
        <f t="array" ref="Z315">IFERROR(INDEX(#REF!,MATCH($Q315,#REF!,0)),"")</f>
        <v/>
      </c>
      <c r="AA315" s="46" t="e">
        <f t="shared" si="1"/>
        <v>#VALUE!</v>
      </c>
      <c r="AB315" s="44"/>
      <c r="AC315" s="44"/>
      <c r="AD315" s="44"/>
    </row>
    <row r="316" spans="1:30" ht="15.75" hidden="1" customHeight="1">
      <c r="A316" s="47" t="s">
        <v>753</v>
      </c>
      <c r="B316" s="47" t="s">
        <v>242</v>
      </c>
      <c r="C316" s="60" t="s">
        <v>754</v>
      </c>
      <c r="D316" s="49" t="s">
        <v>53</v>
      </c>
      <c r="E316" s="49">
        <v>10</v>
      </c>
      <c r="F316" s="50">
        <v>199</v>
      </c>
      <c r="G316" s="51" t="s">
        <v>54</v>
      </c>
      <c r="H316" s="52">
        <v>46143</v>
      </c>
      <c r="I316" s="53" t="s">
        <v>55</v>
      </c>
      <c r="J316" s="53" t="s">
        <v>56</v>
      </c>
      <c r="K316" s="53" t="s">
        <v>164</v>
      </c>
      <c r="L316" s="53" t="s">
        <v>58</v>
      </c>
      <c r="M316" s="54" t="s">
        <v>136</v>
      </c>
      <c r="N316" s="55" t="s">
        <v>21</v>
      </c>
      <c r="O316" s="56" t="s">
        <v>60</v>
      </c>
      <c r="P316" s="56"/>
      <c r="Q316" s="56"/>
      <c r="R316" s="57" t="s">
        <v>755</v>
      </c>
      <c r="S316" s="57" t="s">
        <v>467</v>
      </c>
      <c r="T316" s="56"/>
      <c r="U316" s="56"/>
      <c r="V316" s="57" t="str">
        <f t="array" ref="V316">IFERROR(INDEX(#REF!,MATCH($Q316,#REF!,0)),"")</f>
        <v/>
      </c>
      <c r="W316" s="57" t="str">
        <f t="array" ref="W316">IFERROR(INDEX(#REF!,MATCH($Q316,#REF!,0)),"")</f>
        <v/>
      </c>
      <c r="X316" s="58" t="str">
        <f t="array" ref="X316">IFERROR(INDEX(#REF!,MATCH($Q316,#REF!,0)),"")</f>
        <v/>
      </c>
      <c r="Y316" s="58" t="str">
        <f t="array" ref="Y316">IFERROR(INDEX(#REF!,MATCH($Q316,#REF!,0)),"")</f>
        <v/>
      </c>
      <c r="Z316" s="58" t="str">
        <f t="array" ref="Z316">IFERROR(INDEX(#REF!,MATCH($Q316,#REF!,0)),"")</f>
        <v/>
      </c>
      <c r="AA316" s="58" t="e">
        <f t="shared" si="1"/>
        <v>#VALUE!</v>
      </c>
      <c r="AB316" s="56"/>
      <c r="AC316" s="56"/>
      <c r="AD316" s="56"/>
    </row>
    <row r="317" spans="1:30" ht="15.75" hidden="1" customHeight="1">
      <c r="A317" s="35" t="s">
        <v>756</v>
      </c>
      <c r="B317" s="35" t="s">
        <v>156</v>
      </c>
      <c r="C317" s="36" t="s">
        <v>757</v>
      </c>
      <c r="D317" s="37" t="s">
        <v>53</v>
      </c>
      <c r="E317" s="37">
        <v>5</v>
      </c>
      <c r="F317" s="38">
        <v>189.5</v>
      </c>
      <c r="G317" s="39" t="s">
        <v>54</v>
      </c>
      <c r="H317" s="40">
        <v>46143</v>
      </c>
      <c r="I317" s="41" t="s">
        <v>55</v>
      </c>
      <c r="J317" s="41" t="s">
        <v>56</v>
      </c>
      <c r="K317" s="41" t="s">
        <v>164</v>
      </c>
      <c r="L317" s="41" t="s">
        <v>58</v>
      </c>
      <c r="M317" s="42" t="s">
        <v>102</v>
      </c>
      <c r="N317" s="43" t="s">
        <v>21</v>
      </c>
      <c r="O317" s="44" t="s">
        <v>60</v>
      </c>
      <c r="P317" s="44"/>
      <c r="Q317" s="44"/>
      <c r="R317" s="45"/>
      <c r="S317" s="45" t="s">
        <v>623</v>
      </c>
      <c r="T317" s="44"/>
      <c r="U317" s="44"/>
      <c r="V317" s="45" t="str">
        <f t="array" ref="V317">IFERROR(INDEX(#REF!,MATCH($Q317,#REF!,0)),"")</f>
        <v/>
      </c>
      <c r="W317" s="45" t="str">
        <f t="array" ref="W317">IFERROR(INDEX(#REF!,MATCH($Q317,#REF!,0)),"")</f>
        <v/>
      </c>
      <c r="X317" s="46" t="str">
        <f t="array" ref="X317">IFERROR(INDEX(#REF!,MATCH($Q317,#REF!,0)),"")</f>
        <v/>
      </c>
      <c r="Y317" s="46" t="str">
        <f t="array" ref="Y317">IFERROR(INDEX(#REF!,MATCH($Q317,#REF!,0)),"")</f>
        <v/>
      </c>
      <c r="Z317" s="46" t="str">
        <f t="array" ref="Z317">IFERROR(INDEX(#REF!,MATCH($Q317,#REF!,0)),"")</f>
        <v/>
      </c>
      <c r="AA317" s="46" t="e">
        <f t="shared" si="1"/>
        <v>#VALUE!</v>
      </c>
      <c r="AB317" s="44"/>
      <c r="AC317" s="44"/>
      <c r="AD317" s="44"/>
    </row>
    <row r="318" spans="1:30" ht="15.75" hidden="1" customHeight="1">
      <c r="A318" s="47" t="s">
        <v>758</v>
      </c>
      <c r="B318" s="47" t="s">
        <v>245</v>
      </c>
      <c r="C318" s="60" t="s">
        <v>724</v>
      </c>
      <c r="D318" s="49" t="s">
        <v>53</v>
      </c>
      <c r="E318" s="49">
        <v>3</v>
      </c>
      <c r="F318" s="50">
        <v>177</v>
      </c>
      <c r="G318" s="51" t="s">
        <v>54</v>
      </c>
      <c r="H318" s="52">
        <v>46143</v>
      </c>
      <c r="I318" s="53" t="s">
        <v>55</v>
      </c>
      <c r="J318" s="53" t="s">
        <v>56</v>
      </c>
      <c r="K318" s="53" t="s">
        <v>164</v>
      </c>
      <c r="L318" s="53" t="s">
        <v>58</v>
      </c>
      <c r="M318" s="54" t="s">
        <v>59</v>
      </c>
      <c r="N318" s="55" t="s">
        <v>21</v>
      </c>
      <c r="O318" s="56" t="s">
        <v>60</v>
      </c>
      <c r="P318" s="56"/>
      <c r="Q318" s="56"/>
      <c r="R318" s="57" t="s">
        <v>322</v>
      </c>
      <c r="S318" s="57" t="s">
        <v>323</v>
      </c>
      <c r="T318" s="56"/>
      <c r="U318" s="56"/>
      <c r="V318" s="57" t="str">
        <f t="array" ref="V318">IFERROR(INDEX(#REF!,MATCH($Q318,#REF!,0)),"")</f>
        <v/>
      </c>
      <c r="W318" s="57" t="str">
        <f t="array" ref="W318">IFERROR(INDEX(#REF!,MATCH($Q318,#REF!,0)),"")</f>
        <v/>
      </c>
      <c r="X318" s="58" t="str">
        <f t="array" ref="X318">IFERROR(INDEX(#REF!,MATCH($Q318,#REF!,0)),"")</f>
        <v/>
      </c>
      <c r="Y318" s="58" t="str">
        <f t="array" ref="Y318">IFERROR(INDEX(#REF!,MATCH($Q318,#REF!,0)),"")</f>
        <v/>
      </c>
      <c r="Z318" s="58" t="str">
        <f t="array" ref="Z318">IFERROR(INDEX(#REF!,MATCH($Q318,#REF!,0)),"")</f>
        <v/>
      </c>
      <c r="AA318" s="58" t="e">
        <f t="shared" si="1"/>
        <v>#VALUE!</v>
      </c>
      <c r="AB318" s="56"/>
      <c r="AC318" s="56"/>
      <c r="AD318" s="56"/>
    </row>
    <row r="319" spans="1:30" ht="15.75" hidden="1" customHeight="1">
      <c r="A319" s="35" t="s">
        <v>759</v>
      </c>
      <c r="B319" s="35" t="s">
        <v>245</v>
      </c>
      <c r="C319" s="36" t="s">
        <v>726</v>
      </c>
      <c r="D319" s="37" t="s">
        <v>53</v>
      </c>
      <c r="E319" s="37">
        <v>3</v>
      </c>
      <c r="F319" s="38">
        <v>168</v>
      </c>
      <c r="G319" s="39" t="s">
        <v>54</v>
      </c>
      <c r="H319" s="40">
        <v>46143</v>
      </c>
      <c r="I319" s="41" t="s">
        <v>55</v>
      </c>
      <c r="J319" s="41" t="s">
        <v>56</v>
      </c>
      <c r="K319" s="41" t="s">
        <v>164</v>
      </c>
      <c r="L319" s="41" t="s">
        <v>58</v>
      </c>
      <c r="M319" s="42" t="s">
        <v>73</v>
      </c>
      <c r="N319" s="43" t="s">
        <v>21</v>
      </c>
      <c r="O319" s="44" t="s">
        <v>60</v>
      </c>
      <c r="P319" s="44"/>
      <c r="Q319" s="44"/>
      <c r="R319" s="45" t="s">
        <v>304</v>
      </c>
      <c r="S319" s="45" t="s">
        <v>305</v>
      </c>
      <c r="T319" s="44"/>
      <c r="U319" s="44"/>
      <c r="V319" s="45" t="str">
        <f t="array" ref="V319">IFERROR(INDEX(#REF!,MATCH($Q319,#REF!,0)),"")</f>
        <v/>
      </c>
      <c r="W319" s="45" t="str">
        <f t="array" ref="W319">IFERROR(INDEX(#REF!,MATCH($Q319,#REF!,0)),"")</f>
        <v/>
      </c>
      <c r="X319" s="46" t="str">
        <f t="array" ref="X319">IFERROR(INDEX(#REF!,MATCH($Q319,#REF!,0)),"")</f>
        <v/>
      </c>
      <c r="Y319" s="46" t="str">
        <f t="array" ref="Y319">IFERROR(INDEX(#REF!,MATCH($Q319,#REF!,0)),"")</f>
        <v/>
      </c>
      <c r="Z319" s="46" t="str">
        <f t="array" ref="Z319">IFERROR(INDEX(#REF!,MATCH($Q319,#REF!,0)),"")</f>
        <v/>
      </c>
      <c r="AA319" s="46" t="e">
        <f t="shared" si="1"/>
        <v>#VALUE!</v>
      </c>
      <c r="AB319" s="44"/>
      <c r="AC319" s="44"/>
      <c r="AD319" s="44"/>
    </row>
    <row r="320" spans="1:30" ht="15.75" hidden="1" customHeight="1">
      <c r="A320" s="47" t="s">
        <v>760</v>
      </c>
      <c r="B320" s="47" t="s">
        <v>156</v>
      </c>
      <c r="C320" s="60" t="s">
        <v>761</v>
      </c>
      <c r="D320" s="49" t="s">
        <v>762</v>
      </c>
      <c r="E320" s="49">
        <v>20</v>
      </c>
      <c r="F320" s="50">
        <v>160</v>
      </c>
      <c r="G320" s="51" t="s">
        <v>54</v>
      </c>
      <c r="H320" s="52">
        <v>46143</v>
      </c>
      <c r="I320" s="53" t="s">
        <v>55</v>
      </c>
      <c r="J320" s="53" t="s">
        <v>56</v>
      </c>
      <c r="K320" s="53" t="s">
        <v>164</v>
      </c>
      <c r="L320" s="53" t="s">
        <v>58</v>
      </c>
      <c r="M320" s="54" t="s">
        <v>109</v>
      </c>
      <c r="N320" s="55" t="s">
        <v>21</v>
      </c>
      <c r="O320" s="56" t="s">
        <v>60</v>
      </c>
      <c r="P320" s="56"/>
      <c r="Q320" s="56"/>
      <c r="R320" s="57" t="s">
        <v>158</v>
      </c>
      <c r="S320" s="57" t="s">
        <v>281</v>
      </c>
      <c r="T320" s="56"/>
      <c r="U320" s="56"/>
      <c r="V320" s="57" t="str">
        <f t="array" ref="V320">IFERROR(INDEX(#REF!,MATCH($Q320,#REF!,0)),"")</f>
        <v/>
      </c>
      <c r="W320" s="57" t="str">
        <f t="array" ref="W320">IFERROR(INDEX(#REF!,MATCH($Q320,#REF!,0)),"")</f>
        <v/>
      </c>
      <c r="X320" s="58" t="str">
        <f t="array" ref="X320">IFERROR(INDEX(#REF!,MATCH($Q320,#REF!,0)),"")</f>
        <v/>
      </c>
      <c r="Y320" s="58" t="str">
        <f t="array" ref="Y320">IFERROR(INDEX(#REF!,MATCH($Q320,#REF!,0)),"")</f>
        <v/>
      </c>
      <c r="Z320" s="58" t="str">
        <f t="array" ref="Z320">IFERROR(INDEX(#REF!,MATCH($Q320,#REF!,0)),"")</f>
        <v/>
      </c>
      <c r="AA320" s="58" t="e">
        <f t="shared" si="1"/>
        <v>#VALUE!</v>
      </c>
      <c r="AB320" s="56"/>
      <c r="AC320" s="56"/>
      <c r="AD320" s="56"/>
    </row>
    <row r="321" spans="1:30" ht="15.75" hidden="1" customHeight="1">
      <c r="A321" s="35" t="s">
        <v>763</v>
      </c>
      <c r="B321" s="35" t="s">
        <v>156</v>
      </c>
      <c r="C321" s="36" t="s">
        <v>764</v>
      </c>
      <c r="D321" s="37" t="s">
        <v>53</v>
      </c>
      <c r="E321" s="37">
        <v>10</v>
      </c>
      <c r="F321" s="38">
        <v>159</v>
      </c>
      <c r="G321" s="39" t="s">
        <v>54</v>
      </c>
      <c r="H321" s="40">
        <v>46143</v>
      </c>
      <c r="I321" s="41" t="s">
        <v>55</v>
      </c>
      <c r="J321" s="41" t="s">
        <v>56</v>
      </c>
      <c r="K321" s="41" t="s">
        <v>164</v>
      </c>
      <c r="L321" s="41" t="s">
        <v>58</v>
      </c>
      <c r="M321" s="42" t="s">
        <v>73</v>
      </c>
      <c r="N321" s="43" t="s">
        <v>21</v>
      </c>
      <c r="O321" s="44" t="s">
        <v>60</v>
      </c>
      <c r="P321" s="44"/>
      <c r="Q321" s="44"/>
      <c r="R321" s="45"/>
      <c r="S321" s="45" t="s">
        <v>181</v>
      </c>
      <c r="T321" s="44"/>
      <c r="U321" s="44"/>
      <c r="V321" s="45" t="str">
        <f t="array" ref="V321">IFERROR(INDEX(#REF!,MATCH($Q321,#REF!,0)),"")</f>
        <v/>
      </c>
      <c r="W321" s="45" t="str">
        <f t="array" ref="W321">IFERROR(INDEX(#REF!,MATCH($Q321,#REF!,0)),"")</f>
        <v/>
      </c>
      <c r="X321" s="46" t="str">
        <f t="array" ref="X321">IFERROR(INDEX(#REF!,MATCH($Q321,#REF!,0)),"")</f>
        <v/>
      </c>
      <c r="Y321" s="46" t="str">
        <f t="array" ref="Y321">IFERROR(INDEX(#REF!,MATCH($Q321,#REF!,0)),"")</f>
        <v/>
      </c>
      <c r="Z321" s="46" t="str">
        <f t="array" ref="Z321">IFERROR(INDEX(#REF!,MATCH($Q321,#REF!,0)),"")</f>
        <v/>
      </c>
      <c r="AA321" s="46" t="e">
        <f t="shared" si="1"/>
        <v>#VALUE!</v>
      </c>
      <c r="AB321" s="44"/>
      <c r="AC321" s="44"/>
      <c r="AD321" s="44"/>
    </row>
    <row r="322" spans="1:30" ht="15.75" hidden="1" customHeight="1">
      <c r="A322" s="47" t="s">
        <v>765</v>
      </c>
      <c r="B322" s="47" t="s">
        <v>247</v>
      </c>
      <c r="C322" s="60" t="s">
        <v>766</v>
      </c>
      <c r="D322" s="49" t="s">
        <v>53</v>
      </c>
      <c r="E322" s="49">
        <v>3</v>
      </c>
      <c r="F322" s="50">
        <v>150</v>
      </c>
      <c r="G322" s="51" t="s">
        <v>54</v>
      </c>
      <c r="H322" s="52">
        <v>46143</v>
      </c>
      <c r="I322" s="53" t="s">
        <v>55</v>
      </c>
      <c r="J322" s="53" t="s">
        <v>56</v>
      </c>
      <c r="K322" s="53" t="s">
        <v>164</v>
      </c>
      <c r="L322" s="53" t="s">
        <v>58</v>
      </c>
      <c r="M322" s="54" t="s">
        <v>102</v>
      </c>
      <c r="N322" s="55" t="s">
        <v>21</v>
      </c>
      <c r="O322" s="56" t="s">
        <v>60</v>
      </c>
      <c r="P322" s="56"/>
      <c r="Q322" s="56"/>
      <c r="R322" s="57" t="s">
        <v>202</v>
      </c>
      <c r="S322" s="57" t="s">
        <v>181</v>
      </c>
      <c r="T322" s="56"/>
      <c r="U322" s="56"/>
      <c r="V322" s="57" t="str">
        <f t="array" ref="V322">IFERROR(INDEX(#REF!,MATCH($Q322,#REF!,0)),"")</f>
        <v/>
      </c>
      <c r="W322" s="57" t="str">
        <f t="array" ref="W322">IFERROR(INDEX(#REF!,MATCH($Q322,#REF!,0)),"")</f>
        <v/>
      </c>
      <c r="X322" s="58" t="str">
        <f t="array" ref="X322">IFERROR(INDEX(#REF!,MATCH($Q322,#REF!,0)),"")</f>
        <v/>
      </c>
      <c r="Y322" s="58" t="str">
        <f t="array" ref="Y322">IFERROR(INDEX(#REF!,MATCH($Q322,#REF!,0)),"")</f>
        <v/>
      </c>
      <c r="Z322" s="58" t="str">
        <f t="array" ref="Z322">IFERROR(INDEX(#REF!,MATCH($Q322,#REF!,0)),"")</f>
        <v/>
      </c>
      <c r="AA322" s="58" t="e">
        <f t="shared" si="1"/>
        <v>#VALUE!</v>
      </c>
      <c r="AB322" s="56"/>
      <c r="AC322" s="56"/>
      <c r="AD322" s="56"/>
    </row>
    <row r="323" spans="1:30" ht="15.75" hidden="1" customHeight="1">
      <c r="A323" s="35" t="s">
        <v>767</v>
      </c>
      <c r="B323" s="35" t="s">
        <v>156</v>
      </c>
      <c r="C323" s="36" t="s">
        <v>768</v>
      </c>
      <c r="D323" s="37" t="s">
        <v>53</v>
      </c>
      <c r="E323" s="37">
        <v>1</v>
      </c>
      <c r="F323" s="38">
        <v>150</v>
      </c>
      <c r="G323" s="39" t="s">
        <v>54</v>
      </c>
      <c r="H323" s="40">
        <v>46143</v>
      </c>
      <c r="I323" s="41" t="s">
        <v>55</v>
      </c>
      <c r="J323" s="41" t="s">
        <v>56</v>
      </c>
      <c r="K323" s="41" t="s">
        <v>164</v>
      </c>
      <c r="L323" s="41" t="s">
        <v>58</v>
      </c>
      <c r="M323" s="42" t="s">
        <v>109</v>
      </c>
      <c r="N323" s="43" t="s">
        <v>21</v>
      </c>
      <c r="O323" s="44" t="s">
        <v>60</v>
      </c>
      <c r="P323" s="44"/>
      <c r="Q323" s="44"/>
      <c r="R323" s="45" t="s">
        <v>729</v>
      </c>
      <c r="S323" s="45" t="s">
        <v>730</v>
      </c>
      <c r="T323" s="44"/>
      <c r="U323" s="44"/>
      <c r="V323" s="45" t="str">
        <f t="array" ref="V323">IFERROR(INDEX(#REF!,MATCH($Q323,#REF!,0)),"")</f>
        <v/>
      </c>
      <c r="W323" s="45" t="str">
        <f t="array" ref="W323">IFERROR(INDEX(#REF!,MATCH($Q323,#REF!,0)),"")</f>
        <v/>
      </c>
      <c r="X323" s="46" t="str">
        <f t="array" ref="X323">IFERROR(INDEX(#REF!,MATCH($Q323,#REF!,0)),"")</f>
        <v/>
      </c>
      <c r="Y323" s="46" t="str">
        <f t="array" ref="Y323">IFERROR(INDEX(#REF!,MATCH($Q323,#REF!,0)),"")</f>
        <v/>
      </c>
      <c r="Z323" s="46" t="str">
        <f t="array" ref="Z323">IFERROR(INDEX(#REF!,MATCH($Q323,#REF!,0)),"")</f>
        <v/>
      </c>
      <c r="AA323" s="46" t="e">
        <f t="shared" si="1"/>
        <v>#VALUE!</v>
      </c>
      <c r="AB323" s="44"/>
      <c r="AC323" s="44"/>
      <c r="AD323" s="44"/>
    </row>
    <row r="324" spans="1:30" ht="15.75" hidden="1" customHeight="1">
      <c r="A324" s="47" t="s">
        <v>769</v>
      </c>
      <c r="B324" s="47" t="s">
        <v>317</v>
      </c>
      <c r="C324" s="60" t="s">
        <v>709</v>
      </c>
      <c r="D324" s="49" t="s">
        <v>53</v>
      </c>
      <c r="E324" s="49">
        <v>3</v>
      </c>
      <c r="F324" s="50">
        <v>150</v>
      </c>
      <c r="G324" s="51" t="s">
        <v>54</v>
      </c>
      <c r="H324" s="52">
        <v>46143</v>
      </c>
      <c r="I324" s="53" t="s">
        <v>55</v>
      </c>
      <c r="J324" s="53" t="s">
        <v>56</v>
      </c>
      <c r="K324" s="53" t="s">
        <v>164</v>
      </c>
      <c r="L324" s="53" t="s">
        <v>58</v>
      </c>
      <c r="M324" s="54" t="s">
        <v>136</v>
      </c>
      <c r="N324" s="55" t="s">
        <v>21</v>
      </c>
      <c r="O324" s="56" t="s">
        <v>60</v>
      </c>
      <c r="P324" s="56"/>
      <c r="Q324" s="56"/>
      <c r="R324" s="57"/>
      <c r="S324" s="57" t="s">
        <v>323</v>
      </c>
      <c r="T324" s="56"/>
      <c r="U324" s="56"/>
      <c r="V324" s="57" t="str">
        <f t="array" ref="V324">IFERROR(INDEX(#REF!,MATCH($Q324,#REF!,0)),"")</f>
        <v/>
      </c>
      <c r="W324" s="57" t="str">
        <f t="array" ref="W324">IFERROR(INDEX(#REF!,MATCH($Q324,#REF!,0)),"")</f>
        <v/>
      </c>
      <c r="X324" s="58" t="str">
        <f t="array" ref="X324">IFERROR(INDEX(#REF!,MATCH($Q324,#REF!,0)),"")</f>
        <v/>
      </c>
      <c r="Y324" s="58" t="str">
        <f t="array" ref="Y324">IFERROR(INDEX(#REF!,MATCH($Q324,#REF!,0)),"")</f>
        <v/>
      </c>
      <c r="Z324" s="58" t="str">
        <f t="array" ref="Z324">IFERROR(INDEX(#REF!,MATCH($Q324,#REF!,0)),"")</f>
        <v/>
      </c>
      <c r="AA324" s="58" t="e">
        <f t="shared" si="1"/>
        <v>#VALUE!</v>
      </c>
      <c r="AB324" s="56"/>
      <c r="AC324" s="56"/>
      <c r="AD324" s="56"/>
    </row>
    <row r="325" spans="1:30" ht="15.75" hidden="1" customHeight="1">
      <c r="A325" s="35" t="s">
        <v>770</v>
      </c>
      <c r="B325" s="35" t="s">
        <v>172</v>
      </c>
      <c r="C325" s="36" t="s">
        <v>771</v>
      </c>
      <c r="D325" s="37" t="s">
        <v>53</v>
      </c>
      <c r="E325" s="37">
        <v>5</v>
      </c>
      <c r="F325" s="38">
        <v>150</v>
      </c>
      <c r="G325" s="39" t="s">
        <v>54</v>
      </c>
      <c r="H325" s="40">
        <v>46143</v>
      </c>
      <c r="I325" s="41" t="s">
        <v>55</v>
      </c>
      <c r="J325" s="41" t="s">
        <v>56</v>
      </c>
      <c r="K325" s="41" t="s">
        <v>164</v>
      </c>
      <c r="L325" s="41" t="s">
        <v>58</v>
      </c>
      <c r="M325" s="42" t="s">
        <v>73</v>
      </c>
      <c r="N325" s="43" t="s">
        <v>21</v>
      </c>
      <c r="O325" s="44" t="s">
        <v>60</v>
      </c>
      <c r="P325" s="44"/>
      <c r="Q325" s="44"/>
      <c r="R325" s="45" t="s">
        <v>158</v>
      </c>
      <c r="S325" s="45" t="s">
        <v>741</v>
      </c>
      <c r="T325" s="44"/>
      <c r="U325" s="44"/>
      <c r="V325" s="45" t="str">
        <f t="array" ref="V325">IFERROR(INDEX(#REF!,MATCH($Q325,#REF!,0)),"")</f>
        <v/>
      </c>
      <c r="W325" s="45" t="str">
        <f t="array" ref="W325">IFERROR(INDEX(#REF!,MATCH($Q325,#REF!,0)),"")</f>
        <v/>
      </c>
      <c r="X325" s="46" t="str">
        <f t="array" ref="X325">IFERROR(INDEX(#REF!,MATCH($Q325,#REF!,0)),"")</f>
        <v/>
      </c>
      <c r="Y325" s="46" t="str">
        <f t="array" ref="Y325">IFERROR(INDEX(#REF!,MATCH($Q325,#REF!,0)),"")</f>
        <v/>
      </c>
      <c r="Z325" s="46" t="str">
        <f t="array" ref="Z325">IFERROR(INDEX(#REF!,MATCH($Q325,#REF!,0)),"")</f>
        <v/>
      </c>
      <c r="AA325" s="46" t="e">
        <f t="shared" si="1"/>
        <v>#VALUE!</v>
      </c>
      <c r="AB325" s="44"/>
      <c r="AC325" s="44"/>
      <c r="AD325" s="44"/>
    </row>
    <row r="326" spans="1:30" ht="15.75" hidden="1" customHeight="1">
      <c r="A326" s="47" t="s">
        <v>772</v>
      </c>
      <c r="B326" s="47" t="s">
        <v>317</v>
      </c>
      <c r="C326" s="60" t="s">
        <v>773</v>
      </c>
      <c r="D326" s="49" t="s">
        <v>53</v>
      </c>
      <c r="E326" s="49">
        <v>3</v>
      </c>
      <c r="F326" s="50">
        <v>150</v>
      </c>
      <c r="G326" s="51" t="s">
        <v>54</v>
      </c>
      <c r="H326" s="52">
        <v>46143</v>
      </c>
      <c r="I326" s="53" t="s">
        <v>55</v>
      </c>
      <c r="J326" s="53" t="s">
        <v>56</v>
      </c>
      <c r="K326" s="53" t="s">
        <v>164</v>
      </c>
      <c r="L326" s="53" t="s">
        <v>58</v>
      </c>
      <c r="M326" s="54" t="s">
        <v>59</v>
      </c>
      <c r="N326" s="55" t="s">
        <v>21</v>
      </c>
      <c r="O326" s="56" t="s">
        <v>60</v>
      </c>
      <c r="P326" s="56"/>
      <c r="Q326" s="56"/>
      <c r="R326" s="68" t="s">
        <v>755</v>
      </c>
      <c r="S326" s="57" t="s">
        <v>467</v>
      </c>
      <c r="T326" s="56"/>
      <c r="U326" s="56"/>
      <c r="V326" s="57" t="str">
        <f t="array" ref="V326">IFERROR(INDEX(#REF!,MATCH($Q326,#REF!,0)),"")</f>
        <v/>
      </c>
      <c r="W326" s="57" t="str">
        <f t="array" ref="W326">IFERROR(INDEX(#REF!,MATCH($Q326,#REF!,0)),"")</f>
        <v/>
      </c>
      <c r="X326" s="58" t="str">
        <f t="array" ref="X326">IFERROR(INDEX(#REF!,MATCH($Q326,#REF!,0)),"")</f>
        <v/>
      </c>
      <c r="Y326" s="58" t="str">
        <f t="array" ref="Y326">IFERROR(INDEX(#REF!,MATCH($Q326,#REF!,0)),"")</f>
        <v/>
      </c>
      <c r="Z326" s="58" t="str">
        <f t="array" ref="Z326">IFERROR(INDEX(#REF!,MATCH($Q326,#REF!,0)),"")</f>
        <v/>
      </c>
      <c r="AA326" s="58" t="e">
        <f t="shared" si="1"/>
        <v>#VALUE!</v>
      </c>
      <c r="AB326" s="56"/>
      <c r="AC326" s="56"/>
      <c r="AD326" s="56"/>
    </row>
    <row r="327" spans="1:30" ht="15.75" hidden="1" customHeight="1">
      <c r="A327" s="35" t="s">
        <v>774</v>
      </c>
      <c r="B327" s="35" t="s">
        <v>775</v>
      </c>
      <c r="C327" s="36" t="s">
        <v>776</v>
      </c>
      <c r="D327" s="37" t="s">
        <v>53</v>
      </c>
      <c r="E327" s="37">
        <v>2</v>
      </c>
      <c r="F327" s="38">
        <v>2000</v>
      </c>
      <c r="G327" s="39" t="s">
        <v>54</v>
      </c>
      <c r="H327" s="40">
        <v>46174</v>
      </c>
      <c r="I327" s="41" t="s">
        <v>55</v>
      </c>
      <c r="J327" s="41" t="s">
        <v>56</v>
      </c>
      <c r="K327" s="41" t="s">
        <v>164</v>
      </c>
      <c r="L327" s="41" t="s">
        <v>58</v>
      </c>
      <c r="M327" s="42" t="s">
        <v>102</v>
      </c>
      <c r="N327" s="43" t="s">
        <v>21</v>
      </c>
      <c r="O327" s="44" t="s">
        <v>60</v>
      </c>
      <c r="P327" s="44"/>
      <c r="Q327" s="44"/>
      <c r="R327" s="45" t="s">
        <v>512</v>
      </c>
      <c r="S327" s="45" t="s">
        <v>181</v>
      </c>
      <c r="T327" s="44"/>
      <c r="U327" s="44"/>
      <c r="V327" s="45" t="str">
        <f t="array" ref="V327">IFERROR(INDEX(#REF!,MATCH($Q327,#REF!,0)),"")</f>
        <v/>
      </c>
      <c r="W327" s="45" t="str">
        <f t="array" ref="W327">IFERROR(INDEX(#REF!,MATCH($Q327,#REF!,0)),"")</f>
        <v/>
      </c>
      <c r="X327" s="46" t="str">
        <f t="array" ref="X327">IFERROR(INDEX(#REF!,MATCH($Q327,#REF!,0)),"")</f>
        <v/>
      </c>
      <c r="Y327" s="46" t="str">
        <f t="array" ref="Y327">IFERROR(INDEX(#REF!,MATCH($Q327,#REF!,0)),"")</f>
        <v/>
      </c>
      <c r="Z327" s="46" t="str">
        <f t="array" ref="Z327">IFERROR(INDEX(#REF!,MATCH($Q327,#REF!,0)),"")</f>
        <v/>
      </c>
      <c r="AA327" s="46" t="e">
        <f t="shared" si="1"/>
        <v>#VALUE!</v>
      </c>
      <c r="AB327" s="44"/>
      <c r="AC327" s="44"/>
      <c r="AD327" s="44"/>
    </row>
    <row r="328" spans="1:30" ht="15.75" hidden="1" customHeight="1">
      <c r="A328" s="47" t="s">
        <v>777</v>
      </c>
      <c r="B328" s="47" t="s">
        <v>247</v>
      </c>
      <c r="C328" s="60" t="s">
        <v>569</v>
      </c>
      <c r="D328" s="49" t="s">
        <v>53</v>
      </c>
      <c r="E328" s="49">
        <v>2</v>
      </c>
      <c r="F328" s="50">
        <v>144</v>
      </c>
      <c r="G328" s="51" t="s">
        <v>54</v>
      </c>
      <c r="H328" s="52">
        <v>46143</v>
      </c>
      <c r="I328" s="53" t="s">
        <v>55</v>
      </c>
      <c r="J328" s="53" t="s">
        <v>56</v>
      </c>
      <c r="K328" s="53" t="s">
        <v>164</v>
      </c>
      <c r="L328" s="53" t="s">
        <v>58</v>
      </c>
      <c r="M328" s="54" t="s">
        <v>59</v>
      </c>
      <c r="N328" s="55" t="s">
        <v>21</v>
      </c>
      <c r="O328" s="56" t="s">
        <v>60</v>
      </c>
      <c r="P328" s="56"/>
      <c r="Q328" s="56"/>
      <c r="R328" s="57" t="s">
        <v>202</v>
      </c>
      <c r="S328" s="57" t="s">
        <v>181</v>
      </c>
      <c r="T328" s="56"/>
      <c r="U328" s="56"/>
      <c r="V328" s="57" t="str">
        <f t="array" ref="V328">IFERROR(INDEX(#REF!,MATCH($Q328,#REF!,0)),"")</f>
        <v/>
      </c>
      <c r="W328" s="57" t="str">
        <f t="array" ref="W328">IFERROR(INDEX(#REF!,MATCH($Q328,#REF!,0)),"")</f>
        <v/>
      </c>
      <c r="X328" s="58" t="str">
        <f t="array" ref="X328">IFERROR(INDEX(#REF!,MATCH($Q328,#REF!,0)),"")</f>
        <v/>
      </c>
      <c r="Y328" s="58" t="str">
        <f t="array" ref="Y328">IFERROR(INDEX(#REF!,MATCH($Q328,#REF!,0)),"")</f>
        <v/>
      </c>
      <c r="Z328" s="58" t="str">
        <f t="array" ref="Z328">IFERROR(INDEX(#REF!,MATCH($Q328,#REF!,0)),"")</f>
        <v/>
      </c>
      <c r="AA328" s="58" t="e">
        <f t="shared" si="1"/>
        <v>#VALUE!</v>
      </c>
      <c r="AB328" s="56"/>
      <c r="AC328" s="56"/>
      <c r="AD328" s="56"/>
    </row>
    <row r="329" spans="1:30" ht="15.75" hidden="1" customHeight="1">
      <c r="A329" s="35" t="s">
        <v>778</v>
      </c>
      <c r="B329" s="35" t="s">
        <v>775</v>
      </c>
      <c r="C329" s="36" t="s">
        <v>779</v>
      </c>
      <c r="D329" s="37" t="s">
        <v>53</v>
      </c>
      <c r="E329" s="37">
        <v>2</v>
      </c>
      <c r="F329" s="38">
        <v>500</v>
      </c>
      <c r="G329" s="39" t="s">
        <v>54</v>
      </c>
      <c r="H329" s="40">
        <v>46174</v>
      </c>
      <c r="I329" s="41" t="s">
        <v>55</v>
      </c>
      <c r="J329" s="41" t="s">
        <v>56</v>
      </c>
      <c r="K329" s="41" t="s">
        <v>164</v>
      </c>
      <c r="L329" s="41" t="s">
        <v>58</v>
      </c>
      <c r="M329" s="42" t="s">
        <v>109</v>
      </c>
      <c r="N329" s="43" t="s">
        <v>21</v>
      </c>
      <c r="O329" s="44" t="s">
        <v>60</v>
      </c>
      <c r="P329" s="44"/>
      <c r="Q329" s="44"/>
      <c r="R329" s="45" t="s">
        <v>780</v>
      </c>
      <c r="S329" s="45" t="s">
        <v>781</v>
      </c>
      <c r="T329" s="44"/>
      <c r="U329" s="44"/>
      <c r="V329" s="45" t="str">
        <f t="array" ref="V329">IFERROR(INDEX(#REF!,MATCH($Q329,#REF!,0)),"")</f>
        <v/>
      </c>
      <c r="W329" s="45" t="str">
        <f t="array" ref="W329">IFERROR(INDEX(#REF!,MATCH($Q329,#REF!,0)),"")</f>
        <v/>
      </c>
      <c r="X329" s="46" t="str">
        <f t="array" ref="X329">IFERROR(INDEX(#REF!,MATCH($Q329,#REF!,0)),"")</f>
        <v/>
      </c>
      <c r="Y329" s="46" t="str">
        <f t="array" ref="Y329">IFERROR(INDEX(#REF!,MATCH($Q329,#REF!,0)),"")</f>
        <v/>
      </c>
      <c r="Z329" s="46" t="str">
        <f t="array" ref="Z329">IFERROR(INDEX(#REF!,MATCH($Q329,#REF!,0)),"")</f>
        <v/>
      </c>
      <c r="AA329" s="46" t="e">
        <f t="shared" si="1"/>
        <v>#VALUE!</v>
      </c>
      <c r="AB329" s="44"/>
      <c r="AC329" s="44"/>
      <c r="AD329" s="44"/>
    </row>
    <row r="330" spans="1:30" ht="15.75" hidden="1" customHeight="1">
      <c r="A330" s="47" t="s">
        <v>782</v>
      </c>
      <c r="B330" s="47" t="s">
        <v>775</v>
      </c>
      <c r="C330" s="60" t="s">
        <v>783</v>
      </c>
      <c r="D330" s="49" t="s">
        <v>53</v>
      </c>
      <c r="E330" s="49">
        <v>3</v>
      </c>
      <c r="F330" s="50">
        <v>480</v>
      </c>
      <c r="G330" s="51" t="s">
        <v>54</v>
      </c>
      <c r="H330" s="52">
        <v>46174</v>
      </c>
      <c r="I330" s="53" t="s">
        <v>55</v>
      </c>
      <c r="J330" s="53" t="s">
        <v>56</v>
      </c>
      <c r="K330" s="53" t="s">
        <v>164</v>
      </c>
      <c r="L330" s="53" t="s">
        <v>58</v>
      </c>
      <c r="M330" s="54" t="s">
        <v>109</v>
      </c>
      <c r="N330" s="55" t="s">
        <v>21</v>
      </c>
      <c r="O330" s="56" t="s">
        <v>60</v>
      </c>
      <c r="P330" s="56"/>
      <c r="Q330" s="56"/>
      <c r="R330" s="57" t="s">
        <v>780</v>
      </c>
      <c r="S330" s="57" t="s">
        <v>781</v>
      </c>
      <c r="T330" s="56"/>
      <c r="U330" s="56"/>
      <c r="V330" s="57" t="str">
        <f t="array" ref="V330">IFERROR(INDEX(#REF!,MATCH($Q330,#REF!,0)),"")</f>
        <v/>
      </c>
      <c r="W330" s="57" t="str">
        <f t="array" ref="W330">IFERROR(INDEX(#REF!,MATCH($Q330,#REF!,0)),"")</f>
        <v/>
      </c>
      <c r="X330" s="58" t="str">
        <f t="array" ref="X330">IFERROR(INDEX(#REF!,MATCH($Q330,#REF!,0)),"")</f>
        <v/>
      </c>
      <c r="Y330" s="58" t="str">
        <f t="array" ref="Y330">IFERROR(INDEX(#REF!,MATCH($Q330,#REF!,0)),"")</f>
        <v/>
      </c>
      <c r="Z330" s="58" t="str">
        <f t="array" ref="Z330">IFERROR(INDEX(#REF!,MATCH($Q330,#REF!,0)),"")</f>
        <v/>
      </c>
      <c r="AA330" s="58" t="e">
        <f t="shared" si="1"/>
        <v>#VALUE!</v>
      </c>
      <c r="AB330" s="56"/>
      <c r="AC330" s="56"/>
      <c r="AD330" s="56"/>
    </row>
    <row r="331" spans="1:30" ht="15.75" hidden="1" customHeight="1">
      <c r="A331" s="35" t="s">
        <v>784</v>
      </c>
      <c r="B331" s="35" t="s">
        <v>156</v>
      </c>
      <c r="C331" s="36" t="s">
        <v>785</v>
      </c>
      <c r="D331" s="37" t="s">
        <v>53</v>
      </c>
      <c r="E331" s="37">
        <v>12</v>
      </c>
      <c r="F331" s="38">
        <v>120</v>
      </c>
      <c r="G331" s="39" t="s">
        <v>54</v>
      </c>
      <c r="H331" s="40">
        <v>46143</v>
      </c>
      <c r="I331" s="41" t="s">
        <v>55</v>
      </c>
      <c r="J331" s="41" t="s">
        <v>56</v>
      </c>
      <c r="K331" s="41" t="s">
        <v>164</v>
      </c>
      <c r="L331" s="41" t="s">
        <v>58</v>
      </c>
      <c r="M331" s="42" t="s">
        <v>73</v>
      </c>
      <c r="N331" s="43" t="s">
        <v>21</v>
      </c>
      <c r="O331" s="44" t="s">
        <v>60</v>
      </c>
      <c r="P331" s="44"/>
      <c r="Q331" s="44"/>
      <c r="R331" s="45" t="s">
        <v>202</v>
      </c>
      <c r="S331" s="45" t="s">
        <v>181</v>
      </c>
      <c r="T331" s="44"/>
      <c r="U331" s="44"/>
      <c r="V331" s="45" t="str">
        <f t="array" ref="V331">IFERROR(INDEX(#REF!,MATCH($Q331,#REF!,0)),"")</f>
        <v/>
      </c>
      <c r="W331" s="45" t="str">
        <f t="array" ref="W331">IFERROR(INDEX(#REF!,MATCH($Q331,#REF!,0)),"")</f>
        <v/>
      </c>
      <c r="X331" s="46" t="str">
        <f t="array" ref="X331">IFERROR(INDEX(#REF!,MATCH($Q331,#REF!,0)),"")</f>
        <v/>
      </c>
      <c r="Y331" s="46" t="str">
        <f t="array" ref="Y331">IFERROR(INDEX(#REF!,MATCH($Q331,#REF!,0)),"")</f>
        <v/>
      </c>
      <c r="Z331" s="46" t="str">
        <f t="array" ref="Z331">IFERROR(INDEX(#REF!,MATCH($Q331,#REF!,0)),"")</f>
        <v/>
      </c>
      <c r="AA331" s="46" t="e">
        <f t="shared" si="1"/>
        <v>#VALUE!</v>
      </c>
      <c r="AB331" s="44"/>
      <c r="AC331" s="44"/>
      <c r="AD331" s="44"/>
    </row>
    <row r="332" spans="1:30" ht="15.75" hidden="1" customHeight="1">
      <c r="A332" s="47" t="s">
        <v>786</v>
      </c>
      <c r="B332" s="47" t="s">
        <v>156</v>
      </c>
      <c r="C332" s="60" t="s">
        <v>787</v>
      </c>
      <c r="D332" s="49" t="s">
        <v>53</v>
      </c>
      <c r="E332" s="49">
        <v>12</v>
      </c>
      <c r="F332" s="50">
        <v>120</v>
      </c>
      <c r="G332" s="51" t="s">
        <v>54</v>
      </c>
      <c r="H332" s="52">
        <v>46143</v>
      </c>
      <c r="I332" s="53" t="s">
        <v>55</v>
      </c>
      <c r="J332" s="53" t="s">
        <v>56</v>
      </c>
      <c r="K332" s="53" t="s">
        <v>164</v>
      </c>
      <c r="L332" s="53" t="s">
        <v>58</v>
      </c>
      <c r="M332" s="54" t="s">
        <v>73</v>
      </c>
      <c r="N332" s="55" t="s">
        <v>21</v>
      </c>
      <c r="O332" s="56" t="s">
        <v>60</v>
      </c>
      <c r="P332" s="56"/>
      <c r="Q332" s="56"/>
      <c r="R332" s="57" t="s">
        <v>202</v>
      </c>
      <c r="S332" s="57" t="s">
        <v>181</v>
      </c>
      <c r="T332" s="56"/>
      <c r="U332" s="56"/>
      <c r="V332" s="57" t="str">
        <f t="array" ref="V332">IFERROR(INDEX(#REF!,MATCH($Q332,#REF!,0)),"")</f>
        <v/>
      </c>
      <c r="W332" s="57" t="str">
        <f t="array" ref="W332">IFERROR(INDEX(#REF!,MATCH($Q332,#REF!,0)),"")</f>
        <v/>
      </c>
      <c r="X332" s="58" t="str">
        <f t="array" ref="X332">IFERROR(INDEX(#REF!,MATCH($Q332,#REF!,0)),"")</f>
        <v/>
      </c>
      <c r="Y332" s="58" t="str">
        <f t="array" ref="Y332">IFERROR(INDEX(#REF!,MATCH($Q332,#REF!,0)),"")</f>
        <v/>
      </c>
      <c r="Z332" s="58" t="str">
        <f t="array" ref="Z332">IFERROR(INDEX(#REF!,MATCH($Q332,#REF!,0)),"")</f>
        <v/>
      </c>
      <c r="AA332" s="58" t="e">
        <f t="shared" si="1"/>
        <v>#VALUE!</v>
      </c>
      <c r="AB332" s="56"/>
      <c r="AC332" s="56"/>
      <c r="AD332" s="56"/>
    </row>
    <row r="333" spans="1:30" ht="15.75" hidden="1" customHeight="1">
      <c r="A333" s="35" t="s">
        <v>788</v>
      </c>
      <c r="B333" s="35" t="s">
        <v>156</v>
      </c>
      <c r="C333" s="36" t="s">
        <v>789</v>
      </c>
      <c r="D333" s="37" t="s">
        <v>53</v>
      </c>
      <c r="E333" s="37">
        <v>12</v>
      </c>
      <c r="F333" s="38">
        <v>120</v>
      </c>
      <c r="G333" s="39" t="s">
        <v>54</v>
      </c>
      <c r="H333" s="40">
        <v>46143</v>
      </c>
      <c r="I333" s="41" t="s">
        <v>55</v>
      </c>
      <c r="J333" s="41" t="s">
        <v>56</v>
      </c>
      <c r="K333" s="41" t="s">
        <v>164</v>
      </c>
      <c r="L333" s="41" t="s">
        <v>58</v>
      </c>
      <c r="M333" s="42" t="s">
        <v>59</v>
      </c>
      <c r="N333" s="43" t="s">
        <v>21</v>
      </c>
      <c r="O333" s="44" t="s">
        <v>60</v>
      </c>
      <c r="P333" s="44"/>
      <c r="Q333" s="44"/>
      <c r="R333" s="45" t="s">
        <v>202</v>
      </c>
      <c r="S333" s="45" t="s">
        <v>181</v>
      </c>
      <c r="T333" s="44"/>
      <c r="U333" s="44"/>
      <c r="V333" s="45" t="str">
        <f t="array" ref="V333">IFERROR(INDEX(#REF!,MATCH($Q333,#REF!,0)),"")</f>
        <v/>
      </c>
      <c r="W333" s="45" t="str">
        <f t="array" ref="W333">IFERROR(INDEX(#REF!,MATCH($Q333,#REF!,0)),"")</f>
        <v/>
      </c>
      <c r="X333" s="46" t="str">
        <f t="array" ref="X333">IFERROR(INDEX(#REF!,MATCH($Q333,#REF!,0)),"")</f>
        <v/>
      </c>
      <c r="Y333" s="46" t="str">
        <f t="array" ref="Y333">IFERROR(INDEX(#REF!,MATCH($Q333,#REF!,0)),"")</f>
        <v/>
      </c>
      <c r="Z333" s="46" t="str">
        <f t="array" ref="Z333">IFERROR(INDEX(#REF!,MATCH($Q333,#REF!,0)),"")</f>
        <v/>
      </c>
      <c r="AA333" s="46" t="e">
        <f t="shared" si="1"/>
        <v>#VALUE!</v>
      </c>
      <c r="AB333" s="44"/>
      <c r="AC333" s="44"/>
      <c r="AD333" s="44"/>
    </row>
    <row r="334" spans="1:30" ht="15.75" hidden="1" customHeight="1">
      <c r="A334" s="47" t="s">
        <v>790</v>
      </c>
      <c r="B334" s="47" t="s">
        <v>156</v>
      </c>
      <c r="C334" s="60" t="s">
        <v>791</v>
      </c>
      <c r="D334" s="49" t="s">
        <v>53</v>
      </c>
      <c r="E334" s="49">
        <v>12</v>
      </c>
      <c r="F334" s="50">
        <v>120</v>
      </c>
      <c r="G334" s="51" t="s">
        <v>54</v>
      </c>
      <c r="H334" s="52">
        <v>46143</v>
      </c>
      <c r="I334" s="53" t="s">
        <v>55</v>
      </c>
      <c r="J334" s="53" t="s">
        <v>56</v>
      </c>
      <c r="K334" s="53" t="s">
        <v>164</v>
      </c>
      <c r="L334" s="53" t="s">
        <v>58</v>
      </c>
      <c r="M334" s="54" t="s">
        <v>59</v>
      </c>
      <c r="N334" s="55" t="s">
        <v>21</v>
      </c>
      <c r="O334" s="56" t="s">
        <v>60</v>
      </c>
      <c r="P334" s="56"/>
      <c r="Q334" s="56"/>
      <c r="R334" s="57" t="s">
        <v>202</v>
      </c>
      <c r="S334" s="57" t="s">
        <v>181</v>
      </c>
      <c r="T334" s="56"/>
      <c r="U334" s="56"/>
      <c r="V334" s="57" t="str">
        <f t="array" ref="V334">IFERROR(INDEX(#REF!,MATCH($Q334,#REF!,0)),"")</f>
        <v/>
      </c>
      <c r="W334" s="57" t="str">
        <f t="array" ref="W334">IFERROR(INDEX(#REF!,MATCH($Q334,#REF!,0)),"")</f>
        <v/>
      </c>
      <c r="X334" s="58" t="str">
        <f t="array" ref="X334">IFERROR(INDEX(#REF!,MATCH($Q334,#REF!,0)),"")</f>
        <v/>
      </c>
      <c r="Y334" s="58" t="str">
        <f t="array" ref="Y334">IFERROR(INDEX(#REF!,MATCH($Q334,#REF!,0)),"")</f>
        <v/>
      </c>
      <c r="Z334" s="58" t="str">
        <f t="array" ref="Z334">IFERROR(INDEX(#REF!,MATCH($Q334,#REF!,0)),"")</f>
        <v/>
      </c>
      <c r="AA334" s="58" t="e">
        <f t="shared" si="1"/>
        <v>#VALUE!</v>
      </c>
      <c r="AB334" s="56"/>
      <c r="AC334" s="56"/>
      <c r="AD334" s="56"/>
    </row>
    <row r="335" spans="1:30" ht="15.75" hidden="1" customHeight="1">
      <c r="A335" s="35" t="s">
        <v>792</v>
      </c>
      <c r="B335" s="35" t="s">
        <v>317</v>
      </c>
      <c r="C335" s="36" t="s">
        <v>793</v>
      </c>
      <c r="D335" s="37" t="s">
        <v>53</v>
      </c>
      <c r="E335" s="37">
        <v>4</v>
      </c>
      <c r="F335" s="38">
        <v>120</v>
      </c>
      <c r="G335" s="39" t="s">
        <v>54</v>
      </c>
      <c r="H335" s="40">
        <v>46143</v>
      </c>
      <c r="I335" s="41" t="s">
        <v>55</v>
      </c>
      <c r="J335" s="41" t="s">
        <v>56</v>
      </c>
      <c r="K335" s="41" t="s">
        <v>164</v>
      </c>
      <c r="L335" s="41" t="s">
        <v>58</v>
      </c>
      <c r="M335" s="42" t="s">
        <v>102</v>
      </c>
      <c r="N335" s="43" t="s">
        <v>21</v>
      </c>
      <c r="O335" s="44" t="s">
        <v>60</v>
      </c>
      <c r="P335" s="44"/>
      <c r="Q335" s="44"/>
      <c r="R335" s="45"/>
      <c r="S335" s="45" t="s">
        <v>752</v>
      </c>
      <c r="T335" s="44"/>
      <c r="U335" s="44"/>
      <c r="V335" s="45" t="str">
        <f t="array" ref="V335">IFERROR(INDEX(#REF!,MATCH($Q335,#REF!,0)),"")</f>
        <v/>
      </c>
      <c r="W335" s="45" t="str">
        <f t="array" ref="W335">IFERROR(INDEX(#REF!,MATCH($Q335,#REF!,0)),"")</f>
        <v/>
      </c>
      <c r="X335" s="46" t="str">
        <f t="array" ref="X335">IFERROR(INDEX(#REF!,MATCH($Q335,#REF!,0)),"")</f>
        <v/>
      </c>
      <c r="Y335" s="46" t="str">
        <f t="array" ref="Y335">IFERROR(INDEX(#REF!,MATCH($Q335,#REF!,0)),"")</f>
        <v/>
      </c>
      <c r="Z335" s="46" t="str">
        <f t="array" ref="Z335">IFERROR(INDEX(#REF!,MATCH($Q335,#REF!,0)),"")</f>
        <v/>
      </c>
      <c r="AA335" s="46" t="e">
        <f t="shared" si="1"/>
        <v>#VALUE!</v>
      </c>
      <c r="AB335" s="44"/>
      <c r="AC335" s="44"/>
      <c r="AD335" s="44"/>
    </row>
    <row r="336" spans="1:30" ht="15.75" hidden="1" customHeight="1">
      <c r="A336" s="47" t="s">
        <v>794</v>
      </c>
      <c r="B336" s="47" t="s">
        <v>172</v>
      </c>
      <c r="C336" s="60" t="s">
        <v>793</v>
      </c>
      <c r="D336" s="49" t="s">
        <v>53</v>
      </c>
      <c r="E336" s="49">
        <v>4</v>
      </c>
      <c r="F336" s="50">
        <v>120</v>
      </c>
      <c r="G336" s="51" t="s">
        <v>54</v>
      </c>
      <c r="H336" s="52">
        <v>46143</v>
      </c>
      <c r="I336" s="53" t="s">
        <v>55</v>
      </c>
      <c r="J336" s="53" t="s">
        <v>56</v>
      </c>
      <c r="K336" s="53" t="s">
        <v>164</v>
      </c>
      <c r="L336" s="53" t="s">
        <v>58</v>
      </c>
      <c r="M336" s="54" t="s">
        <v>102</v>
      </c>
      <c r="N336" s="55" t="s">
        <v>21</v>
      </c>
      <c r="O336" s="56" t="s">
        <v>60</v>
      </c>
      <c r="P336" s="56"/>
      <c r="Q336" s="56"/>
      <c r="R336" s="57"/>
      <c r="S336" s="57" t="s">
        <v>752</v>
      </c>
      <c r="T336" s="56"/>
      <c r="U336" s="56"/>
      <c r="V336" s="57" t="str">
        <f t="array" ref="V336">IFERROR(INDEX(#REF!,MATCH($Q336,#REF!,0)),"")</f>
        <v/>
      </c>
      <c r="W336" s="57" t="str">
        <f t="array" ref="W336">IFERROR(INDEX(#REF!,MATCH($Q336,#REF!,0)),"")</f>
        <v/>
      </c>
      <c r="X336" s="58" t="str">
        <f t="array" ref="X336">IFERROR(INDEX(#REF!,MATCH($Q336,#REF!,0)),"")</f>
        <v/>
      </c>
      <c r="Y336" s="58" t="str">
        <f t="array" ref="Y336">IFERROR(INDEX(#REF!,MATCH($Q336,#REF!,0)),"")</f>
        <v/>
      </c>
      <c r="Z336" s="58" t="str">
        <f t="array" ref="Z336">IFERROR(INDEX(#REF!,MATCH($Q336,#REF!,0)),"")</f>
        <v/>
      </c>
      <c r="AA336" s="58" t="e">
        <f t="shared" si="1"/>
        <v>#VALUE!</v>
      </c>
      <c r="AB336" s="56"/>
      <c r="AC336" s="56"/>
      <c r="AD336" s="56"/>
    </row>
    <row r="337" spans="1:30" ht="15.75" hidden="1" customHeight="1">
      <c r="A337" s="35" t="s">
        <v>795</v>
      </c>
      <c r="B337" s="35" t="s">
        <v>283</v>
      </c>
      <c r="C337" s="36" t="s">
        <v>724</v>
      </c>
      <c r="D337" s="37" t="s">
        <v>53</v>
      </c>
      <c r="E337" s="37">
        <v>2</v>
      </c>
      <c r="F337" s="38">
        <v>118</v>
      </c>
      <c r="G337" s="39" t="s">
        <v>54</v>
      </c>
      <c r="H337" s="40">
        <v>46143</v>
      </c>
      <c r="I337" s="41" t="s">
        <v>55</v>
      </c>
      <c r="J337" s="41" t="s">
        <v>56</v>
      </c>
      <c r="K337" s="41" t="s">
        <v>164</v>
      </c>
      <c r="L337" s="41" t="s">
        <v>58</v>
      </c>
      <c r="M337" s="42" t="s">
        <v>59</v>
      </c>
      <c r="N337" s="43" t="s">
        <v>21</v>
      </c>
      <c r="O337" s="44" t="s">
        <v>60</v>
      </c>
      <c r="P337" s="44"/>
      <c r="Q337" s="44"/>
      <c r="R337" s="45" t="s">
        <v>322</v>
      </c>
      <c r="S337" s="45" t="s">
        <v>323</v>
      </c>
      <c r="T337" s="44"/>
      <c r="U337" s="44"/>
      <c r="V337" s="45" t="str">
        <f t="array" ref="V337">IFERROR(INDEX(#REF!,MATCH($Q337,#REF!,0)),"")</f>
        <v/>
      </c>
      <c r="W337" s="45" t="str">
        <f t="array" ref="W337">IFERROR(INDEX(#REF!,MATCH($Q337,#REF!,0)),"")</f>
        <v/>
      </c>
      <c r="X337" s="46" t="str">
        <f t="array" ref="X337">IFERROR(INDEX(#REF!,MATCH($Q337,#REF!,0)),"")</f>
        <v/>
      </c>
      <c r="Y337" s="46" t="str">
        <f t="array" ref="Y337">IFERROR(INDEX(#REF!,MATCH($Q337,#REF!,0)),"")</f>
        <v/>
      </c>
      <c r="Z337" s="46" t="str">
        <f t="array" ref="Z337">IFERROR(INDEX(#REF!,MATCH($Q337,#REF!,0)),"")</f>
        <v/>
      </c>
      <c r="AA337" s="46" t="e">
        <f t="shared" si="1"/>
        <v>#VALUE!</v>
      </c>
      <c r="AB337" s="44"/>
      <c r="AC337" s="44"/>
      <c r="AD337" s="44"/>
    </row>
    <row r="338" spans="1:30" ht="15.75" hidden="1" customHeight="1">
      <c r="A338" s="47" t="s">
        <v>796</v>
      </c>
      <c r="B338" s="47" t="s">
        <v>161</v>
      </c>
      <c r="C338" s="60" t="s">
        <v>724</v>
      </c>
      <c r="D338" s="49" t="s">
        <v>53</v>
      </c>
      <c r="E338" s="49">
        <v>2</v>
      </c>
      <c r="F338" s="50">
        <v>118</v>
      </c>
      <c r="G338" s="51" t="s">
        <v>54</v>
      </c>
      <c r="H338" s="52">
        <v>46143</v>
      </c>
      <c r="I338" s="53" t="s">
        <v>55</v>
      </c>
      <c r="J338" s="53" t="s">
        <v>56</v>
      </c>
      <c r="K338" s="53" t="s">
        <v>164</v>
      </c>
      <c r="L338" s="53" t="s">
        <v>58</v>
      </c>
      <c r="M338" s="54" t="s">
        <v>59</v>
      </c>
      <c r="N338" s="55" t="s">
        <v>21</v>
      </c>
      <c r="O338" s="56" t="s">
        <v>60</v>
      </c>
      <c r="P338" s="56"/>
      <c r="Q338" s="56"/>
      <c r="R338" s="57" t="s">
        <v>322</v>
      </c>
      <c r="S338" s="57" t="s">
        <v>323</v>
      </c>
      <c r="T338" s="56"/>
      <c r="U338" s="56"/>
      <c r="V338" s="57" t="str">
        <f t="array" ref="V338">IFERROR(INDEX(#REF!,MATCH($Q338,#REF!,0)),"")</f>
        <v/>
      </c>
      <c r="W338" s="57" t="str">
        <f t="array" ref="W338">IFERROR(INDEX(#REF!,MATCH($Q338,#REF!,0)),"")</f>
        <v/>
      </c>
      <c r="X338" s="58" t="str">
        <f t="array" ref="X338">IFERROR(INDEX(#REF!,MATCH($Q338,#REF!,0)),"")</f>
        <v/>
      </c>
      <c r="Y338" s="58" t="str">
        <f t="array" ref="Y338">IFERROR(INDEX(#REF!,MATCH($Q338,#REF!,0)),"")</f>
        <v/>
      </c>
      <c r="Z338" s="58" t="str">
        <f t="array" ref="Z338">IFERROR(INDEX(#REF!,MATCH($Q338,#REF!,0)),"")</f>
        <v/>
      </c>
      <c r="AA338" s="58" t="e">
        <f t="shared" si="1"/>
        <v>#VALUE!</v>
      </c>
      <c r="AB338" s="56"/>
      <c r="AC338" s="56"/>
      <c r="AD338" s="56"/>
    </row>
    <row r="339" spans="1:30" ht="15.75" hidden="1" customHeight="1">
      <c r="A339" s="35" t="s">
        <v>797</v>
      </c>
      <c r="B339" s="35" t="s">
        <v>156</v>
      </c>
      <c r="C339" s="36" t="s">
        <v>798</v>
      </c>
      <c r="D339" s="37" t="s">
        <v>53</v>
      </c>
      <c r="E339" s="37">
        <v>10</v>
      </c>
      <c r="F339" s="38">
        <v>110</v>
      </c>
      <c r="G339" s="39" t="s">
        <v>54</v>
      </c>
      <c r="H339" s="40">
        <v>46143</v>
      </c>
      <c r="I339" s="41" t="s">
        <v>55</v>
      </c>
      <c r="J339" s="41" t="s">
        <v>56</v>
      </c>
      <c r="K339" s="41" t="s">
        <v>164</v>
      </c>
      <c r="L339" s="41" t="s">
        <v>58</v>
      </c>
      <c r="M339" s="42" t="s">
        <v>136</v>
      </c>
      <c r="N339" s="43" t="s">
        <v>21</v>
      </c>
      <c r="O339" s="44" t="s">
        <v>60</v>
      </c>
      <c r="P339" s="44"/>
      <c r="Q339" s="44"/>
      <c r="R339" s="45" t="s">
        <v>729</v>
      </c>
      <c r="S339" s="45" t="s">
        <v>730</v>
      </c>
      <c r="T339" s="44"/>
      <c r="U339" s="44"/>
      <c r="V339" s="45" t="str">
        <f t="array" ref="V339">IFERROR(INDEX(#REF!,MATCH($Q339,#REF!,0)),"")</f>
        <v/>
      </c>
      <c r="W339" s="45" t="str">
        <f t="array" ref="W339">IFERROR(INDEX(#REF!,MATCH($Q339,#REF!,0)),"")</f>
        <v/>
      </c>
      <c r="X339" s="46" t="str">
        <f t="array" ref="X339">IFERROR(INDEX(#REF!,MATCH($Q339,#REF!,0)),"")</f>
        <v/>
      </c>
      <c r="Y339" s="46" t="str">
        <f t="array" ref="Y339">IFERROR(INDEX(#REF!,MATCH($Q339,#REF!,0)),"")</f>
        <v/>
      </c>
      <c r="Z339" s="46" t="str">
        <f t="array" ref="Z339">IFERROR(INDEX(#REF!,MATCH($Q339,#REF!,0)),"")</f>
        <v/>
      </c>
      <c r="AA339" s="46" t="e">
        <f t="shared" si="1"/>
        <v>#VALUE!</v>
      </c>
      <c r="AB339" s="44"/>
      <c r="AC339" s="44"/>
      <c r="AD339" s="44"/>
    </row>
    <row r="340" spans="1:30" ht="15.75" hidden="1" customHeight="1">
      <c r="A340" s="47" t="s">
        <v>799</v>
      </c>
      <c r="B340" s="47" t="s">
        <v>156</v>
      </c>
      <c r="C340" s="60" t="s">
        <v>800</v>
      </c>
      <c r="D340" s="49" t="s">
        <v>53</v>
      </c>
      <c r="E340" s="49">
        <v>5</v>
      </c>
      <c r="F340" s="50">
        <v>101.85</v>
      </c>
      <c r="G340" s="51" t="s">
        <v>54</v>
      </c>
      <c r="H340" s="52">
        <v>46143</v>
      </c>
      <c r="I340" s="53" t="s">
        <v>55</v>
      </c>
      <c r="J340" s="53" t="s">
        <v>56</v>
      </c>
      <c r="K340" s="53" t="s">
        <v>164</v>
      </c>
      <c r="L340" s="53" t="s">
        <v>58</v>
      </c>
      <c r="M340" s="54" t="s">
        <v>102</v>
      </c>
      <c r="N340" s="55" t="s">
        <v>21</v>
      </c>
      <c r="O340" s="56" t="s">
        <v>60</v>
      </c>
      <c r="P340" s="56"/>
      <c r="Q340" s="56"/>
      <c r="R340" s="57"/>
      <c r="S340" s="57" t="s">
        <v>623</v>
      </c>
      <c r="T340" s="56"/>
      <c r="U340" s="56"/>
      <c r="V340" s="57" t="str">
        <f t="array" ref="V340">IFERROR(INDEX(#REF!,MATCH($Q340,#REF!,0)),"")</f>
        <v/>
      </c>
      <c r="W340" s="57" t="str">
        <f t="array" ref="W340">IFERROR(INDEX(#REF!,MATCH($Q340,#REF!,0)),"")</f>
        <v/>
      </c>
      <c r="X340" s="58" t="str">
        <f t="array" ref="X340">IFERROR(INDEX(#REF!,MATCH($Q340,#REF!,0)),"")</f>
        <v/>
      </c>
      <c r="Y340" s="58" t="str">
        <f t="array" ref="Y340">IFERROR(INDEX(#REF!,MATCH($Q340,#REF!,0)),"")</f>
        <v/>
      </c>
      <c r="Z340" s="58" t="str">
        <f t="array" ref="Z340">IFERROR(INDEX(#REF!,MATCH($Q340,#REF!,0)),"")</f>
        <v/>
      </c>
      <c r="AA340" s="58" t="e">
        <f t="shared" si="1"/>
        <v>#VALUE!</v>
      </c>
      <c r="AB340" s="56"/>
      <c r="AC340" s="56"/>
      <c r="AD340" s="56"/>
    </row>
    <row r="341" spans="1:30" ht="15.75" hidden="1" customHeight="1">
      <c r="A341" s="35" t="s">
        <v>801</v>
      </c>
      <c r="B341" s="35" t="s">
        <v>156</v>
      </c>
      <c r="C341" s="36" t="s">
        <v>802</v>
      </c>
      <c r="D341" s="37" t="s">
        <v>53</v>
      </c>
      <c r="E341" s="37">
        <v>4</v>
      </c>
      <c r="F341" s="38">
        <v>100</v>
      </c>
      <c r="G341" s="39" t="s">
        <v>54</v>
      </c>
      <c r="H341" s="40">
        <v>46143</v>
      </c>
      <c r="I341" s="41" t="s">
        <v>55</v>
      </c>
      <c r="J341" s="41" t="s">
        <v>56</v>
      </c>
      <c r="K341" s="41" t="s">
        <v>164</v>
      </c>
      <c r="L341" s="41" t="s">
        <v>58</v>
      </c>
      <c r="M341" s="42" t="s">
        <v>73</v>
      </c>
      <c r="N341" s="43" t="s">
        <v>21</v>
      </c>
      <c r="O341" s="44" t="s">
        <v>60</v>
      </c>
      <c r="P341" s="44"/>
      <c r="Q341" s="44"/>
      <c r="R341" s="45" t="s">
        <v>202</v>
      </c>
      <c r="S341" s="45" t="s">
        <v>181</v>
      </c>
      <c r="T341" s="65"/>
      <c r="U341" s="44"/>
      <c r="V341" s="45" t="str">
        <f t="array" ref="V341">IFERROR(INDEX(#REF!,MATCH($Q341,#REF!,0)),"")</f>
        <v/>
      </c>
      <c r="W341" s="45" t="str">
        <f t="array" ref="W341">IFERROR(INDEX(#REF!,MATCH($Q341,#REF!,0)),"")</f>
        <v/>
      </c>
      <c r="X341" s="46" t="str">
        <f t="array" ref="X341">IFERROR(INDEX(#REF!,MATCH($Q341,#REF!,0)),"")</f>
        <v/>
      </c>
      <c r="Y341" s="46" t="str">
        <f t="array" ref="Y341">IFERROR(INDEX(#REF!,MATCH($Q341,#REF!,0)),"")</f>
        <v/>
      </c>
      <c r="Z341" s="46" t="str">
        <f t="array" ref="Z341">IFERROR(INDEX(#REF!,MATCH($Q341,#REF!,0)),"")</f>
        <v/>
      </c>
      <c r="AA341" s="46" t="e">
        <f t="shared" si="1"/>
        <v>#VALUE!</v>
      </c>
      <c r="AB341" s="44"/>
      <c r="AC341" s="44"/>
      <c r="AD341" s="44"/>
    </row>
    <row r="342" spans="1:30" ht="15.75" hidden="1" customHeight="1">
      <c r="A342" s="47" t="s">
        <v>803</v>
      </c>
      <c r="B342" s="47" t="s">
        <v>156</v>
      </c>
      <c r="C342" s="60" t="s">
        <v>804</v>
      </c>
      <c r="D342" s="49" t="s">
        <v>53</v>
      </c>
      <c r="E342" s="49">
        <v>2</v>
      </c>
      <c r="F342" s="50">
        <v>100</v>
      </c>
      <c r="G342" s="51" t="s">
        <v>54</v>
      </c>
      <c r="H342" s="52">
        <v>46143</v>
      </c>
      <c r="I342" s="53" t="s">
        <v>55</v>
      </c>
      <c r="J342" s="53" t="s">
        <v>56</v>
      </c>
      <c r="K342" s="53" t="s">
        <v>164</v>
      </c>
      <c r="L342" s="53" t="s">
        <v>58</v>
      </c>
      <c r="M342" s="54" t="s">
        <v>102</v>
      </c>
      <c r="N342" s="55" t="s">
        <v>21</v>
      </c>
      <c r="O342" s="56" t="s">
        <v>60</v>
      </c>
      <c r="P342" s="56"/>
      <c r="Q342" s="56"/>
      <c r="R342" s="57" t="s">
        <v>202</v>
      </c>
      <c r="S342" s="57" t="s">
        <v>181</v>
      </c>
      <c r="T342" s="56"/>
      <c r="U342" s="56"/>
      <c r="V342" s="57" t="str">
        <f t="array" ref="V342">IFERROR(INDEX(#REF!,MATCH($Q342,#REF!,0)),"")</f>
        <v/>
      </c>
      <c r="W342" s="57" t="str">
        <f t="array" ref="W342">IFERROR(INDEX(#REF!,MATCH($Q342,#REF!,0)),"")</f>
        <v/>
      </c>
      <c r="X342" s="58" t="str">
        <f t="array" ref="X342">IFERROR(INDEX(#REF!,MATCH($Q342,#REF!,0)),"")</f>
        <v/>
      </c>
      <c r="Y342" s="58" t="str">
        <f t="array" ref="Y342">IFERROR(INDEX(#REF!,MATCH($Q342,#REF!,0)),"")</f>
        <v/>
      </c>
      <c r="Z342" s="58" t="str">
        <f t="array" ref="Z342">IFERROR(INDEX(#REF!,MATCH($Q342,#REF!,0)),"")</f>
        <v/>
      </c>
      <c r="AA342" s="58" t="e">
        <f t="shared" si="1"/>
        <v>#VALUE!</v>
      </c>
      <c r="AB342" s="56"/>
      <c r="AC342" s="56"/>
      <c r="AD342" s="56"/>
    </row>
    <row r="343" spans="1:30" ht="15.75" hidden="1" customHeight="1">
      <c r="A343" s="35" t="s">
        <v>805</v>
      </c>
      <c r="B343" s="35" t="s">
        <v>156</v>
      </c>
      <c r="C343" s="36" t="s">
        <v>806</v>
      </c>
      <c r="D343" s="37" t="s">
        <v>807</v>
      </c>
      <c r="E343" s="37">
        <v>10</v>
      </c>
      <c r="F343" s="38">
        <v>100</v>
      </c>
      <c r="G343" s="39" t="s">
        <v>54</v>
      </c>
      <c r="H343" s="40">
        <v>46143</v>
      </c>
      <c r="I343" s="41" t="s">
        <v>55</v>
      </c>
      <c r="J343" s="41" t="s">
        <v>56</v>
      </c>
      <c r="K343" s="41" t="s">
        <v>164</v>
      </c>
      <c r="L343" s="41" t="s">
        <v>58</v>
      </c>
      <c r="M343" s="42" t="s">
        <v>109</v>
      </c>
      <c r="N343" s="43" t="s">
        <v>21</v>
      </c>
      <c r="O343" s="44" t="s">
        <v>60</v>
      </c>
      <c r="P343" s="44"/>
      <c r="Q343" s="44"/>
      <c r="R343" s="45" t="s">
        <v>562</v>
      </c>
      <c r="S343" s="45" t="s">
        <v>808</v>
      </c>
      <c r="T343" s="44"/>
      <c r="U343" s="44"/>
      <c r="V343" s="45" t="str">
        <f t="array" ref="V343">IFERROR(INDEX(#REF!,MATCH($Q343,#REF!,0)),"")</f>
        <v/>
      </c>
      <c r="W343" s="45" t="str">
        <f t="array" ref="W343">IFERROR(INDEX(#REF!,MATCH($Q343,#REF!,0)),"")</f>
        <v/>
      </c>
      <c r="X343" s="46" t="str">
        <f t="array" ref="X343">IFERROR(INDEX(#REF!,MATCH($Q343,#REF!,0)),"")</f>
        <v/>
      </c>
      <c r="Y343" s="46" t="str">
        <f t="array" ref="Y343">IFERROR(INDEX(#REF!,MATCH($Q343,#REF!,0)),"")</f>
        <v/>
      </c>
      <c r="Z343" s="46" t="str">
        <f t="array" ref="Z343">IFERROR(INDEX(#REF!,MATCH($Q343,#REF!,0)),"")</f>
        <v/>
      </c>
      <c r="AA343" s="46" t="e">
        <f t="shared" si="1"/>
        <v>#VALUE!</v>
      </c>
      <c r="AB343" s="44"/>
      <c r="AC343" s="44"/>
      <c r="AD343" s="44"/>
    </row>
    <row r="344" spans="1:30" ht="15.75" hidden="1" customHeight="1">
      <c r="A344" s="47" t="s">
        <v>809</v>
      </c>
      <c r="B344" s="47" t="s">
        <v>237</v>
      </c>
      <c r="C344" s="60" t="s">
        <v>810</v>
      </c>
      <c r="D344" s="49" t="s">
        <v>53</v>
      </c>
      <c r="E344" s="49">
        <v>2</v>
      </c>
      <c r="F344" s="50">
        <v>100</v>
      </c>
      <c r="G344" s="51" t="s">
        <v>54</v>
      </c>
      <c r="H344" s="52">
        <v>46143</v>
      </c>
      <c r="I344" s="53" t="s">
        <v>55</v>
      </c>
      <c r="J344" s="53" t="s">
        <v>56</v>
      </c>
      <c r="K344" s="53" t="s">
        <v>164</v>
      </c>
      <c r="L344" s="53" t="s">
        <v>58</v>
      </c>
      <c r="M344" s="54" t="s">
        <v>153</v>
      </c>
      <c r="N344" s="55" t="s">
        <v>21</v>
      </c>
      <c r="O344" s="56" t="s">
        <v>60</v>
      </c>
      <c r="P344" s="56"/>
      <c r="Q344" s="56"/>
      <c r="R344" s="57" t="s">
        <v>304</v>
      </c>
      <c r="S344" s="57" t="s">
        <v>305</v>
      </c>
      <c r="T344" s="56"/>
      <c r="U344" s="56"/>
      <c r="V344" s="57" t="str">
        <f t="array" ref="V344">IFERROR(INDEX(#REF!,MATCH($Q344,#REF!,0)),"")</f>
        <v/>
      </c>
      <c r="W344" s="57" t="str">
        <f t="array" ref="W344">IFERROR(INDEX(#REF!,MATCH($Q344,#REF!,0)),"")</f>
        <v/>
      </c>
      <c r="X344" s="58" t="str">
        <f t="array" ref="X344">IFERROR(INDEX(#REF!,MATCH($Q344,#REF!,0)),"")</f>
        <v/>
      </c>
      <c r="Y344" s="58" t="str">
        <f t="array" ref="Y344">IFERROR(INDEX(#REF!,MATCH($Q344,#REF!,0)),"")</f>
        <v/>
      </c>
      <c r="Z344" s="58" t="str">
        <f t="array" ref="Z344">IFERROR(INDEX(#REF!,MATCH($Q344,#REF!,0)),"")</f>
        <v/>
      </c>
      <c r="AA344" s="58" t="e">
        <f t="shared" si="1"/>
        <v>#VALUE!</v>
      </c>
      <c r="AB344" s="56"/>
      <c r="AC344" s="56"/>
      <c r="AD344" s="56"/>
    </row>
    <row r="345" spans="1:30" ht="15.75" hidden="1" customHeight="1">
      <c r="A345" s="35" t="s">
        <v>811</v>
      </c>
      <c r="B345" s="35" t="s">
        <v>169</v>
      </c>
      <c r="C345" s="36" t="s">
        <v>810</v>
      </c>
      <c r="D345" s="37" t="s">
        <v>53</v>
      </c>
      <c r="E345" s="37">
        <v>2</v>
      </c>
      <c r="F345" s="38">
        <v>100</v>
      </c>
      <c r="G345" s="39" t="s">
        <v>54</v>
      </c>
      <c r="H345" s="40">
        <v>46143</v>
      </c>
      <c r="I345" s="41" t="s">
        <v>55</v>
      </c>
      <c r="J345" s="41" t="s">
        <v>56</v>
      </c>
      <c r="K345" s="41" t="s">
        <v>164</v>
      </c>
      <c r="L345" s="41" t="s">
        <v>58</v>
      </c>
      <c r="M345" s="42" t="s">
        <v>153</v>
      </c>
      <c r="N345" s="43" t="s">
        <v>21</v>
      </c>
      <c r="O345" s="44" t="s">
        <v>60</v>
      </c>
      <c r="P345" s="44"/>
      <c r="Q345" s="44"/>
      <c r="R345" s="45" t="s">
        <v>304</v>
      </c>
      <c r="S345" s="45" t="s">
        <v>305</v>
      </c>
      <c r="T345" s="44"/>
      <c r="U345" s="44"/>
      <c r="V345" s="45" t="str">
        <f t="array" ref="V345">IFERROR(INDEX(#REF!,MATCH($Q345,#REF!,0)),"")</f>
        <v/>
      </c>
      <c r="W345" s="45" t="str">
        <f t="array" ref="W345">IFERROR(INDEX(#REF!,MATCH($Q345,#REF!,0)),"")</f>
        <v/>
      </c>
      <c r="X345" s="46" t="str">
        <f t="array" ref="X345">IFERROR(INDEX(#REF!,MATCH($Q345,#REF!,0)),"")</f>
        <v/>
      </c>
      <c r="Y345" s="46" t="str">
        <f t="array" ref="Y345">IFERROR(INDEX(#REF!,MATCH($Q345,#REF!,0)),"")</f>
        <v/>
      </c>
      <c r="Z345" s="46" t="str">
        <f t="array" ref="Z345">IFERROR(INDEX(#REF!,MATCH($Q345,#REF!,0)),"")</f>
        <v/>
      </c>
      <c r="AA345" s="46" t="e">
        <f t="shared" si="1"/>
        <v>#VALUE!</v>
      </c>
      <c r="AB345" s="44"/>
      <c r="AC345" s="44"/>
      <c r="AD345" s="44"/>
    </row>
    <row r="346" spans="1:30" ht="15.75" hidden="1" customHeight="1">
      <c r="A346" s="47" t="s">
        <v>812</v>
      </c>
      <c r="B346" s="47" t="s">
        <v>283</v>
      </c>
      <c r="C346" s="60" t="s">
        <v>740</v>
      </c>
      <c r="D346" s="49" t="s">
        <v>53</v>
      </c>
      <c r="E346" s="49">
        <v>2</v>
      </c>
      <c r="F346" s="50">
        <v>100</v>
      </c>
      <c r="G346" s="51" t="s">
        <v>54</v>
      </c>
      <c r="H346" s="52">
        <v>46143</v>
      </c>
      <c r="I346" s="53" t="s">
        <v>55</v>
      </c>
      <c r="J346" s="53" t="s">
        <v>56</v>
      </c>
      <c r="K346" s="53" t="s">
        <v>164</v>
      </c>
      <c r="L346" s="53" t="s">
        <v>58</v>
      </c>
      <c r="M346" s="54" t="s">
        <v>73</v>
      </c>
      <c r="N346" s="55" t="s">
        <v>21</v>
      </c>
      <c r="O346" s="56" t="s">
        <v>60</v>
      </c>
      <c r="P346" s="56"/>
      <c r="Q346" s="56"/>
      <c r="R346" s="57" t="s">
        <v>158</v>
      </c>
      <c r="S346" s="57" t="s">
        <v>741</v>
      </c>
      <c r="T346" s="56"/>
      <c r="U346" s="56"/>
      <c r="V346" s="57" t="str">
        <f t="array" ref="V346">IFERROR(INDEX(#REF!,MATCH($Q346,#REF!,0)),"")</f>
        <v/>
      </c>
      <c r="W346" s="57" t="str">
        <f t="array" ref="W346">IFERROR(INDEX(#REF!,MATCH($Q346,#REF!,0)),"")</f>
        <v/>
      </c>
      <c r="X346" s="58" t="str">
        <f t="array" ref="X346">IFERROR(INDEX(#REF!,MATCH($Q346,#REF!,0)),"")</f>
        <v/>
      </c>
      <c r="Y346" s="58" t="str">
        <f t="array" ref="Y346">IFERROR(INDEX(#REF!,MATCH($Q346,#REF!,0)),"")</f>
        <v/>
      </c>
      <c r="Z346" s="58" t="str">
        <f t="array" ref="Z346">IFERROR(INDEX(#REF!,MATCH($Q346,#REF!,0)),"")</f>
        <v/>
      </c>
      <c r="AA346" s="58" t="e">
        <f t="shared" si="1"/>
        <v>#VALUE!</v>
      </c>
      <c r="AB346" s="56"/>
      <c r="AC346" s="56"/>
      <c r="AD346" s="56"/>
    </row>
    <row r="347" spans="1:30" ht="15.75" hidden="1" customHeight="1">
      <c r="A347" s="35" t="s">
        <v>813</v>
      </c>
      <c r="B347" s="35" t="s">
        <v>233</v>
      </c>
      <c r="C347" s="36" t="s">
        <v>549</v>
      </c>
      <c r="D347" s="37" t="s">
        <v>53</v>
      </c>
      <c r="E347" s="37">
        <v>1</v>
      </c>
      <c r="F347" s="38">
        <v>100</v>
      </c>
      <c r="G347" s="39" t="s">
        <v>54</v>
      </c>
      <c r="H347" s="40">
        <v>46143</v>
      </c>
      <c r="I347" s="41" t="s">
        <v>55</v>
      </c>
      <c r="J347" s="41" t="s">
        <v>56</v>
      </c>
      <c r="K347" s="41" t="s">
        <v>164</v>
      </c>
      <c r="L347" s="41" t="s">
        <v>58</v>
      </c>
      <c r="M347" s="42" t="s">
        <v>59</v>
      </c>
      <c r="N347" s="43" t="s">
        <v>21</v>
      </c>
      <c r="O347" s="44" t="s">
        <v>60</v>
      </c>
      <c r="P347" s="44"/>
      <c r="Q347" s="44"/>
      <c r="R347" s="45"/>
      <c r="S347" s="45" t="s">
        <v>488</v>
      </c>
      <c r="T347" s="44"/>
      <c r="U347" s="44"/>
      <c r="V347" s="45" t="str">
        <f t="array" ref="V347">IFERROR(INDEX(#REF!,MATCH($Q347,#REF!,0)),"")</f>
        <v/>
      </c>
      <c r="W347" s="45" t="str">
        <f t="array" ref="W347">IFERROR(INDEX(#REF!,MATCH($Q347,#REF!,0)),"")</f>
        <v/>
      </c>
      <c r="X347" s="46" t="str">
        <f t="array" ref="X347">IFERROR(INDEX(#REF!,MATCH($Q347,#REF!,0)),"")</f>
        <v/>
      </c>
      <c r="Y347" s="46" t="str">
        <f t="array" ref="Y347">IFERROR(INDEX(#REF!,MATCH($Q347,#REF!,0)),"")</f>
        <v/>
      </c>
      <c r="Z347" s="46" t="str">
        <f t="array" ref="Z347">IFERROR(INDEX(#REF!,MATCH($Q347,#REF!,0)),"")</f>
        <v/>
      </c>
      <c r="AA347" s="46" t="e">
        <f t="shared" si="1"/>
        <v>#VALUE!</v>
      </c>
      <c r="AB347" s="44"/>
      <c r="AC347" s="44"/>
      <c r="AD347" s="44"/>
    </row>
    <row r="348" spans="1:30" ht="15.75" hidden="1" customHeight="1">
      <c r="A348" s="47" t="s">
        <v>814</v>
      </c>
      <c r="B348" s="47" t="s">
        <v>317</v>
      </c>
      <c r="C348" s="60" t="s">
        <v>751</v>
      </c>
      <c r="D348" s="49" t="s">
        <v>53</v>
      </c>
      <c r="E348" s="49">
        <v>2</v>
      </c>
      <c r="F348" s="50">
        <v>100</v>
      </c>
      <c r="G348" s="51" t="s">
        <v>54</v>
      </c>
      <c r="H348" s="52">
        <v>46143</v>
      </c>
      <c r="I348" s="53" t="s">
        <v>55</v>
      </c>
      <c r="J348" s="53" t="s">
        <v>56</v>
      </c>
      <c r="K348" s="53" t="s">
        <v>164</v>
      </c>
      <c r="L348" s="53" t="s">
        <v>58</v>
      </c>
      <c r="M348" s="54" t="s">
        <v>102</v>
      </c>
      <c r="N348" s="55" t="s">
        <v>21</v>
      </c>
      <c r="O348" s="56" t="s">
        <v>60</v>
      </c>
      <c r="P348" s="56"/>
      <c r="Q348" s="56"/>
      <c r="R348" s="57" t="s">
        <v>158</v>
      </c>
      <c r="S348" s="57" t="s">
        <v>752</v>
      </c>
      <c r="T348" s="56"/>
      <c r="U348" s="56"/>
      <c r="V348" s="57" t="str">
        <f t="array" ref="V348">IFERROR(INDEX(#REF!,MATCH($Q348,#REF!,0)),"")</f>
        <v/>
      </c>
      <c r="W348" s="57" t="str">
        <f t="array" ref="W348">IFERROR(INDEX(#REF!,MATCH($Q348,#REF!,0)),"")</f>
        <v/>
      </c>
      <c r="X348" s="58" t="str">
        <f t="array" ref="X348">IFERROR(INDEX(#REF!,MATCH($Q348,#REF!,0)),"")</f>
        <v/>
      </c>
      <c r="Y348" s="58" t="str">
        <f t="array" ref="Y348">IFERROR(INDEX(#REF!,MATCH($Q348,#REF!,0)),"")</f>
        <v/>
      </c>
      <c r="Z348" s="58" t="str">
        <f t="array" ref="Z348">IFERROR(INDEX(#REF!,MATCH($Q348,#REF!,0)),"")</f>
        <v/>
      </c>
      <c r="AA348" s="58" t="e">
        <f t="shared" si="1"/>
        <v>#VALUE!</v>
      </c>
      <c r="AB348" s="56"/>
      <c r="AC348" s="56"/>
      <c r="AD348" s="56"/>
    </row>
    <row r="349" spans="1:30" ht="15.75" hidden="1" customHeight="1">
      <c r="A349" s="35" t="s">
        <v>815</v>
      </c>
      <c r="B349" s="35" t="s">
        <v>317</v>
      </c>
      <c r="C349" s="36" t="s">
        <v>816</v>
      </c>
      <c r="D349" s="37" t="s">
        <v>53</v>
      </c>
      <c r="E349" s="37">
        <v>4</v>
      </c>
      <c r="F349" s="38">
        <v>96</v>
      </c>
      <c r="G349" s="39" t="s">
        <v>54</v>
      </c>
      <c r="H349" s="40">
        <v>46143</v>
      </c>
      <c r="I349" s="41" t="s">
        <v>55</v>
      </c>
      <c r="J349" s="41" t="s">
        <v>56</v>
      </c>
      <c r="K349" s="41" t="s">
        <v>164</v>
      </c>
      <c r="L349" s="41" t="s">
        <v>58</v>
      </c>
      <c r="M349" s="69" t="s">
        <v>102</v>
      </c>
      <c r="N349" s="43" t="s">
        <v>21</v>
      </c>
      <c r="O349" s="44" t="s">
        <v>60</v>
      </c>
      <c r="P349" s="44"/>
      <c r="Q349" s="44"/>
      <c r="R349" s="45" t="s">
        <v>322</v>
      </c>
      <c r="S349" s="45" t="s">
        <v>323</v>
      </c>
      <c r="T349" s="44"/>
      <c r="U349" s="44"/>
      <c r="V349" s="45" t="str">
        <f t="array" ref="V349">IFERROR(INDEX(#REF!,MATCH($Q349,#REF!,0)),"")</f>
        <v/>
      </c>
      <c r="W349" s="45" t="str">
        <f t="array" ref="W349">IFERROR(INDEX(#REF!,MATCH($Q349,#REF!,0)),"")</f>
        <v/>
      </c>
      <c r="X349" s="46" t="str">
        <f t="array" ref="X349">IFERROR(INDEX(#REF!,MATCH($Q349,#REF!,0)),"")</f>
        <v/>
      </c>
      <c r="Y349" s="46" t="str">
        <f t="array" ref="Y349">IFERROR(INDEX(#REF!,MATCH($Q349,#REF!,0)),"")</f>
        <v/>
      </c>
      <c r="Z349" s="46" t="str">
        <f t="array" ref="Z349">IFERROR(INDEX(#REF!,MATCH($Q349,#REF!,0)),"")</f>
        <v/>
      </c>
      <c r="AA349" s="46" t="e">
        <f t="shared" si="1"/>
        <v>#VALUE!</v>
      </c>
      <c r="AB349" s="44"/>
      <c r="AC349" s="44"/>
      <c r="AD349" s="44"/>
    </row>
    <row r="350" spans="1:30" ht="15.75" hidden="1" customHeight="1">
      <c r="A350" s="47" t="s">
        <v>817</v>
      </c>
      <c r="B350" s="47" t="s">
        <v>245</v>
      </c>
      <c r="C350" s="60" t="s">
        <v>816</v>
      </c>
      <c r="D350" s="49" t="s">
        <v>53</v>
      </c>
      <c r="E350" s="49">
        <v>3</v>
      </c>
      <c r="F350" s="50">
        <v>72</v>
      </c>
      <c r="G350" s="51" t="s">
        <v>54</v>
      </c>
      <c r="H350" s="52">
        <v>46143</v>
      </c>
      <c r="I350" s="53" t="s">
        <v>55</v>
      </c>
      <c r="J350" s="53" t="s">
        <v>56</v>
      </c>
      <c r="K350" s="53" t="s">
        <v>164</v>
      </c>
      <c r="L350" s="53" t="s">
        <v>58</v>
      </c>
      <c r="M350" s="70" t="s">
        <v>102</v>
      </c>
      <c r="N350" s="55" t="s">
        <v>21</v>
      </c>
      <c r="O350" s="56" t="s">
        <v>60</v>
      </c>
      <c r="P350" s="56"/>
      <c r="Q350" s="56"/>
      <c r="R350" s="57" t="s">
        <v>322</v>
      </c>
      <c r="S350" s="57" t="s">
        <v>323</v>
      </c>
      <c r="T350" s="56"/>
      <c r="U350" s="56"/>
      <c r="V350" s="57" t="str">
        <f t="array" ref="V350">IFERROR(INDEX(#REF!,MATCH($Q350,#REF!,0)),"")</f>
        <v/>
      </c>
      <c r="W350" s="57" t="str">
        <f t="array" ref="W350">IFERROR(INDEX(#REF!,MATCH($Q350,#REF!,0)),"")</f>
        <v/>
      </c>
      <c r="X350" s="58" t="str">
        <f t="array" ref="X350">IFERROR(INDEX(#REF!,MATCH($Q350,#REF!,0)),"")</f>
        <v/>
      </c>
      <c r="Y350" s="58" t="str">
        <f t="array" ref="Y350">IFERROR(INDEX(#REF!,MATCH($Q350,#REF!,0)),"")</f>
        <v/>
      </c>
      <c r="Z350" s="58" t="str">
        <f t="array" ref="Z350">IFERROR(INDEX(#REF!,MATCH($Q350,#REF!,0)),"")</f>
        <v/>
      </c>
      <c r="AA350" s="58" t="e">
        <f t="shared" si="1"/>
        <v>#VALUE!</v>
      </c>
      <c r="AB350" s="56"/>
      <c r="AC350" s="56"/>
      <c r="AD350" s="56"/>
    </row>
    <row r="351" spans="1:30" ht="15.75" hidden="1" customHeight="1">
      <c r="A351" s="35" t="s">
        <v>818</v>
      </c>
      <c r="B351" s="35" t="s">
        <v>156</v>
      </c>
      <c r="C351" s="36" t="s">
        <v>819</v>
      </c>
      <c r="D351" s="37" t="s">
        <v>53</v>
      </c>
      <c r="E351" s="37">
        <v>1</v>
      </c>
      <c r="F351" s="38">
        <v>70</v>
      </c>
      <c r="G351" s="39" t="s">
        <v>54</v>
      </c>
      <c r="H351" s="40">
        <v>46143</v>
      </c>
      <c r="I351" s="41" t="s">
        <v>55</v>
      </c>
      <c r="J351" s="41" t="s">
        <v>56</v>
      </c>
      <c r="K351" s="41" t="s">
        <v>164</v>
      </c>
      <c r="L351" s="41" t="s">
        <v>58</v>
      </c>
      <c r="M351" s="42" t="s">
        <v>73</v>
      </c>
      <c r="N351" s="43" t="s">
        <v>21</v>
      </c>
      <c r="O351" s="44" t="s">
        <v>60</v>
      </c>
      <c r="P351" s="44"/>
      <c r="Q351" s="44"/>
      <c r="R351" s="45">
        <f t="array" ref="R351">IFERROR(INDEX('BANCO DE DADOS'!$C$3:$C1104,MATCH(C351,'BANCO DE DADOS'!$B$3:$B1104,0),0),"")</f>
        <v>0</v>
      </c>
      <c r="S351" s="45" t="s">
        <v>730</v>
      </c>
      <c r="T351" s="44"/>
      <c r="U351" s="44"/>
      <c r="V351" s="45" t="str">
        <f t="array" ref="V351">IFERROR(INDEX(#REF!,MATCH($Q351,#REF!,0)),"")</f>
        <v/>
      </c>
      <c r="W351" s="45" t="str">
        <f t="array" ref="W351">IFERROR(INDEX(#REF!,MATCH($Q351,#REF!,0)),"")</f>
        <v/>
      </c>
      <c r="X351" s="46" t="str">
        <f t="array" ref="X351">IFERROR(INDEX(#REF!,MATCH($Q351,#REF!,0)),"")</f>
        <v/>
      </c>
      <c r="Y351" s="46" t="str">
        <f t="array" ref="Y351">IFERROR(INDEX(#REF!,MATCH($Q351,#REF!,0)),"")</f>
        <v/>
      </c>
      <c r="Z351" s="46" t="str">
        <f t="array" ref="Z351">IFERROR(INDEX(#REF!,MATCH($Q351,#REF!,0)),"")</f>
        <v/>
      </c>
      <c r="AA351" s="46" t="e">
        <f t="shared" si="1"/>
        <v>#VALUE!</v>
      </c>
      <c r="AB351" s="44"/>
      <c r="AC351" s="44"/>
      <c r="AD351" s="44"/>
    </row>
    <row r="352" spans="1:30" ht="15.75" hidden="1" customHeight="1">
      <c r="A352" s="47" t="s">
        <v>820</v>
      </c>
      <c r="B352" s="47" t="s">
        <v>156</v>
      </c>
      <c r="C352" s="60" t="s">
        <v>821</v>
      </c>
      <c r="D352" s="49" t="s">
        <v>53</v>
      </c>
      <c r="E352" s="49">
        <v>10</v>
      </c>
      <c r="F352" s="50">
        <v>50</v>
      </c>
      <c r="G352" s="51" t="s">
        <v>54</v>
      </c>
      <c r="H352" s="52">
        <v>46143</v>
      </c>
      <c r="I352" s="53" t="s">
        <v>55</v>
      </c>
      <c r="J352" s="53" t="s">
        <v>56</v>
      </c>
      <c r="K352" s="53" t="s">
        <v>164</v>
      </c>
      <c r="L352" s="53" t="s">
        <v>58</v>
      </c>
      <c r="M352" s="54" t="s">
        <v>109</v>
      </c>
      <c r="N352" s="55" t="s">
        <v>21</v>
      </c>
      <c r="O352" s="56" t="s">
        <v>60</v>
      </c>
      <c r="P352" s="56"/>
      <c r="Q352" s="56"/>
      <c r="R352" s="57" t="s">
        <v>202</v>
      </c>
      <c r="S352" s="57" t="s">
        <v>181</v>
      </c>
      <c r="T352" s="56"/>
      <c r="U352" s="56"/>
      <c r="V352" s="57" t="str">
        <f t="array" ref="V352">IFERROR(INDEX(#REF!,MATCH($Q352,#REF!,0)),"")</f>
        <v/>
      </c>
      <c r="W352" s="57" t="str">
        <f t="array" ref="W352">IFERROR(INDEX(#REF!,MATCH($Q352,#REF!,0)),"")</f>
        <v/>
      </c>
      <c r="X352" s="58" t="str">
        <f t="array" ref="X352">IFERROR(INDEX(#REF!,MATCH($Q352,#REF!,0)),"")</f>
        <v/>
      </c>
      <c r="Y352" s="58" t="str">
        <f t="array" ref="Y352">IFERROR(INDEX(#REF!,MATCH($Q352,#REF!,0)),"")</f>
        <v/>
      </c>
      <c r="Z352" s="58" t="str">
        <f t="array" ref="Z352">IFERROR(INDEX(#REF!,MATCH($Q352,#REF!,0)),"")</f>
        <v/>
      </c>
      <c r="AA352" s="58" t="e">
        <f t="shared" si="1"/>
        <v>#VALUE!</v>
      </c>
      <c r="AB352" s="56"/>
      <c r="AC352" s="56"/>
      <c r="AD352" s="56"/>
    </row>
    <row r="353" spans="1:30" ht="15.75" hidden="1" customHeight="1">
      <c r="A353" s="35" t="s">
        <v>822</v>
      </c>
      <c r="B353" s="35" t="s">
        <v>156</v>
      </c>
      <c r="C353" s="36" t="s">
        <v>823</v>
      </c>
      <c r="D353" s="37" t="s">
        <v>824</v>
      </c>
      <c r="E353" s="37">
        <v>1</v>
      </c>
      <c r="F353" s="38">
        <v>50</v>
      </c>
      <c r="G353" s="39" t="s">
        <v>54</v>
      </c>
      <c r="H353" s="40">
        <v>46143</v>
      </c>
      <c r="I353" s="41" t="s">
        <v>55</v>
      </c>
      <c r="J353" s="41" t="s">
        <v>56</v>
      </c>
      <c r="K353" s="41" t="s">
        <v>164</v>
      </c>
      <c r="L353" s="41" t="s">
        <v>58</v>
      </c>
      <c r="M353" s="42" t="s">
        <v>109</v>
      </c>
      <c r="N353" s="43" t="s">
        <v>21</v>
      </c>
      <c r="O353" s="44" t="s">
        <v>60</v>
      </c>
      <c r="P353" s="44"/>
      <c r="Q353" s="44"/>
      <c r="R353" s="45"/>
      <c r="S353" s="45" t="s">
        <v>730</v>
      </c>
      <c r="T353" s="44"/>
      <c r="U353" s="44"/>
      <c r="V353" s="45" t="str">
        <f t="array" ref="V353">IFERROR(INDEX(#REF!,MATCH($Q353,#REF!,0)),"")</f>
        <v/>
      </c>
      <c r="W353" s="45" t="str">
        <f t="array" ref="W353">IFERROR(INDEX(#REF!,MATCH($Q353,#REF!,0)),"")</f>
        <v/>
      </c>
      <c r="X353" s="46" t="str">
        <f t="array" ref="X353">IFERROR(INDEX(#REF!,MATCH($Q353,#REF!,0)),"")</f>
        <v/>
      </c>
      <c r="Y353" s="46" t="str">
        <f t="array" ref="Y353">IFERROR(INDEX(#REF!,MATCH($Q353,#REF!,0)),"")</f>
        <v/>
      </c>
      <c r="Z353" s="46" t="str">
        <f t="array" ref="Z353">IFERROR(INDEX(#REF!,MATCH($Q353,#REF!,0)),"")</f>
        <v/>
      </c>
      <c r="AA353" s="46" t="e">
        <f t="shared" si="1"/>
        <v>#VALUE!</v>
      </c>
      <c r="AB353" s="44"/>
      <c r="AC353" s="44"/>
      <c r="AD353" s="44"/>
    </row>
    <row r="354" spans="1:30" ht="15.75" hidden="1" customHeight="1">
      <c r="A354" s="47" t="s">
        <v>825</v>
      </c>
      <c r="B354" s="47" t="s">
        <v>161</v>
      </c>
      <c r="C354" s="60" t="s">
        <v>611</v>
      </c>
      <c r="D354" s="49" t="s">
        <v>826</v>
      </c>
      <c r="E354" s="49">
        <v>1</v>
      </c>
      <c r="F354" s="50">
        <v>50</v>
      </c>
      <c r="G354" s="51" t="s">
        <v>54</v>
      </c>
      <c r="H354" s="52">
        <v>46143</v>
      </c>
      <c r="I354" s="53" t="s">
        <v>55</v>
      </c>
      <c r="J354" s="53" t="s">
        <v>56</v>
      </c>
      <c r="K354" s="53" t="s">
        <v>164</v>
      </c>
      <c r="L354" s="53" t="s">
        <v>58</v>
      </c>
      <c r="M354" s="54" t="s">
        <v>73</v>
      </c>
      <c r="N354" s="55" t="s">
        <v>21</v>
      </c>
      <c r="O354" s="56" t="s">
        <v>60</v>
      </c>
      <c r="P354" s="56"/>
      <c r="Q354" s="56"/>
      <c r="R354" s="57" t="s">
        <v>322</v>
      </c>
      <c r="S354" s="57" t="s">
        <v>323</v>
      </c>
      <c r="T354" s="56"/>
      <c r="U354" s="56"/>
      <c r="V354" s="57" t="str">
        <f t="array" ref="V354">IFERROR(INDEX(#REF!,MATCH($Q354,#REF!,0)),"")</f>
        <v/>
      </c>
      <c r="W354" s="57" t="str">
        <f t="array" ref="W354">IFERROR(INDEX(#REF!,MATCH($Q354,#REF!,0)),"")</f>
        <v/>
      </c>
      <c r="X354" s="58" t="str">
        <f t="array" ref="X354">IFERROR(INDEX(#REF!,MATCH($Q354,#REF!,0)),"")</f>
        <v/>
      </c>
      <c r="Y354" s="58" t="str">
        <f t="array" ref="Y354">IFERROR(INDEX(#REF!,MATCH($Q354,#REF!,0)),"")</f>
        <v/>
      </c>
      <c r="Z354" s="58" t="str">
        <f t="array" ref="Z354">IFERROR(INDEX(#REF!,MATCH($Q354,#REF!,0)),"")</f>
        <v/>
      </c>
      <c r="AA354" s="58" t="e">
        <f t="shared" si="1"/>
        <v>#VALUE!</v>
      </c>
      <c r="AB354" s="56"/>
      <c r="AC354" s="56"/>
      <c r="AD354" s="56"/>
    </row>
    <row r="355" spans="1:30" ht="15.75" hidden="1" customHeight="1">
      <c r="A355" s="35" t="s">
        <v>827</v>
      </c>
      <c r="B355" s="35" t="s">
        <v>172</v>
      </c>
      <c r="C355" s="36" t="s">
        <v>611</v>
      </c>
      <c r="D355" s="37" t="s">
        <v>828</v>
      </c>
      <c r="E355" s="37">
        <v>1</v>
      </c>
      <c r="F355" s="38">
        <v>50</v>
      </c>
      <c r="G355" s="39" t="s">
        <v>54</v>
      </c>
      <c r="H355" s="40">
        <v>46143</v>
      </c>
      <c r="I355" s="41" t="s">
        <v>55</v>
      </c>
      <c r="J355" s="41" t="s">
        <v>56</v>
      </c>
      <c r="K355" s="41" t="s">
        <v>164</v>
      </c>
      <c r="L355" s="41" t="s">
        <v>58</v>
      </c>
      <c r="M355" s="42" t="s">
        <v>73</v>
      </c>
      <c r="N355" s="43" t="s">
        <v>21</v>
      </c>
      <c r="O355" s="44" t="s">
        <v>60</v>
      </c>
      <c r="P355" s="44"/>
      <c r="Q355" s="44"/>
      <c r="R355" s="45" t="s">
        <v>322</v>
      </c>
      <c r="S355" s="45" t="s">
        <v>323</v>
      </c>
      <c r="T355" s="44"/>
      <c r="U355" s="44"/>
      <c r="V355" s="45" t="str">
        <f t="array" ref="V355">IFERROR(INDEX(#REF!,MATCH($Q355,#REF!,0)),"")</f>
        <v/>
      </c>
      <c r="W355" s="45" t="str">
        <f t="array" ref="W355">IFERROR(INDEX(#REF!,MATCH($Q355,#REF!,0)),"")</f>
        <v/>
      </c>
      <c r="X355" s="46" t="str">
        <f t="array" ref="X355">IFERROR(INDEX(#REF!,MATCH($Q355,#REF!,0)),"")</f>
        <v/>
      </c>
      <c r="Y355" s="46" t="str">
        <f t="array" ref="Y355">IFERROR(INDEX(#REF!,MATCH($Q355,#REF!,0)),"")</f>
        <v/>
      </c>
      <c r="Z355" s="46" t="str">
        <f t="array" ref="Z355">IFERROR(INDEX(#REF!,MATCH($Q355,#REF!,0)),"")</f>
        <v/>
      </c>
      <c r="AA355" s="46" t="e">
        <f t="shared" si="1"/>
        <v>#VALUE!</v>
      </c>
      <c r="AB355" s="44"/>
      <c r="AC355" s="44"/>
      <c r="AD355" s="44"/>
    </row>
    <row r="356" spans="1:30" ht="15.75" hidden="1" customHeight="1">
      <c r="A356" s="47" t="s">
        <v>829</v>
      </c>
      <c r="B356" s="47" t="s">
        <v>156</v>
      </c>
      <c r="C356" s="60" t="s">
        <v>830</v>
      </c>
      <c r="D356" s="49" t="s">
        <v>53</v>
      </c>
      <c r="E356" s="49">
        <v>2</v>
      </c>
      <c r="F356" s="50">
        <v>50</v>
      </c>
      <c r="G356" s="51" t="s">
        <v>54</v>
      </c>
      <c r="H356" s="52">
        <v>46143</v>
      </c>
      <c r="I356" s="53" t="s">
        <v>55</v>
      </c>
      <c r="J356" s="53" t="s">
        <v>56</v>
      </c>
      <c r="K356" s="53" t="s">
        <v>164</v>
      </c>
      <c r="L356" s="53" t="s">
        <v>58</v>
      </c>
      <c r="M356" s="69" t="s">
        <v>102</v>
      </c>
      <c r="N356" s="55" t="s">
        <v>21</v>
      </c>
      <c r="O356" s="56" t="s">
        <v>60</v>
      </c>
      <c r="P356" s="56"/>
      <c r="Q356" s="56"/>
      <c r="R356" s="57" t="s">
        <v>304</v>
      </c>
      <c r="S356" s="57" t="s">
        <v>305</v>
      </c>
      <c r="T356" s="56"/>
      <c r="U356" s="56"/>
      <c r="V356" s="57" t="str">
        <f t="array" ref="V356">IFERROR(INDEX(#REF!,MATCH($Q356,#REF!,0)),"")</f>
        <v/>
      </c>
      <c r="W356" s="57" t="str">
        <f t="array" ref="W356">IFERROR(INDEX(#REF!,MATCH($Q356,#REF!,0)),"")</f>
        <v/>
      </c>
      <c r="X356" s="58" t="str">
        <f t="array" ref="X356">IFERROR(INDEX(#REF!,MATCH($Q356,#REF!,0)),"")</f>
        <v/>
      </c>
      <c r="Y356" s="58" t="str">
        <f t="array" ref="Y356">IFERROR(INDEX(#REF!,MATCH($Q356,#REF!,0)),"")</f>
        <v/>
      </c>
      <c r="Z356" s="58" t="str">
        <f t="array" ref="Z356">IFERROR(INDEX(#REF!,MATCH($Q356,#REF!,0)),"")</f>
        <v/>
      </c>
      <c r="AA356" s="58" t="e">
        <f t="shared" si="1"/>
        <v>#VALUE!</v>
      </c>
      <c r="AB356" s="56"/>
      <c r="AC356" s="56"/>
      <c r="AD356" s="56"/>
    </row>
    <row r="357" spans="1:30" ht="15.75" hidden="1" customHeight="1">
      <c r="A357" s="35" t="s">
        <v>831</v>
      </c>
      <c r="B357" s="35" t="s">
        <v>250</v>
      </c>
      <c r="C357" s="36" t="s">
        <v>832</v>
      </c>
      <c r="D357" s="37" t="s">
        <v>53</v>
      </c>
      <c r="E357" s="37">
        <v>25</v>
      </c>
      <c r="F357" s="38">
        <v>50</v>
      </c>
      <c r="G357" s="39" t="s">
        <v>54</v>
      </c>
      <c r="H357" s="40">
        <v>46143</v>
      </c>
      <c r="I357" s="41" t="s">
        <v>55</v>
      </c>
      <c r="J357" s="41" t="s">
        <v>56</v>
      </c>
      <c r="K357" s="41" t="s">
        <v>164</v>
      </c>
      <c r="L357" s="41" t="s">
        <v>58</v>
      </c>
      <c r="M357" s="70" t="s">
        <v>102</v>
      </c>
      <c r="N357" s="43" t="s">
        <v>21</v>
      </c>
      <c r="O357" s="44" t="s">
        <v>60</v>
      </c>
      <c r="P357" s="44"/>
      <c r="Q357" s="44"/>
      <c r="R357" s="45" t="s">
        <v>158</v>
      </c>
      <c r="S357" s="45" t="s">
        <v>281</v>
      </c>
      <c r="T357" s="65"/>
      <c r="U357" s="44"/>
      <c r="V357" s="45" t="str">
        <f t="array" ref="V357">IFERROR(INDEX(#REF!,MATCH($Q357,#REF!,0)),"")</f>
        <v/>
      </c>
      <c r="W357" s="45" t="str">
        <f t="array" ref="W357">IFERROR(INDEX(#REF!,MATCH($Q357,#REF!,0)),"")</f>
        <v/>
      </c>
      <c r="X357" s="46" t="str">
        <f t="array" ref="X357">IFERROR(INDEX(#REF!,MATCH($Q357,#REF!,0)),"")</f>
        <v/>
      </c>
      <c r="Y357" s="46" t="str">
        <f t="array" ref="Y357">IFERROR(INDEX(#REF!,MATCH($Q357,#REF!,0)),"")</f>
        <v/>
      </c>
      <c r="Z357" s="46" t="str">
        <f t="array" ref="Z357">IFERROR(INDEX(#REF!,MATCH($Q357,#REF!,0)),"")</f>
        <v/>
      </c>
      <c r="AA357" s="46" t="e">
        <f t="shared" si="1"/>
        <v>#VALUE!</v>
      </c>
      <c r="AB357" s="44"/>
      <c r="AC357" s="44"/>
      <c r="AD357" s="44"/>
    </row>
    <row r="358" spans="1:30" ht="15.75" hidden="1" customHeight="1">
      <c r="A358" s="47" t="s">
        <v>833</v>
      </c>
      <c r="B358" s="47" t="s">
        <v>156</v>
      </c>
      <c r="C358" s="60" t="s">
        <v>834</v>
      </c>
      <c r="D358" s="49" t="s">
        <v>53</v>
      </c>
      <c r="E358" s="49">
        <v>1000</v>
      </c>
      <c r="F358" s="50">
        <v>50</v>
      </c>
      <c r="G358" s="51" t="s">
        <v>54</v>
      </c>
      <c r="H358" s="52">
        <v>46143</v>
      </c>
      <c r="I358" s="53" t="s">
        <v>55</v>
      </c>
      <c r="J358" s="53" t="s">
        <v>56</v>
      </c>
      <c r="K358" s="53" t="s">
        <v>164</v>
      </c>
      <c r="L358" s="53" t="s">
        <v>58</v>
      </c>
      <c r="M358" s="54" t="s">
        <v>73</v>
      </c>
      <c r="N358" s="55" t="s">
        <v>21</v>
      </c>
      <c r="O358" s="56" t="s">
        <v>60</v>
      </c>
      <c r="P358" s="56"/>
      <c r="Q358" s="56"/>
      <c r="R358" s="57" t="s">
        <v>158</v>
      </c>
      <c r="S358" s="57" t="s">
        <v>281</v>
      </c>
      <c r="T358" s="56"/>
      <c r="U358" s="56"/>
      <c r="V358" s="57" t="str">
        <f t="array" ref="V358">IFERROR(INDEX(#REF!,MATCH($Q358,#REF!,0)),"")</f>
        <v/>
      </c>
      <c r="W358" s="57" t="str">
        <f t="array" ref="W358">IFERROR(INDEX(#REF!,MATCH($Q358,#REF!,0)),"")</f>
        <v/>
      </c>
      <c r="X358" s="58" t="str">
        <f t="array" ref="X358">IFERROR(INDEX(#REF!,MATCH($Q358,#REF!,0)),"")</f>
        <v/>
      </c>
      <c r="Y358" s="58" t="str">
        <f t="array" ref="Y358">IFERROR(INDEX(#REF!,MATCH($Q358,#REF!,0)),"")</f>
        <v/>
      </c>
      <c r="Z358" s="58" t="str">
        <f t="array" ref="Z358">IFERROR(INDEX(#REF!,MATCH($Q358,#REF!,0)),"")</f>
        <v/>
      </c>
      <c r="AA358" s="58" t="e">
        <f t="shared" si="1"/>
        <v>#VALUE!</v>
      </c>
      <c r="AB358" s="56"/>
      <c r="AC358" s="56"/>
      <c r="AD358" s="56"/>
    </row>
    <row r="359" spans="1:30" ht="15.75" hidden="1" customHeight="1">
      <c r="A359" s="35" t="s">
        <v>835</v>
      </c>
      <c r="B359" s="35" t="s">
        <v>156</v>
      </c>
      <c r="C359" s="36" t="s">
        <v>836</v>
      </c>
      <c r="D359" s="37" t="s">
        <v>53</v>
      </c>
      <c r="E359" s="37">
        <v>2</v>
      </c>
      <c r="F359" s="38">
        <v>30</v>
      </c>
      <c r="G359" s="39" t="s">
        <v>54</v>
      </c>
      <c r="H359" s="40">
        <v>46143</v>
      </c>
      <c r="I359" s="41" t="s">
        <v>55</v>
      </c>
      <c r="J359" s="41" t="s">
        <v>56</v>
      </c>
      <c r="K359" s="41" t="s">
        <v>164</v>
      </c>
      <c r="L359" s="41" t="s">
        <v>58</v>
      </c>
      <c r="M359" s="42" t="s">
        <v>109</v>
      </c>
      <c r="N359" s="43" t="s">
        <v>21</v>
      </c>
      <c r="O359" s="44" t="s">
        <v>60</v>
      </c>
      <c r="P359" s="44"/>
      <c r="Q359" s="44"/>
      <c r="R359" s="45" t="s">
        <v>202</v>
      </c>
      <c r="S359" s="45" t="s">
        <v>181</v>
      </c>
      <c r="T359" s="44"/>
      <c r="U359" s="44"/>
      <c r="V359" s="45" t="str">
        <f t="array" ref="V359">IFERROR(INDEX(#REF!,MATCH($Q359,#REF!,0)),"")</f>
        <v/>
      </c>
      <c r="W359" s="45" t="str">
        <f t="array" ref="W359">IFERROR(INDEX(#REF!,MATCH($Q359,#REF!,0)),"")</f>
        <v/>
      </c>
      <c r="X359" s="46" t="str">
        <f t="array" ref="X359">IFERROR(INDEX(#REF!,MATCH($Q359,#REF!,0)),"")</f>
        <v/>
      </c>
      <c r="Y359" s="46" t="str">
        <f t="array" ref="Y359">IFERROR(INDEX(#REF!,MATCH($Q359,#REF!,0)),"")</f>
        <v/>
      </c>
      <c r="Z359" s="46" t="str">
        <f t="array" ref="Z359">IFERROR(INDEX(#REF!,MATCH($Q359,#REF!,0)),"")</f>
        <v/>
      </c>
      <c r="AA359" s="46" t="e">
        <f t="shared" si="1"/>
        <v>#VALUE!</v>
      </c>
      <c r="AB359" s="44"/>
      <c r="AC359" s="44"/>
      <c r="AD359" s="44"/>
    </row>
    <row r="360" spans="1:30" ht="15.75" hidden="1" customHeight="1">
      <c r="A360" s="47" t="s">
        <v>837</v>
      </c>
      <c r="B360" s="47" t="s">
        <v>250</v>
      </c>
      <c r="C360" s="60" t="s">
        <v>838</v>
      </c>
      <c r="D360" s="49" t="s">
        <v>53</v>
      </c>
      <c r="E360" s="49">
        <v>1</v>
      </c>
      <c r="F360" s="50">
        <v>30</v>
      </c>
      <c r="G360" s="51" t="s">
        <v>54</v>
      </c>
      <c r="H360" s="52">
        <v>46143</v>
      </c>
      <c r="I360" s="53" t="s">
        <v>55</v>
      </c>
      <c r="J360" s="53" t="s">
        <v>56</v>
      </c>
      <c r="K360" s="53" t="s">
        <v>164</v>
      </c>
      <c r="L360" s="53" t="s">
        <v>58</v>
      </c>
      <c r="M360" s="69" t="s">
        <v>102</v>
      </c>
      <c r="N360" s="55" t="s">
        <v>21</v>
      </c>
      <c r="O360" s="56" t="s">
        <v>60</v>
      </c>
      <c r="P360" s="56"/>
      <c r="Q360" s="56"/>
      <c r="R360" s="57" t="s">
        <v>158</v>
      </c>
      <c r="S360" s="57" t="s">
        <v>281</v>
      </c>
      <c r="T360" s="56"/>
      <c r="U360" s="56"/>
      <c r="V360" s="57" t="str">
        <f t="array" ref="V360">IFERROR(INDEX(#REF!,MATCH($Q360,#REF!,0)),"")</f>
        <v/>
      </c>
      <c r="W360" s="57" t="str">
        <f t="array" ref="W360">IFERROR(INDEX(#REF!,MATCH($Q360,#REF!,0)),"")</f>
        <v/>
      </c>
      <c r="X360" s="58" t="str">
        <f t="array" ref="X360">IFERROR(INDEX(#REF!,MATCH($Q360,#REF!,0)),"")</f>
        <v/>
      </c>
      <c r="Y360" s="58" t="str">
        <f t="array" ref="Y360">IFERROR(INDEX(#REF!,MATCH($Q360,#REF!,0)),"")</f>
        <v/>
      </c>
      <c r="Z360" s="58" t="str">
        <f t="array" ref="Z360">IFERROR(INDEX(#REF!,MATCH($Q360,#REF!,0)),"")</f>
        <v/>
      </c>
      <c r="AA360" s="58" t="e">
        <f t="shared" si="1"/>
        <v>#VALUE!</v>
      </c>
      <c r="AB360" s="56"/>
      <c r="AC360" s="56"/>
      <c r="AD360" s="56"/>
    </row>
    <row r="361" spans="1:30" ht="15.75" hidden="1" customHeight="1">
      <c r="A361" s="35" t="s">
        <v>839</v>
      </c>
      <c r="B361" s="35" t="s">
        <v>51</v>
      </c>
      <c r="C361" s="59" t="s">
        <v>840</v>
      </c>
      <c r="D361" s="37" t="s">
        <v>53</v>
      </c>
      <c r="E361" s="37">
        <v>1</v>
      </c>
      <c r="F361" s="38">
        <v>100000</v>
      </c>
      <c r="G361" s="39" t="s">
        <v>54</v>
      </c>
      <c r="H361" s="40">
        <v>46266</v>
      </c>
      <c r="I361" s="41" t="s">
        <v>55</v>
      </c>
      <c r="J361" s="41" t="s">
        <v>56</v>
      </c>
      <c r="K361" s="41" t="s">
        <v>841</v>
      </c>
      <c r="L361" s="41" t="s">
        <v>91</v>
      </c>
      <c r="M361" s="42" t="s">
        <v>842</v>
      </c>
      <c r="N361" s="43" t="s">
        <v>21</v>
      </c>
      <c r="O361" s="44" t="s">
        <v>60</v>
      </c>
      <c r="P361" s="44"/>
      <c r="Q361" s="36"/>
      <c r="R361" s="45"/>
      <c r="S361" s="45" t="str">
        <f t="array" ref="S361">IFERROR(INDEX('BANCO DE DADOS'!$D$3:$D1104,MATCH(C361,'BANCO DE DADOS'!$B$3:$B1104,0),0),"")</f>
        <v>SERVIÇOS DE CAPACITAÇÃO E TREINAMENTO</v>
      </c>
      <c r="T361" s="44"/>
      <c r="U361" s="44"/>
      <c r="V361" s="45" t="str">
        <f t="array" ref="V361">IFERROR(INDEX(#REF!,MATCH($Q361,#REF!,0)),"")</f>
        <v/>
      </c>
      <c r="W361" s="45" t="str">
        <f t="array" ref="W361">IFERROR(INDEX(#REF!,MATCH($Q361,#REF!,0)),"")</f>
        <v/>
      </c>
      <c r="X361" s="46" t="str">
        <f t="array" ref="X361">IFERROR(INDEX(#REF!,MATCH($Q361,#REF!,0)),"")</f>
        <v/>
      </c>
      <c r="Y361" s="46" t="str">
        <f t="array" ref="Y361">IFERROR(INDEX(#REF!,MATCH($Q361,#REF!,0)),"")</f>
        <v/>
      </c>
      <c r="Z361" s="46" t="str">
        <f t="array" ref="Z361">IFERROR(INDEX(#REF!,MATCH($Q361,#REF!,0)),"")</f>
        <v/>
      </c>
      <c r="AA361" s="46" t="e">
        <f t="shared" si="1"/>
        <v>#VALUE!</v>
      </c>
      <c r="AB361" s="44"/>
      <c r="AC361" s="44"/>
      <c r="AD361" s="44"/>
    </row>
    <row r="362" spans="1:30" ht="15.75" hidden="1" customHeight="1">
      <c r="A362" s="47" t="s">
        <v>843</v>
      </c>
      <c r="B362" s="47" t="s">
        <v>64</v>
      </c>
      <c r="C362" s="48" t="s">
        <v>844</v>
      </c>
      <c r="D362" s="49" t="s">
        <v>53</v>
      </c>
      <c r="E362" s="49">
        <v>1</v>
      </c>
      <c r="F362" s="50">
        <v>120000</v>
      </c>
      <c r="G362" s="51" t="s">
        <v>66</v>
      </c>
      <c r="H362" s="52">
        <v>46266</v>
      </c>
      <c r="I362" s="53" t="s">
        <v>55</v>
      </c>
      <c r="J362" s="53" t="s">
        <v>56</v>
      </c>
      <c r="K362" s="53" t="s">
        <v>845</v>
      </c>
      <c r="L362" s="53" t="s">
        <v>58</v>
      </c>
      <c r="M362" s="54" t="s">
        <v>846</v>
      </c>
      <c r="N362" s="55" t="s">
        <v>21</v>
      </c>
      <c r="O362" s="56" t="s">
        <v>60</v>
      </c>
      <c r="P362" s="56"/>
      <c r="Q362" s="56"/>
      <c r="R362" s="57"/>
      <c r="S362" s="57" t="str">
        <f t="array" ref="S362">IFERROR(INDEX('BANCO DE DADOS'!$D$3:$D1104,MATCH(C362,'BANCO DE DADOS'!$B$3:$B1104,0),0),"")</f>
        <v>SERVIÇOS DE UTILIDADE PÚBLICA - TELECOMUNICAÇÕES</v>
      </c>
      <c r="T362" s="56"/>
      <c r="U362" s="56"/>
      <c r="V362" s="57" t="str">
        <f t="array" ref="V362">IFERROR(INDEX(#REF!,MATCH($Q362,#REF!,0)),"")</f>
        <v/>
      </c>
      <c r="W362" s="57" t="str">
        <f t="array" ref="W362">IFERROR(INDEX(#REF!,MATCH($Q362,#REF!,0)),"")</f>
        <v/>
      </c>
      <c r="X362" s="58" t="str">
        <f t="array" ref="X362">IFERROR(INDEX(#REF!,MATCH($Q362,#REF!,0)),"")</f>
        <v/>
      </c>
      <c r="Y362" s="58" t="str">
        <f t="array" ref="Y362">IFERROR(INDEX(#REF!,MATCH($Q362,#REF!,0)),"")</f>
        <v/>
      </c>
      <c r="Z362" s="58" t="str">
        <f t="array" ref="Z362">IFERROR(INDEX(#REF!,MATCH($Q362,#REF!,0)),"")</f>
        <v/>
      </c>
      <c r="AA362" s="58" t="e">
        <f t="shared" si="1"/>
        <v>#VALUE!</v>
      </c>
      <c r="AB362" s="56"/>
      <c r="AC362" s="56"/>
      <c r="AD362" s="56"/>
    </row>
    <row r="363" spans="1:30" ht="15.75" hidden="1" customHeight="1">
      <c r="A363" s="35" t="s">
        <v>847</v>
      </c>
      <c r="B363" s="71" t="s">
        <v>848</v>
      </c>
      <c r="C363" s="36" t="s">
        <v>849</v>
      </c>
      <c r="D363" s="72" t="s">
        <v>53</v>
      </c>
      <c r="E363" s="72">
        <v>2</v>
      </c>
      <c r="F363" s="73">
        <v>4787.0600000000004</v>
      </c>
      <c r="G363" s="74" t="s">
        <v>54</v>
      </c>
      <c r="H363" s="40">
        <v>46266</v>
      </c>
      <c r="I363" s="75" t="s">
        <v>55</v>
      </c>
      <c r="J363" s="75" t="s">
        <v>56</v>
      </c>
      <c r="K363" s="75" t="s">
        <v>850</v>
      </c>
      <c r="L363" s="75" t="s">
        <v>58</v>
      </c>
      <c r="M363" s="64" t="s">
        <v>153</v>
      </c>
      <c r="N363" s="69" t="s">
        <v>21</v>
      </c>
      <c r="O363" s="44" t="s">
        <v>60</v>
      </c>
      <c r="P363" s="44"/>
      <c r="Q363" s="44"/>
      <c r="R363" s="45"/>
      <c r="S363" s="45" t="s">
        <v>851</v>
      </c>
      <c r="T363" s="44"/>
      <c r="U363" s="44"/>
      <c r="V363" s="45" t="s">
        <v>852</v>
      </c>
      <c r="W363" s="45"/>
      <c r="X363" s="46"/>
      <c r="Y363" s="46"/>
      <c r="Z363" s="46"/>
      <c r="AA363" s="46"/>
      <c r="AB363" s="44"/>
      <c r="AC363" s="44"/>
      <c r="AD363" s="44"/>
    </row>
    <row r="364" spans="1:30" ht="15.75" hidden="1" customHeight="1">
      <c r="A364" s="47" t="s">
        <v>853</v>
      </c>
      <c r="B364" s="76" t="s">
        <v>156</v>
      </c>
      <c r="C364" s="60" t="s">
        <v>854</v>
      </c>
      <c r="D364" s="77" t="s">
        <v>53</v>
      </c>
      <c r="E364" s="77">
        <v>1</v>
      </c>
      <c r="F364" s="78">
        <v>34000</v>
      </c>
      <c r="G364" s="79" t="s">
        <v>54</v>
      </c>
      <c r="H364" s="40">
        <v>46056</v>
      </c>
      <c r="I364" s="61" t="s">
        <v>55</v>
      </c>
      <c r="J364" s="61" t="s">
        <v>56</v>
      </c>
      <c r="K364" s="61" t="s">
        <v>850</v>
      </c>
      <c r="L364" s="61" t="s">
        <v>58</v>
      </c>
      <c r="M364" s="69" t="s">
        <v>102</v>
      </c>
      <c r="N364" s="69" t="s">
        <v>21</v>
      </c>
      <c r="O364" s="56" t="s">
        <v>60</v>
      </c>
      <c r="P364" s="56"/>
      <c r="Q364" s="56"/>
      <c r="R364" s="57"/>
      <c r="S364" s="57"/>
      <c r="T364" s="56"/>
      <c r="U364" s="56"/>
      <c r="V364" s="57"/>
      <c r="W364" s="57"/>
      <c r="X364" s="58"/>
      <c r="Y364" s="58"/>
      <c r="Z364" s="58"/>
      <c r="AA364" s="58"/>
      <c r="AB364" s="56"/>
      <c r="AC364" s="56"/>
      <c r="AD364" s="56"/>
    </row>
    <row r="365" spans="1:30" ht="15.75" hidden="1" customHeight="1">
      <c r="A365" s="35" t="s">
        <v>855</v>
      </c>
      <c r="B365" s="35" t="s">
        <v>856</v>
      </c>
      <c r="C365" s="59" t="s">
        <v>857</v>
      </c>
      <c r="D365" s="37" t="s">
        <v>53</v>
      </c>
      <c r="E365" s="80">
        <v>2</v>
      </c>
      <c r="F365" s="38">
        <v>14840000</v>
      </c>
      <c r="G365" s="39" t="s">
        <v>54</v>
      </c>
      <c r="H365" s="81">
        <v>46235</v>
      </c>
      <c r="I365" s="41" t="s">
        <v>101</v>
      </c>
      <c r="J365" s="41" t="s">
        <v>56</v>
      </c>
      <c r="K365" s="41" t="s">
        <v>858</v>
      </c>
      <c r="L365" s="41" t="s">
        <v>859</v>
      </c>
      <c r="M365" s="42" t="s">
        <v>860</v>
      </c>
      <c r="N365" s="43" t="s">
        <v>861</v>
      </c>
      <c r="O365" s="44" t="s">
        <v>60</v>
      </c>
      <c r="P365" s="44"/>
      <c r="Q365" s="44"/>
      <c r="R365" s="45"/>
      <c r="S365" s="82" t="s">
        <v>857</v>
      </c>
      <c r="T365" s="44"/>
      <c r="U365" s="44"/>
      <c r="V365" s="45" t="str">
        <f t="array" ref="V365">IFERROR(INDEX(#REF!,MATCH($Q365,#REF!,0)),"")</f>
        <v/>
      </c>
      <c r="W365" s="45" t="str">
        <f t="array" ref="W365">IFERROR(INDEX(#REF!,MATCH($Q365,#REF!,0)),"")</f>
        <v/>
      </c>
      <c r="X365" s="46" t="str">
        <f t="array" ref="X365">IFERROR(INDEX(#REF!,MATCH($Q365,#REF!,0)),"")</f>
        <v/>
      </c>
      <c r="Y365" s="46" t="str">
        <f t="array" ref="Y365">IFERROR(INDEX(#REF!,MATCH($Q365,#REF!,0)),"")</f>
        <v/>
      </c>
      <c r="Z365" s="46" t="str">
        <f t="array" ref="Z365">IFERROR(INDEX(#REF!,MATCH($Q365,#REF!,0)),"")</f>
        <v/>
      </c>
      <c r="AA365" s="46" t="e">
        <f t="shared" ref="AA365:AA370" si="3">Z365+45</f>
        <v>#VALUE!</v>
      </c>
      <c r="AB365" s="44"/>
      <c r="AC365" s="44"/>
      <c r="AD365" s="44"/>
    </row>
    <row r="366" spans="1:30" ht="15.75" hidden="1" customHeight="1">
      <c r="A366" s="47" t="s">
        <v>862</v>
      </c>
      <c r="B366" s="47" t="s">
        <v>856</v>
      </c>
      <c r="C366" s="48" t="s">
        <v>863</v>
      </c>
      <c r="D366" s="49" t="s">
        <v>53</v>
      </c>
      <c r="E366" s="83">
        <v>1</v>
      </c>
      <c r="F366" s="50">
        <v>20005183</v>
      </c>
      <c r="G366" s="51" t="s">
        <v>54</v>
      </c>
      <c r="H366" s="84">
        <v>46235</v>
      </c>
      <c r="I366" s="53" t="s">
        <v>101</v>
      </c>
      <c r="J366" s="53" t="s">
        <v>56</v>
      </c>
      <c r="K366" s="53" t="s">
        <v>864</v>
      </c>
      <c r="L366" s="53" t="s">
        <v>859</v>
      </c>
      <c r="M366" s="54" t="s">
        <v>865</v>
      </c>
      <c r="N366" s="55" t="s">
        <v>861</v>
      </c>
      <c r="O366" s="56" t="s">
        <v>60</v>
      </c>
      <c r="P366" s="56"/>
      <c r="Q366" s="56"/>
      <c r="R366" s="57"/>
      <c r="S366" s="57" t="s">
        <v>863</v>
      </c>
      <c r="T366" s="56"/>
      <c r="U366" s="56"/>
      <c r="V366" s="57" t="str">
        <f t="array" ref="V366">IFERROR(INDEX(#REF!,MATCH($Q366,#REF!,0)),"")</f>
        <v/>
      </c>
      <c r="W366" s="57" t="str">
        <f t="array" ref="W366">IFERROR(INDEX(#REF!,MATCH($Q366,#REF!,0)),"")</f>
        <v/>
      </c>
      <c r="X366" s="58" t="str">
        <f t="array" ref="X366">IFERROR(INDEX(#REF!,MATCH($Q366,#REF!,0)),"")</f>
        <v/>
      </c>
      <c r="Y366" s="58" t="str">
        <f t="array" ref="Y366">IFERROR(INDEX(#REF!,MATCH($Q366,#REF!,0)),"")</f>
        <v/>
      </c>
      <c r="Z366" s="58" t="str">
        <f t="array" ref="Z366">IFERROR(INDEX(#REF!,MATCH($Q366,#REF!,0)),"")</f>
        <v/>
      </c>
      <c r="AA366" s="58" t="e">
        <f t="shared" si="3"/>
        <v>#VALUE!</v>
      </c>
      <c r="AB366" s="56"/>
      <c r="AC366" s="56"/>
      <c r="AD366" s="56"/>
    </row>
    <row r="367" spans="1:30" ht="15.75" hidden="1" customHeight="1">
      <c r="A367" s="35" t="s">
        <v>866</v>
      </c>
      <c r="B367" s="35" t="s">
        <v>856</v>
      </c>
      <c r="C367" s="59" t="s">
        <v>867</v>
      </c>
      <c r="D367" s="37" t="s">
        <v>53</v>
      </c>
      <c r="E367" s="80">
        <v>1</v>
      </c>
      <c r="F367" s="38">
        <v>11893984</v>
      </c>
      <c r="G367" s="39" t="s">
        <v>54</v>
      </c>
      <c r="H367" s="81">
        <v>46235</v>
      </c>
      <c r="I367" s="41" t="s">
        <v>101</v>
      </c>
      <c r="J367" s="41" t="s">
        <v>56</v>
      </c>
      <c r="K367" s="41" t="s">
        <v>864</v>
      </c>
      <c r="L367" s="41" t="s">
        <v>58</v>
      </c>
      <c r="M367" s="42" t="s">
        <v>865</v>
      </c>
      <c r="N367" s="43" t="s">
        <v>861</v>
      </c>
      <c r="O367" s="44" t="s">
        <v>60</v>
      </c>
      <c r="P367" s="44"/>
      <c r="Q367" s="44"/>
      <c r="R367" s="45"/>
      <c r="S367" s="45" t="s">
        <v>867</v>
      </c>
      <c r="T367" s="44"/>
      <c r="U367" s="44"/>
      <c r="V367" s="45" t="str">
        <f t="array" ref="V367">IFERROR(INDEX(#REF!,MATCH($Q367,#REF!,0)),"")</f>
        <v/>
      </c>
      <c r="W367" s="45" t="str">
        <f t="array" ref="W367">IFERROR(INDEX(#REF!,MATCH($Q367,#REF!,0)),"")</f>
        <v/>
      </c>
      <c r="X367" s="46" t="str">
        <f t="array" ref="X367">IFERROR(INDEX(#REF!,MATCH($Q367,#REF!,0)),"")</f>
        <v/>
      </c>
      <c r="Y367" s="46" t="str">
        <f t="array" ref="Y367">IFERROR(INDEX(#REF!,MATCH($Q367,#REF!,0)),"")</f>
        <v/>
      </c>
      <c r="Z367" s="46" t="str">
        <f t="array" ref="Z367">IFERROR(INDEX(#REF!,MATCH($Q367,#REF!,0)),"")</f>
        <v/>
      </c>
      <c r="AA367" s="46" t="e">
        <f t="shared" si="3"/>
        <v>#VALUE!</v>
      </c>
      <c r="AB367" s="44"/>
      <c r="AC367" s="44"/>
      <c r="AD367" s="44"/>
    </row>
    <row r="368" spans="1:30" ht="15.75" hidden="1" customHeight="1">
      <c r="A368" s="47" t="s">
        <v>868</v>
      </c>
      <c r="B368" s="47" t="s">
        <v>856</v>
      </c>
      <c r="C368" s="48" t="s">
        <v>869</v>
      </c>
      <c r="D368" s="49" t="s">
        <v>53</v>
      </c>
      <c r="E368" s="83">
        <v>1</v>
      </c>
      <c r="F368" s="50">
        <v>407073</v>
      </c>
      <c r="G368" s="51" t="s">
        <v>54</v>
      </c>
      <c r="H368" s="84">
        <v>46235</v>
      </c>
      <c r="I368" s="53" t="s">
        <v>55</v>
      </c>
      <c r="J368" s="53" t="s">
        <v>56</v>
      </c>
      <c r="K368" s="53" t="s">
        <v>72</v>
      </c>
      <c r="L368" s="53" t="s">
        <v>859</v>
      </c>
      <c r="M368" s="54" t="s">
        <v>865</v>
      </c>
      <c r="N368" s="55" t="s">
        <v>861</v>
      </c>
      <c r="O368" s="56" t="s">
        <v>60</v>
      </c>
      <c r="P368" s="56"/>
      <c r="Q368" s="56"/>
      <c r="R368" s="57">
        <f t="array" ref="R368">IFERROR(INDEX('BANCO DE DADOS'!$C$3:$C1104,MATCH(C368,'BANCO DE DADOS'!$B$3:$B1104,0),0),"")</f>
        <v>0</v>
      </c>
      <c r="S368" s="57" t="s">
        <v>869</v>
      </c>
      <c r="T368" s="56"/>
      <c r="U368" s="56"/>
      <c r="V368" s="57" t="str">
        <f t="array" ref="V368">IFERROR(INDEX(#REF!,MATCH($Q368,#REF!,0)),"")</f>
        <v/>
      </c>
      <c r="W368" s="57" t="str">
        <f t="array" ref="W368">IFERROR(INDEX(#REF!,MATCH($Q368,#REF!,0)),"")</f>
        <v/>
      </c>
      <c r="X368" s="58" t="str">
        <f t="array" ref="X368">IFERROR(INDEX(#REF!,MATCH($Q368,#REF!,0)),"")</f>
        <v/>
      </c>
      <c r="Y368" s="58" t="str">
        <f t="array" ref="Y368">IFERROR(INDEX(#REF!,MATCH($Q368,#REF!,0)),"")</f>
        <v/>
      </c>
      <c r="Z368" s="58" t="str">
        <f t="array" ref="Z368">IFERROR(INDEX(#REF!,MATCH($Q368,#REF!,0)),"")</f>
        <v/>
      </c>
      <c r="AA368" s="58" t="e">
        <f t="shared" si="3"/>
        <v>#VALUE!</v>
      </c>
      <c r="AB368" s="56"/>
      <c r="AC368" s="56"/>
      <c r="AD368" s="56"/>
    </row>
    <row r="369" spans="1:30" ht="15.75" hidden="1" customHeight="1">
      <c r="A369" s="35" t="s">
        <v>870</v>
      </c>
      <c r="B369" s="35" t="s">
        <v>861</v>
      </c>
      <c r="C369" s="36" t="s">
        <v>871</v>
      </c>
      <c r="D369" s="37" t="s">
        <v>53</v>
      </c>
      <c r="E369" s="37">
        <v>1</v>
      </c>
      <c r="F369" s="38">
        <v>14900</v>
      </c>
      <c r="G369" s="39" t="s">
        <v>54</v>
      </c>
      <c r="H369" s="40">
        <v>46235</v>
      </c>
      <c r="I369" s="41" t="s">
        <v>55</v>
      </c>
      <c r="J369" s="41" t="s">
        <v>56</v>
      </c>
      <c r="K369" s="41" t="s">
        <v>72</v>
      </c>
      <c r="L369" s="41" t="s">
        <v>58</v>
      </c>
      <c r="M369" s="42" t="s">
        <v>148</v>
      </c>
      <c r="N369" s="43" t="s">
        <v>861</v>
      </c>
      <c r="O369" s="44" t="s">
        <v>60</v>
      </c>
      <c r="P369" s="44"/>
      <c r="Q369" s="44"/>
      <c r="R369" s="45"/>
      <c r="S369" s="45" t="s">
        <v>871</v>
      </c>
      <c r="T369" s="44"/>
      <c r="U369" s="44"/>
      <c r="V369" s="45" t="str">
        <f t="array" ref="V369">IFERROR(INDEX(#REF!,MATCH($Q369,#REF!,0)),"")</f>
        <v/>
      </c>
      <c r="W369" s="45" t="str">
        <f t="array" ref="W369">IFERROR(INDEX(#REF!,MATCH($Q369,#REF!,0)),"")</f>
        <v/>
      </c>
      <c r="X369" s="46" t="str">
        <f t="array" ref="X369">IFERROR(INDEX(#REF!,MATCH($Q369,#REF!,0)),"")</f>
        <v/>
      </c>
      <c r="Y369" s="46" t="str">
        <f t="array" ref="Y369">IFERROR(INDEX(#REF!,MATCH($Q369,#REF!,0)),"")</f>
        <v/>
      </c>
      <c r="Z369" s="46" t="str">
        <f t="array" ref="Z369">IFERROR(INDEX(#REF!,MATCH($Q369,#REF!,0)),"")</f>
        <v/>
      </c>
      <c r="AA369" s="46" t="e">
        <f t="shared" si="3"/>
        <v>#VALUE!</v>
      </c>
      <c r="AB369" s="44"/>
      <c r="AC369" s="44"/>
      <c r="AD369" s="44"/>
    </row>
    <row r="370" spans="1:30" ht="15.75" hidden="1" customHeight="1">
      <c r="A370" s="47" t="s">
        <v>872</v>
      </c>
      <c r="B370" s="47" t="s">
        <v>856</v>
      </c>
      <c r="C370" s="48" t="s">
        <v>873</v>
      </c>
      <c r="D370" s="85" t="s">
        <v>53</v>
      </c>
      <c r="E370" s="85">
        <v>1</v>
      </c>
      <c r="F370" s="50">
        <v>725000</v>
      </c>
      <c r="G370" s="51" t="s">
        <v>54</v>
      </c>
      <c r="H370" s="84">
        <v>46235</v>
      </c>
      <c r="I370" s="53" t="s">
        <v>55</v>
      </c>
      <c r="J370" s="53" t="s">
        <v>56</v>
      </c>
      <c r="K370" s="53" t="s">
        <v>83</v>
      </c>
      <c r="L370" s="53" t="s">
        <v>859</v>
      </c>
      <c r="M370" s="54" t="s">
        <v>865</v>
      </c>
      <c r="N370" s="55" t="s">
        <v>861</v>
      </c>
      <c r="O370" s="56" t="s">
        <v>60</v>
      </c>
      <c r="P370" s="56"/>
      <c r="Q370" s="56"/>
      <c r="R370" s="57"/>
      <c r="S370" s="85" t="s">
        <v>873</v>
      </c>
      <c r="T370" s="56"/>
      <c r="U370" s="56"/>
      <c r="V370" s="57" t="str">
        <f t="array" ref="V370">IFERROR(INDEX(#REF!,MATCH($Q370,#REF!,0)),"")</f>
        <v/>
      </c>
      <c r="W370" s="57" t="str">
        <f t="array" ref="W370">IFERROR(INDEX(#REF!,MATCH($Q370,#REF!,0)),"")</f>
        <v/>
      </c>
      <c r="X370" s="58" t="str">
        <f t="array" ref="X370">IFERROR(INDEX(#REF!,MATCH($Q370,#REF!,0)),"")</f>
        <v/>
      </c>
      <c r="Y370" s="58" t="str">
        <f t="array" ref="Y370">IFERROR(INDEX(#REF!,MATCH($Q370,#REF!,0)),"")</f>
        <v/>
      </c>
      <c r="Z370" s="58" t="str">
        <f t="array" ref="Z370">IFERROR(INDEX(#REF!,MATCH($Q370,#REF!,0)),"")</f>
        <v/>
      </c>
      <c r="AA370" s="58" t="e">
        <f t="shared" si="3"/>
        <v>#VALUE!</v>
      </c>
      <c r="AB370" s="56"/>
      <c r="AC370" s="56"/>
      <c r="AD370" s="56"/>
    </row>
    <row r="371" spans="1:30" ht="15.75" hidden="1" customHeight="1">
      <c r="A371" s="35" t="s">
        <v>874</v>
      </c>
      <c r="B371" s="35" t="s">
        <v>861</v>
      </c>
      <c r="C371" s="36" t="s">
        <v>140</v>
      </c>
      <c r="D371" s="37" t="s">
        <v>141</v>
      </c>
      <c r="E371" s="82">
        <v>1</v>
      </c>
      <c r="F371" s="38">
        <v>20000</v>
      </c>
      <c r="G371" s="39" t="s">
        <v>66</v>
      </c>
      <c r="H371" s="40">
        <v>46174</v>
      </c>
      <c r="I371" s="41" t="s">
        <v>55</v>
      </c>
      <c r="J371" s="41" t="s">
        <v>56</v>
      </c>
      <c r="K371" s="41" t="s">
        <v>142</v>
      </c>
      <c r="L371" s="41" t="s">
        <v>58</v>
      </c>
      <c r="M371" s="42" t="s">
        <v>875</v>
      </c>
      <c r="N371" s="43" t="s">
        <v>861</v>
      </c>
      <c r="O371" s="44" t="s">
        <v>60</v>
      </c>
      <c r="P371" s="44"/>
      <c r="Q371" s="44"/>
      <c r="R371" s="45"/>
      <c r="S371" s="45"/>
      <c r="T371" s="44"/>
      <c r="U371" s="44"/>
      <c r="V371" s="45"/>
      <c r="W371" s="45"/>
      <c r="X371" s="46"/>
      <c r="Y371" s="46"/>
      <c r="Z371" s="46"/>
      <c r="AA371" s="46"/>
      <c r="AB371" s="44"/>
      <c r="AC371" s="44"/>
      <c r="AD371" s="44"/>
    </row>
    <row r="372" spans="1:30" ht="15.75" hidden="1" customHeight="1">
      <c r="A372" s="47" t="s">
        <v>876</v>
      </c>
      <c r="B372" s="47" t="s">
        <v>861</v>
      </c>
      <c r="C372" s="60" t="s">
        <v>877</v>
      </c>
      <c r="D372" s="49" t="s">
        <v>53</v>
      </c>
      <c r="E372" s="85">
        <v>1</v>
      </c>
      <c r="F372" s="50">
        <v>5100</v>
      </c>
      <c r="G372" s="51" t="s">
        <v>54</v>
      </c>
      <c r="H372" s="52">
        <v>46143</v>
      </c>
      <c r="I372" s="53" t="s">
        <v>55</v>
      </c>
      <c r="J372" s="53" t="s">
        <v>56</v>
      </c>
      <c r="K372" s="53" t="s">
        <v>164</v>
      </c>
      <c r="L372" s="53" t="s">
        <v>91</v>
      </c>
      <c r="M372" s="54" t="s">
        <v>73</v>
      </c>
      <c r="N372" s="55" t="s">
        <v>861</v>
      </c>
      <c r="O372" s="56" t="s">
        <v>60</v>
      </c>
      <c r="P372" s="56"/>
      <c r="Q372" s="56"/>
      <c r="R372" s="57">
        <f t="array" ref="R372">IFERROR(INDEX('BANCO DE DADOS'!$C$3:$C1104,MATCH(C372,'BANCO DE DADOS'!$B$3:$B1104,0),0),"")</f>
        <v>0</v>
      </c>
      <c r="S372" s="57" t="str">
        <f t="array" ref="S372">IFERROR(INDEX('BANCO DE DADOS'!$D$3:$D1104,MATCH(C372,'BANCO DE DADOS'!$B$3:$B1104,0),0),"")</f>
        <v>COMPRA DE MATERIAIS E INSUMOS DIVERSOS</v>
      </c>
      <c r="T372" s="56"/>
      <c r="U372" s="56"/>
      <c r="V372" s="57" t="str">
        <f t="array" ref="V372">IFERROR(INDEX(#REF!,MATCH($Q372,#REF!,0)),"")</f>
        <v/>
      </c>
      <c r="W372" s="57" t="str">
        <f t="array" ref="W372">IFERROR(INDEX(#REF!,MATCH($Q372,#REF!,0)),"")</f>
        <v/>
      </c>
      <c r="X372" s="58" t="str">
        <f t="array" ref="X372">IFERROR(INDEX(#REF!,MATCH($Q372,#REF!,0)),"")</f>
        <v/>
      </c>
      <c r="Y372" s="58" t="str">
        <f t="array" ref="Y372">IFERROR(INDEX(#REF!,MATCH($Q372,#REF!,0)),"")</f>
        <v/>
      </c>
      <c r="Z372" s="58" t="str">
        <f t="array" ref="Z372">IFERROR(INDEX(#REF!,MATCH($Q372,#REF!,0)),"")</f>
        <v/>
      </c>
      <c r="AA372" s="58" t="e">
        <f t="shared" ref="AA372:AA403" si="4">Z372+45</f>
        <v>#VALUE!</v>
      </c>
      <c r="AB372" s="56"/>
      <c r="AC372" s="56"/>
      <c r="AD372" s="56"/>
    </row>
    <row r="373" spans="1:30" ht="15.75" hidden="1" customHeight="1">
      <c r="A373" s="35" t="s">
        <v>878</v>
      </c>
      <c r="B373" s="35" t="s">
        <v>861</v>
      </c>
      <c r="C373" s="36" t="s">
        <v>879</v>
      </c>
      <c r="D373" s="37" t="s">
        <v>53</v>
      </c>
      <c r="E373" s="82">
        <v>1</v>
      </c>
      <c r="F373" s="38">
        <v>21372</v>
      </c>
      <c r="G373" s="39" t="s">
        <v>54</v>
      </c>
      <c r="H373" s="81">
        <v>46235</v>
      </c>
      <c r="I373" s="41" t="s">
        <v>55</v>
      </c>
      <c r="J373" s="41" t="s">
        <v>56</v>
      </c>
      <c r="K373" s="41" t="s">
        <v>841</v>
      </c>
      <c r="L373" s="41" t="s">
        <v>58</v>
      </c>
      <c r="M373" s="42" t="s">
        <v>59</v>
      </c>
      <c r="N373" s="43" t="s">
        <v>861</v>
      </c>
      <c r="O373" s="44" t="s">
        <v>60</v>
      </c>
      <c r="P373" s="44"/>
      <c r="Q373" s="44"/>
      <c r="R373" s="45"/>
      <c r="S373" s="45" t="s">
        <v>879</v>
      </c>
      <c r="T373" s="44"/>
      <c r="U373" s="44"/>
      <c r="V373" s="45" t="str">
        <f t="array" ref="V373">IFERROR(INDEX(#REF!,MATCH($Q373,#REF!,0)),"")</f>
        <v/>
      </c>
      <c r="W373" s="45" t="str">
        <f t="array" ref="W373">IFERROR(INDEX(#REF!,MATCH($Q373,#REF!,0)),"")</f>
        <v/>
      </c>
      <c r="X373" s="46" t="str">
        <f t="array" ref="X373">IFERROR(INDEX(#REF!,MATCH($Q373,#REF!,0)),"")</f>
        <v/>
      </c>
      <c r="Y373" s="46" t="str">
        <f t="array" ref="Y373">IFERROR(INDEX(#REF!,MATCH($Q373,#REF!,0)),"")</f>
        <v/>
      </c>
      <c r="Z373" s="46" t="str">
        <f t="array" ref="Z373">IFERROR(INDEX(#REF!,MATCH($Q373,#REF!,0)),"")</f>
        <v/>
      </c>
      <c r="AA373" s="46" t="e">
        <f t="shared" si="4"/>
        <v>#VALUE!</v>
      </c>
      <c r="AB373" s="44"/>
      <c r="AC373" s="44"/>
      <c r="AD373" s="44"/>
    </row>
    <row r="374" spans="1:30" ht="15.75" hidden="1" customHeight="1">
      <c r="A374" s="47" t="s">
        <v>880</v>
      </c>
      <c r="B374" s="47" t="s">
        <v>861</v>
      </c>
      <c r="C374" s="60" t="s">
        <v>881</v>
      </c>
      <c r="D374" s="49" t="s">
        <v>53</v>
      </c>
      <c r="E374" s="85">
        <v>1</v>
      </c>
      <c r="F374" s="50">
        <v>10000</v>
      </c>
      <c r="G374" s="51" t="s">
        <v>54</v>
      </c>
      <c r="H374" s="84">
        <v>46235</v>
      </c>
      <c r="I374" s="53" t="s">
        <v>55</v>
      </c>
      <c r="J374" s="53" t="s">
        <v>56</v>
      </c>
      <c r="K374" s="53" t="s">
        <v>841</v>
      </c>
      <c r="L374" s="53" t="s">
        <v>58</v>
      </c>
      <c r="M374" s="54" t="s">
        <v>153</v>
      </c>
      <c r="N374" s="55" t="s">
        <v>861</v>
      </c>
      <c r="O374" s="56" t="s">
        <v>60</v>
      </c>
      <c r="P374" s="56"/>
      <c r="Q374" s="56"/>
      <c r="R374" s="57"/>
      <c r="S374" s="85" t="s">
        <v>881</v>
      </c>
      <c r="T374" s="56"/>
      <c r="U374" s="56"/>
      <c r="V374" s="57" t="str">
        <f t="array" ref="V374">IFERROR(INDEX(#REF!,MATCH($Q374,#REF!,0)),"")</f>
        <v/>
      </c>
      <c r="W374" s="57" t="str">
        <f t="array" ref="W374">IFERROR(INDEX(#REF!,MATCH($Q374,#REF!,0)),"")</f>
        <v/>
      </c>
      <c r="X374" s="58" t="str">
        <f t="array" ref="X374">IFERROR(INDEX(#REF!,MATCH($Q374,#REF!,0)),"")</f>
        <v/>
      </c>
      <c r="Y374" s="58" t="str">
        <f t="array" ref="Y374">IFERROR(INDEX(#REF!,MATCH($Q374,#REF!,0)),"")</f>
        <v/>
      </c>
      <c r="Z374" s="58" t="str">
        <f t="array" ref="Z374">IFERROR(INDEX(#REF!,MATCH($Q374,#REF!,0)),"")</f>
        <v/>
      </c>
      <c r="AA374" s="58" t="e">
        <f t="shared" si="4"/>
        <v>#VALUE!</v>
      </c>
      <c r="AB374" s="56"/>
      <c r="AC374" s="56"/>
      <c r="AD374" s="56"/>
    </row>
    <row r="375" spans="1:30" ht="15.75" hidden="1" customHeight="1">
      <c r="A375" s="35" t="s">
        <v>882</v>
      </c>
      <c r="B375" s="35" t="s">
        <v>861</v>
      </c>
      <c r="C375" s="36" t="s">
        <v>883</v>
      </c>
      <c r="D375" s="37" t="s">
        <v>53</v>
      </c>
      <c r="E375" s="37">
        <v>2</v>
      </c>
      <c r="F375" s="38">
        <v>3209.76</v>
      </c>
      <c r="G375" s="39" t="s">
        <v>54</v>
      </c>
      <c r="H375" s="40">
        <v>46266</v>
      </c>
      <c r="I375" s="41" t="s">
        <v>101</v>
      </c>
      <c r="J375" s="75" t="s">
        <v>56</v>
      </c>
      <c r="K375" s="75" t="s">
        <v>858</v>
      </c>
      <c r="L375" s="75" t="s">
        <v>58</v>
      </c>
      <c r="M375" s="42" t="s">
        <v>102</v>
      </c>
      <c r="N375" s="43" t="s">
        <v>884</v>
      </c>
      <c r="O375" s="44" t="s">
        <v>60</v>
      </c>
      <c r="P375" s="44"/>
      <c r="Q375" s="44"/>
      <c r="R375" s="45"/>
      <c r="S375" s="45" t="s">
        <v>885</v>
      </c>
      <c r="T375" s="44"/>
      <c r="U375" s="44"/>
      <c r="V375" s="45" t="s">
        <v>886</v>
      </c>
      <c r="W375" s="45" t="str">
        <f t="array" ref="W375">IFERROR(INDEX(#REF!,MATCH($Q375,#REF!,0)),"")</f>
        <v/>
      </c>
      <c r="X375" s="46" t="str">
        <f t="array" ref="X375">IFERROR(INDEX(#REF!,MATCH($Q375,#REF!,0)),"")</f>
        <v/>
      </c>
      <c r="Y375" s="46" t="str">
        <f t="array" ref="Y375">IFERROR(INDEX(#REF!,MATCH($Q375,#REF!,0)),"")</f>
        <v/>
      </c>
      <c r="Z375" s="46" t="str">
        <f t="array" ref="Z375">IFERROR(INDEX(#REF!,MATCH($Q375,#REF!,0)),"")</f>
        <v/>
      </c>
      <c r="AA375" s="46" t="e">
        <f t="shared" si="4"/>
        <v>#VALUE!</v>
      </c>
      <c r="AB375" s="44"/>
      <c r="AC375" s="44"/>
      <c r="AD375" s="44"/>
    </row>
    <row r="376" spans="1:30" ht="15.75" hidden="1" customHeight="1">
      <c r="A376" s="47" t="s">
        <v>887</v>
      </c>
      <c r="B376" s="76" t="s">
        <v>888</v>
      </c>
      <c r="C376" s="48" t="s">
        <v>889</v>
      </c>
      <c r="D376" s="77" t="s">
        <v>53</v>
      </c>
      <c r="E376" s="77">
        <v>2</v>
      </c>
      <c r="F376" s="78">
        <v>118000</v>
      </c>
      <c r="G376" s="79" t="s">
        <v>54</v>
      </c>
      <c r="H376" s="52">
        <v>46266</v>
      </c>
      <c r="I376" s="61" t="s">
        <v>101</v>
      </c>
      <c r="J376" s="61" t="s">
        <v>56</v>
      </c>
      <c r="K376" s="61" t="s">
        <v>858</v>
      </c>
      <c r="L376" s="61" t="s">
        <v>91</v>
      </c>
      <c r="M376" s="54" t="s">
        <v>890</v>
      </c>
      <c r="N376" s="69" t="s">
        <v>884</v>
      </c>
      <c r="O376" s="56" t="s">
        <v>60</v>
      </c>
      <c r="P376" s="56"/>
      <c r="Q376" s="56"/>
      <c r="R376" s="57"/>
      <c r="S376" s="57" t="s">
        <v>891</v>
      </c>
      <c r="T376" s="56"/>
      <c r="U376" s="56"/>
      <c r="V376" s="57" t="s">
        <v>892</v>
      </c>
      <c r="W376" s="57" t="str">
        <f t="array" ref="W376">IFERROR(INDEX(#REF!,MATCH($Q376,#REF!,0)),"")</f>
        <v/>
      </c>
      <c r="X376" s="58" t="str">
        <f t="array" ref="X376">IFERROR(INDEX(#REF!,MATCH($Q376,#REF!,0)),"")</f>
        <v/>
      </c>
      <c r="Y376" s="58" t="str">
        <f t="array" ref="Y376">IFERROR(INDEX(#REF!,MATCH($Q376,#REF!,0)),"")</f>
        <v/>
      </c>
      <c r="Z376" s="58" t="str">
        <f t="array" ref="Z376">IFERROR(INDEX(#REF!,MATCH($Q376,#REF!,0)),"")</f>
        <v/>
      </c>
      <c r="AA376" s="58" t="e">
        <f t="shared" si="4"/>
        <v>#VALUE!</v>
      </c>
      <c r="AB376" s="56"/>
      <c r="AC376" s="56"/>
      <c r="AD376" s="56"/>
    </row>
    <row r="377" spans="1:30" ht="15.75" hidden="1" customHeight="1">
      <c r="A377" s="35" t="s">
        <v>893</v>
      </c>
      <c r="B377" s="71" t="s">
        <v>894</v>
      </c>
      <c r="C377" s="36" t="s">
        <v>895</v>
      </c>
      <c r="D377" s="72" t="s">
        <v>53</v>
      </c>
      <c r="E377" s="72">
        <v>6</v>
      </c>
      <c r="F377" s="73">
        <v>270000</v>
      </c>
      <c r="G377" s="74" t="s">
        <v>54</v>
      </c>
      <c r="H377" s="86">
        <v>46143</v>
      </c>
      <c r="I377" s="75" t="s">
        <v>101</v>
      </c>
      <c r="J377" s="75" t="s">
        <v>56</v>
      </c>
      <c r="K377" s="75" t="s">
        <v>858</v>
      </c>
      <c r="L377" s="75" t="s">
        <v>91</v>
      </c>
      <c r="M377" s="64" t="s">
        <v>59</v>
      </c>
      <c r="N377" s="69" t="s">
        <v>884</v>
      </c>
      <c r="O377" s="44" t="s">
        <v>60</v>
      </c>
      <c r="P377" s="44"/>
      <c r="Q377" s="44"/>
      <c r="R377" s="45" t="str">
        <f t="array" ref="R377">IFERROR(INDEX('BANCO DE DADOS'!$C$3:$C1104,MATCH(C377,'BANCO DE DADOS'!$B$3:$B1104,0),0),"")</f>
        <v xml:space="preserve">DOP - </v>
      </c>
      <c r="S377" s="45" t="str">
        <f t="array" ref="S377">IFERROR(INDEX('BANCO DE DADOS'!$D$3:$D1104,MATCH(C377,'BANCO DE DADOS'!$B$3:$B1104,0),0),"")</f>
        <v>KIT DE BOMBA PARA CAMINHONETE PARA COMBATE A INCÊNDIO FLORESTAL</v>
      </c>
      <c r="T377" s="44"/>
      <c r="U377" s="44"/>
      <c r="V377" s="45" t="str">
        <f t="array" ref="V377">IFERROR(INDEX(#REF!,MATCH($Q377,#REF!,0)),"")</f>
        <v/>
      </c>
      <c r="W377" s="45" t="str">
        <f t="array" ref="W377">IFERROR(INDEX(#REF!,MATCH($Q377,#REF!,0)),"")</f>
        <v/>
      </c>
      <c r="X377" s="46" t="str">
        <f t="array" ref="X377">IFERROR(INDEX(#REF!,MATCH($Q377,#REF!,0)),"")</f>
        <v/>
      </c>
      <c r="Y377" s="46" t="str">
        <f t="array" ref="Y377">IFERROR(INDEX(#REF!,MATCH($Q377,#REF!,0)),"")</f>
        <v/>
      </c>
      <c r="Z377" s="46" t="str">
        <f t="array" ref="Z377">IFERROR(INDEX(#REF!,MATCH($Q377,#REF!,0)),"")</f>
        <v/>
      </c>
      <c r="AA377" s="46" t="e">
        <f t="shared" si="4"/>
        <v>#VALUE!</v>
      </c>
      <c r="AB377" s="44"/>
      <c r="AC377" s="44"/>
      <c r="AD377" s="44"/>
    </row>
    <row r="378" spans="1:30" ht="15.75" hidden="1" customHeight="1">
      <c r="A378" s="47" t="s">
        <v>896</v>
      </c>
      <c r="B378" s="47" t="s">
        <v>861</v>
      </c>
      <c r="C378" s="60" t="s">
        <v>897</v>
      </c>
      <c r="D378" s="49" t="s">
        <v>53</v>
      </c>
      <c r="E378" s="49">
        <v>1</v>
      </c>
      <c r="F378" s="50">
        <v>100000</v>
      </c>
      <c r="G378" s="51" t="s">
        <v>54</v>
      </c>
      <c r="H378" s="52">
        <v>46266</v>
      </c>
      <c r="I378" s="53" t="s">
        <v>101</v>
      </c>
      <c r="J378" s="53" t="s">
        <v>56</v>
      </c>
      <c r="K378" s="53" t="s">
        <v>858</v>
      </c>
      <c r="L378" s="53" t="s">
        <v>91</v>
      </c>
      <c r="M378" s="54" t="s">
        <v>148</v>
      </c>
      <c r="N378" s="55" t="s">
        <v>884</v>
      </c>
      <c r="O378" s="56" t="s">
        <v>60</v>
      </c>
      <c r="P378" s="56"/>
      <c r="Q378" s="56"/>
      <c r="R378" s="57"/>
      <c r="S378" s="57" t="s">
        <v>898</v>
      </c>
      <c r="T378" s="56"/>
      <c r="U378" s="56"/>
      <c r="V378" s="57" t="str">
        <f t="array" ref="V378">IFERROR(INDEX(#REF!,MATCH($Q378,#REF!,0)),"")</f>
        <v/>
      </c>
      <c r="W378" s="57" t="str">
        <f t="array" ref="W378">IFERROR(INDEX(#REF!,MATCH($Q378,#REF!,0)),"")</f>
        <v/>
      </c>
      <c r="X378" s="58" t="str">
        <f t="array" ref="X378">IFERROR(INDEX(#REF!,MATCH($Q378,#REF!,0)),"")</f>
        <v/>
      </c>
      <c r="Y378" s="58" t="str">
        <f t="array" ref="Y378">IFERROR(INDEX(#REF!,MATCH($Q378,#REF!,0)),"")</f>
        <v/>
      </c>
      <c r="Z378" s="58" t="str">
        <f t="array" ref="Z378">IFERROR(INDEX(#REF!,MATCH($Q378,#REF!,0)),"")</f>
        <v/>
      </c>
      <c r="AA378" s="58" t="e">
        <f t="shared" si="4"/>
        <v>#VALUE!</v>
      </c>
      <c r="AB378" s="56"/>
      <c r="AC378" s="56"/>
      <c r="AD378" s="56"/>
    </row>
    <row r="379" spans="1:30" ht="15.75" hidden="1" customHeight="1">
      <c r="A379" s="35" t="s">
        <v>899</v>
      </c>
      <c r="B379" s="71" t="s">
        <v>51</v>
      </c>
      <c r="C379" s="36" t="s">
        <v>234</v>
      </c>
      <c r="D379" s="72" t="s">
        <v>53</v>
      </c>
      <c r="E379" s="72">
        <v>15</v>
      </c>
      <c r="F379" s="73">
        <v>72000</v>
      </c>
      <c r="G379" s="74" t="s">
        <v>54</v>
      </c>
      <c r="H379" s="86">
        <v>46266</v>
      </c>
      <c r="I379" s="75" t="s">
        <v>101</v>
      </c>
      <c r="J379" s="75" t="s">
        <v>56</v>
      </c>
      <c r="K379" s="75" t="s">
        <v>858</v>
      </c>
      <c r="L379" s="75" t="s">
        <v>91</v>
      </c>
      <c r="M379" s="64" t="s">
        <v>59</v>
      </c>
      <c r="N379" s="69" t="s">
        <v>884</v>
      </c>
      <c r="O379" s="44" t="s">
        <v>60</v>
      </c>
      <c r="P379" s="44"/>
      <c r="Q379" s="44"/>
      <c r="R379" s="45" t="str">
        <f t="array" ref="R379">IFERROR(INDEX('BANCO DE DADOS'!$C$3:$C1104,MATCH(C379,'BANCO DE DADOS'!$B$3:$B1104,0),0),"")</f>
        <v>DOP</v>
      </c>
      <c r="S379" s="45" t="str">
        <f t="array" ref="S379">IFERROR(INDEX('BANCO DE DADOS'!$D$3:$D1104,MATCH(C379,'BANCO DE DADOS'!$B$3:$B1104,0),0),"")</f>
        <v>SERVIÇOS DE GRÁFICA E COMUNICAÇÃO VISUAL</v>
      </c>
      <c r="T379" s="44"/>
      <c r="U379" s="44"/>
      <c r="V379" s="45" t="str">
        <f t="array" ref="V379">IFERROR(INDEX(#REF!,MATCH($Q379,#REF!,0)),"")</f>
        <v/>
      </c>
      <c r="W379" s="45" t="str">
        <f t="array" ref="W379">IFERROR(INDEX(#REF!,MATCH($Q379,#REF!,0)),"")</f>
        <v/>
      </c>
      <c r="X379" s="46" t="str">
        <f t="array" ref="X379">IFERROR(INDEX(#REF!,MATCH($Q379,#REF!,0)),"")</f>
        <v/>
      </c>
      <c r="Y379" s="46" t="str">
        <f t="array" ref="Y379">IFERROR(INDEX(#REF!,MATCH($Q379,#REF!,0)),"")</f>
        <v/>
      </c>
      <c r="Z379" s="46" t="str">
        <f t="array" ref="Z379">IFERROR(INDEX(#REF!,MATCH($Q379,#REF!,0)),"")</f>
        <v/>
      </c>
      <c r="AA379" s="46" t="e">
        <f t="shared" si="4"/>
        <v>#VALUE!</v>
      </c>
      <c r="AB379" s="44"/>
      <c r="AC379" s="44"/>
      <c r="AD379" s="44"/>
    </row>
    <row r="380" spans="1:30" ht="15.75" hidden="1" customHeight="1">
      <c r="A380" s="47" t="s">
        <v>900</v>
      </c>
      <c r="B380" s="47" t="s">
        <v>861</v>
      </c>
      <c r="C380" s="60" t="s">
        <v>901</v>
      </c>
      <c r="D380" s="49" t="s">
        <v>53</v>
      </c>
      <c r="E380" s="49">
        <v>1</v>
      </c>
      <c r="F380" s="50">
        <v>50000</v>
      </c>
      <c r="G380" s="79" t="s">
        <v>54</v>
      </c>
      <c r="H380" s="87">
        <v>46266</v>
      </c>
      <c r="I380" s="61" t="s">
        <v>101</v>
      </c>
      <c r="J380" s="61" t="s">
        <v>56</v>
      </c>
      <c r="K380" s="61" t="s">
        <v>858</v>
      </c>
      <c r="L380" s="61" t="s">
        <v>91</v>
      </c>
      <c r="M380" s="54" t="s">
        <v>148</v>
      </c>
      <c r="N380" s="55" t="s">
        <v>884</v>
      </c>
      <c r="O380" s="56" t="s">
        <v>60</v>
      </c>
      <c r="P380" s="56"/>
      <c r="Q380" s="56"/>
      <c r="R380" s="57"/>
      <c r="S380" s="57" t="s">
        <v>902</v>
      </c>
      <c r="T380" s="56"/>
      <c r="U380" s="56"/>
      <c r="V380" s="57" t="str">
        <f t="array" ref="V380">IFERROR(INDEX(#REF!,MATCH($Q380,#REF!,0)),"")</f>
        <v/>
      </c>
      <c r="W380" s="57" t="str">
        <f t="array" ref="W380">IFERROR(INDEX(#REF!,MATCH($Q380,#REF!,0)),"")</f>
        <v/>
      </c>
      <c r="X380" s="58" t="str">
        <f t="array" ref="X380">IFERROR(INDEX(#REF!,MATCH($Q380,#REF!,0)),"")</f>
        <v/>
      </c>
      <c r="Y380" s="58" t="str">
        <f t="array" ref="Y380">IFERROR(INDEX(#REF!,MATCH($Q380,#REF!,0)),"")</f>
        <v/>
      </c>
      <c r="Z380" s="58" t="str">
        <f t="array" ref="Z380">IFERROR(INDEX(#REF!,MATCH($Q380,#REF!,0)),"")</f>
        <v/>
      </c>
      <c r="AA380" s="58" t="e">
        <f t="shared" si="4"/>
        <v>#VALUE!</v>
      </c>
      <c r="AB380" s="56"/>
      <c r="AC380" s="56"/>
      <c r="AD380" s="56"/>
    </row>
    <row r="381" spans="1:30" ht="33" hidden="1" customHeight="1">
      <c r="A381" s="35" t="s">
        <v>903</v>
      </c>
      <c r="B381" s="71" t="s">
        <v>861</v>
      </c>
      <c r="C381" s="36" t="s">
        <v>904</v>
      </c>
      <c r="D381" s="72" t="s">
        <v>53</v>
      </c>
      <c r="E381" s="72">
        <v>1</v>
      </c>
      <c r="F381" s="73">
        <v>30000</v>
      </c>
      <c r="G381" s="74" t="s">
        <v>54</v>
      </c>
      <c r="H381" s="86">
        <v>46235</v>
      </c>
      <c r="I381" s="75" t="s">
        <v>101</v>
      </c>
      <c r="J381" s="75" t="s">
        <v>56</v>
      </c>
      <c r="K381" s="75" t="s">
        <v>858</v>
      </c>
      <c r="L381" s="75" t="s">
        <v>91</v>
      </c>
      <c r="M381" s="64" t="s">
        <v>59</v>
      </c>
      <c r="N381" s="69" t="s">
        <v>884</v>
      </c>
      <c r="O381" s="44" t="s">
        <v>60</v>
      </c>
      <c r="P381" s="44"/>
      <c r="Q381" s="44"/>
      <c r="R381" s="45" t="str">
        <f t="array" ref="R381">IFERROR(INDEX('BANCO DE DADOS'!$C$3:$C1104,MATCH(C381,'BANCO DE DADOS'!$B$3:$B1104,0),0),"")</f>
        <v>DOP</v>
      </c>
      <c r="S381" s="45" t="str">
        <f t="array" ref="S381">IFERROR(INDEX('BANCO DE DADOS'!$D$3:$D1104,MATCH(C381,'BANCO DE DADOS'!$B$3:$B1104,0),0),"")</f>
        <v>COMPRA DE MATERIAIS DE ESCRITÓRIO E CONSUMÍVEIS</v>
      </c>
      <c r="T381" s="44"/>
      <c r="U381" s="44"/>
      <c r="V381" s="45" t="str">
        <f t="array" ref="V381">IFERROR(INDEX(#REF!,MATCH($Q381,#REF!,0)),"")</f>
        <v/>
      </c>
      <c r="W381" s="45" t="str">
        <f t="array" ref="W381">IFERROR(INDEX(#REF!,MATCH($Q381,#REF!,0)),"")</f>
        <v/>
      </c>
      <c r="X381" s="46" t="str">
        <f t="array" ref="X381">IFERROR(INDEX(#REF!,MATCH($Q381,#REF!,0)),"")</f>
        <v/>
      </c>
      <c r="Y381" s="46" t="str">
        <f t="array" ref="Y381">IFERROR(INDEX(#REF!,MATCH($Q381,#REF!,0)),"")</f>
        <v/>
      </c>
      <c r="Z381" s="46" t="str">
        <f t="array" ref="Z381">IFERROR(INDEX(#REF!,MATCH($Q381,#REF!,0)),"")</f>
        <v/>
      </c>
      <c r="AA381" s="46" t="e">
        <f t="shared" si="4"/>
        <v>#VALUE!</v>
      </c>
      <c r="AB381" s="44"/>
      <c r="AC381" s="44"/>
      <c r="AD381" s="44"/>
    </row>
    <row r="382" spans="1:30" ht="15.75" hidden="1" customHeight="1">
      <c r="A382" s="47" t="s">
        <v>905</v>
      </c>
      <c r="B382" s="76" t="s">
        <v>848</v>
      </c>
      <c r="C382" s="60" t="s">
        <v>906</v>
      </c>
      <c r="D382" s="77" t="s">
        <v>53</v>
      </c>
      <c r="E382" s="77">
        <v>2</v>
      </c>
      <c r="F382" s="78">
        <v>22000</v>
      </c>
      <c r="G382" s="79" t="s">
        <v>54</v>
      </c>
      <c r="H382" s="87">
        <v>46235</v>
      </c>
      <c r="I382" s="61" t="s">
        <v>101</v>
      </c>
      <c r="J382" s="61" t="s">
        <v>56</v>
      </c>
      <c r="K382" s="61" t="s">
        <v>858</v>
      </c>
      <c r="L382" s="61" t="s">
        <v>91</v>
      </c>
      <c r="M382" s="62" t="s">
        <v>73</v>
      </c>
      <c r="N382" s="70" t="s">
        <v>884</v>
      </c>
      <c r="O382" s="56" t="s">
        <v>60</v>
      </c>
      <c r="P382" s="56"/>
      <c r="Q382" s="56"/>
      <c r="R382" s="57" t="str">
        <f t="array" ref="R382">IFERROR(INDEX('BANCO DE DADOS'!$C$3:$C1104,MATCH(C382,'BANCO DE DADOS'!$B$3:$B1104,0),0),"")</f>
        <v>DOP</v>
      </c>
      <c r="S382" s="57" t="str">
        <f t="array" ref="S382">IFERROR(INDEX('BANCO DE DADOS'!$D$3:$D1104,MATCH(C382,'BANCO DE DADOS'!$B$3:$B1104,0),0),"")</f>
        <v>COMPRA DE GERADORES</v>
      </c>
      <c r="T382" s="56"/>
      <c r="U382" s="56"/>
      <c r="V382" s="57" t="str">
        <f t="array" ref="V382">IFERROR(INDEX(#REF!,MATCH($Q382,#REF!,0)),"")</f>
        <v/>
      </c>
      <c r="W382" s="57" t="str">
        <f t="array" ref="W382">IFERROR(INDEX(#REF!,MATCH($Q382,#REF!,0)),"")</f>
        <v/>
      </c>
      <c r="X382" s="58" t="str">
        <f t="array" ref="X382">IFERROR(INDEX(#REF!,MATCH($Q382,#REF!,0)),"")</f>
        <v/>
      </c>
      <c r="Y382" s="58" t="str">
        <f t="array" ref="Y382">IFERROR(INDEX(#REF!,MATCH($Q382,#REF!,0)),"")</f>
        <v/>
      </c>
      <c r="Z382" s="58" t="str">
        <f t="array" ref="Z382">IFERROR(INDEX(#REF!,MATCH($Q382,#REF!,0)),"")</f>
        <v/>
      </c>
      <c r="AA382" s="58" t="e">
        <f t="shared" si="4"/>
        <v>#VALUE!</v>
      </c>
      <c r="AB382" s="56"/>
      <c r="AC382" s="56"/>
      <c r="AD382" s="56"/>
    </row>
    <row r="383" spans="1:30" ht="15.75" hidden="1" customHeight="1">
      <c r="A383" s="35" t="s">
        <v>907</v>
      </c>
      <c r="B383" s="71" t="s">
        <v>51</v>
      </c>
      <c r="C383" s="36" t="s">
        <v>908</v>
      </c>
      <c r="D383" s="72" t="s">
        <v>53</v>
      </c>
      <c r="E383" s="72">
        <v>2</v>
      </c>
      <c r="F383" s="73">
        <v>19200</v>
      </c>
      <c r="G383" s="74" t="s">
        <v>54</v>
      </c>
      <c r="H383" s="86">
        <v>46235</v>
      </c>
      <c r="I383" s="75" t="s">
        <v>101</v>
      </c>
      <c r="J383" s="75" t="s">
        <v>56</v>
      </c>
      <c r="K383" s="75" t="s">
        <v>858</v>
      </c>
      <c r="L383" s="75" t="s">
        <v>58</v>
      </c>
      <c r="M383" s="64" t="s">
        <v>73</v>
      </c>
      <c r="N383" s="69" t="s">
        <v>884</v>
      </c>
      <c r="O383" s="44" t="s">
        <v>60</v>
      </c>
      <c r="P383" s="44"/>
      <c r="Q383" s="44"/>
      <c r="R383" s="45" t="str">
        <f t="array" ref="R383">IFERROR(INDEX('BANCO DE DADOS'!$C$3:$C1104,MATCH(C383,'BANCO DE DADOS'!$B$3:$B1104,0),0),"")</f>
        <v>DOP - EQUIPAMENTO OPERACIONAL SALVAMENTO TERRESTRE</v>
      </c>
      <c r="S383" s="45" t="str">
        <f t="array" ref="S383">IFERROR(INDEX('BANCO DE DADOS'!$D$3:$D1104,MATCH(C383,'BANCO DE DADOS'!$B$3:$B1104,0),0),"")</f>
        <v>COMPRA DE EQUIPAMENTOS DE DETECÇÃO DE RADIOATIVIDADE</v>
      </c>
      <c r="T383" s="44"/>
      <c r="U383" s="44"/>
      <c r="V383" s="45" t="str">
        <f t="array" ref="V383">IFERROR(INDEX(#REF!,MATCH($Q383,#REF!,0)),"")</f>
        <v/>
      </c>
      <c r="W383" s="45" t="str">
        <f t="array" ref="W383">IFERROR(INDEX(#REF!,MATCH($Q383,#REF!,0)),"")</f>
        <v/>
      </c>
      <c r="X383" s="46" t="str">
        <f t="array" ref="X383">IFERROR(INDEX(#REF!,MATCH($Q383,#REF!,0)),"")</f>
        <v/>
      </c>
      <c r="Y383" s="46" t="str">
        <f t="array" ref="Y383">IFERROR(INDEX(#REF!,MATCH($Q383,#REF!,0)),"")</f>
        <v/>
      </c>
      <c r="Z383" s="46" t="str">
        <f t="array" ref="Z383">IFERROR(INDEX(#REF!,MATCH($Q383,#REF!,0)),"")</f>
        <v/>
      </c>
      <c r="AA383" s="46" t="e">
        <f t="shared" si="4"/>
        <v>#VALUE!</v>
      </c>
      <c r="AB383" s="44"/>
      <c r="AC383" s="44"/>
      <c r="AD383" s="44"/>
    </row>
    <row r="384" spans="1:30" ht="15.75" hidden="1" customHeight="1">
      <c r="A384" s="47" t="s">
        <v>909</v>
      </c>
      <c r="B384" s="76" t="s">
        <v>848</v>
      </c>
      <c r="C384" s="60" t="s">
        <v>910</v>
      </c>
      <c r="D384" s="77" t="s">
        <v>53</v>
      </c>
      <c r="E384" s="77">
        <v>2</v>
      </c>
      <c r="F384" s="78">
        <v>16000</v>
      </c>
      <c r="G384" s="79" t="s">
        <v>54</v>
      </c>
      <c r="H384" s="87">
        <v>46235</v>
      </c>
      <c r="I384" s="61" t="s">
        <v>101</v>
      </c>
      <c r="J384" s="61" t="s">
        <v>56</v>
      </c>
      <c r="K384" s="61" t="s">
        <v>858</v>
      </c>
      <c r="L384" s="61" t="s">
        <v>91</v>
      </c>
      <c r="M384" s="62" t="s">
        <v>59</v>
      </c>
      <c r="N384" s="70" t="s">
        <v>884</v>
      </c>
      <c r="O384" s="56" t="s">
        <v>60</v>
      </c>
      <c r="P384" s="56"/>
      <c r="Q384" s="56"/>
      <c r="R384" s="57" t="str">
        <f t="array" ref="R384">IFERROR(INDEX('BANCO DE DADOS'!$C$3:$C1104,MATCH(C384,'BANCO DE DADOS'!$B$3:$B1104,0),0),"")</f>
        <v>DOP - EQUIPAMENTO OPERACIONAL SALVAMENTO TERRESTRE</v>
      </c>
      <c r="S384" s="57" t="str">
        <f t="array" ref="S384">IFERROR(INDEX('BANCO DE DADOS'!$D$3:$D1104,MATCH(C384,'BANCO DE DADOS'!$B$3:$B1104,0),0),"")</f>
        <v>COMPRA DE EQUIPAMENTOS DE GERAÇÃO DE ENERGIA</v>
      </c>
      <c r="T384" s="56"/>
      <c r="U384" s="56"/>
      <c r="V384" s="57" t="str">
        <f t="array" ref="V384">IFERROR(INDEX(#REF!,MATCH($Q384,#REF!,0)),"")</f>
        <v/>
      </c>
      <c r="W384" s="57" t="str">
        <f t="array" ref="W384">IFERROR(INDEX(#REF!,MATCH($Q384,#REF!,0)),"")</f>
        <v/>
      </c>
      <c r="X384" s="58" t="str">
        <f t="array" ref="X384">IFERROR(INDEX(#REF!,MATCH($Q384,#REF!,0)),"")</f>
        <v/>
      </c>
      <c r="Y384" s="58" t="str">
        <f t="array" ref="Y384">IFERROR(INDEX(#REF!,MATCH($Q384,#REF!,0)),"")</f>
        <v/>
      </c>
      <c r="Z384" s="58" t="str">
        <f t="array" ref="Z384">IFERROR(INDEX(#REF!,MATCH($Q384,#REF!,0)),"")</f>
        <v/>
      </c>
      <c r="AA384" s="58" t="e">
        <f t="shared" si="4"/>
        <v>#VALUE!</v>
      </c>
      <c r="AB384" s="56"/>
      <c r="AC384" s="56"/>
      <c r="AD384" s="56"/>
    </row>
    <row r="385" spans="1:30" ht="15.75" hidden="1" customHeight="1">
      <c r="A385" s="35" t="s">
        <v>911</v>
      </c>
      <c r="B385" s="71" t="s">
        <v>848</v>
      </c>
      <c r="C385" s="36" t="s">
        <v>912</v>
      </c>
      <c r="D385" s="72" t="s">
        <v>53</v>
      </c>
      <c r="E385" s="72">
        <v>2</v>
      </c>
      <c r="F385" s="73">
        <v>14000</v>
      </c>
      <c r="G385" s="74" t="s">
        <v>54</v>
      </c>
      <c r="H385" s="86">
        <v>46235</v>
      </c>
      <c r="I385" s="75" t="s">
        <v>101</v>
      </c>
      <c r="J385" s="75" t="s">
        <v>56</v>
      </c>
      <c r="K385" s="75" t="s">
        <v>858</v>
      </c>
      <c r="L385" s="75" t="s">
        <v>91</v>
      </c>
      <c r="M385" s="64" t="s">
        <v>59</v>
      </c>
      <c r="N385" s="69" t="s">
        <v>884</v>
      </c>
      <c r="O385" s="44" t="s">
        <v>60</v>
      </c>
      <c r="P385" s="44"/>
      <c r="Q385" s="44"/>
      <c r="R385" s="45">
        <f t="array" ref="R385">IFERROR(INDEX('BANCO DE DADOS'!$C$3:$C1104,MATCH(C385,'BANCO DE DADOS'!$B$3:$B1104,0),0),"")</f>
        <v>0</v>
      </c>
      <c r="S385" s="45" t="str">
        <f t="array" ref="S385">IFERROR(INDEX('BANCO DE DADOS'!$D$3:$D1104,MATCH(C385,'BANCO DE DADOS'!$B$3:$B1104,0),0),"")</f>
        <v>COMPRA DE EQUIPAMENTOS OPERACIONAIS E MÁQUINAS</v>
      </c>
      <c r="T385" s="44"/>
      <c r="U385" s="44"/>
      <c r="V385" s="45" t="str">
        <f t="array" ref="V385">IFERROR(INDEX(#REF!,MATCH($Q385,#REF!,0)),"")</f>
        <v/>
      </c>
      <c r="W385" s="45" t="str">
        <f t="array" ref="W385">IFERROR(INDEX(#REF!,MATCH($Q385,#REF!,0)),"")</f>
        <v/>
      </c>
      <c r="X385" s="46" t="str">
        <f t="array" ref="X385">IFERROR(INDEX(#REF!,MATCH($Q385,#REF!,0)),"")</f>
        <v/>
      </c>
      <c r="Y385" s="46" t="str">
        <f t="array" ref="Y385">IFERROR(INDEX(#REF!,MATCH($Q385,#REF!,0)),"")</f>
        <v/>
      </c>
      <c r="Z385" s="46" t="str">
        <f t="array" ref="Z385">IFERROR(INDEX(#REF!,MATCH($Q385,#REF!,0)),"")</f>
        <v/>
      </c>
      <c r="AA385" s="46" t="e">
        <f t="shared" si="4"/>
        <v>#VALUE!</v>
      </c>
      <c r="AB385" s="44"/>
      <c r="AC385" s="44"/>
      <c r="AD385" s="44"/>
    </row>
    <row r="386" spans="1:30" ht="15.75" hidden="1" customHeight="1">
      <c r="A386" s="47" t="s">
        <v>913</v>
      </c>
      <c r="B386" s="76" t="s">
        <v>219</v>
      </c>
      <c r="C386" s="60" t="s">
        <v>914</v>
      </c>
      <c r="D386" s="77" t="s">
        <v>53</v>
      </c>
      <c r="E386" s="77">
        <v>2</v>
      </c>
      <c r="F386" s="78">
        <v>12000</v>
      </c>
      <c r="G386" s="79" t="s">
        <v>54</v>
      </c>
      <c r="H386" s="87">
        <v>46235</v>
      </c>
      <c r="I386" s="61" t="s">
        <v>101</v>
      </c>
      <c r="J386" s="61" t="s">
        <v>56</v>
      </c>
      <c r="K386" s="61" t="s">
        <v>858</v>
      </c>
      <c r="L386" s="61" t="s">
        <v>91</v>
      </c>
      <c r="M386" s="62" t="s">
        <v>59</v>
      </c>
      <c r="N386" s="70" t="s">
        <v>884</v>
      </c>
      <c r="O386" s="56" t="s">
        <v>60</v>
      </c>
      <c r="P386" s="56"/>
      <c r="Q386" s="56"/>
      <c r="R386" s="57" t="str">
        <f t="array" ref="R386">IFERROR(INDEX('BANCO DE DADOS'!$C$3:$C1104,MATCH(C386,'BANCO DE DADOS'!$B$3:$B1104,0),0),"")</f>
        <v>MERGULHO</v>
      </c>
      <c r="S386" s="57" t="str">
        <f t="array" ref="S386">IFERROR(INDEX('BANCO DE DADOS'!$D$3:$D1104,MATCH(C386,'BANCO DE DADOS'!$B$3:$B1104,0),0),"")</f>
        <v>COMPRA DE EQUIPAMENTOS PARA TRANSPORTE</v>
      </c>
      <c r="T386" s="56"/>
      <c r="U386" s="56"/>
      <c r="V386" s="57" t="str">
        <f t="array" ref="V386">IFERROR(INDEX(#REF!,MATCH($Q386,#REF!,0)),"")</f>
        <v/>
      </c>
      <c r="W386" s="57" t="str">
        <f t="array" ref="W386">IFERROR(INDEX(#REF!,MATCH($Q386,#REF!,0)),"")</f>
        <v/>
      </c>
      <c r="X386" s="58" t="str">
        <f t="array" ref="X386">IFERROR(INDEX(#REF!,MATCH($Q386,#REF!,0)),"")</f>
        <v/>
      </c>
      <c r="Y386" s="58" t="str">
        <f t="array" ref="Y386">IFERROR(INDEX(#REF!,MATCH($Q386,#REF!,0)),"")</f>
        <v/>
      </c>
      <c r="Z386" s="58" t="str">
        <f t="array" ref="Z386">IFERROR(INDEX(#REF!,MATCH($Q386,#REF!,0)),"")</f>
        <v/>
      </c>
      <c r="AA386" s="58" t="e">
        <f t="shared" si="4"/>
        <v>#VALUE!</v>
      </c>
      <c r="AB386" s="56"/>
      <c r="AC386" s="56"/>
      <c r="AD386" s="56"/>
    </row>
    <row r="387" spans="1:30" ht="15.75" hidden="1" customHeight="1">
      <c r="A387" s="35" t="s">
        <v>915</v>
      </c>
      <c r="B387" s="71" t="s">
        <v>51</v>
      </c>
      <c r="C387" s="36" t="s">
        <v>916</v>
      </c>
      <c r="D387" s="72" t="s">
        <v>53</v>
      </c>
      <c r="E387" s="72">
        <v>4</v>
      </c>
      <c r="F387" s="73">
        <v>12000</v>
      </c>
      <c r="G387" s="74" t="s">
        <v>54</v>
      </c>
      <c r="H387" s="86">
        <v>46235</v>
      </c>
      <c r="I387" s="75" t="s">
        <v>101</v>
      </c>
      <c r="J387" s="75" t="s">
        <v>56</v>
      </c>
      <c r="K387" s="75" t="s">
        <v>858</v>
      </c>
      <c r="L387" s="75" t="s">
        <v>91</v>
      </c>
      <c r="M387" s="69" t="s">
        <v>59</v>
      </c>
      <c r="N387" s="69" t="s">
        <v>884</v>
      </c>
      <c r="O387" s="44" t="s">
        <v>60</v>
      </c>
      <c r="P387" s="44"/>
      <c r="Q387" s="44"/>
      <c r="R387" s="45">
        <f t="array" ref="R387">IFERROR(INDEX('BANCO DE DADOS'!$C$3:$C1104,MATCH(C387,'BANCO DE DADOS'!$B$3:$B1104,0),0),"")</f>
        <v>0</v>
      </c>
      <c r="S387" s="45" t="str">
        <f t="array" ref="S387">IFERROR(INDEX('BANCO DE DADOS'!$D$3:$D1104,MATCH(C387,'BANCO DE DADOS'!$B$3:$B1104,0),0),"")</f>
        <v>COMPRA DE EQUIPAMENTOS PARA ESPAÇOS CONFINADOS</v>
      </c>
      <c r="T387" s="44"/>
      <c r="U387" s="44"/>
      <c r="V387" s="45" t="str">
        <f t="array" ref="V387">IFERROR(INDEX(#REF!,MATCH($Q387,#REF!,0)),"")</f>
        <v/>
      </c>
      <c r="W387" s="45" t="str">
        <f t="array" ref="W387">IFERROR(INDEX(#REF!,MATCH($Q387,#REF!,0)),"")</f>
        <v/>
      </c>
      <c r="X387" s="46" t="str">
        <f t="array" ref="X387">IFERROR(INDEX(#REF!,MATCH($Q387,#REF!,0)),"")</f>
        <v/>
      </c>
      <c r="Y387" s="46" t="str">
        <f t="array" ref="Y387">IFERROR(INDEX(#REF!,MATCH($Q387,#REF!,0)),"")</f>
        <v/>
      </c>
      <c r="Z387" s="46" t="str">
        <f t="array" ref="Z387">IFERROR(INDEX(#REF!,MATCH($Q387,#REF!,0)),"")</f>
        <v/>
      </c>
      <c r="AA387" s="46" t="e">
        <f t="shared" si="4"/>
        <v>#VALUE!</v>
      </c>
      <c r="AB387" s="44"/>
      <c r="AC387" s="44"/>
      <c r="AD387" s="44"/>
    </row>
    <row r="388" spans="1:30" ht="15.75" hidden="1" customHeight="1">
      <c r="A388" s="47" t="s">
        <v>917</v>
      </c>
      <c r="B388" s="76" t="s">
        <v>51</v>
      </c>
      <c r="C388" s="60" t="s">
        <v>918</v>
      </c>
      <c r="D388" s="77" t="s">
        <v>53</v>
      </c>
      <c r="E388" s="77">
        <v>15</v>
      </c>
      <c r="F388" s="78">
        <v>12000</v>
      </c>
      <c r="G388" s="79" t="s">
        <v>54</v>
      </c>
      <c r="H388" s="87">
        <v>46235</v>
      </c>
      <c r="I388" s="61" t="s">
        <v>101</v>
      </c>
      <c r="J388" s="61" t="s">
        <v>56</v>
      </c>
      <c r="K388" s="61" t="s">
        <v>858</v>
      </c>
      <c r="L388" s="61" t="s">
        <v>84</v>
      </c>
      <c r="M388" s="62" t="s">
        <v>73</v>
      </c>
      <c r="N388" s="70" t="s">
        <v>884</v>
      </c>
      <c r="O388" s="56" t="s">
        <v>60</v>
      </c>
      <c r="P388" s="56"/>
      <c r="Q388" s="56"/>
      <c r="R388" s="57">
        <f t="array" ref="R388">IFERROR(INDEX('BANCO DE DADOS'!$C$3:$C1104,MATCH(C388,'BANCO DE DADOS'!$B$3:$B1104,0),0),"")</f>
        <v>0</v>
      </c>
      <c r="S388" s="57" t="str">
        <f t="array" ref="S388">IFERROR(INDEX('BANCO DE DADOS'!$D$3:$D1104,MATCH(C388,'BANCO DE DADOS'!$B$3:$B1104,0),0),"")</f>
        <v>COMPRA DE EQUIPAMENTOS PARA COZINHA E REFEITÓRIO</v>
      </c>
      <c r="T388" s="56"/>
      <c r="U388" s="56"/>
      <c r="V388" s="57" t="str">
        <f t="array" ref="V388">IFERROR(INDEX(#REF!,MATCH($Q388,#REF!,0)),"")</f>
        <v/>
      </c>
      <c r="W388" s="57" t="str">
        <f t="array" ref="W388">IFERROR(INDEX(#REF!,MATCH($Q388,#REF!,0)),"")</f>
        <v/>
      </c>
      <c r="X388" s="58" t="str">
        <f t="array" ref="X388">IFERROR(INDEX(#REF!,MATCH($Q388,#REF!,0)),"")</f>
        <v/>
      </c>
      <c r="Y388" s="58" t="str">
        <f t="array" ref="Y388">IFERROR(INDEX(#REF!,MATCH($Q388,#REF!,0)),"")</f>
        <v/>
      </c>
      <c r="Z388" s="58" t="str">
        <f t="array" ref="Z388">IFERROR(INDEX(#REF!,MATCH($Q388,#REF!,0)),"")</f>
        <v/>
      </c>
      <c r="AA388" s="58" t="e">
        <f t="shared" si="4"/>
        <v>#VALUE!</v>
      </c>
      <c r="AB388" s="56"/>
      <c r="AC388" s="56"/>
      <c r="AD388" s="56"/>
    </row>
    <row r="389" spans="1:30" ht="15.75" hidden="1" customHeight="1">
      <c r="A389" s="35" t="s">
        <v>919</v>
      </c>
      <c r="B389" s="71" t="s">
        <v>848</v>
      </c>
      <c r="C389" s="36" t="s">
        <v>920</v>
      </c>
      <c r="D389" s="72" t="s">
        <v>53</v>
      </c>
      <c r="E389" s="72">
        <v>2</v>
      </c>
      <c r="F389" s="73">
        <v>10000</v>
      </c>
      <c r="G389" s="74" t="s">
        <v>54</v>
      </c>
      <c r="H389" s="86">
        <v>46204</v>
      </c>
      <c r="I389" s="75" t="s">
        <v>101</v>
      </c>
      <c r="J389" s="75" t="s">
        <v>56</v>
      </c>
      <c r="K389" s="75" t="s">
        <v>858</v>
      </c>
      <c r="L389" s="75" t="s">
        <v>91</v>
      </c>
      <c r="M389" s="64" t="s">
        <v>59</v>
      </c>
      <c r="N389" s="69" t="s">
        <v>884</v>
      </c>
      <c r="O389" s="44" t="s">
        <v>60</v>
      </c>
      <c r="P389" s="44"/>
      <c r="Q389" s="44"/>
      <c r="R389" s="45" t="str">
        <f t="array" ref="R389">IFERROR(INDEX('BANCO DE DADOS'!$C$3:$C1104,MATCH(C389,'BANCO DE DADOS'!$B$3:$B1104,0),0),"")</f>
        <v>DAL - ELETRODOMÉSTICOS</v>
      </c>
      <c r="S389" s="45" t="str">
        <f t="array" ref="S389">IFERROR(INDEX('BANCO DE DADOS'!$D$3:$D1104,MATCH(C389,'BANCO DE DADOS'!$B$3:$B1104,0),0),"")</f>
        <v>COMPRA DE ELETRODOMÉSTICOS</v>
      </c>
      <c r="T389" s="44"/>
      <c r="U389" s="44"/>
      <c r="V389" s="45" t="str">
        <f t="array" ref="V389">IFERROR(INDEX(#REF!,MATCH($Q389,#REF!,0)),"")</f>
        <v/>
      </c>
      <c r="W389" s="45" t="str">
        <f t="array" ref="W389">IFERROR(INDEX(#REF!,MATCH($Q389,#REF!,0)),"")</f>
        <v/>
      </c>
      <c r="X389" s="46" t="str">
        <f t="array" ref="X389">IFERROR(INDEX(#REF!,MATCH($Q389,#REF!,0)),"")</f>
        <v/>
      </c>
      <c r="Y389" s="46" t="str">
        <f t="array" ref="Y389">IFERROR(INDEX(#REF!,MATCH($Q389,#REF!,0)),"")</f>
        <v/>
      </c>
      <c r="Z389" s="46" t="str">
        <f t="array" ref="Z389">IFERROR(INDEX(#REF!,MATCH($Q389,#REF!,0)),"")</f>
        <v/>
      </c>
      <c r="AA389" s="46" t="e">
        <f t="shared" si="4"/>
        <v>#VALUE!</v>
      </c>
      <c r="AB389" s="44"/>
      <c r="AC389" s="44"/>
      <c r="AD389" s="44"/>
    </row>
    <row r="390" spans="1:30" ht="15.75" hidden="1" customHeight="1">
      <c r="A390" s="47" t="s">
        <v>921</v>
      </c>
      <c r="B390" s="76" t="s">
        <v>51</v>
      </c>
      <c r="C390" s="60" t="s">
        <v>922</v>
      </c>
      <c r="D390" s="77" t="s">
        <v>53</v>
      </c>
      <c r="E390" s="77">
        <v>16</v>
      </c>
      <c r="F390" s="78">
        <v>9600</v>
      </c>
      <c r="G390" s="79" t="s">
        <v>54</v>
      </c>
      <c r="H390" s="87">
        <v>46204</v>
      </c>
      <c r="I390" s="61" t="s">
        <v>101</v>
      </c>
      <c r="J390" s="61" t="s">
        <v>56</v>
      </c>
      <c r="K390" s="61" t="s">
        <v>858</v>
      </c>
      <c r="L390" s="61" t="s">
        <v>91</v>
      </c>
      <c r="M390" s="62" t="s">
        <v>95</v>
      </c>
      <c r="N390" s="70" t="s">
        <v>884</v>
      </c>
      <c r="O390" s="56" t="s">
        <v>60</v>
      </c>
      <c r="P390" s="56"/>
      <c r="Q390" s="56"/>
      <c r="R390" s="57" t="str">
        <f t="array" ref="R390">IFERROR(INDEX('BANCO DE DADOS'!$C$3:$C1104,MATCH(C390,'BANCO DE DADOS'!$B$3:$B1104,0),0),"")</f>
        <v>DOP - EQUIPAMENTO OPERACIONAL SALVAMENTO EM ALTURAS</v>
      </c>
      <c r="S390" s="57" t="str">
        <f t="array" ref="S390">IFERROR(INDEX('BANCO DE DADOS'!$D$3:$D1104,MATCH(C390,'BANCO DE DADOS'!$B$3:$B1104,0),0),"")</f>
        <v>COMPRA DE CORDAS PARA SALVAMENTO EM ALTURAS</v>
      </c>
      <c r="T390" s="56"/>
      <c r="U390" s="56"/>
      <c r="V390" s="57" t="str">
        <f t="array" ref="V390">IFERROR(INDEX(#REF!,MATCH($Q390,#REF!,0)),"")</f>
        <v/>
      </c>
      <c r="W390" s="57" t="str">
        <f t="array" ref="W390">IFERROR(INDEX(#REF!,MATCH($Q390,#REF!,0)),"")</f>
        <v/>
      </c>
      <c r="X390" s="58" t="str">
        <f t="array" ref="X390">IFERROR(INDEX(#REF!,MATCH($Q390,#REF!,0)),"")</f>
        <v/>
      </c>
      <c r="Y390" s="58" t="str">
        <f t="array" ref="Y390">IFERROR(INDEX(#REF!,MATCH($Q390,#REF!,0)),"")</f>
        <v/>
      </c>
      <c r="Z390" s="58" t="str">
        <f t="array" ref="Z390">IFERROR(INDEX(#REF!,MATCH($Q390,#REF!,0)),"")</f>
        <v/>
      </c>
      <c r="AA390" s="58" t="e">
        <f t="shared" si="4"/>
        <v>#VALUE!</v>
      </c>
      <c r="AB390" s="56"/>
      <c r="AC390" s="56"/>
      <c r="AD390" s="56"/>
    </row>
    <row r="391" spans="1:30" ht="15.75" hidden="1" customHeight="1">
      <c r="A391" s="35" t="s">
        <v>923</v>
      </c>
      <c r="B391" s="71" t="s">
        <v>51</v>
      </c>
      <c r="C391" s="36" t="s">
        <v>924</v>
      </c>
      <c r="D391" s="72" t="s">
        <v>53</v>
      </c>
      <c r="E391" s="72">
        <v>3</v>
      </c>
      <c r="F391" s="73">
        <v>7800</v>
      </c>
      <c r="G391" s="74" t="s">
        <v>54</v>
      </c>
      <c r="H391" s="86">
        <v>46204</v>
      </c>
      <c r="I391" s="75" t="s">
        <v>101</v>
      </c>
      <c r="J391" s="75" t="s">
        <v>56</v>
      </c>
      <c r="K391" s="75" t="s">
        <v>858</v>
      </c>
      <c r="L391" s="75" t="s">
        <v>91</v>
      </c>
      <c r="M391" s="64" t="s">
        <v>95</v>
      </c>
      <c r="N391" s="69" t="s">
        <v>884</v>
      </c>
      <c r="O391" s="44" t="s">
        <v>60</v>
      </c>
      <c r="P391" s="44"/>
      <c r="Q391" s="44"/>
      <c r="R391" s="45">
        <f t="array" ref="R391">IFERROR(INDEX('BANCO DE DADOS'!$C$3:$C1104,MATCH(C391,'BANCO DE DADOS'!$B$3:$B1104,0),0),"")</f>
        <v>0</v>
      </c>
      <c r="S391" s="45" t="str">
        <f t="array" ref="S391">IFERROR(INDEX('BANCO DE DADOS'!$D$3:$D1104,MATCH(C391,'BANCO DE DADOS'!$B$3:$B1104,0),0),"")</f>
        <v>COMPRA DE FERRAMENTAS</v>
      </c>
      <c r="T391" s="44"/>
      <c r="U391" s="44"/>
      <c r="V391" s="45" t="str">
        <f t="array" ref="V391">IFERROR(INDEX(#REF!,MATCH($Q391,#REF!,0)),"")</f>
        <v/>
      </c>
      <c r="W391" s="45" t="str">
        <f t="array" ref="W391">IFERROR(INDEX(#REF!,MATCH($Q391,#REF!,0)),"")</f>
        <v/>
      </c>
      <c r="X391" s="46" t="str">
        <f t="array" ref="X391">IFERROR(INDEX(#REF!,MATCH($Q391,#REF!,0)),"")</f>
        <v/>
      </c>
      <c r="Y391" s="46" t="str">
        <f t="array" ref="Y391">IFERROR(INDEX(#REF!,MATCH($Q391,#REF!,0)),"")</f>
        <v/>
      </c>
      <c r="Z391" s="46" t="str">
        <f t="array" ref="Z391">IFERROR(INDEX(#REF!,MATCH($Q391,#REF!,0)),"")</f>
        <v/>
      </c>
      <c r="AA391" s="46" t="e">
        <f t="shared" si="4"/>
        <v>#VALUE!</v>
      </c>
      <c r="AB391" s="44"/>
      <c r="AC391" s="44"/>
      <c r="AD391" s="44"/>
    </row>
    <row r="392" spans="1:30" ht="15.75" hidden="1" customHeight="1">
      <c r="A392" s="47" t="s">
        <v>925</v>
      </c>
      <c r="B392" s="76" t="s">
        <v>51</v>
      </c>
      <c r="C392" s="60" t="s">
        <v>926</v>
      </c>
      <c r="D392" s="77" t="s">
        <v>53</v>
      </c>
      <c r="E392" s="77">
        <v>6</v>
      </c>
      <c r="F392" s="78">
        <v>7200</v>
      </c>
      <c r="G392" s="79" t="s">
        <v>54</v>
      </c>
      <c r="H392" s="87">
        <v>46204</v>
      </c>
      <c r="I392" s="61" t="s">
        <v>101</v>
      </c>
      <c r="J392" s="61" t="s">
        <v>56</v>
      </c>
      <c r="K392" s="61" t="s">
        <v>858</v>
      </c>
      <c r="L392" s="61" t="s">
        <v>91</v>
      </c>
      <c r="M392" s="62" t="s">
        <v>59</v>
      </c>
      <c r="N392" s="70" t="s">
        <v>884</v>
      </c>
      <c r="O392" s="56" t="s">
        <v>60</v>
      </c>
      <c r="P392" s="56"/>
      <c r="Q392" s="56"/>
      <c r="R392" s="57">
        <f t="array" ref="R392">IFERROR(INDEX('BANCO DE DADOS'!$C$3:$C1104,MATCH(C392,'BANCO DE DADOS'!$B$3:$B1104,0),0),"")</f>
        <v>0</v>
      </c>
      <c r="S392" s="57" t="str">
        <f t="array" ref="S392">IFERROR(INDEX('BANCO DE DADOS'!$D$3:$D1104,MATCH(C392,'BANCO DE DADOS'!$B$3:$B1104,0),0),"")</f>
        <v>COMPRA DE MÓVEIS E EQUIPAMENTOS OPERACIONAIS</v>
      </c>
      <c r="T392" s="56"/>
      <c r="U392" s="56"/>
      <c r="V392" s="57" t="str">
        <f t="array" ref="V392">IFERROR(INDEX(#REF!,MATCH($Q392,#REF!,0)),"")</f>
        <v/>
      </c>
      <c r="W392" s="57" t="str">
        <f t="array" ref="W392">IFERROR(INDEX(#REF!,MATCH($Q392,#REF!,0)),"")</f>
        <v/>
      </c>
      <c r="X392" s="58" t="str">
        <f t="array" ref="X392">IFERROR(INDEX(#REF!,MATCH($Q392,#REF!,0)),"")</f>
        <v/>
      </c>
      <c r="Y392" s="58" t="str">
        <f t="array" ref="Y392">IFERROR(INDEX(#REF!,MATCH($Q392,#REF!,0)),"")</f>
        <v/>
      </c>
      <c r="Z392" s="58" t="str">
        <f t="array" ref="Z392">IFERROR(INDEX(#REF!,MATCH($Q392,#REF!,0)),"")</f>
        <v/>
      </c>
      <c r="AA392" s="58" t="e">
        <f t="shared" si="4"/>
        <v>#VALUE!</v>
      </c>
      <c r="AB392" s="56"/>
      <c r="AC392" s="56"/>
      <c r="AD392" s="56"/>
    </row>
    <row r="393" spans="1:30" ht="15.75" hidden="1" customHeight="1">
      <c r="A393" s="35" t="s">
        <v>927</v>
      </c>
      <c r="B393" s="71" t="s">
        <v>51</v>
      </c>
      <c r="C393" s="36" t="s">
        <v>928</v>
      </c>
      <c r="D393" s="72" t="s">
        <v>53</v>
      </c>
      <c r="E393" s="72">
        <v>6</v>
      </c>
      <c r="F393" s="73">
        <v>6840</v>
      </c>
      <c r="G393" s="74" t="s">
        <v>54</v>
      </c>
      <c r="H393" s="86">
        <v>46204</v>
      </c>
      <c r="I393" s="75" t="s">
        <v>101</v>
      </c>
      <c r="J393" s="75" t="s">
        <v>56</v>
      </c>
      <c r="K393" s="75" t="s">
        <v>858</v>
      </c>
      <c r="L393" s="75" t="s">
        <v>91</v>
      </c>
      <c r="M393" s="64" t="s">
        <v>153</v>
      </c>
      <c r="N393" s="69" t="s">
        <v>884</v>
      </c>
      <c r="O393" s="44" t="s">
        <v>60</v>
      </c>
      <c r="P393" s="44"/>
      <c r="Q393" s="44"/>
      <c r="R393" s="45" t="str">
        <f t="array" ref="R393">IFERROR(INDEX('BANCO DE DADOS'!$C$3:$C1104,MATCH(C393,'BANCO DE DADOS'!$B$3:$B1104,0),0),"")</f>
        <v>ALMOXARIFADO GERAL - ARMAZENAMENTO</v>
      </c>
      <c r="S393" s="45" t="str">
        <f t="array" ref="S393">IFERROR(INDEX('BANCO DE DADOS'!$D$3:$D1104,MATCH(C393,'BANCO DE DADOS'!$B$3:$B1104,0),0),"")</f>
        <v>COMPRA DE EQUIPAMENTOS DE ARMAZENAGEM</v>
      </c>
      <c r="T393" s="44"/>
      <c r="U393" s="44"/>
      <c r="V393" s="45" t="str">
        <f t="array" ref="V393">IFERROR(INDEX(#REF!,MATCH($Q393,#REF!,0)),"")</f>
        <v/>
      </c>
      <c r="W393" s="45" t="str">
        <f t="array" ref="W393">IFERROR(INDEX(#REF!,MATCH($Q393,#REF!,0)),"")</f>
        <v/>
      </c>
      <c r="X393" s="46" t="str">
        <f t="array" ref="X393">IFERROR(INDEX(#REF!,MATCH($Q393,#REF!,0)),"")</f>
        <v/>
      </c>
      <c r="Y393" s="46" t="str">
        <f t="array" ref="Y393">IFERROR(INDEX(#REF!,MATCH($Q393,#REF!,0)),"")</f>
        <v/>
      </c>
      <c r="Z393" s="46" t="str">
        <f t="array" ref="Z393">IFERROR(INDEX(#REF!,MATCH($Q393,#REF!,0)),"")</f>
        <v/>
      </c>
      <c r="AA393" s="46" t="e">
        <f t="shared" si="4"/>
        <v>#VALUE!</v>
      </c>
      <c r="AB393" s="44"/>
      <c r="AC393" s="44"/>
      <c r="AD393" s="44"/>
    </row>
    <row r="394" spans="1:30" ht="15.75" hidden="1" customHeight="1">
      <c r="A394" s="47" t="s">
        <v>929</v>
      </c>
      <c r="B394" s="76" t="s">
        <v>51</v>
      </c>
      <c r="C394" s="60" t="s">
        <v>930</v>
      </c>
      <c r="D394" s="77" t="s">
        <v>53</v>
      </c>
      <c r="E394" s="77">
        <v>2</v>
      </c>
      <c r="F394" s="78">
        <v>6000</v>
      </c>
      <c r="G394" s="79" t="s">
        <v>54</v>
      </c>
      <c r="H394" s="87">
        <v>46204</v>
      </c>
      <c r="I394" s="61" t="s">
        <v>101</v>
      </c>
      <c r="J394" s="61" t="s">
        <v>56</v>
      </c>
      <c r="K394" s="61" t="s">
        <v>858</v>
      </c>
      <c r="L394" s="61" t="s">
        <v>91</v>
      </c>
      <c r="M394" s="62" t="s">
        <v>153</v>
      </c>
      <c r="N394" s="70" t="s">
        <v>884</v>
      </c>
      <c r="O394" s="56" t="s">
        <v>60</v>
      </c>
      <c r="P394" s="56"/>
      <c r="Q394" s="56"/>
      <c r="R394" s="57">
        <f t="array" ref="R394">IFERROR(INDEX('BANCO DE DADOS'!$C$3:$C1104,MATCH(C394,'BANCO DE DADOS'!$B$3:$B1104,0),0),"")</f>
        <v>0</v>
      </c>
      <c r="S394" s="57" t="str">
        <f t="array" ref="S394">IFERROR(INDEX('BANCO DE DADOS'!$D$3:$D1104,MATCH(C394,'BANCO DE DADOS'!$B$3:$B1104,0),0),"")</f>
        <v>COMPRA DE EQUIPAMENTOS MÉDICOS E DE DIAGNÓSTICO</v>
      </c>
      <c r="T394" s="56"/>
      <c r="U394" s="56"/>
      <c r="V394" s="57" t="str">
        <f t="array" ref="V394">IFERROR(INDEX(#REF!,MATCH($Q394,#REF!,0)),"")</f>
        <v/>
      </c>
      <c r="W394" s="57" t="str">
        <f t="array" ref="W394">IFERROR(INDEX(#REF!,MATCH($Q394,#REF!,0)),"")</f>
        <v/>
      </c>
      <c r="X394" s="58" t="str">
        <f t="array" ref="X394">IFERROR(INDEX(#REF!,MATCH($Q394,#REF!,0)),"")</f>
        <v/>
      </c>
      <c r="Y394" s="58" t="str">
        <f t="array" ref="Y394">IFERROR(INDEX(#REF!,MATCH($Q394,#REF!,0)),"")</f>
        <v/>
      </c>
      <c r="Z394" s="58" t="str">
        <f t="array" ref="Z394">IFERROR(INDEX(#REF!,MATCH($Q394,#REF!,0)),"")</f>
        <v/>
      </c>
      <c r="AA394" s="58" t="e">
        <f t="shared" si="4"/>
        <v>#VALUE!</v>
      </c>
      <c r="AB394" s="56"/>
      <c r="AC394" s="56"/>
      <c r="AD394" s="56"/>
    </row>
    <row r="395" spans="1:30" ht="15.75" hidden="1" customHeight="1">
      <c r="A395" s="35" t="s">
        <v>931</v>
      </c>
      <c r="B395" s="71" t="s">
        <v>51</v>
      </c>
      <c r="C395" s="36" t="s">
        <v>932</v>
      </c>
      <c r="D395" s="72" t="s">
        <v>53</v>
      </c>
      <c r="E395" s="72">
        <v>4</v>
      </c>
      <c r="F395" s="73">
        <v>5760</v>
      </c>
      <c r="G395" s="74" t="s">
        <v>54</v>
      </c>
      <c r="H395" s="86">
        <v>46204</v>
      </c>
      <c r="I395" s="75" t="s">
        <v>101</v>
      </c>
      <c r="J395" s="75" t="s">
        <v>56</v>
      </c>
      <c r="K395" s="75" t="s">
        <v>858</v>
      </c>
      <c r="L395" s="75" t="s">
        <v>91</v>
      </c>
      <c r="M395" s="64" t="s">
        <v>153</v>
      </c>
      <c r="N395" s="69" t="s">
        <v>884</v>
      </c>
      <c r="O395" s="44" t="s">
        <v>60</v>
      </c>
      <c r="P395" s="44"/>
      <c r="Q395" s="44"/>
      <c r="R395" s="45" t="str">
        <f t="array" ref="R395">IFERROR(INDEX('BANCO DE DADOS'!$C$3:$C1104,MATCH(C395,'BANCO DE DADOS'!$B$3:$B1104,0),0),"")</f>
        <v>DOP - EQUIPAMENTO OPERACIONAL SALVAMENTO EM ALTURAS</v>
      </c>
      <c r="S395" s="45" t="str">
        <f t="array" ref="S395">IFERROR(INDEX('BANCO DE DADOS'!$D$3:$D1104,MATCH(C395,'BANCO DE DADOS'!$B$3:$B1104,0),0),"")</f>
        <v>COMPRA DE EQUIPAMENTOS DE PROTEÇÃO PESSOAL ESPECIALIZADO</v>
      </c>
      <c r="T395" s="44"/>
      <c r="U395" s="44"/>
      <c r="V395" s="45" t="str">
        <f t="array" ref="V395">IFERROR(INDEX(#REF!,MATCH($Q395,#REF!,0)),"")</f>
        <v/>
      </c>
      <c r="W395" s="45" t="str">
        <f t="array" ref="W395">IFERROR(INDEX(#REF!,MATCH($Q395,#REF!,0)),"")</f>
        <v/>
      </c>
      <c r="X395" s="46" t="str">
        <f t="array" ref="X395">IFERROR(INDEX(#REF!,MATCH($Q395,#REF!,0)),"")</f>
        <v/>
      </c>
      <c r="Y395" s="46" t="str">
        <f t="array" ref="Y395">IFERROR(INDEX(#REF!,MATCH($Q395,#REF!,0)),"")</f>
        <v/>
      </c>
      <c r="Z395" s="46" t="str">
        <f t="array" ref="Z395">IFERROR(INDEX(#REF!,MATCH($Q395,#REF!,0)),"")</f>
        <v/>
      </c>
      <c r="AA395" s="46" t="e">
        <f t="shared" si="4"/>
        <v>#VALUE!</v>
      </c>
      <c r="AB395" s="44"/>
      <c r="AC395" s="44"/>
      <c r="AD395" s="44"/>
    </row>
    <row r="396" spans="1:30" ht="15.75" hidden="1" customHeight="1">
      <c r="A396" s="47" t="s">
        <v>933</v>
      </c>
      <c r="B396" s="76" t="s">
        <v>51</v>
      </c>
      <c r="C396" s="60" t="s">
        <v>934</v>
      </c>
      <c r="D396" s="77" t="s">
        <v>53</v>
      </c>
      <c r="E396" s="77">
        <v>2</v>
      </c>
      <c r="F396" s="78">
        <v>5000</v>
      </c>
      <c r="G396" s="79" t="s">
        <v>54</v>
      </c>
      <c r="H396" s="87">
        <v>46204</v>
      </c>
      <c r="I396" s="61" t="s">
        <v>101</v>
      </c>
      <c r="J396" s="61" t="s">
        <v>56</v>
      </c>
      <c r="K396" s="61" t="s">
        <v>858</v>
      </c>
      <c r="L396" s="61" t="s">
        <v>91</v>
      </c>
      <c r="M396" s="62" t="s">
        <v>153</v>
      </c>
      <c r="N396" s="70" t="s">
        <v>884</v>
      </c>
      <c r="O396" s="56" t="s">
        <v>60</v>
      </c>
      <c r="P396" s="56"/>
      <c r="Q396" s="56"/>
      <c r="R396" s="57">
        <f t="array" ref="R396">IFERROR(INDEX('BANCO DE DADOS'!$C$3:$C1104,MATCH(C396,'BANCO DE DADOS'!$B$3:$B1104,0),0),"")</f>
        <v>0</v>
      </c>
      <c r="S396" s="57" t="str">
        <f t="array" ref="S396">IFERROR(INDEX('BANCO DE DADOS'!$D$3:$D1104,MATCH(C396,'BANCO DE DADOS'!$B$3:$B1104,0),0),"")</f>
        <v>COMPRA DE FERRAMENTAS</v>
      </c>
      <c r="T396" s="56"/>
      <c r="U396" s="56"/>
      <c r="V396" s="57" t="str">
        <f t="array" ref="V396">IFERROR(INDEX(#REF!,MATCH($Q396,#REF!,0)),"")</f>
        <v/>
      </c>
      <c r="W396" s="57" t="str">
        <f t="array" ref="W396">IFERROR(INDEX(#REF!,MATCH($Q396,#REF!,0)),"")</f>
        <v/>
      </c>
      <c r="X396" s="58" t="str">
        <f t="array" ref="X396">IFERROR(INDEX(#REF!,MATCH($Q396,#REF!,0)),"")</f>
        <v/>
      </c>
      <c r="Y396" s="58" t="str">
        <f t="array" ref="Y396">IFERROR(INDEX(#REF!,MATCH($Q396,#REF!,0)),"")</f>
        <v/>
      </c>
      <c r="Z396" s="58" t="str">
        <f t="array" ref="Z396">IFERROR(INDEX(#REF!,MATCH($Q396,#REF!,0)),"")</f>
        <v/>
      </c>
      <c r="AA396" s="58" t="e">
        <f t="shared" si="4"/>
        <v>#VALUE!</v>
      </c>
      <c r="AB396" s="56"/>
      <c r="AC396" s="56"/>
      <c r="AD396" s="56"/>
    </row>
    <row r="397" spans="1:30" ht="15.75" hidden="1" customHeight="1">
      <c r="A397" s="35" t="s">
        <v>935</v>
      </c>
      <c r="B397" s="71" t="s">
        <v>51</v>
      </c>
      <c r="C397" s="36" t="s">
        <v>936</v>
      </c>
      <c r="D397" s="72" t="s">
        <v>53</v>
      </c>
      <c r="E397" s="72">
        <v>2</v>
      </c>
      <c r="F397" s="73">
        <v>4320</v>
      </c>
      <c r="G397" s="74" t="s">
        <v>54</v>
      </c>
      <c r="H397" s="86">
        <v>46204</v>
      </c>
      <c r="I397" s="75" t="s">
        <v>101</v>
      </c>
      <c r="J397" s="75" t="s">
        <v>56</v>
      </c>
      <c r="K397" s="75" t="s">
        <v>858</v>
      </c>
      <c r="L397" s="75" t="s">
        <v>91</v>
      </c>
      <c r="M397" s="64" t="s">
        <v>73</v>
      </c>
      <c r="N397" s="69" t="s">
        <v>884</v>
      </c>
      <c r="O397" s="44" t="s">
        <v>60</v>
      </c>
      <c r="P397" s="44"/>
      <c r="Q397" s="44"/>
      <c r="R397" s="45">
        <f t="array" ref="R397">IFERROR(INDEX('BANCO DE DADOS'!$C$3:$C1104,MATCH(C397,'BANCO DE DADOS'!$B$3:$B1104,0),0),"")</f>
        <v>0</v>
      </c>
      <c r="S397" s="45" t="str">
        <f t="array" ref="S397">IFERROR(INDEX('BANCO DE DADOS'!$D$3:$D1104,MATCH(C397,'BANCO DE DADOS'!$B$3:$B1104,0),0),"")</f>
        <v>COMPRA DE MÓVEIS E EQUIPAMENTOS PARA ÁREAS OPERACIONAIS</v>
      </c>
      <c r="T397" s="44"/>
      <c r="U397" s="44"/>
      <c r="V397" s="45" t="str">
        <f t="array" ref="V397">IFERROR(INDEX(#REF!,MATCH($Q397,#REF!,0)),"")</f>
        <v/>
      </c>
      <c r="W397" s="45" t="str">
        <f t="array" ref="W397">IFERROR(INDEX(#REF!,MATCH($Q397,#REF!,0)),"")</f>
        <v/>
      </c>
      <c r="X397" s="46" t="str">
        <f t="array" ref="X397">IFERROR(INDEX(#REF!,MATCH($Q397,#REF!,0)),"")</f>
        <v/>
      </c>
      <c r="Y397" s="46" t="str">
        <f t="array" ref="Y397">IFERROR(INDEX(#REF!,MATCH($Q397,#REF!,0)),"")</f>
        <v/>
      </c>
      <c r="Z397" s="46" t="str">
        <f t="array" ref="Z397">IFERROR(INDEX(#REF!,MATCH($Q397,#REF!,0)),"")</f>
        <v/>
      </c>
      <c r="AA397" s="46" t="e">
        <f t="shared" si="4"/>
        <v>#VALUE!</v>
      </c>
      <c r="AB397" s="44"/>
      <c r="AC397" s="44"/>
      <c r="AD397" s="44"/>
    </row>
    <row r="398" spans="1:30" ht="15.75" hidden="1" customHeight="1">
      <c r="A398" s="47" t="s">
        <v>937</v>
      </c>
      <c r="B398" s="76" t="s">
        <v>51</v>
      </c>
      <c r="C398" s="60" t="s">
        <v>938</v>
      </c>
      <c r="D398" s="77" t="s">
        <v>53</v>
      </c>
      <c r="E398" s="77">
        <v>6</v>
      </c>
      <c r="F398" s="78">
        <v>4320</v>
      </c>
      <c r="G398" s="79" t="s">
        <v>54</v>
      </c>
      <c r="H398" s="87">
        <v>46204</v>
      </c>
      <c r="I398" s="61" t="s">
        <v>101</v>
      </c>
      <c r="J398" s="61" t="s">
        <v>56</v>
      </c>
      <c r="K398" s="61" t="s">
        <v>858</v>
      </c>
      <c r="L398" s="61" t="s">
        <v>91</v>
      </c>
      <c r="M398" s="62" t="s">
        <v>153</v>
      </c>
      <c r="N398" s="70" t="s">
        <v>884</v>
      </c>
      <c r="O398" s="56" t="s">
        <v>60</v>
      </c>
      <c r="P398" s="56"/>
      <c r="Q398" s="56"/>
      <c r="R398" s="57" t="str">
        <f t="array" ref="R398">IFERROR(INDEX('BANCO DE DADOS'!$C$3:$C1104,MATCH(C398,'BANCO DE DADOS'!$B$3:$B1104,0),0),"")</f>
        <v>CEIB - EQUIPAMENTO PARA TREINAMENTO</v>
      </c>
      <c r="S398" s="57" t="str">
        <f t="array" ref="S398">IFERROR(INDEX('BANCO DE DADOS'!$D$3:$D1104,MATCH(C398,'BANCO DE DADOS'!$B$3:$B1104,0),0),"")</f>
        <v>COMPRA DE EQUIPAMENTOS DE EFEITOS ESPECIAIS</v>
      </c>
      <c r="T398" s="56"/>
      <c r="U398" s="56"/>
      <c r="V398" s="57" t="str">
        <f t="array" ref="V398">IFERROR(INDEX(#REF!,MATCH($Q398,#REF!,0)),"")</f>
        <v/>
      </c>
      <c r="W398" s="57" t="str">
        <f t="array" ref="W398">IFERROR(INDEX(#REF!,MATCH($Q398,#REF!,0)),"")</f>
        <v/>
      </c>
      <c r="X398" s="58" t="str">
        <f t="array" ref="X398">IFERROR(INDEX(#REF!,MATCH($Q398,#REF!,0)),"")</f>
        <v/>
      </c>
      <c r="Y398" s="58" t="str">
        <f t="array" ref="Y398">IFERROR(INDEX(#REF!,MATCH($Q398,#REF!,0)),"")</f>
        <v/>
      </c>
      <c r="Z398" s="58" t="str">
        <f t="array" ref="Z398">IFERROR(INDEX(#REF!,MATCH($Q398,#REF!,0)),"")</f>
        <v/>
      </c>
      <c r="AA398" s="58" t="e">
        <f t="shared" si="4"/>
        <v>#VALUE!</v>
      </c>
      <c r="AB398" s="56"/>
      <c r="AC398" s="56"/>
      <c r="AD398" s="56"/>
    </row>
    <row r="399" spans="1:30" ht="15.75" hidden="1" customHeight="1">
      <c r="A399" s="35" t="s">
        <v>939</v>
      </c>
      <c r="B399" s="71" t="s">
        <v>51</v>
      </c>
      <c r="C399" s="36" t="s">
        <v>940</v>
      </c>
      <c r="D399" s="72" t="s">
        <v>53</v>
      </c>
      <c r="E399" s="72">
        <v>2</v>
      </c>
      <c r="F399" s="73">
        <v>4092</v>
      </c>
      <c r="G399" s="74" t="s">
        <v>54</v>
      </c>
      <c r="H399" s="86">
        <v>46204</v>
      </c>
      <c r="I399" s="75" t="s">
        <v>101</v>
      </c>
      <c r="J399" s="75" t="s">
        <v>56</v>
      </c>
      <c r="K399" s="75" t="s">
        <v>858</v>
      </c>
      <c r="L399" s="75" t="s">
        <v>91</v>
      </c>
      <c r="M399" s="64" t="s">
        <v>95</v>
      </c>
      <c r="N399" s="69" t="s">
        <v>884</v>
      </c>
      <c r="O399" s="44" t="s">
        <v>60</v>
      </c>
      <c r="P399" s="44"/>
      <c r="Q399" s="44"/>
      <c r="R399" s="45" t="str">
        <f t="array" ref="R399">IFERROR(INDEX('BANCO DE DADOS'!$C$3:$C1104,MATCH(C399,'BANCO DE DADOS'!$B$3:$B1104,0),0),"")</f>
        <v>CEIB - EQUIPAMENTO PARA TREINAMENTO</v>
      </c>
      <c r="S399" s="45" t="str">
        <f t="array" ref="S399">IFERROR(INDEX('BANCO DE DADOS'!$D$3:$D1104,MATCH(C399,'BANCO DE DADOS'!$B$3:$B1104,0),0),"")</f>
        <v>COMPRA DE EQUIPAMENTOS DE TREINAMENTO E SIMULAÇÃO</v>
      </c>
      <c r="T399" s="44"/>
      <c r="U399" s="44"/>
      <c r="V399" s="45" t="str">
        <f t="array" ref="V399">IFERROR(INDEX(#REF!,MATCH($Q399,#REF!,0)),"")</f>
        <v/>
      </c>
      <c r="W399" s="45" t="str">
        <f t="array" ref="W399">IFERROR(INDEX(#REF!,MATCH($Q399,#REF!,0)),"")</f>
        <v/>
      </c>
      <c r="X399" s="46" t="str">
        <f t="array" ref="X399">IFERROR(INDEX(#REF!,MATCH($Q399,#REF!,0)),"")</f>
        <v/>
      </c>
      <c r="Y399" s="46" t="str">
        <f t="array" ref="Y399">IFERROR(INDEX(#REF!,MATCH($Q399,#REF!,0)),"")</f>
        <v/>
      </c>
      <c r="Z399" s="46" t="str">
        <f t="array" ref="Z399">IFERROR(INDEX(#REF!,MATCH($Q399,#REF!,0)),"")</f>
        <v/>
      </c>
      <c r="AA399" s="46" t="e">
        <f t="shared" si="4"/>
        <v>#VALUE!</v>
      </c>
      <c r="AB399" s="44"/>
      <c r="AC399" s="44"/>
      <c r="AD399" s="44"/>
    </row>
    <row r="400" spans="1:30" ht="15.75" hidden="1" customHeight="1">
      <c r="A400" s="47" t="s">
        <v>941</v>
      </c>
      <c r="B400" s="76" t="s">
        <v>848</v>
      </c>
      <c r="C400" s="60" t="s">
        <v>922</v>
      </c>
      <c r="D400" s="77" t="s">
        <v>53</v>
      </c>
      <c r="E400" s="77">
        <v>6</v>
      </c>
      <c r="F400" s="78">
        <v>3600</v>
      </c>
      <c r="G400" s="79" t="s">
        <v>54</v>
      </c>
      <c r="H400" s="87">
        <v>46174</v>
      </c>
      <c r="I400" s="61" t="s">
        <v>101</v>
      </c>
      <c r="J400" s="61" t="s">
        <v>56</v>
      </c>
      <c r="K400" s="61" t="s">
        <v>858</v>
      </c>
      <c r="L400" s="61" t="s">
        <v>91</v>
      </c>
      <c r="M400" s="62" t="s">
        <v>95</v>
      </c>
      <c r="N400" s="70" t="s">
        <v>884</v>
      </c>
      <c r="O400" s="56" t="s">
        <v>60</v>
      </c>
      <c r="P400" s="56"/>
      <c r="Q400" s="56"/>
      <c r="R400" s="57" t="str">
        <f t="array" ref="R400">IFERROR(INDEX('BANCO DE DADOS'!$C$3:$C1104,MATCH(C400,'BANCO DE DADOS'!$B$3:$B1104,0),0),"")</f>
        <v>DOP - EQUIPAMENTO OPERACIONAL SALVAMENTO EM ALTURAS</v>
      </c>
      <c r="S400" s="57" t="str">
        <f t="array" ref="S400">IFERROR(INDEX('BANCO DE DADOS'!$D$3:$D1104,MATCH(C400,'BANCO DE DADOS'!$B$3:$B1104,0),0),"")</f>
        <v>COMPRA DE CORDAS PARA SALVAMENTO EM ALTURAS</v>
      </c>
      <c r="T400" s="56"/>
      <c r="U400" s="56"/>
      <c r="V400" s="57" t="str">
        <f t="array" ref="V400">IFERROR(INDEX(#REF!,MATCH($Q400,#REF!,0)),"")</f>
        <v/>
      </c>
      <c r="W400" s="57" t="str">
        <f t="array" ref="W400">IFERROR(INDEX(#REF!,MATCH($Q400,#REF!,0)),"")</f>
        <v/>
      </c>
      <c r="X400" s="58" t="str">
        <f t="array" ref="X400">IFERROR(INDEX(#REF!,MATCH($Q400,#REF!,0)),"")</f>
        <v/>
      </c>
      <c r="Y400" s="58" t="str">
        <f t="array" ref="Y400">IFERROR(INDEX(#REF!,MATCH($Q400,#REF!,0)),"")</f>
        <v/>
      </c>
      <c r="Z400" s="58" t="str">
        <f t="array" ref="Z400">IFERROR(INDEX(#REF!,MATCH($Q400,#REF!,0)),"")</f>
        <v/>
      </c>
      <c r="AA400" s="58" t="e">
        <f t="shared" si="4"/>
        <v>#VALUE!</v>
      </c>
      <c r="AB400" s="56"/>
      <c r="AC400" s="56"/>
      <c r="AD400" s="56"/>
    </row>
    <row r="401" spans="1:30" ht="15.75" hidden="1" customHeight="1">
      <c r="A401" s="35" t="s">
        <v>942</v>
      </c>
      <c r="B401" s="71" t="s">
        <v>51</v>
      </c>
      <c r="C401" s="36" t="s">
        <v>943</v>
      </c>
      <c r="D401" s="72" t="s">
        <v>53</v>
      </c>
      <c r="E401" s="72">
        <v>5</v>
      </c>
      <c r="F401" s="73">
        <v>2100</v>
      </c>
      <c r="G401" s="74" t="s">
        <v>54</v>
      </c>
      <c r="H401" s="86">
        <v>46174</v>
      </c>
      <c r="I401" s="75" t="s">
        <v>101</v>
      </c>
      <c r="J401" s="75" t="s">
        <v>56</v>
      </c>
      <c r="K401" s="75" t="s">
        <v>858</v>
      </c>
      <c r="L401" s="75" t="s">
        <v>91</v>
      </c>
      <c r="M401" s="64" t="s">
        <v>95</v>
      </c>
      <c r="N401" s="69" t="s">
        <v>884</v>
      </c>
      <c r="O401" s="44" t="s">
        <v>60</v>
      </c>
      <c r="P401" s="44"/>
      <c r="Q401" s="44"/>
      <c r="R401" s="45" t="str">
        <f t="array" ref="R401">IFERROR(INDEX('BANCO DE DADOS'!$C$3:$C1104,MATCH(C401,'BANCO DE DADOS'!$B$3:$B1104,0),0),"")</f>
        <v>DOP - EQUIPAMENTO OPERACIONAL SALVAMENTO TERRESTRE</v>
      </c>
      <c r="S401" s="45" t="str">
        <f t="array" ref="S401">IFERROR(INDEX('BANCO DE DADOS'!$D$3:$D1104,MATCH(C401,'BANCO DE DADOS'!$B$3:$B1104,0),0),"")</f>
        <v>COMPRA DE EQUIPAMENTOS DE RESGATE E SALVAMENTO</v>
      </c>
      <c r="T401" s="44"/>
      <c r="U401" s="44"/>
      <c r="V401" s="45" t="str">
        <f t="array" ref="V401">IFERROR(INDEX(#REF!,MATCH($Q401,#REF!,0)),"")</f>
        <v/>
      </c>
      <c r="W401" s="45" t="str">
        <f t="array" ref="W401">IFERROR(INDEX(#REF!,MATCH($Q401,#REF!,0)),"")</f>
        <v/>
      </c>
      <c r="X401" s="46" t="str">
        <f t="array" ref="X401">IFERROR(INDEX(#REF!,MATCH($Q401,#REF!,0)),"")</f>
        <v/>
      </c>
      <c r="Y401" s="46" t="str">
        <f t="array" ref="Y401">IFERROR(INDEX(#REF!,MATCH($Q401,#REF!,0)),"")</f>
        <v/>
      </c>
      <c r="Z401" s="46" t="str">
        <f t="array" ref="Z401">IFERROR(INDEX(#REF!,MATCH($Q401,#REF!,0)),"")</f>
        <v/>
      </c>
      <c r="AA401" s="46" t="e">
        <f t="shared" si="4"/>
        <v>#VALUE!</v>
      </c>
      <c r="AB401" s="44"/>
      <c r="AC401" s="44"/>
      <c r="AD401" s="44"/>
    </row>
    <row r="402" spans="1:30" ht="15.75" hidden="1" customHeight="1">
      <c r="A402" s="47" t="s">
        <v>944</v>
      </c>
      <c r="B402" s="76" t="s">
        <v>51</v>
      </c>
      <c r="C402" s="60" t="s">
        <v>945</v>
      </c>
      <c r="D402" s="77" t="s">
        <v>53</v>
      </c>
      <c r="E402" s="77">
        <v>2</v>
      </c>
      <c r="F402" s="78">
        <v>1780</v>
      </c>
      <c r="G402" s="79" t="s">
        <v>54</v>
      </c>
      <c r="H402" s="87">
        <v>46174</v>
      </c>
      <c r="I402" s="61" t="s">
        <v>101</v>
      </c>
      <c r="J402" s="61" t="s">
        <v>56</v>
      </c>
      <c r="K402" s="61" t="s">
        <v>858</v>
      </c>
      <c r="L402" s="61" t="s">
        <v>91</v>
      </c>
      <c r="M402" s="62" t="s">
        <v>95</v>
      </c>
      <c r="N402" s="70" t="s">
        <v>884</v>
      </c>
      <c r="O402" s="56" t="s">
        <v>60</v>
      </c>
      <c r="P402" s="56"/>
      <c r="Q402" s="56"/>
      <c r="R402" s="57" t="str">
        <f t="array" ref="R402">IFERROR(INDEX('BANCO DE DADOS'!$C$3:$C1104,MATCH(C402,'BANCO DE DADOS'!$B$3:$B1104,0),0),"")</f>
        <v>ALMOXARIFADO GERAL</v>
      </c>
      <c r="S402" s="57" t="str">
        <f t="array" ref="S402">IFERROR(INDEX('BANCO DE DADOS'!$D$3:$D1104,MATCH(C402,'BANCO DE DADOS'!$B$3:$B1104,0),0),"")</f>
        <v>COMPRA DE EQUIPAMENTOS PARA APH</v>
      </c>
      <c r="T402" s="56"/>
      <c r="U402" s="56"/>
      <c r="V402" s="57" t="str">
        <f t="array" ref="V402">IFERROR(INDEX(#REF!,MATCH($Q402,#REF!,0)),"")</f>
        <v/>
      </c>
      <c r="W402" s="57" t="str">
        <f t="array" ref="W402">IFERROR(INDEX(#REF!,MATCH($Q402,#REF!,0)),"")</f>
        <v/>
      </c>
      <c r="X402" s="58" t="str">
        <f t="array" ref="X402">IFERROR(INDEX(#REF!,MATCH($Q402,#REF!,0)),"")</f>
        <v/>
      </c>
      <c r="Y402" s="58" t="str">
        <f t="array" ref="Y402">IFERROR(INDEX(#REF!,MATCH($Q402,#REF!,0)),"")</f>
        <v/>
      </c>
      <c r="Z402" s="58" t="str">
        <f t="array" ref="Z402">IFERROR(INDEX(#REF!,MATCH($Q402,#REF!,0)),"")</f>
        <v/>
      </c>
      <c r="AA402" s="58" t="e">
        <f t="shared" si="4"/>
        <v>#VALUE!</v>
      </c>
      <c r="AB402" s="56"/>
      <c r="AC402" s="56"/>
      <c r="AD402" s="56"/>
    </row>
    <row r="403" spans="1:30" ht="15.75" hidden="1" customHeight="1">
      <c r="A403" s="35" t="s">
        <v>946</v>
      </c>
      <c r="B403" s="71" t="s">
        <v>51</v>
      </c>
      <c r="C403" s="36" t="s">
        <v>947</v>
      </c>
      <c r="D403" s="72" t="s">
        <v>53</v>
      </c>
      <c r="E403" s="72">
        <v>1</v>
      </c>
      <c r="F403" s="73">
        <v>800</v>
      </c>
      <c r="G403" s="74" t="s">
        <v>54</v>
      </c>
      <c r="H403" s="86">
        <v>46174</v>
      </c>
      <c r="I403" s="75" t="s">
        <v>101</v>
      </c>
      <c r="J403" s="75" t="s">
        <v>56</v>
      </c>
      <c r="K403" s="75" t="s">
        <v>858</v>
      </c>
      <c r="L403" s="75" t="s">
        <v>91</v>
      </c>
      <c r="M403" s="64" t="s">
        <v>95</v>
      </c>
      <c r="N403" s="69" t="s">
        <v>884</v>
      </c>
      <c r="O403" s="44" t="s">
        <v>60</v>
      </c>
      <c r="P403" s="44"/>
      <c r="Q403" s="44"/>
      <c r="R403" s="45">
        <f t="array" ref="R403">IFERROR(INDEX('BANCO DE DADOS'!$C$3:$C1104,MATCH(C403,'BANCO DE DADOS'!$B$3:$B1104,0),0),"")</f>
        <v>0</v>
      </c>
      <c r="S403" s="45" t="str">
        <f t="array" ref="S403">IFERROR(INDEX('BANCO DE DADOS'!$D$3:$D1104,MATCH(C403,'BANCO DE DADOS'!$B$3:$B1104,0),0),"")</f>
        <v>COMPRA DE FERRAMENTAS</v>
      </c>
      <c r="T403" s="44"/>
      <c r="U403" s="44"/>
      <c r="V403" s="45" t="str">
        <f t="array" ref="V403">IFERROR(INDEX(#REF!,MATCH($Q403,#REF!,0)),"")</f>
        <v/>
      </c>
      <c r="W403" s="45" t="str">
        <f t="array" ref="W403">IFERROR(INDEX(#REF!,MATCH($Q403,#REF!,0)),"")</f>
        <v/>
      </c>
      <c r="X403" s="46" t="str">
        <f t="array" ref="X403">IFERROR(INDEX(#REF!,MATCH($Q403,#REF!,0)),"")</f>
        <v/>
      </c>
      <c r="Y403" s="46" t="str">
        <f t="array" ref="Y403">IFERROR(INDEX(#REF!,MATCH($Q403,#REF!,0)),"")</f>
        <v/>
      </c>
      <c r="Z403" s="46" t="str">
        <f t="array" ref="Z403">IFERROR(INDEX(#REF!,MATCH($Q403,#REF!,0)),"")</f>
        <v/>
      </c>
      <c r="AA403" s="46" t="e">
        <f t="shared" si="4"/>
        <v>#VALUE!</v>
      </c>
      <c r="AB403" s="44"/>
      <c r="AC403" s="44"/>
      <c r="AD403" s="44"/>
    </row>
    <row r="404" spans="1:30" ht="36.75" customHeight="1">
      <c r="A404" s="76" t="s">
        <v>948</v>
      </c>
      <c r="B404" s="76" t="s">
        <v>949</v>
      </c>
      <c r="C404" s="60" t="s">
        <v>950</v>
      </c>
      <c r="D404" s="77" t="s">
        <v>53</v>
      </c>
      <c r="E404" s="77">
        <v>150</v>
      </c>
      <c r="F404" s="78">
        <v>67666.5</v>
      </c>
      <c r="G404" s="79" t="s">
        <v>54</v>
      </c>
      <c r="H404" s="40">
        <v>46266</v>
      </c>
      <c r="I404" s="61" t="s">
        <v>55</v>
      </c>
      <c r="J404" s="41" t="s">
        <v>56</v>
      </c>
      <c r="K404" s="41" t="s">
        <v>83</v>
      </c>
      <c r="L404" s="41" t="s">
        <v>91</v>
      </c>
      <c r="M404" s="54" t="s">
        <v>153</v>
      </c>
      <c r="N404" s="69" t="s">
        <v>951</v>
      </c>
      <c r="O404" s="56" t="s">
        <v>60</v>
      </c>
      <c r="P404" s="56"/>
      <c r="Q404" s="56"/>
      <c r="R404" s="57"/>
      <c r="S404" s="57" t="s">
        <v>952</v>
      </c>
      <c r="T404" s="56"/>
      <c r="U404" s="56"/>
      <c r="V404" s="57" t="s">
        <v>953</v>
      </c>
      <c r="W404" s="57"/>
      <c r="X404" s="58"/>
      <c r="Y404" s="58"/>
      <c r="Z404" s="58"/>
      <c r="AA404" s="58"/>
      <c r="AB404" s="56"/>
      <c r="AC404" s="56"/>
      <c r="AD404" s="56"/>
    </row>
    <row r="405" spans="1:30" ht="35.25" hidden="1" customHeight="1">
      <c r="A405" s="35" t="s">
        <v>954</v>
      </c>
      <c r="B405" s="35" t="s">
        <v>861</v>
      </c>
      <c r="C405" s="36" t="s">
        <v>955</v>
      </c>
      <c r="D405" s="37" t="s">
        <v>53</v>
      </c>
      <c r="E405" s="37">
        <v>100</v>
      </c>
      <c r="F405" s="38">
        <v>400000</v>
      </c>
      <c r="G405" s="39" t="s">
        <v>54</v>
      </c>
      <c r="H405" s="40">
        <v>46174</v>
      </c>
      <c r="I405" s="41" t="s">
        <v>101</v>
      </c>
      <c r="J405" s="75" t="s">
        <v>56</v>
      </c>
      <c r="K405" s="75" t="s">
        <v>858</v>
      </c>
      <c r="L405" s="75" t="s">
        <v>91</v>
      </c>
      <c r="M405" s="42" t="s">
        <v>102</v>
      </c>
      <c r="N405" s="43" t="s">
        <v>884</v>
      </c>
      <c r="O405" s="44" t="s">
        <v>60</v>
      </c>
      <c r="P405" s="44"/>
      <c r="Q405" s="44"/>
      <c r="R405" s="45"/>
      <c r="S405" s="45"/>
      <c r="T405" s="44"/>
      <c r="U405" s="44"/>
      <c r="V405" s="45"/>
      <c r="W405" s="45"/>
      <c r="X405" s="46"/>
      <c r="Y405" s="46"/>
      <c r="Z405" s="46"/>
      <c r="AA405" s="46"/>
      <c r="AB405" s="44"/>
      <c r="AC405" s="44"/>
      <c r="AD405" s="44"/>
    </row>
    <row r="406" spans="1:30" ht="15.75" hidden="1" customHeight="1">
      <c r="A406" s="47" t="s">
        <v>956</v>
      </c>
      <c r="B406" s="47" t="s">
        <v>861</v>
      </c>
      <c r="C406" s="60" t="s">
        <v>957</v>
      </c>
      <c r="D406" s="49" t="s">
        <v>53</v>
      </c>
      <c r="E406" s="49">
        <v>3</v>
      </c>
      <c r="F406" s="50">
        <v>60000</v>
      </c>
      <c r="G406" s="51" t="s">
        <v>54</v>
      </c>
      <c r="H406" s="52">
        <v>46174</v>
      </c>
      <c r="I406" s="53" t="s">
        <v>101</v>
      </c>
      <c r="J406" s="61" t="s">
        <v>56</v>
      </c>
      <c r="K406" s="61" t="s">
        <v>858</v>
      </c>
      <c r="L406" s="61" t="s">
        <v>91</v>
      </c>
      <c r="M406" s="54" t="s">
        <v>59</v>
      </c>
      <c r="N406" s="43" t="s">
        <v>884</v>
      </c>
      <c r="O406" s="56" t="s">
        <v>60</v>
      </c>
      <c r="P406" s="56"/>
      <c r="Q406" s="56"/>
      <c r="R406" s="57"/>
      <c r="S406" s="57"/>
      <c r="T406" s="56"/>
      <c r="U406" s="56"/>
      <c r="V406" s="57"/>
      <c r="W406" s="57"/>
      <c r="X406" s="58"/>
      <c r="Y406" s="58"/>
      <c r="Z406" s="58"/>
      <c r="AA406" s="58"/>
      <c r="AB406" s="56"/>
      <c r="AC406" s="56"/>
      <c r="AD406" s="56"/>
    </row>
    <row r="407" spans="1:30" ht="15.75" hidden="1" customHeight="1">
      <c r="A407" s="35" t="s">
        <v>958</v>
      </c>
      <c r="B407" s="35" t="s">
        <v>861</v>
      </c>
      <c r="C407" s="36" t="s">
        <v>959</v>
      </c>
      <c r="D407" s="37" t="s">
        <v>53</v>
      </c>
      <c r="E407" s="37">
        <v>1</v>
      </c>
      <c r="F407" s="38">
        <v>1400000</v>
      </c>
      <c r="G407" s="39" t="s">
        <v>54</v>
      </c>
      <c r="H407" s="40">
        <v>46174</v>
      </c>
      <c r="I407" s="41" t="s">
        <v>101</v>
      </c>
      <c r="J407" s="75" t="s">
        <v>56</v>
      </c>
      <c r="K407" s="75" t="s">
        <v>858</v>
      </c>
      <c r="L407" s="75" t="s">
        <v>91</v>
      </c>
      <c r="M407" s="69" t="s">
        <v>59</v>
      </c>
      <c r="N407" s="43" t="s">
        <v>884</v>
      </c>
      <c r="O407" s="44" t="s">
        <v>60</v>
      </c>
      <c r="P407" s="44"/>
      <c r="Q407" s="44"/>
      <c r="R407" s="45"/>
      <c r="S407" s="45"/>
      <c r="T407" s="44"/>
      <c r="U407" s="44"/>
      <c r="V407" s="45"/>
      <c r="W407" s="45"/>
      <c r="X407" s="46"/>
      <c r="Y407" s="46"/>
      <c r="Z407" s="46"/>
      <c r="AA407" s="46"/>
      <c r="AB407" s="44"/>
      <c r="AC407" s="44"/>
      <c r="AD407" s="44"/>
    </row>
    <row r="408" spans="1:30" ht="15.75" hidden="1" customHeight="1">
      <c r="A408" s="47" t="s">
        <v>960</v>
      </c>
      <c r="B408" s="47" t="s">
        <v>861</v>
      </c>
      <c r="C408" s="48" t="s">
        <v>961</v>
      </c>
      <c r="D408" s="49" t="s">
        <v>53</v>
      </c>
      <c r="E408" s="49">
        <v>1</v>
      </c>
      <c r="F408" s="50">
        <v>6184103</v>
      </c>
      <c r="G408" s="51" t="s">
        <v>54</v>
      </c>
      <c r="H408" s="52">
        <v>46266</v>
      </c>
      <c r="I408" s="53" t="s">
        <v>101</v>
      </c>
      <c r="J408" s="53" t="s">
        <v>962</v>
      </c>
      <c r="K408" s="53" t="s">
        <v>963</v>
      </c>
      <c r="L408" s="53" t="s">
        <v>91</v>
      </c>
      <c r="M408" s="54" t="s">
        <v>964</v>
      </c>
      <c r="N408" s="55" t="s">
        <v>884</v>
      </c>
      <c r="O408" s="56" t="s">
        <v>60</v>
      </c>
      <c r="P408" s="56"/>
      <c r="Q408" s="56"/>
      <c r="R408" s="57"/>
      <c r="S408" s="57" t="s">
        <v>961</v>
      </c>
      <c r="T408" s="56"/>
      <c r="U408" s="56"/>
      <c r="V408" s="57" t="str">
        <f t="array" ref="V408">IFERROR(INDEX(#REF!,MATCH($Q408,#REF!,0)),"")</f>
        <v/>
      </c>
      <c r="W408" s="57" t="str">
        <f t="array" ref="W408">IFERROR(INDEX(#REF!,MATCH($Q408,#REF!,0)),"")</f>
        <v/>
      </c>
      <c r="X408" s="58" t="str">
        <f t="array" ref="X408">IFERROR(INDEX(#REF!,MATCH($Q408,#REF!,0)),"")</f>
        <v/>
      </c>
      <c r="Y408" s="58" t="str">
        <f t="array" ref="Y408">IFERROR(INDEX(#REF!,MATCH($Q408,#REF!,0)),"")</f>
        <v/>
      </c>
      <c r="Z408" s="58" t="str">
        <f t="array" ref="Z408">IFERROR(INDEX(#REF!,MATCH($Q408,#REF!,0)),"")</f>
        <v/>
      </c>
      <c r="AA408" s="58" t="e">
        <f t="shared" ref="AA408:AA410" si="5">Z408+45</f>
        <v>#VALUE!</v>
      </c>
      <c r="AB408" s="56"/>
      <c r="AC408" s="56"/>
      <c r="AD408" s="56"/>
    </row>
    <row r="409" spans="1:30" ht="15.75" hidden="1" customHeight="1">
      <c r="A409" s="35" t="s">
        <v>965</v>
      </c>
      <c r="B409" s="35" t="s">
        <v>861</v>
      </c>
      <c r="C409" s="59" t="s">
        <v>966</v>
      </c>
      <c r="D409" s="37" t="s">
        <v>53</v>
      </c>
      <c r="E409" s="37">
        <v>1</v>
      </c>
      <c r="F409" s="38">
        <v>4100000</v>
      </c>
      <c r="G409" s="39" t="s">
        <v>54</v>
      </c>
      <c r="H409" s="40">
        <v>46266</v>
      </c>
      <c r="I409" s="41" t="s">
        <v>101</v>
      </c>
      <c r="J409" s="41" t="s">
        <v>962</v>
      </c>
      <c r="K409" s="41" t="s">
        <v>963</v>
      </c>
      <c r="L409" s="41" t="s">
        <v>91</v>
      </c>
      <c r="M409" s="42" t="s">
        <v>964</v>
      </c>
      <c r="N409" s="43" t="s">
        <v>884</v>
      </c>
      <c r="O409" s="44" t="s">
        <v>60</v>
      </c>
      <c r="P409" s="44"/>
      <c r="Q409" s="44"/>
      <c r="R409" s="45"/>
      <c r="S409" s="45" t="s">
        <v>966</v>
      </c>
      <c r="T409" s="44"/>
      <c r="U409" s="44"/>
      <c r="V409" s="45" t="str">
        <f t="array" ref="V409">IFERROR(INDEX(#REF!,MATCH($Q409,#REF!,0)),"")</f>
        <v/>
      </c>
      <c r="W409" s="45" t="str">
        <f t="array" ref="W409">IFERROR(INDEX(#REF!,MATCH($Q409,#REF!,0)),"")</f>
        <v/>
      </c>
      <c r="X409" s="46" t="str">
        <f t="array" ref="X409">IFERROR(INDEX(#REF!,MATCH($Q409,#REF!,0)),"")</f>
        <v/>
      </c>
      <c r="Y409" s="46" t="str">
        <f t="array" ref="Y409">IFERROR(INDEX(#REF!,MATCH($Q409,#REF!,0)),"")</f>
        <v/>
      </c>
      <c r="Z409" s="46" t="str">
        <f t="array" ref="Z409">IFERROR(INDEX(#REF!,MATCH($Q409,#REF!,0)),"")</f>
        <v/>
      </c>
      <c r="AA409" s="46" t="e">
        <f t="shared" si="5"/>
        <v>#VALUE!</v>
      </c>
      <c r="AB409" s="44"/>
      <c r="AC409" s="44"/>
      <c r="AD409" s="44"/>
    </row>
    <row r="410" spans="1:30" ht="15.75" hidden="1" customHeight="1">
      <c r="A410" s="47" t="s">
        <v>967</v>
      </c>
      <c r="B410" s="47" t="s">
        <v>70</v>
      </c>
      <c r="C410" s="60" t="s">
        <v>968</v>
      </c>
      <c r="D410" s="49" t="s">
        <v>969</v>
      </c>
      <c r="E410" s="49">
        <v>12</v>
      </c>
      <c r="F410" s="50">
        <v>600000</v>
      </c>
      <c r="G410" s="51" t="s">
        <v>66</v>
      </c>
      <c r="H410" s="52">
        <v>46266</v>
      </c>
      <c r="I410" s="53" t="s">
        <v>55</v>
      </c>
      <c r="J410" s="53" t="s">
        <v>56</v>
      </c>
      <c r="K410" s="53" t="s">
        <v>72</v>
      </c>
      <c r="L410" s="53" t="s">
        <v>91</v>
      </c>
      <c r="M410" s="54" t="s">
        <v>148</v>
      </c>
      <c r="N410" s="55" t="s">
        <v>884</v>
      </c>
      <c r="O410" s="56" t="s">
        <v>60</v>
      </c>
      <c r="P410" s="56"/>
      <c r="Q410" s="56"/>
      <c r="R410" s="57"/>
      <c r="S410" s="57" t="str">
        <f t="array" ref="S410">IFERROR(INDEX('BANCO DE DADOS'!$D$3:$D1104,MATCH(C410,'BANCO DE DADOS'!$B$3:$B1104,0),0),"")</f>
        <v>SERVIÇOS DE SUPORTE TÉCNICO E TI</v>
      </c>
      <c r="T410" s="56"/>
      <c r="U410" s="56"/>
      <c r="V410" s="57" t="str">
        <f t="array" ref="V410">IFERROR(INDEX(#REF!,MATCH($Q410,#REF!,0)),"")</f>
        <v/>
      </c>
      <c r="W410" s="57" t="str">
        <f t="array" ref="W410">IFERROR(INDEX(#REF!,MATCH($Q410,#REF!,0)),"")</f>
        <v/>
      </c>
      <c r="X410" s="58" t="str">
        <f t="array" ref="X410">IFERROR(INDEX(#REF!,MATCH($Q410,#REF!,0)),"")</f>
        <v/>
      </c>
      <c r="Y410" s="58" t="str">
        <f t="array" ref="Y410">IFERROR(INDEX(#REF!,MATCH($Q410,#REF!,0)),"")</f>
        <v/>
      </c>
      <c r="Z410" s="58" t="str">
        <f t="array" ref="Z410">IFERROR(INDEX(#REF!,MATCH($Q410,#REF!,0)),"")</f>
        <v/>
      </c>
      <c r="AA410" s="58" t="e">
        <f t="shared" si="5"/>
        <v>#VALUE!</v>
      </c>
      <c r="AB410" s="56"/>
      <c r="AC410" s="56"/>
      <c r="AD410" s="56"/>
    </row>
    <row r="411" spans="1:30" ht="15.75" hidden="1" customHeight="1">
      <c r="A411" s="35" t="s">
        <v>970</v>
      </c>
      <c r="B411" s="35" t="s">
        <v>861</v>
      </c>
      <c r="C411" s="36" t="s">
        <v>971</v>
      </c>
      <c r="D411" s="37" t="s">
        <v>53</v>
      </c>
      <c r="E411" s="37">
        <v>5</v>
      </c>
      <c r="F411" s="38">
        <v>250000</v>
      </c>
      <c r="G411" s="39" t="s">
        <v>54</v>
      </c>
      <c r="H411" s="40">
        <v>46174</v>
      </c>
      <c r="I411" s="41" t="s">
        <v>101</v>
      </c>
      <c r="J411" s="75" t="s">
        <v>56</v>
      </c>
      <c r="K411" s="41" t="s">
        <v>72</v>
      </c>
      <c r="L411" s="75" t="s">
        <v>58</v>
      </c>
      <c r="M411" s="42" t="s">
        <v>102</v>
      </c>
      <c r="N411" s="43" t="s">
        <v>884</v>
      </c>
      <c r="O411" s="44" t="s">
        <v>60</v>
      </c>
      <c r="P411" s="44"/>
      <c r="Q411" s="44"/>
      <c r="R411" s="45"/>
      <c r="S411" s="45"/>
      <c r="T411" s="44"/>
      <c r="U411" s="44"/>
      <c r="V411" s="45"/>
      <c r="W411" s="45"/>
      <c r="X411" s="46"/>
      <c r="Y411" s="46"/>
      <c r="Z411" s="46"/>
      <c r="AA411" s="46"/>
      <c r="AB411" s="44"/>
      <c r="AC411" s="44"/>
      <c r="AD411" s="44"/>
    </row>
    <row r="412" spans="1:30" ht="15.75" hidden="1" customHeight="1">
      <c r="A412" s="47" t="s">
        <v>972</v>
      </c>
      <c r="B412" s="47" t="s">
        <v>861</v>
      </c>
      <c r="C412" s="60" t="s">
        <v>973</v>
      </c>
      <c r="D412" s="49" t="s">
        <v>53</v>
      </c>
      <c r="E412" s="49">
        <v>1</v>
      </c>
      <c r="F412" s="50">
        <v>25377</v>
      </c>
      <c r="G412" s="51" t="s">
        <v>54</v>
      </c>
      <c r="H412" s="52">
        <v>46174</v>
      </c>
      <c r="I412" s="53" t="s">
        <v>55</v>
      </c>
      <c r="J412" s="61" t="s">
        <v>56</v>
      </c>
      <c r="K412" s="53" t="s">
        <v>72</v>
      </c>
      <c r="L412" s="61" t="s">
        <v>58</v>
      </c>
      <c r="M412" s="54" t="s">
        <v>102</v>
      </c>
      <c r="N412" s="43" t="s">
        <v>884</v>
      </c>
      <c r="O412" s="56" t="s">
        <v>60</v>
      </c>
      <c r="P412" s="56"/>
      <c r="Q412" s="56"/>
      <c r="R412" s="57"/>
      <c r="S412" s="57"/>
      <c r="T412" s="56"/>
      <c r="U412" s="56"/>
      <c r="V412" s="57"/>
      <c r="W412" s="57"/>
      <c r="X412" s="58"/>
      <c r="Y412" s="58"/>
      <c r="Z412" s="58"/>
      <c r="AA412" s="58"/>
      <c r="AB412" s="56"/>
      <c r="AC412" s="56"/>
      <c r="AD412" s="56"/>
    </row>
    <row r="413" spans="1:30" ht="15.75" hidden="1" customHeight="1">
      <c r="A413" s="35" t="s">
        <v>974</v>
      </c>
      <c r="B413" s="35" t="s">
        <v>861</v>
      </c>
      <c r="C413" s="36" t="s">
        <v>975</v>
      </c>
      <c r="D413" s="37" t="s">
        <v>53</v>
      </c>
      <c r="E413" s="37">
        <v>1</v>
      </c>
      <c r="F413" s="38">
        <v>20000</v>
      </c>
      <c r="G413" s="39" t="s">
        <v>54</v>
      </c>
      <c r="H413" s="40">
        <v>46174</v>
      </c>
      <c r="I413" s="41" t="s">
        <v>55</v>
      </c>
      <c r="J413" s="75" t="s">
        <v>56</v>
      </c>
      <c r="K413" s="41" t="s">
        <v>72</v>
      </c>
      <c r="L413" s="75" t="s">
        <v>58</v>
      </c>
      <c r="M413" s="42" t="s">
        <v>73</v>
      </c>
      <c r="N413" s="43" t="s">
        <v>884</v>
      </c>
      <c r="O413" s="44" t="s">
        <v>60</v>
      </c>
      <c r="P413" s="44"/>
      <c r="Q413" s="44"/>
      <c r="R413" s="45"/>
      <c r="S413" s="45"/>
      <c r="T413" s="44"/>
      <c r="U413" s="44"/>
      <c r="V413" s="45"/>
      <c r="W413" s="45"/>
      <c r="X413" s="46"/>
      <c r="Y413" s="46"/>
      <c r="Z413" s="46"/>
      <c r="AA413" s="46"/>
      <c r="AB413" s="44"/>
      <c r="AC413" s="44"/>
      <c r="AD413" s="44"/>
    </row>
    <row r="414" spans="1:30" ht="15.75" hidden="1" customHeight="1">
      <c r="A414" s="47" t="s">
        <v>976</v>
      </c>
      <c r="B414" s="47" t="s">
        <v>861</v>
      </c>
      <c r="C414" s="60" t="s">
        <v>977</v>
      </c>
      <c r="D414" s="49" t="s">
        <v>53</v>
      </c>
      <c r="E414" s="49">
        <v>2</v>
      </c>
      <c r="F414" s="50">
        <v>6400</v>
      </c>
      <c r="G414" s="51" t="s">
        <v>54</v>
      </c>
      <c r="H414" s="52">
        <v>46174</v>
      </c>
      <c r="I414" s="53" t="s">
        <v>55</v>
      </c>
      <c r="J414" s="61" t="s">
        <v>56</v>
      </c>
      <c r="K414" s="53" t="s">
        <v>72</v>
      </c>
      <c r="L414" s="61" t="s">
        <v>58</v>
      </c>
      <c r="M414" s="54" t="s">
        <v>73</v>
      </c>
      <c r="N414" s="43" t="s">
        <v>884</v>
      </c>
      <c r="O414" s="56" t="s">
        <v>60</v>
      </c>
      <c r="P414" s="56"/>
      <c r="Q414" s="56"/>
      <c r="R414" s="57"/>
      <c r="S414" s="57"/>
      <c r="T414" s="56"/>
      <c r="U414" s="56"/>
      <c r="V414" s="57"/>
      <c r="W414" s="57"/>
      <c r="X414" s="58"/>
      <c r="Y414" s="58"/>
      <c r="Z414" s="58"/>
      <c r="AA414" s="58"/>
      <c r="AB414" s="56"/>
      <c r="AC414" s="56"/>
      <c r="AD414" s="56"/>
    </row>
    <row r="415" spans="1:30" ht="15.75" hidden="1" customHeight="1">
      <c r="A415" s="35" t="s">
        <v>978</v>
      </c>
      <c r="B415" s="35" t="s">
        <v>861</v>
      </c>
      <c r="C415" s="36" t="s">
        <v>979</v>
      </c>
      <c r="D415" s="37" t="s">
        <v>53</v>
      </c>
      <c r="E415" s="37">
        <v>1</v>
      </c>
      <c r="F415" s="38">
        <v>5950</v>
      </c>
      <c r="G415" s="39" t="s">
        <v>54</v>
      </c>
      <c r="H415" s="40">
        <v>46174</v>
      </c>
      <c r="I415" s="41" t="s">
        <v>55</v>
      </c>
      <c r="J415" s="75" t="s">
        <v>56</v>
      </c>
      <c r="K415" s="41" t="s">
        <v>72</v>
      </c>
      <c r="L415" s="75" t="s">
        <v>58</v>
      </c>
      <c r="M415" s="42" t="s">
        <v>73</v>
      </c>
      <c r="N415" s="43" t="s">
        <v>884</v>
      </c>
      <c r="O415" s="44" t="s">
        <v>60</v>
      </c>
      <c r="P415" s="44"/>
      <c r="Q415" s="44"/>
      <c r="R415" s="45"/>
      <c r="S415" s="45"/>
      <c r="T415" s="44"/>
      <c r="U415" s="44"/>
      <c r="V415" s="45"/>
      <c r="W415" s="45"/>
      <c r="X415" s="46"/>
      <c r="Y415" s="46"/>
      <c r="Z415" s="46"/>
      <c r="AA415" s="46"/>
      <c r="AB415" s="44"/>
      <c r="AC415" s="44"/>
      <c r="AD415" s="44"/>
    </row>
    <row r="416" spans="1:30" ht="15.75" hidden="1" customHeight="1">
      <c r="A416" s="47" t="s">
        <v>980</v>
      </c>
      <c r="B416" s="76" t="s">
        <v>861</v>
      </c>
      <c r="C416" s="60" t="s">
        <v>981</v>
      </c>
      <c r="D416" s="77" t="s">
        <v>53</v>
      </c>
      <c r="E416" s="77">
        <v>1</v>
      </c>
      <c r="F416" s="78">
        <v>385</v>
      </c>
      <c r="G416" s="79" t="s">
        <v>54</v>
      </c>
      <c r="H416" s="52">
        <v>46266</v>
      </c>
      <c r="I416" s="61" t="s">
        <v>55</v>
      </c>
      <c r="J416" s="61" t="s">
        <v>56</v>
      </c>
      <c r="K416" s="61" t="s">
        <v>83</v>
      </c>
      <c r="L416" s="61" t="s">
        <v>58</v>
      </c>
      <c r="M416" s="54" t="s">
        <v>153</v>
      </c>
      <c r="N416" s="69" t="s">
        <v>884</v>
      </c>
      <c r="O416" s="56" t="s">
        <v>60</v>
      </c>
      <c r="P416" s="56"/>
      <c r="Q416" s="56"/>
      <c r="R416" s="57"/>
      <c r="S416" s="57" t="s">
        <v>982</v>
      </c>
      <c r="T416" s="56"/>
      <c r="U416" s="56"/>
      <c r="V416" s="57" t="s">
        <v>983</v>
      </c>
      <c r="W416" s="57"/>
      <c r="X416" s="58"/>
      <c r="Y416" s="58"/>
      <c r="Z416" s="58"/>
      <c r="AA416" s="58"/>
      <c r="AB416" s="56"/>
      <c r="AC416" s="56"/>
      <c r="AD416" s="56"/>
    </row>
    <row r="417" spans="1:30" ht="15.75" hidden="1" customHeight="1">
      <c r="A417" s="35" t="s">
        <v>984</v>
      </c>
      <c r="B417" s="35" t="s">
        <v>848</v>
      </c>
      <c r="C417" s="36" t="s">
        <v>985</v>
      </c>
      <c r="D417" s="37" t="s">
        <v>53</v>
      </c>
      <c r="E417" s="37">
        <v>50</v>
      </c>
      <c r="F417" s="38">
        <v>273820.52</v>
      </c>
      <c r="G417" s="39" t="s">
        <v>54</v>
      </c>
      <c r="H417" s="40">
        <v>46266</v>
      </c>
      <c r="I417" s="41" t="s">
        <v>55</v>
      </c>
      <c r="J417" s="41" t="s">
        <v>56</v>
      </c>
      <c r="K417" s="41" t="s">
        <v>83</v>
      </c>
      <c r="L417" s="41" t="s">
        <v>91</v>
      </c>
      <c r="M417" s="42" t="s">
        <v>986</v>
      </c>
      <c r="N417" s="43" t="s">
        <v>884</v>
      </c>
      <c r="O417" s="44" t="s">
        <v>60</v>
      </c>
      <c r="P417" s="44"/>
      <c r="Q417" s="44"/>
      <c r="R417" s="45"/>
      <c r="S417" s="45" t="s">
        <v>987</v>
      </c>
      <c r="T417" s="44"/>
      <c r="U417" s="44"/>
      <c r="V417" s="45" t="s">
        <v>988</v>
      </c>
      <c r="W417" s="45" t="str">
        <f t="array" ref="W417">IFERROR(INDEX(#REF!,MATCH($Q417,#REF!,0)),"")</f>
        <v/>
      </c>
      <c r="X417" s="46" t="str">
        <f t="array" ref="X417">IFERROR(INDEX(#REF!,MATCH($Q417,#REF!,0)),"")</f>
        <v/>
      </c>
      <c r="Y417" s="46" t="str">
        <f t="array" ref="Y417">IFERROR(INDEX(#REF!,MATCH($Q417,#REF!,0)),"")</f>
        <v/>
      </c>
      <c r="Z417" s="46" t="str">
        <f t="array" ref="Z417">IFERROR(INDEX(#REF!,MATCH($Q417,#REF!,0)),"")</f>
        <v/>
      </c>
      <c r="AA417" s="46" t="e">
        <f t="shared" ref="AA417:AA671" si="6">Z417+45</f>
        <v>#VALUE!</v>
      </c>
      <c r="AB417" s="44"/>
      <c r="AC417" s="44"/>
      <c r="AD417" s="44"/>
    </row>
    <row r="418" spans="1:30" ht="15.75" hidden="1" customHeight="1">
      <c r="A418" s="47" t="s">
        <v>989</v>
      </c>
      <c r="B418" s="47" t="s">
        <v>861</v>
      </c>
      <c r="C418" s="60" t="s">
        <v>990</v>
      </c>
      <c r="D418" s="49" t="s">
        <v>991</v>
      </c>
      <c r="E418" s="49">
        <v>1</v>
      </c>
      <c r="F418" s="50">
        <v>120000</v>
      </c>
      <c r="G418" s="51" t="s">
        <v>54</v>
      </c>
      <c r="H418" s="52">
        <v>46266</v>
      </c>
      <c r="I418" s="53" t="s">
        <v>55</v>
      </c>
      <c r="J418" s="53" t="s">
        <v>56</v>
      </c>
      <c r="K418" s="53" t="s">
        <v>83</v>
      </c>
      <c r="L418" s="53" t="s">
        <v>91</v>
      </c>
      <c r="M418" s="54" t="s">
        <v>136</v>
      </c>
      <c r="N418" s="55" t="s">
        <v>884</v>
      </c>
      <c r="O418" s="56" t="s">
        <v>60</v>
      </c>
      <c r="P418" s="56"/>
      <c r="Q418" s="56"/>
      <c r="R418" s="57"/>
      <c r="S418" s="57" t="s">
        <v>990</v>
      </c>
      <c r="T418" s="56"/>
      <c r="U418" s="56"/>
      <c r="V418" s="57" t="str">
        <f t="array" ref="V418">IFERROR(INDEX(#REF!,MATCH($Q418,#REF!,0)),"")</f>
        <v/>
      </c>
      <c r="W418" s="57" t="str">
        <f t="array" ref="W418">IFERROR(INDEX(#REF!,MATCH($Q418,#REF!,0)),"")</f>
        <v/>
      </c>
      <c r="X418" s="58" t="str">
        <f t="array" ref="X418">IFERROR(INDEX(#REF!,MATCH($Q418,#REF!,0)),"")</f>
        <v/>
      </c>
      <c r="Y418" s="58" t="str">
        <f t="array" ref="Y418">IFERROR(INDEX(#REF!,MATCH($Q418,#REF!,0)),"")</f>
        <v/>
      </c>
      <c r="Z418" s="58" t="str">
        <f t="array" ref="Z418">IFERROR(INDEX(#REF!,MATCH($Q418,#REF!,0)),"")</f>
        <v/>
      </c>
      <c r="AA418" s="58" t="e">
        <f t="shared" si="6"/>
        <v>#VALUE!</v>
      </c>
      <c r="AB418" s="56"/>
      <c r="AC418" s="56"/>
      <c r="AD418" s="56"/>
    </row>
    <row r="419" spans="1:30" ht="15.75" hidden="1" customHeight="1">
      <c r="A419" s="35" t="s">
        <v>992</v>
      </c>
      <c r="B419" s="35" t="s">
        <v>861</v>
      </c>
      <c r="C419" s="36" t="s">
        <v>993</v>
      </c>
      <c r="D419" s="37" t="s">
        <v>991</v>
      </c>
      <c r="E419" s="37">
        <v>1</v>
      </c>
      <c r="F419" s="38">
        <v>60000</v>
      </c>
      <c r="G419" s="39" t="s">
        <v>54</v>
      </c>
      <c r="H419" s="40">
        <v>46266</v>
      </c>
      <c r="I419" s="41" t="s">
        <v>55</v>
      </c>
      <c r="J419" s="41" t="s">
        <v>56</v>
      </c>
      <c r="K419" s="41" t="s">
        <v>83</v>
      </c>
      <c r="L419" s="41" t="s">
        <v>91</v>
      </c>
      <c r="M419" s="64" t="s">
        <v>95</v>
      </c>
      <c r="N419" s="43" t="s">
        <v>884</v>
      </c>
      <c r="O419" s="44" t="s">
        <v>60</v>
      </c>
      <c r="P419" s="44"/>
      <c r="Q419" s="44"/>
      <c r="R419" s="45"/>
      <c r="S419" s="45" t="s">
        <v>993</v>
      </c>
      <c r="T419" s="44"/>
      <c r="U419" s="44"/>
      <c r="V419" s="45" t="str">
        <f t="array" ref="V419">IFERROR(INDEX(#REF!,MATCH($Q419,#REF!,0)),"")</f>
        <v/>
      </c>
      <c r="W419" s="45" t="str">
        <f t="array" ref="W419">IFERROR(INDEX(#REF!,MATCH($Q419,#REF!,0)),"")</f>
        <v/>
      </c>
      <c r="X419" s="46" t="str">
        <f t="array" ref="X419">IFERROR(INDEX(#REF!,MATCH($Q419,#REF!,0)),"")</f>
        <v/>
      </c>
      <c r="Y419" s="46" t="str">
        <f t="array" ref="Y419">IFERROR(INDEX(#REF!,MATCH($Q419,#REF!,0)),"")</f>
        <v/>
      </c>
      <c r="Z419" s="46" t="str">
        <f t="array" ref="Z419">IFERROR(INDEX(#REF!,MATCH($Q419,#REF!,0)),"")</f>
        <v/>
      </c>
      <c r="AA419" s="46" t="e">
        <f t="shared" si="6"/>
        <v>#VALUE!</v>
      </c>
      <c r="AB419" s="44"/>
      <c r="AC419" s="44"/>
      <c r="AD419" s="44"/>
    </row>
    <row r="420" spans="1:30" ht="15.75" hidden="1" customHeight="1">
      <c r="A420" s="47" t="s">
        <v>994</v>
      </c>
      <c r="B420" s="47" t="s">
        <v>861</v>
      </c>
      <c r="C420" s="60" t="s">
        <v>995</v>
      </c>
      <c r="D420" s="49" t="s">
        <v>991</v>
      </c>
      <c r="E420" s="49">
        <v>1</v>
      </c>
      <c r="F420" s="50">
        <v>50000</v>
      </c>
      <c r="G420" s="51" t="s">
        <v>54</v>
      </c>
      <c r="H420" s="52">
        <v>46266</v>
      </c>
      <c r="I420" s="53" t="s">
        <v>55</v>
      </c>
      <c r="J420" s="53" t="s">
        <v>56</v>
      </c>
      <c r="K420" s="53" t="s">
        <v>83</v>
      </c>
      <c r="L420" s="53" t="s">
        <v>91</v>
      </c>
      <c r="M420" s="62" t="s">
        <v>95</v>
      </c>
      <c r="N420" s="55" t="s">
        <v>884</v>
      </c>
      <c r="O420" s="56" t="s">
        <v>60</v>
      </c>
      <c r="P420" s="56"/>
      <c r="Q420" s="56"/>
      <c r="R420" s="57">
        <f t="array" ref="R420">IFERROR(INDEX('BANCO DE DADOS'!$C$3:$C1104,MATCH(C420,'BANCO DE DADOS'!$B$3:$B1104,0),0),"")</f>
        <v>0</v>
      </c>
      <c r="S420" s="57" t="s">
        <v>995</v>
      </c>
      <c r="T420" s="56"/>
      <c r="U420" s="56"/>
      <c r="V420" s="57" t="str">
        <f t="array" ref="V420">IFERROR(INDEX(#REF!,MATCH($Q420,#REF!,0)),"")</f>
        <v/>
      </c>
      <c r="W420" s="57" t="str">
        <f t="array" ref="W420">IFERROR(INDEX(#REF!,MATCH($Q420,#REF!,0)),"")</f>
        <v/>
      </c>
      <c r="X420" s="58" t="str">
        <f t="array" ref="X420">IFERROR(INDEX(#REF!,MATCH($Q420,#REF!,0)),"")</f>
        <v/>
      </c>
      <c r="Y420" s="58" t="str">
        <f t="array" ref="Y420">IFERROR(INDEX(#REF!,MATCH($Q420,#REF!,0)),"")</f>
        <v/>
      </c>
      <c r="Z420" s="58" t="str">
        <f t="array" ref="Z420">IFERROR(INDEX(#REF!,MATCH($Q420,#REF!,0)),"")</f>
        <v/>
      </c>
      <c r="AA420" s="58" t="e">
        <f t="shared" si="6"/>
        <v>#VALUE!</v>
      </c>
      <c r="AB420" s="56"/>
      <c r="AC420" s="56"/>
      <c r="AD420" s="56"/>
    </row>
    <row r="421" spans="1:30" ht="15.75" hidden="1" customHeight="1">
      <c r="A421" s="35" t="s">
        <v>996</v>
      </c>
      <c r="B421" s="35" t="s">
        <v>848</v>
      </c>
      <c r="C421" s="36" t="s">
        <v>997</v>
      </c>
      <c r="D421" s="37" t="s">
        <v>998</v>
      </c>
      <c r="E421" s="37">
        <v>1</v>
      </c>
      <c r="F421" s="38">
        <v>50000</v>
      </c>
      <c r="G421" s="39" t="s">
        <v>54</v>
      </c>
      <c r="H421" s="40">
        <v>46266</v>
      </c>
      <c r="I421" s="41" t="s">
        <v>55</v>
      </c>
      <c r="J421" s="41" t="s">
        <v>56</v>
      </c>
      <c r="K421" s="41" t="s">
        <v>83</v>
      </c>
      <c r="L421" s="41" t="s">
        <v>91</v>
      </c>
      <c r="M421" s="64" t="s">
        <v>95</v>
      </c>
      <c r="N421" s="43" t="s">
        <v>884</v>
      </c>
      <c r="O421" s="44" t="s">
        <v>60</v>
      </c>
      <c r="P421" s="44"/>
      <c r="Q421" s="44"/>
      <c r="R421" s="45"/>
      <c r="S421" s="45" t="s">
        <v>999</v>
      </c>
      <c r="T421" s="44"/>
      <c r="U421" s="44"/>
      <c r="V421" s="45" t="str">
        <f t="array" ref="V421">IFERROR(INDEX(#REF!,MATCH($Q421,#REF!,0)),"")</f>
        <v/>
      </c>
      <c r="W421" s="45" t="str">
        <f t="array" ref="W421">IFERROR(INDEX(#REF!,MATCH($Q421,#REF!,0)),"")</f>
        <v/>
      </c>
      <c r="X421" s="46" t="str">
        <f t="array" ref="X421">IFERROR(INDEX(#REF!,MATCH($Q421,#REF!,0)),"")</f>
        <v/>
      </c>
      <c r="Y421" s="46" t="str">
        <f t="array" ref="Y421">IFERROR(INDEX(#REF!,MATCH($Q421,#REF!,0)),"")</f>
        <v/>
      </c>
      <c r="Z421" s="46" t="str">
        <f t="array" ref="Z421">IFERROR(INDEX(#REF!,MATCH($Q421,#REF!,0)),"")</f>
        <v/>
      </c>
      <c r="AA421" s="46" t="e">
        <f t="shared" si="6"/>
        <v>#VALUE!</v>
      </c>
      <c r="AB421" s="44"/>
      <c r="AC421" s="44"/>
      <c r="AD421" s="44"/>
    </row>
    <row r="422" spans="1:30" ht="15.75" hidden="1" customHeight="1">
      <c r="A422" s="47" t="s">
        <v>1000</v>
      </c>
      <c r="B422" s="47" t="s">
        <v>861</v>
      </c>
      <c r="C422" s="60" t="s">
        <v>1001</v>
      </c>
      <c r="D422" s="49" t="s">
        <v>991</v>
      </c>
      <c r="E422" s="49">
        <v>2</v>
      </c>
      <c r="F422" s="50">
        <v>26000</v>
      </c>
      <c r="G422" s="51" t="s">
        <v>54</v>
      </c>
      <c r="H422" s="52">
        <v>46235</v>
      </c>
      <c r="I422" s="53" t="s">
        <v>55</v>
      </c>
      <c r="J422" s="53" t="s">
        <v>56</v>
      </c>
      <c r="K422" s="53" t="s">
        <v>83</v>
      </c>
      <c r="L422" s="53" t="s">
        <v>91</v>
      </c>
      <c r="M422" s="54" t="s">
        <v>73</v>
      </c>
      <c r="N422" s="55" t="s">
        <v>884</v>
      </c>
      <c r="O422" s="56" t="s">
        <v>60</v>
      </c>
      <c r="P422" s="56"/>
      <c r="Q422" s="56"/>
      <c r="R422" s="57">
        <f t="array" ref="R422">IFERROR(INDEX('BANCO DE DADOS'!$C$3:$C1104,MATCH(C422,'BANCO DE DADOS'!$B$3:$B1104,0),0),"")</f>
        <v>0</v>
      </c>
      <c r="S422" s="57" t="s">
        <v>1001</v>
      </c>
      <c r="T422" s="56"/>
      <c r="U422" s="56"/>
      <c r="V422" s="57" t="str">
        <f t="array" ref="V422">IFERROR(INDEX(#REF!,MATCH($Q422,#REF!,0)),"")</f>
        <v/>
      </c>
      <c r="W422" s="57" t="str">
        <f t="array" ref="W422">IFERROR(INDEX(#REF!,MATCH($Q422,#REF!,0)),"")</f>
        <v/>
      </c>
      <c r="X422" s="58" t="str">
        <f t="array" ref="X422">IFERROR(INDEX(#REF!,MATCH($Q422,#REF!,0)),"")</f>
        <v/>
      </c>
      <c r="Y422" s="58" t="str">
        <f t="array" ref="Y422">IFERROR(INDEX(#REF!,MATCH($Q422,#REF!,0)),"")</f>
        <v/>
      </c>
      <c r="Z422" s="58" t="str">
        <f t="array" ref="Z422">IFERROR(INDEX(#REF!,MATCH($Q422,#REF!,0)),"")</f>
        <v/>
      </c>
      <c r="AA422" s="58" t="e">
        <f t="shared" si="6"/>
        <v>#VALUE!</v>
      </c>
      <c r="AB422" s="56"/>
      <c r="AC422" s="56"/>
      <c r="AD422" s="56"/>
    </row>
    <row r="423" spans="1:30" ht="15.75" hidden="1" customHeight="1">
      <c r="A423" s="35" t="s">
        <v>1002</v>
      </c>
      <c r="B423" s="35" t="s">
        <v>861</v>
      </c>
      <c r="C423" s="36" t="s">
        <v>1003</v>
      </c>
      <c r="D423" s="37" t="s">
        <v>991</v>
      </c>
      <c r="E423" s="37">
        <v>1</v>
      </c>
      <c r="F423" s="38">
        <v>25000</v>
      </c>
      <c r="G423" s="39" t="s">
        <v>54</v>
      </c>
      <c r="H423" s="40">
        <v>46235</v>
      </c>
      <c r="I423" s="41" t="s">
        <v>55</v>
      </c>
      <c r="J423" s="41" t="s">
        <v>56</v>
      </c>
      <c r="K423" s="41" t="s">
        <v>83</v>
      </c>
      <c r="L423" s="41" t="s">
        <v>91</v>
      </c>
      <c r="M423" s="42" t="s">
        <v>136</v>
      </c>
      <c r="N423" s="43" t="s">
        <v>884</v>
      </c>
      <c r="O423" s="44" t="s">
        <v>60</v>
      </c>
      <c r="P423" s="44"/>
      <c r="Q423" s="44"/>
      <c r="R423" s="45">
        <f t="array" ref="R423">IFERROR(INDEX('BANCO DE DADOS'!$C$3:$C1104,MATCH(C423,'BANCO DE DADOS'!$B$3:$B1104,0),0),"")</f>
        <v>0</v>
      </c>
      <c r="S423" s="45" t="s">
        <v>1003</v>
      </c>
      <c r="T423" s="44"/>
      <c r="U423" s="44"/>
      <c r="V423" s="45" t="str">
        <f t="array" ref="V423">IFERROR(INDEX(#REF!,MATCH($Q423,#REF!,0)),"")</f>
        <v/>
      </c>
      <c r="W423" s="45" t="str">
        <f t="array" ref="W423">IFERROR(INDEX(#REF!,MATCH($Q423,#REF!,0)),"")</f>
        <v/>
      </c>
      <c r="X423" s="46" t="str">
        <f t="array" ref="X423">IFERROR(INDEX(#REF!,MATCH($Q423,#REF!,0)),"")</f>
        <v/>
      </c>
      <c r="Y423" s="46" t="str">
        <f t="array" ref="Y423">IFERROR(INDEX(#REF!,MATCH($Q423,#REF!,0)),"")</f>
        <v/>
      </c>
      <c r="Z423" s="46" t="str">
        <f t="array" ref="Z423">IFERROR(INDEX(#REF!,MATCH($Q423,#REF!,0)),"")</f>
        <v/>
      </c>
      <c r="AA423" s="46" t="e">
        <f t="shared" si="6"/>
        <v>#VALUE!</v>
      </c>
      <c r="AB423" s="44"/>
      <c r="AC423" s="44"/>
      <c r="AD423" s="44"/>
    </row>
    <row r="424" spans="1:30" ht="15.75" hidden="1" customHeight="1">
      <c r="A424" s="47" t="s">
        <v>1004</v>
      </c>
      <c r="B424" s="47" t="s">
        <v>861</v>
      </c>
      <c r="C424" s="60" t="s">
        <v>1005</v>
      </c>
      <c r="D424" s="49" t="s">
        <v>991</v>
      </c>
      <c r="E424" s="49">
        <v>1</v>
      </c>
      <c r="F424" s="50">
        <v>15000</v>
      </c>
      <c r="G424" s="51" t="s">
        <v>54</v>
      </c>
      <c r="H424" s="52">
        <v>46235</v>
      </c>
      <c r="I424" s="53" t="s">
        <v>55</v>
      </c>
      <c r="J424" s="53" t="s">
        <v>56</v>
      </c>
      <c r="K424" s="53" t="s">
        <v>83</v>
      </c>
      <c r="L424" s="53" t="s">
        <v>91</v>
      </c>
      <c r="M424" s="54" t="s">
        <v>73</v>
      </c>
      <c r="N424" s="55" t="s">
        <v>884</v>
      </c>
      <c r="O424" s="56" t="s">
        <v>60</v>
      </c>
      <c r="P424" s="56"/>
      <c r="Q424" s="56"/>
      <c r="R424" s="57">
        <f t="array" ref="R424">IFERROR(INDEX('BANCO DE DADOS'!$C$3:$C1104,MATCH(C424,'BANCO DE DADOS'!$B$3:$B1104,0),0),"")</f>
        <v>0</v>
      </c>
      <c r="S424" s="57" t="s">
        <v>1005</v>
      </c>
      <c r="T424" s="56"/>
      <c r="U424" s="56"/>
      <c r="V424" s="57" t="str">
        <f t="array" ref="V424">IFERROR(INDEX(#REF!,MATCH($Q424,#REF!,0)),"")</f>
        <v/>
      </c>
      <c r="W424" s="57" t="str">
        <f t="array" ref="W424">IFERROR(INDEX(#REF!,MATCH($Q424,#REF!,0)),"")</f>
        <v/>
      </c>
      <c r="X424" s="58" t="str">
        <f t="array" ref="X424">IFERROR(INDEX(#REF!,MATCH($Q424,#REF!,0)),"")</f>
        <v/>
      </c>
      <c r="Y424" s="58" t="str">
        <f t="array" ref="Y424">IFERROR(INDEX(#REF!,MATCH($Q424,#REF!,0)),"")</f>
        <v/>
      </c>
      <c r="Z424" s="58" t="str">
        <f t="array" ref="Z424">IFERROR(INDEX(#REF!,MATCH($Q424,#REF!,0)),"")</f>
        <v/>
      </c>
      <c r="AA424" s="58" t="e">
        <f t="shared" si="6"/>
        <v>#VALUE!</v>
      </c>
      <c r="AB424" s="56"/>
      <c r="AC424" s="56"/>
      <c r="AD424" s="56"/>
    </row>
    <row r="425" spans="1:30" ht="15.75" hidden="1" customHeight="1">
      <c r="A425" s="35" t="s">
        <v>1006</v>
      </c>
      <c r="B425" s="35" t="s">
        <v>861</v>
      </c>
      <c r="C425" s="36" t="s">
        <v>1007</v>
      </c>
      <c r="D425" s="37" t="s">
        <v>991</v>
      </c>
      <c r="E425" s="37">
        <v>1</v>
      </c>
      <c r="F425" s="38">
        <v>12000</v>
      </c>
      <c r="G425" s="39" t="s">
        <v>54</v>
      </c>
      <c r="H425" s="40">
        <v>46235</v>
      </c>
      <c r="I425" s="41" t="s">
        <v>55</v>
      </c>
      <c r="J425" s="41" t="s">
        <v>56</v>
      </c>
      <c r="K425" s="41" t="s">
        <v>83</v>
      </c>
      <c r="L425" s="41" t="s">
        <v>91</v>
      </c>
      <c r="M425" s="42" t="s">
        <v>109</v>
      </c>
      <c r="N425" s="43" t="s">
        <v>884</v>
      </c>
      <c r="O425" s="44" t="s">
        <v>60</v>
      </c>
      <c r="P425" s="44"/>
      <c r="Q425" s="44"/>
      <c r="R425" s="45">
        <f t="array" ref="R425">IFERROR(INDEX('BANCO DE DADOS'!$C$3:$C1104,MATCH(C425,'BANCO DE DADOS'!$B$3:$B1104,0),0),"")</f>
        <v>0</v>
      </c>
      <c r="S425" s="45" t="s">
        <v>1007</v>
      </c>
      <c r="T425" s="44"/>
      <c r="U425" s="44"/>
      <c r="V425" s="45" t="str">
        <f t="array" ref="V425">IFERROR(INDEX(#REF!,MATCH($Q425,#REF!,0)),"")</f>
        <v/>
      </c>
      <c r="W425" s="45" t="str">
        <f t="array" ref="W425">IFERROR(INDEX(#REF!,MATCH($Q425,#REF!,0)),"")</f>
        <v/>
      </c>
      <c r="X425" s="46" t="str">
        <f t="array" ref="X425">IFERROR(INDEX(#REF!,MATCH($Q425,#REF!,0)),"")</f>
        <v/>
      </c>
      <c r="Y425" s="46" t="str">
        <f t="array" ref="Y425">IFERROR(INDEX(#REF!,MATCH($Q425,#REF!,0)),"")</f>
        <v/>
      </c>
      <c r="Z425" s="46" t="str">
        <f t="array" ref="Z425">IFERROR(INDEX(#REF!,MATCH($Q425,#REF!,0)),"")</f>
        <v/>
      </c>
      <c r="AA425" s="46" t="e">
        <f t="shared" si="6"/>
        <v>#VALUE!</v>
      </c>
      <c r="AB425" s="44"/>
      <c r="AC425" s="44"/>
      <c r="AD425" s="44"/>
    </row>
    <row r="426" spans="1:30" ht="15.75" hidden="1" customHeight="1">
      <c r="A426" s="47" t="s">
        <v>1008</v>
      </c>
      <c r="B426" s="47" t="s">
        <v>861</v>
      </c>
      <c r="C426" s="60" t="s">
        <v>1009</v>
      </c>
      <c r="D426" s="49" t="s">
        <v>991</v>
      </c>
      <c r="E426" s="49">
        <v>1</v>
      </c>
      <c r="F426" s="50">
        <v>12000</v>
      </c>
      <c r="G426" s="51" t="s">
        <v>54</v>
      </c>
      <c r="H426" s="52">
        <v>46235</v>
      </c>
      <c r="I426" s="53" t="s">
        <v>55</v>
      </c>
      <c r="J426" s="53" t="s">
        <v>56</v>
      </c>
      <c r="K426" s="53" t="s">
        <v>83</v>
      </c>
      <c r="L426" s="53" t="s">
        <v>91</v>
      </c>
      <c r="M426" s="54" t="s">
        <v>136</v>
      </c>
      <c r="N426" s="55" t="s">
        <v>884</v>
      </c>
      <c r="O426" s="56" t="s">
        <v>60</v>
      </c>
      <c r="P426" s="56"/>
      <c r="Q426" s="56"/>
      <c r="R426" s="57">
        <f t="array" ref="R426">IFERROR(INDEX('BANCO DE DADOS'!$C$3:$C1104,MATCH(C426,'BANCO DE DADOS'!$B$3:$B1104,0),0),"")</f>
        <v>0</v>
      </c>
      <c r="S426" s="57" t="s">
        <v>1009</v>
      </c>
      <c r="T426" s="56"/>
      <c r="U426" s="56"/>
      <c r="V426" s="57" t="str">
        <f t="array" ref="V426">IFERROR(INDEX(#REF!,MATCH($Q426,#REF!,0)),"")</f>
        <v/>
      </c>
      <c r="W426" s="57" t="str">
        <f t="array" ref="W426">IFERROR(INDEX(#REF!,MATCH($Q426,#REF!,0)),"")</f>
        <v/>
      </c>
      <c r="X426" s="58" t="str">
        <f t="array" ref="X426">IFERROR(INDEX(#REF!,MATCH($Q426,#REF!,0)),"")</f>
        <v/>
      </c>
      <c r="Y426" s="58" t="str">
        <f t="array" ref="Y426">IFERROR(INDEX(#REF!,MATCH($Q426,#REF!,0)),"")</f>
        <v/>
      </c>
      <c r="Z426" s="58" t="str">
        <f t="array" ref="Z426">IFERROR(INDEX(#REF!,MATCH($Q426,#REF!,0)),"")</f>
        <v/>
      </c>
      <c r="AA426" s="58" t="e">
        <f t="shared" si="6"/>
        <v>#VALUE!</v>
      </c>
      <c r="AB426" s="56"/>
      <c r="AC426" s="56"/>
      <c r="AD426" s="56"/>
    </row>
    <row r="427" spans="1:30" ht="15.75" hidden="1" customHeight="1">
      <c r="A427" s="35" t="s">
        <v>1010</v>
      </c>
      <c r="B427" s="35" t="s">
        <v>861</v>
      </c>
      <c r="C427" s="36" t="s">
        <v>1011</v>
      </c>
      <c r="D427" s="37" t="s">
        <v>991</v>
      </c>
      <c r="E427" s="37">
        <v>1</v>
      </c>
      <c r="F427" s="38">
        <v>12000</v>
      </c>
      <c r="G427" s="39" t="s">
        <v>54</v>
      </c>
      <c r="H427" s="40">
        <v>46235</v>
      </c>
      <c r="I427" s="41" t="s">
        <v>55</v>
      </c>
      <c r="J427" s="41" t="s">
        <v>56</v>
      </c>
      <c r="K427" s="41" t="s">
        <v>83</v>
      </c>
      <c r="L427" s="41" t="s">
        <v>91</v>
      </c>
      <c r="M427" s="64" t="s">
        <v>95</v>
      </c>
      <c r="N427" s="43" t="s">
        <v>884</v>
      </c>
      <c r="O427" s="44" t="s">
        <v>60</v>
      </c>
      <c r="P427" s="44"/>
      <c r="Q427" s="44"/>
      <c r="R427" s="45">
        <f t="array" ref="R427">IFERROR(INDEX('BANCO DE DADOS'!$C$3:$C1104,MATCH(C427,'BANCO DE DADOS'!$B$3:$B1104,0),0),"")</f>
        <v>0</v>
      </c>
      <c r="S427" s="45" t="s">
        <v>1011</v>
      </c>
      <c r="T427" s="44"/>
      <c r="U427" s="44"/>
      <c r="V427" s="45" t="str">
        <f t="array" ref="V427">IFERROR(INDEX(#REF!,MATCH($Q427,#REF!,0)),"")</f>
        <v/>
      </c>
      <c r="W427" s="45" t="str">
        <f t="array" ref="W427">IFERROR(INDEX(#REF!,MATCH($Q427,#REF!,0)),"")</f>
        <v/>
      </c>
      <c r="X427" s="46" t="str">
        <f t="array" ref="X427">IFERROR(INDEX(#REF!,MATCH($Q427,#REF!,0)),"")</f>
        <v/>
      </c>
      <c r="Y427" s="46" t="str">
        <f t="array" ref="Y427">IFERROR(INDEX(#REF!,MATCH($Q427,#REF!,0)),"")</f>
        <v/>
      </c>
      <c r="Z427" s="46" t="str">
        <f t="array" ref="Z427">IFERROR(INDEX(#REF!,MATCH($Q427,#REF!,0)),"")</f>
        <v/>
      </c>
      <c r="AA427" s="46" t="e">
        <f t="shared" si="6"/>
        <v>#VALUE!</v>
      </c>
      <c r="AB427" s="44"/>
      <c r="AC427" s="44"/>
      <c r="AD427" s="44"/>
    </row>
    <row r="428" spans="1:30" ht="15.75" hidden="1" customHeight="1">
      <c r="A428" s="47" t="s">
        <v>1012</v>
      </c>
      <c r="B428" s="47" t="s">
        <v>51</v>
      </c>
      <c r="C428" s="60" t="s">
        <v>1013</v>
      </c>
      <c r="D428" s="49" t="s">
        <v>53</v>
      </c>
      <c r="E428" s="49">
        <v>40</v>
      </c>
      <c r="F428" s="50">
        <v>5184</v>
      </c>
      <c r="G428" s="51" t="s">
        <v>54</v>
      </c>
      <c r="H428" s="52">
        <v>46204</v>
      </c>
      <c r="I428" s="53" t="s">
        <v>55</v>
      </c>
      <c r="J428" s="53" t="s">
        <v>56</v>
      </c>
      <c r="K428" s="53" t="s">
        <v>83</v>
      </c>
      <c r="L428" s="53" t="s">
        <v>91</v>
      </c>
      <c r="M428" s="54" t="s">
        <v>153</v>
      </c>
      <c r="N428" s="55" t="s">
        <v>884</v>
      </c>
      <c r="O428" s="56" t="s">
        <v>60</v>
      </c>
      <c r="P428" s="56"/>
      <c r="Q428" s="56"/>
      <c r="R428" s="57" t="str">
        <f t="array" ref="R428">IFERROR(INDEX('BANCO DE DADOS'!$C$3:$C1104,MATCH(C428,'BANCO DE DADOS'!$B$3:$B1104,0),0),"")</f>
        <v>CEIB</v>
      </c>
      <c r="S428" s="57" t="s">
        <v>1014</v>
      </c>
      <c r="T428" s="56"/>
      <c r="U428" s="56"/>
      <c r="V428" s="57" t="str">
        <f t="array" ref="V428">IFERROR(INDEX(#REF!,MATCH($Q428,#REF!,0)),"")</f>
        <v/>
      </c>
      <c r="W428" s="57" t="str">
        <f t="array" ref="W428">IFERROR(INDEX(#REF!,MATCH($Q428,#REF!,0)),"")</f>
        <v/>
      </c>
      <c r="X428" s="58" t="str">
        <f t="array" ref="X428">IFERROR(INDEX(#REF!,MATCH($Q428,#REF!,0)),"")</f>
        <v/>
      </c>
      <c r="Y428" s="58" t="str">
        <f t="array" ref="Y428">IFERROR(INDEX(#REF!,MATCH($Q428,#REF!,0)),"")</f>
        <v/>
      </c>
      <c r="Z428" s="58" t="str">
        <f t="array" ref="Z428">IFERROR(INDEX(#REF!,MATCH($Q428,#REF!,0)),"")</f>
        <v/>
      </c>
      <c r="AA428" s="58" t="e">
        <f t="shared" si="6"/>
        <v>#VALUE!</v>
      </c>
      <c r="AB428" s="56"/>
      <c r="AC428" s="56"/>
      <c r="AD428" s="56"/>
    </row>
    <row r="429" spans="1:30" ht="15.75" hidden="1" customHeight="1">
      <c r="A429" s="35" t="s">
        <v>1015</v>
      </c>
      <c r="B429" s="35" t="s">
        <v>861</v>
      </c>
      <c r="C429" s="36" t="s">
        <v>1016</v>
      </c>
      <c r="D429" s="37" t="s">
        <v>53</v>
      </c>
      <c r="E429" s="37">
        <v>1</v>
      </c>
      <c r="F429" s="38">
        <v>5000</v>
      </c>
      <c r="G429" s="39" t="s">
        <v>54</v>
      </c>
      <c r="H429" s="40">
        <v>46204</v>
      </c>
      <c r="I429" s="41" t="s">
        <v>55</v>
      </c>
      <c r="J429" s="41" t="s">
        <v>56</v>
      </c>
      <c r="K429" s="41" t="s">
        <v>83</v>
      </c>
      <c r="L429" s="41" t="s">
        <v>91</v>
      </c>
      <c r="M429" s="42" t="s">
        <v>73</v>
      </c>
      <c r="N429" s="43" t="s">
        <v>884</v>
      </c>
      <c r="O429" s="44" t="s">
        <v>60</v>
      </c>
      <c r="P429" s="44"/>
      <c r="Q429" s="44"/>
      <c r="R429" s="45"/>
      <c r="S429" s="45" t="s">
        <v>1017</v>
      </c>
      <c r="T429" s="44"/>
      <c r="U429" s="44"/>
      <c r="V429" s="45" t="str">
        <f t="array" ref="V429">IFERROR(INDEX(#REF!,MATCH($Q429,#REF!,0)),"")</f>
        <v/>
      </c>
      <c r="W429" s="45" t="str">
        <f t="array" ref="W429">IFERROR(INDEX(#REF!,MATCH($Q429,#REF!,0)),"")</f>
        <v/>
      </c>
      <c r="X429" s="46" t="str">
        <f t="array" ref="X429">IFERROR(INDEX(#REF!,MATCH($Q429,#REF!,0)),"")</f>
        <v/>
      </c>
      <c r="Y429" s="46" t="str">
        <f t="array" ref="Y429">IFERROR(INDEX(#REF!,MATCH($Q429,#REF!,0)),"")</f>
        <v/>
      </c>
      <c r="Z429" s="46" t="str">
        <f t="array" ref="Z429">IFERROR(INDEX(#REF!,MATCH($Q429,#REF!,0)),"")</f>
        <v/>
      </c>
      <c r="AA429" s="46" t="e">
        <f t="shared" si="6"/>
        <v>#VALUE!</v>
      </c>
      <c r="AB429" s="44"/>
      <c r="AC429" s="44"/>
      <c r="AD429" s="44"/>
    </row>
    <row r="430" spans="1:30" ht="15.75" hidden="1" customHeight="1">
      <c r="A430" s="47" t="s">
        <v>1018</v>
      </c>
      <c r="B430" s="47" t="s">
        <v>861</v>
      </c>
      <c r="C430" s="60" t="s">
        <v>1019</v>
      </c>
      <c r="D430" s="49" t="s">
        <v>53</v>
      </c>
      <c r="E430" s="49">
        <v>1</v>
      </c>
      <c r="F430" s="50">
        <v>3000</v>
      </c>
      <c r="G430" s="51" t="s">
        <v>54</v>
      </c>
      <c r="H430" s="52">
        <v>46174</v>
      </c>
      <c r="I430" s="53" t="s">
        <v>55</v>
      </c>
      <c r="J430" s="53" t="s">
        <v>56</v>
      </c>
      <c r="K430" s="53" t="s">
        <v>83</v>
      </c>
      <c r="L430" s="53" t="s">
        <v>91</v>
      </c>
      <c r="M430" s="54" t="s">
        <v>136</v>
      </c>
      <c r="N430" s="55" t="s">
        <v>884</v>
      </c>
      <c r="O430" s="56" t="s">
        <v>60</v>
      </c>
      <c r="P430" s="56"/>
      <c r="Q430" s="56"/>
      <c r="R430" s="57" t="s">
        <v>1020</v>
      </c>
      <c r="S430" s="57" t="s">
        <v>1021</v>
      </c>
      <c r="T430" s="56"/>
      <c r="U430" s="56"/>
      <c r="V430" s="57" t="str">
        <f t="array" ref="V430">IFERROR(INDEX(#REF!,MATCH($Q430,#REF!,0)),"")</f>
        <v/>
      </c>
      <c r="W430" s="57" t="str">
        <f t="array" ref="W430">IFERROR(INDEX(#REF!,MATCH($Q430,#REF!,0)),"")</f>
        <v/>
      </c>
      <c r="X430" s="58" t="str">
        <f t="array" ref="X430">IFERROR(INDEX(#REF!,MATCH($Q430,#REF!,0)),"")</f>
        <v/>
      </c>
      <c r="Y430" s="58" t="str">
        <f t="array" ref="Y430">IFERROR(INDEX(#REF!,MATCH($Q430,#REF!,0)),"")</f>
        <v/>
      </c>
      <c r="Z430" s="58" t="str">
        <f t="array" ref="Z430">IFERROR(INDEX(#REF!,MATCH($Q430,#REF!,0)),"")</f>
        <v/>
      </c>
      <c r="AA430" s="58" t="e">
        <f t="shared" si="6"/>
        <v>#VALUE!</v>
      </c>
      <c r="AB430" s="56"/>
      <c r="AC430" s="56"/>
      <c r="AD430" s="56"/>
    </row>
    <row r="431" spans="1:30" ht="15.75" hidden="1" customHeight="1">
      <c r="A431" s="35" t="s">
        <v>1022</v>
      </c>
      <c r="B431" s="35" t="s">
        <v>861</v>
      </c>
      <c r="C431" s="59" t="s">
        <v>1023</v>
      </c>
      <c r="D431" s="37" t="s">
        <v>1024</v>
      </c>
      <c r="E431" s="37">
        <v>12</v>
      </c>
      <c r="F431" s="38">
        <v>5900000</v>
      </c>
      <c r="G431" s="39" t="s">
        <v>66</v>
      </c>
      <c r="H431" s="40">
        <v>46266</v>
      </c>
      <c r="I431" s="41" t="s">
        <v>55</v>
      </c>
      <c r="J431" s="41" t="s">
        <v>56</v>
      </c>
      <c r="K431" s="41" t="s">
        <v>1025</v>
      </c>
      <c r="L431" s="41" t="s">
        <v>91</v>
      </c>
      <c r="M431" s="42" t="s">
        <v>1026</v>
      </c>
      <c r="N431" s="43" t="s">
        <v>884</v>
      </c>
      <c r="O431" s="44" t="s">
        <v>60</v>
      </c>
      <c r="P431" s="44"/>
      <c r="Q431" s="44"/>
      <c r="R431" s="45" t="str">
        <f t="array" ref="R431">IFERROR(INDEX('BANCO DE DADOS'!$C$3:$C1104,MATCH(C431,'BANCO DE DADOS'!$B$3:$B1104,0),0),"")</f>
        <v>CEPDEC</v>
      </c>
      <c r="S431" s="45" t="str">
        <f t="array" ref="S431">IFERROR(INDEX('BANCO DE DADOS'!$D$3:$D1104,MATCH(C431,'BANCO DE DADOS'!$B$3:$B1104,0),0),"")</f>
        <v>SERVIÇOS DE CONSULTORIA E MONITORAMENTO</v>
      </c>
      <c r="T431" s="44"/>
      <c r="U431" s="44"/>
      <c r="V431" s="45" t="str">
        <f t="array" ref="V431">IFERROR(INDEX(#REF!,MATCH($Q431,#REF!,0)),"")</f>
        <v/>
      </c>
      <c r="W431" s="45" t="str">
        <f t="array" ref="W431">IFERROR(INDEX(#REF!,MATCH($Q431,#REF!,0)),"")</f>
        <v/>
      </c>
      <c r="X431" s="46" t="str">
        <f t="array" ref="X431">IFERROR(INDEX(#REF!,MATCH($Q431,#REF!,0)),"")</f>
        <v/>
      </c>
      <c r="Y431" s="46" t="str">
        <f t="array" ref="Y431">IFERROR(INDEX(#REF!,MATCH($Q431,#REF!,0)),"")</f>
        <v/>
      </c>
      <c r="Z431" s="46" t="str">
        <f t="array" ref="Z431">IFERROR(INDEX(#REF!,MATCH($Q431,#REF!,0)),"")</f>
        <v/>
      </c>
      <c r="AA431" s="46" t="e">
        <f t="shared" si="6"/>
        <v>#VALUE!</v>
      </c>
      <c r="AB431" s="44"/>
      <c r="AC431" s="44"/>
      <c r="AD431" s="44"/>
    </row>
    <row r="432" spans="1:30" ht="15.75" hidden="1" customHeight="1">
      <c r="A432" s="47" t="s">
        <v>1027</v>
      </c>
      <c r="B432" s="47" t="s">
        <v>861</v>
      </c>
      <c r="C432" s="60" t="s">
        <v>1028</v>
      </c>
      <c r="D432" s="49" t="s">
        <v>53</v>
      </c>
      <c r="E432" s="49">
        <v>5000</v>
      </c>
      <c r="F432" s="50">
        <v>1000000</v>
      </c>
      <c r="G432" s="51" t="s">
        <v>66</v>
      </c>
      <c r="H432" s="52">
        <v>46266</v>
      </c>
      <c r="I432" s="53" t="s">
        <v>55</v>
      </c>
      <c r="J432" s="53" t="s">
        <v>56</v>
      </c>
      <c r="K432" s="53" t="s">
        <v>147</v>
      </c>
      <c r="L432" s="53" t="s">
        <v>91</v>
      </c>
      <c r="M432" s="54" t="s">
        <v>136</v>
      </c>
      <c r="N432" s="55" t="s">
        <v>884</v>
      </c>
      <c r="O432" s="56" t="s">
        <v>60</v>
      </c>
      <c r="P432" s="56"/>
      <c r="Q432" s="56"/>
      <c r="R432" s="57" t="str">
        <f t="array" ref="R432">IFERROR(INDEX('BANCO DE DADOS'!$C$3:$C1104,MATCH(C432,'BANCO DE DADOS'!$B$3:$B1104,0),0),"")</f>
        <v>CEPDEC</v>
      </c>
      <c r="S432" s="57" t="s">
        <v>1028</v>
      </c>
      <c r="T432" s="56"/>
      <c r="U432" s="56"/>
      <c r="V432" s="57" t="str">
        <f t="array" ref="V432">IFERROR(INDEX(#REF!,MATCH($Q432,#REF!,0)),"")</f>
        <v/>
      </c>
      <c r="W432" s="57" t="str">
        <f t="array" ref="W432">IFERROR(INDEX(#REF!,MATCH($Q432,#REF!,0)),"")</f>
        <v/>
      </c>
      <c r="X432" s="58" t="str">
        <f t="array" ref="X432">IFERROR(INDEX(#REF!,MATCH($Q432,#REF!,0)),"")</f>
        <v/>
      </c>
      <c r="Y432" s="58" t="str">
        <f t="array" ref="Y432">IFERROR(INDEX(#REF!,MATCH($Q432,#REF!,0)),"")</f>
        <v/>
      </c>
      <c r="Z432" s="58" t="str">
        <f t="array" ref="Z432">IFERROR(INDEX(#REF!,MATCH($Q432,#REF!,0)),"")</f>
        <v/>
      </c>
      <c r="AA432" s="58" t="e">
        <f t="shared" si="6"/>
        <v>#VALUE!</v>
      </c>
      <c r="AB432" s="56"/>
      <c r="AC432" s="56"/>
      <c r="AD432" s="56"/>
    </row>
    <row r="433" spans="1:30" ht="15.75" hidden="1" customHeight="1">
      <c r="A433" s="35" t="s">
        <v>1029</v>
      </c>
      <c r="B433" s="35" t="s">
        <v>861</v>
      </c>
      <c r="C433" s="36" t="s">
        <v>1030</v>
      </c>
      <c r="D433" s="37" t="s">
        <v>53</v>
      </c>
      <c r="E433" s="37">
        <v>5000</v>
      </c>
      <c r="F433" s="38">
        <v>965000</v>
      </c>
      <c r="G433" s="39" t="s">
        <v>66</v>
      </c>
      <c r="H433" s="40">
        <v>46266</v>
      </c>
      <c r="I433" s="41" t="s">
        <v>55</v>
      </c>
      <c r="J433" s="41" t="s">
        <v>56</v>
      </c>
      <c r="K433" s="41" t="s">
        <v>147</v>
      </c>
      <c r="L433" s="41" t="s">
        <v>91</v>
      </c>
      <c r="M433" s="42" t="s">
        <v>59</v>
      </c>
      <c r="N433" s="43" t="s">
        <v>884</v>
      </c>
      <c r="O433" s="44" t="s">
        <v>60</v>
      </c>
      <c r="P433" s="44"/>
      <c r="Q433" s="44"/>
      <c r="R433" s="45"/>
      <c r="S433" s="45" t="s">
        <v>1030</v>
      </c>
      <c r="T433" s="44"/>
      <c r="U433" s="44"/>
      <c r="V433" s="45" t="str">
        <f t="array" ref="V433">IFERROR(INDEX(#REF!,MATCH($Q433,#REF!,0)),"")</f>
        <v/>
      </c>
      <c r="W433" s="45" t="str">
        <f t="array" ref="W433">IFERROR(INDEX(#REF!,MATCH($Q433,#REF!,0)),"")</f>
        <v/>
      </c>
      <c r="X433" s="46" t="str">
        <f t="array" ref="X433">IFERROR(INDEX(#REF!,MATCH($Q433,#REF!,0)),"")</f>
        <v/>
      </c>
      <c r="Y433" s="46" t="str">
        <f t="array" ref="Y433">IFERROR(INDEX(#REF!,MATCH($Q433,#REF!,0)),"")</f>
        <v/>
      </c>
      <c r="Z433" s="46" t="str">
        <f t="array" ref="Z433">IFERROR(INDEX(#REF!,MATCH($Q433,#REF!,0)),"")</f>
        <v/>
      </c>
      <c r="AA433" s="46" t="e">
        <f t="shared" si="6"/>
        <v>#VALUE!</v>
      </c>
      <c r="AB433" s="44"/>
      <c r="AC433" s="44"/>
      <c r="AD433" s="44"/>
    </row>
    <row r="434" spans="1:30" ht="15.75" hidden="1" customHeight="1">
      <c r="A434" s="47" t="s">
        <v>1031</v>
      </c>
      <c r="B434" s="47" t="s">
        <v>861</v>
      </c>
      <c r="C434" s="60" t="s">
        <v>1032</v>
      </c>
      <c r="D434" s="49" t="s">
        <v>53</v>
      </c>
      <c r="E434" s="49">
        <v>5000</v>
      </c>
      <c r="F434" s="50">
        <v>965000</v>
      </c>
      <c r="G434" s="51" t="s">
        <v>66</v>
      </c>
      <c r="H434" s="52">
        <v>46266</v>
      </c>
      <c r="I434" s="53" t="s">
        <v>55</v>
      </c>
      <c r="J434" s="53" t="s">
        <v>56</v>
      </c>
      <c r="K434" s="53" t="s">
        <v>147</v>
      </c>
      <c r="L434" s="53" t="s">
        <v>91</v>
      </c>
      <c r="M434" s="62" t="s">
        <v>95</v>
      </c>
      <c r="N434" s="55" t="s">
        <v>884</v>
      </c>
      <c r="O434" s="56" t="s">
        <v>60</v>
      </c>
      <c r="P434" s="56"/>
      <c r="Q434" s="56"/>
      <c r="R434" s="57"/>
      <c r="S434" s="57" t="s">
        <v>1032</v>
      </c>
      <c r="T434" s="56"/>
      <c r="U434" s="56"/>
      <c r="V434" s="57" t="str">
        <f t="array" ref="V434">IFERROR(INDEX(#REF!,MATCH($Q434,#REF!,0)),"")</f>
        <v/>
      </c>
      <c r="W434" s="57" t="str">
        <f t="array" ref="W434">IFERROR(INDEX(#REF!,MATCH($Q434,#REF!,0)),"")</f>
        <v/>
      </c>
      <c r="X434" s="58" t="str">
        <f t="array" ref="X434">IFERROR(INDEX(#REF!,MATCH($Q434,#REF!,0)),"")</f>
        <v/>
      </c>
      <c r="Y434" s="58" t="str">
        <f t="array" ref="Y434">IFERROR(INDEX(#REF!,MATCH($Q434,#REF!,0)),"")</f>
        <v/>
      </c>
      <c r="Z434" s="58" t="str">
        <f t="array" ref="Z434">IFERROR(INDEX(#REF!,MATCH($Q434,#REF!,0)),"")</f>
        <v/>
      </c>
      <c r="AA434" s="58" t="e">
        <f t="shared" si="6"/>
        <v>#VALUE!</v>
      </c>
      <c r="AB434" s="56"/>
      <c r="AC434" s="56"/>
      <c r="AD434" s="56"/>
    </row>
    <row r="435" spans="1:30" ht="15.75" hidden="1" customHeight="1">
      <c r="A435" s="35" t="s">
        <v>1033</v>
      </c>
      <c r="B435" s="35" t="s">
        <v>861</v>
      </c>
      <c r="C435" s="36" t="s">
        <v>1034</v>
      </c>
      <c r="D435" s="37" t="s">
        <v>53</v>
      </c>
      <c r="E435" s="37">
        <v>5000</v>
      </c>
      <c r="F435" s="38">
        <v>690000</v>
      </c>
      <c r="G435" s="39" t="s">
        <v>66</v>
      </c>
      <c r="H435" s="40">
        <v>46266</v>
      </c>
      <c r="I435" s="41" t="s">
        <v>55</v>
      </c>
      <c r="J435" s="41" t="s">
        <v>56</v>
      </c>
      <c r="K435" s="41" t="s">
        <v>147</v>
      </c>
      <c r="L435" s="41" t="s">
        <v>91</v>
      </c>
      <c r="M435" s="42" t="s">
        <v>153</v>
      </c>
      <c r="N435" s="43" t="s">
        <v>884</v>
      </c>
      <c r="O435" s="44" t="s">
        <v>60</v>
      </c>
      <c r="P435" s="44"/>
      <c r="Q435" s="44"/>
      <c r="R435" s="45" t="str">
        <f t="array" ref="R435">IFERROR(INDEX('BANCO DE DADOS'!$C$3:$C1104,MATCH(C435,'BANCO DE DADOS'!$B$3:$B1104,0),0),"")</f>
        <v>CEPDEC</v>
      </c>
      <c r="S435" s="45" t="s">
        <v>1034</v>
      </c>
      <c r="T435" s="44"/>
      <c r="U435" s="44"/>
      <c r="V435" s="45" t="str">
        <f t="array" ref="V435">IFERROR(INDEX(#REF!,MATCH($Q435,#REF!,0)),"")</f>
        <v/>
      </c>
      <c r="W435" s="45" t="str">
        <f t="array" ref="W435">IFERROR(INDEX(#REF!,MATCH($Q435,#REF!,0)),"")</f>
        <v/>
      </c>
      <c r="X435" s="46" t="str">
        <f t="array" ref="X435">IFERROR(INDEX(#REF!,MATCH($Q435,#REF!,0)),"")</f>
        <v/>
      </c>
      <c r="Y435" s="46" t="str">
        <f t="array" ref="Y435">IFERROR(INDEX(#REF!,MATCH($Q435,#REF!,0)),"")</f>
        <v/>
      </c>
      <c r="Z435" s="46" t="str">
        <f t="array" ref="Z435">IFERROR(INDEX(#REF!,MATCH($Q435,#REF!,0)),"")</f>
        <v/>
      </c>
      <c r="AA435" s="46" t="e">
        <f t="shared" si="6"/>
        <v>#VALUE!</v>
      </c>
      <c r="AB435" s="44"/>
      <c r="AC435" s="44"/>
      <c r="AD435" s="44"/>
    </row>
    <row r="436" spans="1:30" ht="15.75" hidden="1" customHeight="1">
      <c r="A436" s="47" t="s">
        <v>1035</v>
      </c>
      <c r="B436" s="47" t="s">
        <v>861</v>
      </c>
      <c r="C436" s="60" t="s">
        <v>1036</v>
      </c>
      <c r="D436" s="49" t="s">
        <v>53</v>
      </c>
      <c r="E436" s="49">
        <v>25000</v>
      </c>
      <c r="F436" s="50">
        <v>600000</v>
      </c>
      <c r="G436" s="51" t="s">
        <v>66</v>
      </c>
      <c r="H436" s="52">
        <v>46266</v>
      </c>
      <c r="I436" s="53" t="s">
        <v>55</v>
      </c>
      <c r="J436" s="53" t="s">
        <v>56</v>
      </c>
      <c r="K436" s="53" t="s">
        <v>147</v>
      </c>
      <c r="L436" s="53" t="s">
        <v>91</v>
      </c>
      <c r="M436" s="54" t="s">
        <v>109</v>
      </c>
      <c r="N436" s="55" t="s">
        <v>884</v>
      </c>
      <c r="O436" s="56" t="s">
        <v>60</v>
      </c>
      <c r="P436" s="56"/>
      <c r="Q436" s="56"/>
      <c r="R436" s="57"/>
      <c r="S436" s="57" t="s">
        <v>1036</v>
      </c>
      <c r="T436" s="56"/>
      <c r="U436" s="56"/>
      <c r="V436" s="57" t="str">
        <f t="array" ref="V436">IFERROR(INDEX(#REF!,MATCH($Q436,#REF!,0)),"")</f>
        <v/>
      </c>
      <c r="W436" s="57" t="str">
        <f t="array" ref="W436">IFERROR(INDEX(#REF!,MATCH($Q436,#REF!,0)),"")</f>
        <v/>
      </c>
      <c r="X436" s="58" t="str">
        <f t="array" ref="X436">IFERROR(INDEX(#REF!,MATCH($Q436,#REF!,0)),"")</f>
        <v/>
      </c>
      <c r="Y436" s="58" t="str">
        <f t="array" ref="Y436">IFERROR(INDEX(#REF!,MATCH($Q436,#REF!,0)),"")</f>
        <v/>
      </c>
      <c r="Z436" s="58" t="str">
        <f t="array" ref="Z436">IFERROR(INDEX(#REF!,MATCH($Q436,#REF!,0)),"")</f>
        <v/>
      </c>
      <c r="AA436" s="58" t="e">
        <f t="shared" si="6"/>
        <v>#VALUE!</v>
      </c>
      <c r="AB436" s="56"/>
      <c r="AC436" s="56"/>
      <c r="AD436" s="56"/>
    </row>
    <row r="437" spans="1:30" ht="15.75" hidden="1" customHeight="1">
      <c r="A437" s="35" t="s">
        <v>1037</v>
      </c>
      <c r="B437" s="35" t="s">
        <v>861</v>
      </c>
      <c r="C437" s="36" t="s">
        <v>1038</v>
      </c>
      <c r="D437" s="37" t="s">
        <v>53</v>
      </c>
      <c r="E437" s="37">
        <v>5000</v>
      </c>
      <c r="F437" s="38">
        <v>305000</v>
      </c>
      <c r="G437" s="39" t="s">
        <v>66</v>
      </c>
      <c r="H437" s="40">
        <v>46266</v>
      </c>
      <c r="I437" s="41" t="s">
        <v>55</v>
      </c>
      <c r="J437" s="41" t="s">
        <v>56</v>
      </c>
      <c r="K437" s="41" t="s">
        <v>147</v>
      </c>
      <c r="L437" s="41" t="s">
        <v>91</v>
      </c>
      <c r="M437" s="42" t="s">
        <v>136</v>
      </c>
      <c r="N437" s="43" t="s">
        <v>884</v>
      </c>
      <c r="O437" s="44" t="s">
        <v>60</v>
      </c>
      <c r="P437" s="44"/>
      <c r="Q437" s="44"/>
      <c r="R437" s="45"/>
      <c r="S437" s="45" t="s">
        <v>1038</v>
      </c>
      <c r="T437" s="44"/>
      <c r="U437" s="44"/>
      <c r="V437" s="45" t="str">
        <f t="array" ref="V437">IFERROR(INDEX(#REF!,MATCH($Q437,#REF!,0)),"")</f>
        <v/>
      </c>
      <c r="W437" s="45" t="str">
        <f t="array" ref="W437">IFERROR(INDEX(#REF!,MATCH($Q437,#REF!,0)),"")</f>
        <v/>
      </c>
      <c r="X437" s="46" t="str">
        <f t="array" ref="X437">IFERROR(INDEX(#REF!,MATCH($Q437,#REF!,0)),"")</f>
        <v/>
      </c>
      <c r="Y437" s="46" t="str">
        <f t="array" ref="Y437">IFERROR(INDEX(#REF!,MATCH($Q437,#REF!,0)),"")</f>
        <v/>
      </c>
      <c r="Z437" s="46" t="str">
        <f t="array" ref="Z437">IFERROR(INDEX(#REF!,MATCH($Q437,#REF!,0)),"")</f>
        <v/>
      </c>
      <c r="AA437" s="46" t="e">
        <f t="shared" si="6"/>
        <v>#VALUE!</v>
      </c>
      <c r="AB437" s="44"/>
      <c r="AC437" s="44"/>
      <c r="AD437" s="44"/>
    </row>
    <row r="438" spans="1:30" ht="15.75" hidden="1" customHeight="1">
      <c r="A438" s="47" t="s">
        <v>1039</v>
      </c>
      <c r="B438" s="47" t="s">
        <v>861</v>
      </c>
      <c r="C438" s="60" t="s">
        <v>1040</v>
      </c>
      <c r="D438" s="49" t="s">
        <v>53</v>
      </c>
      <c r="E438" s="49">
        <v>5000</v>
      </c>
      <c r="F438" s="50">
        <v>225000</v>
      </c>
      <c r="G438" s="51" t="s">
        <v>66</v>
      </c>
      <c r="H438" s="52">
        <v>46266</v>
      </c>
      <c r="I438" s="53" t="s">
        <v>55</v>
      </c>
      <c r="J438" s="53" t="s">
        <v>56</v>
      </c>
      <c r="K438" s="53" t="s">
        <v>147</v>
      </c>
      <c r="L438" s="53" t="s">
        <v>91</v>
      </c>
      <c r="M438" s="54" t="s">
        <v>153</v>
      </c>
      <c r="N438" s="55" t="s">
        <v>884</v>
      </c>
      <c r="O438" s="56" t="s">
        <v>60</v>
      </c>
      <c r="P438" s="56"/>
      <c r="Q438" s="56"/>
      <c r="R438" s="57" t="str">
        <f t="array" ref="R438">IFERROR(INDEX('BANCO DE DADOS'!$C$3:$C1104,MATCH(C438,'BANCO DE DADOS'!$B$3:$B1104,0),0),"")</f>
        <v>CEPDEC</v>
      </c>
      <c r="S438" s="57" t="s">
        <v>1040</v>
      </c>
      <c r="T438" s="56"/>
      <c r="U438" s="56"/>
      <c r="V438" s="57" t="str">
        <f t="array" ref="V438">IFERROR(INDEX(#REF!,MATCH($Q438,#REF!,0)),"")</f>
        <v/>
      </c>
      <c r="W438" s="57" t="str">
        <f t="array" ref="W438">IFERROR(INDEX(#REF!,MATCH($Q438,#REF!,0)),"")</f>
        <v/>
      </c>
      <c r="X438" s="58" t="str">
        <f t="array" ref="X438">IFERROR(INDEX(#REF!,MATCH($Q438,#REF!,0)),"")</f>
        <v/>
      </c>
      <c r="Y438" s="58" t="str">
        <f t="array" ref="Y438">IFERROR(INDEX(#REF!,MATCH($Q438,#REF!,0)),"")</f>
        <v/>
      </c>
      <c r="Z438" s="58" t="str">
        <f t="array" ref="Z438">IFERROR(INDEX(#REF!,MATCH($Q438,#REF!,0)),"")</f>
        <v/>
      </c>
      <c r="AA438" s="58" t="e">
        <f t="shared" si="6"/>
        <v>#VALUE!</v>
      </c>
      <c r="AB438" s="56"/>
      <c r="AC438" s="56"/>
      <c r="AD438" s="56"/>
    </row>
    <row r="439" spans="1:30" ht="15.75" hidden="1" customHeight="1">
      <c r="A439" s="35" t="s">
        <v>1041</v>
      </c>
      <c r="B439" s="35" t="s">
        <v>861</v>
      </c>
      <c r="C439" s="36" t="s">
        <v>146</v>
      </c>
      <c r="D439" s="37" t="s">
        <v>53</v>
      </c>
      <c r="E439" s="37">
        <v>2500</v>
      </c>
      <c r="F439" s="38">
        <v>75000</v>
      </c>
      <c r="G439" s="39" t="s">
        <v>54</v>
      </c>
      <c r="H439" s="40">
        <v>46266</v>
      </c>
      <c r="I439" s="41" t="s">
        <v>55</v>
      </c>
      <c r="J439" s="41" t="s">
        <v>56</v>
      </c>
      <c r="K439" s="41" t="s">
        <v>147</v>
      </c>
      <c r="L439" s="41" t="s">
        <v>91</v>
      </c>
      <c r="M439" s="42" t="s">
        <v>153</v>
      </c>
      <c r="N439" s="43" t="s">
        <v>884</v>
      </c>
      <c r="O439" s="44" t="s">
        <v>60</v>
      </c>
      <c r="P439" s="44"/>
      <c r="Q439" s="44"/>
      <c r="R439" s="45" t="s">
        <v>149</v>
      </c>
      <c r="S439" s="45" t="str">
        <f t="array" ref="S439">IFERROR(INDEX('BANCO DE DADOS'!$D$3:$D1104,MATCH(C439,'BANCO DE DADOS'!$B$3:$B1104,0),0),"")</f>
        <v>COMPRA DE MATERIAIS PARA EVENTOS E BRINDES</v>
      </c>
      <c r="T439" s="44"/>
      <c r="U439" s="44"/>
      <c r="V439" s="45" t="str">
        <f t="array" ref="V439">IFERROR(INDEX(#REF!,MATCH($Q439,#REF!,0)),"")</f>
        <v/>
      </c>
      <c r="W439" s="45" t="str">
        <f t="array" ref="W439">IFERROR(INDEX(#REF!,MATCH($Q439,#REF!,0)),"")</f>
        <v/>
      </c>
      <c r="X439" s="46" t="str">
        <f t="array" ref="X439">IFERROR(INDEX(#REF!,MATCH($Q439,#REF!,0)),"")</f>
        <v/>
      </c>
      <c r="Y439" s="46" t="str">
        <f t="array" ref="Y439">IFERROR(INDEX(#REF!,MATCH($Q439,#REF!,0)),"")</f>
        <v/>
      </c>
      <c r="Z439" s="46" t="str">
        <f t="array" ref="Z439">IFERROR(INDEX(#REF!,MATCH($Q439,#REF!,0)),"")</f>
        <v/>
      </c>
      <c r="AA439" s="46" t="e">
        <f t="shared" si="6"/>
        <v>#VALUE!</v>
      </c>
      <c r="AB439" s="44"/>
      <c r="AC439" s="44"/>
      <c r="AD439" s="44"/>
    </row>
    <row r="440" spans="1:30" ht="15.75" hidden="1" customHeight="1">
      <c r="A440" s="47" t="s">
        <v>1042</v>
      </c>
      <c r="B440" s="47" t="s">
        <v>861</v>
      </c>
      <c r="C440" s="60" t="s">
        <v>1043</v>
      </c>
      <c r="D440" s="49" t="s">
        <v>53</v>
      </c>
      <c r="E440" s="49">
        <v>1000</v>
      </c>
      <c r="F440" s="50">
        <v>30000</v>
      </c>
      <c r="G440" s="51" t="s">
        <v>54</v>
      </c>
      <c r="H440" s="52">
        <v>46235</v>
      </c>
      <c r="I440" s="53" t="s">
        <v>55</v>
      </c>
      <c r="J440" s="53" t="s">
        <v>56</v>
      </c>
      <c r="K440" s="53" t="s">
        <v>147</v>
      </c>
      <c r="L440" s="53" t="s">
        <v>91</v>
      </c>
      <c r="M440" s="54" t="s">
        <v>59</v>
      </c>
      <c r="N440" s="55" t="s">
        <v>884</v>
      </c>
      <c r="O440" s="56" t="s">
        <v>60</v>
      </c>
      <c r="P440" s="56"/>
      <c r="Q440" s="56"/>
      <c r="R440" s="57" t="str">
        <f t="array" ref="R440">IFERROR(INDEX('BANCO DE DADOS'!$C$3:$C1104,MATCH(C440,'BANCO DE DADOS'!$B$3:$B1104,0),0),"")</f>
        <v>CEPDEC</v>
      </c>
      <c r="S440" s="57" t="s">
        <v>1043</v>
      </c>
      <c r="T440" s="56"/>
      <c r="U440" s="56"/>
      <c r="V440" s="57" t="str">
        <f t="array" ref="V440">IFERROR(INDEX(#REF!,MATCH($Q440,#REF!,0)),"")</f>
        <v/>
      </c>
      <c r="W440" s="57" t="str">
        <f t="array" ref="W440">IFERROR(INDEX(#REF!,MATCH($Q440,#REF!,0)),"")</f>
        <v/>
      </c>
      <c r="X440" s="58" t="str">
        <f t="array" ref="X440">IFERROR(INDEX(#REF!,MATCH($Q440,#REF!,0)),"")</f>
        <v/>
      </c>
      <c r="Y440" s="58" t="str">
        <f t="array" ref="Y440">IFERROR(INDEX(#REF!,MATCH($Q440,#REF!,0)),"")</f>
        <v/>
      </c>
      <c r="Z440" s="58" t="str">
        <f t="array" ref="Z440">IFERROR(INDEX(#REF!,MATCH($Q440,#REF!,0)),"")</f>
        <v/>
      </c>
      <c r="AA440" s="58" t="e">
        <f t="shared" si="6"/>
        <v>#VALUE!</v>
      </c>
      <c r="AB440" s="56"/>
      <c r="AC440" s="56"/>
      <c r="AD440" s="56"/>
    </row>
    <row r="441" spans="1:30" ht="15.75" hidden="1" customHeight="1">
      <c r="A441" s="35" t="s">
        <v>1044</v>
      </c>
      <c r="B441" s="35" t="s">
        <v>848</v>
      </c>
      <c r="C441" s="36" t="s">
        <v>1045</v>
      </c>
      <c r="D441" s="37" t="s">
        <v>53</v>
      </c>
      <c r="E441" s="37">
        <v>50</v>
      </c>
      <c r="F441" s="38">
        <v>177752</v>
      </c>
      <c r="G441" s="39" t="s">
        <v>54</v>
      </c>
      <c r="H441" s="40">
        <v>46266</v>
      </c>
      <c r="I441" s="41" t="s">
        <v>55</v>
      </c>
      <c r="J441" s="41" t="s">
        <v>56</v>
      </c>
      <c r="K441" s="41" t="s">
        <v>164</v>
      </c>
      <c r="L441" s="41" t="s">
        <v>91</v>
      </c>
      <c r="M441" s="42" t="s">
        <v>59</v>
      </c>
      <c r="N441" s="43" t="s">
        <v>884</v>
      </c>
      <c r="O441" s="44" t="s">
        <v>60</v>
      </c>
      <c r="P441" s="44"/>
      <c r="Q441" s="44"/>
      <c r="R441" s="45"/>
      <c r="S441" s="45" t="s">
        <v>1046</v>
      </c>
      <c r="T441" s="44"/>
      <c r="U441" s="44"/>
      <c r="V441" s="45" t="s">
        <v>1047</v>
      </c>
      <c r="W441" s="45" t="str">
        <f t="array" ref="W441">IFERROR(INDEX(#REF!,MATCH($Q441,#REF!,0)),"")</f>
        <v/>
      </c>
      <c r="X441" s="46" t="str">
        <f t="array" ref="X441">IFERROR(INDEX(#REF!,MATCH($Q441,#REF!,0)),"")</f>
        <v/>
      </c>
      <c r="Y441" s="46" t="str">
        <f t="array" ref="Y441">IFERROR(INDEX(#REF!,MATCH($Q441,#REF!,0)),"")</f>
        <v/>
      </c>
      <c r="Z441" s="46" t="str">
        <f t="array" ref="Z441">IFERROR(INDEX(#REF!,MATCH($Q441,#REF!,0)),"")</f>
        <v/>
      </c>
      <c r="AA441" s="46" t="e">
        <f t="shared" si="6"/>
        <v>#VALUE!</v>
      </c>
      <c r="AB441" s="44"/>
      <c r="AC441" s="44"/>
      <c r="AD441" s="44"/>
    </row>
    <row r="442" spans="1:30" ht="15.75" hidden="1" customHeight="1">
      <c r="A442" s="47" t="s">
        <v>1048</v>
      </c>
      <c r="B442" s="47" t="s">
        <v>1049</v>
      </c>
      <c r="C442" s="60" t="s">
        <v>1050</v>
      </c>
      <c r="D442" s="77" t="s">
        <v>53</v>
      </c>
      <c r="E442" s="77">
        <v>30</v>
      </c>
      <c r="F442" s="78">
        <v>75000</v>
      </c>
      <c r="G442" s="79" t="s">
        <v>54</v>
      </c>
      <c r="H442" s="87">
        <v>46266</v>
      </c>
      <c r="I442" s="61" t="s">
        <v>55</v>
      </c>
      <c r="J442" s="61" t="s">
        <v>56</v>
      </c>
      <c r="K442" s="61" t="s">
        <v>164</v>
      </c>
      <c r="L442" s="61" t="s">
        <v>91</v>
      </c>
      <c r="M442" s="62" t="s">
        <v>95</v>
      </c>
      <c r="N442" s="70" t="s">
        <v>884</v>
      </c>
      <c r="O442" s="56" t="s">
        <v>60</v>
      </c>
      <c r="P442" s="56"/>
      <c r="Q442" s="56"/>
      <c r="R442" s="57" t="str">
        <f t="array" ref="R442">IFERROR(INDEX('BANCO DE DADOS'!$C$3:$C1104,MATCH(C442,'BANCO DE DADOS'!$B$3:$B1104,0),0),"")</f>
        <v/>
      </c>
      <c r="S442" s="57" t="str">
        <f t="array" ref="S442">IFERROR(INDEX('BANCO DE DADOS'!$D$3:$D1104,MATCH(C442,'BANCO DE DADOS'!$B$3:$B1104,0),0),"")</f>
        <v/>
      </c>
      <c r="T442" s="56"/>
      <c r="U442" s="56"/>
      <c r="V442" s="57" t="str">
        <f t="array" ref="V442">IFERROR(INDEX(#REF!,MATCH($Q442,#REF!,0)),"")</f>
        <v/>
      </c>
      <c r="W442" s="57" t="str">
        <f t="array" ref="W442">IFERROR(INDEX(#REF!,MATCH($Q442,#REF!,0)),"")</f>
        <v/>
      </c>
      <c r="X442" s="58" t="str">
        <f t="array" ref="X442">IFERROR(INDEX(#REF!,MATCH($Q442,#REF!,0)),"")</f>
        <v/>
      </c>
      <c r="Y442" s="58" t="str">
        <f t="array" ref="Y442">IFERROR(INDEX(#REF!,MATCH($Q442,#REF!,0)),"")</f>
        <v/>
      </c>
      <c r="Z442" s="58" t="str">
        <f t="array" ref="Z442">IFERROR(INDEX(#REF!,MATCH($Q442,#REF!,0)),"")</f>
        <v/>
      </c>
      <c r="AA442" s="58" t="e">
        <f t="shared" si="6"/>
        <v>#VALUE!</v>
      </c>
      <c r="AB442" s="56"/>
      <c r="AC442" s="56"/>
      <c r="AD442" s="56"/>
    </row>
    <row r="443" spans="1:30" ht="15.75" hidden="1" customHeight="1">
      <c r="A443" s="35" t="s">
        <v>1051</v>
      </c>
      <c r="B443" s="35" t="s">
        <v>861</v>
      </c>
      <c r="C443" s="36" t="s">
        <v>1052</v>
      </c>
      <c r="D443" s="37" t="s">
        <v>53</v>
      </c>
      <c r="E443" s="37">
        <v>1000</v>
      </c>
      <c r="F443" s="38">
        <v>100000</v>
      </c>
      <c r="G443" s="39" t="s">
        <v>66</v>
      </c>
      <c r="H443" s="40">
        <v>46266</v>
      </c>
      <c r="I443" s="41" t="s">
        <v>55</v>
      </c>
      <c r="J443" s="41" t="s">
        <v>56</v>
      </c>
      <c r="K443" s="41" t="s">
        <v>164</v>
      </c>
      <c r="L443" s="41" t="s">
        <v>91</v>
      </c>
      <c r="M443" s="42" t="s">
        <v>109</v>
      </c>
      <c r="N443" s="43" t="s">
        <v>884</v>
      </c>
      <c r="O443" s="44" t="s">
        <v>60</v>
      </c>
      <c r="P443" s="44"/>
      <c r="Q443" s="44"/>
      <c r="R443" s="45"/>
      <c r="S443" s="45" t="s">
        <v>1053</v>
      </c>
      <c r="T443" s="44"/>
      <c r="U443" s="44"/>
      <c r="V443" s="45" t="str">
        <f t="array" ref="V443">IFERROR(INDEX(#REF!,MATCH($Q443,#REF!,0)),"")</f>
        <v/>
      </c>
      <c r="W443" s="45" t="str">
        <f t="array" ref="W443">IFERROR(INDEX(#REF!,MATCH($Q443,#REF!,0)),"")</f>
        <v/>
      </c>
      <c r="X443" s="46" t="str">
        <f t="array" ref="X443">IFERROR(INDEX(#REF!,MATCH($Q443,#REF!,0)),"")</f>
        <v/>
      </c>
      <c r="Y443" s="46" t="str">
        <f t="array" ref="Y443">IFERROR(INDEX(#REF!,MATCH($Q443,#REF!,0)),"")</f>
        <v/>
      </c>
      <c r="Z443" s="46" t="str">
        <f t="array" ref="Z443">IFERROR(INDEX(#REF!,MATCH($Q443,#REF!,0)),"")</f>
        <v/>
      </c>
      <c r="AA443" s="46" t="e">
        <f t="shared" si="6"/>
        <v>#VALUE!</v>
      </c>
      <c r="AB443" s="44"/>
      <c r="AC443" s="44"/>
      <c r="AD443" s="44"/>
    </row>
    <row r="444" spans="1:30" ht="15.75" hidden="1" customHeight="1">
      <c r="A444" s="47" t="s">
        <v>1054</v>
      </c>
      <c r="B444" s="47" t="s">
        <v>237</v>
      </c>
      <c r="C444" s="60" t="s">
        <v>1055</v>
      </c>
      <c r="D444" s="49" t="s">
        <v>53</v>
      </c>
      <c r="E444" s="49">
        <v>1</v>
      </c>
      <c r="F444" s="50">
        <v>80297</v>
      </c>
      <c r="G444" s="51" t="s">
        <v>54</v>
      </c>
      <c r="H444" s="52">
        <v>46143</v>
      </c>
      <c r="I444" s="53" t="s">
        <v>55</v>
      </c>
      <c r="J444" s="53" t="s">
        <v>56</v>
      </c>
      <c r="K444" s="53" t="s">
        <v>164</v>
      </c>
      <c r="L444" s="53" t="s">
        <v>91</v>
      </c>
      <c r="M444" s="54" t="s">
        <v>148</v>
      </c>
      <c r="N444" s="55" t="s">
        <v>884</v>
      </c>
      <c r="O444" s="56" t="s">
        <v>60</v>
      </c>
      <c r="P444" s="56"/>
      <c r="Q444" s="56"/>
      <c r="R444" s="57"/>
      <c r="S444" s="57" t="s">
        <v>1056</v>
      </c>
      <c r="T444" s="56"/>
      <c r="U444" s="56"/>
      <c r="V444" s="57" t="str">
        <f t="array" ref="V444">IFERROR(INDEX(#REF!,MATCH($Q444,#REF!,0)),"")</f>
        <v/>
      </c>
      <c r="W444" s="57" t="str">
        <f t="array" ref="W444">IFERROR(INDEX(#REF!,MATCH($Q444,#REF!,0)),"")</f>
        <v/>
      </c>
      <c r="X444" s="58" t="str">
        <f t="array" ref="X444">IFERROR(INDEX(#REF!,MATCH($Q444,#REF!,0)),"")</f>
        <v/>
      </c>
      <c r="Y444" s="58" t="str">
        <f t="array" ref="Y444">IFERROR(INDEX(#REF!,MATCH($Q444,#REF!,0)),"")</f>
        <v/>
      </c>
      <c r="Z444" s="58" t="str">
        <f t="array" ref="Z444">IFERROR(INDEX(#REF!,MATCH($Q444,#REF!,0)),"")</f>
        <v/>
      </c>
      <c r="AA444" s="58" t="e">
        <f t="shared" si="6"/>
        <v>#VALUE!</v>
      </c>
      <c r="AB444" s="56"/>
      <c r="AC444" s="56"/>
      <c r="AD444" s="56"/>
    </row>
    <row r="445" spans="1:30" ht="15.75" hidden="1" customHeight="1">
      <c r="A445" s="35" t="s">
        <v>1057</v>
      </c>
      <c r="B445" s="35" t="s">
        <v>861</v>
      </c>
      <c r="C445" s="36" t="s">
        <v>1058</v>
      </c>
      <c r="D445" s="37" t="s">
        <v>53</v>
      </c>
      <c r="E445" s="37">
        <v>5000</v>
      </c>
      <c r="F445" s="38">
        <v>75750</v>
      </c>
      <c r="G445" s="39" t="s">
        <v>66</v>
      </c>
      <c r="H445" s="40">
        <v>46266</v>
      </c>
      <c r="I445" s="41" t="s">
        <v>55</v>
      </c>
      <c r="J445" s="41" t="s">
        <v>56</v>
      </c>
      <c r="K445" s="41" t="s">
        <v>164</v>
      </c>
      <c r="L445" s="41" t="s">
        <v>91</v>
      </c>
      <c r="M445" s="42" t="s">
        <v>59</v>
      </c>
      <c r="N445" s="43" t="s">
        <v>884</v>
      </c>
      <c r="O445" s="44" t="s">
        <v>60</v>
      </c>
      <c r="P445" s="44"/>
      <c r="Q445" s="44"/>
      <c r="R445" s="45"/>
      <c r="S445" s="45" t="s">
        <v>1058</v>
      </c>
      <c r="T445" s="44"/>
      <c r="U445" s="44"/>
      <c r="V445" s="45" t="str">
        <f t="array" ref="V445">IFERROR(INDEX(#REF!,MATCH($Q445,#REF!,0)),"")</f>
        <v/>
      </c>
      <c r="W445" s="45" t="str">
        <f t="array" ref="W445">IFERROR(INDEX(#REF!,MATCH($Q445,#REF!,0)),"")</f>
        <v/>
      </c>
      <c r="X445" s="46" t="str">
        <f t="array" ref="X445">IFERROR(INDEX(#REF!,MATCH($Q445,#REF!,0)),"")</f>
        <v/>
      </c>
      <c r="Y445" s="46" t="str">
        <f t="array" ref="Y445">IFERROR(INDEX(#REF!,MATCH($Q445,#REF!,0)),"")</f>
        <v/>
      </c>
      <c r="Z445" s="46" t="str">
        <f t="array" ref="Z445">IFERROR(INDEX(#REF!,MATCH($Q445,#REF!,0)),"")</f>
        <v/>
      </c>
      <c r="AA445" s="46" t="e">
        <f t="shared" si="6"/>
        <v>#VALUE!</v>
      </c>
      <c r="AB445" s="44"/>
      <c r="AC445" s="44"/>
      <c r="AD445" s="44"/>
    </row>
    <row r="446" spans="1:30" ht="15.75" hidden="1" customHeight="1">
      <c r="A446" s="47" t="s">
        <v>1059</v>
      </c>
      <c r="B446" s="47" t="s">
        <v>861</v>
      </c>
      <c r="C446" s="60" t="s">
        <v>1060</v>
      </c>
      <c r="D446" s="49" t="s">
        <v>1024</v>
      </c>
      <c r="E446" s="49">
        <v>12</v>
      </c>
      <c r="F446" s="50">
        <v>62540</v>
      </c>
      <c r="G446" s="51" t="s">
        <v>54</v>
      </c>
      <c r="H446" s="52">
        <v>46204</v>
      </c>
      <c r="I446" s="53" t="s">
        <v>55</v>
      </c>
      <c r="J446" s="53" t="s">
        <v>56</v>
      </c>
      <c r="K446" s="53" t="s">
        <v>164</v>
      </c>
      <c r="L446" s="53" t="s">
        <v>91</v>
      </c>
      <c r="M446" s="54" t="s">
        <v>73</v>
      </c>
      <c r="N446" s="55" t="s">
        <v>884</v>
      </c>
      <c r="O446" s="56" t="s">
        <v>60</v>
      </c>
      <c r="P446" s="56"/>
      <c r="Q446" s="56"/>
      <c r="R446" s="57">
        <f t="array" ref="R446">IFERROR(INDEX('BANCO DE DADOS'!$C$3:$C1104,MATCH(C446,'BANCO DE DADOS'!$B$3:$B1104,0),0),"")</f>
        <v>0</v>
      </c>
      <c r="S446" s="57" t="s">
        <v>1060</v>
      </c>
      <c r="T446" s="56"/>
      <c r="U446" s="56"/>
      <c r="V446" s="57" t="str">
        <f t="array" ref="V446">IFERROR(INDEX(#REF!,MATCH($Q446,#REF!,0)),"")</f>
        <v/>
      </c>
      <c r="W446" s="57" t="str">
        <f t="array" ref="W446">IFERROR(INDEX(#REF!,MATCH($Q446,#REF!,0)),"")</f>
        <v/>
      </c>
      <c r="X446" s="58" t="str">
        <f t="array" ref="X446">IFERROR(INDEX(#REF!,MATCH($Q446,#REF!,0)),"")</f>
        <v/>
      </c>
      <c r="Y446" s="58" t="str">
        <f t="array" ref="Y446">IFERROR(INDEX(#REF!,MATCH($Q446,#REF!,0)),"")</f>
        <v/>
      </c>
      <c r="Z446" s="58" t="str">
        <f t="array" ref="Z446">IFERROR(INDEX(#REF!,MATCH($Q446,#REF!,0)),"")</f>
        <v/>
      </c>
      <c r="AA446" s="58" t="e">
        <f t="shared" si="6"/>
        <v>#VALUE!</v>
      </c>
      <c r="AB446" s="56"/>
      <c r="AC446" s="56"/>
      <c r="AD446" s="56"/>
    </row>
    <row r="447" spans="1:30" ht="15.75" hidden="1" customHeight="1">
      <c r="A447" s="35" t="s">
        <v>1061</v>
      </c>
      <c r="B447" s="35" t="s">
        <v>848</v>
      </c>
      <c r="C447" s="36" t="s">
        <v>1062</v>
      </c>
      <c r="D447" s="37" t="s">
        <v>53</v>
      </c>
      <c r="E447" s="37">
        <v>15</v>
      </c>
      <c r="F447" s="38">
        <v>45000</v>
      </c>
      <c r="G447" s="39" t="s">
        <v>54</v>
      </c>
      <c r="H447" s="40">
        <v>46266</v>
      </c>
      <c r="I447" s="41" t="s">
        <v>55</v>
      </c>
      <c r="J447" s="41" t="s">
        <v>56</v>
      </c>
      <c r="K447" s="41" t="s">
        <v>164</v>
      </c>
      <c r="L447" s="41" t="s">
        <v>91</v>
      </c>
      <c r="M447" s="42" t="s">
        <v>136</v>
      </c>
      <c r="N447" s="43" t="s">
        <v>884</v>
      </c>
      <c r="O447" s="44" t="s">
        <v>60</v>
      </c>
      <c r="P447" s="44"/>
      <c r="Q447" s="44"/>
      <c r="R447" s="45" t="s">
        <v>228</v>
      </c>
      <c r="S447" s="45" t="s">
        <v>229</v>
      </c>
      <c r="T447" s="44"/>
      <c r="U447" s="44"/>
      <c r="V447" s="45" t="str">
        <f t="array" ref="V447">IFERROR(INDEX(#REF!,MATCH($Q447,#REF!,0)),"")</f>
        <v/>
      </c>
      <c r="W447" s="45" t="str">
        <f t="array" ref="W447">IFERROR(INDEX(#REF!,MATCH($Q447,#REF!,0)),"")</f>
        <v/>
      </c>
      <c r="X447" s="46" t="str">
        <f t="array" ref="X447">IFERROR(INDEX(#REF!,MATCH($Q447,#REF!,0)),"")</f>
        <v/>
      </c>
      <c r="Y447" s="46" t="str">
        <f t="array" ref="Y447">IFERROR(INDEX(#REF!,MATCH($Q447,#REF!,0)),"")</f>
        <v/>
      </c>
      <c r="Z447" s="46" t="str">
        <f t="array" ref="Z447">IFERROR(INDEX(#REF!,MATCH($Q447,#REF!,0)),"")</f>
        <v/>
      </c>
      <c r="AA447" s="46" t="e">
        <f t="shared" si="6"/>
        <v>#VALUE!</v>
      </c>
      <c r="AB447" s="44"/>
      <c r="AC447" s="44"/>
      <c r="AD447" s="44"/>
    </row>
    <row r="448" spans="1:30" ht="15.75" hidden="1" customHeight="1">
      <c r="A448" s="47" t="s">
        <v>1063</v>
      </c>
      <c r="B448" s="47" t="s">
        <v>848</v>
      </c>
      <c r="C448" s="60" t="s">
        <v>1064</v>
      </c>
      <c r="D448" s="49" t="s">
        <v>53</v>
      </c>
      <c r="E448" s="49">
        <v>40</v>
      </c>
      <c r="F448" s="50">
        <v>44000</v>
      </c>
      <c r="G448" s="51" t="s">
        <v>54</v>
      </c>
      <c r="H448" s="52">
        <v>46266</v>
      </c>
      <c r="I448" s="53" t="s">
        <v>55</v>
      </c>
      <c r="J448" s="53" t="s">
        <v>56</v>
      </c>
      <c r="K448" s="53" t="s">
        <v>164</v>
      </c>
      <c r="L448" s="53" t="s">
        <v>91</v>
      </c>
      <c r="M448" s="62" t="s">
        <v>95</v>
      </c>
      <c r="N448" s="55" t="s">
        <v>884</v>
      </c>
      <c r="O448" s="56" t="s">
        <v>60</v>
      </c>
      <c r="P448" s="56"/>
      <c r="Q448" s="56"/>
      <c r="R448" s="57">
        <f t="array" ref="R448">IFERROR(INDEX('BANCO DE DADOS'!$C$3:$C1104,MATCH(C448,'BANCO DE DADOS'!$B$3:$B1104,0),0),"")</f>
        <v>0</v>
      </c>
      <c r="S448" s="57" t="s">
        <v>1065</v>
      </c>
      <c r="T448" s="56"/>
      <c r="U448" s="56"/>
      <c r="V448" s="57" t="str">
        <f t="array" ref="V448">IFERROR(INDEX(#REF!,MATCH($Q448,#REF!,0)),"")</f>
        <v/>
      </c>
      <c r="W448" s="57" t="str">
        <f t="array" ref="W448">IFERROR(INDEX(#REF!,MATCH($Q448,#REF!,0)),"")</f>
        <v/>
      </c>
      <c r="X448" s="58" t="str">
        <f t="array" ref="X448">IFERROR(INDEX(#REF!,MATCH($Q448,#REF!,0)),"")</f>
        <v/>
      </c>
      <c r="Y448" s="58" t="str">
        <f t="array" ref="Y448">IFERROR(INDEX(#REF!,MATCH($Q448,#REF!,0)),"")</f>
        <v/>
      </c>
      <c r="Z448" s="58" t="str">
        <f t="array" ref="Z448">IFERROR(INDEX(#REF!,MATCH($Q448,#REF!,0)),"")</f>
        <v/>
      </c>
      <c r="AA448" s="58" t="e">
        <f t="shared" si="6"/>
        <v>#VALUE!</v>
      </c>
      <c r="AB448" s="56"/>
      <c r="AC448" s="56"/>
      <c r="AD448" s="56"/>
    </row>
    <row r="449" spans="1:30" ht="15.75" hidden="1" customHeight="1">
      <c r="A449" s="35" t="s">
        <v>1066</v>
      </c>
      <c r="B449" s="35" t="s">
        <v>848</v>
      </c>
      <c r="C449" s="36" t="s">
        <v>285</v>
      </c>
      <c r="D449" s="37" t="s">
        <v>53</v>
      </c>
      <c r="E449" s="37">
        <v>30</v>
      </c>
      <c r="F449" s="38">
        <v>39000</v>
      </c>
      <c r="G449" s="39" t="s">
        <v>54</v>
      </c>
      <c r="H449" s="40">
        <v>46266</v>
      </c>
      <c r="I449" s="41" t="s">
        <v>55</v>
      </c>
      <c r="J449" s="41" t="s">
        <v>56</v>
      </c>
      <c r="K449" s="41" t="s">
        <v>164</v>
      </c>
      <c r="L449" s="41" t="s">
        <v>91</v>
      </c>
      <c r="M449" s="42" t="s">
        <v>153</v>
      </c>
      <c r="N449" s="43" t="s">
        <v>884</v>
      </c>
      <c r="O449" s="44" t="s">
        <v>60</v>
      </c>
      <c r="P449" s="44"/>
      <c r="Q449" s="44"/>
      <c r="R449" s="45"/>
      <c r="S449" s="45" t="s">
        <v>229</v>
      </c>
      <c r="T449" s="44"/>
      <c r="U449" s="44"/>
      <c r="V449" s="45" t="str">
        <f t="array" ref="V449">IFERROR(INDEX(#REF!,MATCH($Q449,#REF!,0)),"")</f>
        <v/>
      </c>
      <c r="W449" s="45" t="str">
        <f t="array" ref="W449">IFERROR(INDEX(#REF!,MATCH($Q449,#REF!,0)),"")</f>
        <v/>
      </c>
      <c r="X449" s="46" t="str">
        <f t="array" ref="X449">IFERROR(INDEX(#REF!,MATCH($Q449,#REF!,0)),"")</f>
        <v/>
      </c>
      <c r="Y449" s="46" t="str">
        <f t="array" ref="Y449">IFERROR(INDEX(#REF!,MATCH($Q449,#REF!,0)),"")</f>
        <v/>
      </c>
      <c r="Z449" s="46" t="str">
        <f t="array" ref="Z449">IFERROR(INDEX(#REF!,MATCH($Q449,#REF!,0)),"")</f>
        <v/>
      </c>
      <c r="AA449" s="46" t="e">
        <f t="shared" si="6"/>
        <v>#VALUE!</v>
      </c>
      <c r="AB449" s="44"/>
      <c r="AC449" s="44"/>
      <c r="AD449" s="44"/>
    </row>
    <row r="450" spans="1:30" ht="15.75" hidden="1" customHeight="1">
      <c r="A450" s="47" t="s">
        <v>1067</v>
      </c>
      <c r="B450" s="76" t="s">
        <v>848</v>
      </c>
      <c r="C450" s="60" t="s">
        <v>285</v>
      </c>
      <c r="D450" s="77" t="s">
        <v>53</v>
      </c>
      <c r="E450" s="77">
        <v>30</v>
      </c>
      <c r="F450" s="78">
        <v>39000</v>
      </c>
      <c r="G450" s="79" t="s">
        <v>54</v>
      </c>
      <c r="H450" s="87">
        <v>46266</v>
      </c>
      <c r="I450" s="61" t="s">
        <v>55</v>
      </c>
      <c r="J450" s="61" t="s">
        <v>56</v>
      </c>
      <c r="K450" s="61" t="s">
        <v>164</v>
      </c>
      <c r="L450" s="61" t="s">
        <v>91</v>
      </c>
      <c r="M450" s="62" t="s">
        <v>95</v>
      </c>
      <c r="N450" s="70" t="s">
        <v>884</v>
      </c>
      <c r="O450" s="56" t="s">
        <v>60</v>
      </c>
      <c r="P450" s="56"/>
      <c r="Q450" s="56"/>
      <c r="R450" s="57" t="str">
        <f t="array" ref="R450">IFERROR(INDEX('BANCO DE DADOS'!$C$3:$C1104,MATCH(C450,'BANCO DE DADOS'!$B$3:$B1104,0),0),"")</f>
        <v>DOP - EPI SALVAMENTO EM ALTURAS</v>
      </c>
      <c r="S450" s="57" t="str">
        <f t="array" ref="S450">IFERROR(INDEX('BANCO DE DADOS'!$D$3:$D1104,MATCH(C450,'BANCO DE DADOS'!$B$3:$B1104,0),0),"")</f>
        <v>COMPRA DE EPI - PROTEÇÃO E RESGATE PARA SALVAMENTO EM ALTURA</v>
      </c>
      <c r="T450" s="56"/>
      <c r="U450" s="56"/>
      <c r="V450" s="57" t="str">
        <f t="array" ref="V450">IFERROR(INDEX(#REF!,MATCH($Q450,#REF!,0)),"")</f>
        <v/>
      </c>
      <c r="W450" s="57" t="str">
        <f t="array" ref="W450">IFERROR(INDEX(#REF!,MATCH($Q450,#REF!,0)),"")</f>
        <v/>
      </c>
      <c r="X450" s="58" t="str">
        <f t="array" ref="X450">IFERROR(INDEX(#REF!,MATCH($Q450,#REF!,0)),"")</f>
        <v/>
      </c>
      <c r="Y450" s="58" t="str">
        <f t="array" ref="Y450">IFERROR(INDEX(#REF!,MATCH($Q450,#REF!,0)),"")</f>
        <v/>
      </c>
      <c r="Z450" s="58" t="str">
        <f t="array" ref="Z450">IFERROR(INDEX(#REF!,MATCH($Q450,#REF!,0)),"")</f>
        <v/>
      </c>
      <c r="AA450" s="58" t="e">
        <f t="shared" si="6"/>
        <v>#VALUE!</v>
      </c>
      <c r="AB450" s="56"/>
      <c r="AC450" s="56"/>
      <c r="AD450" s="56"/>
    </row>
    <row r="451" spans="1:30" ht="15.75" hidden="1" customHeight="1">
      <c r="A451" s="35" t="s">
        <v>1068</v>
      </c>
      <c r="B451" s="35" t="s">
        <v>51</v>
      </c>
      <c r="C451" s="36" t="s">
        <v>1069</v>
      </c>
      <c r="D451" s="37" t="s">
        <v>53</v>
      </c>
      <c r="E451" s="37">
        <v>6</v>
      </c>
      <c r="F451" s="38">
        <v>36000</v>
      </c>
      <c r="G451" s="39" t="s">
        <v>54</v>
      </c>
      <c r="H451" s="40">
        <v>46235</v>
      </c>
      <c r="I451" s="41" t="s">
        <v>55</v>
      </c>
      <c r="J451" s="41" t="s">
        <v>56</v>
      </c>
      <c r="K451" s="41" t="s">
        <v>164</v>
      </c>
      <c r="L451" s="41" t="s">
        <v>91</v>
      </c>
      <c r="M451" s="42" t="s">
        <v>148</v>
      </c>
      <c r="N451" s="43" t="s">
        <v>884</v>
      </c>
      <c r="O451" s="44" t="s">
        <v>60</v>
      </c>
      <c r="P451" s="44"/>
      <c r="Q451" s="44"/>
      <c r="R451" s="45" t="str">
        <f t="array" ref="R451">IFERROR(INDEX('BANCO DE DADOS'!$C$3:$C1104,MATCH(C451,'BANCO DE DADOS'!$B$3:$B1104,0),0),"")</f>
        <v>CEIB</v>
      </c>
      <c r="S451" s="45" t="s">
        <v>1070</v>
      </c>
      <c r="T451" s="44"/>
      <c r="U451" s="44"/>
      <c r="V451" s="45" t="str">
        <f t="array" ref="V451">IFERROR(INDEX(#REF!,MATCH($Q451,#REF!,0)),"")</f>
        <v/>
      </c>
      <c r="W451" s="45" t="str">
        <f t="array" ref="W451">IFERROR(INDEX(#REF!,MATCH($Q451,#REF!,0)),"")</f>
        <v/>
      </c>
      <c r="X451" s="46" t="str">
        <f t="array" ref="X451">IFERROR(INDEX(#REF!,MATCH($Q451,#REF!,0)),"")</f>
        <v/>
      </c>
      <c r="Y451" s="46" t="str">
        <f t="array" ref="Y451">IFERROR(INDEX(#REF!,MATCH($Q451,#REF!,0)),"")</f>
        <v/>
      </c>
      <c r="Z451" s="46" t="str">
        <f t="array" ref="Z451">IFERROR(INDEX(#REF!,MATCH($Q451,#REF!,0)),"")</f>
        <v/>
      </c>
      <c r="AA451" s="46" t="e">
        <f t="shared" si="6"/>
        <v>#VALUE!</v>
      </c>
      <c r="AB451" s="44"/>
      <c r="AC451" s="44"/>
      <c r="AD451" s="44"/>
    </row>
    <row r="452" spans="1:30" ht="15.75" hidden="1" customHeight="1">
      <c r="A452" s="47" t="s">
        <v>1071</v>
      </c>
      <c r="B452" s="76" t="s">
        <v>848</v>
      </c>
      <c r="C452" s="60" t="s">
        <v>259</v>
      </c>
      <c r="D452" s="77" t="s">
        <v>53</v>
      </c>
      <c r="E452" s="77">
        <v>30</v>
      </c>
      <c r="F452" s="78">
        <v>36000</v>
      </c>
      <c r="G452" s="79" t="s">
        <v>54</v>
      </c>
      <c r="H452" s="87">
        <v>46235</v>
      </c>
      <c r="I452" s="61" t="s">
        <v>55</v>
      </c>
      <c r="J452" s="61" t="s">
        <v>56</v>
      </c>
      <c r="K452" s="61" t="s">
        <v>164</v>
      </c>
      <c r="L452" s="61" t="s">
        <v>91</v>
      </c>
      <c r="M452" s="62" t="s">
        <v>59</v>
      </c>
      <c r="N452" s="70" t="s">
        <v>884</v>
      </c>
      <c r="O452" s="56" t="s">
        <v>60</v>
      </c>
      <c r="P452" s="56"/>
      <c r="Q452" s="56"/>
      <c r="R452" s="57">
        <f t="array" ref="R452">IFERROR(INDEX('BANCO DE DADOS'!$C$3:$C1104,MATCH(C452,'BANCO DE DADOS'!$B$3:$B1104,0),0),"")</f>
        <v>0</v>
      </c>
      <c r="S452" s="57" t="str">
        <f t="array" ref="S452">IFERROR(INDEX('BANCO DE DADOS'!$D$3:$D1104,MATCH(C452,'BANCO DE DADOS'!$B$3:$B1104,0),0),"")</f>
        <v>COMPRA DE EQUIPAMENTOS ESPECIALIZADOS DE MERGULHO</v>
      </c>
      <c r="T452" s="56"/>
      <c r="U452" s="56"/>
      <c r="V452" s="57" t="str">
        <f t="array" ref="V452">IFERROR(INDEX(#REF!,MATCH($Q452,#REF!,0)),"")</f>
        <v/>
      </c>
      <c r="W452" s="57" t="str">
        <f t="array" ref="W452">IFERROR(INDEX(#REF!,MATCH($Q452,#REF!,0)),"")</f>
        <v/>
      </c>
      <c r="X452" s="58" t="str">
        <f t="array" ref="X452">IFERROR(INDEX(#REF!,MATCH($Q452,#REF!,0)),"")</f>
        <v/>
      </c>
      <c r="Y452" s="58" t="str">
        <f t="array" ref="Y452">IFERROR(INDEX(#REF!,MATCH($Q452,#REF!,0)),"")</f>
        <v/>
      </c>
      <c r="Z452" s="58" t="str">
        <f t="array" ref="Z452">IFERROR(INDEX(#REF!,MATCH($Q452,#REF!,0)),"")</f>
        <v/>
      </c>
      <c r="AA452" s="58" t="e">
        <f t="shared" si="6"/>
        <v>#VALUE!</v>
      </c>
      <c r="AB452" s="56"/>
      <c r="AC452" s="56"/>
      <c r="AD452" s="56"/>
    </row>
    <row r="453" spans="1:30" ht="15.75" hidden="1" customHeight="1">
      <c r="A453" s="35" t="s">
        <v>1072</v>
      </c>
      <c r="B453" s="35" t="s">
        <v>848</v>
      </c>
      <c r="C453" s="36" t="s">
        <v>1073</v>
      </c>
      <c r="D453" s="37" t="s">
        <v>53</v>
      </c>
      <c r="E453" s="37">
        <v>50</v>
      </c>
      <c r="F453" s="38">
        <v>35000</v>
      </c>
      <c r="G453" s="39" t="s">
        <v>54</v>
      </c>
      <c r="H453" s="40">
        <v>46235</v>
      </c>
      <c r="I453" s="41" t="s">
        <v>55</v>
      </c>
      <c r="J453" s="41" t="s">
        <v>56</v>
      </c>
      <c r="K453" s="41" t="s">
        <v>164</v>
      </c>
      <c r="L453" s="41" t="s">
        <v>91</v>
      </c>
      <c r="M453" s="64" t="s">
        <v>95</v>
      </c>
      <c r="N453" s="43" t="s">
        <v>884</v>
      </c>
      <c r="O453" s="44" t="s">
        <v>60</v>
      </c>
      <c r="P453" s="44"/>
      <c r="Q453" s="44"/>
      <c r="R453" s="45" t="s">
        <v>334</v>
      </c>
      <c r="S453" s="45" t="s">
        <v>288</v>
      </c>
      <c r="T453" s="44"/>
      <c r="U453" s="44"/>
      <c r="V453" s="45" t="str">
        <f t="array" ref="V453">IFERROR(INDEX(#REF!,MATCH($Q453,#REF!,0)),"")</f>
        <v/>
      </c>
      <c r="W453" s="45" t="str">
        <f t="array" ref="W453">IFERROR(INDEX(#REF!,MATCH($Q453,#REF!,0)),"")</f>
        <v/>
      </c>
      <c r="X453" s="46" t="str">
        <f t="array" ref="X453">IFERROR(INDEX(#REF!,MATCH($Q453,#REF!,0)),"")</f>
        <v/>
      </c>
      <c r="Y453" s="46" t="str">
        <f t="array" ref="Y453">IFERROR(INDEX(#REF!,MATCH($Q453,#REF!,0)),"")</f>
        <v/>
      </c>
      <c r="Z453" s="46" t="str">
        <f t="array" ref="Z453">IFERROR(INDEX(#REF!,MATCH($Q453,#REF!,0)),"")</f>
        <v/>
      </c>
      <c r="AA453" s="46" t="e">
        <f t="shared" si="6"/>
        <v>#VALUE!</v>
      </c>
      <c r="AB453" s="44"/>
      <c r="AC453" s="44"/>
      <c r="AD453" s="44"/>
    </row>
    <row r="454" spans="1:30" ht="15.75" hidden="1" customHeight="1">
      <c r="A454" s="47" t="s">
        <v>1074</v>
      </c>
      <c r="B454" s="47" t="s">
        <v>848</v>
      </c>
      <c r="C454" s="60" t="s">
        <v>1075</v>
      </c>
      <c r="D454" s="49" t="s">
        <v>53</v>
      </c>
      <c r="E454" s="49">
        <v>50</v>
      </c>
      <c r="F454" s="50">
        <v>35000</v>
      </c>
      <c r="G454" s="51" t="s">
        <v>54</v>
      </c>
      <c r="H454" s="52">
        <v>46235</v>
      </c>
      <c r="I454" s="53" t="s">
        <v>55</v>
      </c>
      <c r="J454" s="53" t="s">
        <v>56</v>
      </c>
      <c r="K454" s="53" t="s">
        <v>164</v>
      </c>
      <c r="L454" s="53" t="s">
        <v>91</v>
      </c>
      <c r="M454" s="54" t="s">
        <v>136</v>
      </c>
      <c r="N454" s="55" t="s">
        <v>884</v>
      </c>
      <c r="O454" s="56" t="s">
        <v>60</v>
      </c>
      <c r="P454" s="56"/>
      <c r="Q454" s="56"/>
      <c r="R454" s="57"/>
      <c r="S454" s="57" t="s">
        <v>1076</v>
      </c>
      <c r="T454" s="56"/>
      <c r="U454" s="56"/>
      <c r="V454" s="57" t="str">
        <f t="array" ref="V454">IFERROR(INDEX(#REF!,MATCH($Q454,#REF!,0)),"")</f>
        <v/>
      </c>
      <c r="W454" s="57" t="str">
        <f t="array" ref="W454">IFERROR(INDEX(#REF!,MATCH($Q454,#REF!,0)),"")</f>
        <v/>
      </c>
      <c r="X454" s="58" t="str">
        <f t="array" ref="X454">IFERROR(INDEX(#REF!,MATCH($Q454,#REF!,0)),"")</f>
        <v/>
      </c>
      <c r="Y454" s="58" t="str">
        <f t="array" ref="Y454">IFERROR(INDEX(#REF!,MATCH($Q454,#REF!,0)),"")</f>
        <v/>
      </c>
      <c r="Z454" s="58" t="str">
        <f t="array" ref="Z454">IFERROR(INDEX(#REF!,MATCH($Q454,#REF!,0)),"")</f>
        <v/>
      </c>
      <c r="AA454" s="58" t="e">
        <f t="shared" si="6"/>
        <v>#VALUE!</v>
      </c>
      <c r="AB454" s="56"/>
      <c r="AC454" s="56"/>
      <c r="AD454" s="56"/>
    </row>
    <row r="455" spans="1:30" ht="15.75" hidden="1" customHeight="1">
      <c r="A455" s="35" t="s">
        <v>1077</v>
      </c>
      <c r="B455" s="35" t="s">
        <v>51</v>
      </c>
      <c r="C455" s="36" t="s">
        <v>356</v>
      </c>
      <c r="D455" s="37" t="s">
        <v>53</v>
      </c>
      <c r="E455" s="37">
        <v>60</v>
      </c>
      <c r="F455" s="38">
        <v>32400</v>
      </c>
      <c r="G455" s="39" t="s">
        <v>54</v>
      </c>
      <c r="H455" s="40">
        <v>46235</v>
      </c>
      <c r="I455" s="41" t="s">
        <v>55</v>
      </c>
      <c r="J455" s="41" t="s">
        <v>56</v>
      </c>
      <c r="K455" s="41" t="s">
        <v>164</v>
      </c>
      <c r="L455" s="41" t="s">
        <v>91</v>
      </c>
      <c r="M455" s="42" t="s">
        <v>59</v>
      </c>
      <c r="N455" s="43" t="s">
        <v>884</v>
      </c>
      <c r="O455" s="44" t="s">
        <v>60</v>
      </c>
      <c r="P455" s="44"/>
      <c r="Q455" s="44"/>
      <c r="R455" s="45" t="s">
        <v>334</v>
      </c>
      <c r="S455" s="45" t="s">
        <v>288</v>
      </c>
      <c r="T455" s="44"/>
      <c r="U455" s="44"/>
      <c r="V455" s="45" t="str">
        <f t="array" ref="V455">IFERROR(INDEX(#REF!,MATCH($Q455,#REF!,0)),"")</f>
        <v/>
      </c>
      <c r="W455" s="45" t="str">
        <f t="array" ref="W455">IFERROR(INDEX(#REF!,MATCH($Q455,#REF!,0)),"")</f>
        <v/>
      </c>
      <c r="X455" s="46" t="str">
        <f t="array" ref="X455">IFERROR(INDEX(#REF!,MATCH($Q455,#REF!,0)),"")</f>
        <v/>
      </c>
      <c r="Y455" s="46" t="str">
        <f t="array" ref="Y455">IFERROR(INDEX(#REF!,MATCH($Q455,#REF!,0)),"")</f>
        <v/>
      </c>
      <c r="Z455" s="46" t="str">
        <f t="array" ref="Z455">IFERROR(INDEX(#REF!,MATCH($Q455,#REF!,0)),"")</f>
        <v/>
      </c>
      <c r="AA455" s="46" t="e">
        <f t="shared" si="6"/>
        <v>#VALUE!</v>
      </c>
      <c r="AB455" s="44"/>
      <c r="AC455" s="44"/>
      <c r="AD455" s="44"/>
    </row>
    <row r="456" spans="1:30" ht="15.75" hidden="1" customHeight="1">
      <c r="A456" s="47" t="s">
        <v>1078</v>
      </c>
      <c r="B456" s="47" t="s">
        <v>51</v>
      </c>
      <c r="C456" s="60" t="s">
        <v>1079</v>
      </c>
      <c r="D456" s="49" t="s">
        <v>53</v>
      </c>
      <c r="E456" s="49">
        <v>8</v>
      </c>
      <c r="F456" s="50">
        <v>32000</v>
      </c>
      <c r="G456" s="51" t="s">
        <v>54</v>
      </c>
      <c r="H456" s="52">
        <v>46235</v>
      </c>
      <c r="I456" s="53" t="s">
        <v>55</v>
      </c>
      <c r="J456" s="53" t="s">
        <v>56</v>
      </c>
      <c r="K456" s="53" t="s">
        <v>164</v>
      </c>
      <c r="L456" s="53" t="s">
        <v>91</v>
      </c>
      <c r="M456" s="54" t="s">
        <v>153</v>
      </c>
      <c r="N456" s="55" t="s">
        <v>884</v>
      </c>
      <c r="O456" s="56" t="s">
        <v>60</v>
      </c>
      <c r="P456" s="56"/>
      <c r="Q456" s="56"/>
      <c r="R456" s="57"/>
      <c r="S456" s="57" t="s">
        <v>1080</v>
      </c>
      <c r="T456" s="56"/>
      <c r="U456" s="56"/>
      <c r="V456" s="57" t="str">
        <f t="array" ref="V456">IFERROR(INDEX(#REF!,MATCH($Q456,#REF!,0)),"")</f>
        <v/>
      </c>
      <c r="W456" s="57" t="str">
        <f t="array" ref="W456">IFERROR(INDEX(#REF!,MATCH($Q456,#REF!,0)),"")</f>
        <v/>
      </c>
      <c r="X456" s="58" t="str">
        <f t="array" ref="X456">IFERROR(INDEX(#REF!,MATCH($Q456,#REF!,0)),"")</f>
        <v/>
      </c>
      <c r="Y456" s="58" t="str">
        <f t="array" ref="Y456">IFERROR(INDEX(#REF!,MATCH($Q456,#REF!,0)),"")</f>
        <v/>
      </c>
      <c r="Z456" s="58" t="str">
        <f t="array" ref="Z456">IFERROR(INDEX(#REF!,MATCH($Q456,#REF!,0)),"")</f>
        <v/>
      </c>
      <c r="AA456" s="58" t="e">
        <f t="shared" si="6"/>
        <v>#VALUE!</v>
      </c>
      <c r="AB456" s="56"/>
      <c r="AC456" s="56"/>
      <c r="AD456" s="56"/>
    </row>
    <row r="457" spans="1:30" ht="15.75" hidden="1" customHeight="1">
      <c r="A457" s="35" t="s">
        <v>1081</v>
      </c>
      <c r="B457" s="35" t="s">
        <v>51</v>
      </c>
      <c r="C457" s="36" t="s">
        <v>1082</v>
      </c>
      <c r="D457" s="37" t="s">
        <v>53</v>
      </c>
      <c r="E457" s="37">
        <v>14</v>
      </c>
      <c r="F457" s="38">
        <v>30240</v>
      </c>
      <c r="G457" s="39" t="s">
        <v>54</v>
      </c>
      <c r="H457" s="40">
        <v>46235</v>
      </c>
      <c r="I457" s="41" t="s">
        <v>55</v>
      </c>
      <c r="J457" s="41" t="s">
        <v>56</v>
      </c>
      <c r="K457" s="41" t="s">
        <v>164</v>
      </c>
      <c r="L457" s="41" t="s">
        <v>91</v>
      </c>
      <c r="M457" s="42" t="s">
        <v>73</v>
      </c>
      <c r="N457" s="43" t="s">
        <v>884</v>
      </c>
      <c r="O457" s="44" t="s">
        <v>60</v>
      </c>
      <c r="P457" s="44"/>
      <c r="Q457" s="44"/>
      <c r="R457" s="45"/>
      <c r="S457" s="45" t="s">
        <v>1080</v>
      </c>
      <c r="T457" s="44"/>
      <c r="U457" s="44"/>
      <c r="V457" s="45" t="str">
        <f t="array" ref="V457">IFERROR(INDEX(#REF!,MATCH($Q457,#REF!,0)),"")</f>
        <v/>
      </c>
      <c r="W457" s="45" t="str">
        <f t="array" ref="W457">IFERROR(INDEX(#REF!,MATCH($Q457,#REF!,0)),"")</f>
        <v/>
      </c>
      <c r="X457" s="46" t="str">
        <f t="array" ref="X457">IFERROR(INDEX(#REF!,MATCH($Q457,#REF!,0)),"")</f>
        <v/>
      </c>
      <c r="Y457" s="46" t="str">
        <f t="array" ref="Y457">IFERROR(INDEX(#REF!,MATCH($Q457,#REF!,0)),"")</f>
        <v/>
      </c>
      <c r="Z457" s="46" t="str">
        <f t="array" ref="Z457">IFERROR(INDEX(#REF!,MATCH($Q457,#REF!,0)),"")</f>
        <v/>
      </c>
      <c r="AA457" s="46" t="e">
        <f t="shared" si="6"/>
        <v>#VALUE!</v>
      </c>
      <c r="AB457" s="44"/>
      <c r="AC457" s="44"/>
      <c r="AD457" s="44"/>
    </row>
    <row r="458" spans="1:30" ht="15.75" hidden="1" customHeight="1">
      <c r="A458" s="47" t="s">
        <v>1083</v>
      </c>
      <c r="B458" s="47" t="s">
        <v>70</v>
      </c>
      <c r="C458" s="60" t="s">
        <v>1084</v>
      </c>
      <c r="D458" s="49" t="s">
        <v>53</v>
      </c>
      <c r="E458" s="49">
        <v>100</v>
      </c>
      <c r="F458" s="50">
        <v>30000</v>
      </c>
      <c r="G458" s="51" t="s">
        <v>54</v>
      </c>
      <c r="H458" s="52">
        <v>46235</v>
      </c>
      <c r="I458" s="53" t="s">
        <v>55</v>
      </c>
      <c r="J458" s="53" t="s">
        <v>56</v>
      </c>
      <c r="K458" s="53" t="s">
        <v>164</v>
      </c>
      <c r="L458" s="53" t="s">
        <v>91</v>
      </c>
      <c r="M458" s="62" t="s">
        <v>95</v>
      </c>
      <c r="N458" s="55" t="s">
        <v>884</v>
      </c>
      <c r="O458" s="56" t="s">
        <v>60</v>
      </c>
      <c r="P458" s="56"/>
      <c r="Q458" s="56"/>
      <c r="R458" s="57"/>
      <c r="S458" s="57" t="s">
        <v>1085</v>
      </c>
      <c r="T458" s="56"/>
      <c r="U458" s="56"/>
      <c r="V458" s="57" t="str">
        <f t="array" ref="V458">IFERROR(INDEX(#REF!,MATCH($Q458,#REF!,0)),"")</f>
        <v/>
      </c>
      <c r="W458" s="57" t="str">
        <f t="array" ref="W458">IFERROR(INDEX(#REF!,MATCH($Q458,#REF!,0)),"")</f>
        <v/>
      </c>
      <c r="X458" s="58" t="str">
        <f t="array" ref="X458">IFERROR(INDEX(#REF!,MATCH($Q458,#REF!,0)),"")</f>
        <v/>
      </c>
      <c r="Y458" s="58" t="str">
        <f t="array" ref="Y458">IFERROR(INDEX(#REF!,MATCH($Q458,#REF!,0)),"")</f>
        <v/>
      </c>
      <c r="Z458" s="58" t="str">
        <f t="array" ref="Z458">IFERROR(INDEX(#REF!,MATCH($Q458,#REF!,0)),"")</f>
        <v/>
      </c>
      <c r="AA458" s="58" t="e">
        <f t="shared" si="6"/>
        <v>#VALUE!</v>
      </c>
      <c r="AB458" s="56"/>
      <c r="AC458" s="56"/>
      <c r="AD458" s="56"/>
    </row>
    <row r="459" spans="1:30" ht="15.75" hidden="1" customHeight="1">
      <c r="A459" s="35" t="s">
        <v>1086</v>
      </c>
      <c r="B459" s="35" t="s">
        <v>848</v>
      </c>
      <c r="C459" s="36" t="s">
        <v>1087</v>
      </c>
      <c r="D459" s="37" t="s">
        <v>53</v>
      </c>
      <c r="E459" s="37">
        <v>50</v>
      </c>
      <c r="F459" s="38">
        <v>30000</v>
      </c>
      <c r="G459" s="39" t="s">
        <v>54</v>
      </c>
      <c r="H459" s="40">
        <v>46235</v>
      </c>
      <c r="I459" s="41" t="s">
        <v>55</v>
      </c>
      <c r="J459" s="41" t="s">
        <v>56</v>
      </c>
      <c r="K459" s="41" t="s">
        <v>164</v>
      </c>
      <c r="L459" s="41" t="s">
        <v>91</v>
      </c>
      <c r="M459" s="42" t="s">
        <v>136</v>
      </c>
      <c r="N459" s="43" t="s">
        <v>884</v>
      </c>
      <c r="O459" s="44" t="s">
        <v>60</v>
      </c>
      <c r="P459" s="44"/>
      <c r="Q459" s="44"/>
      <c r="R459" s="45"/>
      <c r="S459" s="45" t="s">
        <v>260</v>
      </c>
      <c r="T459" s="44"/>
      <c r="U459" s="44"/>
      <c r="V459" s="45" t="str">
        <f t="array" ref="V459">IFERROR(INDEX(#REF!,MATCH($Q459,#REF!,0)),"")</f>
        <v/>
      </c>
      <c r="W459" s="45" t="str">
        <f t="array" ref="W459">IFERROR(INDEX(#REF!,MATCH($Q459,#REF!,0)),"")</f>
        <v/>
      </c>
      <c r="X459" s="46" t="str">
        <f t="array" ref="X459">IFERROR(INDEX(#REF!,MATCH($Q459,#REF!,0)),"")</f>
        <v/>
      </c>
      <c r="Y459" s="46" t="str">
        <f t="array" ref="Y459">IFERROR(INDEX(#REF!,MATCH($Q459,#REF!,0)),"")</f>
        <v/>
      </c>
      <c r="Z459" s="46" t="str">
        <f t="array" ref="Z459">IFERROR(INDEX(#REF!,MATCH($Q459,#REF!,0)),"")</f>
        <v/>
      </c>
      <c r="AA459" s="46" t="e">
        <f t="shared" si="6"/>
        <v>#VALUE!</v>
      </c>
      <c r="AB459" s="44"/>
      <c r="AC459" s="44"/>
      <c r="AD459" s="44"/>
    </row>
    <row r="460" spans="1:30" ht="15.75" hidden="1" customHeight="1">
      <c r="A460" s="47" t="s">
        <v>1088</v>
      </c>
      <c r="B460" s="47" t="s">
        <v>848</v>
      </c>
      <c r="C460" s="60" t="s">
        <v>1089</v>
      </c>
      <c r="D460" s="49" t="s">
        <v>53</v>
      </c>
      <c r="E460" s="49">
        <v>10</v>
      </c>
      <c r="F460" s="50">
        <v>30000</v>
      </c>
      <c r="G460" s="51" t="s">
        <v>54</v>
      </c>
      <c r="H460" s="52">
        <v>46235</v>
      </c>
      <c r="I460" s="53" t="s">
        <v>55</v>
      </c>
      <c r="J460" s="53" t="s">
        <v>56</v>
      </c>
      <c r="K460" s="53" t="s">
        <v>164</v>
      </c>
      <c r="L460" s="53" t="s">
        <v>91</v>
      </c>
      <c r="M460" s="54" t="s">
        <v>153</v>
      </c>
      <c r="N460" s="55" t="s">
        <v>884</v>
      </c>
      <c r="O460" s="56" t="s">
        <v>60</v>
      </c>
      <c r="P460" s="56"/>
      <c r="Q460" s="56"/>
      <c r="R460" s="57"/>
      <c r="S460" s="57" t="s">
        <v>229</v>
      </c>
      <c r="T460" s="56"/>
      <c r="U460" s="56"/>
      <c r="V460" s="57" t="str">
        <f t="array" ref="V460">IFERROR(INDEX(#REF!,MATCH($Q460,#REF!,0)),"")</f>
        <v/>
      </c>
      <c r="W460" s="57" t="str">
        <f t="array" ref="W460">IFERROR(INDEX(#REF!,MATCH($Q460,#REF!,0)),"")</f>
        <v/>
      </c>
      <c r="X460" s="58" t="str">
        <f t="array" ref="X460">IFERROR(INDEX(#REF!,MATCH($Q460,#REF!,0)),"")</f>
        <v/>
      </c>
      <c r="Y460" s="58" t="str">
        <f t="array" ref="Y460">IFERROR(INDEX(#REF!,MATCH($Q460,#REF!,0)),"")</f>
        <v/>
      </c>
      <c r="Z460" s="58" t="str">
        <f t="array" ref="Z460">IFERROR(INDEX(#REF!,MATCH($Q460,#REF!,0)),"")</f>
        <v/>
      </c>
      <c r="AA460" s="58" t="e">
        <f t="shared" si="6"/>
        <v>#VALUE!</v>
      </c>
      <c r="AB460" s="56"/>
      <c r="AC460" s="56"/>
      <c r="AD460" s="56"/>
    </row>
    <row r="461" spans="1:30" ht="15.75" hidden="1" customHeight="1">
      <c r="A461" s="35" t="s">
        <v>1090</v>
      </c>
      <c r="B461" s="71" t="s">
        <v>70</v>
      </c>
      <c r="C461" s="36" t="s">
        <v>1084</v>
      </c>
      <c r="D461" s="72" t="s">
        <v>53</v>
      </c>
      <c r="E461" s="72">
        <v>100</v>
      </c>
      <c r="F461" s="73">
        <v>30000</v>
      </c>
      <c r="G461" s="74" t="s">
        <v>54</v>
      </c>
      <c r="H461" s="86">
        <v>46235</v>
      </c>
      <c r="I461" s="75" t="s">
        <v>55</v>
      </c>
      <c r="J461" s="75" t="s">
        <v>56</v>
      </c>
      <c r="K461" s="75" t="s">
        <v>164</v>
      </c>
      <c r="L461" s="75" t="s">
        <v>91</v>
      </c>
      <c r="M461" s="69" t="s">
        <v>59</v>
      </c>
      <c r="N461" s="69" t="s">
        <v>884</v>
      </c>
      <c r="O461" s="44" t="s">
        <v>60</v>
      </c>
      <c r="P461" s="44"/>
      <c r="Q461" s="44"/>
      <c r="R461" s="45" t="str">
        <f t="array" ref="R461">IFERROR(INDEX('BANCO DE DADOS'!$C$3:$C1104,MATCH(C461,'BANCO DE DADOS'!$B$3:$B1104,0),0),"")</f>
        <v>GTI - MULTIMIDIA</v>
      </c>
      <c r="S461" s="45" t="str">
        <f t="array" ref="S461">IFERROR(INDEX('BANCO DE DADOS'!$D$3:$D1104,MATCH(C461,'BANCO DE DADOS'!$B$3:$B1104,0),0),"")</f>
        <v>COMPRA DE EQUIPAMENTOS DE INFORMÁTICA E PERIFÉRICOS</v>
      </c>
      <c r="T461" s="44"/>
      <c r="U461" s="44"/>
      <c r="V461" s="45" t="str">
        <f t="array" ref="V461">IFERROR(INDEX(#REF!,MATCH($Q461,#REF!,0)),"")</f>
        <v/>
      </c>
      <c r="W461" s="45" t="str">
        <f t="array" ref="W461">IFERROR(INDEX(#REF!,MATCH($Q461,#REF!,0)),"")</f>
        <v/>
      </c>
      <c r="X461" s="46" t="str">
        <f t="array" ref="X461">IFERROR(INDEX(#REF!,MATCH($Q461,#REF!,0)),"")</f>
        <v/>
      </c>
      <c r="Y461" s="46" t="str">
        <f t="array" ref="Y461">IFERROR(INDEX(#REF!,MATCH($Q461,#REF!,0)),"")</f>
        <v/>
      </c>
      <c r="Z461" s="46" t="str">
        <f t="array" ref="Z461">IFERROR(INDEX(#REF!,MATCH($Q461,#REF!,0)),"")</f>
        <v/>
      </c>
      <c r="AA461" s="46" t="e">
        <f t="shared" si="6"/>
        <v>#VALUE!</v>
      </c>
      <c r="AB461" s="44"/>
      <c r="AC461" s="44"/>
      <c r="AD461" s="44"/>
    </row>
    <row r="462" spans="1:30" ht="15.75" hidden="1" customHeight="1">
      <c r="A462" s="47" t="s">
        <v>1091</v>
      </c>
      <c r="B462" s="47" t="s">
        <v>70</v>
      </c>
      <c r="C462" s="60" t="s">
        <v>1092</v>
      </c>
      <c r="D462" s="49" t="s">
        <v>53</v>
      </c>
      <c r="E462" s="49">
        <v>100</v>
      </c>
      <c r="F462" s="50">
        <v>25000</v>
      </c>
      <c r="G462" s="51" t="s">
        <v>54</v>
      </c>
      <c r="H462" s="52">
        <v>46235</v>
      </c>
      <c r="I462" s="53" t="s">
        <v>55</v>
      </c>
      <c r="J462" s="53" t="s">
        <v>56</v>
      </c>
      <c r="K462" s="53" t="s">
        <v>164</v>
      </c>
      <c r="L462" s="53" t="s">
        <v>91</v>
      </c>
      <c r="M462" s="54" t="s">
        <v>109</v>
      </c>
      <c r="N462" s="55" t="s">
        <v>884</v>
      </c>
      <c r="O462" s="56" t="s">
        <v>60</v>
      </c>
      <c r="P462" s="56"/>
      <c r="Q462" s="56"/>
      <c r="R462" s="57"/>
      <c r="S462" s="57" t="str">
        <f t="array" ref="S462">IFERROR(INDEX('BANCO DE DADOS'!$D$3:$D1104,MATCH(C462,'BANCO DE DADOS'!$B$3:$B1104,0),0),"")</f>
        <v>COMPRA DE EQUIPAMENTOS DE ÁUDIO E COMUNICAÇÃO</v>
      </c>
      <c r="T462" s="56"/>
      <c r="U462" s="56"/>
      <c r="V462" s="57" t="str">
        <f t="array" ref="V462">IFERROR(INDEX(#REF!,MATCH($Q462,#REF!,0)),"")</f>
        <v/>
      </c>
      <c r="W462" s="57" t="str">
        <f t="array" ref="W462">IFERROR(INDEX(#REF!,MATCH($Q462,#REF!,0)),"")</f>
        <v/>
      </c>
      <c r="X462" s="58" t="str">
        <f t="array" ref="X462">IFERROR(INDEX(#REF!,MATCH($Q462,#REF!,0)),"")</f>
        <v/>
      </c>
      <c r="Y462" s="58" t="str">
        <f t="array" ref="Y462">IFERROR(INDEX(#REF!,MATCH($Q462,#REF!,0)),"")</f>
        <v/>
      </c>
      <c r="Z462" s="58" t="str">
        <f t="array" ref="Z462">IFERROR(INDEX(#REF!,MATCH($Q462,#REF!,0)),"")</f>
        <v/>
      </c>
      <c r="AA462" s="58" t="e">
        <f t="shared" si="6"/>
        <v>#VALUE!</v>
      </c>
      <c r="AB462" s="56"/>
      <c r="AC462" s="56"/>
      <c r="AD462" s="56"/>
    </row>
    <row r="463" spans="1:30" ht="15.75" hidden="1" customHeight="1">
      <c r="A463" s="35" t="s">
        <v>1093</v>
      </c>
      <c r="B463" s="35" t="s">
        <v>51</v>
      </c>
      <c r="C463" s="36" t="s">
        <v>1094</v>
      </c>
      <c r="D463" s="37" t="s">
        <v>53</v>
      </c>
      <c r="E463" s="37">
        <v>40</v>
      </c>
      <c r="F463" s="38">
        <v>24000</v>
      </c>
      <c r="G463" s="39" t="s">
        <v>54</v>
      </c>
      <c r="H463" s="40">
        <v>46235</v>
      </c>
      <c r="I463" s="41" t="s">
        <v>55</v>
      </c>
      <c r="J463" s="41" t="s">
        <v>56</v>
      </c>
      <c r="K463" s="41" t="s">
        <v>164</v>
      </c>
      <c r="L463" s="41" t="s">
        <v>91</v>
      </c>
      <c r="M463" s="64" t="s">
        <v>95</v>
      </c>
      <c r="N463" s="43" t="s">
        <v>884</v>
      </c>
      <c r="O463" s="44" t="s">
        <v>60</v>
      </c>
      <c r="P463" s="44"/>
      <c r="Q463" s="44"/>
      <c r="R463" s="45" t="s">
        <v>331</v>
      </c>
      <c r="S463" s="45" t="s">
        <v>1095</v>
      </c>
      <c r="T463" s="44"/>
      <c r="U463" s="44"/>
      <c r="V463" s="45" t="str">
        <f t="array" ref="V463">IFERROR(INDEX(#REF!,MATCH($Q463,#REF!,0)),"")</f>
        <v/>
      </c>
      <c r="W463" s="45" t="str">
        <f t="array" ref="W463">IFERROR(INDEX(#REF!,MATCH($Q463,#REF!,0)),"")</f>
        <v/>
      </c>
      <c r="X463" s="46" t="str">
        <f t="array" ref="X463">IFERROR(INDEX(#REF!,MATCH($Q463,#REF!,0)),"")</f>
        <v/>
      </c>
      <c r="Y463" s="46" t="str">
        <f t="array" ref="Y463">IFERROR(INDEX(#REF!,MATCH($Q463,#REF!,0)),"")</f>
        <v/>
      </c>
      <c r="Z463" s="46" t="str">
        <f t="array" ref="Z463">IFERROR(INDEX(#REF!,MATCH($Q463,#REF!,0)),"")</f>
        <v/>
      </c>
      <c r="AA463" s="46" t="e">
        <f t="shared" si="6"/>
        <v>#VALUE!</v>
      </c>
      <c r="AB463" s="44"/>
      <c r="AC463" s="44"/>
      <c r="AD463" s="44"/>
    </row>
    <row r="464" spans="1:30" ht="15.75" hidden="1" customHeight="1">
      <c r="A464" s="47" t="s">
        <v>1096</v>
      </c>
      <c r="B464" s="47" t="s">
        <v>51</v>
      </c>
      <c r="C464" s="60" t="s">
        <v>351</v>
      </c>
      <c r="D464" s="49" t="s">
        <v>53</v>
      </c>
      <c r="E464" s="49">
        <v>20</v>
      </c>
      <c r="F464" s="50">
        <v>24000</v>
      </c>
      <c r="G464" s="51" t="s">
        <v>54</v>
      </c>
      <c r="H464" s="52">
        <v>46235</v>
      </c>
      <c r="I464" s="53" t="s">
        <v>55</v>
      </c>
      <c r="J464" s="53" t="s">
        <v>56</v>
      </c>
      <c r="K464" s="53" t="s">
        <v>164</v>
      </c>
      <c r="L464" s="53" t="s">
        <v>58</v>
      </c>
      <c r="M464" s="54" t="s">
        <v>59</v>
      </c>
      <c r="N464" s="55" t="s">
        <v>884</v>
      </c>
      <c r="O464" s="56" t="s">
        <v>60</v>
      </c>
      <c r="P464" s="56"/>
      <c r="Q464" s="56"/>
      <c r="R464" s="57" t="s">
        <v>331</v>
      </c>
      <c r="S464" s="57" t="s">
        <v>352</v>
      </c>
      <c r="T464" s="56"/>
      <c r="U464" s="56"/>
      <c r="V464" s="57" t="str">
        <f t="array" ref="V464">IFERROR(INDEX(#REF!,MATCH($Q464,#REF!,0)),"")</f>
        <v/>
      </c>
      <c r="W464" s="57" t="str">
        <f t="array" ref="W464">IFERROR(INDEX(#REF!,MATCH($Q464,#REF!,0)),"")</f>
        <v/>
      </c>
      <c r="X464" s="58" t="str">
        <f t="array" ref="X464">IFERROR(INDEX(#REF!,MATCH($Q464,#REF!,0)),"")</f>
        <v/>
      </c>
      <c r="Y464" s="58" t="str">
        <f t="array" ref="Y464">IFERROR(INDEX(#REF!,MATCH($Q464,#REF!,0)),"")</f>
        <v/>
      </c>
      <c r="Z464" s="58" t="str">
        <f t="array" ref="Z464">IFERROR(INDEX(#REF!,MATCH($Q464,#REF!,0)),"")</f>
        <v/>
      </c>
      <c r="AA464" s="58" t="e">
        <f t="shared" si="6"/>
        <v>#VALUE!</v>
      </c>
      <c r="AB464" s="56"/>
      <c r="AC464" s="56"/>
      <c r="AD464" s="56"/>
    </row>
    <row r="465" spans="1:30" ht="15.75" hidden="1" customHeight="1">
      <c r="A465" s="35" t="s">
        <v>1097</v>
      </c>
      <c r="B465" s="35" t="s">
        <v>51</v>
      </c>
      <c r="C465" s="36" t="s">
        <v>1098</v>
      </c>
      <c r="D465" s="37" t="s">
        <v>53</v>
      </c>
      <c r="E465" s="37">
        <v>25</v>
      </c>
      <c r="F465" s="38">
        <v>22500</v>
      </c>
      <c r="G465" s="39" t="s">
        <v>54</v>
      </c>
      <c r="H465" s="40">
        <v>46235</v>
      </c>
      <c r="I465" s="41" t="s">
        <v>55</v>
      </c>
      <c r="J465" s="41" t="s">
        <v>56</v>
      </c>
      <c r="K465" s="41" t="s">
        <v>164</v>
      </c>
      <c r="L465" s="41" t="s">
        <v>91</v>
      </c>
      <c r="M465" s="42" t="s">
        <v>153</v>
      </c>
      <c r="N465" s="43" t="s">
        <v>884</v>
      </c>
      <c r="O465" s="44" t="s">
        <v>60</v>
      </c>
      <c r="P465" s="44"/>
      <c r="Q465" s="44"/>
      <c r="R465" s="45"/>
      <c r="S465" s="45" t="s">
        <v>229</v>
      </c>
      <c r="T465" s="44"/>
      <c r="U465" s="44"/>
      <c r="V465" s="45" t="str">
        <f t="array" ref="V465">IFERROR(INDEX(#REF!,MATCH($Q465,#REF!,0)),"")</f>
        <v/>
      </c>
      <c r="W465" s="45" t="str">
        <f t="array" ref="W465">IFERROR(INDEX(#REF!,MATCH($Q465,#REF!,0)),"")</f>
        <v/>
      </c>
      <c r="X465" s="46" t="str">
        <f t="array" ref="X465">IFERROR(INDEX(#REF!,MATCH($Q465,#REF!,0)),"")</f>
        <v/>
      </c>
      <c r="Y465" s="46" t="str">
        <f t="array" ref="Y465">IFERROR(INDEX(#REF!,MATCH($Q465,#REF!,0)),"")</f>
        <v/>
      </c>
      <c r="Z465" s="46" t="str">
        <f t="array" ref="Z465">IFERROR(INDEX(#REF!,MATCH($Q465,#REF!,0)),"")</f>
        <v/>
      </c>
      <c r="AA465" s="46" t="e">
        <f t="shared" si="6"/>
        <v>#VALUE!</v>
      </c>
      <c r="AB465" s="44"/>
      <c r="AC465" s="44"/>
      <c r="AD465" s="44"/>
    </row>
    <row r="466" spans="1:30" ht="15.75" hidden="1" customHeight="1">
      <c r="A466" s="47" t="s">
        <v>1099</v>
      </c>
      <c r="B466" s="47" t="s">
        <v>51</v>
      </c>
      <c r="C466" s="60" t="s">
        <v>1073</v>
      </c>
      <c r="D466" s="49" t="s">
        <v>53</v>
      </c>
      <c r="E466" s="49">
        <v>30</v>
      </c>
      <c r="F466" s="50">
        <v>21000</v>
      </c>
      <c r="G466" s="51" t="s">
        <v>54</v>
      </c>
      <c r="H466" s="52">
        <v>46235</v>
      </c>
      <c r="I466" s="53" t="s">
        <v>55</v>
      </c>
      <c r="J466" s="53" t="s">
        <v>56</v>
      </c>
      <c r="K466" s="53" t="s">
        <v>164</v>
      </c>
      <c r="L466" s="53" t="s">
        <v>91</v>
      </c>
      <c r="M466" s="54" t="s">
        <v>73</v>
      </c>
      <c r="N466" s="55" t="s">
        <v>884</v>
      </c>
      <c r="O466" s="56" t="s">
        <v>60</v>
      </c>
      <c r="P466" s="56"/>
      <c r="Q466" s="56"/>
      <c r="R466" s="57" t="s">
        <v>334</v>
      </c>
      <c r="S466" s="57" t="s">
        <v>288</v>
      </c>
      <c r="T466" s="56"/>
      <c r="U466" s="56"/>
      <c r="V466" s="57" t="str">
        <f t="array" ref="V466">IFERROR(INDEX(#REF!,MATCH($Q466,#REF!,0)),"")</f>
        <v/>
      </c>
      <c r="W466" s="57" t="str">
        <f t="array" ref="W466">IFERROR(INDEX(#REF!,MATCH($Q466,#REF!,0)),"")</f>
        <v/>
      </c>
      <c r="X466" s="58" t="str">
        <f t="array" ref="X466">IFERROR(INDEX(#REF!,MATCH($Q466,#REF!,0)),"")</f>
        <v/>
      </c>
      <c r="Y466" s="58" t="str">
        <f t="array" ref="Y466">IFERROR(INDEX(#REF!,MATCH($Q466,#REF!,0)),"")</f>
        <v/>
      </c>
      <c r="Z466" s="58" t="str">
        <f t="array" ref="Z466">IFERROR(INDEX(#REF!,MATCH($Q466,#REF!,0)),"")</f>
        <v/>
      </c>
      <c r="AA466" s="58" t="e">
        <f t="shared" si="6"/>
        <v>#VALUE!</v>
      </c>
      <c r="AB466" s="56"/>
      <c r="AC466" s="56"/>
      <c r="AD466" s="56"/>
    </row>
    <row r="467" spans="1:30" ht="15.75" hidden="1" customHeight="1">
      <c r="A467" s="35" t="s">
        <v>1100</v>
      </c>
      <c r="B467" s="35" t="s">
        <v>51</v>
      </c>
      <c r="C467" s="36" t="s">
        <v>1101</v>
      </c>
      <c r="D467" s="37" t="s">
        <v>53</v>
      </c>
      <c r="E467" s="37">
        <v>40</v>
      </c>
      <c r="F467" s="38">
        <v>20000</v>
      </c>
      <c r="G467" s="39" t="s">
        <v>54</v>
      </c>
      <c r="H467" s="40">
        <v>46235</v>
      </c>
      <c r="I467" s="41" t="s">
        <v>55</v>
      </c>
      <c r="J467" s="41" t="s">
        <v>56</v>
      </c>
      <c r="K467" s="41" t="s">
        <v>164</v>
      </c>
      <c r="L467" s="41" t="s">
        <v>91</v>
      </c>
      <c r="M467" s="42" t="s">
        <v>148</v>
      </c>
      <c r="N467" s="43" t="s">
        <v>884</v>
      </c>
      <c r="O467" s="44" t="s">
        <v>60</v>
      </c>
      <c r="P467" s="44"/>
      <c r="Q467" s="44"/>
      <c r="R467" s="45" t="s">
        <v>228</v>
      </c>
      <c r="S467" s="45" t="s">
        <v>229</v>
      </c>
      <c r="T467" s="44"/>
      <c r="U467" s="44"/>
      <c r="V467" s="45" t="str">
        <f t="array" ref="V467">IFERROR(INDEX(#REF!,MATCH($Q467,#REF!,0)),"")</f>
        <v/>
      </c>
      <c r="W467" s="45" t="str">
        <f t="array" ref="W467">IFERROR(INDEX(#REF!,MATCH($Q467,#REF!,0)),"")</f>
        <v/>
      </c>
      <c r="X467" s="46" t="str">
        <f t="array" ref="X467">IFERROR(INDEX(#REF!,MATCH($Q467,#REF!,0)),"")</f>
        <v/>
      </c>
      <c r="Y467" s="46" t="str">
        <f t="array" ref="Y467">IFERROR(INDEX(#REF!,MATCH($Q467,#REF!,0)),"")</f>
        <v/>
      </c>
      <c r="Z467" s="46" t="str">
        <f t="array" ref="Z467">IFERROR(INDEX(#REF!,MATCH($Q467,#REF!,0)),"")</f>
        <v/>
      </c>
      <c r="AA467" s="46" t="e">
        <f t="shared" si="6"/>
        <v>#VALUE!</v>
      </c>
      <c r="AB467" s="44"/>
      <c r="AC467" s="44"/>
      <c r="AD467" s="44"/>
    </row>
    <row r="468" spans="1:30" ht="15.75" hidden="1" customHeight="1">
      <c r="A468" s="47" t="s">
        <v>1102</v>
      </c>
      <c r="B468" s="47" t="s">
        <v>51</v>
      </c>
      <c r="C468" s="60" t="s">
        <v>1103</v>
      </c>
      <c r="D468" s="49" t="s">
        <v>53</v>
      </c>
      <c r="E468" s="49">
        <v>40</v>
      </c>
      <c r="F468" s="50">
        <v>20000</v>
      </c>
      <c r="G468" s="51" t="s">
        <v>54</v>
      </c>
      <c r="H468" s="52">
        <v>46235</v>
      </c>
      <c r="I468" s="53" t="s">
        <v>55</v>
      </c>
      <c r="J468" s="53" t="s">
        <v>56</v>
      </c>
      <c r="K468" s="53" t="s">
        <v>164</v>
      </c>
      <c r="L468" s="53" t="s">
        <v>91</v>
      </c>
      <c r="M468" s="54" t="s">
        <v>109</v>
      </c>
      <c r="N468" s="55" t="s">
        <v>884</v>
      </c>
      <c r="O468" s="56" t="s">
        <v>60</v>
      </c>
      <c r="P468" s="56"/>
      <c r="Q468" s="56"/>
      <c r="R468" s="57" t="s">
        <v>228</v>
      </c>
      <c r="S468" s="57" t="s">
        <v>229</v>
      </c>
      <c r="T468" s="56"/>
      <c r="U468" s="56"/>
      <c r="V468" s="57" t="str">
        <f t="array" ref="V468">IFERROR(INDEX(#REF!,MATCH($Q468,#REF!,0)),"")</f>
        <v/>
      </c>
      <c r="W468" s="57" t="str">
        <f t="array" ref="W468">IFERROR(INDEX(#REF!,MATCH($Q468,#REF!,0)),"")</f>
        <v/>
      </c>
      <c r="X468" s="58" t="str">
        <f t="array" ref="X468">IFERROR(INDEX(#REF!,MATCH($Q468,#REF!,0)),"")</f>
        <v/>
      </c>
      <c r="Y468" s="58" t="str">
        <f t="array" ref="Y468">IFERROR(INDEX(#REF!,MATCH($Q468,#REF!,0)),"")</f>
        <v/>
      </c>
      <c r="Z468" s="58" t="str">
        <f t="array" ref="Z468">IFERROR(INDEX(#REF!,MATCH($Q468,#REF!,0)),"")</f>
        <v/>
      </c>
      <c r="AA468" s="58" t="e">
        <f t="shared" si="6"/>
        <v>#VALUE!</v>
      </c>
      <c r="AB468" s="56"/>
      <c r="AC468" s="56"/>
      <c r="AD468" s="56"/>
    </row>
    <row r="469" spans="1:30" ht="15.75" hidden="1" customHeight="1">
      <c r="A469" s="35" t="s">
        <v>1104</v>
      </c>
      <c r="B469" s="71" t="s">
        <v>51</v>
      </c>
      <c r="C469" s="36" t="s">
        <v>1101</v>
      </c>
      <c r="D469" s="72" t="s">
        <v>53</v>
      </c>
      <c r="E469" s="72">
        <v>40</v>
      </c>
      <c r="F469" s="73">
        <v>20000</v>
      </c>
      <c r="G469" s="74" t="s">
        <v>54</v>
      </c>
      <c r="H469" s="86">
        <v>46235</v>
      </c>
      <c r="I469" s="75" t="s">
        <v>55</v>
      </c>
      <c r="J469" s="75" t="s">
        <v>56</v>
      </c>
      <c r="K469" s="75" t="s">
        <v>164</v>
      </c>
      <c r="L469" s="75" t="s">
        <v>91</v>
      </c>
      <c r="M469" s="64" t="s">
        <v>95</v>
      </c>
      <c r="N469" s="69" t="s">
        <v>884</v>
      </c>
      <c r="O469" s="44" t="s">
        <v>60</v>
      </c>
      <c r="P469" s="44"/>
      <c r="Q469" s="44"/>
      <c r="R469" s="45" t="str">
        <f t="array" ref="R469">IFERROR(INDEX('BANCO DE DADOS'!$C$3:$C1104,MATCH(C469,'BANCO DE DADOS'!$B$3:$B1104,0),0),"")</f>
        <v>DOP - EPI SALVAMENTO EM ALTURAS</v>
      </c>
      <c r="S469" s="45" t="str">
        <f t="array" ref="S469">IFERROR(INDEX('BANCO DE DADOS'!$D$3:$D1104,MATCH(C469,'BANCO DE DADOS'!$B$3:$B1104,0),0),"")</f>
        <v>COMPRA DE EPI - PROTEÇÃO E RESGATE PARA SALVAMENTO EM ALTURA</v>
      </c>
      <c r="T469" s="44"/>
      <c r="U469" s="44"/>
      <c r="V469" s="45" t="str">
        <f t="array" ref="V469">IFERROR(INDEX(#REF!,MATCH($Q469,#REF!,0)),"")</f>
        <v/>
      </c>
      <c r="W469" s="45" t="str">
        <f t="array" ref="W469">IFERROR(INDEX(#REF!,MATCH($Q469,#REF!,0)),"")</f>
        <v/>
      </c>
      <c r="X469" s="46" t="str">
        <f t="array" ref="X469">IFERROR(INDEX(#REF!,MATCH($Q469,#REF!,0)),"")</f>
        <v/>
      </c>
      <c r="Y469" s="46" t="str">
        <f t="array" ref="Y469">IFERROR(INDEX(#REF!,MATCH($Q469,#REF!,0)),"")</f>
        <v/>
      </c>
      <c r="Z469" s="46" t="str">
        <f t="array" ref="Z469">IFERROR(INDEX(#REF!,MATCH($Q469,#REF!,0)),"")</f>
        <v/>
      </c>
      <c r="AA469" s="46" t="e">
        <f t="shared" si="6"/>
        <v>#VALUE!</v>
      </c>
      <c r="AB469" s="44"/>
      <c r="AC469" s="44"/>
      <c r="AD469" s="44"/>
    </row>
    <row r="470" spans="1:30" ht="15.75" hidden="1" customHeight="1">
      <c r="A470" s="47" t="s">
        <v>1105</v>
      </c>
      <c r="B470" s="47" t="s">
        <v>51</v>
      </c>
      <c r="C470" s="60" t="s">
        <v>1106</v>
      </c>
      <c r="D470" s="49" t="s">
        <v>53</v>
      </c>
      <c r="E470" s="49">
        <v>3</v>
      </c>
      <c r="F470" s="50">
        <v>18360</v>
      </c>
      <c r="G470" s="51" t="s">
        <v>54</v>
      </c>
      <c r="H470" s="52">
        <v>46235</v>
      </c>
      <c r="I470" s="53" t="s">
        <v>55</v>
      </c>
      <c r="J470" s="53" t="s">
        <v>56</v>
      </c>
      <c r="K470" s="53" t="s">
        <v>164</v>
      </c>
      <c r="L470" s="53" t="s">
        <v>91</v>
      </c>
      <c r="M470" s="54" t="s">
        <v>136</v>
      </c>
      <c r="N470" s="55" t="s">
        <v>884</v>
      </c>
      <c r="O470" s="56" t="s">
        <v>60</v>
      </c>
      <c r="P470" s="56"/>
      <c r="Q470" s="56"/>
      <c r="R470" s="57"/>
      <c r="S470" s="57" t="s">
        <v>1080</v>
      </c>
      <c r="T470" s="56"/>
      <c r="U470" s="56"/>
      <c r="V470" s="57" t="str">
        <f t="array" ref="V470">IFERROR(INDEX(#REF!,MATCH($Q470,#REF!,0)),"")</f>
        <v/>
      </c>
      <c r="W470" s="57" t="str">
        <f t="array" ref="W470">IFERROR(INDEX(#REF!,MATCH($Q470,#REF!,0)),"")</f>
        <v/>
      </c>
      <c r="X470" s="58" t="str">
        <f t="array" ref="X470">IFERROR(INDEX(#REF!,MATCH($Q470,#REF!,0)),"")</f>
        <v/>
      </c>
      <c r="Y470" s="58" t="str">
        <f t="array" ref="Y470">IFERROR(INDEX(#REF!,MATCH($Q470,#REF!,0)),"")</f>
        <v/>
      </c>
      <c r="Z470" s="58" t="str">
        <f t="array" ref="Z470">IFERROR(INDEX(#REF!,MATCH($Q470,#REF!,0)),"")</f>
        <v/>
      </c>
      <c r="AA470" s="58" t="e">
        <f t="shared" si="6"/>
        <v>#VALUE!</v>
      </c>
      <c r="AB470" s="56"/>
      <c r="AC470" s="56"/>
      <c r="AD470" s="56"/>
    </row>
    <row r="471" spans="1:30" ht="15.75" hidden="1" customHeight="1">
      <c r="A471" s="35" t="s">
        <v>1107</v>
      </c>
      <c r="B471" s="35" t="s">
        <v>51</v>
      </c>
      <c r="C471" s="36" t="s">
        <v>1108</v>
      </c>
      <c r="D471" s="37" t="s">
        <v>53</v>
      </c>
      <c r="E471" s="37">
        <v>40</v>
      </c>
      <c r="F471" s="38">
        <v>18240</v>
      </c>
      <c r="G471" s="39" t="s">
        <v>54</v>
      </c>
      <c r="H471" s="40">
        <v>46235</v>
      </c>
      <c r="I471" s="41" t="s">
        <v>55</v>
      </c>
      <c r="J471" s="41" t="s">
        <v>56</v>
      </c>
      <c r="K471" s="41" t="s">
        <v>164</v>
      </c>
      <c r="L471" s="41" t="s">
        <v>84</v>
      </c>
      <c r="M471" s="64" t="s">
        <v>95</v>
      </c>
      <c r="N471" s="43" t="s">
        <v>884</v>
      </c>
      <c r="O471" s="44" t="s">
        <v>60</v>
      </c>
      <c r="P471" s="44"/>
      <c r="Q471" s="44"/>
      <c r="R471" s="45"/>
      <c r="S471" s="45" t="s">
        <v>1109</v>
      </c>
      <c r="T471" s="44"/>
      <c r="U471" s="44"/>
      <c r="V471" s="45" t="str">
        <f t="array" ref="V471">IFERROR(INDEX(#REF!,MATCH($Q471,#REF!,0)),"")</f>
        <v/>
      </c>
      <c r="W471" s="45" t="str">
        <f t="array" ref="W471">IFERROR(INDEX(#REF!,MATCH($Q471,#REF!,0)),"")</f>
        <v/>
      </c>
      <c r="X471" s="46" t="str">
        <f t="array" ref="X471">IFERROR(INDEX(#REF!,MATCH($Q471,#REF!,0)),"")</f>
        <v/>
      </c>
      <c r="Y471" s="46" t="str">
        <f t="array" ref="Y471">IFERROR(INDEX(#REF!,MATCH($Q471,#REF!,0)),"")</f>
        <v/>
      </c>
      <c r="Z471" s="46" t="str">
        <f t="array" ref="Z471">IFERROR(INDEX(#REF!,MATCH($Q471,#REF!,0)),"")</f>
        <v/>
      </c>
      <c r="AA471" s="46" t="e">
        <f t="shared" si="6"/>
        <v>#VALUE!</v>
      </c>
      <c r="AB471" s="44"/>
      <c r="AC471" s="44"/>
      <c r="AD471" s="44"/>
    </row>
    <row r="472" spans="1:30" ht="15.75" hidden="1" customHeight="1">
      <c r="A472" s="47" t="s">
        <v>1110</v>
      </c>
      <c r="B472" s="47" t="s">
        <v>51</v>
      </c>
      <c r="C472" s="60" t="s">
        <v>1111</v>
      </c>
      <c r="D472" s="49" t="s">
        <v>53</v>
      </c>
      <c r="E472" s="49">
        <v>27</v>
      </c>
      <c r="F472" s="50">
        <v>16140</v>
      </c>
      <c r="G472" s="51" t="s">
        <v>54</v>
      </c>
      <c r="H472" s="52">
        <v>46204</v>
      </c>
      <c r="I472" s="53" t="s">
        <v>55</v>
      </c>
      <c r="J472" s="53" t="s">
        <v>56</v>
      </c>
      <c r="K472" s="53" t="s">
        <v>164</v>
      </c>
      <c r="L472" s="53" t="s">
        <v>91</v>
      </c>
      <c r="M472" s="54" t="s">
        <v>73</v>
      </c>
      <c r="N472" s="55" t="s">
        <v>884</v>
      </c>
      <c r="O472" s="56" t="s">
        <v>60</v>
      </c>
      <c r="P472" s="56"/>
      <c r="Q472" s="56"/>
      <c r="R472" s="57" t="s">
        <v>228</v>
      </c>
      <c r="S472" s="57" t="s">
        <v>229</v>
      </c>
      <c r="T472" s="56"/>
      <c r="U472" s="56"/>
      <c r="V472" s="57" t="str">
        <f t="array" ref="V472">IFERROR(INDEX(#REF!,MATCH($Q472,#REF!,0)),"")</f>
        <v/>
      </c>
      <c r="W472" s="57" t="str">
        <f t="array" ref="W472">IFERROR(INDEX(#REF!,MATCH($Q472,#REF!,0)),"")</f>
        <v/>
      </c>
      <c r="X472" s="58" t="str">
        <f t="array" ref="X472">IFERROR(INDEX(#REF!,MATCH($Q472,#REF!,0)),"")</f>
        <v/>
      </c>
      <c r="Y472" s="58" t="str">
        <f t="array" ref="Y472">IFERROR(INDEX(#REF!,MATCH($Q472,#REF!,0)),"")</f>
        <v/>
      </c>
      <c r="Z472" s="58" t="str">
        <f t="array" ref="Z472">IFERROR(INDEX(#REF!,MATCH($Q472,#REF!,0)),"")</f>
        <v/>
      </c>
      <c r="AA472" s="58" t="e">
        <f t="shared" si="6"/>
        <v>#VALUE!</v>
      </c>
      <c r="AB472" s="56"/>
      <c r="AC472" s="56"/>
      <c r="AD472" s="56"/>
    </row>
    <row r="473" spans="1:30" ht="15.75" hidden="1" customHeight="1">
      <c r="A473" s="35" t="s">
        <v>1112</v>
      </c>
      <c r="B473" s="35" t="s">
        <v>51</v>
      </c>
      <c r="C473" s="36" t="s">
        <v>220</v>
      </c>
      <c r="D473" s="37" t="s">
        <v>53</v>
      </c>
      <c r="E473" s="37">
        <v>10</v>
      </c>
      <c r="F473" s="38">
        <v>16000</v>
      </c>
      <c r="G473" s="39" t="s">
        <v>54</v>
      </c>
      <c r="H473" s="40">
        <v>46235</v>
      </c>
      <c r="I473" s="41" t="s">
        <v>55</v>
      </c>
      <c r="J473" s="41" t="s">
        <v>56</v>
      </c>
      <c r="K473" s="41" t="s">
        <v>164</v>
      </c>
      <c r="L473" s="41" t="s">
        <v>84</v>
      </c>
      <c r="M473" s="42" t="s">
        <v>59</v>
      </c>
      <c r="N473" s="43" t="s">
        <v>884</v>
      </c>
      <c r="O473" s="44" t="s">
        <v>60</v>
      </c>
      <c r="P473" s="44"/>
      <c r="Q473" s="44"/>
      <c r="R473" s="45" t="s">
        <v>221</v>
      </c>
      <c r="S473" s="45" t="s">
        <v>222</v>
      </c>
      <c r="T473" s="44"/>
      <c r="U473" s="44"/>
      <c r="V473" s="45" t="str">
        <f t="array" ref="V473">IFERROR(INDEX(#REF!,MATCH($Q473,#REF!,0)),"")</f>
        <v/>
      </c>
      <c r="W473" s="45" t="str">
        <f t="array" ref="W473">IFERROR(INDEX(#REF!,MATCH($Q473,#REF!,0)),"")</f>
        <v/>
      </c>
      <c r="X473" s="46" t="str">
        <f t="array" ref="X473">IFERROR(INDEX(#REF!,MATCH($Q473,#REF!,0)),"")</f>
        <v/>
      </c>
      <c r="Y473" s="46" t="str">
        <f t="array" ref="Y473">IFERROR(INDEX(#REF!,MATCH($Q473,#REF!,0)),"")</f>
        <v/>
      </c>
      <c r="Z473" s="46" t="str">
        <f t="array" ref="Z473">IFERROR(INDEX(#REF!,MATCH($Q473,#REF!,0)),"")</f>
        <v/>
      </c>
      <c r="AA473" s="46" t="e">
        <f t="shared" si="6"/>
        <v>#VALUE!</v>
      </c>
      <c r="AB473" s="44"/>
      <c r="AC473" s="44"/>
      <c r="AD473" s="44"/>
    </row>
    <row r="474" spans="1:30" ht="15.75" hidden="1" customHeight="1">
      <c r="A474" s="47" t="s">
        <v>1113</v>
      </c>
      <c r="B474" s="76" t="s">
        <v>51</v>
      </c>
      <c r="C474" s="60" t="s">
        <v>1114</v>
      </c>
      <c r="D474" s="77" t="s">
        <v>53</v>
      </c>
      <c r="E474" s="77">
        <v>60</v>
      </c>
      <c r="F474" s="78">
        <v>15480</v>
      </c>
      <c r="G474" s="79" t="s">
        <v>54</v>
      </c>
      <c r="H474" s="87">
        <v>46235</v>
      </c>
      <c r="I474" s="61" t="s">
        <v>55</v>
      </c>
      <c r="J474" s="61" t="s">
        <v>56</v>
      </c>
      <c r="K474" s="61" t="s">
        <v>164</v>
      </c>
      <c r="L474" s="61" t="s">
        <v>91</v>
      </c>
      <c r="M474" s="62" t="s">
        <v>95</v>
      </c>
      <c r="N474" s="70" t="s">
        <v>884</v>
      </c>
      <c r="O474" s="56" t="s">
        <v>60</v>
      </c>
      <c r="P474" s="56"/>
      <c r="Q474" s="56"/>
      <c r="R474" s="57" t="str">
        <f t="array" ref="R474">IFERROR(INDEX('BANCO DE DADOS'!$C$3:$C1104,MATCH(C474,'BANCO DE DADOS'!$B$3:$B1104,0),0),"")</f>
        <v>DOP - EPI INCENDIO ESTRUTURAL</v>
      </c>
      <c r="S474" s="57" t="str">
        <f t="array" ref="S474">IFERROR(INDEX('BANCO DE DADOS'!$D$3:$D1104,MATCH(C474,'BANCO DE DADOS'!$B$3:$B1104,0),0),"")</f>
        <v>COMPRA DE EQUIPAMENTOS DE PROTEÇÃO PESSOAL ESPECIALIZADO</v>
      </c>
      <c r="T474" s="56"/>
      <c r="U474" s="56"/>
      <c r="V474" s="57" t="str">
        <f t="array" ref="V474">IFERROR(INDEX(#REF!,MATCH($Q474,#REF!,0)),"")</f>
        <v/>
      </c>
      <c r="W474" s="57" t="str">
        <f t="array" ref="W474">IFERROR(INDEX(#REF!,MATCH($Q474,#REF!,0)),"")</f>
        <v/>
      </c>
      <c r="X474" s="58" t="str">
        <f t="array" ref="X474">IFERROR(INDEX(#REF!,MATCH($Q474,#REF!,0)),"")</f>
        <v/>
      </c>
      <c r="Y474" s="58" t="str">
        <f t="array" ref="Y474">IFERROR(INDEX(#REF!,MATCH($Q474,#REF!,0)),"")</f>
        <v/>
      </c>
      <c r="Z474" s="58" t="str">
        <f t="array" ref="Z474">IFERROR(INDEX(#REF!,MATCH($Q474,#REF!,0)),"")</f>
        <v/>
      </c>
      <c r="AA474" s="58" t="e">
        <f t="shared" si="6"/>
        <v>#VALUE!</v>
      </c>
      <c r="AB474" s="56"/>
      <c r="AC474" s="56"/>
      <c r="AD474" s="56"/>
    </row>
    <row r="475" spans="1:30" ht="15.75" hidden="1" customHeight="1">
      <c r="A475" s="35" t="s">
        <v>1115</v>
      </c>
      <c r="B475" s="35" t="s">
        <v>51</v>
      </c>
      <c r="C475" s="36" t="s">
        <v>409</v>
      </c>
      <c r="D475" s="37" t="s">
        <v>53</v>
      </c>
      <c r="E475" s="37">
        <v>10</v>
      </c>
      <c r="F475" s="38">
        <v>15000</v>
      </c>
      <c r="G475" s="39" t="s">
        <v>54</v>
      </c>
      <c r="H475" s="40">
        <v>46235</v>
      </c>
      <c r="I475" s="41" t="s">
        <v>55</v>
      </c>
      <c r="J475" s="41" t="s">
        <v>56</v>
      </c>
      <c r="K475" s="41" t="s">
        <v>164</v>
      </c>
      <c r="L475" s="41" t="s">
        <v>91</v>
      </c>
      <c r="M475" s="42" t="s">
        <v>153</v>
      </c>
      <c r="N475" s="43" t="s">
        <v>884</v>
      </c>
      <c r="O475" s="44" t="s">
        <v>60</v>
      </c>
      <c r="P475" s="44"/>
      <c r="Q475" s="44"/>
      <c r="R475" s="45"/>
      <c r="S475" s="45" t="s">
        <v>410</v>
      </c>
      <c r="T475" s="44"/>
      <c r="U475" s="44"/>
      <c r="V475" s="45" t="str">
        <f t="array" ref="V475">IFERROR(INDEX(#REF!,MATCH($Q475,#REF!,0)),"")</f>
        <v/>
      </c>
      <c r="W475" s="45" t="str">
        <f t="array" ref="W475">IFERROR(INDEX(#REF!,MATCH($Q475,#REF!,0)),"")</f>
        <v/>
      </c>
      <c r="X475" s="46" t="str">
        <f t="array" ref="X475">IFERROR(INDEX(#REF!,MATCH($Q475,#REF!,0)),"")</f>
        <v/>
      </c>
      <c r="Y475" s="46" t="str">
        <f t="array" ref="Y475">IFERROR(INDEX(#REF!,MATCH($Q475,#REF!,0)),"")</f>
        <v/>
      </c>
      <c r="Z475" s="46" t="str">
        <f t="array" ref="Z475">IFERROR(INDEX(#REF!,MATCH($Q475,#REF!,0)),"")</f>
        <v/>
      </c>
      <c r="AA475" s="46" t="e">
        <f t="shared" si="6"/>
        <v>#VALUE!</v>
      </c>
      <c r="AB475" s="44"/>
      <c r="AC475" s="44"/>
      <c r="AD475" s="44"/>
    </row>
    <row r="476" spans="1:30" ht="15.75" hidden="1" customHeight="1">
      <c r="A476" s="47" t="s">
        <v>1116</v>
      </c>
      <c r="B476" s="47" t="s">
        <v>51</v>
      </c>
      <c r="C476" s="60" t="s">
        <v>1117</v>
      </c>
      <c r="D476" s="49" t="s">
        <v>53</v>
      </c>
      <c r="E476" s="49">
        <v>30</v>
      </c>
      <c r="F476" s="50">
        <v>14700</v>
      </c>
      <c r="G476" s="51" t="s">
        <v>54</v>
      </c>
      <c r="H476" s="52">
        <v>46235</v>
      </c>
      <c r="I476" s="53" t="s">
        <v>55</v>
      </c>
      <c r="J476" s="53" t="s">
        <v>56</v>
      </c>
      <c r="K476" s="53" t="s">
        <v>164</v>
      </c>
      <c r="L476" s="53" t="s">
        <v>91</v>
      </c>
      <c r="M476" s="54" t="s">
        <v>148</v>
      </c>
      <c r="N476" s="55" t="s">
        <v>884</v>
      </c>
      <c r="O476" s="56" t="s">
        <v>60</v>
      </c>
      <c r="P476" s="56"/>
      <c r="Q476" s="56"/>
      <c r="R476" s="57" t="s">
        <v>158</v>
      </c>
      <c r="S476" s="57" t="s">
        <v>426</v>
      </c>
      <c r="T476" s="56"/>
      <c r="U476" s="56"/>
      <c r="V476" s="57" t="str">
        <f t="array" ref="V476">IFERROR(INDEX(#REF!,MATCH($Q476,#REF!,0)),"")</f>
        <v/>
      </c>
      <c r="W476" s="57" t="str">
        <f t="array" ref="W476">IFERROR(INDEX(#REF!,MATCH($Q476,#REF!,0)),"")</f>
        <v/>
      </c>
      <c r="X476" s="58" t="str">
        <f t="array" ref="X476">IFERROR(INDEX(#REF!,MATCH($Q476,#REF!,0)),"")</f>
        <v/>
      </c>
      <c r="Y476" s="58" t="str">
        <f t="array" ref="Y476">IFERROR(INDEX(#REF!,MATCH($Q476,#REF!,0)),"")</f>
        <v/>
      </c>
      <c r="Z476" s="58" t="str">
        <f t="array" ref="Z476">IFERROR(INDEX(#REF!,MATCH($Q476,#REF!,0)),"")</f>
        <v/>
      </c>
      <c r="AA476" s="58" t="e">
        <f t="shared" si="6"/>
        <v>#VALUE!</v>
      </c>
      <c r="AB476" s="56"/>
      <c r="AC476" s="56"/>
      <c r="AD476" s="56"/>
    </row>
    <row r="477" spans="1:30" ht="15.75" hidden="1" customHeight="1">
      <c r="A477" s="35" t="s">
        <v>1118</v>
      </c>
      <c r="B477" s="35" t="s">
        <v>51</v>
      </c>
      <c r="C477" s="36" t="s">
        <v>1119</v>
      </c>
      <c r="D477" s="37" t="s">
        <v>53</v>
      </c>
      <c r="E477" s="37">
        <v>30</v>
      </c>
      <c r="F477" s="38">
        <v>14400</v>
      </c>
      <c r="G477" s="39" t="s">
        <v>54</v>
      </c>
      <c r="H477" s="40">
        <v>46235</v>
      </c>
      <c r="I477" s="41" t="s">
        <v>55</v>
      </c>
      <c r="J477" s="41" t="s">
        <v>56</v>
      </c>
      <c r="K477" s="41" t="s">
        <v>164</v>
      </c>
      <c r="L477" s="41" t="s">
        <v>91</v>
      </c>
      <c r="M477" s="42" t="s">
        <v>109</v>
      </c>
      <c r="N477" s="43" t="s">
        <v>884</v>
      </c>
      <c r="O477" s="44" t="s">
        <v>60</v>
      </c>
      <c r="P477" s="44"/>
      <c r="Q477" s="44"/>
      <c r="R477" s="45"/>
      <c r="S477" s="45" t="s">
        <v>229</v>
      </c>
      <c r="T477" s="44"/>
      <c r="U477" s="44"/>
      <c r="V477" s="45" t="str">
        <f t="array" ref="V477">IFERROR(INDEX(#REF!,MATCH($Q477,#REF!,0)),"")</f>
        <v/>
      </c>
      <c r="W477" s="45" t="str">
        <f t="array" ref="W477">IFERROR(INDEX(#REF!,MATCH($Q477,#REF!,0)),"")</f>
        <v/>
      </c>
      <c r="X477" s="46" t="str">
        <f t="array" ref="X477">IFERROR(INDEX(#REF!,MATCH($Q477,#REF!,0)),"")</f>
        <v/>
      </c>
      <c r="Y477" s="46" t="str">
        <f t="array" ref="Y477">IFERROR(INDEX(#REF!,MATCH($Q477,#REF!,0)),"")</f>
        <v/>
      </c>
      <c r="Z477" s="46" t="str">
        <f t="array" ref="Z477">IFERROR(INDEX(#REF!,MATCH($Q477,#REF!,0)),"")</f>
        <v/>
      </c>
      <c r="AA477" s="46" t="e">
        <f t="shared" si="6"/>
        <v>#VALUE!</v>
      </c>
      <c r="AB477" s="44"/>
      <c r="AC477" s="44"/>
      <c r="AD477" s="44"/>
    </row>
    <row r="478" spans="1:30" ht="15.75" hidden="1" customHeight="1">
      <c r="A478" s="47" t="s">
        <v>1120</v>
      </c>
      <c r="B478" s="47" t="s">
        <v>51</v>
      </c>
      <c r="C478" s="60" t="s">
        <v>1121</v>
      </c>
      <c r="D478" s="49" t="s">
        <v>53</v>
      </c>
      <c r="E478" s="49">
        <v>1</v>
      </c>
      <c r="F478" s="50">
        <v>14000</v>
      </c>
      <c r="G478" s="51" t="s">
        <v>54</v>
      </c>
      <c r="H478" s="52">
        <v>46235</v>
      </c>
      <c r="I478" s="53" t="s">
        <v>55</v>
      </c>
      <c r="J478" s="53" t="s">
        <v>56</v>
      </c>
      <c r="K478" s="53" t="s">
        <v>164</v>
      </c>
      <c r="L478" s="53" t="s">
        <v>91</v>
      </c>
      <c r="M478" s="54" t="s">
        <v>136</v>
      </c>
      <c r="N478" s="55" t="s">
        <v>884</v>
      </c>
      <c r="O478" s="56" t="s">
        <v>60</v>
      </c>
      <c r="P478" s="56"/>
      <c r="Q478" s="56"/>
      <c r="R478" s="57">
        <f t="array" ref="R478">IFERROR(INDEX('BANCO DE DADOS'!$C$3:$C1104,MATCH(C478,'BANCO DE DADOS'!$B$3:$B1104,0),0),"")</f>
        <v>0</v>
      </c>
      <c r="S478" s="57" t="s">
        <v>416</v>
      </c>
      <c r="T478" s="56"/>
      <c r="U478" s="56"/>
      <c r="V478" s="57" t="str">
        <f t="array" ref="V478">IFERROR(INDEX(#REF!,MATCH($Q478,#REF!,0)),"")</f>
        <v/>
      </c>
      <c r="W478" s="57" t="str">
        <f t="array" ref="W478">IFERROR(INDEX(#REF!,MATCH($Q478,#REF!,0)),"")</f>
        <v/>
      </c>
      <c r="X478" s="58" t="str">
        <f t="array" ref="X478">IFERROR(INDEX(#REF!,MATCH($Q478,#REF!,0)),"")</f>
        <v/>
      </c>
      <c r="Y478" s="58" t="str">
        <f t="array" ref="Y478">IFERROR(INDEX(#REF!,MATCH($Q478,#REF!,0)),"")</f>
        <v/>
      </c>
      <c r="Z478" s="58" t="str">
        <f t="array" ref="Z478">IFERROR(INDEX(#REF!,MATCH($Q478,#REF!,0)),"")</f>
        <v/>
      </c>
      <c r="AA478" s="58" t="e">
        <f t="shared" si="6"/>
        <v>#VALUE!</v>
      </c>
      <c r="AB478" s="56"/>
      <c r="AC478" s="56"/>
      <c r="AD478" s="56"/>
    </row>
    <row r="479" spans="1:30" ht="15.75" hidden="1" customHeight="1">
      <c r="A479" s="35" t="s">
        <v>1122</v>
      </c>
      <c r="B479" s="71" t="s">
        <v>51</v>
      </c>
      <c r="C479" s="36" t="s">
        <v>238</v>
      </c>
      <c r="D479" s="72" t="s">
        <v>53</v>
      </c>
      <c r="E479" s="72">
        <v>35</v>
      </c>
      <c r="F479" s="73">
        <v>14000</v>
      </c>
      <c r="G479" s="74" t="s">
        <v>54</v>
      </c>
      <c r="H479" s="86">
        <v>46235</v>
      </c>
      <c r="I479" s="75" t="s">
        <v>55</v>
      </c>
      <c r="J479" s="75" t="s">
        <v>56</v>
      </c>
      <c r="K479" s="75" t="s">
        <v>164</v>
      </c>
      <c r="L479" s="75" t="s">
        <v>91</v>
      </c>
      <c r="M479" s="64" t="s">
        <v>95</v>
      </c>
      <c r="N479" s="69" t="s">
        <v>884</v>
      </c>
      <c r="O479" s="44" t="s">
        <v>60</v>
      </c>
      <c r="P479" s="44"/>
      <c r="Q479" s="44"/>
      <c r="R479" s="45" t="str">
        <f t="array" ref="R479">IFERROR(INDEX('BANCO DE DADOS'!$C$3:$C1104,MATCH(C479,'BANCO DE DADOS'!$B$3:$B1104,0),0),"")</f>
        <v>DOP - EPI  SALVAMENTO EM ALTURAS</v>
      </c>
      <c r="S479" s="45" t="str">
        <f t="array" ref="S479">IFERROR(INDEX('BANCO DE DADOS'!$D$3:$D1104,MATCH(C479,'BANCO DE DADOS'!$B$3:$B1104,0),0),"")</f>
        <v>COMPRA DE EPI - CAPACETE DE SALVAMENTO EM ALTURAS</v>
      </c>
      <c r="T479" s="44"/>
      <c r="U479" s="44"/>
      <c r="V479" s="45" t="str">
        <f t="array" ref="V479">IFERROR(INDEX(#REF!,MATCH($Q479,#REF!,0)),"")</f>
        <v/>
      </c>
      <c r="W479" s="45" t="str">
        <f t="array" ref="W479">IFERROR(INDEX(#REF!,MATCH($Q479,#REF!,0)),"")</f>
        <v/>
      </c>
      <c r="X479" s="46" t="str">
        <f t="array" ref="X479">IFERROR(INDEX(#REF!,MATCH($Q479,#REF!,0)),"")</f>
        <v/>
      </c>
      <c r="Y479" s="46" t="str">
        <f t="array" ref="Y479">IFERROR(INDEX(#REF!,MATCH($Q479,#REF!,0)),"")</f>
        <v/>
      </c>
      <c r="Z479" s="46" t="str">
        <f t="array" ref="Z479">IFERROR(INDEX(#REF!,MATCH($Q479,#REF!,0)),"")</f>
        <v/>
      </c>
      <c r="AA479" s="46" t="e">
        <f t="shared" si="6"/>
        <v>#VALUE!</v>
      </c>
      <c r="AB479" s="44"/>
      <c r="AC479" s="44"/>
      <c r="AD479" s="44"/>
    </row>
    <row r="480" spans="1:30" ht="15.75" hidden="1" customHeight="1">
      <c r="A480" s="47" t="s">
        <v>1123</v>
      </c>
      <c r="B480" s="47" t="s">
        <v>51</v>
      </c>
      <c r="C480" s="60" t="s">
        <v>1124</v>
      </c>
      <c r="D480" s="49" t="s">
        <v>53</v>
      </c>
      <c r="E480" s="49">
        <v>16</v>
      </c>
      <c r="F480" s="50">
        <v>12800</v>
      </c>
      <c r="G480" s="51" t="s">
        <v>54</v>
      </c>
      <c r="H480" s="52">
        <v>46235</v>
      </c>
      <c r="I480" s="53" t="s">
        <v>55</v>
      </c>
      <c r="J480" s="53" t="s">
        <v>56</v>
      </c>
      <c r="K480" s="53" t="s">
        <v>164</v>
      </c>
      <c r="L480" s="53" t="s">
        <v>91</v>
      </c>
      <c r="M480" s="62" t="s">
        <v>95</v>
      </c>
      <c r="N480" s="55" t="s">
        <v>884</v>
      </c>
      <c r="O480" s="56" t="s">
        <v>60</v>
      </c>
      <c r="P480" s="56"/>
      <c r="Q480" s="56"/>
      <c r="R480" s="57"/>
      <c r="S480" s="57" t="s">
        <v>319</v>
      </c>
      <c r="T480" s="56"/>
      <c r="U480" s="56"/>
      <c r="V480" s="57" t="str">
        <f t="array" ref="V480">IFERROR(INDEX(#REF!,MATCH($Q480,#REF!,0)),"")</f>
        <v/>
      </c>
      <c r="W480" s="57" t="str">
        <f t="array" ref="W480">IFERROR(INDEX(#REF!,MATCH($Q480,#REF!,0)),"")</f>
        <v/>
      </c>
      <c r="X480" s="58" t="str">
        <f t="array" ref="X480">IFERROR(INDEX(#REF!,MATCH($Q480,#REF!,0)),"")</f>
        <v/>
      </c>
      <c r="Y480" s="58" t="str">
        <f t="array" ref="Y480">IFERROR(INDEX(#REF!,MATCH($Q480,#REF!,0)),"")</f>
        <v/>
      </c>
      <c r="Z480" s="58" t="str">
        <f t="array" ref="Z480">IFERROR(INDEX(#REF!,MATCH($Q480,#REF!,0)),"")</f>
        <v/>
      </c>
      <c r="AA480" s="58" t="e">
        <f t="shared" si="6"/>
        <v>#VALUE!</v>
      </c>
      <c r="AB480" s="56"/>
      <c r="AC480" s="56"/>
      <c r="AD480" s="56"/>
    </row>
    <row r="481" spans="1:30" ht="15.75" hidden="1" customHeight="1">
      <c r="A481" s="35" t="s">
        <v>1125</v>
      </c>
      <c r="B481" s="71" t="s">
        <v>888</v>
      </c>
      <c r="C481" s="36" t="s">
        <v>1126</v>
      </c>
      <c r="D481" s="72" t="s">
        <v>53</v>
      </c>
      <c r="E481" s="72">
        <v>12</v>
      </c>
      <c r="F481" s="73">
        <v>12516</v>
      </c>
      <c r="G481" s="74" t="s">
        <v>54</v>
      </c>
      <c r="H481" s="86">
        <v>46235</v>
      </c>
      <c r="I481" s="75" t="s">
        <v>55</v>
      </c>
      <c r="J481" s="75" t="s">
        <v>56</v>
      </c>
      <c r="K481" s="75" t="s">
        <v>164</v>
      </c>
      <c r="L481" s="75" t="s">
        <v>91</v>
      </c>
      <c r="M481" s="69" t="s">
        <v>59</v>
      </c>
      <c r="N481" s="69" t="s">
        <v>884</v>
      </c>
      <c r="O481" s="44" t="s">
        <v>60</v>
      </c>
      <c r="P481" s="44"/>
      <c r="Q481" s="44"/>
      <c r="R481" s="45">
        <f t="array" ref="R481">IFERROR(INDEX('BANCO DE DADOS'!$C$3:$C1104,MATCH(C481,'BANCO DE DADOS'!$B$3:$B1104,0),0),"")</f>
        <v>0</v>
      </c>
      <c r="S481" s="45" t="str">
        <f t="array" ref="S481">IFERROR(INDEX('BANCO DE DADOS'!$D$3:$D1104,MATCH(C481,'BANCO DE DADOS'!$B$3:$B1104,0),0),"")</f>
        <v>COMPRA DE EQUIPAMENTOS ESPECIALIZADOS DE MERGULHO</v>
      </c>
      <c r="T481" s="44"/>
      <c r="U481" s="44"/>
      <c r="V481" s="45" t="str">
        <f t="array" ref="V481">IFERROR(INDEX(#REF!,MATCH($Q481,#REF!,0)),"")</f>
        <v/>
      </c>
      <c r="W481" s="45" t="str">
        <f t="array" ref="W481">IFERROR(INDEX(#REF!,MATCH($Q481,#REF!,0)),"")</f>
        <v/>
      </c>
      <c r="X481" s="46" t="str">
        <f t="array" ref="X481">IFERROR(INDEX(#REF!,MATCH($Q481,#REF!,0)),"")</f>
        <v/>
      </c>
      <c r="Y481" s="46" t="str">
        <f t="array" ref="Y481">IFERROR(INDEX(#REF!,MATCH($Q481,#REF!,0)),"")</f>
        <v/>
      </c>
      <c r="Z481" s="46" t="str">
        <f t="array" ref="Z481">IFERROR(INDEX(#REF!,MATCH($Q481,#REF!,0)),"")</f>
        <v/>
      </c>
      <c r="AA481" s="46" t="e">
        <f t="shared" si="6"/>
        <v>#VALUE!</v>
      </c>
      <c r="AB481" s="44"/>
      <c r="AC481" s="44"/>
      <c r="AD481" s="44"/>
    </row>
    <row r="482" spans="1:30" ht="15.75" hidden="1" customHeight="1">
      <c r="A482" s="47" t="s">
        <v>1127</v>
      </c>
      <c r="B482" s="47" t="s">
        <v>51</v>
      </c>
      <c r="C482" s="60" t="s">
        <v>1128</v>
      </c>
      <c r="D482" s="49" t="s">
        <v>53</v>
      </c>
      <c r="E482" s="49">
        <v>1</v>
      </c>
      <c r="F482" s="50">
        <v>12000</v>
      </c>
      <c r="G482" s="51" t="s">
        <v>54</v>
      </c>
      <c r="H482" s="52">
        <v>46235</v>
      </c>
      <c r="I482" s="53" t="s">
        <v>55</v>
      </c>
      <c r="J482" s="53" t="s">
        <v>56</v>
      </c>
      <c r="K482" s="53" t="s">
        <v>164</v>
      </c>
      <c r="L482" s="53" t="s">
        <v>91</v>
      </c>
      <c r="M482" s="54" t="s">
        <v>59</v>
      </c>
      <c r="N482" s="55" t="s">
        <v>884</v>
      </c>
      <c r="O482" s="56" t="s">
        <v>60</v>
      </c>
      <c r="P482" s="56"/>
      <c r="Q482" s="56"/>
      <c r="R482" s="57" t="s">
        <v>1129</v>
      </c>
      <c r="S482" s="57" t="s">
        <v>1128</v>
      </c>
      <c r="T482" s="56"/>
      <c r="U482" s="56"/>
      <c r="V482" s="57" t="str">
        <f t="array" ref="V482">IFERROR(INDEX(#REF!,MATCH($Q482,#REF!,0)),"")</f>
        <v/>
      </c>
      <c r="W482" s="57" t="str">
        <f t="array" ref="W482">IFERROR(INDEX(#REF!,MATCH($Q482,#REF!,0)),"")</f>
        <v/>
      </c>
      <c r="X482" s="58" t="str">
        <f t="array" ref="X482">IFERROR(INDEX(#REF!,MATCH($Q482,#REF!,0)),"")</f>
        <v/>
      </c>
      <c r="Y482" s="58" t="str">
        <f t="array" ref="Y482">IFERROR(INDEX(#REF!,MATCH($Q482,#REF!,0)),"")</f>
        <v/>
      </c>
      <c r="Z482" s="58" t="str">
        <f t="array" ref="Z482">IFERROR(INDEX(#REF!,MATCH($Q482,#REF!,0)),"")</f>
        <v/>
      </c>
      <c r="AA482" s="58" t="e">
        <f t="shared" si="6"/>
        <v>#VALUE!</v>
      </c>
      <c r="AB482" s="56"/>
      <c r="AC482" s="56"/>
      <c r="AD482" s="56"/>
    </row>
    <row r="483" spans="1:30" ht="15.75" hidden="1" customHeight="1">
      <c r="A483" s="35" t="s">
        <v>1130</v>
      </c>
      <c r="B483" s="35" t="s">
        <v>70</v>
      </c>
      <c r="C483" s="36" t="s">
        <v>1131</v>
      </c>
      <c r="D483" s="37" t="s">
        <v>53</v>
      </c>
      <c r="E483" s="37">
        <v>10</v>
      </c>
      <c r="F483" s="38">
        <v>12000</v>
      </c>
      <c r="G483" s="39" t="s">
        <v>54</v>
      </c>
      <c r="H483" s="40">
        <v>46235</v>
      </c>
      <c r="I483" s="41" t="s">
        <v>55</v>
      </c>
      <c r="J483" s="41" t="s">
        <v>56</v>
      </c>
      <c r="K483" s="41" t="s">
        <v>164</v>
      </c>
      <c r="L483" s="41" t="s">
        <v>91</v>
      </c>
      <c r="M483" s="42" t="s">
        <v>153</v>
      </c>
      <c r="N483" s="43" t="s">
        <v>884</v>
      </c>
      <c r="O483" s="44" t="s">
        <v>60</v>
      </c>
      <c r="P483" s="44"/>
      <c r="Q483" s="44"/>
      <c r="R483" s="45"/>
      <c r="S483" s="45" t="s">
        <v>1132</v>
      </c>
      <c r="T483" s="44"/>
      <c r="U483" s="44"/>
      <c r="V483" s="45" t="str">
        <f t="array" ref="V483">IFERROR(INDEX(#REF!,MATCH($Q483,#REF!,0)),"")</f>
        <v/>
      </c>
      <c r="W483" s="45" t="str">
        <f t="array" ref="W483">IFERROR(INDEX(#REF!,MATCH($Q483,#REF!,0)),"")</f>
        <v/>
      </c>
      <c r="X483" s="46" t="str">
        <f t="array" ref="X483">IFERROR(INDEX(#REF!,MATCH($Q483,#REF!,0)),"")</f>
        <v/>
      </c>
      <c r="Y483" s="46" t="str">
        <f t="array" ref="Y483">IFERROR(INDEX(#REF!,MATCH($Q483,#REF!,0)),"")</f>
        <v/>
      </c>
      <c r="Z483" s="46" t="str">
        <f t="array" ref="Z483">IFERROR(INDEX(#REF!,MATCH($Q483,#REF!,0)),"")</f>
        <v/>
      </c>
      <c r="AA483" s="46" t="e">
        <f t="shared" si="6"/>
        <v>#VALUE!</v>
      </c>
      <c r="AB483" s="44"/>
      <c r="AC483" s="44"/>
      <c r="AD483" s="44"/>
    </row>
    <row r="484" spans="1:30" ht="15.75" hidden="1" customHeight="1">
      <c r="A484" s="47" t="s">
        <v>1133</v>
      </c>
      <c r="B484" s="47" t="s">
        <v>70</v>
      </c>
      <c r="C484" s="60" t="s">
        <v>1134</v>
      </c>
      <c r="D484" s="49" t="s">
        <v>53</v>
      </c>
      <c r="E484" s="49">
        <v>80</v>
      </c>
      <c r="F484" s="50">
        <v>12000</v>
      </c>
      <c r="G484" s="51" t="s">
        <v>54</v>
      </c>
      <c r="H484" s="52">
        <v>46235</v>
      </c>
      <c r="I484" s="53" t="s">
        <v>55</v>
      </c>
      <c r="J484" s="53" t="s">
        <v>56</v>
      </c>
      <c r="K484" s="53" t="s">
        <v>164</v>
      </c>
      <c r="L484" s="53" t="s">
        <v>91</v>
      </c>
      <c r="M484" s="54" t="s">
        <v>59</v>
      </c>
      <c r="N484" s="55" t="s">
        <v>884</v>
      </c>
      <c r="O484" s="56" t="s">
        <v>60</v>
      </c>
      <c r="P484" s="56"/>
      <c r="Q484" s="56"/>
      <c r="R484" s="57"/>
      <c r="S484" s="57" t="str">
        <f t="array" ref="S484">IFERROR(INDEX('BANCO DE DADOS'!$D$3:$D1104,MATCH(C484,'BANCO DE DADOS'!$B$3:$B1104,0),0),"")</f>
        <v>COMPRA DE EQUIPAMENTOS DE INFORMÁTICA E PERIFÉRICOS</v>
      </c>
      <c r="T484" s="56"/>
      <c r="U484" s="56"/>
      <c r="V484" s="57" t="str">
        <f t="array" ref="V484">IFERROR(INDEX(#REF!,MATCH($Q484,#REF!,0)),"")</f>
        <v/>
      </c>
      <c r="W484" s="57" t="str">
        <f t="array" ref="W484">IFERROR(INDEX(#REF!,MATCH($Q484,#REF!,0)),"")</f>
        <v/>
      </c>
      <c r="X484" s="58" t="str">
        <f t="array" ref="X484">IFERROR(INDEX(#REF!,MATCH($Q484,#REF!,0)),"")</f>
        <v/>
      </c>
      <c r="Y484" s="58" t="str">
        <f t="array" ref="Y484">IFERROR(INDEX(#REF!,MATCH($Q484,#REF!,0)),"")</f>
        <v/>
      </c>
      <c r="Z484" s="58" t="str">
        <f t="array" ref="Z484">IFERROR(INDEX(#REF!,MATCH($Q484,#REF!,0)),"")</f>
        <v/>
      </c>
      <c r="AA484" s="58" t="e">
        <f t="shared" si="6"/>
        <v>#VALUE!</v>
      </c>
      <c r="AB484" s="56"/>
      <c r="AC484" s="56"/>
      <c r="AD484" s="56"/>
    </row>
    <row r="485" spans="1:30" ht="15.75" hidden="1" customHeight="1">
      <c r="A485" s="35" t="s">
        <v>1135</v>
      </c>
      <c r="B485" s="35" t="s">
        <v>848</v>
      </c>
      <c r="C485" s="36" t="s">
        <v>1136</v>
      </c>
      <c r="D485" s="37" t="s">
        <v>163</v>
      </c>
      <c r="E485" s="37">
        <v>40</v>
      </c>
      <c r="F485" s="38">
        <v>12000</v>
      </c>
      <c r="G485" s="39" t="s">
        <v>54</v>
      </c>
      <c r="H485" s="40">
        <v>46235</v>
      </c>
      <c r="I485" s="41" t="s">
        <v>55</v>
      </c>
      <c r="J485" s="41" t="s">
        <v>56</v>
      </c>
      <c r="K485" s="41" t="s">
        <v>164</v>
      </c>
      <c r="L485" s="41" t="s">
        <v>91</v>
      </c>
      <c r="M485" s="42" t="s">
        <v>73</v>
      </c>
      <c r="N485" s="43" t="s">
        <v>884</v>
      </c>
      <c r="O485" s="44" t="s">
        <v>60</v>
      </c>
      <c r="P485" s="44"/>
      <c r="Q485" s="44"/>
      <c r="R485" s="45"/>
      <c r="S485" s="45" t="s">
        <v>260</v>
      </c>
      <c r="T485" s="44"/>
      <c r="U485" s="44"/>
      <c r="V485" s="45" t="str">
        <f t="array" ref="V485">IFERROR(INDEX(#REF!,MATCH($Q485,#REF!,0)),"")</f>
        <v/>
      </c>
      <c r="W485" s="45" t="str">
        <f t="array" ref="W485">IFERROR(INDEX(#REF!,MATCH($Q485,#REF!,0)),"")</f>
        <v/>
      </c>
      <c r="X485" s="46" t="str">
        <f t="array" ref="X485">IFERROR(INDEX(#REF!,MATCH($Q485,#REF!,0)),"")</f>
        <v/>
      </c>
      <c r="Y485" s="46" t="str">
        <f t="array" ref="Y485">IFERROR(INDEX(#REF!,MATCH($Q485,#REF!,0)),"")</f>
        <v/>
      </c>
      <c r="Z485" s="46" t="str">
        <f t="array" ref="Z485">IFERROR(INDEX(#REF!,MATCH($Q485,#REF!,0)),"")</f>
        <v/>
      </c>
      <c r="AA485" s="46" t="e">
        <f t="shared" si="6"/>
        <v>#VALUE!</v>
      </c>
      <c r="AB485" s="44"/>
      <c r="AC485" s="44"/>
      <c r="AD485" s="44"/>
    </row>
    <row r="486" spans="1:30" ht="15.75" hidden="1" customHeight="1">
      <c r="A486" s="47" t="s">
        <v>1137</v>
      </c>
      <c r="B486" s="47" t="s">
        <v>848</v>
      </c>
      <c r="C486" s="60" t="s">
        <v>1138</v>
      </c>
      <c r="D486" s="49" t="s">
        <v>53</v>
      </c>
      <c r="E486" s="49">
        <v>2</v>
      </c>
      <c r="F486" s="50">
        <v>12000</v>
      </c>
      <c r="G486" s="51" t="s">
        <v>54</v>
      </c>
      <c r="H486" s="52">
        <v>46235</v>
      </c>
      <c r="I486" s="53" t="s">
        <v>55</v>
      </c>
      <c r="J486" s="53" t="s">
        <v>56</v>
      </c>
      <c r="K486" s="53" t="s">
        <v>164</v>
      </c>
      <c r="L486" s="53" t="s">
        <v>91</v>
      </c>
      <c r="M486" s="54" t="s">
        <v>148</v>
      </c>
      <c r="N486" s="55" t="s">
        <v>884</v>
      </c>
      <c r="O486" s="56" t="s">
        <v>60</v>
      </c>
      <c r="P486" s="56"/>
      <c r="Q486" s="56"/>
      <c r="R486" s="57"/>
      <c r="S486" s="57" t="s">
        <v>1080</v>
      </c>
      <c r="T486" s="56"/>
      <c r="U486" s="56"/>
      <c r="V486" s="57" t="str">
        <f t="array" ref="V486">IFERROR(INDEX(#REF!,MATCH($Q486,#REF!,0)),"")</f>
        <v/>
      </c>
      <c r="W486" s="57" t="str">
        <f t="array" ref="W486">IFERROR(INDEX(#REF!,MATCH($Q486,#REF!,0)),"")</f>
        <v/>
      </c>
      <c r="X486" s="58" t="str">
        <f t="array" ref="X486">IFERROR(INDEX(#REF!,MATCH($Q486,#REF!,0)),"")</f>
        <v/>
      </c>
      <c r="Y486" s="58" t="str">
        <f t="array" ref="Y486">IFERROR(INDEX(#REF!,MATCH($Q486,#REF!,0)),"")</f>
        <v/>
      </c>
      <c r="Z486" s="58" t="str">
        <f t="array" ref="Z486">IFERROR(INDEX(#REF!,MATCH($Q486,#REF!,0)),"")</f>
        <v/>
      </c>
      <c r="AA486" s="58" t="e">
        <f t="shared" si="6"/>
        <v>#VALUE!</v>
      </c>
      <c r="AB486" s="56"/>
      <c r="AC486" s="56"/>
      <c r="AD486" s="56"/>
    </row>
    <row r="487" spans="1:30" ht="15.75" hidden="1" customHeight="1">
      <c r="A487" s="35" t="s">
        <v>1139</v>
      </c>
      <c r="B487" s="35" t="s">
        <v>51</v>
      </c>
      <c r="C487" s="36" t="s">
        <v>1140</v>
      </c>
      <c r="D487" s="37" t="s">
        <v>53</v>
      </c>
      <c r="E487" s="37">
        <v>30</v>
      </c>
      <c r="F487" s="38">
        <v>10080</v>
      </c>
      <c r="G487" s="39" t="s">
        <v>54</v>
      </c>
      <c r="H487" s="40">
        <v>46204</v>
      </c>
      <c r="I487" s="41" t="s">
        <v>55</v>
      </c>
      <c r="J487" s="41" t="s">
        <v>56</v>
      </c>
      <c r="K487" s="41" t="s">
        <v>164</v>
      </c>
      <c r="L487" s="41" t="s">
        <v>91</v>
      </c>
      <c r="M487" s="42" t="s">
        <v>153</v>
      </c>
      <c r="N487" s="43" t="s">
        <v>884</v>
      </c>
      <c r="O487" s="44" t="s">
        <v>60</v>
      </c>
      <c r="P487" s="44"/>
      <c r="Q487" s="44"/>
      <c r="R487" s="45" t="s">
        <v>334</v>
      </c>
      <c r="S487" s="45" t="s">
        <v>288</v>
      </c>
      <c r="T487" s="44"/>
      <c r="U487" s="44"/>
      <c r="V487" s="45" t="str">
        <f t="array" ref="V487">IFERROR(INDEX(#REF!,MATCH($Q487,#REF!,0)),"")</f>
        <v/>
      </c>
      <c r="W487" s="45" t="str">
        <f t="array" ref="W487">IFERROR(INDEX(#REF!,MATCH($Q487,#REF!,0)),"")</f>
        <v/>
      </c>
      <c r="X487" s="46" t="str">
        <f t="array" ref="X487">IFERROR(INDEX(#REF!,MATCH($Q487,#REF!,0)),"")</f>
        <v/>
      </c>
      <c r="Y487" s="46" t="str">
        <f t="array" ref="Y487">IFERROR(INDEX(#REF!,MATCH($Q487,#REF!,0)),"")</f>
        <v/>
      </c>
      <c r="Z487" s="46" t="str">
        <f t="array" ref="Z487">IFERROR(INDEX(#REF!,MATCH($Q487,#REF!,0)),"")</f>
        <v/>
      </c>
      <c r="AA487" s="46" t="e">
        <f t="shared" si="6"/>
        <v>#VALUE!</v>
      </c>
      <c r="AB487" s="44"/>
      <c r="AC487" s="44"/>
      <c r="AD487" s="44"/>
    </row>
    <row r="488" spans="1:30" ht="15.75" hidden="1" customHeight="1">
      <c r="A488" s="47" t="s">
        <v>1141</v>
      </c>
      <c r="B488" s="47" t="s">
        <v>51</v>
      </c>
      <c r="C488" s="60" t="s">
        <v>1142</v>
      </c>
      <c r="D488" s="49" t="s">
        <v>53</v>
      </c>
      <c r="E488" s="49">
        <v>1</v>
      </c>
      <c r="F488" s="50">
        <v>10000</v>
      </c>
      <c r="G488" s="51" t="s">
        <v>54</v>
      </c>
      <c r="H488" s="52">
        <v>46204</v>
      </c>
      <c r="I488" s="53" t="s">
        <v>55</v>
      </c>
      <c r="J488" s="53" t="s">
        <v>56</v>
      </c>
      <c r="K488" s="53" t="s">
        <v>164</v>
      </c>
      <c r="L488" s="53" t="s">
        <v>91</v>
      </c>
      <c r="M488" s="54" t="s">
        <v>73</v>
      </c>
      <c r="N488" s="55" t="s">
        <v>884</v>
      </c>
      <c r="O488" s="56" t="s">
        <v>60</v>
      </c>
      <c r="P488" s="56"/>
      <c r="Q488" s="56"/>
      <c r="R488" s="57">
        <f t="array" ref="R488">IFERROR(INDEX('BANCO DE DADOS'!$C$3:$C1104,MATCH(C488,'BANCO DE DADOS'!$B$3:$B1104,0),0),"")</f>
        <v>0</v>
      </c>
      <c r="S488" s="57" t="s">
        <v>416</v>
      </c>
      <c r="T488" s="56"/>
      <c r="U488" s="56"/>
      <c r="V488" s="57" t="str">
        <f t="array" ref="V488">IFERROR(INDEX(#REF!,MATCH($Q488,#REF!,0)),"")</f>
        <v/>
      </c>
      <c r="W488" s="57" t="str">
        <f t="array" ref="W488">IFERROR(INDEX(#REF!,MATCH($Q488,#REF!,0)),"")</f>
        <v/>
      </c>
      <c r="X488" s="58" t="str">
        <f t="array" ref="X488">IFERROR(INDEX(#REF!,MATCH($Q488,#REF!,0)),"")</f>
        <v/>
      </c>
      <c r="Y488" s="58" t="str">
        <f t="array" ref="Y488">IFERROR(INDEX(#REF!,MATCH($Q488,#REF!,0)),"")</f>
        <v/>
      </c>
      <c r="Z488" s="58" t="str">
        <f t="array" ref="Z488">IFERROR(INDEX(#REF!,MATCH($Q488,#REF!,0)),"")</f>
        <v/>
      </c>
      <c r="AA488" s="58" t="e">
        <f t="shared" si="6"/>
        <v>#VALUE!</v>
      </c>
      <c r="AB488" s="56"/>
      <c r="AC488" s="56"/>
      <c r="AD488" s="56"/>
    </row>
    <row r="489" spans="1:30" ht="15.75" hidden="1" customHeight="1">
      <c r="A489" s="35" t="s">
        <v>1143</v>
      </c>
      <c r="B489" s="35" t="s">
        <v>51</v>
      </c>
      <c r="C489" s="36" t="s">
        <v>1144</v>
      </c>
      <c r="D489" s="37" t="s">
        <v>53</v>
      </c>
      <c r="E489" s="37">
        <v>2</v>
      </c>
      <c r="F489" s="38">
        <v>10000</v>
      </c>
      <c r="G489" s="39" t="s">
        <v>54</v>
      </c>
      <c r="H489" s="40">
        <v>46204</v>
      </c>
      <c r="I489" s="41" t="s">
        <v>55</v>
      </c>
      <c r="J489" s="41" t="s">
        <v>56</v>
      </c>
      <c r="K489" s="41" t="s">
        <v>164</v>
      </c>
      <c r="L489" s="41" t="s">
        <v>91</v>
      </c>
      <c r="M489" s="42" t="s">
        <v>148</v>
      </c>
      <c r="N489" s="43" t="s">
        <v>884</v>
      </c>
      <c r="O489" s="44" t="s">
        <v>60</v>
      </c>
      <c r="P489" s="44"/>
      <c r="Q489" s="44"/>
      <c r="R489" s="45">
        <f t="array" ref="R489">IFERROR(INDEX('BANCO DE DADOS'!$C$3:$C1104,MATCH(C489,'BANCO DE DADOS'!$B$3:$B1104,0),0),"")</f>
        <v>0</v>
      </c>
      <c r="S489" s="45" t="s">
        <v>416</v>
      </c>
      <c r="T489" s="44"/>
      <c r="U489" s="44"/>
      <c r="V489" s="45" t="str">
        <f t="array" ref="V489">IFERROR(INDEX(#REF!,MATCH($Q489,#REF!,0)),"")</f>
        <v/>
      </c>
      <c r="W489" s="45" t="str">
        <f t="array" ref="W489">IFERROR(INDEX(#REF!,MATCH($Q489,#REF!,0)),"")</f>
        <v/>
      </c>
      <c r="X489" s="46" t="str">
        <f t="array" ref="X489">IFERROR(INDEX(#REF!,MATCH($Q489,#REF!,0)),"")</f>
        <v/>
      </c>
      <c r="Y489" s="46" t="str">
        <f t="array" ref="Y489">IFERROR(INDEX(#REF!,MATCH($Q489,#REF!,0)),"")</f>
        <v/>
      </c>
      <c r="Z489" s="46" t="str">
        <f t="array" ref="Z489">IFERROR(INDEX(#REF!,MATCH($Q489,#REF!,0)),"")</f>
        <v/>
      </c>
      <c r="AA489" s="46" t="e">
        <f t="shared" si="6"/>
        <v>#VALUE!</v>
      </c>
      <c r="AB489" s="44"/>
      <c r="AC489" s="44"/>
      <c r="AD489" s="44"/>
    </row>
    <row r="490" spans="1:30" ht="15.75" hidden="1" customHeight="1">
      <c r="A490" s="47" t="s">
        <v>1145</v>
      </c>
      <c r="B490" s="47" t="s">
        <v>51</v>
      </c>
      <c r="C490" s="60" t="s">
        <v>1146</v>
      </c>
      <c r="D490" s="49" t="s">
        <v>53</v>
      </c>
      <c r="E490" s="49">
        <v>2</v>
      </c>
      <c r="F490" s="50">
        <v>9600</v>
      </c>
      <c r="G490" s="51" t="s">
        <v>54</v>
      </c>
      <c r="H490" s="52">
        <v>46204</v>
      </c>
      <c r="I490" s="53" t="s">
        <v>55</v>
      </c>
      <c r="J490" s="53" t="s">
        <v>56</v>
      </c>
      <c r="K490" s="53" t="s">
        <v>164</v>
      </c>
      <c r="L490" s="53" t="s">
        <v>91</v>
      </c>
      <c r="M490" s="54" t="s">
        <v>109</v>
      </c>
      <c r="N490" s="55" t="s">
        <v>884</v>
      </c>
      <c r="O490" s="56" t="s">
        <v>60</v>
      </c>
      <c r="P490" s="56"/>
      <c r="Q490" s="56"/>
      <c r="R490" s="57" t="s">
        <v>338</v>
      </c>
      <c r="S490" s="57" t="s">
        <v>1147</v>
      </c>
      <c r="T490" s="56"/>
      <c r="U490" s="56"/>
      <c r="V490" s="57" t="str">
        <f t="array" ref="V490">IFERROR(INDEX(#REF!,MATCH($Q490,#REF!,0)),"")</f>
        <v/>
      </c>
      <c r="W490" s="57" t="str">
        <f t="array" ref="W490">IFERROR(INDEX(#REF!,MATCH($Q490,#REF!,0)),"")</f>
        <v/>
      </c>
      <c r="X490" s="58" t="str">
        <f t="array" ref="X490">IFERROR(INDEX(#REF!,MATCH($Q490,#REF!,0)),"")</f>
        <v/>
      </c>
      <c r="Y490" s="58" t="str">
        <f t="array" ref="Y490">IFERROR(INDEX(#REF!,MATCH($Q490,#REF!,0)),"")</f>
        <v/>
      </c>
      <c r="Z490" s="58" t="str">
        <f t="array" ref="Z490">IFERROR(INDEX(#REF!,MATCH($Q490,#REF!,0)),"")</f>
        <v/>
      </c>
      <c r="AA490" s="58" t="e">
        <f t="shared" si="6"/>
        <v>#VALUE!</v>
      </c>
      <c r="AB490" s="56"/>
      <c r="AC490" s="56"/>
      <c r="AD490" s="56"/>
    </row>
    <row r="491" spans="1:30" ht="15.75" hidden="1" customHeight="1">
      <c r="A491" s="35" t="s">
        <v>1148</v>
      </c>
      <c r="B491" s="35" t="s">
        <v>848</v>
      </c>
      <c r="C491" s="36" t="s">
        <v>1149</v>
      </c>
      <c r="D491" s="37" t="s">
        <v>1150</v>
      </c>
      <c r="E491" s="37">
        <v>300</v>
      </c>
      <c r="F491" s="38">
        <v>9000</v>
      </c>
      <c r="G491" s="39" t="s">
        <v>54</v>
      </c>
      <c r="H491" s="40">
        <v>46204</v>
      </c>
      <c r="I491" s="41" t="s">
        <v>55</v>
      </c>
      <c r="J491" s="41" t="s">
        <v>56</v>
      </c>
      <c r="K491" s="41" t="s">
        <v>164</v>
      </c>
      <c r="L491" s="41" t="s">
        <v>91</v>
      </c>
      <c r="M491" s="42" t="s">
        <v>136</v>
      </c>
      <c r="N491" s="43" t="s">
        <v>884</v>
      </c>
      <c r="O491" s="44" t="s">
        <v>60</v>
      </c>
      <c r="P491" s="44"/>
      <c r="Q491" s="44"/>
      <c r="R491" s="45"/>
      <c r="S491" s="45" t="s">
        <v>410</v>
      </c>
      <c r="T491" s="44"/>
      <c r="U491" s="44"/>
      <c r="V491" s="45" t="str">
        <f t="array" ref="V491">IFERROR(INDEX(#REF!,MATCH($Q491,#REF!,0)),"")</f>
        <v/>
      </c>
      <c r="W491" s="45" t="str">
        <f t="array" ref="W491">IFERROR(INDEX(#REF!,MATCH($Q491,#REF!,0)),"")</f>
        <v/>
      </c>
      <c r="X491" s="46" t="str">
        <f t="array" ref="X491">IFERROR(INDEX(#REF!,MATCH($Q491,#REF!,0)),"")</f>
        <v/>
      </c>
      <c r="Y491" s="46" t="str">
        <f t="array" ref="Y491">IFERROR(INDEX(#REF!,MATCH($Q491,#REF!,0)),"")</f>
        <v/>
      </c>
      <c r="Z491" s="46" t="str">
        <f t="array" ref="Z491">IFERROR(INDEX(#REF!,MATCH($Q491,#REF!,0)),"")</f>
        <v/>
      </c>
      <c r="AA491" s="46" t="e">
        <f t="shared" si="6"/>
        <v>#VALUE!</v>
      </c>
      <c r="AB491" s="44"/>
      <c r="AC491" s="44"/>
      <c r="AD491" s="44"/>
    </row>
    <row r="492" spans="1:30" ht="15.75" hidden="1" customHeight="1">
      <c r="A492" s="47" t="s">
        <v>1151</v>
      </c>
      <c r="B492" s="47" t="s">
        <v>51</v>
      </c>
      <c r="C492" s="60" t="s">
        <v>1152</v>
      </c>
      <c r="D492" s="49" t="s">
        <v>53</v>
      </c>
      <c r="E492" s="49">
        <v>15</v>
      </c>
      <c r="F492" s="50">
        <v>9000</v>
      </c>
      <c r="G492" s="51" t="s">
        <v>54</v>
      </c>
      <c r="H492" s="52">
        <v>46204</v>
      </c>
      <c r="I492" s="53" t="s">
        <v>55</v>
      </c>
      <c r="J492" s="53" t="s">
        <v>56</v>
      </c>
      <c r="K492" s="53" t="s">
        <v>164</v>
      </c>
      <c r="L492" s="53" t="s">
        <v>91</v>
      </c>
      <c r="M492" s="54" t="s">
        <v>59</v>
      </c>
      <c r="N492" s="55" t="s">
        <v>884</v>
      </c>
      <c r="O492" s="56" t="s">
        <v>60</v>
      </c>
      <c r="P492" s="56"/>
      <c r="Q492" s="56"/>
      <c r="R492" s="57"/>
      <c r="S492" s="57" t="s">
        <v>1152</v>
      </c>
      <c r="T492" s="56"/>
      <c r="U492" s="56"/>
      <c r="V492" s="57" t="str">
        <f t="array" ref="V492">IFERROR(INDEX(#REF!,MATCH($Q492,#REF!,0)),"")</f>
        <v/>
      </c>
      <c r="W492" s="57" t="str">
        <f t="array" ref="W492">IFERROR(INDEX(#REF!,MATCH($Q492,#REF!,0)),"")</f>
        <v/>
      </c>
      <c r="X492" s="58" t="str">
        <f t="array" ref="X492">IFERROR(INDEX(#REF!,MATCH($Q492,#REF!,0)),"")</f>
        <v/>
      </c>
      <c r="Y492" s="58" t="str">
        <f t="array" ref="Y492">IFERROR(INDEX(#REF!,MATCH($Q492,#REF!,0)),"")</f>
        <v/>
      </c>
      <c r="Z492" s="58" t="str">
        <f t="array" ref="Z492">IFERROR(INDEX(#REF!,MATCH($Q492,#REF!,0)),"")</f>
        <v/>
      </c>
      <c r="AA492" s="58" t="e">
        <f t="shared" si="6"/>
        <v>#VALUE!</v>
      </c>
      <c r="AB492" s="56"/>
      <c r="AC492" s="56"/>
      <c r="AD492" s="56"/>
    </row>
    <row r="493" spans="1:30" ht="15.75" hidden="1" customHeight="1">
      <c r="A493" s="35" t="s">
        <v>1153</v>
      </c>
      <c r="B493" s="35" t="s">
        <v>51</v>
      </c>
      <c r="C493" s="36" t="s">
        <v>1154</v>
      </c>
      <c r="D493" s="37" t="s">
        <v>53</v>
      </c>
      <c r="E493" s="37">
        <v>1</v>
      </c>
      <c r="F493" s="38">
        <v>9000</v>
      </c>
      <c r="G493" s="39" t="s">
        <v>54</v>
      </c>
      <c r="H493" s="40">
        <v>46204</v>
      </c>
      <c r="I493" s="41" t="s">
        <v>55</v>
      </c>
      <c r="J493" s="41" t="s">
        <v>56</v>
      </c>
      <c r="K493" s="41" t="s">
        <v>164</v>
      </c>
      <c r="L493" s="41" t="s">
        <v>91</v>
      </c>
      <c r="M493" s="64" t="s">
        <v>95</v>
      </c>
      <c r="N493" s="43" t="s">
        <v>884</v>
      </c>
      <c r="O493" s="44" t="s">
        <v>60</v>
      </c>
      <c r="P493" s="44"/>
      <c r="Q493" s="44"/>
      <c r="R493" s="45">
        <f t="array" ref="R493">IFERROR(INDEX('BANCO DE DADOS'!$C$3:$C1104,MATCH(C493,'BANCO DE DADOS'!$B$3:$B1104,0),0),"")</f>
        <v>0</v>
      </c>
      <c r="S493" s="45" t="s">
        <v>416</v>
      </c>
      <c r="T493" s="44"/>
      <c r="U493" s="44"/>
      <c r="V493" s="45" t="str">
        <f t="array" ref="V493">IFERROR(INDEX(#REF!,MATCH($Q493,#REF!,0)),"")</f>
        <v/>
      </c>
      <c r="W493" s="45" t="str">
        <f t="array" ref="W493">IFERROR(INDEX(#REF!,MATCH($Q493,#REF!,0)),"")</f>
        <v/>
      </c>
      <c r="X493" s="46" t="str">
        <f t="array" ref="X493">IFERROR(INDEX(#REF!,MATCH($Q493,#REF!,0)),"")</f>
        <v/>
      </c>
      <c r="Y493" s="46" t="str">
        <f t="array" ref="Y493">IFERROR(INDEX(#REF!,MATCH($Q493,#REF!,0)),"")</f>
        <v/>
      </c>
      <c r="Z493" s="46" t="str">
        <f t="array" ref="Z493">IFERROR(INDEX(#REF!,MATCH($Q493,#REF!,0)),"")</f>
        <v/>
      </c>
      <c r="AA493" s="46" t="e">
        <f t="shared" si="6"/>
        <v>#VALUE!</v>
      </c>
      <c r="AB493" s="44"/>
      <c r="AC493" s="44"/>
      <c r="AD493" s="44"/>
    </row>
    <row r="494" spans="1:30" ht="15.75" hidden="1" customHeight="1">
      <c r="A494" s="47" t="s">
        <v>1155</v>
      </c>
      <c r="B494" s="47" t="s">
        <v>51</v>
      </c>
      <c r="C494" s="60" t="s">
        <v>1156</v>
      </c>
      <c r="D494" s="49" t="s">
        <v>53</v>
      </c>
      <c r="E494" s="49">
        <v>4</v>
      </c>
      <c r="F494" s="50">
        <v>8800</v>
      </c>
      <c r="G494" s="51" t="s">
        <v>54</v>
      </c>
      <c r="H494" s="52">
        <v>46204</v>
      </c>
      <c r="I494" s="53" t="s">
        <v>55</v>
      </c>
      <c r="J494" s="53" t="s">
        <v>56</v>
      </c>
      <c r="K494" s="53" t="s">
        <v>164</v>
      </c>
      <c r="L494" s="53" t="s">
        <v>91</v>
      </c>
      <c r="M494" s="54" t="s">
        <v>153</v>
      </c>
      <c r="N494" s="55" t="s">
        <v>884</v>
      </c>
      <c r="O494" s="56" t="s">
        <v>60</v>
      </c>
      <c r="P494" s="56"/>
      <c r="Q494" s="56"/>
      <c r="R494" s="57" t="s">
        <v>158</v>
      </c>
      <c r="S494" s="57" t="s">
        <v>1080</v>
      </c>
      <c r="T494" s="56"/>
      <c r="U494" s="56"/>
      <c r="V494" s="57" t="str">
        <f t="array" ref="V494">IFERROR(INDEX(#REF!,MATCH($Q494,#REF!,0)),"")</f>
        <v/>
      </c>
      <c r="W494" s="57" t="str">
        <f t="array" ref="W494">IFERROR(INDEX(#REF!,MATCH($Q494,#REF!,0)),"")</f>
        <v/>
      </c>
      <c r="X494" s="58" t="str">
        <f t="array" ref="X494">IFERROR(INDEX(#REF!,MATCH($Q494,#REF!,0)),"")</f>
        <v/>
      </c>
      <c r="Y494" s="58" t="str">
        <f t="array" ref="Y494">IFERROR(INDEX(#REF!,MATCH($Q494,#REF!,0)),"")</f>
        <v/>
      </c>
      <c r="Z494" s="58" t="str">
        <f t="array" ref="Z494">IFERROR(INDEX(#REF!,MATCH($Q494,#REF!,0)),"")</f>
        <v/>
      </c>
      <c r="AA494" s="58" t="e">
        <f t="shared" si="6"/>
        <v>#VALUE!</v>
      </c>
      <c r="AB494" s="56"/>
      <c r="AC494" s="56"/>
      <c r="AD494" s="56"/>
    </row>
    <row r="495" spans="1:30" ht="15.75" hidden="1" customHeight="1">
      <c r="A495" s="35" t="s">
        <v>1157</v>
      </c>
      <c r="B495" s="35" t="s">
        <v>51</v>
      </c>
      <c r="C495" s="36" t="s">
        <v>1158</v>
      </c>
      <c r="D495" s="37" t="s">
        <v>53</v>
      </c>
      <c r="E495" s="37">
        <v>60</v>
      </c>
      <c r="F495" s="38">
        <v>8400</v>
      </c>
      <c r="G495" s="39" t="s">
        <v>54</v>
      </c>
      <c r="H495" s="40">
        <v>46204</v>
      </c>
      <c r="I495" s="41" t="s">
        <v>55</v>
      </c>
      <c r="J495" s="41" t="s">
        <v>56</v>
      </c>
      <c r="K495" s="41" t="s">
        <v>164</v>
      </c>
      <c r="L495" s="41" t="s">
        <v>91</v>
      </c>
      <c r="M495" s="42" t="s">
        <v>148</v>
      </c>
      <c r="N495" s="43" t="s">
        <v>884</v>
      </c>
      <c r="O495" s="44" t="s">
        <v>60</v>
      </c>
      <c r="P495" s="44"/>
      <c r="Q495" s="44"/>
      <c r="R495" s="45"/>
      <c r="S495" s="45" t="s">
        <v>410</v>
      </c>
      <c r="T495" s="44"/>
      <c r="U495" s="44"/>
      <c r="V495" s="45" t="str">
        <f t="array" ref="V495">IFERROR(INDEX(#REF!,MATCH($Q495,#REF!,0)),"")</f>
        <v/>
      </c>
      <c r="W495" s="45" t="str">
        <f t="array" ref="W495">IFERROR(INDEX(#REF!,MATCH($Q495,#REF!,0)),"")</f>
        <v/>
      </c>
      <c r="X495" s="46" t="str">
        <f t="array" ref="X495">IFERROR(INDEX(#REF!,MATCH($Q495,#REF!,0)),"")</f>
        <v/>
      </c>
      <c r="Y495" s="46" t="str">
        <f t="array" ref="Y495">IFERROR(INDEX(#REF!,MATCH($Q495,#REF!,0)),"")</f>
        <v/>
      </c>
      <c r="Z495" s="46" t="str">
        <f t="array" ref="Z495">IFERROR(INDEX(#REF!,MATCH($Q495,#REF!,0)),"")</f>
        <v/>
      </c>
      <c r="AA495" s="46" t="e">
        <f t="shared" si="6"/>
        <v>#VALUE!</v>
      </c>
      <c r="AB495" s="44"/>
      <c r="AC495" s="44"/>
      <c r="AD495" s="44"/>
    </row>
    <row r="496" spans="1:30" ht="15.75" hidden="1" customHeight="1">
      <c r="A496" s="47" t="s">
        <v>1159</v>
      </c>
      <c r="B496" s="47" t="s">
        <v>51</v>
      </c>
      <c r="C496" s="60" t="s">
        <v>1160</v>
      </c>
      <c r="D496" s="49" t="s">
        <v>53</v>
      </c>
      <c r="E496" s="49">
        <v>70</v>
      </c>
      <c r="F496" s="50">
        <v>8400</v>
      </c>
      <c r="G496" s="51" t="s">
        <v>54</v>
      </c>
      <c r="H496" s="52">
        <v>46204</v>
      </c>
      <c r="I496" s="53" t="s">
        <v>55</v>
      </c>
      <c r="J496" s="53" t="s">
        <v>56</v>
      </c>
      <c r="K496" s="53" t="s">
        <v>164</v>
      </c>
      <c r="L496" s="53" t="s">
        <v>91</v>
      </c>
      <c r="M496" s="54" t="s">
        <v>109</v>
      </c>
      <c r="N496" s="55" t="s">
        <v>884</v>
      </c>
      <c r="O496" s="56" t="s">
        <v>60</v>
      </c>
      <c r="P496" s="56"/>
      <c r="Q496" s="56"/>
      <c r="R496" s="57" t="s">
        <v>228</v>
      </c>
      <c r="S496" s="57" t="s">
        <v>229</v>
      </c>
      <c r="T496" s="56"/>
      <c r="U496" s="56"/>
      <c r="V496" s="57" t="str">
        <f t="array" ref="V496">IFERROR(INDEX(#REF!,MATCH($Q496,#REF!,0)),"")</f>
        <v/>
      </c>
      <c r="W496" s="57" t="str">
        <f t="array" ref="W496">IFERROR(INDEX(#REF!,MATCH($Q496,#REF!,0)),"")</f>
        <v/>
      </c>
      <c r="X496" s="58" t="str">
        <f t="array" ref="X496">IFERROR(INDEX(#REF!,MATCH($Q496,#REF!,0)),"")</f>
        <v/>
      </c>
      <c r="Y496" s="58" t="str">
        <f t="array" ref="Y496">IFERROR(INDEX(#REF!,MATCH($Q496,#REF!,0)),"")</f>
        <v/>
      </c>
      <c r="Z496" s="58" t="str">
        <f t="array" ref="Z496">IFERROR(INDEX(#REF!,MATCH($Q496,#REF!,0)),"")</f>
        <v/>
      </c>
      <c r="AA496" s="58" t="e">
        <f t="shared" si="6"/>
        <v>#VALUE!</v>
      </c>
      <c r="AB496" s="56"/>
      <c r="AC496" s="56"/>
      <c r="AD496" s="56"/>
    </row>
    <row r="497" spans="1:30" ht="15.75" hidden="1" customHeight="1">
      <c r="A497" s="35" t="s">
        <v>1161</v>
      </c>
      <c r="B497" s="35" t="s">
        <v>51</v>
      </c>
      <c r="C497" s="36" t="s">
        <v>1162</v>
      </c>
      <c r="D497" s="37" t="s">
        <v>53</v>
      </c>
      <c r="E497" s="37">
        <v>8</v>
      </c>
      <c r="F497" s="38">
        <v>8064</v>
      </c>
      <c r="G497" s="39" t="s">
        <v>54</v>
      </c>
      <c r="H497" s="40">
        <v>46204</v>
      </c>
      <c r="I497" s="41" t="s">
        <v>55</v>
      </c>
      <c r="J497" s="41" t="s">
        <v>56</v>
      </c>
      <c r="K497" s="41" t="s">
        <v>164</v>
      </c>
      <c r="L497" s="41" t="s">
        <v>91</v>
      </c>
      <c r="M497" s="42" t="s">
        <v>136</v>
      </c>
      <c r="N497" s="43" t="s">
        <v>884</v>
      </c>
      <c r="O497" s="44" t="s">
        <v>60</v>
      </c>
      <c r="P497" s="44"/>
      <c r="Q497" s="44"/>
      <c r="R497" s="45" t="s">
        <v>228</v>
      </c>
      <c r="S497" s="45" t="s">
        <v>229</v>
      </c>
      <c r="T497" s="44"/>
      <c r="U497" s="44"/>
      <c r="V497" s="45" t="str">
        <f t="array" ref="V497">IFERROR(INDEX(#REF!,MATCH($Q497,#REF!,0)),"")</f>
        <v/>
      </c>
      <c r="W497" s="45" t="str">
        <f t="array" ref="W497">IFERROR(INDEX(#REF!,MATCH($Q497,#REF!,0)),"")</f>
        <v/>
      </c>
      <c r="X497" s="46" t="str">
        <f t="array" ref="X497">IFERROR(INDEX(#REF!,MATCH($Q497,#REF!,0)),"")</f>
        <v/>
      </c>
      <c r="Y497" s="46" t="str">
        <f t="array" ref="Y497">IFERROR(INDEX(#REF!,MATCH($Q497,#REF!,0)),"")</f>
        <v/>
      </c>
      <c r="Z497" s="46" t="str">
        <f t="array" ref="Z497">IFERROR(INDEX(#REF!,MATCH($Q497,#REF!,0)),"")</f>
        <v/>
      </c>
      <c r="AA497" s="46" t="e">
        <f t="shared" si="6"/>
        <v>#VALUE!</v>
      </c>
      <c r="AB497" s="44"/>
      <c r="AC497" s="44"/>
      <c r="AD497" s="44"/>
    </row>
    <row r="498" spans="1:30" ht="15.75" hidden="1" customHeight="1">
      <c r="A498" s="47" t="s">
        <v>1163</v>
      </c>
      <c r="B498" s="47" t="s">
        <v>51</v>
      </c>
      <c r="C498" s="60" t="s">
        <v>1164</v>
      </c>
      <c r="D498" s="49" t="s">
        <v>583</v>
      </c>
      <c r="E498" s="49">
        <v>4</v>
      </c>
      <c r="F498" s="50">
        <v>8000</v>
      </c>
      <c r="G498" s="51" t="s">
        <v>54</v>
      </c>
      <c r="H498" s="52">
        <v>46204</v>
      </c>
      <c r="I498" s="53" t="s">
        <v>55</v>
      </c>
      <c r="J498" s="53" t="s">
        <v>56</v>
      </c>
      <c r="K498" s="53" t="s">
        <v>164</v>
      </c>
      <c r="L498" s="53" t="s">
        <v>91</v>
      </c>
      <c r="M498" s="62" t="s">
        <v>95</v>
      </c>
      <c r="N498" s="55" t="s">
        <v>884</v>
      </c>
      <c r="O498" s="56" t="s">
        <v>60</v>
      </c>
      <c r="P498" s="56"/>
      <c r="Q498" s="56"/>
      <c r="R498" s="57"/>
      <c r="S498" s="57" t="s">
        <v>446</v>
      </c>
      <c r="T498" s="56"/>
      <c r="U498" s="56"/>
      <c r="V498" s="57" t="str">
        <f t="array" ref="V498">IFERROR(INDEX(#REF!,MATCH($Q498,#REF!,0)),"")</f>
        <v/>
      </c>
      <c r="W498" s="57" t="str">
        <f t="array" ref="W498">IFERROR(INDEX(#REF!,MATCH($Q498,#REF!,0)),"")</f>
        <v/>
      </c>
      <c r="X498" s="58" t="str">
        <f t="array" ref="X498">IFERROR(INDEX(#REF!,MATCH($Q498,#REF!,0)),"")</f>
        <v/>
      </c>
      <c r="Y498" s="58" t="str">
        <f t="array" ref="Y498">IFERROR(INDEX(#REF!,MATCH($Q498,#REF!,0)),"")</f>
        <v/>
      </c>
      <c r="Z498" s="58" t="str">
        <f t="array" ref="Z498">IFERROR(INDEX(#REF!,MATCH($Q498,#REF!,0)),"")</f>
        <v/>
      </c>
      <c r="AA498" s="58" t="e">
        <f t="shared" si="6"/>
        <v>#VALUE!</v>
      </c>
      <c r="AB498" s="56"/>
      <c r="AC498" s="56"/>
      <c r="AD498" s="56"/>
    </row>
    <row r="499" spans="1:30" ht="15.75" hidden="1" customHeight="1">
      <c r="A499" s="35" t="s">
        <v>1165</v>
      </c>
      <c r="B499" s="35" t="s">
        <v>51</v>
      </c>
      <c r="C499" s="36" t="s">
        <v>1166</v>
      </c>
      <c r="D499" s="37" t="s">
        <v>53</v>
      </c>
      <c r="E499" s="37">
        <v>5</v>
      </c>
      <c r="F499" s="38">
        <v>8000</v>
      </c>
      <c r="G499" s="39" t="s">
        <v>54</v>
      </c>
      <c r="H499" s="40">
        <v>46204</v>
      </c>
      <c r="I499" s="41" t="s">
        <v>55</v>
      </c>
      <c r="J499" s="41" t="s">
        <v>56</v>
      </c>
      <c r="K499" s="41" t="s">
        <v>164</v>
      </c>
      <c r="L499" s="41" t="s">
        <v>91</v>
      </c>
      <c r="M499" s="42" t="s">
        <v>59</v>
      </c>
      <c r="N499" s="43" t="s">
        <v>884</v>
      </c>
      <c r="O499" s="44" t="s">
        <v>60</v>
      </c>
      <c r="P499" s="44"/>
      <c r="Q499" s="44"/>
      <c r="R499" s="45"/>
      <c r="S499" s="45" t="s">
        <v>1167</v>
      </c>
      <c r="T499" s="44"/>
      <c r="U499" s="44"/>
      <c r="V499" s="45" t="str">
        <f t="array" ref="V499">IFERROR(INDEX(#REF!,MATCH($Q499,#REF!,0)),"")</f>
        <v/>
      </c>
      <c r="W499" s="45" t="str">
        <f t="array" ref="W499">IFERROR(INDEX(#REF!,MATCH($Q499,#REF!,0)),"")</f>
        <v/>
      </c>
      <c r="X499" s="46" t="str">
        <f t="array" ref="X499">IFERROR(INDEX(#REF!,MATCH($Q499,#REF!,0)),"")</f>
        <v/>
      </c>
      <c r="Y499" s="46" t="str">
        <f t="array" ref="Y499">IFERROR(INDEX(#REF!,MATCH($Q499,#REF!,0)),"")</f>
        <v/>
      </c>
      <c r="Z499" s="46" t="str">
        <f t="array" ref="Z499">IFERROR(INDEX(#REF!,MATCH($Q499,#REF!,0)),"")</f>
        <v/>
      </c>
      <c r="AA499" s="46" t="e">
        <f t="shared" si="6"/>
        <v>#VALUE!</v>
      </c>
      <c r="AB499" s="44"/>
      <c r="AC499" s="44"/>
      <c r="AD499" s="44"/>
    </row>
    <row r="500" spans="1:30" ht="15.75" hidden="1" customHeight="1">
      <c r="A500" s="47" t="s">
        <v>1168</v>
      </c>
      <c r="B500" s="47" t="s">
        <v>51</v>
      </c>
      <c r="C500" s="60" t="s">
        <v>1169</v>
      </c>
      <c r="D500" s="49" t="s">
        <v>583</v>
      </c>
      <c r="E500" s="49">
        <v>4</v>
      </c>
      <c r="F500" s="50">
        <v>7680</v>
      </c>
      <c r="G500" s="51" t="s">
        <v>54</v>
      </c>
      <c r="H500" s="52">
        <v>46204</v>
      </c>
      <c r="I500" s="53" t="s">
        <v>55</v>
      </c>
      <c r="J500" s="53" t="s">
        <v>56</v>
      </c>
      <c r="K500" s="53" t="s">
        <v>164</v>
      </c>
      <c r="L500" s="53" t="s">
        <v>91</v>
      </c>
      <c r="M500" s="54" t="s">
        <v>73</v>
      </c>
      <c r="N500" s="55" t="s">
        <v>884</v>
      </c>
      <c r="O500" s="56" t="s">
        <v>60</v>
      </c>
      <c r="P500" s="56"/>
      <c r="Q500" s="56"/>
      <c r="R500" s="57"/>
      <c r="S500" s="57" t="s">
        <v>1170</v>
      </c>
      <c r="T500" s="56"/>
      <c r="U500" s="56"/>
      <c r="V500" s="57" t="str">
        <f t="array" ref="V500">IFERROR(INDEX(#REF!,MATCH($Q500,#REF!,0)),"")</f>
        <v/>
      </c>
      <c r="W500" s="57" t="str">
        <f t="array" ref="W500">IFERROR(INDEX(#REF!,MATCH($Q500,#REF!,0)),"")</f>
        <v/>
      </c>
      <c r="X500" s="58" t="str">
        <f t="array" ref="X500">IFERROR(INDEX(#REF!,MATCH($Q500,#REF!,0)),"")</f>
        <v/>
      </c>
      <c r="Y500" s="58" t="str">
        <f t="array" ref="Y500">IFERROR(INDEX(#REF!,MATCH($Q500,#REF!,0)),"")</f>
        <v/>
      </c>
      <c r="Z500" s="58" t="str">
        <f t="array" ref="Z500">IFERROR(INDEX(#REF!,MATCH($Q500,#REF!,0)),"")</f>
        <v/>
      </c>
      <c r="AA500" s="58" t="e">
        <f t="shared" si="6"/>
        <v>#VALUE!</v>
      </c>
      <c r="AB500" s="56"/>
      <c r="AC500" s="56"/>
      <c r="AD500" s="56"/>
    </row>
    <row r="501" spans="1:30" ht="15.75" hidden="1" customHeight="1">
      <c r="A501" s="35" t="s">
        <v>1171</v>
      </c>
      <c r="B501" s="35" t="s">
        <v>51</v>
      </c>
      <c r="C501" s="36" t="s">
        <v>1172</v>
      </c>
      <c r="D501" s="37" t="s">
        <v>53</v>
      </c>
      <c r="E501" s="37">
        <v>12</v>
      </c>
      <c r="F501" s="38">
        <v>7603.2</v>
      </c>
      <c r="G501" s="39" t="s">
        <v>54</v>
      </c>
      <c r="H501" s="40">
        <v>46204</v>
      </c>
      <c r="I501" s="41" t="s">
        <v>55</v>
      </c>
      <c r="J501" s="41" t="s">
        <v>56</v>
      </c>
      <c r="K501" s="41" t="s">
        <v>164</v>
      </c>
      <c r="L501" s="41" t="s">
        <v>91</v>
      </c>
      <c r="M501" s="42" t="s">
        <v>148</v>
      </c>
      <c r="N501" s="43" t="s">
        <v>884</v>
      </c>
      <c r="O501" s="44" t="s">
        <v>60</v>
      </c>
      <c r="P501" s="44"/>
      <c r="Q501" s="44"/>
      <c r="R501" s="45">
        <f t="array" ref="R501">IFERROR(INDEX('BANCO DE DADOS'!$C$3:$C1104,MATCH(C501,'BANCO DE DADOS'!$B$3:$B1104,0),0),"")</f>
        <v>0</v>
      </c>
      <c r="S501" s="45" t="s">
        <v>229</v>
      </c>
      <c r="T501" s="44"/>
      <c r="U501" s="44"/>
      <c r="V501" s="45" t="str">
        <f t="array" ref="V501">IFERROR(INDEX(#REF!,MATCH($Q501,#REF!,0)),"")</f>
        <v/>
      </c>
      <c r="W501" s="45" t="str">
        <f t="array" ref="W501">IFERROR(INDEX(#REF!,MATCH($Q501,#REF!,0)),"")</f>
        <v/>
      </c>
      <c r="X501" s="46" t="str">
        <f t="array" ref="X501">IFERROR(INDEX(#REF!,MATCH($Q501,#REF!,0)),"")</f>
        <v/>
      </c>
      <c r="Y501" s="46" t="str">
        <f t="array" ref="Y501">IFERROR(INDEX(#REF!,MATCH($Q501,#REF!,0)),"")</f>
        <v/>
      </c>
      <c r="Z501" s="46" t="str">
        <f t="array" ref="Z501">IFERROR(INDEX(#REF!,MATCH($Q501,#REF!,0)),"")</f>
        <v/>
      </c>
      <c r="AA501" s="46" t="e">
        <f t="shared" si="6"/>
        <v>#VALUE!</v>
      </c>
      <c r="AB501" s="44"/>
      <c r="AC501" s="44"/>
      <c r="AD501" s="44"/>
    </row>
    <row r="502" spans="1:30" ht="15.75" hidden="1" customHeight="1">
      <c r="A502" s="47" t="s">
        <v>1173</v>
      </c>
      <c r="B502" s="47" t="s">
        <v>70</v>
      </c>
      <c r="C502" s="60" t="s">
        <v>1174</v>
      </c>
      <c r="D502" s="49" t="s">
        <v>53</v>
      </c>
      <c r="E502" s="49">
        <v>30</v>
      </c>
      <c r="F502" s="50">
        <v>7500</v>
      </c>
      <c r="G502" s="51" t="s">
        <v>54</v>
      </c>
      <c r="H502" s="52">
        <v>46204</v>
      </c>
      <c r="I502" s="53" t="s">
        <v>55</v>
      </c>
      <c r="J502" s="53" t="s">
        <v>56</v>
      </c>
      <c r="K502" s="53" t="s">
        <v>164</v>
      </c>
      <c r="L502" s="53" t="s">
        <v>91</v>
      </c>
      <c r="M502" s="54" t="s">
        <v>109</v>
      </c>
      <c r="N502" s="55" t="s">
        <v>884</v>
      </c>
      <c r="O502" s="56" t="s">
        <v>60</v>
      </c>
      <c r="P502" s="56"/>
      <c r="Q502" s="56"/>
      <c r="R502" s="57"/>
      <c r="S502" s="57" t="str">
        <f t="array" ref="S502">IFERROR(INDEX('BANCO DE DADOS'!$D$3:$D1104,MATCH(C502,'BANCO DE DADOS'!$B$3:$B1104,0),0),"")</f>
        <v>COMPRA DE EQUIPAMENTOS DE INFORMÁTICA E PERIFÉRICOS</v>
      </c>
      <c r="T502" s="56"/>
      <c r="U502" s="56"/>
      <c r="V502" s="57" t="str">
        <f t="array" ref="V502">IFERROR(INDEX(#REF!,MATCH($Q502,#REF!,0)),"")</f>
        <v/>
      </c>
      <c r="W502" s="57" t="str">
        <f t="array" ref="W502">IFERROR(INDEX(#REF!,MATCH($Q502,#REF!,0)),"")</f>
        <v/>
      </c>
      <c r="X502" s="58" t="str">
        <f t="array" ref="X502">IFERROR(INDEX(#REF!,MATCH($Q502,#REF!,0)),"")</f>
        <v/>
      </c>
      <c r="Y502" s="58" t="str">
        <f t="array" ref="Y502">IFERROR(INDEX(#REF!,MATCH($Q502,#REF!,0)),"")</f>
        <v/>
      </c>
      <c r="Z502" s="58" t="str">
        <f t="array" ref="Z502">IFERROR(INDEX(#REF!,MATCH($Q502,#REF!,0)),"")</f>
        <v/>
      </c>
      <c r="AA502" s="58" t="e">
        <f t="shared" si="6"/>
        <v>#VALUE!</v>
      </c>
      <c r="AB502" s="56"/>
      <c r="AC502" s="56"/>
      <c r="AD502" s="56"/>
    </row>
    <row r="503" spans="1:30" ht="15.75" hidden="1" customHeight="1">
      <c r="A503" s="35" t="s">
        <v>1175</v>
      </c>
      <c r="B503" s="35" t="s">
        <v>51</v>
      </c>
      <c r="C503" s="36" t="s">
        <v>1176</v>
      </c>
      <c r="D503" s="37" t="s">
        <v>53</v>
      </c>
      <c r="E503" s="37">
        <v>60</v>
      </c>
      <c r="F503" s="38">
        <v>7200</v>
      </c>
      <c r="G503" s="39" t="s">
        <v>54</v>
      </c>
      <c r="H503" s="40">
        <v>46204</v>
      </c>
      <c r="I503" s="41" t="s">
        <v>55</v>
      </c>
      <c r="J503" s="41" t="s">
        <v>56</v>
      </c>
      <c r="K503" s="41" t="s">
        <v>164</v>
      </c>
      <c r="L503" s="41" t="s">
        <v>91</v>
      </c>
      <c r="M503" s="64" t="s">
        <v>95</v>
      </c>
      <c r="N503" s="43" t="s">
        <v>884</v>
      </c>
      <c r="O503" s="44" t="s">
        <v>60</v>
      </c>
      <c r="P503" s="44"/>
      <c r="Q503" s="44"/>
      <c r="R503" s="45"/>
      <c r="S503" s="45" t="s">
        <v>410</v>
      </c>
      <c r="T503" s="44"/>
      <c r="U503" s="44"/>
      <c r="V503" s="45" t="str">
        <f t="array" ref="V503">IFERROR(INDEX(#REF!,MATCH($Q503,#REF!,0)),"")</f>
        <v/>
      </c>
      <c r="W503" s="45" t="str">
        <f t="array" ref="W503">IFERROR(INDEX(#REF!,MATCH($Q503,#REF!,0)),"")</f>
        <v/>
      </c>
      <c r="X503" s="46" t="str">
        <f t="array" ref="X503">IFERROR(INDEX(#REF!,MATCH($Q503,#REF!,0)),"")</f>
        <v/>
      </c>
      <c r="Y503" s="46" t="str">
        <f t="array" ref="Y503">IFERROR(INDEX(#REF!,MATCH($Q503,#REF!,0)),"")</f>
        <v/>
      </c>
      <c r="Z503" s="46" t="str">
        <f t="array" ref="Z503">IFERROR(INDEX(#REF!,MATCH($Q503,#REF!,0)),"")</f>
        <v/>
      </c>
      <c r="AA503" s="46" t="e">
        <f t="shared" si="6"/>
        <v>#VALUE!</v>
      </c>
      <c r="AB503" s="44"/>
      <c r="AC503" s="44"/>
      <c r="AD503" s="44"/>
    </row>
    <row r="504" spans="1:30" ht="15.75" hidden="1" customHeight="1">
      <c r="A504" s="47" t="s">
        <v>1177</v>
      </c>
      <c r="B504" s="47" t="s">
        <v>848</v>
      </c>
      <c r="C504" s="60" t="s">
        <v>1111</v>
      </c>
      <c r="D504" s="49" t="s">
        <v>53</v>
      </c>
      <c r="E504" s="49">
        <v>10</v>
      </c>
      <c r="F504" s="50">
        <v>7200</v>
      </c>
      <c r="G504" s="51" t="s">
        <v>54</v>
      </c>
      <c r="H504" s="52">
        <v>46204</v>
      </c>
      <c r="I504" s="53" t="s">
        <v>55</v>
      </c>
      <c r="J504" s="53" t="s">
        <v>56</v>
      </c>
      <c r="K504" s="53" t="s">
        <v>164</v>
      </c>
      <c r="L504" s="53" t="s">
        <v>91</v>
      </c>
      <c r="M504" s="54" t="s">
        <v>59</v>
      </c>
      <c r="N504" s="55" t="s">
        <v>884</v>
      </c>
      <c r="O504" s="56" t="s">
        <v>60</v>
      </c>
      <c r="P504" s="56"/>
      <c r="Q504" s="56"/>
      <c r="R504" s="57" t="s">
        <v>228</v>
      </c>
      <c r="S504" s="57" t="s">
        <v>229</v>
      </c>
      <c r="T504" s="56"/>
      <c r="U504" s="56"/>
      <c r="V504" s="57" t="str">
        <f t="array" ref="V504">IFERROR(INDEX(#REF!,MATCH($Q504,#REF!,0)),"")</f>
        <v/>
      </c>
      <c r="W504" s="57" t="str">
        <f t="array" ref="W504">IFERROR(INDEX(#REF!,MATCH($Q504,#REF!,0)),"")</f>
        <v/>
      </c>
      <c r="X504" s="58" t="str">
        <f t="array" ref="X504">IFERROR(INDEX(#REF!,MATCH($Q504,#REF!,0)),"")</f>
        <v/>
      </c>
      <c r="Y504" s="58" t="str">
        <f t="array" ref="Y504">IFERROR(INDEX(#REF!,MATCH($Q504,#REF!,0)),"")</f>
        <v/>
      </c>
      <c r="Z504" s="58" t="str">
        <f t="array" ref="Z504">IFERROR(INDEX(#REF!,MATCH($Q504,#REF!,0)),"")</f>
        <v/>
      </c>
      <c r="AA504" s="58" t="e">
        <f t="shared" si="6"/>
        <v>#VALUE!</v>
      </c>
      <c r="AB504" s="56"/>
      <c r="AC504" s="56"/>
      <c r="AD504" s="56"/>
    </row>
    <row r="505" spans="1:30" ht="15.75" hidden="1" customHeight="1">
      <c r="A505" s="35" t="s">
        <v>1178</v>
      </c>
      <c r="B505" s="35" t="s">
        <v>51</v>
      </c>
      <c r="C505" s="36" t="s">
        <v>1179</v>
      </c>
      <c r="D505" s="37" t="s">
        <v>53</v>
      </c>
      <c r="E505" s="37">
        <v>30</v>
      </c>
      <c r="F505" s="38">
        <v>7200</v>
      </c>
      <c r="G505" s="39" t="s">
        <v>54</v>
      </c>
      <c r="H505" s="40">
        <v>46204</v>
      </c>
      <c r="I505" s="41" t="s">
        <v>55</v>
      </c>
      <c r="J505" s="41" t="s">
        <v>56</v>
      </c>
      <c r="K505" s="41" t="s">
        <v>164</v>
      </c>
      <c r="L505" s="41" t="s">
        <v>91</v>
      </c>
      <c r="M505" s="42" t="s">
        <v>153</v>
      </c>
      <c r="N505" s="43" t="s">
        <v>884</v>
      </c>
      <c r="O505" s="44" t="s">
        <v>60</v>
      </c>
      <c r="P505" s="44"/>
      <c r="Q505" s="44"/>
      <c r="R505" s="45"/>
      <c r="S505" s="45" t="s">
        <v>229</v>
      </c>
      <c r="T505" s="44"/>
      <c r="U505" s="44"/>
      <c r="V505" s="45" t="str">
        <f t="array" ref="V505">IFERROR(INDEX(#REF!,MATCH($Q505,#REF!,0)),"")</f>
        <v/>
      </c>
      <c r="W505" s="45" t="str">
        <f t="array" ref="W505">IFERROR(INDEX(#REF!,MATCH($Q505,#REF!,0)),"")</f>
        <v/>
      </c>
      <c r="X505" s="46" t="str">
        <f t="array" ref="X505">IFERROR(INDEX(#REF!,MATCH($Q505,#REF!,0)),"")</f>
        <v/>
      </c>
      <c r="Y505" s="46" t="str">
        <f t="array" ref="Y505">IFERROR(INDEX(#REF!,MATCH($Q505,#REF!,0)),"")</f>
        <v/>
      </c>
      <c r="Z505" s="46" t="str">
        <f t="array" ref="Z505">IFERROR(INDEX(#REF!,MATCH($Q505,#REF!,0)),"")</f>
        <v/>
      </c>
      <c r="AA505" s="46" t="e">
        <f t="shared" si="6"/>
        <v>#VALUE!</v>
      </c>
      <c r="AB505" s="44"/>
      <c r="AC505" s="44"/>
      <c r="AD505" s="44"/>
    </row>
    <row r="506" spans="1:30" ht="15.75" hidden="1" customHeight="1">
      <c r="A506" s="47" t="s">
        <v>1180</v>
      </c>
      <c r="B506" s="47" t="s">
        <v>51</v>
      </c>
      <c r="C506" s="60" t="s">
        <v>1181</v>
      </c>
      <c r="D506" s="49" t="s">
        <v>53</v>
      </c>
      <c r="E506" s="49">
        <v>6</v>
      </c>
      <c r="F506" s="50">
        <v>6600</v>
      </c>
      <c r="G506" s="51" t="s">
        <v>54</v>
      </c>
      <c r="H506" s="52">
        <v>46204</v>
      </c>
      <c r="I506" s="53" t="s">
        <v>55</v>
      </c>
      <c r="J506" s="53" t="s">
        <v>56</v>
      </c>
      <c r="K506" s="53" t="s">
        <v>164</v>
      </c>
      <c r="L506" s="53" t="s">
        <v>91</v>
      </c>
      <c r="M506" s="54" t="s">
        <v>148</v>
      </c>
      <c r="N506" s="55" t="s">
        <v>884</v>
      </c>
      <c r="O506" s="56" t="s">
        <v>60</v>
      </c>
      <c r="P506" s="56"/>
      <c r="Q506" s="56"/>
      <c r="R506" s="57">
        <f t="array" ref="R506">IFERROR(INDEX('BANCO DE DADOS'!$C$3:$C1104,MATCH(C506,'BANCO DE DADOS'!$B$3:$B1104,0),0),"")</f>
        <v>0</v>
      </c>
      <c r="S506" s="57" t="s">
        <v>1065</v>
      </c>
      <c r="T506" s="56"/>
      <c r="U506" s="56"/>
      <c r="V506" s="57" t="str">
        <f t="array" ref="V506">IFERROR(INDEX(#REF!,MATCH($Q506,#REF!,0)),"")</f>
        <v/>
      </c>
      <c r="W506" s="57" t="str">
        <f t="array" ref="W506">IFERROR(INDEX(#REF!,MATCH($Q506,#REF!,0)),"")</f>
        <v/>
      </c>
      <c r="X506" s="58" t="str">
        <f t="array" ref="X506">IFERROR(INDEX(#REF!,MATCH($Q506,#REF!,0)),"")</f>
        <v/>
      </c>
      <c r="Y506" s="58" t="str">
        <f t="array" ref="Y506">IFERROR(INDEX(#REF!,MATCH($Q506,#REF!,0)),"")</f>
        <v/>
      </c>
      <c r="Z506" s="58" t="str">
        <f t="array" ref="Z506">IFERROR(INDEX(#REF!,MATCH($Q506,#REF!,0)),"")</f>
        <v/>
      </c>
      <c r="AA506" s="58" t="e">
        <f t="shared" si="6"/>
        <v>#VALUE!</v>
      </c>
      <c r="AB506" s="56"/>
      <c r="AC506" s="56"/>
      <c r="AD506" s="56"/>
    </row>
    <row r="507" spans="1:30" ht="15.75" hidden="1" customHeight="1">
      <c r="A507" s="35" t="s">
        <v>1182</v>
      </c>
      <c r="B507" s="88" t="s">
        <v>51</v>
      </c>
      <c r="C507" s="36" t="s">
        <v>262</v>
      </c>
      <c r="D507" s="89" t="s">
        <v>53</v>
      </c>
      <c r="E507" s="89">
        <v>20</v>
      </c>
      <c r="F507" s="90">
        <v>6360</v>
      </c>
      <c r="G507" s="91" t="s">
        <v>54</v>
      </c>
      <c r="H507" s="92">
        <v>46204</v>
      </c>
      <c r="I507" s="93" t="s">
        <v>55</v>
      </c>
      <c r="J507" s="93" t="s">
        <v>56</v>
      </c>
      <c r="K507" s="93" t="s">
        <v>164</v>
      </c>
      <c r="L507" s="93" t="s">
        <v>91</v>
      </c>
      <c r="M507" s="66" t="s">
        <v>109</v>
      </c>
      <c r="N507" s="94" t="s">
        <v>884</v>
      </c>
      <c r="O507" s="44" t="s">
        <v>60</v>
      </c>
      <c r="P507" s="67"/>
      <c r="Q507" s="67"/>
      <c r="R507" s="68" t="s">
        <v>221</v>
      </c>
      <c r="S507" s="68" t="s">
        <v>263</v>
      </c>
      <c r="T507" s="67"/>
      <c r="U507" s="67"/>
      <c r="V507" s="45" t="str">
        <f t="array" ref="V507">IFERROR(INDEX(#REF!,MATCH($Q507,#REF!,0)),"")</f>
        <v/>
      </c>
      <c r="W507" s="45" t="str">
        <f t="array" ref="W507">IFERROR(INDEX(#REF!,MATCH($Q507,#REF!,0)),"")</f>
        <v/>
      </c>
      <c r="X507" s="46" t="str">
        <f t="array" ref="X507">IFERROR(INDEX(#REF!,MATCH($Q507,#REF!,0)),"")</f>
        <v/>
      </c>
      <c r="Y507" s="46" t="str">
        <f t="array" ref="Y507">IFERROR(INDEX(#REF!,MATCH($Q507,#REF!,0)),"")</f>
        <v/>
      </c>
      <c r="Z507" s="46" t="str">
        <f t="array" ref="Z507">IFERROR(INDEX(#REF!,MATCH($Q507,#REF!,0)),"")</f>
        <v/>
      </c>
      <c r="AA507" s="46" t="e">
        <f t="shared" si="6"/>
        <v>#VALUE!</v>
      </c>
      <c r="AB507" s="67"/>
      <c r="AC507" s="67"/>
      <c r="AD507" s="67"/>
    </row>
    <row r="508" spans="1:30" ht="15.75" hidden="1" customHeight="1">
      <c r="A508" s="47" t="s">
        <v>1183</v>
      </c>
      <c r="B508" s="47" t="s">
        <v>51</v>
      </c>
      <c r="C508" s="60" t="s">
        <v>1184</v>
      </c>
      <c r="D508" s="49" t="s">
        <v>53</v>
      </c>
      <c r="E508" s="49">
        <v>4</v>
      </c>
      <c r="F508" s="50">
        <v>6000</v>
      </c>
      <c r="G508" s="51" t="s">
        <v>54</v>
      </c>
      <c r="H508" s="52">
        <v>46204</v>
      </c>
      <c r="I508" s="53" t="s">
        <v>55</v>
      </c>
      <c r="J508" s="53" t="s">
        <v>56</v>
      </c>
      <c r="K508" s="53" t="s">
        <v>164</v>
      </c>
      <c r="L508" s="53" t="s">
        <v>91</v>
      </c>
      <c r="M508" s="62" t="s">
        <v>95</v>
      </c>
      <c r="N508" s="55" t="s">
        <v>884</v>
      </c>
      <c r="O508" s="56" t="s">
        <v>60</v>
      </c>
      <c r="P508" s="56"/>
      <c r="Q508" s="56"/>
      <c r="R508" s="57" t="s">
        <v>755</v>
      </c>
      <c r="S508" s="57" t="s">
        <v>467</v>
      </c>
      <c r="T508" s="56"/>
      <c r="U508" s="56"/>
      <c r="V508" s="57" t="str">
        <f t="array" ref="V508">IFERROR(INDEX(#REF!,MATCH($Q508,#REF!,0)),"")</f>
        <v/>
      </c>
      <c r="W508" s="57" t="str">
        <f t="array" ref="W508">IFERROR(INDEX(#REF!,MATCH($Q508,#REF!,0)),"")</f>
        <v/>
      </c>
      <c r="X508" s="58" t="str">
        <f t="array" ref="X508">IFERROR(INDEX(#REF!,MATCH($Q508,#REF!,0)),"")</f>
        <v/>
      </c>
      <c r="Y508" s="58" t="str">
        <f t="array" ref="Y508">IFERROR(INDEX(#REF!,MATCH($Q508,#REF!,0)),"")</f>
        <v/>
      </c>
      <c r="Z508" s="58" t="str">
        <f t="array" ref="Z508">IFERROR(INDEX(#REF!,MATCH($Q508,#REF!,0)),"")</f>
        <v/>
      </c>
      <c r="AA508" s="58" t="e">
        <f t="shared" si="6"/>
        <v>#VALUE!</v>
      </c>
      <c r="AB508" s="56"/>
      <c r="AC508" s="56"/>
      <c r="AD508" s="56"/>
    </row>
    <row r="509" spans="1:30" ht="15.75" hidden="1" customHeight="1">
      <c r="A509" s="35" t="s">
        <v>1185</v>
      </c>
      <c r="B509" s="35" t="s">
        <v>51</v>
      </c>
      <c r="C509" s="36" t="s">
        <v>1186</v>
      </c>
      <c r="D509" s="37" t="s">
        <v>53</v>
      </c>
      <c r="E509" s="37">
        <v>1</v>
      </c>
      <c r="F509" s="38">
        <v>6000</v>
      </c>
      <c r="G509" s="39" t="s">
        <v>54</v>
      </c>
      <c r="H509" s="40">
        <v>46204</v>
      </c>
      <c r="I509" s="41" t="s">
        <v>55</v>
      </c>
      <c r="J509" s="41" t="s">
        <v>56</v>
      </c>
      <c r="K509" s="41" t="s">
        <v>164</v>
      </c>
      <c r="L509" s="41" t="s">
        <v>91</v>
      </c>
      <c r="M509" s="42" t="s">
        <v>153</v>
      </c>
      <c r="N509" s="43" t="s">
        <v>884</v>
      </c>
      <c r="O509" s="44" t="s">
        <v>60</v>
      </c>
      <c r="P509" s="44"/>
      <c r="Q509" s="44"/>
      <c r="R509" s="45"/>
      <c r="S509" s="45" t="s">
        <v>1187</v>
      </c>
      <c r="T509" s="44"/>
      <c r="U509" s="44"/>
      <c r="V509" s="45" t="str">
        <f t="array" ref="V509">IFERROR(INDEX(#REF!,MATCH($Q509,#REF!,0)),"")</f>
        <v/>
      </c>
      <c r="W509" s="45" t="str">
        <f t="array" ref="W509">IFERROR(INDEX(#REF!,MATCH($Q509,#REF!,0)),"")</f>
        <v/>
      </c>
      <c r="X509" s="46" t="str">
        <f t="array" ref="X509">IFERROR(INDEX(#REF!,MATCH($Q509,#REF!,0)),"")</f>
        <v/>
      </c>
      <c r="Y509" s="46" t="str">
        <f t="array" ref="Y509">IFERROR(INDEX(#REF!,MATCH($Q509,#REF!,0)),"")</f>
        <v/>
      </c>
      <c r="Z509" s="46" t="str">
        <f t="array" ref="Z509">IFERROR(INDEX(#REF!,MATCH($Q509,#REF!,0)),"")</f>
        <v/>
      </c>
      <c r="AA509" s="46" t="e">
        <f t="shared" si="6"/>
        <v>#VALUE!</v>
      </c>
      <c r="AB509" s="44"/>
      <c r="AC509" s="44"/>
      <c r="AD509" s="44"/>
    </row>
    <row r="510" spans="1:30" ht="15.75" hidden="1" customHeight="1">
      <c r="A510" s="47" t="s">
        <v>1188</v>
      </c>
      <c r="B510" s="47" t="s">
        <v>51</v>
      </c>
      <c r="C510" s="60" t="s">
        <v>472</v>
      </c>
      <c r="D510" s="49" t="s">
        <v>53</v>
      </c>
      <c r="E510" s="49">
        <v>200</v>
      </c>
      <c r="F510" s="50">
        <v>6000</v>
      </c>
      <c r="G510" s="51" t="s">
        <v>54</v>
      </c>
      <c r="H510" s="52">
        <v>46174</v>
      </c>
      <c r="I510" s="53" t="s">
        <v>55</v>
      </c>
      <c r="J510" s="53" t="s">
        <v>56</v>
      </c>
      <c r="K510" s="53" t="s">
        <v>164</v>
      </c>
      <c r="L510" s="53" t="s">
        <v>91</v>
      </c>
      <c r="M510" s="54" t="s">
        <v>59</v>
      </c>
      <c r="N510" s="55" t="s">
        <v>884</v>
      </c>
      <c r="O510" s="56" t="s">
        <v>60</v>
      </c>
      <c r="P510" s="56"/>
      <c r="Q510" s="56"/>
      <c r="R510" s="57"/>
      <c r="S510" s="57" t="s">
        <v>410</v>
      </c>
      <c r="T510" s="56"/>
      <c r="U510" s="56"/>
      <c r="V510" s="57" t="str">
        <f t="array" ref="V510">IFERROR(INDEX(#REF!,MATCH($Q510,#REF!,0)),"")</f>
        <v/>
      </c>
      <c r="W510" s="57" t="str">
        <f t="array" ref="W510">IFERROR(INDEX(#REF!,MATCH($Q510,#REF!,0)),"")</f>
        <v/>
      </c>
      <c r="X510" s="58" t="str">
        <f t="array" ref="X510">IFERROR(INDEX(#REF!,MATCH($Q510,#REF!,0)),"")</f>
        <v/>
      </c>
      <c r="Y510" s="58" t="str">
        <f t="array" ref="Y510">IFERROR(INDEX(#REF!,MATCH($Q510,#REF!,0)),"")</f>
        <v/>
      </c>
      <c r="Z510" s="58" t="str">
        <f t="array" ref="Z510">IFERROR(INDEX(#REF!,MATCH($Q510,#REF!,0)),"")</f>
        <v/>
      </c>
      <c r="AA510" s="58" t="e">
        <f t="shared" si="6"/>
        <v>#VALUE!</v>
      </c>
      <c r="AB510" s="56"/>
      <c r="AC510" s="56"/>
      <c r="AD510" s="56"/>
    </row>
    <row r="511" spans="1:30" ht="15.75" hidden="1" customHeight="1">
      <c r="A511" s="35" t="s">
        <v>1189</v>
      </c>
      <c r="B511" s="35" t="s">
        <v>51</v>
      </c>
      <c r="C511" s="36" t="s">
        <v>1190</v>
      </c>
      <c r="D511" s="37" t="s">
        <v>53</v>
      </c>
      <c r="E511" s="37">
        <v>60</v>
      </c>
      <c r="F511" s="38">
        <v>6000</v>
      </c>
      <c r="G511" s="39" t="s">
        <v>54</v>
      </c>
      <c r="H511" s="40">
        <v>46204</v>
      </c>
      <c r="I511" s="41" t="s">
        <v>55</v>
      </c>
      <c r="J511" s="41" t="s">
        <v>56</v>
      </c>
      <c r="K511" s="41" t="s">
        <v>164</v>
      </c>
      <c r="L511" s="41" t="s">
        <v>91</v>
      </c>
      <c r="M511" s="42" t="s">
        <v>136</v>
      </c>
      <c r="N511" s="43" t="s">
        <v>884</v>
      </c>
      <c r="O511" s="44" t="s">
        <v>60</v>
      </c>
      <c r="P511" s="44"/>
      <c r="Q511" s="44"/>
      <c r="R511" s="45"/>
      <c r="S511" s="45" t="s">
        <v>410</v>
      </c>
      <c r="T511" s="44"/>
      <c r="U511" s="44"/>
      <c r="V511" s="45" t="str">
        <f t="array" ref="V511">IFERROR(INDEX(#REF!,MATCH($Q511,#REF!,0)),"")</f>
        <v/>
      </c>
      <c r="W511" s="45" t="str">
        <f t="array" ref="W511">IFERROR(INDEX(#REF!,MATCH($Q511,#REF!,0)),"")</f>
        <v/>
      </c>
      <c r="X511" s="46" t="str">
        <f t="array" ref="X511">IFERROR(INDEX(#REF!,MATCH($Q511,#REF!,0)),"")</f>
        <v/>
      </c>
      <c r="Y511" s="46" t="str">
        <f t="array" ref="Y511">IFERROR(INDEX(#REF!,MATCH($Q511,#REF!,0)),"")</f>
        <v/>
      </c>
      <c r="Z511" s="46" t="str">
        <f t="array" ref="Z511">IFERROR(INDEX(#REF!,MATCH($Q511,#REF!,0)),"")</f>
        <v/>
      </c>
      <c r="AA511" s="46" t="e">
        <f t="shared" si="6"/>
        <v>#VALUE!</v>
      </c>
      <c r="AB511" s="44"/>
      <c r="AC511" s="44"/>
      <c r="AD511" s="44"/>
    </row>
    <row r="512" spans="1:30" ht="15.75" hidden="1" customHeight="1">
      <c r="A512" s="47" t="s">
        <v>1191</v>
      </c>
      <c r="B512" s="47" t="s">
        <v>861</v>
      </c>
      <c r="C512" s="60" t="s">
        <v>1192</v>
      </c>
      <c r="D512" s="49" t="s">
        <v>53</v>
      </c>
      <c r="E512" s="49">
        <v>4</v>
      </c>
      <c r="F512" s="50">
        <v>6000</v>
      </c>
      <c r="G512" s="51" t="s">
        <v>54</v>
      </c>
      <c r="H512" s="52">
        <v>46204</v>
      </c>
      <c r="I512" s="53" t="s">
        <v>55</v>
      </c>
      <c r="J512" s="53" t="s">
        <v>56</v>
      </c>
      <c r="K512" s="53" t="s">
        <v>164</v>
      </c>
      <c r="L512" s="53" t="s">
        <v>91</v>
      </c>
      <c r="M512" s="54" t="s">
        <v>59</v>
      </c>
      <c r="N512" s="55" t="s">
        <v>884</v>
      </c>
      <c r="O512" s="56" t="s">
        <v>60</v>
      </c>
      <c r="P512" s="56"/>
      <c r="Q512" s="56"/>
      <c r="R512" s="57">
        <f t="array" ref="R512">IFERROR(INDEX('BANCO DE DADOS'!$C$3:$C1104,MATCH(C512,'BANCO DE DADOS'!$B$3:$B1104,0),0),"")</f>
        <v>0</v>
      </c>
      <c r="S512" s="57" t="s">
        <v>781</v>
      </c>
      <c r="T512" s="56"/>
      <c r="U512" s="56"/>
      <c r="V512" s="57" t="str">
        <f t="array" ref="V512">IFERROR(INDEX(#REF!,MATCH($Q512,#REF!,0)),"")</f>
        <v/>
      </c>
      <c r="W512" s="57" t="str">
        <f t="array" ref="W512">IFERROR(INDEX(#REF!,MATCH($Q512,#REF!,0)),"")</f>
        <v/>
      </c>
      <c r="X512" s="58" t="str">
        <f t="array" ref="X512">IFERROR(INDEX(#REF!,MATCH($Q512,#REF!,0)),"")</f>
        <v/>
      </c>
      <c r="Y512" s="58" t="str">
        <f t="array" ref="Y512">IFERROR(INDEX(#REF!,MATCH($Q512,#REF!,0)),"")</f>
        <v/>
      </c>
      <c r="Z512" s="58" t="str">
        <f t="array" ref="Z512">IFERROR(INDEX(#REF!,MATCH($Q512,#REF!,0)),"")</f>
        <v/>
      </c>
      <c r="AA512" s="58" t="e">
        <f t="shared" si="6"/>
        <v>#VALUE!</v>
      </c>
      <c r="AB512" s="56"/>
      <c r="AC512" s="56"/>
      <c r="AD512" s="56"/>
    </row>
    <row r="513" spans="1:30" ht="15.75" hidden="1" customHeight="1">
      <c r="A513" s="35" t="s">
        <v>1193</v>
      </c>
      <c r="B513" s="35" t="s">
        <v>51</v>
      </c>
      <c r="C513" s="36" t="s">
        <v>1194</v>
      </c>
      <c r="D513" s="37" t="s">
        <v>53</v>
      </c>
      <c r="E513" s="37">
        <v>45</v>
      </c>
      <c r="F513" s="38">
        <v>5940</v>
      </c>
      <c r="G513" s="39" t="s">
        <v>54</v>
      </c>
      <c r="H513" s="40">
        <v>46204</v>
      </c>
      <c r="I513" s="41" t="s">
        <v>55</v>
      </c>
      <c r="J513" s="41" t="s">
        <v>56</v>
      </c>
      <c r="K513" s="41" t="s">
        <v>164</v>
      </c>
      <c r="L513" s="41" t="s">
        <v>91</v>
      </c>
      <c r="M513" s="42" t="s">
        <v>73</v>
      </c>
      <c r="N513" s="43" t="s">
        <v>884</v>
      </c>
      <c r="O513" s="44" t="s">
        <v>60</v>
      </c>
      <c r="P513" s="44"/>
      <c r="Q513" s="44"/>
      <c r="R513" s="45"/>
      <c r="S513" s="45" t="s">
        <v>410</v>
      </c>
      <c r="T513" s="44"/>
      <c r="U513" s="44"/>
      <c r="V513" s="45" t="str">
        <f t="array" ref="V513">IFERROR(INDEX(#REF!,MATCH($Q513,#REF!,0)),"")</f>
        <v/>
      </c>
      <c r="W513" s="45" t="str">
        <f t="array" ref="W513">IFERROR(INDEX(#REF!,MATCH($Q513,#REF!,0)),"")</f>
        <v/>
      </c>
      <c r="X513" s="46" t="str">
        <f t="array" ref="X513">IFERROR(INDEX(#REF!,MATCH($Q513,#REF!,0)),"")</f>
        <v/>
      </c>
      <c r="Y513" s="46" t="str">
        <f t="array" ref="Y513">IFERROR(INDEX(#REF!,MATCH($Q513,#REF!,0)),"")</f>
        <v/>
      </c>
      <c r="Z513" s="46" t="str">
        <f t="array" ref="Z513">IFERROR(INDEX(#REF!,MATCH($Q513,#REF!,0)),"")</f>
        <v/>
      </c>
      <c r="AA513" s="46" t="e">
        <f t="shared" si="6"/>
        <v>#VALUE!</v>
      </c>
      <c r="AB513" s="44"/>
      <c r="AC513" s="44"/>
      <c r="AD513" s="44"/>
    </row>
    <row r="514" spans="1:30" ht="15.75" hidden="1" customHeight="1">
      <c r="A514" s="47" t="s">
        <v>1195</v>
      </c>
      <c r="B514" s="47" t="s">
        <v>894</v>
      </c>
      <c r="C514" s="60" t="s">
        <v>1196</v>
      </c>
      <c r="D514" s="49" t="s">
        <v>53</v>
      </c>
      <c r="E514" s="49">
        <v>6</v>
      </c>
      <c r="F514" s="50">
        <v>5940</v>
      </c>
      <c r="G514" s="51" t="s">
        <v>54</v>
      </c>
      <c r="H514" s="52">
        <v>46204</v>
      </c>
      <c r="I514" s="53" t="s">
        <v>55</v>
      </c>
      <c r="J514" s="53" t="s">
        <v>56</v>
      </c>
      <c r="K514" s="53" t="s">
        <v>164</v>
      </c>
      <c r="L514" s="53" t="s">
        <v>91</v>
      </c>
      <c r="M514" s="54" t="s">
        <v>148</v>
      </c>
      <c r="N514" s="55" t="s">
        <v>884</v>
      </c>
      <c r="O514" s="56" t="s">
        <v>60</v>
      </c>
      <c r="P514" s="56"/>
      <c r="Q514" s="56"/>
      <c r="R514" s="57" t="s">
        <v>221</v>
      </c>
      <c r="S514" s="57" t="s">
        <v>222</v>
      </c>
      <c r="T514" s="56"/>
      <c r="U514" s="56"/>
      <c r="V514" s="57" t="str">
        <f t="array" ref="V514">IFERROR(INDEX(#REF!,MATCH($Q514,#REF!,0)),"")</f>
        <v/>
      </c>
      <c r="W514" s="57" t="str">
        <f t="array" ref="W514">IFERROR(INDEX(#REF!,MATCH($Q514,#REF!,0)),"")</f>
        <v/>
      </c>
      <c r="X514" s="58" t="str">
        <f t="array" ref="X514">IFERROR(INDEX(#REF!,MATCH($Q514,#REF!,0)),"")</f>
        <v/>
      </c>
      <c r="Y514" s="58" t="str">
        <f t="array" ref="Y514">IFERROR(INDEX(#REF!,MATCH($Q514,#REF!,0)),"")</f>
        <v/>
      </c>
      <c r="Z514" s="58" t="str">
        <f t="array" ref="Z514">IFERROR(INDEX(#REF!,MATCH($Q514,#REF!,0)),"")</f>
        <v/>
      </c>
      <c r="AA514" s="58" t="e">
        <f t="shared" si="6"/>
        <v>#VALUE!</v>
      </c>
      <c r="AB514" s="56"/>
      <c r="AC514" s="56"/>
      <c r="AD514" s="56"/>
    </row>
    <row r="515" spans="1:30" ht="15.75" hidden="1" customHeight="1">
      <c r="A515" s="35" t="s">
        <v>1197</v>
      </c>
      <c r="B515" s="35" t="s">
        <v>51</v>
      </c>
      <c r="C515" s="36" t="s">
        <v>1198</v>
      </c>
      <c r="D515" s="37" t="s">
        <v>53</v>
      </c>
      <c r="E515" s="37">
        <v>4</v>
      </c>
      <c r="F515" s="38">
        <v>5600</v>
      </c>
      <c r="G515" s="39" t="s">
        <v>54</v>
      </c>
      <c r="H515" s="40">
        <v>46204</v>
      </c>
      <c r="I515" s="41" t="s">
        <v>55</v>
      </c>
      <c r="J515" s="41" t="s">
        <v>56</v>
      </c>
      <c r="K515" s="41" t="s">
        <v>164</v>
      </c>
      <c r="L515" s="41" t="s">
        <v>91</v>
      </c>
      <c r="M515" s="42" t="s">
        <v>109</v>
      </c>
      <c r="N515" s="43" t="s">
        <v>884</v>
      </c>
      <c r="O515" s="44" t="s">
        <v>60</v>
      </c>
      <c r="P515" s="44"/>
      <c r="Q515" s="44"/>
      <c r="R515" s="45"/>
      <c r="S515" s="45" t="s">
        <v>1199</v>
      </c>
      <c r="T515" s="44"/>
      <c r="U515" s="44"/>
      <c r="V515" s="45" t="str">
        <f t="array" ref="V515">IFERROR(INDEX(#REF!,MATCH($Q515,#REF!,0)),"")</f>
        <v/>
      </c>
      <c r="W515" s="45" t="str">
        <f t="array" ref="W515">IFERROR(INDEX(#REF!,MATCH($Q515,#REF!,0)),"")</f>
        <v/>
      </c>
      <c r="X515" s="46" t="str">
        <f t="array" ref="X515">IFERROR(INDEX(#REF!,MATCH($Q515,#REF!,0)),"")</f>
        <v/>
      </c>
      <c r="Y515" s="46" t="str">
        <f t="array" ref="Y515">IFERROR(INDEX(#REF!,MATCH($Q515,#REF!,0)),"")</f>
        <v/>
      </c>
      <c r="Z515" s="46" t="str">
        <f t="array" ref="Z515">IFERROR(INDEX(#REF!,MATCH($Q515,#REF!,0)),"")</f>
        <v/>
      </c>
      <c r="AA515" s="46" t="e">
        <f t="shared" si="6"/>
        <v>#VALUE!</v>
      </c>
      <c r="AB515" s="44"/>
      <c r="AC515" s="44"/>
      <c r="AD515" s="44"/>
    </row>
    <row r="516" spans="1:30" ht="15.75" hidden="1" customHeight="1">
      <c r="A516" s="47" t="s">
        <v>1200</v>
      </c>
      <c r="B516" s="47" t="s">
        <v>51</v>
      </c>
      <c r="C516" s="60" t="s">
        <v>436</v>
      </c>
      <c r="D516" s="49" t="s">
        <v>53</v>
      </c>
      <c r="E516" s="49">
        <v>50</v>
      </c>
      <c r="F516" s="50">
        <v>5500</v>
      </c>
      <c r="G516" s="51" t="s">
        <v>54</v>
      </c>
      <c r="H516" s="52">
        <v>46204</v>
      </c>
      <c r="I516" s="53" t="s">
        <v>55</v>
      </c>
      <c r="J516" s="53" t="s">
        <v>56</v>
      </c>
      <c r="K516" s="53" t="s">
        <v>164</v>
      </c>
      <c r="L516" s="53" t="s">
        <v>91</v>
      </c>
      <c r="M516" s="54" t="s">
        <v>136</v>
      </c>
      <c r="N516" s="55" t="s">
        <v>884</v>
      </c>
      <c r="O516" s="56" t="s">
        <v>60</v>
      </c>
      <c r="P516" s="56"/>
      <c r="Q516" s="56"/>
      <c r="R516" s="57" t="s">
        <v>228</v>
      </c>
      <c r="S516" s="57" t="s">
        <v>229</v>
      </c>
      <c r="T516" s="56"/>
      <c r="U516" s="56"/>
      <c r="V516" s="57" t="str">
        <f t="array" ref="V516">IFERROR(INDEX(#REF!,MATCH($Q516,#REF!,0)),"")</f>
        <v/>
      </c>
      <c r="W516" s="57" t="str">
        <f t="array" ref="W516">IFERROR(INDEX(#REF!,MATCH($Q516,#REF!,0)),"")</f>
        <v/>
      </c>
      <c r="X516" s="58" t="str">
        <f t="array" ref="X516">IFERROR(INDEX(#REF!,MATCH($Q516,#REF!,0)),"")</f>
        <v/>
      </c>
      <c r="Y516" s="58" t="str">
        <f t="array" ref="Y516">IFERROR(INDEX(#REF!,MATCH($Q516,#REF!,0)),"")</f>
        <v/>
      </c>
      <c r="Z516" s="58" t="str">
        <f t="array" ref="Z516">IFERROR(INDEX(#REF!,MATCH($Q516,#REF!,0)),"")</f>
        <v/>
      </c>
      <c r="AA516" s="58" t="e">
        <f t="shared" si="6"/>
        <v>#VALUE!</v>
      </c>
      <c r="AB516" s="56"/>
      <c r="AC516" s="56"/>
      <c r="AD516" s="56"/>
    </row>
    <row r="517" spans="1:30" ht="15.75" hidden="1" customHeight="1">
      <c r="A517" s="35" t="s">
        <v>1201</v>
      </c>
      <c r="B517" s="35" t="s">
        <v>51</v>
      </c>
      <c r="C517" s="36" t="s">
        <v>1202</v>
      </c>
      <c r="D517" s="37" t="s">
        <v>53</v>
      </c>
      <c r="E517" s="37">
        <v>100</v>
      </c>
      <c r="F517" s="38">
        <v>5400</v>
      </c>
      <c r="G517" s="39" t="s">
        <v>54</v>
      </c>
      <c r="H517" s="40">
        <v>46204</v>
      </c>
      <c r="I517" s="41" t="s">
        <v>55</v>
      </c>
      <c r="J517" s="41" t="s">
        <v>56</v>
      </c>
      <c r="K517" s="41" t="s">
        <v>164</v>
      </c>
      <c r="L517" s="41" t="s">
        <v>91</v>
      </c>
      <c r="M517" s="42" t="s">
        <v>59</v>
      </c>
      <c r="N517" s="43" t="s">
        <v>884</v>
      </c>
      <c r="O517" s="44" t="s">
        <v>60</v>
      </c>
      <c r="P517" s="44"/>
      <c r="Q517" s="44"/>
      <c r="R517" s="45">
        <f t="array" ref="R517">IFERROR(INDEX('BANCO DE DADOS'!$C$3:$C1104,MATCH(C517,'BANCO DE DADOS'!$B$3:$B1104,0),0),"")</f>
        <v>0</v>
      </c>
      <c r="S517" s="45" t="s">
        <v>529</v>
      </c>
      <c r="T517" s="44"/>
      <c r="U517" s="44"/>
      <c r="V517" s="45" t="str">
        <f t="array" ref="V517">IFERROR(INDEX(#REF!,MATCH($Q517,#REF!,0)),"")</f>
        <v/>
      </c>
      <c r="W517" s="45" t="str">
        <f t="array" ref="W517">IFERROR(INDEX(#REF!,MATCH($Q517,#REF!,0)),"")</f>
        <v/>
      </c>
      <c r="X517" s="46" t="str">
        <f t="array" ref="X517">IFERROR(INDEX(#REF!,MATCH($Q517,#REF!,0)),"")</f>
        <v/>
      </c>
      <c r="Y517" s="46" t="str">
        <f t="array" ref="Y517">IFERROR(INDEX(#REF!,MATCH($Q517,#REF!,0)),"")</f>
        <v/>
      </c>
      <c r="Z517" s="46" t="str">
        <f t="array" ref="Z517">IFERROR(INDEX(#REF!,MATCH($Q517,#REF!,0)),"")</f>
        <v/>
      </c>
      <c r="AA517" s="46" t="e">
        <f t="shared" si="6"/>
        <v>#VALUE!</v>
      </c>
      <c r="AB517" s="44"/>
      <c r="AC517" s="44"/>
      <c r="AD517" s="44"/>
    </row>
    <row r="518" spans="1:30" ht="15.75" hidden="1" customHeight="1">
      <c r="A518" s="47" t="s">
        <v>1203</v>
      </c>
      <c r="B518" s="47" t="s">
        <v>51</v>
      </c>
      <c r="C518" s="60" t="s">
        <v>1204</v>
      </c>
      <c r="D518" s="49" t="s">
        <v>53</v>
      </c>
      <c r="E518" s="49">
        <v>30</v>
      </c>
      <c r="F518" s="50">
        <v>5400</v>
      </c>
      <c r="G518" s="51" t="s">
        <v>54</v>
      </c>
      <c r="H518" s="52">
        <v>46204</v>
      </c>
      <c r="I518" s="53" t="s">
        <v>55</v>
      </c>
      <c r="J518" s="53" t="s">
        <v>56</v>
      </c>
      <c r="K518" s="53" t="s">
        <v>164</v>
      </c>
      <c r="L518" s="53" t="s">
        <v>84</v>
      </c>
      <c r="M518" s="54" t="s">
        <v>102</v>
      </c>
      <c r="N518" s="55" t="s">
        <v>884</v>
      </c>
      <c r="O518" s="56" t="s">
        <v>60</v>
      </c>
      <c r="P518" s="56"/>
      <c r="Q518" s="56"/>
      <c r="R518" s="57"/>
      <c r="S518" s="57" t="s">
        <v>352</v>
      </c>
      <c r="T518" s="56"/>
      <c r="U518" s="56"/>
      <c r="V518" s="57" t="str">
        <f t="array" ref="V518">IFERROR(INDEX(#REF!,MATCH($Q518,#REF!,0)),"")</f>
        <v/>
      </c>
      <c r="W518" s="57" t="str">
        <f t="array" ref="W518">IFERROR(INDEX(#REF!,MATCH($Q518,#REF!,0)),"")</f>
        <v/>
      </c>
      <c r="X518" s="58" t="str">
        <f t="array" ref="X518">IFERROR(INDEX(#REF!,MATCH($Q518,#REF!,0)),"")</f>
        <v/>
      </c>
      <c r="Y518" s="58" t="str">
        <f t="array" ref="Y518">IFERROR(INDEX(#REF!,MATCH($Q518,#REF!,0)),"")</f>
        <v/>
      </c>
      <c r="Z518" s="58" t="str">
        <f t="array" ref="Z518">IFERROR(INDEX(#REF!,MATCH($Q518,#REF!,0)),"")</f>
        <v/>
      </c>
      <c r="AA518" s="58" t="e">
        <f t="shared" si="6"/>
        <v>#VALUE!</v>
      </c>
      <c r="AB518" s="56"/>
      <c r="AC518" s="56"/>
      <c r="AD518" s="56"/>
    </row>
    <row r="519" spans="1:30" ht="15.75" hidden="1" customHeight="1">
      <c r="A519" s="35" t="s">
        <v>1205</v>
      </c>
      <c r="B519" s="35" t="s">
        <v>51</v>
      </c>
      <c r="C519" s="36" t="s">
        <v>1206</v>
      </c>
      <c r="D519" s="37" t="s">
        <v>53</v>
      </c>
      <c r="E519" s="37">
        <v>10</v>
      </c>
      <c r="F519" s="38">
        <v>5000</v>
      </c>
      <c r="G519" s="39" t="s">
        <v>54</v>
      </c>
      <c r="H519" s="40">
        <v>46204</v>
      </c>
      <c r="I519" s="41" t="s">
        <v>55</v>
      </c>
      <c r="J519" s="41" t="s">
        <v>56</v>
      </c>
      <c r="K519" s="41" t="s">
        <v>164</v>
      </c>
      <c r="L519" s="41" t="s">
        <v>91</v>
      </c>
      <c r="M519" s="42" t="s">
        <v>148</v>
      </c>
      <c r="N519" s="43" t="s">
        <v>884</v>
      </c>
      <c r="O519" s="44" t="s">
        <v>60</v>
      </c>
      <c r="P519" s="44"/>
      <c r="Q519" s="44"/>
      <c r="R519" s="45"/>
      <c r="S519" s="45" t="s">
        <v>229</v>
      </c>
      <c r="T519" s="44"/>
      <c r="U519" s="44"/>
      <c r="V519" s="45" t="str">
        <f t="array" ref="V519">IFERROR(INDEX(#REF!,MATCH($Q519,#REF!,0)),"")</f>
        <v/>
      </c>
      <c r="W519" s="45" t="str">
        <f t="array" ref="W519">IFERROR(INDEX(#REF!,MATCH($Q519,#REF!,0)),"")</f>
        <v/>
      </c>
      <c r="X519" s="46" t="str">
        <f t="array" ref="X519">IFERROR(INDEX(#REF!,MATCH($Q519,#REF!,0)),"")</f>
        <v/>
      </c>
      <c r="Y519" s="46" t="str">
        <f t="array" ref="Y519">IFERROR(INDEX(#REF!,MATCH($Q519,#REF!,0)),"")</f>
        <v/>
      </c>
      <c r="Z519" s="46" t="str">
        <f t="array" ref="Z519">IFERROR(INDEX(#REF!,MATCH($Q519,#REF!,0)),"")</f>
        <v/>
      </c>
      <c r="AA519" s="46" t="e">
        <f t="shared" si="6"/>
        <v>#VALUE!</v>
      </c>
      <c r="AB519" s="44"/>
      <c r="AC519" s="44"/>
      <c r="AD519" s="44"/>
    </row>
    <row r="520" spans="1:30" ht="15.75" hidden="1" customHeight="1">
      <c r="A520" s="47" t="s">
        <v>1207</v>
      </c>
      <c r="B520" s="47" t="s">
        <v>51</v>
      </c>
      <c r="C520" s="60" t="s">
        <v>1208</v>
      </c>
      <c r="D520" s="49" t="s">
        <v>583</v>
      </c>
      <c r="E520" s="49">
        <v>4</v>
      </c>
      <c r="F520" s="50">
        <v>4800</v>
      </c>
      <c r="G520" s="51" t="s">
        <v>54</v>
      </c>
      <c r="H520" s="52">
        <v>46204</v>
      </c>
      <c r="I520" s="53" t="s">
        <v>55</v>
      </c>
      <c r="J520" s="53" t="s">
        <v>56</v>
      </c>
      <c r="K520" s="53" t="s">
        <v>164</v>
      </c>
      <c r="L520" s="53" t="s">
        <v>91</v>
      </c>
      <c r="M520" s="54" t="s">
        <v>109</v>
      </c>
      <c r="N520" s="55" t="s">
        <v>884</v>
      </c>
      <c r="O520" s="56" t="s">
        <v>60</v>
      </c>
      <c r="P520" s="56"/>
      <c r="Q520" s="56"/>
      <c r="R520" s="57"/>
      <c r="S520" s="57" t="s">
        <v>1209</v>
      </c>
      <c r="T520" s="56"/>
      <c r="U520" s="56"/>
      <c r="V520" s="57" t="str">
        <f t="array" ref="V520">IFERROR(INDEX(#REF!,MATCH($Q520,#REF!,0)),"")</f>
        <v/>
      </c>
      <c r="W520" s="57" t="str">
        <f t="array" ref="W520">IFERROR(INDEX(#REF!,MATCH($Q520,#REF!,0)),"")</f>
        <v/>
      </c>
      <c r="X520" s="58" t="str">
        <f t="array" ref="X520">IFERROR(INDEX(#REF!,MATCH($Q520,#REF!,0)),"")</f>
        <v/>
      </c>
      <c r="Y520" s="58" t="str">
        <f t="array" ref="Y520">IFERROR(INDEX(#REF!,MATCH($Q520,#REF!,0)),"")</f>
        <v/>
      </c>
      <c r="Z520" s="58" t="str">
        <f t="array" ref="Z520">IFERROR(INDEX(#REF!,MATCH($Q520,#REF!,0)),"")</f>
        <v/>
      </c>
      <c r="AA520" s="58" t="e">
        <f t="shared" si="6"/>
        <v>#VALUE!</v>
      </c>
      <c r="AB520" s="56"/>
      <c r="AC520" s="56"/>
      <c r="AD520" s="56"/>
    </row>
    <row r="521" spans="1:30" ht="15.75" hidden="1" customHeight="1">
      <c r="A521" s="35" t="s">
        <v>1210</v>
      </c>
      <c r="B521" s="35" t="s">
        <v>51</v>
      </c>
      <c r="C521" s="36" t="s">
        <v>1211</v>
      </c>
      <c r="D521" s="37" t="s">
        <v>53</v>
      </c>
      <c r="E521" s="37">
        <v>70</v>
      </c>
      <c r="F521" s="38">
        <v>4620</v>
      </c>
      <c r="G521" s="39" t="s">
        <v>54</v>
      </c>
      <c r="H521" s="40">
        <v>46204</v>
      </c>
      <c r="I521" s="41" t="s">
        <v>55</v>
      </c>
      <c r="J521" s="41" t="s">
        <v>56</v>
      </c>
      <c r="K521" s="41" t="s">
        <v>164</v>
      </c>
      <c r="L521" s="41" t="s">
        <v>91</v>
      </c>
      <c r="M521" s="42" t="s">
        <v>102</v>
      </c>
      <c r="N521" s="43" t="s">
        <v>884</v>
      </c>
      <c r="O521" s="44" t="s">
        <v>60</v>
      </c>
      <c r="P521" s="44"/>
      <c r="Q521" s="44"/>
      <c r="R521" s="45"/>
      <c r="S521" s="45" t="s">
        <v>229</v>
      </c>
      <c r="T521" s="44"/>
      <c r="U521" s="44"/>
      <c r="V521" s="45" t="str">
        <f t="array" ref="V521">IFERROR(INDEX(#REF!,MATCH($Q521,#REF!,0)),"")</f>
        <v/>
      </c>
      <c r="W521" s="45" t="str">
        <f t="array" ref="W521">IFERROR(INDEX(#REF!,MATCH($Q521,#REF!,0)),"")</f>
        <v/>
      </c>
      <c r="X521" s="46" t="str">
        <f t="array" ref="X521">IFERROR(INDEX(#REF!,MATCH($Q521,#REF!,0)),"")</f>
        <v/>
      </c>
      <c r="Y521" s="46" t="str">
        <f t="array" ref="Y521">IFERROR(INDEX(#REF!,MATCH($Q521,#REF!,0)),"")</f>
        <v/>
      </c>
      <c r="Z521" s="46" t="str">
        <f t="array" ref="Z521">IFERROR(INDEX(#REF!,MATCH($Q521,#REF!,0)),"")</f>
        <v/>
      </c>
      <c r="AA521" s="46" t="e">
        <f t="shared" si="6"/>
        <v>#VALUE!</v>
      </c>
      <c r="AB521" s="44"/>
      <c r="AC521" s="44"/>
      <c r="AD521" s="44"/>
    </row>
    <row r="522" spans="1:30" ht="15.75" hidden="1" customHeight="1">
      <c r="A522" s="47" t="s">
        <v>1212</v>
      </c>
      <c r="B522" s="47" t="s">
        <v>848</v>
      </c>
      <c r="C522" s="60" t="s">
        <v>1082</v>
      </c>
      <c r="D522" s="49" t="s">
        <v>53</v>
      </c>
      <c r="E522" s="49">
        <v>2</v>
      </c>
      <c r="F522" s="50">
        <v>4320</v>
      </c>
      <c r="G522" s="51" t="s">
        <v>54</v>
      </c>
      <c r="H522" s="52">
        <v>46204</v>
      </c>
      <c r="I522" s="53" t="s">
        <v>55</v>
      </c>
      <c r="J522" s="53" t="s">
        <v>56</v>
      </c>
      <c r="K522" s="53" t="s">
        <v>164</v>
      </c>
      <c r="L522" s="53" t="s">
        <v>91</v>
      </c>
      <c r="M522" s="54" t="s">
        <v>59</v>
      </c>
      <c r="N522" s="55" t="s">
        <v>884</v>
      </c>
      <c r="O522" s="56" t="s">
        <v>60</v>
      </c>
      <c r="P522" s="56"/>
      <c r="Q522" s="56"/>
      <c r="R522" s="57"/>
      <c r="S522" s="57" t="s">
        <v>1080</v>
      </c>
      <c r="T522" s="56"/>
      <c r="U522" s="56"/>
      <c r="V522" s="57" t="str">
        <f t="array" ref="V522">IFERROR(INDEX(#REF!,MATCH($Q522,#REF!,0)),"")</f>
        <v/>
      </c>
      <c r="W522" s="57" t="str">
        <f t="array" ref="W522">IFERROR(INDEX(#REF!,MATCH($Q522,#REF!,0)),"")</f>
        <v/>
      </c>
      <c r="X522" s="58" t="str">
        <f t="array" ref="X522">IFERROR(INDEX(#REF!,MATCH($Q522,#REF!,0)),"")</f>
        <v/>
      </c>
      <c r="Y522" s="58" t="str">
        <f t="array" ref="Y522">IFERROR(INDEX(#REF!,MATCH($Q522,#REF!,0)),"")</f>
        <v/>
      </c>
      <c r="Z522" s="58" t="str">
        <f t="array" ref="Z522">IFERROR(INDEX(#REF!,MATCH($Q522,#REF!,0)),"")</f>
        <v/>
      </c>
      <c r="AA522" s="58" t="e">
        <f t="shared" si="6"/>
        <v>#VALUE!</v>
      </c>
      <c r="AB522" s="56"/>
      <c r="AC522" s="56"/>
      <c r="AD522" s="56"/>
    </row>
    <row r="523" spans="1:30" ht="15.75" hidden="1" customHeight="1">
      <c r="A523" s="35" t="s">
        <v>1213</v>
      </c>
      <c r="B523" s="35" t="s">
        <v>51</v>
      </c>
      <c r="C523" s="36" t="s">
        <v>1214</v>
      </c>
      <c r="D523" s="37" t="s">
        <v>53</v>
      </c>
      <c r="E523" s="37">
        <v>50</v>
      </c>
      <c r="F523" s="38">
        <v>4250</v>
      </c>
      <c r="G523" s="39" t="s">
        <v>54</v>
      </c>
      <c r="H523" s="40">
        <v>46204</v>
      </c>
      <c r="I523" s="41" t="s">
        <v>55</v>
      </c>
      <c r="J523" s="41" t="s">
        <v>56</v>
      </c>
      <c r="K523" s="41" t="s">
        <v>164</v>
      </c>
      <c r="L523" s="41" t="s">
        <v>91</v>
      </c>
      <c r="M523" s="42" t="s">
        <v>153</v>
      </c>
      <c r="N523" s="43" t="s">
        <v>884</v>
      </c>
      <c r="O523" s="44" t="s">
        <v>60</v>
      </c>
      <c r="P523" s="44"/>
      <c r="Q523" s="44"/>
      <c r="R523" s="45"/>
      <c r="S523" s="45" t="s">
        <v>410</v>
      </c>
      <c r="T523" s="44"/>
      <c r="U523" s="44"/>
      <c r="V523" s="45" t="str">
        <f t="array" ref="V523">IFERROR(INDEX(#REF!,MATCH($Q523,#REF!,0)),"")</f>
        <v/>
      </c>
      <c r="W523" s="45" t="str">
        <f t="array" ref="W523">IFERROR(INDEX(#REF!,MATCH($Q523,#REF!,0)),"")</f>
        <v/>
      </c>
      <c r="X523" s="46" t="str">
        <f t="array" ref="X523">IFERROR(INDEX(#REF!,MATCH($Q523,#REF!,0)),"")</f>
        <v/>
      </c>
      <c r="Y523" s="46" t="str">
        <f t="array" ref="Y523">IFERROR(INDEX(#REF!,MATCH($Q523,#REF!,0)),"")</f>
        <v/>
      </c>
      <c r="Z523" s="46" t="str">
        <f t="array" ref="Z523">IFERROR(INDEX(#REF!,MATCH($Q523,#REF!,0)),"")</f>
        <v/>
      </c>
      <c r="AA523" s="46" t="e">
        <f t="shared" si="6"/>
        <v>#VALUE!</v>
      </c>
      <c r="AB523" s="44"/>
      <c r="AC523" s="44"/>
      <c r="AD523" s="44"/>
    </row>
    <row r="524" spans="1:30" ht="15.75" hidden="1" customHeight="1">
      <c r="A524" s="47" t="s">
        <v>1215</v>
      </c>
      <c r="B524" s="47" t="s">
        <v>51</v>
      </c>
      <c r="C524" s="60" t="s">
        <v>1216</v>
      </c>
      <c r="D524" s="49" t="s">
        <v>583</v>
      </c>
      <c r="E524" s="49">
        <v>4</v>
      </c>
      <c r="F524" s="50">
        <v>4000</v>
      </c>
      <c r="G524" s="51" t="s">
        <v>54</v>
      </c>
      <c r="H524" s="52">
        <v>46204</v>
      </c>
      <c r="I524" s="53" t="s">
        <v>55</v>
      </c>
      <c r="J524" s="53" t="s">
        <v>56</v>
      </c>
      <c r="K524" s="53" t="s">
        <v>164</v>
      </c>
      <c r="L524" s="53" t="s">
        <v>91</v>
      </c>
      <c r="M524" s="54" t="s">
        <v>73</v>
      </c>
      <c r="N524" s="55" t="s">
        <v>884</v>
      </c>
      <c r="O524" s="56" t="s">
        <v>60</v>
      </c>
      <c r="P524" s="56"/>
      <c r="Q524" s="56"/>
      <c r="R524" s="57"/>
      <c r="S524" s="57" t="s">
        <v>1217</v>
      </c>
      <c r="T524" s="56"/>
      <c r="U524" s="56"/>
      <c r="V524" s="57" t="str">
        <f t="array" ref="V524">IFERROR(INDEX(#REF!,MATCH($Q524,#REF!,0)),"")</f>
        <v/>
      </c>
      <c r="W524" s="57" t="str">
        <f t="array" ref="W524">IFERROR(INDEX(#REF!,MATCH($Q524,#REF!,0)),"")</f>
        <v/>
      </c>
      <c r="X524" s="58" t="str">
        <f t="array" ref="X524">IFERROR(INDEX(#REF!,MATCH($Q524,#REF!,0)),"")</f>
        <v/>
      </c>
      <c r="Y524" s="58" t="str">
        <f t="array" ref="Y524">IFERROR(INDEX(#REF!,MATCH($Q524,#REF!,0)),"")</f>
        <v/>
      </c>
      <c r="Z524" s="58" t="str">
        <f t="array" ref="Z524">IFERROR(INDEX(#REF!,MATCH($Q524,#REF!,0)),"")</f>
        <v/>
      </c>
      <c r="AA524" s="58" t="e">
        <f t="shared" si="6"/>
        <v>#VALUE!</v>
      </c>
      <c r="AB524" s="56"/>
      <c r="AC524" s="56"/>
      <c r="AD524" s="56"/>
    </row>
    <row r="525" spans="1:30" ht="15.75" hidden="1" customHeight="1">
      <c r="A525" s="35" t="s">
        <v>1218</v>
      </c>
      <c r="B525" s="35" t="s">
        <v>51</v>
      </c>
      <c r="C525" s="36" t="s">
        <v>1219</v>
      </c>
      <c r="D525" s="37" t="s">
        <v>53</v>
      </c>
      <c r="E525" s="37">
        <v>1</v>
      </c>
      <c r="F525" s="38">
        <v>4000</v>
      </c>
      <c r="G525" s="39" t="s">
        <v>54</v>
      </c>
      <c r="H525" s="40">
        <v>46204</v>
      </c>
      <c r="I525" s="41" t="s">
        <v>55</v>
      </c>
      <c r="J525" s="41" t="s">
        <v>56</v>
      </c>
      <c r="K525" s="41" t="s">
        <v>164</v>
      </c>
      <c r="L525" s="41" t="s">
        <v>91</v>
      </c>
      <c r="M525" s="42" t="s">
        <v>148</v>
      </c>
      <c r="N525" s="43" t="s">
        <v>884</v>
      </c>
      <c r="O525" s="44" t="s">
        <v>60</v>
      </c>
      <c r="P525" s="44"/>
      <c r="Q525" s="44"/>
      <c r="R525" s="45">
        <f t="array" ref="R525">IFERROR(INDEX('BANCO DE DADOS'!$C$3:$C1104,MATCH(C525,'BANCO DE DADOS'!$B$3:$B1104,0),0),"")</f>
        <v>0</v>
      </c>
      <c r="S525" s="45" t="s">
        <v>416</v>
      </c>
      <c r="T525" s="44"/>
      <c r="U525" s="44"/>
      <c r="V525" s="45" t="str">
        <f t="array" ref="V525">IFERROR(INDEX(#REF!,MATCH($Q525,#REF!,0)),"")</f>
        <v/>
      </c>
      <c r="W525" s="45" t="str">
        <f t="array" ref="W525">IFERROR(INDEX(#REF!,MATCH($Q525,#REF!,0)),"")</f>
        <v/>
      </c>
      <c r="X525" s="46" t="str">
        <f t="array" ref="X525">IFERROR(INDEX(#REF!,MATCH($Q525,#REF!,0)),"")</f>
        <v/>
      </c>
      <c r="Y525" s="46" t="str">
        <f t="array" ref="Y525">IFERROR(INDEX(#REF!,MATCH($Q525,#REF!,0)),"")</f>
        <v/>
      </c>
      <c r="Z525" s="46" t="str">
        <f t="array" ref="Z525">IFERROR(INDEX(#REF!,MATCH($Q525,#REF!,0)),"")</f>
        <v/>
      </c>
      <c r="AA525" s="46" t="e">
        <f t="shared" si="6"/>
        <v>#VALUE!</v>
      </c>
      <c r="AB525" s="44"/>
      <c r="AC525" s="44"/>
      <c r="AD525" s="44"/>
    </row>
    <row r="526" spans="1:30" ht="15.75" hidden="1" customHeight="1">
      <c r="A526" s="47" t="s">
        <v>1220</v>
      </c>
      <c r="B526" s="47" t="s">
        <v>51</v>
      </c>
      <c r="C526" s="60" t="s">
        <v>1221</v>
      </c>
      <c r="D526" s="49" t="s">
        <v>53</v>
      </c>
      <c r="E526" s="49">
        <v>15</v>
      </c>
      <c r="F526" s="50">
        <v>3960</v>
      </c>
      <c r="G526" s="51" t="s">
        <v>54</v>
      </c>
      <c r="H526" s="52">
        <v>46174</v>
      </c>
      <c r="I526" s="53" t="s">
        <v>55</v>
      </c>
      <c r="J526" s="53" t="s">
        <v>56</v>
      </c>
      <c r="K526" s="53" t="s">
        <v>164</v>
      </c>
      <c r="L526" s="53" t="s">
        <v>91</v>
      </c>
      <c r="M526" s="54" t="s">
        <v>109</v>
      </c>
      <c r="N526" s="55" t="s">
        <v>884</v>
      </c>
      <c r="O526" s="56" t="s">
        <v>60</v>
      </c>
      <c r="P526" s="56"/>
      <c r="Q526" s="56"/>
      <c r="R526" s="57" t="s">
        <v>158</v>
      </c>
      <c r="S526" s="57" t="s">
        <v>1222</v>
      </c>
      <c r="T526" s="56"/>
      <c r="U526" s="56"/>
      <c r="V526" s="57" t="str">
        <f t="array" ref="V526">IFERROR(INDEX(#REF!,MATCH($Q526,#REF!,0)),"")</f>
        <v/>
      </c>
      <c r="W526" s="57" t="str">
        <f t="array" ref="W526">IFERROR(INDEX(#REF!,MATCH($Q526,#REF!,0)),"")</f>
        <v/>
      </c>
      <c r="X526" s="58" t="str">
        <f t="array" ref="X526">IFERROR(INDEX(#REF!,MATCH($Q526,#REF!,0)),"")</f>
        <v/>
      </c>
      <c r="Y526" s="58" t="str">
        <f t="array" ref="Y526">IFERROR(INDEX(#REF!,MATCH($Q526,#REF!,0)),"")</f>
        <v/>
      </c>
      <c r="Z526" s="58" t="str">
        <f t="array" ref="Z526">IFERROR(INDEX(#REF!,MATCH($Q526,#REF!,0)),"")</f>
        <v/>
      </c>
      <c r="AA526" s="58" t="e">
        <f t="shared" si="6"/>
        <v>#VALUE!</v>
      </c>
      <c r="AB526" s="56"/>
      <c r="AC526" s="56"/>
      <c r="AD526" s="56"/>
    </row>
    <row r="527" spans="1:30" ht="15.75" hidden="1" customHeight="1">
      <c r="A527" s="35" t="s">
        <v>1223</v>
      </c>
      <c r="B527" s="35" t="s">
        <v>51</v>
      </c>
      <c r="C527" s="36" t="s">
        <v>387</v>
      </c>
      <c r="D527" s="37" t="s">
        <v>53</v>
      </c>
      <c r="E527" s="37">
        <v>10</v>
      </c>
      <c r="F527" s="38">
        <v>3670</v>
      </c>
      <c r="G527" s="39" t="s">
        <v>54</v>
      </c>
      <c r="H527" s="40">
        <v>46174</v>
      </c>
      <c r="I527" s="41" t="s">
        <v>55</v>
      </c>
      <c r="J527" s="41" t="s">
        <v>56</v>
      </c>
      <c r="K527" s="41" t="s">
        <v>164</v>
      </c>
      <c r="L527" s="41" t="s">
        <v>91</v>
      </c>
      <c r="M527" s="42" t="s">
        <v>136</v>
      </c>
      <c r="N527" s="43" t="s">
        <v>884</v>
      </c>
      <c r="O527" s="44" t="s">
        <v>60</v>
      </c>
      <c r="P527" s="44"/>
      <c r="Q527" s="44"/>
      <c r="R527" s="45" t="s">
        <v>388</v>
      </c>
      <c r="S527" s="45" t="s">
        <v>389</v>
      </c>
      <c r="T527" s="44"/>
      <c r="U527" s="44"/>
      <c r="V527" s="45" t="str">
        <f t="array" ref="V527">IFERROR(INDEX(#REF!,MATCH($Q527,#REF!,0)),"")</f>
        <v/>
      </c>
      <c r="W527" s="45" t="str">
        <f t="array" ref="W527">IFERROR(INDEX(#REF!,MATCH($Q527,#REF!,0)),"")</f>
        <v/>
      </c>
      <c r="X527" s="46" t="str">
        <f t="array" ref="X527">IFERROR(INDEX(#REF!,MATCH($Q527,#REF!,0)),"")</f>
        <v/>
      </c>
      <c r="Y527" s="46" t="str">
        <f t="array" ref="Y527">IFERROR(INDEX(#REF!,MATCH($Q527,#REF!,0)),"")</f>
        <v/>
      </c>
      <c r="Z527" s="46" t="str">
        <f t="array" ref="Z527">IFERROR(INDEX(#REF!,MATCH($Q527,#REF!,0)),"")</f>
        <v/>
      </c>
      <c r="AA527" s="46" t="e">
        <f t="shared" si="6"/>
        <v>#VALUE!</v>
      </c>
      <c r="AB527" s="44"/>
      <c r="AC527" s="44"/>
      <c r="AD527" s="44"/>
    </row>
    <row r="528" spans="1:30" ht="15.75" hidden="1" customHeight="1">
      <c r="A528" s="47" t="s">
        <v>1224</v>
      </c>
      <c r="B528" s="47" t="s">
        <v>51</v>
      </c>
      <c r="C528" s="60" t="s">
        <v>1225</v>
      </c>
      <c r="D528" s="49" t="s">
        <v>53</v>
      </c>
      <c r="E528" s="49">
        <v>35</v>
      </c>
      <c r="F528" s="50">
        <v>3500</v>
      </c>
      <c r="G528" s="51" t="s">
        <v>54</v>
      </c>
      <c r="H528" s="52">
        <v>46174</v>
      </c>
      <c r="I528" s="53" t="s">
        <v>55</v>
      </c>
      <c r="J528" s="53" t="s">
        <v>56</v>
      </c>
      <c r="K528" s="53" t="s">
        <v>164</v>
      </c>
      <c r="L528" s="53" t="s">
        <v>91</v>
      </c>
      <c r="M528" s="54" t="s">
        <v>59</v>
      </c>
      <c r="N528" s="55" t="s">
        <v>884</v>
      </c>
      <c r="O528" s="56" t="s">
        <v>60</v>
      </c>
      <c r="P528" s="56"/>
      <c r="Q528" s="56"/>
      <c r="R528" s="57"/>
      <c r="S528" s="57" t="s">
        <v>733</v>
      </c>
      <c r="T528" s="56"/>
      <c r="U528" s="56"/>
      <c r="V528" s="57" t="str">
        <f t="array" ref="V528">IFERROR(INDEX(#REF!,MATCH($Q528,#REF!,0)),"")</f>
        <v/>
      </c>
      <c r="W528" s="57" t="str">
        <f t="array" ref="W528">IFERROR(INDEX(#REF!,MATCH($Q528,#REF!,0)),"")</f>
        <v/>
      </c>
      <c r="X528" s="58" t="str">
        <f t="array" ref="X528">IFERROR(INDEX(#REF!,MATCH($Q528,#REF!,0)),"")</f>
        <v/>
      </c>
      <c r="Y528" s="58" t="str">
        <f t="array" ref="Y528">IFERROR(INDEX(#REF!,MATCH($Q528,#REF!,0)),"")</f>
        <v/>
      </c>
      <c r="Z528" s="58" t="str">
        <f t="array" ref="Z528">IFERROR(INDEX(#REF!,MATCH($Q528,#REF!,0)),"")</f>
        <v/>
      </c>
      <c r="AA528" s="58" t="e">
        <f t="shared" si="6"/>
        <v>#VALUE!</v>
      </c>
      <c r="AB528" s="56"/>
      <c r="AC528" s="56"/>
      <c r="AD528" s="56"/>
    </row>
    <row r="529" spans="1:30" ht="15.75" hidden="1" customHeight="1">
      <c r="A529" s="35" t="s">
        <v>1226</v>
      </c>
      <c r="B529" s="35" t="s">
        <v>51</v>
      </c>
      <c r="C529" s="36" t="s">
        <v>1227</v>
      </c>
      <c r="D529" s="37" t="s">
        <v>53</v>
      </c>
      <c r="E529" s="37">
        <v>30</v>
      </c>
      <c r="F529" s="38">
        <v>3420</v>
      </c>
      <c r="G529" s="39" t="s">
        <v>54</v>
      </c>
      <c r="H529" s="40">
        <v>46174</v>
      </c>
      <c r="I529" s="41" t="s">
        <v>55</v>
      </c>
      <c r="J529" s="41" t="s">
        <v>56</v>
      </c>
      <c r="K529" s="41" t="s">
        <v>164</v>
      </c>
      <c r="L529" s="41" t="s">
        <v>91</v>
      </c>
      <c r="M529" s="42" t="s">
        <v>153</v>
      </c>
      <c r="N529" s="43" t="s">
        <v>884</v>
      </c>
      <c r="O529" s="44" t="s">
        <v>60</v>
      </c>
      <c r="P529" s="44"/>
      <c r="Q529" s="44"/>
      <c r="R529" s="45"/>
      <c r="S529" s="45" t="s">
        <v>319</v>
      </c>
      <c r="T529" s="44"/>
      <c r="U529" s="44"/>
      <c r="V529" s="45" t="str">
        <f t="array" ref="V529">IFERROR(INDEX(#REF!,MATCH($Q529,#REF!,0)),"")</f>
        <v/>
      </c>
      <c r="W529" s="45" t="str">
        <f t="array" ref="W529">IFERROR(INDEX(#REF!,MATCH($Q529,#REF!,0)),"")</f>
        <v/>
      </c>
      <c r="X529" s="46" t="str">
        <f t="array" ref="X529">IFERROR(INDEX(#REF!,MATCH($Q529,#REF!,0)),"")</f>
        <v/>
      </c>
      <c r="Y529" s="46" t="str">
        <f t="array" ref="Y529">IFERROR(INDEX(#REF!,MATCH($Q529,#REF!,0)),"")</f>
        <v/>
      </c>
      <c r="Z529" s="46" t="str">
        <f t="array" ref="Z529">IFERROR(INDEX(#REF!,MATCH($Q529,#REF!,0)),"")</f>
        <v/>
      </c>
      <c r="AA529" s="46" t="e">
        <f t="shared" si="6"/>
        <v>#VALUE!</v>
      </c>
      <c r="AB529" s="44"/>
      <c r="AC529" s="44"/>
      <c r="AD529" s="44"/>
    </row>
    <row r="530" spans="1:30" ht="15.75" hidden="1" customHeight="1">
      <c r="A530" s="47" t="s">
        <v>1228</v>
      </c>
      <c r="B530" s="47" t="s">
        <v>51</v>
      </c>
      <c r="C530" s="60" t="s">
        <v>1229</v>
      </c>
      <c r="D530" s="49" t="s">
        <v>53</v>
      </c>
      <c r="E530" s="49">
        <v>4</v>
      </c>
      <c r="F530" s="50">
        <v>3200</v>
      </c>
      <c r="G530" s="51" t="s">
        <v>54</v>
      </c>
      <c r="H530" s="52">
        <v>46174</v>
      </c>
      <c r="I530" s="53" t="s">
        <v>55</v>
      </c>
      <c r="J530" s="53" t="s">
        <v>56</v>
      </c>
      <c r="K530" s="53" t="s">
        <v>164</v>
      </c>
      <c r="L530" s="53" t="s">
        <v>91</v>
      </c>
      <c r="M530" s="54" t="s">
        <v>73</v>
      </c>
      <c r="N530" s="55" t="s">
        <v>884</v>
      </c>
      <c r="O530" s="56" t="s">
        <v>60</v>
      </c>
      <c r="P530" s="56"/>
      <c r="Q530" s="56"/>
      <c r="R530" s="57" t="s">
        <v>304</v>
      </c>
      <c r="S530" s="57" t="s">
        <v>305</v>
      </c>
      <c r="T530" s="56"/>
      <c r="U530" s="56"/>
      <c r="V530" s="57" t="str">
        <f t="array" ref="V530">IFERROR(INDEX(#REF!,MATCH($Q530,#REF!,0)),"")</f>
        <v/>
      </c>
      <c r="W530" s="57" t="str">
        <f t="array" ref="W530">IFERROR(INDEX(#REF!,MATCH($Q530,#REF!,0)),"")</f>
        <v/>
      </c>
      <c r="X530" s="58" t="str">
        <f t="array" ref="X530">IFERROR(INDEX(#REF!,MATCH($Q530,#REF!,0)),"")</f>
        <v/>
      </c>
      <c r="Y530" s="58" t="str">
        <f t="array" ref="Y530">IFERROR(INDEX(#REF!,MATCH($Q530,#REF!,0)),"")</f>
        <v/>
      </c>
      <c r="Z530" s="58" t="str">
        <f t="array" ref="Z530">IFERROR(INDEX(#REF!,MATCH($Q530,#REF!,0)),"")</f>
        <v/>
      </c>
      <c r="AA530" s="58" t="e">
        <f t="shared" si="6"/>
        <v>#VALUE!</v>
      </c>
      <c r="AB530" s="56"/>
      <c r="AC530" s="56"/>
      <c r="AD530" s="56"/>
    </row>
    <row r="531" spans="1:30" ht="15.75" hidden="1" customHeight="1">
      <c r="A531" s="35" t="s">
        <v>1230</v>
      </c>
      <c r="B531" s="35" t="s">
        <v>51</v>
      </c>
      <c r="C531" s="36" t="s">
        <v>1231</v>
      </c>
      <c r="D531" s="37" t="s">
        <v>53</v>
      </c>
      <c r="E531" s="37">
        <v>20</v>
      </c>
      <c r="F531" s="38">
        <v>3200</v>
      </c>
      <c r="G531" s="39" t="s">
        <v>54</v>
      </c>
      <c r="H531" s="40">
        <v>46174</v>
      </c>
      <c r="I531" s="41" t="s">
        <v>55</v>
      </c>
      <c r="J531" s="41" t="s">
        <v>56</v>
      </c>
      <c r="K531" s="41" t="s">
        <v>164</v>
      </c>
      <c r="L531" s="41" t="s">
        <v>91</v>
      </c>
      <c r="M531" s="42" t="s">
        <v>148</v>
      </c>
      <c r="N531" s="43" t="s">
        <v>884</v>
      </c>
      <c r="O531" s="44" t="s">
        <v>60</v>
      </c>
      <c r="P531" s="44"/>
      <c r="Q531" s="44"/>
      <c r="R531" s="45"/>
      <c r="S531" s="45" t="s">
        <v>410</v>
      </c>
      <c r="T531" s="44"/>
      <c r="U531" s="44"/>
      <c r="V531" s="45" t="str">
        <f t="array" ref="V531">IFERROR(INDEX(#REF!,MATCH($Q531,#REF!,0)),"")</f>
        <v/>
      </c>
      <c r="W531" s="45" t="str">
        <f t="array" ref="W531">IFERROR(INDEX(#REF!,MATCH($Q531,#REF!,0)),"")</f>
        <v/>
      </c>
      <c r="X531" s="46" t="str">
        <f t="array" ref="X531">IFERROR(INDEX(#REF!,MATCH($Q531,#REF!,0)),"")</f>
        <v/>
      </c>
      <c r="Y531" s="46" t="str">
        <f t="array" ref="Y531">IFERROR(INDEX(#REF!,MATCH($Q531,#REF!,0)),"")</f>
        <v/>
      </c>
      <c r="Z531" s="46" t="str">
        <f t="array" ref="Z531">IFERROR(INDEX(#REF!,MATCH($Q531,#REF!,0)),"")</f>
        <v/>
      </c>
      <c r="AA531" s="46" t="e">
        <f t="shared" si="6"/>
        <v>#VALUE!</v>
      </c>
      <c r="AB531" s="44"/>
      <c r="AC531" s="44"/>
      <c r="AD531" s="44"/>
    </row>
    <row r="532" spans="1:30" ht="15.75" hidden="1" customHeight="1">
      <c r="A532" s="47" t="s">
        <v>1232</v>
      </c>
      <c r="B532" s="47" t="s">
        <v>51</v>
      </c>
      <c r="C532" s="60" t="s">
        <v>1233</v>
      </c>
      <c r="D532" s="49" t="s">
        <v>53</v>
      </c>
      <c r="E532" s="49">
        <v>4</v>
      </c>
      <c r="F532" s="50">
        <v>3168</v>
      </c>
      <c r="G532" s="51" t="s">
        <v>54</v>
      </c>
      <c r="H532" s="52">
        <v>46174</v>
      </c>
      <c r="I532" s="53" t="s">
        <v>55</v>
      </c>
      <c r="J532" s="53" t="s">
        <v>56</v>
      </c>
      <c r="K532" s="53" t="s">
        <v>164</v>
      </c>
      <c r="L532" s="53" t="s">
        <v>91</v>
      </c>
      <c r="M532" s="54" t="s">
        <v>109</v>
      </c>
      <c r="N532" s="55" t="s">
        <v>884</v>
      </c>
      <c r="O532" s="56" t="s">
        <v>60</v>
      </c>
      <c r="P532" s="56"/>
      <c r="Q532" s="56"/>
      <c r="R532" s="57" t="str">
        <f t="array" ref="R532">IFERROR(INDEX('BANCO DE DADOS'!$C$3:$C1104,MATCH(C532,'BANCO DE DADOS'!$B$3:$B1104,0),0),"")</f>
        <v>CEIB</v>
      </c>
      <c r="S532" s="57" t="s">
        <v>1234</v>
      </c>
      <c r="T532" s="56"/>
      <c r="U532" s="56"/>
      <c r="V532" s="57" t="str">
        <f t="array" ref="V532">IFERROR(INDEX(#REF!,MATCH($Q532,#REF!,0)),"")</f>
        <v/>
      </c>
      <c r="W532" s="57" t="str">
        <f t="array" ref="W532">IFERROR(INDEX(#REF!,MATCH($Q532,#REF!,0)),"")</f>
        <v/>
      </c>
      <c r="X532" s="58" t="str">
        <f t="array" ref="X532">IFERROR(INDEX(#REF!,MATCH($Q532,#REF!,0)),"")</f>
        <v/>
      </c>
      <c r="Y532" s="58" t="str">
        <f t="array" ref="Y532">IFERROR(INDEX(#REF!,MATCH($Q532,#REF!,0)),"")</f>
        <v/>
      </c>
      <c r="Z532" s="58" t="str">
        <f t="array" ref="Z532">IFERROR(INDEX(#REF!,MATCH($Q532,#REF!,0)),"")</f>
        <v/>
      </c>
      <c r="AA532" s="58" t="e">
        <f t="shared" si="6"/>
        <v>#VALUE!</v>
      </c>
      <c r="AB532" s="56"/>
      <c r="AC532" s="56"/>
      <c r="AD532" s="56"/>
    </row>
    <row r="533" spans="1:30" ht="15.75" hidden="1" customHeight="1">
      <c r="A533" s="35" t="s">
        <v>1235</v>
      </c>
      <c r="B533" s="35" t="s">
        <v>848</v>
      </c>
      <c r="C533" s="36" t="s">
        <v>1236</v>
      </c>
      <c r="D533" s="37" t="s">
        <v>53</v>
      </c>
      <c r="E533" s="37">
        <v>50</v>
      </c>
      <c r="F533" s="38">
        <v>3000</v>
      </c>
      <c r="G533" s="39" t="s">
        <v>54</v>
      </c>
      <c r="H533" s="40">
        <v>46174</v>
      </c>
      <c r="I533" s="41" t="s">
        <v>55</v>
      </c>
      <c r="J533" s="41" t="s">
        <v>56</v>
      </c>
      <c r="K533" s="41" t="s">
        <v>164</v>
      </c>
      <c r="L533" s="41" t="s">
        <v>91</v>
      </c>
      <c r="M533" s="42" t="s">
        <v>102</v>
      </c>
      <c r="N533" s="43" t="s">
        <v>884</v>
      </c>
      <c r="O533" s="44" t="s">
        <v>60</v>
      </c>
      <c r="P533" s="44"/>
      <c r="Q533" s="44"/>
      <c r="R533" s="45" t="s">
        <v>304</v>
      </c>
      <c r="S533" s="45" t="s">
        <v>305</v>
      </c>
      <c r="T533" s="44"/>
      <c r="U533" s="44"/>
      <c r="V533" s="45" t="str">
        <f t="array" ref="V533">IFERROR(INDEX(#REF!,MATCH($Q533,#REF!,0)),"")</f>
        <v/>
      </c>
      <c r="W533" s="45" t="str">
        <f t="array" ref="W533">IFERROR(INDEX(#REF!,MATCH($Q533,#REF!,0)),"")</f>
        <v/>
      </c>
      <c r="X533" s="46" t="str">
        <f t="array" ref="X533">IFERROR(INDEX(#REF!,MATCH($Q533,#REF!,0)),"")</f>
        <v/>
      </c>
      <c r="Y533" s="46" t="str">
        <f t="array" ref="Y533">IFERROR(INDEX(#REF!,MATCH($Q533,#REF!,0)),"")</f>
        <v/>
      </c>
      <c r="Z533" s="46" t="str">
        <f t="array" ref="Z533">IFERROR(INDEX(#REF!,MATCH($Q533,#REF!,0)),"")</f>
        <v/>
      </c>
      <c r="AA533" s="46" t="e">
        <f t="shared" si="6"/>
        <v>#VALUE!</v>
      </c>
      <c r="AB533" s="44"/>
      <c r="AC533" s="44"/>
      <c r="AD533" s="44"/>
    </row>
    <row r="534" spans="1:30" ht="15.75" hidden="1" customHeight="1">
      <c r="A534" s="47" t="s">
        <v>1237</v>
      </c>
      <c r="B534" s="47" t="s">
        <v>848</v>
      </c>
      <c r="C534" s="60" t="s">
        <v>472</v>
      </c>
      <c r="D534" s="49" t="s">
        <v>1150</v>
      </c>
      <c r="E534" s="49">
        <v>200</v>
      </c>
      <c r="F534" s="50">
        <v>3000</v>
      </c>
      <c r="G534" s="51" t="s">
        <v>54</v>
      </c>
      <c r="H534" s="52">
        <v>46174</v>
      </c>
      <c r="I534" s="53" t="s">
        <v>55</v>
      </c>
      <c r="J534" s="53" t="s">
        <v>56</v>
      </c>
      <c r="K534" s="53" t="s">
        <v>164</v>
      </c>
      <c r="L534" s="53" t="s">
        <v>91</v>
      </c>
      <c r="M534" s="54" t="s">
        <v>59</v>
      </c>
      <c r="N534" s="55" t="s">
        <v>884</v>
      </c>
      <c r="O534" s="56" t="s">
        <v>60</v>
      </c>
      <c r="P534" s="56"/>
      <c r="Q534" s="56"/>
      <c r="R534" s="57"/>
      <c r="S534" s="57" t="s">
        <v>410</v>
      </c>
      <c r="T534" s="56"/>
      <c r="U534" s="56"/>
      <c r="V534" s="57" t="str">
        <f t="array" ref="V534">IFERROR(INDEX(#REF!,MATCH($Q534,#REF!,0)),"")</f>
        <v/>
      </c>
      <c r="W534" s="57" t="str">
        <f t="array" ref="W534">IFERROR(INDEX(#REF!,MATCH($Q534,#REF!,0)),"")</f>
        <v/>
      </c>
      <c r="X534" s="58" t="str">
        <f t="array" ref="X534">IFERROR(INDEX(#REF!,MATCH($Q534,#REF!,0)),"")</f>
        <v/>
      </c>
      <c r="Y534" s="58" t="str">
        <f t="array" ref="Y534">IFERROR(INDEX(#REF!,MATCH($Q534,#REF!,0)),"")</f>
        <v/>
      </c>
      <c r="Z534" s="58" t="str">
        <f t="array" ref="Z534">IFERROR(INDEX(#REF!,MATCH($Q534,#REF!,0)),"")</f>
        <v/>
      </c>
      <c r="AA534" s="58" t="e">
        <f t="shared" si="6"/>
        <v>#VALUE!</v>
      </c>
      <c r="AB534" s="56"/>
      <c r="AC534" s="56"/>
      <c r="AD534" s="56"/>
    </row>
    <row r="535" spans="1:30" ht="15.75" hidden="1" customHeight="1">
      <c r="A535" s="35" t="s">
        <v>1238</v>
      </c>
      <c r="B535" s="35" t="s">
        <v>51</v>
      </c>
      <c r="C535" s="36" t="s">
        <v>1239</v>
      </c>
      <c r="D535" s="37" t="s">
        <v>53</v>
      </c>
      <c r="E535" s="37">
        <v>2</v>
      </c>
      <c r="F535" s="38">
        <v>3000</v>
      </c>
      <c r="G535" s="39" t="s">
        <v>54</v>
      </c>
      <c r="H535" s="40">
        <v>46174</v>
      </c>
      <c r="I535" s="41" t="s">
        <v>55</v>
      </c>
      <c r="J535" s="41" t="s">
        <v>56</v>
      </c>
      <c r="K535" s="41" t="s">
        <v>164</v>
      </c>
      <c r="L535" s="41" t="s">
        <v>91</v>
      </c>
      <c r="M535" s="42" t="s">
        <v>148</v>
      </c>
      <c r="N535" s="43" t="s">
        <v>884</v>
      </c>
      <c r="O535" s="44" t="s">
        <v>60</v>
      </c>
      <c r="P535" s="44"/>
      <c r="Q535" s="44"/>
      <c r="R535" s="45"/>
      <c r="S535" s="45" t="s">
        <v>1240</v>
      </c>
      <c r="T535" s="44"/>
      <c r="U535" s="44"/>
      <c r="V535" s="45" t="str">
        <f t="array" ref="V535">IFERROR(INDEX(#REF!,MATCH($Q535,#REF!,0)),"")</f>
        <v/>
      </c>
      <c r="W535" s="45" t="str">
        <f t="array" ref="W535">IFERROR(INDEX(#REF!,MATCH($Q535,#REF!,0)),"")</f>
        <v/>
      </c>
      <c r="X535" s="46" t="str">
        <f t="array" ref="X535">IFERROR(INDEX(#REF!,MATCH($Q535,#REF!,0)),"")</f>
        <v/>
      </c>
      <c r="Y535" s="46" t="str">
        <f t="array" ref="Y535">IFERROR(INDEX(#REF!,MATCH($Q535,#REF!,0)),"")</f>
        <v/>
      </c>
      <c r="Z535" s="46" t="str">
        <f t="array" ref="Z535">IFERROR(INDEX(#REF!,MATCH($Q535,#REF!,0)),"")</f>
        <v/>
      </c>
      <c r="AA535" s="46" t="e">
        <f t="shared" si="6"/>
        <v>#VALUE!</v>
      </c>
      <c r="AB535" s="44"/>
      <c r="AC535" s="44"/>
      <c r="AD535" s="44"/>
    </row>
    <row r="536" spans="1:30" ht="15.75" hidden="1" customHeight="1">
      <c r="A536" s="47" t="s">
        <v>1241</v>
      </c>
      <c r="B536" s="47" t="s">
        <v>51</v>
      </c>
      <c r="C536" s="60" t="s">
        <v>672</v>
      </c>
      <c r="D536" s="49" t="s">
        <v>53</v>
      </c>
      <c r="E536" s="49">
        <v>15</v>
      </c>
      <c r="F536" s="50">
        <v>2775</v>
      </c>
      <c r="G536" s="51" t="s">
        <v>54</v>
      </c>
      <c r="H536" s="52">
        <v>46174</v>
      </c>
      <c r="I536" s="53" t="s">
        <v>55</v>
      </c>
      <c r="J536" s="53" t="s">
        <v>56</v>
      </c>
      <c r="K536" s="53" t="s">
        <v>164</v>
      </c>
      <c r="L536" s="53" t="s">
        <v>91</v>
      </c>
      <c r="M536" s="54" t="s">
        <v>109</v>
      </c>
      <c r="N536" s="55" t="s">
        <v>884</v>
      </c>
      <c r="O536" s="56" t="s">
        <v>60</v>
      </c>
      <c r="P536" s="56"/>
      <c r="Q536" s="56"/>
      <c r="R536" s="57"/>
      <c r="S536" s="57" t="s">
        <v>673</v>
      </c>
      <c r="T536" s="56"/>
      <c r="U536" s="56"/>
      <c r="V536" s="57" t="str">
        <f t="array" ref="V536">IFERROR(INDEX(#REF!,MATCH($Q536,#REF!,0)),"")</f>
        <v/>
      </c>
      <c r="W536" s="57" t="str">
        <f t="array" ref="W536">IFERROR(INDEX(#REF!,MATCH($Q536,#REF!,0)),"")</f>
        <v/>
      </c>
      <c r="X536" s="58" t="str">
        <f t="array" ref="X536">IFERROR(INDEX(#REF!,MATCH($Q536,#REF!,0)),"")</f>
        <v/>
      </c>
      <c r="Y536" s="58" t="str">
        <f t="array" ref="Y536">IFERROR(INDEX(#REF!,MATCH($Q536,#REF!,0)),"")</f>
        <v/>
      </c>
      <c r="Z536" s="58" t="str">
        <f t="array" ref="Z536">IFERROR(INDEX(#REF!,MATCH($Q536,#REF!,0)),"")</f>
        <v/>
      </c>
      <c r="AA536" s="58" t="e">
        <f t="shared" si="6"/>
        <v>#VALUE!</v>
      </c>
      <c r="AB536" s="56"/>
      <c r="AC536" s="56"/>
      <c r="AD536" s="56"/>
    </row>
    <row r="537" spans="1:30" ht="15.75" hidden="1" customHeight="1">
      <c r="A537" s="35" t="s">
        <v>1242</v>
      </c>
      <c r="B537" s="35" t="s">
        <v>51</v>
      </c>
      <c r="C537" s="36" t="s">
        <v>1243</v>
      </c>
      <c r="D537" s="37" t="s">
        <v>53</v>
      </c>
      <c r="E537" s="37">
        <v>30</v>
      </c>
      <c r="F537" s="38">
        <v>2591.64</v>
      </c>
      <c r="G537" s="39" t="s">
        <v>54</v>
      </c>
      <c r="H537" s="40">
        <v>46174</v>
      </c>
      <c r="I537" s="41" t="s">
        <v>55</v>
      </c>
      <c r="J537" s="41" t="s">
        <v>56</v>
      </c>
      <c r="K537" s="41" t="s">
        <v>164</v>
      </c>
      <c r="L537" s="41" t="s">
        <v>91</v>
      </c>
      <c r="M537" s="42" t="s">
        <v>136</v>
      </c>
      <c r="N537" s="43" t="s">
        <v>884</v>
      </c>
      <c r="O537" s="44" t="s">
        <v>60</v>
      </c>
      <c r="P537" s="44"/>
      <c r="Q537" s="44"/>
      <c r="R537" s="45" t="s">
        <v>322</v>
      </c>
      <c r="S537" s="45" t="s">
        <v>323</v>
      </c>
      <c r="T537" s="44"/>
      <c r="U537" s="44"/>
      <c r="V537" s="45" t="str">
        <f t="array" ref="V537">IFERROR(INDEX(#REF!,MATCH($Q537,#REF!,0)),"")</f>
        <v/>
      </c>
      <c r="W537" s="45" t="str">
        <f t="array" ref="W537">IFERROR(INDEX(#REF!,MATCH($Q537,#REF!,0)),"")</f>
        <v/>
      </c>
      <c r="X537" s="46" t="str">
        <f t="array" ref="X537">IFERROR(INDEX(#REF!,MATCH($Q537,#REF!,0)),"")</f>
        <v/>
      </c>
      <c r="Y537" s="46" t="str">
        <f t="array" ref="Y537">IFERROR(INDEX(#REF!,MATCH($Q537,#REF!,0)),"")</f>
        <v/>
      </c>
      <c r="Z537" s="46" t="str">
        <f t="array" ref="Z537">IFERROR(INDEX(#REF!,MATCH($Q537,#REF!,0)),"")</f>
        <v/>
      </c>
      <c r="AA537" s="46" t="e">
        <f t="shared" si="6"/>
        <v>#VALUE!</v>
      </c>
      <c r="AB537" s="44"/>
      <c r="AC537" s="44"/>
      <c r="AD537" s="44"/>
    </row>
    <row r="538" spans="1:30" ht="15.75" hidden="1" customHeight="1">
      <c r="A538" s="47" t="s">
        <v>1244</v>
      </c>
      <c r="B538" s="47" t="s">
        <v>51</v>
      </c>
      <c r="C538" s="60" t="s">
        <v>645</v>
      </c>
      <c r="D538" s="49" t="s">
        <v>53</v>
      </c>
      <c r="E538" s="49">
        <v>60</v>
      </c>
      <c r="F538" s="50">
        <v>2400</v>
      </c>
      <c r="G538" s="51" t="s">
        <v>54</v>
      </c>
      <c r="H538" s="52">
        <v>46174</v>
      </c>
      <c r="I538" s="53" t="s">
        <v>55</v>
      </c>
      <c r="J538" s="53" t="s">
        <v>56</v>
      </c>
      <c r="K538" s="53" t="s">
        <v>164</v>
      </c>
      <c r="L538" s="53" t="s">
        <v>91</v>
      </c>
      <c r="M538" s="54" t="s">
        <v>102</v>
      </c>
      <c r="N538" s="55" t="s">
        <v>884</v>
      </c>
      <c r="O538" s="56" t="s">
        <v>60</v>
      </c>
      <c r="P538" s="56"/>
      <c r="Q538" s="56"/>
      <c r="R538" s="57"/>
      <c r="S538" s="57" t="s">
        <v>360</v>
      </c>
      <c r="T538" s="56"/>
      <c r="U538" s="56"/>
      <c r="V538" s="57" t="str">
        <f t="array" ref="V538">IFERROR(INDEX(#REF!,MATCH($Q538,#REF!,0)),"")</f>
        <v/>
      </c>
      <c r="W538" s="57" t="str">
        <f t="array" ref="W538">IFERROR(INDEX(#REF!,MATCH($Q538,#REF!,0)),"")</f>
        <v/>
      </c>
      <c r="X538" s="58" t="str">
        <f t="array" ref="X538">IFERROR(INDEX(#REF!,MATCH($Q538,#REF!,0)),"")</f>
        <v/>
      </c>
      <c r="Y538" s="58" t="str">
        <f t="array" ref="Y538">IFERROR(INDEX(#REF!,MATCH($Q538,#REF!,0)),"")</f>
        <v/>
      </c>
      <c r="Z538" s="58" t="str">
        <f t="array" ref="Z538">IFERROR(INDEX(#REF!,MATCH($Q538,#REF!,0)),"")</f>
        <v/>
      </c>
      <c r="AA538" s="58" t="e">
        <f t="shared" si="6"/>
        <v>#VALUE!</v>
      </c>
      <c r="AB538" s="56"/>
      <c r="AC538" s="56"/>
      <c r="AD538" s="56"/>
    </row>
    <row r="539" spans="1:30" ht="15.75" hidden="1" customHeight="1">
      <c r="A539" s="35" t="s">
        <v>1245</v>
      </c>
      <c r="B539" s="35" t="s">
        <v>70</v>
      </c>
      <c r="C539" s="36" t="s">
        <v>1246</v>
      </c>
      <c r="D539" s="37" t="s">
        <v>53</v>
      </c>
      <c r="E539" s="37">
        <v>20</v>
      </c>
      <c r="F539" s="38">
        <v>2400</v>
      </c>
      <c r="G539" s="39" t="s">
        <v>54</v>
      </c>
      <c r="H539" s="40">
        <v>46174</v>
      </c>
      <c r="I539" s="41" t="s">
        <v>55</v>
      </c>
      <c r="J539" s="41" t="s">
        <v>56</v>
      </c>
      <c r="K539" s="41" t="s">
        <v>164</v>
      </c>
      <c r="L539" s="41" t="s">
        <v>91</v>
      </c>
      <c r="M539" s="42" t="s">
        <v>73</v>
      </c>
      <c r="N539" s="43" t="s">
        <v>884</v>
      </c>
      <c r="O539" s="44" t="s">
        <v>60</v>
      </c>
      <c r="P539" s="44"/>
      <c r="Q539" s="44"/>
      <c r="R539" s="45"/>
      <c r="S539" s="45" t="str">
        <f t="array" ref="S539">IFERROR(INDEX('BANCO DE DADOS'!$D$3:$D1104,MATCH(C539,'BANCO DE DADOS'!$B$3:$B1104,0),0),"")</f>
        <v>COMPRA DE EQUIPAMENTOS DE INFORMÁTICA E PERIFÉRICOS</v>
      </c>
      <c r="T539" s="44"/>
      <c r="U539" s="44"/>
      <c r="V539" s="45" t="str">
        <f t="array" ref="V539">IFERROR(INDEX(#REF!,MATCH($Q539,#REF!,0)),"")</f>
        <v/>
      </c>
      <c r="W539" s="45" t="str">
        <f t="array" ref="W539">IFERROR(INDEX(#REF!,MATCH($Q539,#REF!,0)),"")</f>
        <v/>
      </c>
      <c r="X539" s="46" t="str">
        <f t="array" ref="X539">IFERROR(INDEX(#REF!,MATCH($Q539,#REF!,0)),"")</f>
        <v/>
      </c>
      <c r="Y539" s="46" t="str">
        <f t="array" ref="Y539">IFERROR(INDEX(#REF!,MATCH($Q539,#REF!,0)),"")</f>
        <v/>
      </c>
      <c r="Z539" s="46" t="str">
        <f t="array" ref="Z539">IFERROR(INDEX(#REF!,MATCH($Q539,#REF!,0)),"")</f>
        <v/>
      </c>
      <c r="AA539" s="46" t="e">
        <f t="shared" si="6"/>
        <v>#VALUE!</v>
      </c>
      <c r="AB539" s="44"/>
      <c r="AC539" s="44"/>
      <c r="AD539" s="44"/>
    </row>
    <row r="540" spans="1:30" ht="15.75" hidden="1" customHeight="1">
      <c r="A540" s="47" t="s">
        <v>1247</v>
      </c>
      <c r="B540" s="47" t="s">
        <v>51</v>
      </c>
      <c r="C540" s="60" t="s">
        <v>487</v>
      </c>
      <c r="D540" s="49" t="s">
        <v>53</v>
      </c>
      <c r="E540" s="49">
        <v>4</v>
      </c>
      <c r="F540" s="50">
        <v>2400</v>
      </c>
      <c r="G540" s="51" t="s">
        <v>54</v>
      </c>
      <c r="H540" s="52">
        <v>46174</v>
      </c>
      <c r="I540" s="53" t="s">
        <v>55</v>
      </c>
      <c r="J540" s="53" t="s">
        <v>56</v>
      </c>
      <c r="K540" s="53" t="s">
        <v>164</v>
      </c>
      <c r="L540" s="53" t="s">
        <v>91</v>
      </c>
      <c r="M540" s="54" t="s">
        <v>59</v>
      </c>
      <c r="N540" s="55" t="s">
        <v>884</v>
      </c>
      <c r="O540" s="56" t="s">
        <v>60</v>
      </c>
      <c r="P540" s="56"/>
      <c r="Q540" s="56"/>
      <c r="R540" s="57"/>
      <c r="S540" s="57" t="s">
        <v>488</v>
      </c>
      <c r="T540" s="56"/>
      <c r="U540" s="56"/>
      <c r="V540" s="57" t="str">
        <f t="array" ref="V540">IFERROR(INDEX(#REF!,MATCH($Q540,#REF!,0)),"")</f>
        <v/>
      </c>
      <c r="W540" s="57" t="str">
        <f t="array" ref="W540">IFERROR(INDEX(#REF!,MATCH($Q540,#REF!,0)),"")</f>
        <v/>
      </c>
      <c r="X540" s="58" t="str">
        <f t="array" ref="X540">IFERROR(INDEX(#REF!,MATCH($Q540,#REF!,0)),"")</f>
        <v/>
      </c>
      <c r="Y540" s="58" t="str">
        <f t="array" ref="Y540">IFERROR(INDEX(#REF!,MATCH($Q540,#REF!,0)),"")</f>
        <v/>
      </c>
      <c r="Z540" s="58" t="str">
        <f t="array" ref="Z540">IFERROR(INDEX(#REF!,MATCH($Q540,#REF!,0)),"")</f>
        <v/>
      </c>
      <c r="AA540" s="58" t="e">
        <f t="shared" si="6"/>
        <v>#VALUE!</v>
      </c>
      <c r="AB540" s="56"/>
      <c r="AC540" s="56"/>
      <c r="AD540" s="56"/>
    </row>
    <row r="541" spans="1:30" ht="15.75" hidden="1" customHeight="1">
      <c r="A541" s="35" t="s">
        <v>1248</v>
      </c>
      <c r="B541" s="35" t="s">
        <v>848</v>
      </c>
      <c r="C541" s="36" t="s">
        <v>1249</v>
      </c>
      <c r="D541" s="37" t="s">
        <v>53</v>
      </c>
      <c r="E541" s="37">
        <v>20</v>
      </c>
      <c r="F541" s="38">
        <v>2400</v>
      </c>
      <c r="G541" s="39" t="s">
        <v>54</v>
      </c>
      <c r="H541" s="40">
        <v>46174</v>
      </c>
      <c r="I541" s="41" t="s">
        <v>55</v>
      </c>
      <c r="J541" s="41" t="s">
        <v>56</v>
      </c>
      <c r="K541" s="41" t="s">
        <v>164</v>
      </c>
      <c r="L541" s="41" t="s">
        <v>91</v>
      </c>
      <c r="M541" s="42" t="s">
        <v>153</v>
      </c>
      <c r="N541" s="43" t="s">
        <v>884</v>
      </c>
      <c r="O541" s="44" t="s">
        <v>60</v>
      </c>
      <c r="P541" s="44"/>
      <c r="Q541" s="44"/>
      <c r="R541" s="45"/>
      <c r="S541" s="45" t="s">
        <v>635</v>
      </c>
      <c r="T541" s="44"/>
      <c r="U541" s="44"/>
      <c r="V541" s="45" t="str">
        <f t="array" ref="V541">IFERROR(INDEX(#REF!,MATCH($Q541,#REF!,0)),"")</f>
        <v/>
      </c>
      <c r="W541" s="45" t="str">
        <f t="array" ref="W541">IFERROR(INDEX(#REF!,MATCH($Q541,#REF!,0)),"")</f>
        <v/>
      </c>
      <c r="X541" s="46" t="str">
        <f t="array" ref="X541">IFERROR(INDEX(#REF!,MATCH($Q541,#REF!,0)),"")</f>
        <v/>
      </c>
      <c r="Y541" s="46" t="str">
        <f t="array" ref="Y541">IFERROR(INDEX(#REF!,MATCH($Q541,#REF!,0)),"")</f>
        <v/>
      </c>
      <c r="Z541" s="46" t="str">
        <f t="array" ref="Z541">IFERROR(INDEX(#REF!,MATCH($Q541,#REF!,0)),"")</f>
        <v/>
      </c>
      <c r="AA541" s="46" t="e">
        <f t="shared" si="6"/>
        <v>#VALUE!</v>
      </c>
      <c r="AB541" s="44"/>
      <c r="AC541" s="44"/>
      <c r="AD541" s="44"/>
    </row>
    <row r="542" spans="1:30" ht="15.75" hidden="1" customHeight="1">
      <c r="A542" s="47" t="s">
        <v>1250</v>
      </c>
      <c r="B542" s="76" t="s">
        <v>848</v>
      </c>
      <c r="C542" s="60" t="s">
        <v>1249</v>
      </c>
      <c r="D542" s="77" t="s">
        <v>53</v>
      </c>
      <c r="E542" s="77">
        <v>20</v>
      </c>
      <c r="F542" s="78">
        <v>2400</v>
      </c>
      <c r="G542" s="79" t="s">
        <v>54</v>
      </c>
      <c r="H542" s="87">
        <v>46174</v>
      </c>
      <c r="I542" s="61" t="s">
        <v>55</v>
      </c>
      <c r="J542" s="61" t="s">
        <v>56</v>
      </c>
      <c r="K542" s="61" t="s">
        <v>164</v>
      </c>
      <c r="L542" s="61" t="s">
        <v>91</v>
      </c>
      <c r="M542" s="62" t="s">
        <v>153</v>
      </c>
      <c r="N542" s="70" t="s">
        <v>884</v>
      </c>
      <c r="O542" s="56" t="s">
        <v>60</v>
      </c>
      <c r="P542" s="56"/>
      <c r="Q542" s="56"/>
      <c r="R542" s="57" t="str">
        <f t="array" ref="R542">IFERROR(INDEX('BANCO DE DADOS'!$C$3:$C1104,MATCH(C542,'BANCO DE DADOS'!$B$3:$B1104,0),0),"")</f>
        <v>DOP - EQUIPAMENTO OPERACIONAL SALVAMENTO AQUATICO</v>
      </c>
      <c r="S542" s="57" t="str">
        <f t="array" ref="S542">IFERROR(INDEX('BANCO DE DADOS'!$D$3:$D1104,MATCH(C542,'BANCO DE DADOS'!$B$3:$B1104,0),0),"")</f>
        <v>COMPRA DE EQUIPAMENTOS E ACESSÓRIOS DESPORTIVOS</v>
      </c>
      <c r="T542" s="56"/>
      <c r="U542" s="56"/>
      <c r="V542" s="57" t="str">
        <f t="array" ref="V542">IFERROR(INDEX(#REF!,MATCH($Q542,#REF!,0)),"")</f>
        <v/>
      </c>
      <c r="W542" s="57" t="str">
        <f t="array" ref="W542">IFERROR(INDEX(#REF!,MATCH($Q542,#REF!,0)),"")</f>
        <v/>
      </c>
      <c r="X542" s="58" t="str">
        <f t="array" ref="X542">IFERROR(INDEX(#REF!,MATCH($Q542,#REF!,0)),"")</f>
        <v/>
      </c>
      <c r="Y542" s="58" t="str">
        <f t="array" ref="Y542">IFERROR(INDEX(#REF!,MATCH($Q542,#REF!,0)),"")</f>
        <v/>
      </c>
      <c r="Z542" s="58" t="str">
        <f t="array" ref="Z542">IFERROR(INDEX(#REF!,MATCH($Q542,#REF!,0)),"")</f>
        <v/>
      </c>
      <c r="AA542" s="58" t="e">
        <f t="shared" si="6"/>
        <v>#VALUE!</v>
      </c>
      <c r="AB542" s="56"/>
      <c r="AC542" s="56"/>
      <c r="AD542" s="56"/>
    </row>
    <row r="543" spans="1:30" ht="15.75" hidden="1" customHeight="1">
      <c r="A543" s="35" t="s">
        <v>1251</v>
      </c>
      <c r="B543" s="35" t="s">
        <v>51</v>
      </c>
      <c r="C543" s="36" t="s">
        <v>1252</v>
      </c>
      <c r="D543" s="37" t="s">
        <v>53</v>
      </c>
      <c r="E543" s="37">
        <v>12</v>
      </c>
      <c r="F543" s="38">
        <v>2304</v>
      </c>
      <c r="G543" s="39" t="s">
        <v>54</v>
      </c>
      <c r="H543" s="40">
        <v>46174</v>
      </c>
      <c r="I543" s="41" t="s">
        <v>55</v>
      </c>
      <c r="J543" s="41" t="s">
        <v>56</v>
      </c>
      <c r="K543" s="41" t="s">
        <v>164</v>
      </c>
      <c r="L543" s="41" t="s">
        <v>91</v>
      </c>
      <c r="M543" s="42" t="s">
        <v>148</v>
      </c>
      <c r="N543" s="43" t="s">
        <v>884</v>
      </c>
      <c r="O543" s="44" t="s">
        <v>60</v>
      </c>
      <c r="P543" s="44"/>
      <c r="Q543" s="44"/>
      <c r="R543" s="45"/>
      <c r="S543" s="45" t="s">
        <v>467</v>
      </c>
      <c r="T543" s="44"/>
      <c r="U543" s="44"/>
      <c r="V543" s="45" t="str">
        <f t="array" ref="V543">IFERROR(INDEX(#REF!,MATCH($Q543,#REF!,0)),"")</f>
        <v/>
      </c>
      <c r="W543" s="45" t="str">
        <f t="array" ref="W543">IFERROR(INDEX(#REF!,MATCH($Q543,#REF!,0)),"")</f>
        <v/>
      </c>
      <c r="X543" s="46" t="str">
        <f t="array" ref="X543">IFERROR(INDEX(#REF!,MATCH($Q543,#REF!,0)),"")</f>
        <v/>
      </c>
      <c r="Y543" s="46" t="str">
        <f t="array" ref="Y543">IFERROR(INDEX(#REF!,MATCH($Q543,#REF!,0)),"")</f>
        <v/>
      </c>
      <c r="Z543" s="46" t="str">
        <f t="array" ref="Z543">IFERROR(INDEX(#REF!,MATCH($Q543,#REF!,0)),"")</f>
        <v/>
      </c>
      <c r="AA543" s="46" t="e">
        <f t="shared" si="6"/>
        <v>#VALUE!</v>
      </c>
      <c r="AB543" s="44"/>
      <c r="AC543" s="44"/>
      <c r="AD543" s="44"/>
    </row>
    <row r="544" spans="1:30" ht="15.75" hidden="1" customHeight="1">
      <c r="A544" s="47" t="s">
        <v>1253</v>
      </c>
      <c r="B544" s="47" t="s">
        <v>51</v>
      </c>
      <c r="C544" s="60" t="s">
        <v>1254</v>
      </c>
      <c r="D544" s="49" t="s">
        <v>53</v>
      </c>
      <c r="E544" s="49">
        <v>45</v>
      </c>
      <c r="F544" s="50">
        <v>2250</v>
      </c>
      <c r="G544" s="51" t="s">
        <v>54</v>
      </c>
      <c r="H544" s="52">
        <v>46174</v>
      </c>
      <c r="I544" s="53" t="s">
        <v>55</v>
      </c>
      <c r="J544" s="53" t="s">
        <v>56</v>
      </c>
      <c r="K544" s="53" t="s">
        <v>164</v>
      </c>
      <c r="L544" s="53" t="s">
        <v>91</v>
      </c>
      <c r="M544" s="54" t="s">
        <v>109</v>
      </c>
      <c r="N544" s="55" t="s">
        <v>884</v>
      </c>
      <c r="O544" s="56" t="s">
        <v>60</v>
      </c>
      <c r="P544" s="56"/>
      <c r="Q544" s="56"/>
      <c r="R544" s="57"/>
      <c r="S544" s="57" t="s">
        <v>229</v>
      </c>
      <c r="T544" s="56"/>
      <c r="U544" s="56"/>
      <c r="V544" s="57" t="str">
        <f t="array" ref="V544">IFERROR(INDEX(#REF!,MATCH($Q544,#REF!,0)),"")</f>
        <v/>
      </c>
      <c r="W544" s="57" t="str">
        <f t="array" ref="W544">IFERROR(INDEX(#REF!,MATCH($Q544,#REF!,0)),"")</f>
        <v/>
      </c>
      <c r="X544" s="58" t="str">
        <f t="array" ref="X544">IFERROR(INDEX(#REF!,MATCH($Q544,#REF!,0)),"")</f>
        <v/>
      </c>
      <c r="Y544" s="58" t="str">
        <f t="array" ref="Y544">IFERROR(INDEX(#REF!,MATCH($Q544,#REF!,0)),"")</f>
        <v/>
      </c>
      <c r="Z544" s="58" t="str">
        <f t="array" ref="Z544">IFERROR(INDEX(#REF!,MATCH($Q544,#REF!,0)),"")</f>
        <v/>
      </c>
      <c r="AA544" s="58" t="e">
        <f t="shared" si="6"/>
        <v>#VALUE!</v>
      </c>
      <c r="AB544" s="56"/>
      <c r="AC544" s="56"/>
      <c r="AD544" s="56"/>
    </row>
    <row r="545" spans="1:30" ht="15.75" hidden="1" customHeight="1">
      <c r="A545" s="35" t="s">
        <v>1255</v>
      </c>
      <c r="B545" s="35" t="s">
        <v>51</v>
      </c>
      <c r="C545" s="36" t="s">
        <v>571</v>
      </c>
      <c r="D545" s="37" t="s">
        <v>53</v>
      </c>
      <c r="E545" s="37">
        <v>60</v>
      </c>
      <c r="F545" s="38">
        <v>2160</v>
      </c>
      <c r="G545" s="39" t="s">
        <v>54</v>
      </c>
      <c r="H545" s="40">
        <v>46174</v>
      </c>
      <c r="I545" s="41" t="s">
        <v>55</v>
      </c>
      <c r="J545" s="41" t="s">
        <v>56</v>
      </c>
      <c r="K545" s="41" t="s">
        <v>164</v>
      </c>
      <c r="L545" s="41" t="s">
        <v>91</v>
      </c>
      <c r="M545" s="42" t="s">
        <v>136</v>
      </c>
      <c r="N545" s="43" t="s">
        <v>884</v>
      </c>
      <c r="O545" s="44" t="s">
        <v>60</v>
      </c>
      <c r="P545" s="44"/>
      <c r="Q545" s="44"/>
      <c r="R545" s="45"/>
      <c r="S545" s="45" t="s">
        <v>529</v>
      </c>
      <c r="T545" s="44"/>
      <c r="U545" s="44"/>
      <c r="V545" s="45" t="str">
        <f t="array" ref="V545">IFERROR(INDEX(#REF!,MATCH($Q545,#REF!,0)),"")</f>
        <v/>
      </c>
      <c r="W545" s="45" t="str">
        <f t="array" ref="W545">IFERROR(INDEX(#REF!,MATCH($Q545,#REF!,0)),"")</f>
        <v/>
      </c>
      <c r="X545" s="46" t="str">
        <f t="array" ref="X545">IFERROR(INDEX(#REF!,MATCH($Q545,#REF!,0)),"")</f>
        <v/>
      </c>
      <c r="Y545" s="46" t="str">
        <f t="array" ref="Y545">IFERROR(INDEX(#REF!,MATCH($Q545,#REF!,0)),"")</f>
        <v/>
      </c>
      <c r="Z545" s="46" t="str">
        <f t="array" ref="Z545">IFERROR(INDEX(#REF!,MATCH($Q545,#REF!,0)),"")</f>
        <v/>
      </c>
      <c r="AA545" s="46" t="e">
        <f t="shared" si="6"/>
        <v>#VALUE!</v>
      </c>
      <c r="AB545" s="44"/>
      <c r="AC545" s="44"/>
      <c r="AD545" s="44"/>
    </row>
    <row r="546" spans="1:30" ht="15.75" hidden="1" customHeight="1">
      <c r="A546" s="47" t="s">
        <v>1256</v>
      </c>
      <c r="B546" s="47" t="s">
        <v>848</v>
      </c>
      <c r="C546" s="60" t="s">
        <v>1257</v>
      </c>
      <c r="D546" s="49" t="s">
        <v>1258</v>
      </c>
      <c r="E546" s="49">
        <v>60</v>
      </c>
      <c r="F546" s="50">
        <v>2100</v>
      </c>
      <c r="G546" s="51" t="s">
        <v>54</v>
      </c>
      <c r="H546" s="52">
        <v>46174</v>
      </c>
      <c r="I546" s="53" t="s">
        <v>55</v>
      </c>
      <c r="J546" s="53" t="s">
        <v>56</v>
      </c>
      <c r="K546" s="53" t="s">
        <v>164</v>
      </c>
      <c r="L546" s="53" t="s">
        <v>91</v>
      </c>
      <c r="M546" s="54" t="s">
        <v>102</v>
      </c>
      <c r="N546" s="55" t="s">
        <v>884</v>
      </c>
      <c r="O546" s="56" t="s">
        <v>60</v>
      </c>
      <c r="P546" s="56"/>
      <c r="Q546" s="56"/>
      <c r="R546" s="57" t="s">
        <v>304</v>
      </c>
      <c r="S546" s="57" t="s">
        <v>305</v>
      </c>
      <c r="T546" s="56"/>
      <c r="U546" s="56"/>
      <c r="V546" s="57" t="str">
        <f t="array" ref="V546">IFERROR(INDEX(#REF!,MATCH($Q546,#REF!,0)),"")</f>
        <v/>
      </c>
      <c r="W546" s="57" t="str">
        <f t="array" ref="W546">IFERROR(INDEX(#REF!,MATCH($Q546,#REF!,0)),"")</f>
        <v/>
      </c>
      <c r="X546" s="58" t="str">
        <f t="array" ref="X546">IFERROR(INDEX(#REF!,MATCH($Q546,#REF!,0)),"")</f>
        <v/>
      </c>
      <c r="Y546" s="58" t="str">
        <f t="array" ref="Y546">IFERROR(INDEX(#REF!,MATCH($Q546,#REF!,0)),"")</f>
        <v/>
      </c>
      <c r="Z546" s="58" t="str">
        <f t="array" ref="Z546">IFERROR(INDEX(#REF!,MATCH($Q546,#REF!,0)),"")</f>
        <v/>
      </c>
      <c r="AA546" s="58" t="e">
        <f t="shared" si="6"/>
        <v>#VALUE!</v>
      </c>
      <c r="AB546" s="56"/>
      <c r="AC546" s="56"/>
      <c r="AD546" s="56"/>
    </row>
    <row r="547" spans="1:30" ht="15.75" hidden="1" customHeight="1">
      <c r="A547" s="35" t="s">
        <v>1259</v>
      </c>
      <c r="B547" s="35" t="s">
        <v>51</v>
      </c>
      <c r="C547" s="36" t="s">
        <v>1260</v>
      </c>
      <c r="D547" s="37" t="s">
        <v>53</v>
      </c>
      <c r="E547" s="37">
        <v>8</v>
      </c>
      <c r="F547" s="38">
        <v>2000</v>
      </c>
      <c r="G547" s="39" t="s">
        <v>54</v>
      </c>
      <c r="H547" s="40">
        <v>46174</v>
      </c>
      <c r="I547" s="41" t="s">
        <v>55</v>
      </c>
      <c r="J547" s="41" t="s">
        <v>56</v>
      </c>
      <c r="K547" s="41" t="s">
        <v>164</v>
      </c>
      <c r="L547" s="41" t="s">
        <v>91</v>
      </c>
      <c r="M547" s="42" t="s">
        <v>59</v>
      </c>
      <c r="N547" s="43" t="s">
        <v>884</v>
      </c>
      <c r="O547" s="44" t="s">
        <v>60</v>
      </c>
      <c r="P547" s="44"/>
      <c r="Q547" s="44"/>
      <c r="R547" s="45" t="s">
        <v>322</v>
      </c>
      <c r="S547" s="45" t="s">
        <v>323</v>
      </c>
      <c r="T547" s="44"/>
      <c r="U547" s="44"/>
      <c r="V547" s="45" t="str">
        <f t="array" ref="V547">IFERROR(INDEX(#REF!,MATCH($Q547,#REF!,0)),"")</f>
        <v/>
      </c>
      <c r="W547" s="45" t="str">
        <f t="array" ref="W547">IFERROR(INDEX(#REF!,MATCH($Q547,#REF!,0)),"")</f>
        <v/>
      </c>
      <c r="X547" s="46" t="str">
        <f t="array" ref="X547">IFERROR(INDEX(#REF!,MATCH($Q547,#REF!,0)),"")</f>
        <v/>
      </c>
      <c r="Y547" s="46" t="str">
        <f t="array" ref="Y547">IFERROR(INDEX(#REF!,MATCH($Q547,#REF!,0)),"")</f>
        <v/>
      </c>
      <c r="Z547" s="46" t="str">
        <f t="array" ref="Z547">IFERROR(INDEX(#REF!,MATCH($Q547,#REF!,0)),"")</f>
        <v/>
      </c>
      <c r="AA547" s="46" t="e">
        <f t="shared" si="6"/>
        <v>#VALUE!</v>
      </c>
      <c r="AB547" s="44"/>
      <c r="AC547" s="44"/>
      <c r="AD547" s="44"/>
    </row>
    <row r="548" spans="1:30" ht="15.75" hidden="1" customHeight="1">
      <c r="A548" s="47" t="s">
        <v>1261</v>
      </c>
      <c r="B548" s="47" t="s">
        <v>861</v>
      </c>
      <c r="C548" s="60" t="s">
        <v>175</v>
      </c>
      <c r="D548" s="49" t="s">
        <v>53</v>
      </c>
      <c r="E548" s="49">
        <v>50</v>
      </c>
      <c r="F548" s="50">
        <v>2000</v>
      </c>
      <c r="G548" s="51" t="s">
        <v>54</v>
      </c>
      <c r="H548" s="52">
        <v>46174</v>
      </c>
      <c r="I548" s="53" t="s">
        <v>55</v>
      </c>
      <c r="J548" s="53" t="s">
        <v>56</v>
      </c>
      <c r="K548" s="53" t="s">
        <v>164</v>
      </c>
      <c r="L548" s="53" t="s">
        <v>91</v>
      </c>
      <c r="M548" s="54" t="s">
        <v>73</v>
      </c>
      <c r="N548" s="55" t="s">
        <v>884</v>
      </c>
      <c r="O548" s="56" t="s">
        <v>60</v>
      </c>
      <c r="P548" s="56"/>
      <c r="Q548" s="56"/>
      <c r="R548" s="57" t="s">
        <v>177</v>
      </c>
      <c r="S548" s="57" t="s">
        <v>178</v>
      </c>
      <c r="T548" s="56"/>
      <c r="U548" s="56"/>
      <c r="V548" s="57" t="str">
        <f t="array" ref="V548">IFERROR(INDEX(#REF!,MATCH($Q548,#REF!,0)),"")</f>
        <v/>
      </c>
      <c r="W548" s="57" t="str">
        <f t="array" ref="W548">IFERROR(INDEX(#REF!,MATCH($Q548,#REF!,0)),"")</f>
        <v/>
      </c>
      <c r="X548" s="58" t="str">
        <f t="array" ref="X548">IFERROR(INDEX(#REF!,MATCH($Q548,#REF!,0)),"")</f>
        <v/>
      </c>
      <c r="Y548" s="58" t="str">
        <f t="array" ref="Y548">IFERROR(INDEX(#REF!,MATCH($Q548,#REF!,0)),"")</f>
        <v/>
      </c>
      <c r="Z548" s="58" t="str">
        <f t="array" ref="Z548">IFERROR(INDEX(#REF!,MATCH($Q548,#REF!,0)),"")</f>
        <v/>
      </c>
      <c r="AA548" s="58" t="e">
        <f t="shared" si="6"/>
        <v>#VALUE!</v>
      </c>
      <c r="AB548" s="56"/>
      <c r="AC548" s="56"/>
      <c r="AD548" s="56"/>
    </row>
    <row r="549" spans="1:30" ht="15.75" hidden="1" customHeight="1">
      <c r="A549" s="35" t="s">
        <v>1262</v>
      </c>
      <c r="B549" s="35" t="s">
        <v>848</v>
      </c>
      <c r="C549" s="36" t="s">
        <v>645</v>
      </c>
      <c r="D549" s="37" t="s">
        <v>53</v>
      </c>
      <c r="E549" s="37">
        <v>50</v>
      </c>
      <c r="F549" s="38">
        <v>2000</v>
      </c>
      <c r="G549" s="39" t="s">
        <v>54</v>
      </c>
      <c r="H549" s="40">
        <v>46174</v>
      </c>
      <c r="I549" s="41" t="s">
        <v>55</v>
      </c>
      <c r="J549" s="41" t="s">
        <v>56</v>
      </c>
      <c r="K549" s="41" t="s">
        <v>164</v>
      </c>
      <c r="L549" s="41" t="s">
        <v>91</v>
      </c>
      <c r="M549" s="42" t="s">
        <v>153</v>
      </c>
      <c r="N549" s="43" t="s">
        <v>884</v>
      </c>
      <c r="O549" s="44" t="s">
        <v>60</v>
      </c>
      <c r="P549" s="44"/>
      <c r="Q549" s="44"/>
      <c r="R549" s="45"/>
      <c r="S549" s="45" t="s">
        <v>360</v>
      </c>
      <c r="T549" s="44"/>
      <c r="U549" s="44"/>
      <c r="V549" s="45" t="str">
        <f t="array" ref="V549">IFERROR(INDEX(#REF!,MATCH($Q549,#REF!,0)),"")</f>
        <v/>
      </c>
      <c r="W549" s="45" t="str">
        <f t="array" ref="W549">IFERROR(INDEX(#REF!,MATCH($Q549,#REF!,0)),"")</f>
        <v/>
      </c>
      <c r="X549" s="46" t="str">
        <f t="array" ref="X549">IFERROR(INDEX(#REF!,MATCH($Q549,#REF!,0)),"")</f>
        <v/>
      </c>
      <c r="Y549" s="46" t="str">
        <f t="array" ref="Y549">IFERROR(INDEX(#REF!,MATCH($Q549,#REF!,0)),"")</f>
        <v/>
      </c>
      <c r="Z549" s="46" t="str">
        <f t="array" ref="Z549">IFERROR(INDEX(#REF!,MATCH($Q549,#REF!,0)),"")</f>
        <v/>
      </c>
      <c r="AA549" s="46" t="e">
        <f t="shared" si="6"/>
        <v>#VALUE!</v>
      </c>
      <c r="AB549" s="44"/>
      <c r="AC549" s="44"/>
      <c r="AD549" s="44"/>
    </row>
    <row r="550" spans="1:30" ht="15.75" hidden="1" customHeight="1">
      <c r="A550" s="47" t="s">
        <v>1263</v>
      </c>
      <c r="B550" s="47" t="s">
        <v>283</v>
      </c>
      <c r="C550" s="60" t="s">
        <v>1196</v>
      </c>
      <c r="D550" s="49" t="s">
        <v>53</v>
      </c>
      <c r="E550" s="49">
        <v>2</v>
      </c>
      <c r="F550" s="50">
        <v>1980</v>
      </c>
      <c r="G550" s="51" t="s">
        <v>54</v>
      </c>
      <c r="H550" s="52">
        <v>46174</v>
      </c>
      <c r="I550" s="53" t="s">
        <v>55</v>
      </c>
      <c r="J550" s="53" t="s">
        <v>56</v>
      </c>
      <c r="K550" s="53" t="s">
        <v>164</v>
      </c>
      <c r="L550" s="53" t="s">
        <v>91</v>
      </c>
      <c r="M550" s="54" t="s">
        <v>148</v>
      </c>
      <c r="N550" s="55" t="s">
        <v>884</v>
      </c>
      <c r="O550" s="56" t="s">
        <v>60</v>
      </c>
      <c r="P550" s="56"/>
      <c r="Q550" s="56"/>
      <c r="R550" s="57" t="s">
        <v>221</v>
      </c>
      <c r="S550" s="57" t="s">
        <v>222</v>
      </c>
      <c r="T550" s="56"/>
      <c r="U550" s="56"/>
      <c r="V550" s="57" t="str">
        <f t="array" ref="V550">IFERROR(INDEX(#REF!,MATCH($Q550,#REF!,0)),"")</f>
        <v/>
      </c>
      <c r="W550" s="57" t="str">
        <f t="array" ref="W550">IFERROR(INDEX(#REF!,MATCH($Q550,#REF!,0)),"")</f>
        <v/>
      </c>
      <c r="X550" s="58" t="str">
        <f t="array" ref="X550">IFERROR(INDEX(#REF!,MATCH($Q550,#REF!,0)),"")</f>
        <v/>
      </c>
      <c r="Y550" s="58" t="str">
        <f t="array" ref="Y550">IFERROR(INDEX(#REF!,MATCH($Q550,#REF!,0)),"")</f>
        <v/>
      </c>
      <c r="Z550" s="58" t="str">
        <f t="array" ref="Z550">IFERROR(INDEX(#REF!,MATCH($Q550,#REF!,0)),"")</f>
        <v/>
      </c>
      <c r="AA550" s="58" t="e">
        <f t="shared" si="6"/>
        <v>#VALUE!</v>
      </c>
      <c r="AB550" s="56"/>
      <c r="AC550" s="56"/>
      <c r="AD550" s="56"/>
    </row>
    <row r="551" spans="1:30" ht="15.75" hidden="1" customHeight="1">
      <c r="A551" s="35" t="s">
        <v>1264</v>
      </c>
      <c r="B551" s="35" t="s">
        <v>245</v>
      </c>
      <c r="C551" s="36" t="s">
        <v>1196</v>
      </c>
      <c r="D551" s="37" t="s">
        <v>53</v>
      </c>
      <c r="E551" s="37">
        <v>2</v>
      </c>
      <c r="F551" s="38">
        <v>1980</v>
      </c>
      <c r="G551" s="39" t="s">
        <v>54</v>
      </c>
      <c r="H551" s="40">
        <v>46174</v>
      </c>
      <c r="I551" s="41" t="s">
        <v>55</v>
      </c>
      <c r="J551" s="41" t="s">
        <v>56</v>
      </c>
      <c r="K551" s="41" t="s">
        <v>164</v>
      </c>
      <c r="L551" s="41" t="s">
        <v>91</v>
      </c>
      <c r="M551" s="42" t="s">
        <v>109</v>
      </c>
      <c r="N551" s="43" t="s">
        <v>884</v>
      </c>
      <c r="O551" s="44" t="s">
        <v>60</v>
      </c>
      <c r="P551" s="44"/>
      <c r="Q551" s="44"/>
      <c r="R551" s="45" t="s">
        <v>221</v>
      </c>
      <c r="S551" s="45" t="s">
        <v>222</v>
      </c>
      <c r="T551" s="44"/>
      <c r="U551" s="44"/>
      <c r="V551" s="45" t="str">
        <f t="array" ref="V551">IFERROR(INDEX(#REF!,MATCH($Q551,#REF!,0)),"")</f>
        <v/>
      </c>
      <c r="W551" s="45" t="str">
        <f t="array" ref="W551">IFERROR(INDEX(#REF!,MATCH($Q551,#REF!,0)),"")</f>
        <v/>
      </c>
      <c r="X551" s="46" t="str">
        <f t="array" ref="X551">IFERROR(INDEX(#REF!,MATCH($Q551,#REF!,0)),"")</f>
        <v/>
      </c>
      <c r="Y551" s="46" t="str">
        <f t="array" ref="Y551">IFERROR(INDEX(#REF!,MATCH($Q551,#REF!,0)),"")</f>
        <v/>
      </c>
      <c r="Z551" s="46" t="str">
        <f t="array" ref="Z551">IFERROR(INDEX(#REF!,MATCH($Q551,#REF!,0)),"")</f>
        <v/>
      </c>
      <c r="AA551" s="46" t="e">
        <f t="shared" si="6"/>
        <v>#VALUE!</v>
      </c>
      <c r="AB551" s="44"/>
      <c r="AC551" s="44"/>
      <c r="AD551" s="44"/>
    </row>
    <row r="552" spans="1:30" ht="15.75" hidden="1" customHeight="1">
      <c r="A552" s="47" t="s">
        <v>1265</v>
      </c>
      <c r="B552" s="47" t="s">
        <v>242</v>
      </c>
      <c r="C552" s="60" t="s">
        <v>1196</v>
      </c>
      <c r="D552" s="49" t="s">
        <v>53</v>
      </c>
      <c r="E552" s="49">
        <v>2</v>
      </c>
      <c r="F552" s="50">
        <v>1980</v>
      </c>
      <c r="G552" s="51" t="s">
        <v>54</v>
      </c>
      <c r="H552" s="52">
        <v>46174</v>
      </c>
      <c r="I552" s="53" t="s">
        <v>55</v>
      </c>
      <c r="J552" s="53" t="s">
        <v>56</v>
      </c>
      <c r="K552" s="53" t="s">
        <v>164</v>
      </c>
      <c r="L552" s="53" t="s">
        <v>91</v>
      </c>
      <c r="M552" s="54" t="s">
        <v>136</v>
      </c>
      <c r="N552" s="55" t="s">
        <v>884</v>
      </c>
      <c r="O552" s="56" t="s">
        <v>60</v>
      </c>
      <c r="P552" s="56"/>
      <c r="Q552" s="56"/>
      <c r="R552" s="57" t="s">
        <v>221</v>
      </c>
      <c r="S552" s="57" t="s">
        <v>222</v>
      </c>
      <c r="T552" s="56"/>
      <c r="U552" s="56"/>
      <c r="V552" s="57" t="str">
        <f t="array" ref="V552">IFERROR(INDEX(#REF!,MATCH($Q552,#REF!,0)),"")</f>
        <v/>
      </c>
      <c r="W552" s="57" t="str">
        <f t="array" ref="W552">IFERROR(INDEX(#REF!,MATCH($Q552,#REF!,0)),"")</f>
        <v/>
      </c>
      <c r="X552" s="58" t="str">
        <f t="array" ref="X552">IFERROR(INDEX(#REF!,MATCH($Q552,#REF!,0)),"")</f>
        <v/>
      </c>
      <c r="Y552" s="58" t="str">
        <f t="array" ref="Y552">IFERROR(INDEX(#REF!,MATCH($Q552,#REF!,0)),"")</f>
        <v/>
      </c>
      <c r="Z552" s="58" t="str">
        <f t="array" ref="Z552">IFERROR(INDEX(#REF!,MATCH($Q552,#REF!,0)),"")</f>
        <v/>
      </c>
      <c r="AA552" s="58" t="e">
        <f t="shared" si="6"/>
        <v>#VALUE!</v>
      </c>
      <c r="AB552" s="56"/>
      <c r="AC552" s="56"/>
      <c r="AD552" s="56"/>
    </row>
    <row r="553" spans="1:30" ht="15.75" hidden="1" customHeight="1">
      <c r="A553" s="35" t="s">
        <v>1266</v>
      </c>
      <c r="B553" s="35" t="s">
        <v>51</v>
      </c>
      <c r="C553" s="36" t="s">
        <v>1267</v>
      </c>
      <c r="D553" s="37" t="s">
        <v>53</v>
      </c>
      <c r="E553" s="37">
        <v>200</v>
      </c>
      <c r="F553" s="38">
        <v>1920</v>
      </c>
      <c r="G553" s="39" t="s">
        <v>54</v>
      </c>
      <c r="H553" s="40">
        <v>46174</v>
      </c>
      <c r="I553" s="41" t="s">
        <v>55</v>
      </c>
      <c r="J553" s="41" t="s">
        <v>56</v>
      </c>
      <c r="K553" s="41" t="s">
        <v>164</v>
      </c>
      <c r="L553" s="41" t="s">
        <v>91</v>
      </c>
      <c r="M553" s="42" t="s">
        <v>102</v>
      </c>
      <c r="N553" s="43" t="s">
        <v>884</v>
      </c>
      <c r="O553" s="44" t="s">
        <v>60</v>
      </c>
      <c r="P553" s="44"/>
      <c r="Q553" s="44"/>
      <c r="R553" s="45"/>
      <c r="S553" s="45" t="s">
        <v>410</v>
      </c>
      <c r="T553" s="44"/>
      <c r="U553" s="44"/>
      <c r="V553" s="45" t="str">
        <f t="array" ref="V553">IFERROR(INDEX(#REF!,MATCH($Q553,#REF!,0)),"")</f>
        <v/>
      </c>
      <c r="W553" s="45" t="str">
        <f t="array" ref="W553">IFERROR(INDEX(#REF!,MATCH($Q553,#REF!,0)),"")</f>
        <v/>
      </c>
      <c r="X553" s="46" t="str">
        <f t="array" ref="X553">IFERROR(INDEX(#REF!,MATCH($Q553,#REF!,0)),"")</f>
        <v/>
      </c>
      <c r="Y553" s="46" t="str">
        <f t="array" ref="Y553">IFERROR(INDEX(#REF!,MATCH($Q553,#REF!,0)),"")</f>
        <v/>
      </c>
      <c r="Z553" s="46" t="str">
        <f t="array" ref="Z553">IFERROR(INDEX(#REF!,MATCH($Q553,#REF!,0)),"")</f>
        <v/>
      </c>
      <c r="AA553" s="46" t="e">
        <f t="shared" si="6"/>
        <v>#VALUE!</v>
      </c>
      <c r="AB553" s="44"/>
      <c r="AC553" s="44"/>
      <c r="AD553" s="44"/>
    </row>
    <row r="554" spans="1:30" ht="15.75" hidden="1" customHeight="1">
      <c r="A554" s="47" t="s">
        <v>1268</v>
      </c>
      <c r="B554" s="47" t="s">
        <v>51</v>
      </c>
      <c r="C554" s="60" t="s">
        <v>1269</v>
      </c>
      <c r="D554" s="49" t="s">
        <v>53</v>
      </c>
      <c r="E554" s="49">
        <v>30</v>
      </c>
      <c r="F554" s="50">
        <v>1800</v>
      </c>
      <c r="G554" s="51" t="s">
        <v>54</v>
      </c>
      <c r="H554" s="52">
        <v>46174</v>
      </c>
      <c r="I554" s="53" t="s">
        <v>55</v>
      </c>
      <c r="J554" s="53" t="s">
        <v>56</v>
      </c>
      <c r="K554" s="53" t="s">
        <v>164</v>
      </c>
      <c r="L554" s="53" t="s">
        <v>91</v>
      </c>
      <c r="M554" s="54" t="s">
        <v>153</v>
      </c>
      <c r="N554" s="55" t="s">
        <v>884</v>
      </c>
      <c r="O554" s="56" t="s">
        <v>60</v>
      </c>
      <c r="P554" s="56"/>
      <c r="Q554" s="56"/>
      <c r="R554" s="57" t="s">
        <v>158</v>
      </c>
      <c r="S554" s="57" t="s">
        <v>515</v>
      </c>
      <c r="T554" s="56"/>
      <c r="U554" s="56"/>
      <c r="V554" s="57" t="str">
        <f t="array" ref="V554">IFERROR(INDEX(#REF!,MATCH($Q554,#REF!,0)),"")</f>
        <v/>
      </c>
      <c r="W554" s="57" t="str">
        <f t="array" ref="W554">IFERROR(INDEX(#REF!,MATCH($Q554,#REF!,0)),"")</f>
        <v/>
      </c>
      <c r="X554" s="58" t="str">
        <f t="array" ref="X554">IFERROR(INDEX(#REF!,MATCH($Q554,#REF!,0)),"")</f>
        <v/>
      </c>
      <c r="Y554" s="58" t="str">
        <f t="array" ref="Y554">IFERROR(INDEX(#REF!,MATCH($Q554,#REF!,0)),"")</f>
        <v/>
      </c>
      <c r="Z554" s="58" t="str">
        <f t="array" ref="Z554">IFERROR(INDEX(#REF!,MATCH($Q554,#REF!,0)),"")</f>
        <v/>
      </c>
      <c r="AA554" s="58" t="e">
        <f t="shared" si="6"/>
        <v>#VALUE!</v>
      </c>
      <c r="AB554" s="56"/>
      <c r="AC554" s="56"/>
      <c r="AD554" s="56"/>
    </row>
    <row r="555" spans="1:30" ht="15.75" hidden="1" customHeight="1">
      <c r="A555" s="35" t="s">
        <v>1270</v>
      </c>
      <c r="B555" s="35" t="s">
        <v>51</v>
      </c>
      <c r="C555" s="36" t="s">
        <v>1271</v>
      </c>
      <c r="D555" s="37" t="s">
        <v>53</v>
      </c>
      <c r="E555" s="37">
        <v>35</v>
      </c>
      <c r="F555" s="38">
        <v>1750</v>
      </c>
      <c r="G555" s="39" t="s">
        <v>54</v>
      </c>
      <c r="H555" s="40">
        <v>46174</v>
      </c>
      <c r="I555" s="41" t="s">
        <v>55</v>
      </c>
      <c r="J555" s="41" t="s">
        <v>56</v>
      </c>
      <c r="K555" s="41" t="s">
        <v>164</v>
      </c>
      <c r="L555" s="41" t="s">
        <v>91</v>
      </c>
      <c r="M555" s="42" t="s">
        <v>73</v>
      </c>
      <c r="N555" s="43" t="s">
        <v>884</v>
      </c>
      <c r="O555" s="44" t="s">
        <v>60</v>
      </c>
      <c r="P555" s="44"/>
      <c r="Q555" s="44"/>
      <c r="R555" s="45"/>
      <c r="S555" s="45" t="s">
        <v>229</v>
      </c>
      <c r="T555" s="44"/>
      <c r="U555" s="44"/>
      <c r="V555" s="45" t="str">
        <f t="array" ref="V555">IFERROR(INDEX(#REF!,MATCH($Q555,#REF!,0)),"")</f>
        <v/>
      </c>
      <c r="W555" s="45" t="str">
        <f t="array" ref="W555">IFERROR(INDEX(#REF!,MATCH($Q555,#REF!,0)),"")</f>
        <v/>
      </c>
      <c r="X555" s="46" t="str">
        <f t="array" ref="X555">IFERROR(INDEX(#REF!,MATCH($Q555,#REF!,0)),"")</f>
        <v/>
      </c>
      <c r="Y555" s="46" t="str">
        <f t="array" ref="Y555">IFERROR(INDEX(#REF!,MATCH($Q555,#REF!,0)),"")</f>
        <v/>
      </c>
      <c r="Z555" s="46" t="str">
        <f t="array" ref="Z555">IFERROR(INDEX(#REF!,MATCH($Q555,#REF!,0)),"")</f>
        <v/>
      </c>
      <c r="AA555" s="46" t="e">
        <f t="shared" si="6"/>
        <v>#VALUE!</v>
      </c>
      <c r="AB555" s="44"/>
      <c r="AC555" s="44"/>
      <c r="AD555" s="44"/>
    </row>
    <row r="556" spans="1:30" ht="15.75" hidden="1" customHeight="1">
      <c r="A556" s="47" t="s">
        <v>1272</v>
      </c>
      <c r="B556" s="47" t="s">
        <v>51</v>
      </c>
      <c r="C556" s="60" t="s">
        <v>1273</v>
      </c>
      <c r="D556" s="49" t="s">
        <v>53</v>
      </c>
      <c r="E556" s="49">
        <v>12</v>
      </c>
      <c r="F556" s="50">
        <v>1641.6</v>
      </c>
      <c r="G556" s="51" t="s">
        <v>54</v>
      </c>
      <c r="H556" s="52">
        <v>46174</v>
      </c>
      <c r="I556" s="53" t="s">
        <v>55</v>
      </c>
      <c r="J556" s="53" t="s">
        <v>56</v>
      </c>
      <c r="K556" s="53" t="s">
        <v>164</v>
      </c>
      <c r="L556" s="53" t="s">
        <v>91</v>
      </c>
      <c r="M556" s="54" t="s">
        <v>148</v>
      </c>
      <c r="N556" s="55" t="s">
        <v>884</v>
      </c>
      <c r="O556" s="56" t="s">
        <v>60</v>
      </c>
      <c r="P556" s="56"/>
      <c r="Q556" s="56"/>
      <c r="R556" s="57"/>
      <c r="S556" s="57" t="s">
        <v>467</v>
      </c>
      <c r="T556" s="56"/>
      <c r="U556" s="56"/>
      <c r="V556" s="57" t="str">
        <f t="array" ref="V556">IFERROR(INDEX(#REF!,MATCH($Q556,#REF!,0)),"")</f>
        <v/>
      </c>
      <c r="W556" s="57" t="str">
        <f t="array" ref="W556">IFERROR(INDEX(#REF!,MATCH($Q556,#REF!,0)),"")</f>
        <v/>
      </c>
      <c r="X556" s="58" t="str">
        <f t="array" ref="X556">IFERROR(INDEX(#REF!,MATCH($Q556,#REF!,0)),"")</f>
        <v/>
      </c>
      <c r="Y556" s="58" t="str">
        <f t="array" ref="Y556">IFERROR(INDEX(#REF!,MATCH($Q556,#REF!,0)),"")</f>
        <v/>
      </c>
      <c r="Z556" s="58" t="str">
        <f t="array" ref="Z556">IFERROR(INDEX(#REF!,MATCH($Q556,#REF!,0)),"")</f>
        <v/>
      </c>
      <c r="AA556" s="58" t="e">
        <f t="shared" si="6"/>
        <v>#VALUE!</v>
      </c>
      <c r="AB556" s="56"/>
      <c r="AC556" s="56"/>
      <c r="AD556" s="56"/>
    </row>
    <row r="557" spans="1:30" ht="15.75" hidden="1" customHeight="1">
      <c r="A557" s="35" t="s">
        <v>1274</v>
      </c>
      <c r="B557" s="35" t="s">
        <v>848</v>
      </c>
      <c r="C557" s="36" t="s">
        <v>1231</v>
      </c>
      <c r="D557" s="37" t="s">
        <v>53</v>
      </c>
      <c r="E557" s="37">
        <v>10</v>
      </c>
      <c r="F557" s="38">
        <v>1600</v>
      </c>
      <c r="G557" s="39" t="s">
        <v>54</v>
      </c>
      <c r="H557" s="40">
        <v>46174</v>
      </c>
      <c r="I557" s="41" t="s">
        <v>55</v>
      </c>
      <c r="J557" s="41" t="s">
        <v>56</v>
      </c>
      <c r="K557" s="41" t="s">
        <v>164</v>
      </c>
      <c r="L557" s="41" t="s">
        <v>91</v>
      </c>
      <c r="M557" s="42" t="s">
        <v>109</v>
      </c>
      <c r="N557" s="43" t="s">
        <v>884</v>
      </c>
      <c r="O557" s="44" t="s">
        <v>60</v>
      </c>
      <c r="P557" s="44"/>
      <c r="Q557" s="44"/>
      <c r="R557" s="45"/>
      <c r="S557" s="45" t="s">
        <v>410</v>
      </c>
      <c r="T557" s="44"/>
      <c r="U557" s="44"/>
      <c r="V557" s="45" t="str">
        <f t="array" ref="V557">IFERROR(INDEX(#REF!,MATCH($Q557,#REF!,0)),"")</f>
        <v/>
      </c>
      <c r="W557" s="45" t="str">
        <f t="array" ref="W557">IFERROR(INDEX(#REF!,MATCH($Q557,#REF!,0)),"")</f>
        <v/>
      </c>
      <c r="X557" s="46" t="str">
        <f t="array" ref="X557">IFERROR(INDEX(#REF!,MATCH($Q557,#REF!,0)),"")</f>
        <v/>
      </c>
      <c r="Y557" s="46" t="str">
        <f t="array" ref="Y557">IFERROR(INDEX(#REF!,MATCH($Q557,#REF!,0)),"")</f>
        <v/>
      </c>
      <c r="Z557" s="46" t="str">
        <f t="array" ref="Z557">IFERROR(INDEX(#REF!,MATCH($Q557,#REF!,0)),"")</f>
        <v/>
      </c>
      <c r="AA557" s="46" t="e">
        <f t="shared" si="6"/>
        <v>#VALUE!</v>
      </c>
      <c r="AB557" s="44"/>
      <c r="AC557" s="44"/>
      <c r="AD557" s="44"/>
    </row>
    <row r="558" spans="1:30" ht="15.75" hidden="1" customHeight="1">
      <c r="A558" s="47" t="s">
        <v>1275</v>
      </c>
      <c r="B558" s="47" t="s">
        <v>51</v>
      </c>
      <c r="C558" s="60" t="s">
        <v>1276</v>
      </c>
      <c r="D558" s="49" t="s">
        <v>53</v>
      </c>
      <c r="E558" s="49">
        <v>5</v>
      </c>
      <c r="F558" s="50">
        <v>1500</v>
      </c>
      <c r="G558" s="51" t="s">
        <v>54</v>
      </c>
      <c r="H558" s="52">
        <v>46174</v>
      </c>
      <c r="I558" s="53" t="s">
        <v>55</v>
      </c>
      <c r="J558" s="53" t="s">
        <v>56</v>
      </c>
      <c r="K558" s="53" t="s">
        <v>164</v>
      </c>
      <c r="L558" s="53" t="s">
        <v>91</v>
      </c>
      <c r="M558" s="54" t="s">
        <v>136</v>
      </c>
      <c r="N558" s="55" t="s">
        <v>884</v>
      </c>
      <c r="O558" s="56" t="s">
        <v>60</v>
      </c>
      <c r="P558" s="56"/>
      <c r="Q558" s="56"/>
      <c r="R558" s="57" t="s">
        <v>158</v>
      </c>
      <c r="S558" s="57" t="s">
        <v>515</v>
      </c>
      <c r="T558" s="56"/>
      <c r="U558" s="56"/>
      <c r="V558" s="57" t="str">
        <f t="array" ref="V558">IFERROR(INDEX(#REF!,MATCH($Q558,#REF!,0)),"")</f>
        <v/>
      </c>
      <c r="W558" s="57" t="str">
        <f t="array" ref="W558">IFERROR(INDEX(#REF!,MATCH($Q558,#REF!,0)),"")</f>
        <v/>
      </c>
      <c r="X558" s="58" t="str">
        <f t="array" ref="X558">IFERROR(INDEX(#REF!,MATCH($Q558,#REF!,0)),"")</f>
        <v/>
      </c>
      <c r="Y558" s="58" t="str">
        <f t="array" ref="Y558">IFERROR(INDEX(#REF!,MATCH($Q558,#REF!,0)),"")</f>
        <v/>
      </c>
      <c r="Z558" s="58" t="str">
        <f t="array" ref="Z558">IFERROR(INDEX(#REF!,MATCH($Q558,#REF!,0)),"")</f>
        <v/>
      </c>
      <c r="AA558" s="58" t="e">
        <f t="shared" si="6"/>
        <v>#VALUE!</v>
      </c>
      <c r="AB558" s="56"/>
      <c r="AC558" s="56"/>
      <c r="AD558" s="56"/>
    </row>
    <row r="559" spans="1:30" ht="15.75" hidden="1" customHeight="1">
      <c r="A559" s="35" t="s">
        <v>1277</v>
      </c>
      <c r="B559" s="35" t="s">
        <v>51</v>
      </c>
      <c r="C559" s="36" t="s">
        <v>1278</v>
      </c>
      <c r="D559" s="37" t="s">
        <v>53</v>
      </c>
      <c r="E559" s="37">
        <v>50</v>
      </c>
      <c r="F559" s="38">
        <v>1500</v>
      </c>
      <c r="G559" s="39" t="s">
        <v>54</v>
      </c>
      <c r="H559" s="40">
        <v>46174</v>
      </c>
      <c r="I559" s="41" t="s">
        <v>55</v>
      </c>
      <c r="J559" s="41" t="s">
        <v>56</v>
      </c>
      <c r="K559" s="41" t="s">
        <v>164</v>
      </c>
      <c r="L559" s="41" t="s">
        <v>91</v>
      </c>
      <c r="M559" s="42" t="s">
        <v>102</v>
      </c>
      <c r="N559" s="43" t="s">
        <v>884</v>
      </c>
      <c r="O559" s="44" t="s">
        <v>60</v>
      </c>
      <c r="P559" s="44"/>
      <c r="Q559" s="44"/>
      <c r="R559" s="45" t="s">
        <v>228</v>
      </c>
      <c r="S559" s="45" t="s">
        <v>229</v>
      </c>
      <c r="T559" s="44"/>
      <c r="U559" s="44"/>
      <c r="V559" s="45" t="str">
        <f t="array" ref="V559">IFERROR(INDEX(#REF!,MATCH($Q559,#REF!,0)),"")</f>
        <v/>
      </c>
      <c r="W559" s="45" t="str">
        <f t="array" ref="W559">IFERROR(INDEX(#REF!,MATCH($Q559,#REF!,0)),"")</f>
        <v/>
      </c>
      <c r="X559" s="46" t="str">
        <f t="array" ref="X559">IFERROR(INDEX(#REF!,MATCH($Q559,#REF!,0)),"")</f>
        <v/>
      </c>
      <c r="Y559" s="46" t="str">
        <f t="array" ref="Y559">IFERROR(INDEX(#REF!,MATCH($Q559,#REF!,0)),"")</f>
        <v/>
      </c>
      <c r="Z559" s="46" t="str">
        <f t="array" ref="Z559">IFERROR(INDEX(#REF!,MATCH($Q559,#REF!,0)),"")</f>
        <v/>
      </c>
      <c r="AA559" s="46" t="e">
        <f t="shared" si="6"/>
        <v>#VALUE!</v>
      </c>
      <c r="AB559" s="44"/>
      <c r="AC559" s="44"/>
      <c r="AD559" s="44"/>
    </row>
    <row r="560" spans="1:30" ht="15.75" hidden="1" customHeight="1">
      <c r="A560" s="47" t="s">
        <v>1279</v>
      </c>
      <c r="B560" s="47" t="s">
        <v>51</v>
      </c>
      <c r="C560" s="60" t="s">
        <v>1280</v>
      </c>
      <c r="D560" s="49" t="s">
        <v>53</v>
      </c>
      <c r="E560" s="49">
        <v>3</v>
      </c>
      <c r="F560" s="50">
        <v>1440</v>
      </c>
      <c r="G560" s="51" t="s">
        <v>54</v>
      </c>
      <c r="H560" s="52">
        <v>46174</v>
      </c>
      <c r="I560" s="53" t="s">
        <v>55</v>
      </c>
      <c r="J560" s="53" t="s">
        <v>56</v>
      </c>
      <c r="K560" s="53" t="s">
        <v>164</v>
      </c>
      <c r="L560" s="53" t="s">
        <v>91</v>
      </c>
      <c r="M560" s="54" t="s">
        <v>59</v>
      </c>
      <c r="N560" s="55" t="s">
        <v>884</v>
      </c>
      <c r="O560" s="56" t="s">
        <v>60</v>
      </c>
      <c r="P560" s="56"/>
      <c r="Q560" s="56"/>
      <c r="R560" s="57" t="s">
        <v>522</v>
      </c>
      <c r="S560" s="57" t="s">
        <v>499</v>
      </c>
      <c r="T560" s="56"/>
      <c r="U560" s="56"/>
      <c r="V560" s="57" t="str">
        <f t="array" ref="V560">IFERROR(INDEX(#REF!,MATCH($Q560,#REF!,0)),"")</f>
        <v/>
      </c>
      <c r="W560" s="57" t="str">
        <f t="array" ref="W560">IFERROR(INDEX(#REF!,MATCH($Q560,#REF!,0)),"")</f>
        <v/>
      </c>
      <c r="X560" s="58" t="str">
        <f t="array" ref="X560">IFERROR(INDEX(#REF!,MATCH($Q560,#REF!,0)),"")</f>
        <v/>
      </c>
      <c r="Y560" s="58" t="str">
        <f t="array" ref="Y560">IFERROR(INDEX(#REF!,MATCH($Q560,#REF!,0)),"")</f>
        <v/>
      </c>
      <c r="Z560" s="58" t="str">
        <f t="array" ref="Z560">IFERROR(INDEX(#REF!,MATCH($Q560,#REF!,0)),"")</f>
        <v/>
      </c>
      <c r="AA560" s="58" t="e">
        <f t="shared" si="6"/>
        <v>#VALUE!</v>
      </c>
      <c r="AB560" s="56"/>
      <c r="AC560" s="56"/>
      <c r="AD560" s="56"/>
    </row>
    <row r="561" spans="1:30" ht="15.75" hidden="1" customHeight="1">
      <c r="A561" s="35" t="s">
        <v>1281</v>
      </c>
      <c r="B561" s="35" t="s">
        <v>51</v>
      </c>
      <c r="C561" s="36" t="s">
        <v>1282</v>
      </c>
      <c r="D561" s="37" t="s">
        <v>53</v>
      </c>
      <c r="E561" s="37">
        <v>15</v>
      </c>
      <c r="F561" s="38">
        <v>1425</v>
      </c>
      <c r="G561" s="39" t="s">
        <v>54</v>
      </c>
      <c r="H561" s="40">
        <v>46174</v>
      </c>
      <c r="I561" s="41" t="s">
        <v>55</v>
      </c>
      <c r="J561" s="41" t="s">
        <v>56</v>
      </c>
      <c r="K561" s="41" t="s">
        <v>164</v>
      </c>
      <c r="L561" s="41" t="s">
        <v>91</v>
      </c>
      <c r="M561" s="42" t="s">
        <v>153</v>
      </c>
      <c r="N561" s="43" t="s">
        <v>884</v>
      </c>
      <c r="O561" s="44" t="s">
        <v>60</v>
      </c>
      <c r="P561" s="44"/>
      <c r="Q561" s="44"/>
      <c r="R561" s="45" t="s">
        <v>158</v>
      </c>
      <c r="S561" s="45" t="s">
        <v>741</v>
      </c>
      <c r="T561" s="44"/>
      <c r="U561" s="44"/>
      <c r="V561" s="45" t="str">
        <f t="array" ref="V561">IFERROR(INDEX(#REF!,MATCH($Q561,#REF!,0)),"")</f>
        <v/>
      </c>
      <c r="W561" s="45" t="str">
        <f t="array" ref="W561">IFERROR(INDEX(#REF!,MATCH($Q561,#REF!,0)),"")</f>
        <v/>
      </c>
      <c r="X561" s="46" t="str">
        <f t="array" ref="X561">IFERROR(INDEX(#REF!,MATCH($Q561,#REF!,0)),"")</f>
        <v/>
      </c>
      <c r="Y561" s="46" t="str">
        <f t="array" ref="Y561">IFERROR(INDEX(#REF!,MATCH($Q561,#REF!,0)),"")</f>
        <v/>
      </c>
      <c r="Z561" s="46" t="str">
        <f t="array" ref="Z561">IFERROR(INDEX(#REF!,MATCH($Q561,#REF!,0)),"")</f>
        <v/>
      </c>
      <c r="AA561" s="46" t="e">
        <f t="shared" si="6"/>
        <v>#VALUE!</v>
      </c>
      <c r="AB561" s="44"/>
      <c r="AC561" s="44"/>
      <c r="AD561" s="44"/>
    </row>
    <row r="562" spans="1:30" ht="15.75" hidden="1" customHeight="1">
      <c r="A562" s="47" t="s">
        <v>1283</v>
      </c>
      <c r="B562" s="47" t="s">
        <v>51</v>
      </c>
      <c r="C562" s="60" t="s">
        <v>1284</v>
      </c>
      <c r="D562" s="49" t="s">
        <v>53</v>
      </c>
      <c r="E562" s="49">
        <v>40</v>
      </c>
      <c r="F562" s="50">
        <f>40*35</f>
        <v>1400</v>
      </c>
      <c r="G562" s="51" t="s">
        <v>54</v>
      </c>
      <c r="H562" s="52">
        <v>46204</v>
      </c>
      <c r="I562" s="53" t="s">
        <v>55</v>
      </c>
      <c r="J562" s="53" t="s">
        <v>56</v>
      </c>
      <c r="K562" s="53" t="s">
        <v>164</v>
      </c>
      <c r="L562" s="53" t="s">
        <v>91</v>
      </c>
      <c r="M562" s="54" t="s">
        <v>136</v>
      </c>
      <c r="N562" s="55" t="s">
        <v>884</v>
      </c>
      <c r="O562" s="56" t="s">
        <v>60</v>
      </c>
      <c r="P562" s="56"/>
      <c r="Q562" s="56"/>
      <c r="R562" s="57" t="s">
        <v>165</v>
      </c>
      <c r="S562" s="57" t="s">
        <v>505</v>
      </c>
      <c r="T562" s="56"/>
      <c r="U562" s="56"/>
      <c r="V562" s="57" t="str">
        <f t="array" ref="V562">IFERROR(INDEX(#REF!,MATCH($Q562,#REF!,0)),"")</f>
        <v/>
      </c>
      <c r="W562" s="57" t="str">
        <f t="array" ref="W562">IFERROR(INDEX(#REF!,MATCH($Q562,#REF!,0)),"")</f>
        <v/>
      </c>
      <c r="X562" s="58" t="str">
        <f t="array" ref="X562">IFERROR(INDEX(#REF!,MATCH($Q562,#REF!,0)),"")</f>
        <v/>
      </c>
      <c r="Y562" s="58" t="str">
        <f t="array" ref="Y562">IFERROR(INDEX(#REF!,MATCH($Q562,#REF!,0)),"")</f>
        <v/>
      </c>
      <c r="Z562" s="58" t="str">
        <f t="array" ref="Z562">IFERROR(INDEX(#REF!,MATCH($Q562,#REF!,0)),"")</f>
        <v/>
      </c>
      <c r="AA562" s="58" t="e">
        <f t="shared" si="6"/>
        <v>#VALUE!</v>
      </c>
      <c r="AB562" s="56"/>
      <c r="AC562" s="56"/>
      <c r="AD562" s="56"/>
    </row>
    <row r="563" spans="1:30" ht="15.75" hidden="1" customHeight="1">
      <c r="A563" s="35" t="s">
        <v>1285</v>
      </c>
      <c r="B563" s="35" t="s">
        <v>848</v>
      </c>
      <c r="C563" s="36" t="s">
        <v>1158</v>
      </c>
      <c r="D563" s="37" t="s">
        <v>53</v>
      </c>
      <c r="E563" s="37">
        <v>10</v>
      </c>
      <c r="F563" s="38">
        <v>1400</v>
      </c>
      <c r="G563" s="39" t="s">
        <v>54</v>
      </c>
      <c r="H563" s="40">
        <v>46174</v>
      </c>
      <c r="I563" s="41" t="s">
        <v>55</v>
      </c>
      <c r="J563" s="41" t="s">
        <v>56</v>
      </c>
      <c r="K563" s="41" t="s">
        <v>164</v>
      </c>
      <c r="L563" s="41" t="s">
        <v>91</v>
      </c>
      <c r="M563" s="42" t="s">
        <v>73</v>
      </c>
      <c r="N563" s="43" t="s">
        <v>884</v>
      </c>
      <c r="O563" s="44" t="s">
        <v>60</v>
      </c>
      <c r="P563" s="44"/>
      <c r="Q563" s="44"/>
      <c r="R563" s="45"/>
      <c r="S563" s="45" t="s">
        <v>410</v>
      </c>
      <c r="T563" s="44"/>
      <c r="U563" s="44"/>
      <c r="V563" s="45" t="str">
        <f t="array" ref="V563">IFERROR(INDEX(#REF!,MATCH($Q563,#REF!,0)),"")</f>
        <v/>
      </c>
      <c r="W563" s="45" t="str">
        <f t="array" ref="W563">IFERROR(INDEX(#REF!,MATCH($Q563,#REF!,0)),"")</f>
        <v/>
      </c>
      <c r="X563" s="46" t="str">
        <f t="array" ref="X563">IFERROR(INDEX(#REF!,MATCH($Q563,#REF!,0)),"")</f>
        <v/>
      </c>
      <c r="Y563" s="46" t="str">
        <f t="array" ref="Y563">IFERROR(INDEX(#REF!,MATCH($Q563,#REF!,0)),"")</f>
        <v/>
      </c>
      <c r="Z563" s="46" t="str">
        <f t="array" ref="Z563">IFERROR(INDEX(#REF!,MATCH($Q563,#REF!,0)),"")</f>
        <v/>
      </c>
      <c r="AA563" s="46" t="e">
        <f t="shared" si="6"/>
        <v>#VALUE!</v>
      </c>
      <c r="AB563" s="44"/>
      <c r="AC563" s="44"/>
      <c r="AD563" s="44"/>
    </row>
    <row r="564" spans="1:30" ht="15.75" hidden="1" customHeight="1">
      <c r="A564" s="47" t="s">
        <v>1286</v>
      </c>
      <c r="B564" s="47" t="s">
        <v>51</v>
      </c>
      <c r="C564" s="60" t="s">
        <v>1287</v>
      </c>
      <c r="D564" s="49" t="s">
        <v>53</v>
      </c>
      <c r="E564" s="49">
        <v>2</v>
      </c>
      <c r="F564" s="50">
        <v>1224</v>
      </c>
      <c r="G564" s="51" t="s">
        <v>54</v>
      </c>
      <c r="H564" s="52">
        <v>46174</v>
      </c>
      <c r="I564" s="53" t="s">
        <v>55</v>
      </c>
      <c r="J564" s="53" t="s">
        <v>56</v>
      </c>
      <c r="K564" s="53" t="s">
        <v>164</v>
      </c>
      <c r="L564" s="53" t="s">
        <v>91</v>
      </c>
      <c r="M564" s="54" t="s">
        <v>148</v>
      </c>
      <c r="N564" s="55" t="s">
        <v>884</v>
      </c>
      <c r="O564" s="56" t="s">
        <v>60</v>
      </c>
      <c r="P564" s="56"/>
      <c r="Q564" s="56"/>
      <c r="R564" s="57"/>
      <c r="S564" s="57" t="s">
        <v>1288</v>
      </c>
      <c r="T564" s="56"/>
      <c r="U564" s="56"/>
      <c r="V564" s="57" t="str">
        <f t="array" ref="V564">IFERROR(INDEX(#REF!,MATCH($Q564,#REF!,0)),"")</f>
        <v/>
      </c>
      <c r="W564" s="57" t="str">
        <f t="array" ref="W564">IFERROR(INDEX(#REF!,MATCH($Q564,#REF!,0)),"")</f>
        <v/>
      </c>
      <c r="X564" s="58" t="str">
        <f t="array" ref="X564">IFERROR(INDEX(#REF!,MATCH($Q564,#REF!,0)),"")</f>
        <v/>
      </c>
      <c r="Y564" s="58" t="str">
        <f t="array" ref="Y564">IFERROR(INDEX(#REF!,MATCH($Q564,#REF!,0)),"")</f>
        <v/>
      </c>
      <c r="Z564" s="58" t="str">
        <f t="array" ref="Z564">IFERROR(INDEX(#REF!,MATCH($Q564,#REF!,0)),"")</f>
        <v/>
      </c>
      <c r="AA564" s="58" t="e">
        <f t="shared" si="6"/>
        <v>#VALUE!</v>
      </c>
      <c r="AB564" s="56"/>
      <c r="AC564" s="56"/>
      <c r="AD564" s="56"/>
    </row>
    <row r="565" spans="1:30" ht="15.75" hidden="1" customHeight="1">
      <c r="A565" s="35" t="s">
        <v>1289</v>
      </c>
      <c r="B565" s="35" t="s">
        <v>848</v>
      </c>
      <c r="C565" s="36" t="s">
        <v>1176</v>
      </c>
      <c r="D565" s="37" t="s">
        <v>53</v>
      </c>
      <c r="E565" s="37">
        <v>10</v>
      </c>
      <c r="F565" s="38">
        <v>1200</v>
      </c>
      <c r="G565" s="39" t="s">
        <v>54</v>
      </c>
      <c r="H565" s="40">
        <v>46174</v>
      </c>
      <c r="I565" s="41" t="s">
        <v>55</v>
      </c>
      <c r="J565" s="41" t="s">
        <v>56</v>
      </c>
      <c r="K565" s="41" t="s">
        <v>164</v>
      </c>
      <c r="L565" s="41" t="s">
        <v>91</v>
      </c>
      <c r="M565" s="42" t="s">
        <v>109</v>
      </c>
      <c r="N565" s="43" t="s">
        <v>884</v>
      </c>
      <c r="O565" s="44" t="s">
        <v>60</v>
      </c>
      <c r="P565" s="44"/>
      <c r="Q565" s="44"/>
      <c r="R565" s="45"/>
      <c r="S565" s="45" t="s">
        <v>410</v>
      </c>
      <c r="T565" s="44"/>
      <c r="U565" s="44"/>
      <c r="V565" s="45" t="str">
        <f t="array" ref="V565">IFERROR(INDEX(#REF!,MATCH($Q565,#REF!,0)),"")</f>
        <v/>
      </c>
      <c r="W565" s="45" t="str">
        <f t="array" ref="W565">IFERROR(INDEX(#REF!,MATCH($Q565,#REF!,0)),"")</f>
        <v/>
      </c>
      <c r="X565" s="46" t="str">
        <f t="array" ref="X565">IFERROR(INDEX(#REF!,MATCH($Q565,#REF!,0)),"")</f>
        <v/>
      </c>
      <c r="Y565" s="46" t="str">
        <f t="array" ref="Y565">IFERROR(INDEX(#REF!,MATCH($Q565,#REF!,0)),"")</f>
        <v/>
      </c>
      <c r="Z565" s="46" t="str">
        <f t="array" ref="Z565">IFERROR(INDEX(#REF!,MATCH($Q565,#REF!,0)),"")</f>
        <v/>
      </c>
      <c r="AA565" s="46" t="e">
        <f t="shared" si="6"/>
        <v>#VALUE!</v>
      </c>
      <c r="AB565" s="44"/>
      <c r="AC565" s="44"/>
      <c r="AD565" s="44"/>
    </row>
    <row r="566" spans="1:30" ht="15.75" hidden="1" customHeight="1">
      <c r="A566" s="47" t="s">
        <v>1290</v>
      </c>
      <c r="B566" s="47" t="s">
        <v>51</v>
      </c>
      <c r="C566" s="60" t="s">
        <v>1291</v>
      </c>
      <c r="D566" s="49" t="s">
        <v>53</v>
      </c>
      <c r="E566" s="49">
        <v>20</v>
      </c>
      <c r="F566" s="50">
        <v>1200</v>
      </c>
      <c r="G566" s="51" t="s">
        <v>54</v>
      </c>
      <c r="H566" s="52">
        <v>46174</v>
      </c>
      <c r="I566" s="53" t="s">
        <v>55</v>
      </c>
      <c r="J566" s="53" t="s">
        <v>56</v>
      </c>
      <c r="K566" s="53" t="s">
        <v>164</v>
      </c>
      <c r="L566" s="53" t="s">
        <v>91</v>
      </c>
      <c r="M566" s="54" t="s">
        <v>136</v>
      </c>
      <c r="N566" s="55" t="s">
        <v>884</v>
      </c>
      <c r="O566" s="56" t="s">
        <v>60</v>
      </c>
      <c r="P566" s="56"/>
      <c r="Q566" s="56"/>
      <c r="R566" s="57"/>
      <c r="S566" s="57" t="s">
        <v>1292</v>
      </c>
      <c r="T566" s="56"/>
      <c r="U566" s="56"/>
      <c r="V566" s="57" t="str">
        <f t="array" ref="V566">IFERROR(INDEX(#REF!,MATCH($Q566,#REF!,0)),"")</f>
        <v/>
      </c>
      <c r="W566" s="57" t="str">
        <f t="array" ref="W566">IFERROR(INDEX(#REF!,MATCH($Q566,#REF!,0)),"")</f>
        <v/>
      </c>
      <c r="X566" s="58" t="str">
        <f t="array" ref="X566">IFERROR(INDEX(#REF!,MATCH($Q566,#REF!,0)),"")</f>
        <v/>
      </c>
      <c r="Y566" s="58" t="str">
        <f t="array" ref="Y566">IFERROR(INDEX(#REF!,MATCH($Q566,#REF!,0)),"")</f>
        <v/>
      </c>
      <c r="Z566" s="58" t="str">
        <f t="array" ref="Z566">IFERROR(INDEX(#REF!,MATCH($Q566,#REF!,0)),"")</f>
        <v/>
      </c>
      <c r="AA566" s="58" t="e">
        <f t="shared" si="6"/>
        <v>#VALUE!</v>
      </c>
      <c r="AB566" s="56"/>
      <c r="AC566" s="56"/>
      <c r="AD566" s="56"/>
    </row>
    <row r="567" spans="1:30" ht="15.75" hidden="1" customHeight="1">
      <c r="A567" s="35" t="s">
        <v>1293</v>
      </c>
      <c r="B567" s="35" t="s">
        <v>51</v>
      </c>
      <c r="C567" s="36" t="s">
        <v>1294</v>
      </c>
      <c r="D567" s="37" t="s">
        <v>53</v>
      </c>
      <c r="E567" s="37">
        <v>30</v>
      </c>
      <c r="F567" s="38">
        <v>1080</v>
      </c>
      <c r="G567" s="39" t="s">
        <v>54</v>
      </c>
      <c r="H567" s="40">
        <v>46174</v>
      </c>
      <c r="I567" s="41" t="s">
        <v>55</v>
      </c>
      <c r="J567" s="41" t="s">
        <v>56</v>
      </c>
      <c r="K567" s="41" t="s">
        <v>164</v>
      </c>
      <c r="L567" s="41" t="s">
        <v>91</v>
      </c>
      <c r="M567" s="42" t="s">
        <v>102</v>
      </c>
      <c r="N567" s="43" t="s">
        <v>884</v>
      </c>
      <c r="O567" s="44" t="s">
        <v>60</v>
      </c>
      <c r="P567" s="44"/>
      <c r="Q567" s="44"/>
      <c r="R567" s="45" t="s">
        <v>228</v>
      </c>
      <c r="S567" s="45" t="s">
        <v>229</v>
      </c>
      <c r="T567" s="44"/>
      <c r="U567" s="44"/>
      <c r="V567" s="45" t="str">
        <f t="array" ref="V567">IFERROR(INDEX(#REF!,MATCH($Q567,#REF!,0)),"")</f>
        <v/>
      </c>
      <c r="W567" s="45" t="str">
        <f t="array" ref="W567">IFERROR(INDEX(#REF!,MATCH($Q567,#REF!,0)),"")</f>
        <v/>
      </c>
      <c r="X567" s="46" t="str">
        <f t="array" ref="X567">IFERROR(INDEX(#REF!,MATCH($Q567,#REF!,0)),"")</f>
        <v/>
      </c>
      <c r="Y567" s="46" t="str">
        <f t="array" ref="Y567">IFERROR(INDEX(#REF!,MATCH($Q567,#REF!,0)),"")</f>
        <v/>
      </c>
      <c r="Z567" s="46" t="str">
        <f t="array" ref="Z567">IFERROR(INDEX(#REF!,MATCH($Q567,#REF!,0)),"")</f>
        <v/>
      </c>
      <c r="AA567" s="46" t="e">
        <f t="shared" si="6"/>
        <v>#VALUE!</v>
      </c>
      <c r="AB567" s="44"/>
      <c r="AC567" s="44"/>
      <c r="AD567" s="44"/>
    </row>
    <row r="568" spans="1:30" ht="15.75" hidden="1" customHeight="1">
      <c r="A568" s="47" t="s">
        <v>1295</v>
      </c>
      <c r="B568" s="47" t="s">
        <v>51</v>
      </c>
      <c r="C568" s="60" t="s">
        <v>504</v>
      </c>
      <c r="D568" s="49" t="s">
        <v>53</v>
      </c>
      <c r="E568" s="49">
        <v>30</v>
      </c>
      <c r="F568" s="50">
        <v>1050</v>
      </c>
      <c r="G568" s="51" t="s">
        <v>54</v>
      </c>
      <c r="H568" s="52">
        <v>46174</v>
      </c>
      <c r="I568" s="53" t="s">
        <v>55</v>
      </c>
      <c r="J568" s="53" t="s">
        <v>56</v>
      </c>
      <c r="K568" s="53" t="s">
        <v>164</v>
      </c>
      <c r="L568" s="53" t="s">
        <v>91</v>
      </c>
      <c r="M568" s="54" t="s">
        <v>59</v>
      </c>
      <c r="N568" s="55" t="s">
        <v>884</v>
      </c>
      <c r="O568" s="56" t="s">
        <v>60</v>
      </c>
      <c r="P568" s="56"/>
      <c r="Q568" s="56"/>
      <c r="R568" s="57" t="s">
        <v>165</v>
      </c>
      <c r="S568" s="57" t="s">
        <v>505</v>
      </c>
      <c r="T568" s="56"/>
      <c r="U568" s="56"/>
      <c r="V568" s="57" t="str">
        <f t="array" ref="V568">IFERROR(INDEX(#REF!,MATCH($Q568,#REF!,0)),"")</f>
        <v/>
      </c>
      <c r="W568" s="57" t="str">
        <f t="array" ref="W568">IFERROR(INDEX(#REF!,MATCH($Q568,#REF!,0)),"")</f>
        <v/>
      </c>
      <c r="X568" s="58" t="str">
        <f t="array" ref="X568">IFERROR(INDEX(#REF!,MATCH($Q568,#REF!,0)),"")</f>
        <v/>
      </c>
      <c r="Y568" s="58" t="str">
        <f t="array" ref="Y568">IFERROR(INDEX(#REF!,MATCH($Q568,#REF!,0)),"")</f>
        <v/>
      </c>
      <c r="Z568" s="58" t="str">
        <f t="array" ref="Z568">IFERROR(INDEX(#REF!,MATCH($Q568,#REF!,0)),"")</f>
        <v/>
      </c>
      <c r="AA568" s="58" t="e">
        <f t="shared" si="6"/>
        <v>#VALUE!</v>
      </c>
      <c r="AB568" s="56"/>
      <c r="AC568" s="56"/>
      <c r="AD568" s="56"/>
    </row>
    <row r="569" spans="1:30" ht="15.75" hidden="1" customHeight="1">
      <c r="A569" s="35" t="s">
        <v>1296</v>
      </c>
      <c r="B569" s="35" t="s">
        <v>51</v>
      </c>
      <c r="C569" s="36" t="s">
        <v>1297</v>
      </c>
      <c r="D569" s="37" t="s">
        <v>53</v>
      </c>
      <c r="E569" s="37">
        <v>1</v>
      </c>
      <c r="F569" s="38">
        <v>1000</v>
      </c>
      <c r="G569" s="39" t="s">
        <v>54</v>
      </c>
      <c r="H569" s="40">
        <v>46174</v>
      </c>
      <c r="I569" s="41" t="s">
        <v>55</v>
      </c>
      <c r="J569" s="41" t="s">
        <v>56</v>
      </c>
      <c r="K569" s="41" t="s">
        <v>164</v>
      </c>
      <c r="L569" s="41" t="s">
        <v>91</v>
      </c>
      <c r="M569" s="42" t="s">
        <v>73</v>
      </c>
      <c r="N569" s="43" t="s">
        <v>884</v>
      </c>
      <c r="O569" s="44" t="s">
        <v>60</v>
      </c>
      <c r="P569" s="44"/>
      <c r="Q569" s="44"/>
      <c r="R569" s="45" t="s">
        <v>322</v>
      </c>
      <c r="S569" s="45" t="s">
        <v>323</v>
      </c>
      <c r="T569" s="44"/>
      <c r="U569" s="44"/>
      <c r="V569" s="45" t="str">
        <f t="array" ref="V569">IFERROR(INDEX(#REF!,MATCH($Q569,#REF!,0)),"")</f>
        <v/>
      </c>
      <c r="W569" s="45" t="str">
        <f t="array" ref="W569">IFERROR(INDEX(#REF!,MATCH($Q569,#REF!,0)),"")</f>
        <v/>
      </c>
      <c r="X569" s="46" t="str">
        <f t="array" ref="X569">IFERROR(INDEX(#REF!,MATCH($Q569,#REF!,0)),"")</f>
        <v/>
      </c>
      <c r="Y569" s="46" t="str">
        <f t="array" ref="Y569">IFERROR(INDEX(#REF!,MATCH($Q569,#REF!,0)),"")</f>
        <v/>
      </c>
      <c r="Z569" s="46" t="str">
        <f t="array" ref="Z569">IFERROR(INDEX(#REF!,MATCH($Q569,#REF!,0)),"")</f>
        <v/>
      </c>
      <c r="AA569" s="46" t="e">
        <f t="shared" si="6"/>
        <v>#VALUE!</v>
      </c>
      <c r="AB569" s="44"/>
      <c r="AC569" s="44"/>
      <c r="AD569" s="44"/>
    </row>
    <row r="570" spans="1:30" ht="15.75" hidden="1" customHeight="1">
      <c r="A570" s="47" t="s">
        <v>1298</v>
      </c>
      <c r="B570" s="47" t="s">
        <v>51</v>
      </c>
      <c r="C570" s="60" t="s">
        <v>1299</v>
      </c>
      <c r="D570" s="49" t="s">
        <v>1300</v>
      </c>
      <c r="E570" s="49">
        <v>5</v>
      </c>
      <c r="F570" s="50">
        <v>1000</v>
      </c>
      <c r="G570" s="51" t="s">
        <v>54</v>
      </c>
      <c r="H570" s="52">
        <v>46174</v>
      </c>
      <c r="I570" s="53" t="s">
        <v>55</v>
      </c>
      <c r="J570" s="53" t="s">
        <v>56</v>
      </c>
      <c r="K570" s="53" t="s">
        <v>164</v>
      </c>
      <c r="L570" s="53" t="s">
        <v>91</v>
      </c>
      <c r="M570" s="54" t="s">
        <v>109</v>
      </c>
      <c r="N570" s="55" t="s">
        <v>884</v>
      </c>
      <c r="O570" s="56" t="s">
        <v>60</v>
      </c>
      <c r="P570" s="56"/>
      <c r="Q570" s="56"/>
      <c r="R570" s="57" t="s">
        <v>304</v>
      </c>
      <c r="S570" s="57" t="s">
        <v>305</v>
      </c>
      <c r="T570" s="56"/>
      <c r="U570" s="56"/>
      <c r="V570" s="57" t="str">
        <f t="array" ref="V570">IFERROR(INDEX(#REF!,MATCH($Q570,#REF!,0)),"")</f>
        <v/>
      </c>
      <c r="W570" s="57" t="str">
        <f t="array" ref="W570">IFERROR(INDEX(#REF!,MATCH($Q570,#REF!,0)),"")</f>
        <v/>
      </c>
      <c r="X570" s="58" t="str">
        <f t="array" ref="X570">IFERROR(INDEX(#REF!,MATCH($Q570,#REF!,0)),"")</f>
        <v/>
      </c>
      <c r="Y570" s="58" t="str">
        <f t="array" ref="Y570">IFERROR(INDEX(#REF!,MATCH($Q570,#REF!,0)),"")</f>
        <v/>
      </c>
      <c r="Z570" s="58" t="str">
        <f t="array" ref="Z570">IFERROR(INDEX(#REF!,MATCH($Q570,#REF!,0)),"")</f>
        <v/>
      </c>
      <c r="AA570" s="58" t="e">
        <f t="shared" si="6"/>
        <v>#VALUE!</v>
      </c>
      <c r="AB570" s="56"/>
      <c r="AC570" s="56"/>
      <c r="AD570" s="56"/>
    </row>
    <row r="571" spans="1:30" ht="15.75" hidden="1" customHeight="1">
      <c r="A571" s="35" t="s">
        <v>1301</v>
      </c>
      <c r="B571" s="35" t="s">
        <v>848</v>
      </c>
      <c r="C571" s="36" t="s">
        <v>1190</v>
      </c>
      <c r="D571" s="37" t="s">
        <v>53</v>
      </c>
      <c r="E571" s="37">
        <v>10</v>
      </c>
      <c r="F571" s="38">
        <v>1000</v>
      </c>
      <c r="G571" s="39" t="s">
        <v>54</v>
      </c>
      <c r="H571" s="40">
        <v>46174</v>
      </c>
      <c r="I571" s="41" t="s">
        <v>55</v>
      </c>
      <c r="J571" s="41" t="s">
        <v>56</v>
      </c>
      <c r="K571" s="41" t="s">
        <v>164</v>
      </c>
      <c r="L571" s="41" t="s">
        <v>91</v>
      </c>
      <c r="M571" s="42" t="s">
        <v>148</v>
      </c>
      <c r="N571" s="43" t="s">
        <v>884</v>
      </c>
      <c r="O571" s="44" t="s">
        <v>60</v>
      </c>
      <c r="P571" s="44"/>
      <c r="Q571" s="44"/>
      <c r="R571" s="45"/>
      <c r="S571" s="45" t="s">
        <v>410</v>
      </c>
      <c r="T571" s="44"/>
      <c r="U571" s="44"/>
      <c r="V571" s="45" t="str">
        <f t="array" ref="V571">IFERROR(INDEX(#REF!,MATCH($Q571,#REF!,0)),"")</f>
        <v/>
      </c>
      <c r="W571" s="45" t="str">
        <f t="array" ref="W571">IFERROR(INDEX(#REF!,MATCH($Q571,#REF!,0)),"")</f>
        <v/>
      </c>
      <c r="X571" s="46" t="str">
        <f t="array" ref="X571">IFERROR(INDEX(#REF!,MATCH($Q571,#REF!,0)),"")</f>
        <v/>
      </c>
      <c r="Y571" s="46" t="str">
        <f t="array" ref="Y571">IFERROR(INDEX(#REF!,MATCH($Q571,#REF!,0)),"")</f>
        <v/>
      </c>
      <c r="Z571" s="46" t="str">
        <f t="array" ref="Z571">IFERROR(INDEX(#REF!,MATCH($Q571,#REF!,0)),"")</f>
        <v/>
      </c>
      <c r="AA571" s="46" t="e">
        <f t="shared" si="6"/>
        <v>#VALUE!</v>
      </c>
      <c r="AB571" s="44"/>
      <c r="AC571" s="44"/>
      <c r="AD571" s="44"/>
    </row>
    <row r="572" spans="1:30" ht="15.75" hidden="1" customHeight="1">
      <c r="A572" s="47" t="s">
        <v>1302</v>
      </c>
      <c r="B572" s="47" t="s">
        <v>51</v>
      </c>
      <c r="C572" s="60" t="s">
        <v>1303</v>
      </c>
      <c r="D572" s="49" t="s">
        <v>53</v>
      </c>
      <c r="E572" s="49">
        <v>10</v>
      </c>
      <c r="F572" s="50">
        <v>1000</v>
      </c>
      <c r="G572" s="51" t="s">
        <v>54</v>
      </c>
      <c r="H572" s="52">
        <v>46174</v>
      </c>
      <c r="I572" s="53" t="s">
        <v>55</v>
      </c>
      <c r="J572" s="53" t="s">
        <v>56</v>
      </c>
      <c r="K572" s="53" t="s">
        <v>164</v>
      </c>
      <c r="L572" s="53" t="s">
        <v>91</v>
      </c>
      <c r="M572" s="54" t="s">
        <v>153</v>
      </c>
      <c r="N572" s="55" t="s">
        <v>884</v>
      </c>
      <c r="O572" s="56" t="s">
        <v>60</v>
      </c>
      <c r="P572" s="56"/>
      <c r="Q572" s="56"/>
      <c r="R572" s="57" t="s">
        <v>1304</v>
      </c>
      <c r="S572" s="57" t="s">
        <v>275</v>
      </c>
      <c r="T572" s="56"/>
      <c r="U572" s="56"/>
      <c r="V572" s="57" t="str">
        <f t="array" ref="V572">IFERROR(INDEX(#REF!,MATCH($Q572,#REF!,0)),"")</f>
        <v/>
      </c>
      <c r="W572" s="57" t="str">
        <f t="array" ref="W572">IFERROR(INDEX(#REF!,MATCH($Q572,#REF!,0)),"")</f>
        <v/>
      </c>
      <c r="X572" s="58" t="str">
        <f t="array" ref="X572">IFERROR(INDEX(#REF!,MATCH($Q572,#REF!,0)),"")</f>
        <v/>
      </c>
      <c r="Y572" s="58" t="str">
        <f t="array" ref="Y572">IFERROR(INDEX(#REF!,MATCH($Q572,#REF!,0)),"")</f>
        <v/>
      </c>
      <c r="Z572" s="58" t="str">
        <f t="array" ref="Z572">IFERROR(INDEX(#REF!,MATCH($Q572,#REF!,0)),"")</f>
        <v/>
      </c>
      <c r="AA572" s="58" t="e">
        <f t="shared" si="6"/>
        <v>#VALUE!</v>
      </c>
      <c r="AB572" s="56"/>
      <c r="AC572" s="56"/>
      <c r="AD572" s="56"/>
    </row>
    <row r="573" spans="1:30" ht="15.75" hidden="1" customHeight="1">
      <c r="A573" s="35" t="s">
        <v>1305</v>
      </c>
      <c r="B573" s="35" t="s">
        <v>51</v>
      </c>
      <c r="C573" s="36" t="s">
        <v>1306</v>
      </c>
      <c r="D573" s="37" t="s">
        <v>583</v>
      </c>
      <c r="E573" s="37">
        <v>2</v>
      </c>
      <c r="F573" s="38">
        <v>940</v>
      </c>
      <c r="G573" s="39" t="s">
        <v>54</v>
      </c>
      <c r="H573" s="40">
        <v>46174</v>
      </c>
      <c r="I573" s="41" t="s">
        <v>55</v>
      </c>
      <c r="J573" s="41" t="s">
        <v>56</v>
      </c>
      <c r="K573" s="41" t="s">
        <v>164</v>
      </c>
      <c r="L573" s="41" t="s">
        <v>91</v>
      </c>
      <c r="M573" s="42" t="s">
        <v>136</v>
      </c>
      <c r="N573" s="43" t="s">
        <v>884</v>
      </c>
      <c r="O573" s="44" t="s">
        <v>60</v>
      </c>
      <c r="P573" s="44"/>
      <c r="Q573" s="44"/>
      <c r="R573" s="45"/>
      <c r="S573" s="45" t="s">
        <v>1306</v>
      </c>
      <c r="T573" s="44"/>
      <c r="U573" s="44"/>
      <c r="V573" s="45" t="str">
        <f t="array" ref="V573">IFERROR(INDEX(#REF!,MATCH($Q573,#REF!,0)),"")</f>
        <v/>
      </c>
      <c r="W573" s="45" t="str">
        <f t="array" ref="W573">IFERROR(INDEX(#REF!,MATCH($Q573,#REF!,0)),"")</f>
        <v/>
      </c>
      <c r="X573" s="46" t="str">
        <f t="array" ref="X573">IFERROR(INDEX(#REF!,MATCH($Q573,#REF!,0)),"")</f>
        <v/>
      </c>
      <c r="Y573" s="46" t="str">
        <f t="array" ref="Y573">IFERROR(INDEX(#REF!,MATCH($Q573,#REF!,0)),"")</f>
        <v/>
      </c>
      <c r="Z573" s="46" t="str">
        <f t="array" ref="Z573">IFERROR(INDEX(#REF!,MATCH($Q573,#REF!,0)),"")</f>
        <v/>
      </c>
      <c r="AA573" s="46" t="e">
        <f t="shared" si="6"/>
        <v>#VALUE!</v>
      </c>
      <c r="AB573" s="44"/>
      <c r="AC573" s="44"/>
      <c r="AD573" s="44"/>
    </row>
    <row r="574" spans="1:30" ht="15.75" hidden="1" customHeight="1">
      <c r="A574" s="47" t="s">
        <v>1307</v>
      </c>
      <c r="B574" s="76" t="s">
        <v>51</v>
      </c>
      <c r="C574" s="60" t="s">
        <v>1306</v>
      </c>
      <c r="D574" s="77" t="s">
        <v>583</v>
      </c>
      <c r="E574" s="77">
        <v>2</v>
      </c>
      <c r="F574" s="78">
        <v>940</v>
      </c>
      <c r="G574" s="79" t="s">
        <v>54</v>
      </c>
      <c r="H574" s="87">
        <v>46174</v>
      </c>
      <c r="I574" s="61" t="s">
        <v>55</v>
      </c>
      <c r="J574" s="61" t="s">
        <v>56</v>
      </c>
      <c r="K574" s="61" t="s">
        <v>164</v>
      </c>
      <c r="L574" s="61" t="s">
        <v>91</v>
      </c>
      <c r="M574" s="54" t="s">
        <v>73</v>
      </c>
      <c r="N574" s="70" t="s">
        <v>884</v>
      </c>
      <c r="O574" s="56" t="s">
        <v>60</v>
      </c>
      <c r="P574" s="56"/>
      <c r="Q574" s="56"/>
      <c r="R574" s="57" t="str">
        <f t="array" ref="R574">IFERROR(INDEX('BANCO DE DADOS'!$C$3:$C1104,MATCH(C574,'BANCO DE DADOS'!$B$3:$B1104,0),0),"")</f>
        <v>CEIB</v>
      </c>
      <c r="S574" s="57" t="str">
        <f t="array" ref="S574">IFERROR(INDEX('BANCO DE DADOS'!$D$3:$D1104,MATCH(C574,'BANCO DE DADOS'!$B$3:$B1104,0),0),"")</f>
        <v>SERVIÇOS DE BUSCA E RESGATE</v>
      </c>
      <c r="T574" s="56"/>
      <c r="U574" s="56"/>
      <c r="V574" s="57" t="str">
        <f t="array" ref="V574">IFERROR(INDEX(#REF!,MATCH($Q574,#REF!,0)),"")</f>
        <v/>
      </c>
      <c r="W574" s="57" t="str">
        <f t="array" ref="W574">IFERROR(INDEX(#REF!,MATCH($Q574,#REF!,0)),"")</f>
        <v/>
      </c>
      <c r="X574" s="58" t="str">
        <f t="array" ref="X574">IFERROR(INDEX(#REF!,MATCH($Q574,#REF!,0)),"")</f>
        <v/>
      </c>
      <c r="Y574" s="58" t="str">
        <f t="array" ref="Y574">IFERROR(INDEX(#REF!,MATCH($Q574,#REF!,0)),"")</f>
        <v/>
      </c>
      <c r="Z574" s="58" t="str">
        <f t="array" ref="Z574">IFERROR(INDEX(#REF!,MATCH($Q574,#REF!,0)),"")</f>
        <v/>
      </c>
      <c r="AA574" s="58" t="e">
        <f t="shared" si="6"/>
        <v>#VALUE!</v>
      </c>
      <c r="AB574" s="56"/>
      <c r="AC574" s="56"/>
      <c r="AD574" s="56"/>
    </row>
    <row r="575" spans="1:30" ht="15.75" hidden="1" customHeight="1">
      <c r="A575" s="35" t="s">
        <v>1308</v>
      </c>
      <c r="B575" s="35" t="s">
        <v>51</v>
      </c>
      <c r="C575" s="36" t="s">
        <v>1309</v>
      </c>
      <c r="D575" s="37" t="s">
        <v>53</v>
      </c>
      <c r="E575" s="37">
        <v>10</v>
      </c>
      <c r="F575" s="38">
        <v>920</v>
      </c>
      <c r="G575" s="39" t="s">
        <v>54</v>
      </c>
      <c r="H575" s="40">
        <v>46174</v>
      </c>
      <c r="I575" s="41" t="s">
        <v>55</v>
      </c>
      <c r="J575" s="41" t="s">
        <v>56</v>
      </c>
      <c r="K575" s="41" t="s">
        <v>164</v>
      </c>
      <c r="L575" s="41" t="s">
        <v>91</v>
      </c>
      <c r="M575" s="42" t="s">
        <v>102</v>
      </c>
      <c r="N575" s="43" t="s">
        <v>884</v>
      </c>
      <c r="O575" s="44" t="s">
        <v>60</v>
      </c>
      <c r="P575" s="44"/>
      <c r="Q575" s="44"/>
      <c r="R575" s="45" t="s">
        <v>158</v>
      </c>
      <c r="S575" s="45" t="s">
        <v>515</v>
      </c>
      <c r="T575" s="44"/>
      <c r="U575" s="44"/>
      <c r="V575" s="45" t="str">
        <f t="array" ref="V575">IFERROR(INDEX(#REF!,MATCH($Q575,#REF!,0)),"")</f>
        <v/>
      </c>
      <c r="W575" s="45" t="str">
        <f t="array" ref="W575">IFERROR(INDEX(#REF!,MATCH($Q575,#REF!,0)),"")</f>
        <v/>
      </c>
      <c r="X575" s="46" t="str">
        <f t="array" ref="X575">IFERROR(INDEX(#REF!,MATCH($Q575,#REF!,0)),"")</f>
        <v/>
      </c>
      <c r="Y575" s="46" t="str">
        <f t="array" ref="Y575">IFERROR(INDEX(#REF!,MATCH($Q575,#REF!,0)),"")</f>
        <v/>
      </c>
      <c r="Z575" s="46" t="str">
        <f t="array" ref="Z575">IFERROR(INDEX(#REF!,MATCH($Q575,#REF!,0)),"")</f>
        <v/>
      </c>
      <c r="AA575" s="46" t="e">
        <f t="shared" si="6"/>
        <v>#VALUE!</v>
      </c>
      <c r="AB575" s="44"/>
      <c r="AC575" s="44"/>
      <c r="AD575" s="44"/>
    </row>
    <row r="576" spans="1:30" ht="15.75" hidden="1" customHeight="1">
      <c r="A576" s="47" t="s">
        <v>1310</v>
      </c>
      <c r="B576" s="47" t="s">
        <v>51</v>
      </c>
      <c r="C576" s="60" t="s">
        <v>1311</v>
      </c>
      <c r="D576" s="49" t="s">
        <v>53</v>
      </c>
      <c r="E576" s="49">
        <v>10</v>
      </c>
      <c r="F576" s="50">
        <v>920</v>
      </c>
      <c r="G576" s="51" t="s">
        <v>54</v>
      </c>
      <c r="H576" s="52">
        <v>46174</v>
      </c>
      <c r="I576" s="53" t="s">
        <v>55</v>
      </c>
      <c r="J576" s="53" t="s">
        <v>56</v>
      </c>
      <c r="K576" s="53" t="s">
        <v>164</v>
      </c>
      <c r="L576" s="53" t="s">
        <v>91</v>
      </c>
      <c r="M576" s="54" t="s">
        <v>59</v>
      </c>
      <c r="N576" s="55" t="s">
        <v>884</v>
      </c>
      <c r="O576" s="56" t="s">
        <v>60</v>
      </c>
      <c r="P576" s="56"/>
      <c r="Q576" s="56"/>
      <c r="R576" s="57" t="s">
        <v>158</v>
      </c>
      <c r="S576" s="57" t="s">
        <v>515</v>
      </c>
      <c r="T576" s="56"/>
      <c r="U576" s="56"/>
      <c r="V576" s="57" t="str">
        <f t="array" ref="V576">IFERROR(INDEX(#REF!,MATCH($Q576,#REF!,0)),"")</f>
        <v/>
      </c>
      <c r="W576" s="57" t="str">
        <f t="array" ref="W576">IFERROR(INDEX(#REF!,MATCH($Q576,#REF!,0)),"")</f>
        <v/>
      </c>
      <c r="X576" s="58" t="str">
        <f t="array" ref="X576">IFERROR(INDEX(#REF!,MATCH($Q576,#REF!,0)),"")</f>
        <v/>
      </c>
      <c r="Y576" s="58" t="str">
        <f t="array" ref="Y576">IFERROR(INDEX(#REF!,MATCH($Q576,#REF!,0)),"")</f>
        <v/>
      </c>
      <c r="Z576" s="58" t="str">
        <f t="array" ref="Z576">IFERROR(INDEX(#REF!,MATCH($Q576,#REF!,0)),"")</f>
        <v/>
      </c>
      <c r="AA576" s="58" t="e">
        <f t="shared" si="6"/>
        <v>#VALUE!</v>
      </c>
      <c r="AB576" s="56"/>
      <c r="AC576" s="56"/>
      <c r="AD576" s="56"/>
    </row>
    <row r="577" spans="1:30" ht="15.75" hidden="1" customHeight="1">
      <c r="A577" s="35" t="s">
        <v>1312</v>
      </c>
      <c r="B577" s="35" t="s">
        <v>51</v>
      </c>
      <c r="C577" s="36" t="s">
        <v>1313</v>
      </c>
      <c r="D577" s="37" t="s">
        <v>53</v>
      </c>
      <c r="E577" s="37">
        <v>8</v>
      </c>
      <c r="F577" s="38">
        <v>915.36</v>
      </c>
      <c r="G577" s="39" t="s">
        <v>54</v>
      </c>
      <c r="H577" s="40">
        <v>46174</v>
      </c>
      <c r="I577" s="41" t="s">
        <v>55</v>
      </c>
      <c r="J577" s="41" t="s">
        <v>56</v>
      </c>
      <c r="K577" s="41" t="s">
        <v>164</v>
      </c>
      <c r="L577" s="41" t="s">
        <v>91</v>
      </c>
      <c r="M577" s="42" t="s">
        <v>153</v>
      </c>
      <c r="N577" s="43" t="s">
        <v>884</v>
      </c>
      <c r="O577" s="44" t="s">
        <v>60</v>
      </c>
      <c r="P577" s="44"/>
      <c r="Q577" s="44"/>
      <c r="R577" s="45" t="s">
        <v>304</v>
      </c>
      <c r="S577" s="45" t="s">
        <v>305</v>
      </c>
      <c r="T577" s="44"/>
      <c r="U577" s="44"/>
      <c r="V577" s="45" t="str">
        <f t="array" ref="V577">IFERROR(INDEX(#REF!,MATCH($Q577,#REF!,0)),"")</f>
        <v/>
      </c>
      <c r="W577" s="45" t="str">
        <f t="array" ref="W577">IFERROR(INDEX(#REF!,MATCH($Q577,#REF!,0)),"")</f>
        <v/>
      </c>
      <c r="X577" s="46" t="str">
        <f t="array" ref="X577">IFERROR(INDEX(#REF!,MATCH($Q577,#REF!,0)),"")</f>
        <v/>
      </c>
      <c r="Y577" s="46" t="str">
        <f t="array" ref="Y577">IFERROR(INDEX(#REF!,MATCH($Q577,#REF!,0)),"")</f>
        <v/>
      </c>
      <c r="Z577" s="46" t="str">
        <f t="array" ref="Z577">IFERROR(INDEX(#REF!,MATCH($Q577,#REF!,0)),"")</f>
        <v/>
      </c>
      <c r="AA577" s="46" t="e">
        <f t="shared" si="6"/>
        <v>#VALUE!</v>
      </c>
      <c r="AB577" s="44"/>
      <c r="AC577" s="44"/>
      <c r="AD577" s="44"/>
    </row>
    <row r="578" spans="1:30" ht="15.75" hidden="1" customHeight="1">
      <c r="A578" s="47" t="s">
        <v>1314</v>
      </c>
      <c r="B578" s="47" t="s">
        <v>51</v>
      </c>
      <c r="C578" s="60" t="s">
        <v>463</v>
      </c>
      <c r="D578" s="49" t="s">
        <v>53</v>
      </c>
      <c r="E578" s="49">
        <v>8</v>
      </c>
      <c r="F578" s="50">
        <v>888</v>
      </c>
      <c r="G578" s="51" t="s">
        <v>54</v>
      </c>
      <c r="H578" s="52">
        <v>46174</v>
      </c>
      <c r="I578" s="53" t="s">
        <v>55</v>
      </c>
      <c r="J578" s="53" t="s">
        <v>56</v>
      </c>
      <c r="K578" s="53" t="s">
        <v>164</v>
      </c>
      <c r="L578" s="53" t="s">
        <v>91</v>
      </c>
      <c r="M578" s="54" t="s">
        <v>73</v>
      </c>
      <c r="N578" s="55" t="s">
        <v>884</v>
      </c>
      <c r="O578" s="56" t="s">
        <v>60</v>
      </c>
      <c r="P578" s="56"/>
      <c r="Q578" s="56"/>
      <c r="R578" s="57"/>
      <c r="S578" s="57" t="s">
        <v>464</v>
      </c>
      <c r="T578" s="56"/>
      <c r="U578" s="56"/>
      <c r="V578" s="57" t="str">
        <f t="array" ref="V578">IFERROR(INDEX(#REF!,MATCH($Q578,#REF!,0)),"")</f>
        <v/>
      </c>
      <c r="W578" s="57" t="str">
        <f t="array" ref="W578">IFERROR(INDEX(#REF!,MATCH($Q578,#REF!,0)),"")</f>
        <v/>
      </c>
      <c r="X578" s="58" t="str">
        <f t="array" ref="X578">IFERROR(INDEX(#REF!,MATCH($Q578,#REF!,0)),"")</f>
        <v/>
      </c>
      <c r="Y578" s="58" t="str">
        <f t="array" ref="Y578">IFERROR(INDEX(#REF!,MATCH($Q578,#REF!,0)),"")</f>
        <v/>
      </c>
      <c r="Z578" s="58" t="str">
        <f t="array" ref="Z578">IFERROR(INDEX(#REF!,MATCH($Q578,#REF!,0)),"")</f>
        <v/>
      </c>
      <c r="AA578" s="58" t="e">
        <f t="shared" si="6"/>
        <v>#VALUE!</v>
      </c>
      <c r="AB578" s="56"/>
      <c r="AC578" s="56"/>
      <c r="AD578" s="56"/>
    </row>
    <row r="579" spans="1:30" ht="15.75" hidden="1" customHeight="1">
      <c r="A579" s="35" t="s">
        <v>1315</v>
      </c>
      <c r="B579" s="35" t="s">
        <v>51</v>
      </c>
      <c r="C579" s="36" t="s">
        <v>1316</v>
      </c>
      <c r="D579" s="37" t="s">
        <v>53</v>
      </c>
      <c r="E579" s="37">
        <v>20</v>
      </c>
      <c r="F579" s="38">
        <v>830</v>
      </c>
      <c r="G579" s="39" t="s">
        <v>54</v>
      </c>
      <c r="H579" s="40">
        <v>46174</v>
      </c>
      <c r="I579" s="41" t="s">
        <v>55</v>
      </c>
      <c r="J579" s="41" t="s">
        <v>56</v>
      </c>
      <c r="K579" s="41" t="s">
        <v>164</v>
      </c>
      <c r="L579" s="41" t="s">
        <v>91</v>
      </c>
      <c r="M579" s="42" t="s">
        <v>148</v>
      </c>
      <c r="N579" s="43" t="s">
        <v>884</v>
      </c>
      <c r="O579" s="44" t="s">
        <v>60</v>
      </c>
      <c r="P579" s="44"/>
      <c r="Q579" s="44"/>
      <c r="R579" s="45" t="s">
        <v>158</v>
      </c>
      <c r="S579" s="45" t="s">
        <v>281</v>
      </c>
      <c r="T579" s="44"/>
      <c r="U579" s="44"/>
      <c r="V579" s="45" t="str">
        <f t="array" ref="V579">IFERROR(INDEX(#REF!,MATCH($Q579,#REF!,0)),"")</f>
        <v/>
      </c>
      <c r="W579" s="45" t="str">
        <f t="array" ref="W579">IFERROR(INDEX(#REF!,MATCH($Q579,#REF!,0)),"")</f>
        <v/>
      </c>
      <c r="X579" s="46" t="str">
        <f t="array" ref="X579">IFERROR(INDEX(#REF!,MATCH($Q579,#REF!,0)),"")</f>
        <v/>
      </c>
      <c r="Y579" s="46" t="str">
        <f t="array" ref="Y579">IFERROR(INDEX(#REF!,MATCH($Q579,#REF!,0)),"")</f>
        <v/>
      </c>
      <c r="Z579" s="46" t="str">
        <f t="array" ref="Z579">IFERROR(INDEX(#REF!,MATCH($Q579,#REF!,0)),"")</f>
        <v/>
      </c>
      <c r="AA579" s="46" t="e">
        <f t="shared" si="6"/>
        <v>#VALUE!</v>
      </c>
      <c r="AB579" s="44"/>
      <c r="AC579" s="44"/>
      <c r="AD579" s="44"/>
    </row>
    <row r="580" spans="1:30" ht="15.75" hidden="1" customHeight="1">
      <c r="A580" s="47" t="s">
        <v>1317</v>
      </c>
      <c r="B580" s="47" t="s">
        <v>51</v>
      </c>
      <c r="C580" s="60" t="s">
        <v>1318</v>
      </c>
      <c r="D580" s="49" t="s">
        <v>53</v>
      </c>
      <c r="E580" s="49">
        <v>4</v>
      </c>
      <c r="F580" s="50">
        <v>800</v>
      </c>
      <c r="G580" s="51" t="s">
        <v>54</v>
      </c>
      <c r="H580" s="52">
        <v>46174</v>
      </c>
      <c r="I580" s="53" t="s">
        <v>55</v>
      </c>
      <c r="J580" s="53" t="s">
        <v>56</v>
      </c>
      <c r="K580" s="53" t="s">
        <v>164</v>
      </c>
      <c r="L580" s="53" t="s">
        <v>91</v>
      </c>
      <c r="M580" s="54" t="s">
        <v>109</v>
      </c>
      <c r="N580" s="55" t="s">
        <v>884</v>
      </c>
      <c r="O580" s="56" t="s">
        <v>60</v>
      </c>
      <c r="P580" s="56"/>
      <c r="Q580" s="56"/>
      <c r="R580" s="68" t="s">
        <v>755</v>
      </c>
      <c r="S580" s="57" t="s">
        <v>467</v>
      </c>
      <c r="T580" s="56"/>
      <c r="U580" s="56"/>
      <c r="V580" s="57" t="str">
        <f t="array" ref="V580">IFERROR(INDEX(#REF!,MATCH($Q580,#REF!,0)),"")</f>
        <v/>
      </c>
      <c r="W580" s="57" t="str">
        <f t="array" ref="W580">IFERROR(INDEX(#REF!,MATCH($Q580,#REF!,0)),"")</f>
        <v/>
      </c>
      <c r="X580" s="58" t="str">
        <f t="array" ref="X580">IFERROR(INDEX(#REF!,MATCH($Q580,#REF!,0)),"")</f>
        <v/>
      </c>
      <c r="Y580" s="58" t="str">
        <f t="array" ref="Y580">IFERROR(INDEX(#REF!,MATCH($Q580,#REF!,0)),"")</f>
        <v/>
      </c>
      <c r="Z580" s="58" t="str">
        <f t="array" ref="Z580">IFERROR(INDEX(#REF!,MATCH($Q580,#REF!,0)),"")</f>
        <v/>
      </c>
      <c r="AA580" s="58" t="e">
        <f t="shared" si="6"/>
        <v>#VALUE!</v>
      </c>
      <c r="AB580" s="56"/>
      <c r="AC580" s="56"/>
      <c r="AD580" s="56"/>
    </row>
    <row r="581" spans="1:30" ht="15.75" hidden="1" customHeight="1">
      <c r="A581" s="35" t="s">
        <v>1319</v>
      </c>
      <c r="B581" s="35" t="s">
        <v>51</v>
      </c>
      <c r="C581" s="36" t="s">
        <v>551</v>
      </c>
      <c r="D581" s="37" t="s">
        <v>53</v>
      </c>
      <c r="E581" s="37">
        <v>4</v>
      </c>
      <c r="F581" s="38">
        <v>800</v>
      </c>
      <c r="G581" s="39" t="s">
        <v>54</v>
      </c>
      <c r="H581" s="40">
        <v>46174</v>
      </c>
      <c r="I581" s="41" t="s">
        <v>55</v>
      </c>
      <c r="J581" s="41" t="s">
        <v>56</v>
      </c>
      <c r="K581" s="41" t="s">
        <v>164</v>
      </c>
      <c r="L581" s="41" t="s">
        <v>91</v>
      </c>
      <c r="M581" s="42" t="s">
        <v>136</v>
      </c>
      <c r="N581" s="43" t="s">
        <v>884</v>
      </c>
      <c r="O581" s="44" t="s">
        <v>60</v>
      </c>
      <c r="P581" s="44"/>
      <c r="Q581" s="44"/>
      <c r="R581" s="45"/>
      <c r="S581" s="45" t="s">
        <v>488</v>
      </c>
      <c r="T581" s="44"/>
      <c r="U581" s="44"/>
      <c r="V581" s="45" t="str">
        <f t="array" ref="V581">IFERROR(INDEX(#REF!,MATCH($Q581,#REF!,0)),"")</f>
        <v/>
      </c>
      <c r="W581" s="45" t="str">
        <f t="array" ref="W581">IFERROR(INDEX(#REF!,MATCH($Q581,#REF!,0)),"")</f>
        <v/>
      </c>
      <c r="X581" s="46" t="str">
        <f t="array" ref="X581">IFERROR(INDEX(#REF!,MATCH($Q581,#REF!,0)),"")</f>
        <v/>
      </c>
      <c r="Y581" s="46" t="str">
        <f t="array" ref="Y581">IFERROR(INDEX(#REF!,MATCH($Q581,#REF!,0)),"")</f>
        <v/>
      </c>
      <c r="Z581" s="46" t="str">
        <f t="array" ref="Z581">IFERROR(INDEX(#REF!,MATCH($Q581,#REF!,0)),"")</f>
        <v/>
      </c>
      <c r="AA581" s="46" t="e">
        <f t="shared" si="6"/>
        <v>#VALUE!</v>
      </c>
      <c r="AB581" s="44"/>
      <c r="AC581" s="44"/>
      <c r="AD581" s="44"/>
    </row>
    <row r="582" spans="1:30" ht="15.75" hidden="1" customHeight="1">
      <c r="A582" s="47" t="s">
        <v>1320</v>
      </c>
      <c r="B582" s="47" t="s">
        <v>848</v>
      </c>
      <c r="C582" s="60" t="s">
        <v>1321</v>
      </c>
      <c r="D582" s="49" t="s">
        <v>53</v>
      </c>
      <c r="E582" s="49">
        <v>30</v>
      </c>
      <c r="F582" s="50">
        <v>750</v>
      </c>
      <c r="G582" s="51" t="s">
        <v>54</v>
      </c>
      <c r="H582" s="52">
        <v>46174</v>
      </c>
      <c r="I582" s="53" t="s">
        <v>55</v>
      </c>
      <c r="J582" s="53" t="s">
        <v>56</v>
      </c>
      <c r="K582" s="53" t="s">
        <v>164</v>
      </c>
      <c r="L582" s="53" t="s">
        <v>91</v>
      </c>
      <c r="M582" s="54" t="s">
        <v>59</v>
      </c>
      <c r="N582" s="55" t="s">
        <v>884</v>
      </c>
      <c r="O582" s="56" t="s">
        <v>60</v>
      </c>
      <c r="P582" s="56"/>
      <c r="Q582" s="56"/>
      <c r="R582" s="57" t="s">
        <v>322</v>
      </c>
      <c r="S582" s="57" t="s">
        <v>323</v>
      </c>
      <c r="T582" s="56"/>
      <c r="U582" s="56"/>
      <c r="V582" s="57" t="str">
        <f t="array" ref="V582">IFERROR(INDEX(#REF!,MATCH($Q582,#REF!,0)),"")</f>
        <v/>
      </c>
      <c r="W582" s="57" t="str">
        <f t="array" ref="W582">IFERROR(INDEX(#REF!,MATCH($Q582,#REF!,0)),"")</f>
        <v/>
      </c>
      <c r="X582" s="58" t="str">
        <f t="array" ref="X582">IFERROR(INDEX(#REF!,MATCH($Q582,#REF!,0)),"")</f>
        <v/>
      </c>
      <c r="Y582" s="58" t="str">
        <f t="array" ref="Y582">IFERROR(INDEX(#REF!,MATCH($Q582,#REF!,0)),"")</f>
        <v/>
      </c>
      <c r="Z582" s="58" t="str">
        <f t="array" ref="Z582">IFERROR(INDEX(#REF!,MATCH($Q582,#REF!,0)),"")</f>
        <v/>
      </c>
      <c r="AA582" s="58" t="e">
        <f t="shared" si="6"/>
        <v>#VALUE!</v>
      </c>
      <c r="AB582" s="56"/>
      <c r="AC582" s="56"/>
      <c r="AD582" s="56"/>
    </row>
    <row r="583" spans="1:30" ht="15.75" hidden="1" customHeight="1">
      <c r="A583" s="35" t="s">
        <v>1322</v>
      </c>
      <c r="B583" s="35" t="s">
        <v>51</v>
      </c>
      <c r="C583" s="36" t="s">
        <v>740</v>
      </c>
      <c r="D583" s="37" t="s">
        <v>53</v>
      </c>
      <c r="E583" s="37">
        <v>15</v>
      </c>
      <c r="F583" s="38">
        <v>750</v>
      </c>
      <c r="G583" s="39" t="s">
        <v>54</v>
      </c>
      <c r="H583" s="40">
        <v>46174</v>
      </c>
      <c r="I583" s="41" t="s">
        <v>55</v>
      </c>
      <c r="J583" s="41" t="s">
        <v>56</v>
      </c>
      <c r="K583" s="41" t="s">
        <v>164</v>
      </c>
      <c r="L583" s="41" t="s">
        <v>91</v>
      </c>
      <c r="M583" s="42" t="s">
        <v>102</v>
      </c>
      <c r="N583" s="43" t="s">
        <v>884</v>
      </c>
      <c r="O583" s="44" t="s">
        <v>60</v>
      </c>
      <c r="P583" s="44"/>
      <c r="Q583" s="44"/>
      <c r="R583" s="45" t="s">
        <v>158</v>
      </c>
      <c r="S583" s="45" t="s">
        <v>741</v>
      </c>
      <c r="T583" s="44"/>
      <c r="U583" s="44"/>
      <c r="V583" s="45" t="str">
        <f t="array" ref="V583">IFERROR(INDEX(#REF!,MATCH($Q583,#REF!,0)),"")</f>
        <v/>
      </c>
      <c r="W583" s="45" t="str">
        <f t="array" ref="W583">IFERROR(INDEX(#REF!,MATCH($Q583,#REF!,0)),"")</f>
        <v/>
      </c>
      <c r="X583" s="46" t="str">
        <f t="array" ref="X583">IFERROR(INDEX(#REF!,MATCH($Q583,#REF!,0)),"")</f>
        <v/>
      </c>
      <c r="Y583" s="46" t="str">
        <f t="array" ref="Y583">IFERROR(INDEX(#REF!,MATCH($Q583,#REF!,0)),"")</f>
        <v/>
      </c>
      <c r="Z583" s="46" t="str">
        <f t="array" ref="Z583">IFERROR(INDEX(#REF!,MATCH($Q583,#REF!,0)),"")</f>
        <v/>
      </c>
      <c r="AA583" s="46" t="e">
        <f t="shared" si="6"/>
        <v>#VALUE!</v>
      </c>
      <c r="AB583" s="44"/>
      <c r="AC583" s="44"/>
      <c r="AD583" s="44"/>
    </row>
    <row r="584" spans="1:30" ht="15.75" hidden="1" customHeight="1">
      <c r="A584" s="47" t="s">
        <v>1323</v>
      </c>
      <c r="B584" s="47" t="s">
        <v>51</v>
      </c>
      <c r="C584" s="60" t="s">
        <v>1324</v>
      </c>
      <c r="D584" s="49" t="s">
        <v>53</v>
      </c>
      <c r="E584" s="49">
        <v>10</v>
      </c>
      <c r="F584" s="50">
        <v>720</v>
      </c>
      <c r="G584" s="51" t="s">
        <v>54</v>
      </c>
      <c r="H584" s="52">
        <v>46174</v>
      </c>
      <c r="I584" s="53" t="s">
        <v>55</v>
      </c>
      <c r="J584" s="53" t="s">
        <v>56</v>
      </c>
      <c r="K584" s="53" t="s">
        <v>164</v>
      </c>
      <c r="L584" s="53" t="s">
        <v>91</v>
      </c>
      <c r="M584" s="54" t="s">
        <v>148</v>
      </c>
      <c r="N584" s="55" t="s">
        <v>884</v>
      </c>
      <c r="O584" s="56" t="s">
        <v>60</v>
      </c>
      <c r="P584" s="56"/>
      <c r="Q584" s="56"/>
      <c r="R584" s="57" t="s">
        <v>202</v>
      </c>
      <c r="S584" s="57" t="s">
        <v>181</v>
      </c>
      <c r="T584" s="56"/>
      <c r="U584" s="56"/>
      <c r="V584" s="57" t="str">
        <f t="array" ref="V584">IFERROR(INDEX(#REF!,MATCH($Q584,#REF!,0)),"")</f>
        <v/>
      </c>
      <c r="W584" s="57" t="str">
        <f t="array" ref="W584">IFERROR(INDEX(#REF!,MATCH($Q584,#REF!,0)),"")</f>
        <v/>
      </c>
      <c r="X584" s="58" t="str">
        <f t="array" ref="X584">IFERROR(INDEX(#REF!,MATCH($Q584,#REF!,0)),"")</f>
        <v/>
      </c>
      <c r="Y584" s="58" t="str">
        <f t="array" ref="Y584">IFERROR(INDEX(#REF!,MATCH($Q584,#REF!,0)),"")</f>
        <v/>
      </c>
      <c r="Z584" s="58" t="str">
        <f t="array" ref="Z584">IFERROR(INDEX(#REF!,MATCH($Q584,#REF!,0)),"")</f>
        <v/>
      </c>
      <c r="AA584" s="58" t="e">
        <f t="shared" si="6"/>
        <v>#VALUE!</v>
      </c>
      <c r="AB584" s="56"/>
      <c r="AC584" s="56"/>
      <c r="AD584" s="56"/>
    </row>
    <row r="585" spans="1:30" ht="15.75" hidden="1" customHeight="1">
      <c r="A585" s="35" t="s">
        <v>1325</v>
      </c>
      <c r="B585" s="35" t="s">
        <v>51</v>
      </c>
      <c r="C585" s="36" t="s">
        <v>1326</v>
      </c>
      <c r="D585" s="37" t="s">
        <v>53</v>
      </c>
      <c r="E585" s="37">
        <v>12</v>
      </c>
      <c r="F585" s="38">
        <v>720</v>
      </c>
      <c r="G585" s="39" t="s">
        <v>54</v>
      </c>
      <c r="H585" s="40">
        <v>46174</v>
      </c>
      <c r="I585" s="41" t="s">
        <v>55</v>
      </c>
      <c r="J585" s="41" t="s">
        <v>56</v>
      </c>
      <c r="K585" s="41" t="s">
        <v>164</v>
      </c>
      <c r="L585" s="41" t="s">
        <v>91</v>
      </c>
      <c r="M585" s="42" t="s">
        <v>109</v>
      </c>
      <c r="N585" s="43" t="s">
        <v>884</v>
      </c>
      <c r="O585" s="44" t="s">
        <v>60</v>
      </c>
      <c r="P585" s="44"/>
      <c r="Q585" s="44"/>
      <c r="R585" s="45"/>
      <c r="S585" s="45" t="s">
        <v>1327</v>
      </c>
      <c r="T585" s="44"/>
      <c r="U585" s="44"/>
      <c r="V585" s="45" t="str">
        <f t="array" ref="V585">IFERROR(INDEX(#REF!,MATCH($Q585,#REF!,0)),"")</f>
        <v/>
      </c>
      <c r="W585" s="45" t="str">
        <f t="array" ref="W585">IFERROR(INDEX(#REF!,MATCH($Q585,#REF!,0)),"")</f>
        <v/>
      </c>
      <c r="X585" s="46" t="str">
        <f t="array" ref="X585">IFERROR(INDEX(#REF!,MATCH($Q585,#REF!,0)),"")</f>
        <v/>
      </c>
      <c r="Y585" s="46" t="str">
        <f t="array" ref="Y585">IFERROR(INDEX(#REF!,MATCH($Q585,#REF!,0)),"")</f>
        <v/>
      </c>
      <c r="Z585" s="46" t="str">
        <f t="array" ref="Z585">IFERROR(INDEX(#REF!,MATCH($Q585,#REF!,0)),"")</f>
        <v/>
      </c>
      <c r="AA585" s="46" t="e">
        <f t="shared" si="6"/>
        <v>#VALUE!</v>
      </c>
      <c r="AB585" s="44"/>
      <c r="AC585" s="44"/>
      <c r="AD585" s="44"/>
    </row>
    <row r="586" spans="1:30" ht="15.75" hidden="1" customHeight="1">
      <c r="A586" s="47" t="s">
        <v>1328</v>
      </c>
      <c r="B586" s="47" t="s">
        <v>51</v>
      </c>
      <c r="C586" s="60" t="s">
        <v>549</v>
      </c>
      <c r="D586" s="49" t="s">
        <v>53</v>
      </c>
      <c r="E586" s="49">
        <v>4</v>
      </c>
      <c r="F586" s="50">
        <v>720</v>
      </c>
      <c r="G586" s="51" t="s">
        <v>54</v>
      </c>
      <c r="H586" s="52">
        <v>46174</v>
      </c>
      <c r="I586" s="53" t="s">
        <v>55</v>
      </c>
      <c r="J586" s="53" t="s">
        <v>56</v>
      </c>
      <c r="K586" s="53" t="s">
        <v>164</v>
      </c>
      <c r="L586" s="53" t="s">
        <v>91</v>
      </c>
      <c r="M586" s="54" t="s">
        <v>153</v>
      </c>
      <c r="N586" s="55" t="s">
        <v>884</v>
      </c>
      <c r="O586" s="56" t="s">
        <v>60</v>
      </c>
      <c r="P586" s="56"/>
      <c r="Q586" s="56"/>
      <c r="R586" s="57"/>
      <c r="S586" s="57" t="s">
        <v>488</v>
      </c>
      <c r="T586" s="56"/>
      <c r="U586" s="56"/>
      <c r="V586" s="57" t="str">
        <f t="array" ref="V586">IFERROR(INDEX(#REF!,MATCH($Q586,#REF!,0)),"")</f>
        <v/>
      </c>
      <c r="W586" s="57" t="str">
        <f t="array" ref="W586">IFERROR(INDEX(#REF!,MATCH($Q586,#REF!,0)),"")</f>
        <v/>
      </c>
      <c r="X586" s="58" t="str">
        <f t="array" ref="X586">IFERROR(INDEX(#REF!,MATCH($Q586,#REF!,0)),"")</f>
        <v/>
      </c>
      <c r="Y586" s="58" t="str">
        <f t="array" ref="Y586">IFERROR(INDEX(#REF!,MATCH($Q586,#REF!,0)),"")</f>
        <v/>
      </c>
      <c r="Z586" s="58" t="str">
        <f t="array" ref="Z586">IFERROR(INDEX(#REF!,MATCH($Q586,#REF!,0)),"")</f>
        <v/>
      </c>
      <c r="AA586" s="58" t="e">
        <f t="shared" si="6"/>
        <v>#VALUE!</v>
      </c>
      <c r="AB586" s="56"/>
      <c r="AC586" s="56"/>
      <c r="AD586" s="56"/>
    </row>
    <row r="587" spans="1:30" ht="15.75" hidden="1" customHeight="1">
      <c r="A587" s="35" t="s">
        <v>1329</v>
      </c>
      <c r="B587" s="35" t="s">
        <v>51</v>
      </c>
      <c r="C587" s="36" t="s">
        <v>1330</v>
      </c>
      <c r="D587" s="37" t="s">
        <v>53</v>
      </c>
      <c r="E587" s="37">
        <v>4</v>
      </c>
      <c r="F587" s="38">
        <v>720</v>
      </c>
      <c r="G587" s="39" t="s">
        <v>54</v>
      </c>
      <c r="H587" s="40">
        <v>46174</v>
      </c>
      <c r="I587" s="41" t="s">
        <v>55</v>
      </c>
      <c r="J587" s="41" t="s">
        <v>56</v>
      </c>
      <c r="K587" s="41" t="s">
        <v>164</v>
      </c>
      <c r="L587" s="41" t="s">
        <v>91</v>
      </c>
      <c r="M587" s="42" t="s">
        <v>73</v>
      </c>
      <c r="N587" s="43" t="s">
        <v>884</v>
      </c>
      <c r="O587" s="44" t="s">
        <v>60</v>
      </c>
      <c r="P587" s="44"/>
      <c r="Q587" s="44"/>
      <c r="R587" s="45" t="s">
        <v>522</v>
      </c>
      <c r="S587" s="45" t="s">
        <v>488</v>
      </c>
      <c r="T587" s="44"/>
      <c r="U587" s="44"/>
      <c r="V587" s="45" t="str">
        <f t="array" ref="V587">IFERROR(INDEX(#REF!,MATCH($Q587,#REF!,0)),"")</f>
        <v/>
      </c>
      <c r="W587" s="45" t="str">
        <f t="array" ref="W587">IFERROR(INDEX(#REF!,MATCH($Q587,#REF!,0)),"")</f>
        <v/>
      </c>
      <c r="X587" s="46" t="str">
        <f t="array" ref="X587">IFERROR(INDEX(#REF!,MATCH($Q587,#REF!,0)),"")</f>
        <v/>
      </c>
      <c r="Y587" s="46" t="str">
        <f t="array" ref="Y587">IFERROR(INDEX(#REF!,MATCH($Q587,#REF!,0)),"")</f>
        <v/>
      </c>
      <c r="Z587" s="46" t="str">
        <f t="array" ref="Z587">IFERROR(INDEX(#REF!,MATCH($Q587,#REF!,0)),"")</f>
        <v/>
      </c>
      <c r="AA587" s="46" t="e">
        <f t="shared" si="6"/>
        <v>#VALUE!</v>
      </c>
      <c r="AB587" s="44"/>
      <c r="AC587" s="44"/>
      <c r="AD587" s="44"/>
    </row>
    <row r="588" spans="1:30" ht="15.75" hidden="1" customHeight="1">
      <c r="A588" s="47" t="s">
        <v>1331</v>
      </c>
      <c r="B588" s="47" t="s">
        <v>51</v>
      </c>
      <c r="C588" s="60" t="s">
        <v>1332</v>
      </c>
      <c r="D588" s="49" t="s">
        <v>53</v>
      </c>
      <c r="E588" s="49">
        <v>8</v>
      </c>
      <c r="F588" s="50">
        <v>648</v>
      </c>
      <c r="G588" s="51" t="s">
        <v>54</v>
      </c>
      <c r="H588" s="52">
        <v>46174</v>
      </c>
      <c r="I588" s="53" t="s">
        <v>55</v>
      </c>
      <c r="J588" s="53" t="s">
        <v>56</v>
      </c>
      <c r="K588" s="53" t="s">
        <v>164</v>
      </c>
      <c r="L588" s="53" t="s">
        <v>91</v>
      </c>
      <c r="M588" s="54" t="s">
        <v>136</v>
      </c>
      <c r="N588" s="55" t="s">
        <v>884</v>
      </c>
      <c r="O588" s="56" t="s">
        <v>60</v>
      </c>
      <c r="P588" s="56"/>
      <c r="Q588" s="56"/>
      <c r="R588" s="57" t="s">
        <v>158</v>
      </c>
      <c r="S588" s="57" t="s">
        <v>515</v>
      </c>
      <c r="T588" s="56"/>
      <c r="U588" s="56"/>
      <c r="V588" s="57" t="str">
        <f t="array" ref="V588">IFERROR(INDEX(#REF!,MATCH($Q588,#REF!,0)),"")</f>
        <v/>
      </c>
      <c r="W588" s="57" t="str">
        <f t="array" ref="W588">IFERROR(INDEX(#REF!,MATCH($Q588,#REF!,0)),"")</f>
        <v/>
      </c>
      <c r="X588" s="58" t="str">
        <f t="array" ref="X588">IFERROR(INDEX(#REF!,MATCH($Q588,#REF!,0)),"")</f>
        <v/>
      </c>
      <c r="Y588" s="58" t="str">
        <f t="array" ref="Y588">IFERROR(INDEX(#REF!,MATCH($Q588,#REF!,0)),"")</f>
        <v/>
      </c>
      <c r="Z588" s="58" t="str">
        <f t="array" ref="Z588">IFERROR(INDEX(#REF!,MATCH($Q588,#REF!,0)),"")</f>
        <v/>
      </c>
      <c r="AA588" s="58" t="e">
        <f t="shared" si="6"/>
        <v>#VALUE!</v>
      </c>
      <c r="AB588" s="56"/>
      <c r="AC588" s="56"/>
      <c r="AD588" s="56"/>
    </row>
    <row r="589" spans="1:30" ht="15.75" hidden="1" customHeight="1">
      <c r="A589" s="35" t="s">
        <v>1333</v>
      </c>
      <c r="B589" s="35" t="s">
        <v>51</v>
      </c>
      <c r="C589" s="36" t="s">
        <v>1334</v>
      </c>
      <c r="D589" s="37" t="s">
        <v>53</v>
      </c>
      <c r="E589" s="37">
        <v>2</v>
      </c>
      <c r="F589" s="38">
        <v>624</v>
      </c>
      <c r="G589" s="39" t="s">
        <v>54</v>
      </c>
      <c r="H589" s="40">
        <v>46174</v>
      </c>
      <c r="I589" s="41" t="s">
        <v>55</v>
      </c>
      <c r="J589" s="41" t="s">
        <v>56</v>
      </c>
      <c r="K589" s="41" t="s">
        <v>164</v>
      </c>
      <c r="L589" s="41" t="s">
        <v>91</v>
      </c>
      <c r="M589" s="42" t="s">
        <v>102</v>
      </c>
      <c r="N589" s="43" t="s">
        <v>884</v>
      </c>
      <c r="O589" s="44" t="s">
        <v>60</v>
      </c>
      <c r="P589" s="44"/>
      <c r="Q589" s="44"/>
      <c r="R589" s="45" t="s">
        <v>322</v>
      </c>
      <c r="S589" s="45" t="s">
        <v>323</v>
      </c>
      <c r="T589" s="44"/>
      <c r="U589" s="44"/>
      <c r="V589" s="45" t="str">
        <f t="array" ref="V589">IFERROR(INDEX(#REF!,MATCH($Q589,#REF!,0)),"")</f>
        <v/>
      </c>
      <c r="W589" s="45" t="str">
        <f t="array" ref="W589">IFERROR(INDEX(#REF!,MATCH($Q589,#REF!,0)),"")</f>
        <v/>
      </c>
      <c r="X589" s="46" t="str">
        <f t="array" ref="X589">IFERROR(INDEX(#REF!,MATCH($Q589,#REF!,0)),"")</f>
        <v/>
      </c>
      <c r="Y589" s="46" t="str">
        <f t="array" ref="Y589">IFERROR(INDEX(#REF!,MATCH($Q589,#REF!,0)),"")</f>
        <v/>
      </c>
      <c r="Z589" s="46" t="str">
        <f t="array" ref="Z589">IFERROR(INDEX(#REF!,MATCH($Q589,#REF!,0)),"")</f>
        <v/>
      </c>
      <c r="AA589" s="46" t="e">
        <f t="shared" si="6"/>
        <v>#VALUE!</v>
      </c>
      <c r="AB589" s="44"/>
      <c r="AC589" s="44"/>
      <c r="AD589" s="44"/>
    </row>
    <row r="590" spans="1:30" ht="15.75" hidden="1" customHeight="1">
      <c r="A590" s="47" t="s">
        <v>1335</v>
      </c>
      <c r="B590" s="47" t="s">
        <v>51</v>
      </c>
      <c r="C590" s="60" t="s">
        <v>1336</v>
      </c>
      <c r="D590" s="49" t="s">
        <v>1337</v>
      </c>
      <c r="E590" s="49">
        <v>2</v>
      </c>
      <c r="F590" s="50">
        <v>610</v>
      </c>
      <c r="G590" s="51" t="s">
        <v>54</v>
      </c>
      <c r="H590" s="52">
        <v>46174</v>
      </c>
      <c r="I590" s="53" t="s">
        <v>55</v>
      </c>
      <c r="J590" s="53" t="s">
        <v>56</v>
      </c>
      <c r="K590" s="53" t="s">
        <v>164</v>
      </c>
      <c r="L590" s="53" t="s">
        <v>91</v>
      </c>
      <c r="M590" s="54" t="s">
        <v>59</v>
      </c>
      <c r="N590" s="55" t="s">
        <v>884</v>
      </c>
      <c r="O590" s="56" t="s">
        <v>60</v>
      </c>
      <c r="P590" s="56"/>
      <c r="Q590" s="56"/>
      <c r="R590" s="57" t="s">
        <v>322</v>
      </c>
      <c r="S590" s="57" t="s">
        <v>323</v>
      </c>
      <c r="T590" s="56"/>
      <c r="U590" s="56"/>
      <c r="V590" s="57" t="str">
        <f t="array" ref="V590">IFERROR(INDEX(#REF!,MATCH($Q590,#REF!,0)),"")</f>
        <v/>
      </c>
      <c r="W590" s="57" t="str">
        <f t="array" ref="W590">IFERROR(INDEX(#REF!,MATCH($Q590,#REF!,0)),"")</f>
        <v/>
      </c>
      <c r="X590" s="58" t="str">
        <f t="array" ref="X590">IFERROR(INDEX(#REF!,MATCH($Q590,#REF!,0)),"")</f>
        <v/>
      </c>
      <c r="Y590" s="58" t="str">
        <f t="array" ref="Y590">IFERROR(INDEX(#REF!,MATCH($Q590,#REF!,0)),"")</f>
        <v/>
      </c>
      <c r="Z590" s="58" t="str">
        <f t="array" ref="Z590">IFERROR(INDEX(#REF!,MATCH($Q590,#REF!,0)),"")</f>
        <v/>
      </c>
      <c r="AA590" s="58" t="e">
        <f t="shared" si="6"/>
        <v>#VALUE!</v>
      </c>
      <c r="AB590" s="56"/>
      <c r="AC590" s="56"/>
      <c r="AD590" s="56"/>
    </row>
    <row r="591" spans="1:30" ht="15.75" hidden="1" customHeight="1">
      <c r="A591" s="35" t="s">
        <v>1338</v>
      </c>
      <c r="B591" s="35" t="s">
        <v>848</v>
      </c>
      <c r="C591" s="36" t="s">
        <v>1339</v>
      </c>
      <c r="D591" s="37" t="s">
        <v>53</v>
      </c>
      <c r="E591" s="37">
        <v>20</v>
      </c>
      <c r="F591" s="38">
        <v>600</v>
      </c>
      <c r="G591" s="39" t="s">
        <v>54</v>
      </c>
      <c r="H591" s="40">
        <v>46174</v>
      </c>
      <c r="I591" s="41" t="s">
        <v>55</v>
      </c>
      <c r="J591" s="41" t="s">
        <v>56</v>
      </c>
      <c r="K591" s="41" t="s">
        <v>164</v>
      </c>
      <c r="L591" s="41" t="s">
        <v>91</v>
      </c>
      <c r="M591" s="42" t="s">
        <v>73</v>
      </c>
      <c r="N591" s="43" t="s">
        <v>884</v>
      </c>
      <c r="O591" s="44" t="s">
        <v>60</v>
      </c>
      <c r="P591" s="44"/>
      <c r="Q591" s="44"/>
      <c r="R591" s="45" t="s">
        <v>304</v>
      </c>
      <c r="S591" s="45" t="s">
        <v>305</v>
      </c>
      <c r="T591" s="44"/>
      <c r="U591" s="44"/>
      <c r="V591" s="45" t="str">
        <f t="array" ref="V591">IFERROR(INDEX(#REF!,MATCH($Q591,#REF!,0)),"")</f>
        <v/>
      </c>
      <c r="W591" s="45" t="str">
        <f t="array" ref="W591">IFERROR(INDEX(#REF!,MATCH($Q591,#REF!,0)),"")</f>
        <v/>
      </c>
      <c r="X591" s="46" t="str">
        <f t="array" ref="X591">IFERROR(INDEX(#REF!,MATCH($Q591,#REF!,0)),"")</f>
        <v/>
      </c>
      <c r="Y591" s="46" t="str">
        <f t="array" ref="Y591">IFERROR(INDEX(#REF!,MATCH($Q591,#REF!,0)),"")</f>
        <v/>
      </c>
      <c r="Z591" s="46" t="str">
        <f t="array" ref="Z591">IFERROR(INDEX(#REF!,MATCH($Q591,#REF!,0)),"")</f>
        <v/>
      </c>
      <c r="AA591" s="46" t="e">
        <f t="shared" si="6"/>
        <v>#VALUE!</v>
      </c>
      <c r="AB591" s="44"/>
      <c r="AC591" s="44"/>
      <c r="AD591" s="44"/>
    </row>
    <row r="592" spans="1:30" ht="15.75" hidden="1" customHeight="1">
      <c r="A592" s="47" t="s">
        <v>1340</v>
      </c>
      <c r="B592" s="47" t="s">
        <v>51</v>
      </c>
      <c r="C592" s="60" t="s">
        <v>1341</v>
      </c>
      <c r="D592" s="49" t="s">
        <v>53</v>
      </c>
      <c r="E592" s="49">
        <v>10</v>
      </c>
      <c r="F592" s="50">
        <v>600</v>
      </c>
      <c r="G592" s="51" t="s">
        <v>54</v>
      </c>
      <c r="H592" s="52">
        <v>46174</v>
      </c>
      <c r="I592" s="53" t="s">
        <v>55</v>
      </c>
      <c r="J592" s="53" t="s">
        <v>56</v>
      </c>
      <c r="K592" s="53" t="s">
        <v>164</v>
      </c>
      <c r="L592" s="53" t="s">
        <v>91</v>
      </c>
      <c r="M592" s="54" t="s">
        <v>153</v>
      </c>
      <c r="N592" s="55" t="s">
        <v>884</v>
      </c>
      <c r="O592" s="56" t="s">
        <v>60</v>
      </c>
      <c r="P592" s="56"/>
      <c r="Q592" s="56"/>
      <c r="R592" s="57"/>
      <c r="S592" s="57" t="s">
        <v>410</v>
      </c>
      <c r="T592" s="56"/>
      <c r="U592" s="56"/>
      <c r="V592" s="57" t="str">
        <f t="array" ref="V592">IFERROR(INDEX(#REF!,MATCH($Q592,#REF!,0)),"")</f>
        <v/>
      </c>
      <c r="W592" s="57" t="str">
        <f t="array" ref="W592">IFERROR(INDEX(#REF!,MATCH($Q592,#REF!,0)),"")</f>
        <v/>
      </c>
      <c r="X592" s="58" t="str">
        <f t="array" ref="X592">IFERROR(INDEX(#REF!,MATCH($Q592,#REF!,0)),"")</f>
        <v/>
      </c>
      <c r="Y592" s="58" t="str">
        <f t="array" ref="Y592">IFERROR(INDEX(#REF!,MATCH($Q592,#REF!,0)),"")</f>
        <v/>
      </c>
      <c r="Z592" s="58" t="str">
        <f t="array" ref="Z592">IFERROR(INDEX(#REF!,MATCH($Q592,#REF!,0)),"")</f>
        <v/>
      </c>
      <c r="AA592" s="58" t="e">
        <f t="shared" si="6"/>
        <v>#VALUE!</v>
      </c>
      <c r="AB592" s="56"/>
      <c r="AC592" s="56"/>
      <c r="AD592" s="56"/>
    </row>
    <row r="593" spans="1:30" ht="15.75" hidden="1" customHeight="1">
      <c r="A593" s="35" t="s">
        <v>1342</v>
      </c>
      <c r="B593" s="35" t="s">
        <v>51</v>
      </c>
      <c r="C593" s="36" t="s">
        <v>1343</v>
      </c>
      <c r="D593" s="37" t="s">
        <v>53</v>
      </c>
      <c r="E593" s="37">
        <v>1</v>
      </c>
      <c r="F593" s="38">
        <v>420</v>
      </c>
      <c r="G593" s="39" t="s">
        <v>54</v>
      </c>
      <c r="H593" s="40">
        <v>46174</v>
      </c>
      <c r="I593" s="41" t="s">
        <v>55</v>
      </c>
      <c r="J593" s="41" t="s">
        <v>56</v>
      </c>
      <c r="K593" s="41" t="s">
        <v>164</v>
      </c>
      <c r="L593" s="41" t="s">
        <v>91</v>
      </c>
      <c r="M593" s="42" t="s">
        <v>109</v>
      </c>
      <c r="N593" s="43" t="s">
        <v>884</v>
      </c>
      <c r="O593" s="44" t="s">
        <v>60</v>
      </c>
      <c r="P593" s="44"/>
      <c r="Q593" s="44"/>
      <c r="R593" s="45" t="s">
        <v>670</v>
      </c>
      <c r="S593" s="45" t="s">
        <v>323</v>
      </c>
      <c r="T593" s="44"/>
      <c r="U593" s="44"/>
      <c r="V593" s="45" t="str">
        <f t="array" ref="V593">IFERROR(INDEX(#REF!,MATCH($Q593,#REF!,0)),"")</f>
        <v/>
      </c>
      <c r="W593" s="45" t="str">
        <f t="array" ref="W593">IFERROR(INDEX(#REF!,MATCH($Q593,#REF!,0)),"")</f>
        <v/>
      </c>
      <c r="X593" s="46" t="str">
        <f t="array" ref="X593">IFERROR(INDEX(#REF!,MATCH($Q593,#REF!,0)),"")</f>
        <v/>
      </c>
      <c r="Y593" s="46" t="str">
        <f t="array" ref="Y593">IFERROR(INDEX(#REF!,MATCH($Q593,#REF!,0)),"")</f>
        <v/>
      </c>
      <c r="Z593" s="46" t="str">
        <f t="array" ref="Z593">IFERROR(INDEX(#REF!,MATCH($Q593,#REF!,0)),"")</f>
        <v/>
      </c>
      <c r="AA593" s="46" t="e">
        <f t="shared" si="6"/>
        <v>#VALUE!</v>
      </c>
      <c r="AB593" s="44"/>
      <c r="AC593" s="44"/>
      <c r="AD593" s="44"/>
    </row>
    <row r="594" spans="1:30" ht="15.75" hidden="1" customHeight="1">
      <c r="A594" s="47" t="s">
        <v>1344</v>
      </c>
      <c r="B594" s="47" t="s">
        <v>51</v>
      </c>
      <c r="C594" s="60" t="s">
        <v>1345</v>
      </c>
      <c r="D594" s="49" t="s">
        <v>53</v>
      </c>
      <c r="E594" s="49">
        <v>12</v>
      </c>
      <c r="F594" s="50">
        <v>420</v>
      </c>
      <c r="G594" s="51" t="s">
        <v>54</v>
      </c>
      <c r="H594" s="52">
        <v>46174</v>
      </c>
      <c r="I594" s="53" t="s">
        <v>55</v>
      </c>
      <c r="J594" s="53" t="s">
        <v>56</v>
      </c>
      <c r="K594" s="53" t="s">
        <v>164</v>
      </c>
      <c r="L594" s="53" t="s">
        <v>91</v>
      </c>
      <c r="M594" s="54" t="s">
        <v>148</v>
      </c>
      <c r="N594" s="55" t="s">
        <v>884</v>
      </c>
      <c r="O594" s="56" t="s">
        <v>60</v>
      </c>
      <c r="P594" s="56"/>
      <c r="Q594" s="56"/>
      <c r="R594" s="57"/>
      <c r="S594" s="57" t="s">
        <v>1327</v>
      </c>
      <c r="T594" s="56"/>
      <c r="U594" s="56"/>
      <c r="V594" s="57" t="str">
        <f t="array" ref="V594">IFERROR(INDEX(#REF!,MATCH($Q594,#REF!,0)),"")</f>
        <v/>
      </c>
      <c r="W594" s="57" t="str">
        <f t="array" ref="W594">IFERROR(INDEX(#REF!,MATCH($Q594,#REF!,0)),"")</f>
        <v/>
      </c>
      <c r="X594" s="58" t="str">
        <f t="array" ref="X594">IFERROR(INDEX(#REF!,MATCH($Q594,#REF!,0)),"")</f>
        <v/>
      </c>
      <c r="Y594" s="58" t="str">
        <f t="array" ref="Y594">IFERROR(INDEX(#REF!,MATCH($Q594,#REF!,0)),"")</f>
        <v/>
      </c>
      <c r="Z594" s="58" t="str">
        <f t="array" ref="Z594">IFERROR(INDEX(#REF!,MATCH($Q594,#REF!,0)),"")</f>
        <v/>
      </c>
      <c r="AA594" s="58" t="e">
        <f t="shared" si="6"/>
        <v>#VALUE!</v>
      </c>
      <c r="AB594" s="56"/>
      <c r="AC594" s="56"/>
      <c r="AD594" s="56"/>
    </row>
    <row r="595" spans="1:30" ht="15.75" hidden="1" customHeight="1">
      <c r="A595" s="35" t="s">
        <v>1346</v>
      </c>
      <c r="B595" s="35" t="s">
        <v>51</v>
      </c>
      <c r="C595" s="36" t="s">
        <v>1347</v>
      </c>
      <c r="D595" s="37" t="s">
        <v>53</v>
      </c>
      <c r="E595" s="37">
        <v>20</v>
      </c>
      <c r="F595" s="38">
        <v>400</v>
      </c>
      <c r="G595" s="39" t="s">
        <v>54</v>
      </c>
      <c r="H595" s="40">
        <v>46174</v>
      </c>
      <c r="I595" s="41" t="s">
        <v>55</v>
      </c>
      <c r="J595" s="41" t="s">
        <v>56</v>
      </c>
      <c r="K595" s="41" t="s">
        <v>164</v>
      </c>
      <c r="L595" s="41" t="s">
        <v>91</v>
      </c>
      <c r="M595" s="42" t="s">
        <v>102</v>
      </c>
      <c r="N595" s="43" t="s">
        <v>884</v>
      </c>
      <c r="O595" s="44" t="s">
        <v>60</v>
      </c>
      <c r="P595" s="44"/>
      <c r="Q595" s="44"/>
      <c r="R595" s="45">
        <f t="array" ref="R595">IFERROR(INDEX('BANCO DE DADOS'!$C$3:$C1104,MATCH(C595,'BANCO DE DADOS'!$B$3:$B1104,0),0),"")</f>
        <v>0</v>
      </c>
      <c r="S595" s="45" t="s">
        <v>730</v>
      </c>
      <c r="T595" s="44"/>
      <c r="U595" s="44"/>
      <c r="V595" s="45" t="str">
        <f t="array" ref="V595">IFERROR(INDEX(#REF!,MATCH($Q595,#REF!,0)),"")</f>
        <v/>
      </c>
      <c r="W595" s="45" t="str">
        <f t="array" ref="W595">IFERROR(INDEX(#REF!,MATCH($Q595,#REF!,0)),"")</f>
        <v/>
      </c>
      <c r="X595" s="46" t="str">
        <f t="array" ref="X595">IFERROR(INDEX(#REF!,MATCH($Q595,#REF!,0)),"")</f>
        <v/>
      </c>
      <c r="Y595" s="46" t="str">
        <f t="array" ref="Y595">IFERROR(INDEX(#REF!,MATCH($Q595,#REF!,0)),"")</f>
        <v/>
      </c>
      <c r="Z595" s="46" t="str">
        <f t="array" ref="Z595">IFERROR(INDEX(#REF!,MATCH($Q595,#REF!,0)),"")</f>
        <v/>
      </c>
      <c r="AA595" s="46" t="e">
        <f t="shared" si="6"/>
        <v>#VALUE!</v>
      </c>
      <c r="AB595" s="44"/>
      <c r="AC595" s="44"/>
      <c r="AD595" s="44"/>
    </row>
    <row r="596" spans="1:30" ht="15.75" hidden="1" customHeight="1">
      <c r="A596" s="47" t="s">
        <v>1348</v>
      </c>
      <c r="B596" s="47" t="s">
        <v>848</v>
      </c>
      <c r="C596" s="60" t="s">
        <v>1349</v>
      </c>
      <c r="D596" s="49" t="s">
        <v>53</v>
      </c>
      <c r="E596" s="49">
        <v>10</v>
      </c>
      <c r="F596" s="50">
        <v>400</v>
      </c>
      <c r="G596" s="51" t="s">
        <v>54</v>
      </c>
      <c r="H596" s="52">
        <v>46174</v>
      </c>
      <c r="I596" s="53" t="s">
        <v>55</v>
      </c>
      <c r="J596" s="53" t="s">
        <v>56</v>
      </c>
      <c r="K596" s="53" t="s">
        <v>164</v>
      </c>
      <c r="L596" s="53" t="s">
        <v>91</v>
      </c>
      <c r="M596" s="54" t="s">
        <v>59</v>
      </c>
      <c r="N596" s="55" t="s">
        <v>884</v>
      </c>
      <c r="O596" s="56" t="s">
        <v>60</v>
      </c>
      <c r="P596" s="56"/>
      <c r="Q596" s="56"/>
      <c r="R596" s="57" t="s">
        <v>322</v>
      </c>
      <c r="S596" s="57" t="s">
        <v>323</v>
      </c>
      <c r="T596" s="56"/>
      <c r="U596" s="56"/>
      <c r="V596" s="57" t="str">
        <f t="array" ref="V596">IFERROR(INDEX(#REF!,MATCH($Q596,#REF!,0)),"")</f>
        <v/>
      </c>
      <c r="W596" s="57" t="str">
        <f t="array" ref="W596">IFERROR(INDEX(#REF!,MATCH($Q596,#REF!,0)),"")</f>
        <v/>
      </c>
      <c r="X596" s="58" t="str">
        <f t="array" ref="X596">IFERROR(INDEX(#REF!,MATCH($Q596,#REF!,0)),"")</f>
        <v/>
      </c>
      <c r="Y596" s="58" t="str">
        <f t="array" ref="Y596">IFERROR(INDEX(#REF!,MATCH($Q596,#REF!,0)),"")</f>
        <v/>
      </c>
      <c r="Z596" s="58" t="str">
        <f t="array" ref="Z596">IFERROR(INDEX(#REF!,MATCH($Q596,#REF!,0)),"")</f>
        <v/>
      </c>
      <c r="AA596" s="58" t="e">
        <f t="shared" si="6"/>
        <v>#VALUE!</v>
      </c>
      <c r="AB596" s="56"/>
      <c r="AC596" s="56"/>
      <c r="AD596" s="56"/>
    </row>
    <row r="597" spans="1:30" ht="15.75" hidden="1" customHeight="1">
      <c r="A597" s="35" t="s">
        <v>1350</v>
      </c>
      <c r="B597" s="35" t="s">
        <v>861</v>
      </c>
      <c r="C597" s="36" t="s">
        <v>1351</v>
      </c>
      <c r="D597" s="37" t="s">
        <v>53</v>
      </c>
      <c r="E597" s="37">
        <v>1</v>
      </c>
      <c r="F597" s="38">
        <v>400</v>
      </c>
      <c r="G597" s="39" t="s">
        <v>54</v>
      </c>
      <c r="H597" s="40">
        <v>46174</v>
      </c>
      <c r="I597" s="41" t="s">
        <v>55</v>
      </c>
      <c r="J597" s="41" t="s">
        <v>56</v>
      </c>
      <c r="K597" s="41" t="s">
        <v>164</v>
      </c>
      <c r="L597" s="41" t="s">
        <v>91</v>
      </c>
      <c r="M597" s="42" t="s">
        <v>136</v>
      </c>
      <c r="N597" s="43" t="s">
        <v>884</v>
      </c>
      <c r="O597" s="44" t="s">
        <v>60</v>
      </c>
      <c r="P597" s="44"/>
      <c r="Q597" s="44"/>
      <c r="R597" s="45"/>
      <c r="S597" s="45" t="s">
        <v>1352</v>
      </c>
      <c r="T597" s="44"/>
      <c r="U597" s="44"/>
      <c r="V597" s="45" t="str">
        <f t="array" ref="V597">IFERROR(INDEX(#REF!,MATCH($Q597,#REF!,0)),"")</f>
        <v/>
      </c>
      <c r="W597" s="45" t="str">
        <f t="array" ref="W597">IFERROR(INDEX(#REF!,MATCH($Q597,#REF!,0)),"")</f>
        <v/>
      </c>
      <c r="X597" s="46" t="str">
        <f t="array" ref="X597">IFERROR(INDEX(#REF!,MATCH($Q597,#REF!,0)),"")</f>
        <v/>
      </c>
      <c r="Y597" s="46" t="str">
        <f t="array" ref="Y597">IFERROR(INDEX(#REF!,MATCH($Q597,#REF!,0)),"")</f>
        <v/>
      </c>
      <c r="Z597" s="46" t="str">
        <f t="array" ref="Z597">IFERROR(INDEX(#REF!,MATCH($Q597,#REF!,0)),"")</f>
        <v/>
      </c>
      <c r="AA597" s="46" t="e">
        <f t="shared" si="6"/>
        <v>#VALUE!</v>
      </c>
      <c r="AB597" s="44"/>
      <c r="AC597" s="44"/>
      <c r="AD597" s="44"/>
    </row>
    <row r="598" spans="1:30" ht="15.75" hidden="1" customHeight="1">
      <c r="A598" s="47" t="s">
        <v>1353</v>
      </c>
      <c r="B598" s="47" t="s">
        <v>51</v>
      </c>
      <c r="C598" s="60" t="s">
        <v>1354</v>
      </c>
      <c r="D598" s="49" t="s">
        <v>53</v>
      </c>
      <c r="E598" s="49">
        <v>2</v>
      </c>
      <c r="F598" s="50">
        <v>360</v>
      </c>
      <c r="G598" s="51" t="s">
        <v>54</v>
      </c>
      <c r="H598" s="52">
        <v>46174</v>
      </c>
      <c r="I598" s="53" t="s">
        <v>55</v>
      </c>
      <c r="J598" s="53" t="s">
        <v>56</v>
      </c>
      <c r="K598" s="53" t="s">
        <v>164</v>
      </c>
      <c r="L598" s="53" t="s">
        <v>91</v>
      </c>
      <c r="M598" s="54" t="s">
        <v>153</v>
      </c>
      <c r="N598" s="55" t="s">
        <v>884</v>
      </c>
      <c r="O598" s="56" t="s">
        <v>60</v>
      </c>
      <c r="P598" s="56"/>
      <c r="Q598" s="56"/>
      <c r="R598" s="57" t="s">
        <v>322</v>
      </c>
      <c r="S598" s="57" t="s">
        <v>323</v>
      </c>
      <c r="T598" s="56"/>
      <c r="U598" s="56"/>
      <c r="V598" s="57" t="str">
        <f t="array" ref="V598">IFERROR(INDEX(#REF!,MATCH($Q598,#REF!,0)),"")</f>
        <v/>
      </c>
      <c r="W598" s="57" t="str">
        <f t="array" ref="W598">IFERROR(INDEX(#REF!,MATCH($Q598,#REF!,0)),"")</f>
        <v/>
      </c>
      <c r="X598" s="58" t="str">
        <f t="array" ref="X598">IFERROR(INDEX(#REF!,MATCH($Q598,#REF!,0)),"")</f>
        <v/>
      </c>
      <c r="Y598" s="58" t="str">
        <f t="array" ref="Y598">IFERROR(INDEX(#REF!,MATCH($Q598,#REF!,0)),"")</f>
        <v/>
      </c>
      <c r="Z598" s="58" t="str">
        <f t="array" ref="Z598">IFERROR(INDEX(#REF!,MATCH($Q598,#REF!,0)),"")</f>
        <v/>
      </c>
      <c r="AA598" s="58" t="e">
        <f t="shared" si="6"/>
        <v>#VALUE!</v>
      </c>
      <c r="AB598" s="56"/>
      <c r="AC598" s="56"/>
      <c r="AD598" s="56"/>
    </row>
    <row r="599" spans="1:30" ht="15.75" hidden="1" customHeight="1">
      <c r="A599" s="35" t="s">
        <v>1355</v>
      </c>
      <c r="B599" s="35" t="s">
        <v>51</v>
      </c>
      <c r="C599" s="36" t="s">
        <v>1356</v>
      </c>
      <c r="D599" s="37" t="s">
        <v>53</v>
      </c>
      <c r="E599" s="37">
        <v>3</v>
      </c>
      <c r="F599" s="38">
        <v>360</v>
      </c>
      <c r="G599" s="39" t="s">
        <v>54</v>
      </c>
      <c r="H599" s="40">
        <v>46174</v>
      </c>
      <c r="I599" s="41" t="s">
        <v>55</v>
      </c>
      <c r="J599" s="41" t="s">
        <v>56</v>
      </c>
      <c r="K599" s="41" t="s">
        <v>164</v>
      </c>
      <c r="L599" s="41" t="s">
        <v>91</v>
      </c>
      <c r="M599" s="42" t="s">
        <v>148</v>
      </c>
      <c r="N599" s="43" t="s">
        <v>884</v>
      </c>
      <c r="O599" s="44" t="s">
        <v>60</v>
      </c>
      <c r="P599" s="44"/>
      <c r="Q599" s="44"/>
      <c r="R599" s="45"/>
      <c r="S599" s="45" t="s">
        <v>319</v>
      </c>
      <c r="T599" s="44"/>
      <c r="U599" s="44"/>
      <c r="V599" s="45" t="str">
        <f t="array" ref="V599">IFERROR(INDEX(#REF!,MATCH($Q599,#REF!,0)),"")</f>
        <v/>
      </c>
      <c r="W599" s="45" t="str">
        <f t="array" ref="W599">IFERROR(INDEX(#REF!,MATCH($Q599,#REF!,0)),"")</f>
        <v/>
      </c>
      <c r="X599" s="46" t="str">
        <f t="array" ref="X599">IFERROR(INDEX(#REF!,MATCH($Q599,#REF!,0)),"")</f>
        <v/>
      </c>
      <c r="Y599" s="46" t="str">
        <f t="array" ref="Y599">IFERROR(INDEX(#REF!,MATCH($Q599,#REF!,0)),"")</f>
        <v/>
      </c>
      <c r="Z599" s="46" t="str">
        <f t="array" ref="Z599">IFERROR(INDEX(#REF!,MATCH($Q599,#REF!,0)),"")</f>
        <v/>
      </c>
      <c r="AA599" s="46" t="e">
        <f t="shared" si="6"/>
        <v>#VALUE!</v>
      </c>
      <c r="AB599" s="44"/>
      <c r="AC599" s="44"/>
      <c r="AD599" s="44"/>
    </row>
    <row r="600" spans="1:30" ht="15.75" hidden="1" customHeight="1">
      <c r="A600" s="47" t="s">
        <v>1357</v>
      </c>
      <c r="B600" s="47" t="s">
        <v>51</v>
      </c>
      <c r="C600" s="60" t="s">
        <v>675</v>
      </c>
      <c r="D600" s="49" t="s">
        <v>53</v>
      </c>
      <c r="E600" s="49">
        <v>2</v>
      </c>
      <c r="F600" s="50">
        <v>360</v>
      </c>
      <c r="G600" s="51" t="s">
        <v>54</v>
      </c>
      <c r="H600" s="52">
        <v>46174</v>
      </c>
      <c r="I600" s="53" t="s">
        <v>55</v>
      </c>
      <c r="J600" s="53" t="s">
        <v>56</v>
      </c>
      <c r="K600" s="53" t="s">
        <v>164</v>
      </c>
      <c r="L600" s="53" t="s">
        <v>91</v>
      </c>
      <c r="M600" s="54" t="s">
        <v>73</v>
      </c>
      <c r="N600" s="55" t="s">
        <v>884</v>
      </c>
      <c r="O600" s="56" t="s">
        <v>60</v>
      </c>
      <c r="P600" s="56"/>
      <c r="Q600" s="56"/>
      <c r="R600" s="57"/>
      <c r="S600" s="57" t="s">
        <v>673</v>
      </c>
      <c r="T600" s="56"/>
      <c r="U600" s="56"/>
      <c r="V600" s="57" t="str">
        <f t="array" ref="V600">IFERROR(INDEX(#REF!,MATCH($Q600,#REF!,0)),"")</f>
        <v/>
      </c>
      <c r="W600" s="57" t="str">
        <f t="array" ref="W600">IFERROR(INDEX(#REF!,MATCH($Q600,#REF!,0)),"")</f>
        <v/>
      </c>
      <c r="X600" s="58" t="str">
        <f t="array" ref="X600">IFERROR(INDEX(#REF!,MATCH($Q600,#REF!,0)),"")</f>
        <v/>
      </c>
      <c r="Y600" s="58" t="str">
        <f t="array" ref="Y600">IFERROR(INDEX(#REF!,MATCH($Q600,#REF!,0)),"")</f>
        <v/>
      </c>
      <c r="Z600" s="58" t="str">
        <f t="array" ref="Z600">IFERROR(INDEX(#REF!,MATCH($Q600,#REF!,0)),"")</f>
        <v/>
      </c>
      <c r="AA600" s="58" t="e">
        <f t="shared" si="6"/>
        <v>#VALUE!</v>
      </c>
      <c r="AB600" s="56"/>
      <c r="AC600" s="56"/>
      <c r="AD600" s="56"/>
    </row>
    <row r="601" spans="1:30" ht="15.75" hidden="1" customHeight="1">
      <c r="A601" s="35" t="s">
        <v>1358</v>
      </c>
      <c r="B601" s="35" t="s">
        <v>848</v>
      </c>
      <c r="C601" s="36" t="s">
        <v>1359</v>
      </c>
      <c r="D601" s="37" t="s">
        <v>1258</v>
      </c>
      <c r="E601" s="37">
        <v>10</v>
      </c>
      <c r="F601" s="38">
        <v>350</v>
      </c>
      <c r="G601" s="39" t="s">
        <v>54</v>
      </c>
      <c r="H601" s="40">
        <v>46174</v>
      </c>
      <c r="I601" s="41" t="s">
        <v>55</v>
      </c>
      <c r="J601" s="41" t="s">
        <v>56</v>
      </c>
      <c r="K601" s="41" t="s">
        <v>164</v>
      </c>
      <c r="L601" s="41" t="s">
        <v>91</v>
      </c>
      <c r="M601" s="42" t="s">
        <v>109</v>
      </c>
      <c r="N601" s="43" t="s">
        <v>884</v>
      </c>
      <c r="O601" s="44" t="s">
        <v>60</v>
      </c>
      <c r="P601" s="44"/>
      <c r="Q601" s="44"/>
      <c r="R601" s="45" t="s">
        <v>304</v>
      </c>
      <c r="S601" s="45" t="s">
        <v>305</v>
      </c>
      <c r="T601" s="44"/>
      <c r="U601" s="44"/>
      <c r="V601" s="45" t="str">
        <f t="array" ref="V601">IFERROR(INDEX(#REF!,MATCH($Q601,#REF!,0)),"")</f>
        <v/>
      </c>
      <c r="W601" s="45" t="str">
        <f t="array" ref="W601">IFERROR(INDEX(#REF!,MATCH($Q601,#REF!,0)),"")</f>
        <v/>
      </c>
      <c r="X601" s="46" t="str">
        <f t="array" ref="X601">IFERROR(INDEX(#REF!,MATCH($Q601,#REF!,0)),"")</f>
        <v/>
      </c>
      <c r="Y601" s="46" t="str">
        <f t="array" ref="Y601">IFERROR(INDEX(#REF!,MATCH($Q601,#REF!,0)),"")</f>
        <v/>
      </c>
      <c r="Z601" s="46" t="str">
        <f t="array" ref="Z601">IFERROR(INDEX(#REF!,MATCH($Q601,#REF!,0)),"")</f>
        <v/>
      </c>
      <c r="AA601" s="46" t="e">
        <f t="shared" si="6"/>
        <v>#VALUE!</v>
      </c>
      <c r="AB601" s="44"/>
      <c r="AC601" s="44"/>
      <c r="AD601" s="44"/>
    </row>
    <row r="602" spans="1:30" ht="15.75" hidden="1" customHeight="1">
      <c r="A602" s="47" t="s">
        <v>1360</v>
      </c>
      <c r="B602" s="47" t="s">
        <v>51</v>
      </c>
      <c r="C602" s="60" t="s">
        <v>1361</v>
      </c>
      <c r="D602" s="49" t="s">
        <v>53</v>
      </c>
      <c r="E602" s="49">
        <v>4</v>
      </c>
      <c r="F602" s="50">
        <v>345.6</v>
      </c>
      <c r="G602" s="51" t="s">
        <v>54</v>
      </c>
      <c r="H602" s="52">
        <v>46174</v>
      </c>
      <c r="I602" s="53" t="s">
        <v>55</v>
      </c>
      <c r="J602" s="53" t="s">
        <v>56</v>
      </c>
      <c r="K602" s="53" t="s">
        <v>164</v>
      </c>
      <c r="L602" s="53" t="s">
        <v>91</v>
      </c>
      <c r="M602" s="54" t="s">
        <v>136</v>
      </c>
      <c r="N602" s="55" t="s">
        <v>884</v>
      </c>
      <c r="O602" s="56" t="s">
        <v>60</v>
      </c>
      <c r="P602" s="56"/>
      <c r="Q602" s="56"/>
      <c r="R602" s="57"/>
      <c r="S602" s="57" t="s">
        <v>410</v>
      </c>
      <c r="T602" s="56"/>
      <c r="U602" s="56"/>
      <c r="V602" s="57" t="str">
        <f t="array" ref="V602">IFERROR(INDEX(#REF!,MATCH($Q602,#REF!,0)),"")</f>
        <v/>
      </c>
      <c r="W602" s="57" t="str">
        <f t="array" ref="W602">IFERROR(INDEX(#REF!,MATCH($Q602,#REF!,0)),"")</f>
        <v/>
      </c>
      <c r="X602" s="58" t="str">
        <f t="array" ref="X602">IFERROR(INDEX(#REF!,MATCH($Q602,#REF!,0)),"")</f>
        <v/>
      </c>
      <c r="Y602" s="58" t="str">
        <f t="array" ref="Y602">IFERROR(INDEX(#REF!,MATCH($Q602,#REF!,0)),"")</f>
        <v/>
      </c>
      <c r="Z602" s="58" t="str">
        <f t="array" ref="Z602">IFERROR(INDEX(#REF!,MATCH($Q602,#REF!,0)),"")</f>
        <v/>
      </c>
      <c r="AA602" s="58" t="e">
        <f t="shared" si="6"/>
        <v>#VALUE!</v>
      </c>
      <c r="AB602" s="56"/>
      <c r="AC602" s="56"/>
      <c r="AD602" s="56"/>
    </row>
    <row r="603" spans="1:30" ht="15.75" hidden="1" customHeight="1">
      <c r="A603" s="35" t="s">
        <v>1362</v>
      </c>
      <c r="B603" s="35" t="s">
        <v>51</v>
      </c>
      <c r="C603" s="36" t="s">
        <v>1363</v>
      </c>
      <c r="D603" s="37" t="s">
        <v>53</v>
      </c>
      <c r="E603" s="37">
        <v>2</v>
      </c>
      <c r="F603" s="38">
        <v>340</v>
      </c>
      <c r="G603" s="39" t="s">
        <v>54</v>
      </c>
      <c r="H603" s="40">
        <v>46174</v>
      </c>
      <c r="I603" s="41" t="s">
        <v>55</v>
      </c>
      <c r="J603" s="41" t="s">
        <v>56</v>
      </c>
      <c r="K603" s="41" t="s">
        <v>164</v>
      </c>
      <c r="L603" s="41" t="s">
        <v>91</v>
      </c>
      <c r="M603" s="42" t="s">
        <v>102</v>
      </c>
      <c r="N603" s="43" t="s">
        <v>884</v>
      </c>
      <c r="O603" s="44" t="s">
        <v>60</v>
      </c>
      <c r="P603" s="44"/>
      <c r="Q603" s="44"/>
      <c r="R603" s="45" t="s">
        <v>322</v>
      </c>
      <c r="S603" s="45" t="s">
        <v>323</v>
      </c>
      <c r="T603" s="44"/>
      <c r="U603" s="44"/>
      <c r="V603" s="45" t="str">
        <f t="array" ref="V603">IFERROR(INDEX(#REF!,MATCH($Q603,#REF!,0)),"")</f>
        <v/>
      </c>
      <c r="W603" s="45" t="str">
        <f t="array" ref="W603">IFERROR(INDEX(#REF!,MATCH($Q603,#REF!,0)),"")</f>
        <v/>
      </c>
      <c r="X603" s="46" t="str">
        <f t="array" ref="X603">IFERROR(INDEX(#REF!,MATCH($Q603,#REF!,0)),"")</f>
        <v/>
      </c>
      <c r="Y603" s="46" t="str">
        <f t="array" ref="Y603">IFERROR(INDEX(#REF!,MATCH($Q603,#REF!,0)),"")</f>
        <v/>
      </c>
      <c r="Z603" s="46" t="str">
        <f t="array" ref="Z603">IFERROR(INDEX(#REF!,MATCH($Q603,#REF!,0)),"")</f>
        <v/>
      </c>
      <c r="AA603" s="46" t="e">
        <f t="shared" si="6"/>
        <v>#VALUE!</v>
      </c>
      <c r="AB603" s="44"/>
      <c r="AC603" s="44"/>
      <c r="AD603" s="44"/>
    </row>
    <row r="604" spans="1:30" ht="15.75" hidden="1" customHeight="1">
      <c r="A604" s="47" t="s">
        <v>1364</v>
      </c>
      <c r="B604" s="47" t="s">
        <v>51</v>
      </c>
      <c r="C604" s="60" t="s">
        <v>1365</v>
      </c>
      <c r="D604" s="49" t="s">
        <v>53</v>
      </c>
      <c r="E604" s="49">
        <v>1</v>
      </c>
      <c r="F604" s="50">
        <v>336</v>
      </c>
      <c r="G604" s="51" t="s">
        <v>54</v>
      </c>
      <c r="H604" s="52">
        <v>46174</v>
      </c>
      <c r="I604" s="53" t="s">
        <v>55</v>
      </c>
      <c r="J604" s="53" t="s">
        <v>56</v>
      </c>
      <c r="K604" s="53" t="s">
        <v>164</v>
      </c>
      <c r="L604" s="53" t="s">
        <v>91</v>
      </c>
      <c r="M604" s="54" t="s">
        <v>59</v>
      </c>
      <c r="N604" s="55" t="s">
        <v>884</v>
      </c>
      <c r="O604" s="56" t="s">
        <v>60</v>
      </c>
      <c r="P604" s="56"/>
      <c r="Q604" s="56"/>
      <c r="R604" s="57" t="s">
        <v>729</v>
      </c>
      <c r="S604" s="57" t="s">
        <v>730</v>
      </c>
      <c r="T604" s="56"/>
      <c r="U604" s="56"/>
      <c r="V604" s="57" t="str">
        <f t="array" ref="V604">IFERROR(INDEX(#REF!,MATCH($Q604,#REF!,0)),"")</f>
        <v/>
      </c>
      <c r="W604" s="57" t="str">
        <f t="array" ref="W604">IFERROR(INDEX(#REF!,MATCH($Q604,#REF!,0)),"")</f>
        <v/>
      </c>
      <c r="X604" s="58" t="str">
        <f t="array" ref="X604">IFERROR(INDEX(#REF!,MATCH($Q604,#REF!,0)),"")</f>
        <v/>
      </c>
      <c r="Y604" s="58" t="str">
        <f t="array" ref="Y604">IFERROR(INDEX(#REF!,MATCH($Q604,#REF!,0)),"")</f>
        <v/>
      </c>
      <c r="Z604" s="58" t="str">
        <f t="array" ref="Z604">IFERROR(INDEX(#REF!,MATCH($Q604,#REF!,0)),"")</f>
        <v/>
      </c>
      <c r="AA604" s="58" t="e">
        <f t="shared" si="6"/>
        <v>#VALUE!</v>
      </c>
      <c r="AB604" s="56"/>
      <c r="AC604" s="56"/>
      <c r="AD604" s="56"/>
    </row>
    <row r="605" spans="1:30" ht="15.75" hidden="1" customHeight="1">
      <c r="A605" s="35" t="s">
        <v>1366</v>
      </c>
      <c r="B605" s="35" t="s">
        <v>51</v>
      </c>
      <c r="C605" s="36" t="s">
        <v>1367</v>
      </c>
      <c r="D605" s="37" t="s">
        <v>53</v>
      </c>
      <c r="E605" s="37">
        <v>100</v>
      </c>
      <c r="F605" s="38">
        <v>300</v>
      </c>
      <c r="G605" s="39" t="s">
        <v>54</v>
      </c>
      <c r="H605" s="40">
        <v>46174</v>
      </c>
      <c r="I605" s="41" t="s">
        <v>55</v>
      </c>
      <c r="J605" s="41" t="s">
        <v>56</v>
      </c>
      <c r="K605" s="41" t="s">
        <v>164</v>
      </c>
      <c r="L605" s="41" t="s">
        <v>91</v>
      </c>
      <c r="M605" s="42" t="s">
        <v>153</v>
      </c>
      <c r="N605" s="43" t="s">
        <v>884</v>
      </c>
      <c r="O605" s="44" t="s">
        <v>60</v>
      </c>
      <c r="P605" s="44"/>
      <c r="Q605" s="44"/>
      <c r="R605" s="45" t="s">
        <v>304</v>
      </c>
      <c r="S605" s="45" t="s">
        <v>305</v>
      </c>
      <c r="T605" s="44"/>
      <c r="U605" s="44"/>
      <c r="V605" s="45" t="str">
        <f t="array" ref="V605">IFERROR(INDEX(#REF!,MATCH($Q605,#REF!,0)),"")</f>
        <v/>
      </c>
      <c r="W605" s="45" t="str">
        <f t="array" ref="W605">IFERROR(INDEX(#REF!,MATCH($Q605,#REF!,0)),"")</f>
        <v/>
      </c>
      <c r="X605" s="46" t="str">
        <f t="array" ref="X605">IFERROR(INDEX(#REF!,MATCH($Q605,#REF!,0)),"")</f>
        <v/>
      </c>
      <c r="Y605" s="46" t="str">
        <f t="array" ref="Y605">IFERROR(INDEX(#REF!,MATCH($Q605,#REF!,0)),"")</f>
        <v/>
      </c>
      <c r="Z605" s="46" t="str">
        <f t="array" ref="Z605">IFERROR(INDEX(#REF!,MATCH($Q605,#REF!,0)),"")</f>
        <v/>
      </c>
      <c r="AA605" s="46" t="e">
        <f t="shared" si="6"/>
        <v>#VALUE!</v>
      </c>
      <c r="AB605" s="44"/>
      <c r="AC605" s="44"/>
      <c r="AD605" s="44"/>
    </row>
    <row r="606" spans="1:30" ht="15.75" hidden="1" customHeight="1">
      <c r="A606" s="47" t="s">
        <v>1368</v>
      </c>
      <c r="B606" s="47" t="s">
        <v>51</v>
      </c>
      <c r="C606" s="60" t="s">
        <v>1369</v>
      </c>
      <c r="D606" s="49" t="s">
        <v>53</v>
      </c>
      <c r="E606" s="49">
        <v>15</v>
      </c>
      <c r="F606" s="50">
        <v>300</v>
      </c>
      <c r="G606" s="51" t="s">
        <v>54</v>
      </c>
      <c r="H606" s="52">
        <v>46174</v>
      </c>
      <c r="I606" s="53" t="s">
        <v>55</v>
      </c>
      <c r="J606" s="53" t="s">
        <v>56</v>
      </c>
      <c r="K606" s="53" t="s">
        <v>164</v>
      </c>
      <c r="L606" s="53" t="s">
        <v>91</v>
      </c>
      <c r="M606" s="54" t="s">
        <v>73</v>
      </c>
      <c r="N606" s="55" t="s">
        <v>884</v>
      </c>
      <c r="O606" s="56" t="s">
        <v>60</v>
      </c>
      <c r="P606" s="56"/>
      <c r="Q606" s="56"/>
      <c r="R606" s="57" t="s">
        <v>158</v>
      </c>
      <c r="S606" s="57" t="s">
        <v>741</v>
      </c>
      <c r="T606" s="56"/>
      <c r="U606" s="56"/>
      <c r="V606" s="57" t="str">
        <f t="array" ref="V606">IFERROR(INDEX(#REF!,MATCH($Q606,#REF!,0)),"")</f>
        <v/>
      </c>
      <c r="W606" s="57" t="str">
        <f t="array" ref="W606">IFERROR(INDEX(#REF!,MATCH($Q606,#REF!,0)),"")</f>
        <v/>
      </c>
      <c r="X606" s="58" t="str">
        <f t="array" ref="X606">IFERROR(INDEX(#REF!,MATCH($Q606,#REF!,0)),"")</f>
        <v/>
      </c>
      <c r="Y606" s="58" t="str">
        <f t="array" ref="Y606">IFERROR(INDEX(#REF!,MATCH($Q606,#REF!,0)),"")</f>
        <v/>
      </c>
      <c r="Z606" s="58" t="str">
        <f t="array" ref="Z606">IFERROR(INDEX(#REF!,MATCH($Q606,#REF!,0)),"")</f>
        <v/>
      </c>
      <c r="AA606" s="58" t="e">
        <f t="shared" si="6"/>
        <v>#VALUE!</v>
      </c>
      <c r="AB606" s="56"/>
      <c r="AC606" s="56"/>
      <c r="AD606" s="56"/>
    </row>
    <row r="607" spans="1:30" ht="15.75" hidden="1" customHeight="1">
      <c r="A607" s="35" t="s">
        <v>1370</v>
      </c>
      <c r="B607" s="35" t="s">
        <v>51</v>
      </c>
      <c r="C607" s="36" t="s">
        <v>1371</v>
      </c>
      <c r="D607" s="37" t="s">
        <v>583</v>
      </c>
      <c r="E607" s="37">
        <v>5</v>
      </c>
      <c r="F607" s="38">
        <v>290</v>
      </c>
      <c r="G607" s="39" t="s">
        <v>54</v>
      </c>
      <c r="H607" s="40">
        <v>46143</v>
      </c>
      <c r="I607" s="41" t="s">
        <v>55</v>
      </c>
      <c r="J607" s="41" t="s">
        <v>56</v>
      </c>
      <c r="K607" s="41" t="s">
        <v>164</v>
      </c>
      <c r="L607" s="41" t="s">
        <v>91</v>
      </c>
      <c r="M607" s="42" t="s">
        <v>148</v>
      </c>
      <c r="N607" s="43" t="s">
        <v>884</v>
      </c>
      <c r="O607" s="44" t="s">
        <v>60</v>
      </c>
      <c r="P607" s="44"/>
      <c r="Q607" s="44"/>
      <c r="R607" s="45" t="s">
        <v>158</v>
      </c>
      <c r="S607" s="45" t="s">
        <v>515</v>
      </c>
      <c r="T607" s="44"/>
      <c r="U607" s="44"/>
      <c r="V607" s="45" t="str">
        <f t="array" ref="V607">IFERROR(INDEX(#REF!,MATCH($Q607,#REF!,0)),"")</f>
        <v/>
      </c>
      <c r="W607" s="45" t="str">
        <f t="array" ref="W607">IFERROR(INDEX(#REF!,MATCH($Q607,#REF!,0)),"")</f>
        <v/>
      </c>
      <c r="X607" s="46" t="str">
        <f t="array" ref="X607">IFERROR(INDEX(#REF!,MATCH($Q607,#REF!,0)),"")</f>
        <v/>
      </c>
      <c r="Y607" s="46" t="str">
        <f t="array" ref="Y607">IFERROR(INDEX(#REF!,MATCH($Q607,#REF!,0)),"")</f>
        <v/>
      </c>
      <c r="Z607" s="46" t="str">
        <f t="array" ref="Z607">IFERROR(INDEX(#REF!,MATCH($Q607,#REF!,0)),"")</f>
        <v/>
      </c>
      <c r="AA607" s="46" t="e">
        <f t="shared" si="6"/>
        <v>#VALUE!</v>
      </c>
      <c r="AB607" s="44"/>
      <c r="AC607" s="44"/>
      <c r="AD607" s="44"/>
    </row>
    <row r="608" spans="1:30" ht="15.75" hidden="1" customHeight="1">
      <c r="A608" s="47" t="s">
        <v>1372</v>
      </c>
      <c r="B608" s="47" t="s">
        <v>51</v>
      </c>
      <c r="C608" s="60" t="s">
        <v>700</v>
      </c>
      <c r="D608" s="49" t="s">
        <v>53</v>
      </c>
      <c r="E608" s="49">
        <v>2</v>
      </c>
      <c r="F608" s="50">
        <v>288</v>
      </c>
      <c r="G608" s="51" t="s">
        <v>54</v>
      </c>
      <c r="H608" s="52">
        <v>46143</v>
      </c>
      <c r="I608" s="53" t="s">
        <v>55</v>
      </c>
      <c r="J608" s="53" t="s">
        <v>56</v>
      </c>
      <c r="K608" s="53" t="s">
        <v>164</v>
      </c>
      <c r="L608" s="53" t="s">
        <v>91</v>
      </c>
      <c r="M608" s="54" t="s">
        <v>109</v>
      </c>
      <c r="N608" s="55" t="s">
        <v>884</v>
      </c>
      <c r="O608" s="56" t="s">
        <v>60</v>
      </c>
      <c r="P608" s="56"/>
      <c r="Q608" s="56"/>
      <c r="R608" s="57" t="s">
        <v>322</v>
      </c>
      <c r="S608" s="57" t="s">
        <v>323</v>
      </c>
      <c r="T608" s="56"/>
      <c r="U608" s="56"/>
      <c r="V608" s="57" t="str">
        <f t="array" ref="V608">IFERROR(INDEX(#REF!,MATCH($Q608,#REF!,0)),"")</f>
        <v/>
      </c>
      <c r="W608" s="57" t="str">
        <f t="array" ref="W608">IFERROR(INDEX(#REF!,MATCH($Q608,#REF!,0)),"")</f>
        <v/>
      </c>
      <c r="X608" s="58" t="str">
        <f t="array" ref="X608">IFERROR(INDEX(#REF!,MATCH($Q608,#REF!,0)),"")</f>
        <v/>
      </c>
      <c r="Y608" s="58" t="str">
        <f t="array" ref="Y608">IFERROR(INDEX(#REF!,MATCH($Q608,#REF!,0)),"")</f>
        <v/>
      </c>
      <c r="Z608" s="58" t="str">
        <f t="array" ref="Z608">IFERROR(INDEX(#REF!,MATCH($Q608,#REF!,0)),"")</f>
        <v/>
      </c>
      <c r="AA608" s="58" t="e">
        <f t="shared" si="6"/>
        <v>#VALUE!</v>
      </c>
      <c r="AB608" s="56"/>
      <c r="AC608" s="56"/>
      <c r="AD608" s="56"/>
    </row>
    <row r="609" spans="1:30" ht="15.75" hidden="1" customHeight="1">
      <c r="A609" s="35" t="s">
        <v>1373</v>
      </c>
      <c r="B609" s="35" t="s">
        <v>51</v>
      </c>
      <c r="C609" s="36" t="s">
        <v>722</v>
      </c>
      <c r="D609" s="37" t="s">
        <v>53</v>
      </c>
      <c r="E609" s="37">
        <v>30</v>
      </c>
      <c r="F609" s="38">
        <v>285</v>
      </c>
      <c r="G609" s="39" t="s">
        <v>54</v>
      </c>
      <c r="H609" s="40">
        <v>46143</v>
      </c>
      <c r="I609" s="41" t="s">
        <v>55</v>
      </c>
      <c r="J609" s="41" t="s">
        <v>56</v>
      </c>
      <c r="K609" s="41" t="s">
        <v>164</v>
      </c>
      <c r="L609" s="41" t="s">
        <v>91</v>
      </c>
      <c r="M609" s="42" t="s">
        <v>136</v>
      </c>
      <c r="N609" s="43" t="s">
        <v>884</v>
      </c>
      <c r="O609" s="44" t="s">
        <v>60</v>
      </c>
      <c r="P609" s="44"/>
      <c r="Q609" s="44"/>
      <c r="R609" s="45" t="s">
        <v>158</v>
      </c>
      <c r="S609" s="45" t="s">
        <v>515</v>
      </c>
      <c r="T609" s="44"/>
      <c r="U609" s="44"/>
      <c r="V609" s="45" t="str">
        <f t="array" ref="V609">IFERROR(INDEX(#REF!,MATCH($Q609,#REF!,0)),"")</f>
        <v/>
      </c>
      <c r="W609" s="45" t="str">
        <f t="array" ref="W609">IFERROR(INDEX(#REF!,MATCH($Q609,#REF!,0)),"")</f>
        <v/>
      </c>
      <c r="X609" s="46" t="str">
        <f t="array" ref="X609">IFERROR(INDEX(#REF!,MATCH($Q609,#REF!,0)),"")</f>
        <v/>
      </c>
      <c r="Y609" s="46" t="str">
        <f t="array" ref="Y609">IFERROR(INDEX(#REF!,MATCH($Q609,#REF!,0)),"")</f>
        <v/>
      </c>
      <c r="Z609" s="46" t="str">
        <f t="array" ref="Z609">IFERROR(INDEX(#REF!,MATCH($Q609,#REF!,0)),"")</f>
        <v/>
      </c>
      <c r="AA609" s="46" t="e">
        <f t="shared" si="6"/>
        <v>#VALUE!</v>
      </c>
      <c r="AB609" s="44"/>
      <c r="AC609" s="44"/>
      <c r="AD609" s="44"/>
    </row>
    <row r="610" spans="1:30" ht="15.75" hidden="1" customHeight="1">
      <c r="A610" s="47" t="s">
        <v>1374</v>
      </c>
      <c r="B610" s="47" t="s">
        <v>51</v>
      </c>
      <c r="C610" s="60" t="s">
        <v>1375</v>
      </c>
      <c r="D610" s="49" t="s">
        <v>53</v>
      </c>
      <c r="E610" s="49">
        <v>4</v>
      </c>
      <c r="F610" s="50">
        <v>263.04000000000002</v>
      </c>
      <c r="G610" s="51" t="s">
        <v>54</v>
      </c>
      <c r="H610" s="52">
        <v>46143</v>
      </c>
      <c r="I610" s="53" t="s">
        <v>55</v>
      </c>
      <c r="J610" s="53" t="s">
        <v>56</v>
      </c>
      <c r="K610" s="53" t="s">
        <v>164</v>
      </c>
      <c r="L610" s="53" t="s">
        <v>91</v>
      </c>
      <c r="M610" s="54" t="s">
        <v>102</v>
      </c>
      <c r="N610" s="55" t="s">
        <v>884</v>
      </c>
      <c r="O610" s="56" t="s">
        <v>60</v>
      </c>
      <c r="P610" s="56"/>
      <c r="Q610" s="56"/>
      <c r="R610" s="57" t="s">
        <v>755</v>
      </c>
      <c r="S610" s="57" t="s">
        <v>467</v>
      </c>
      <c r="T610" s="56"/>
      <c r="U610" s="56"/>
      <c r="V610" s="57" t="str">
        <f t="array" ref="V610">IFERROR(INDEX(#REF!,MATCH($Q610,#REF!,0)),"")</f>
        <v/>
      </c>
      <c r="W610" s="57" t="str">
        <f t="array" ref="W610">IFERROR(INDEX(#REF!,MATCH($Q610,#REF!,0)),"")</f>
        <v/>
      </c>
      <c r="X610" s="58" t="str">
        <f t="array" ref="X610">IFERROR(INDEX(#REF!,MATCH($Q610,#REF!,0)),"")</f>
        <v/>
      </c>
      <c r="Y610" s="58" t="str">
        <f t="array" ref="Y610">IFERROR(INDEX(#REF!,MATCH($Q610,#REF!,0)),"")</f>
        <v/>
      </c>
      <c r="Z610" s="58" t="str">
        <f t="array" ref="Z610">IFERROR(INDEX(#REF!,MATCH($Q610,#REF!,0)),"")</f>
        <v/>
      </c>
      <c r="AA610" s="58" t="e">
        <f t="shared" si="6"/>
        <v>#VALUE!</v>
      </c>
      <c r="AB610" s="56"/>
      <c r="AC610" s="56"/>
      <c r="AD610" s="56"/>
    </row>
    <row r="611" spans="1:30" ht="15.75" hidden="1" customHeight="1">
      <c r="A611" s="35" t="s">
        <v>1376</v>
      </c>
      <c r="B611" s="35" t="s">
        <v>848</v>
      </c>
      <c r="C611" s="36" t="s">
        <v>1377</v>
      </c>
      <c r="D611" s="37" t="s">
        <v>53</v>
      </c>
      <c r="E611" s="37">
        <v>10</v>
      </c>
      <c r="F611" s="38">
        <v>250</v>
      </c>
      <c r="G611" s="39" t="s">
        <v>54</v>
      </c>
      <c r="H611" s="40">
        <v>46143</v>
      </c>
      <c r="I611" s="41" t="s">
        <v>55</v>
      </c>
      <c r="J611" s="41" t="s">
        <v>56</v>
      </c>
      <c r="K611" s="41" t="s">
        <v>164</v>
      </c>
      <c r="L611" s="41" t="s">
        <v>91</v>
      </c>
      <c r="M611" s="42" t="s">
        <v>59</v>
      </c>
      <c r="N611" s="43" t="s">
        <v>884</v>
      </c>
      <c r="O611" s="44" t="s">
        <v>60</v>
      </c>
      <c r="P611" s="44"/>
      <c r="Q611" s="44"/>
      <c r="R611" s="45" t="s">
        <v>322</v>
      </c>
      <c r="S611" s="45" t="s">
        <v>323</v>
      </c>
      <c r="T611" s="44"/>
      <c r="U611" s="44"/>
      <c r="V611" s="45" t="str">
        <f t="array" ref="V611">IFERROR(INDEX(#REF!,MATCH($Q611,#REF!,0)),"")</f>
        <v/>
      </c>
      <c r="W611" s="45" t="str">
        <f t="array" ref="W611">IFERROR(INDEX(#REF!,MATCH($Q611,#REF!,0)),"")</f>
        <v/>
      </c>
      <c r="X611" s="46" t="str">
        <f t="array" ref="X611">IFERROR(INDEX(#REF!,MATCH($Q611,#REF!,0)),"")</f>
        <v/>
      </c>
      <c r="Y611" s="46" t="str">
        <f t="array" ref="Y611">IFERROR(INDEX(#REF!,MATCH($Q611,#REF!,0)),"")</f>
        <v/>
      </c>
      <c r="Z611" s="46" t="str">
        <f t="array" ref="Z611">IFERROR(INDEX(#REF!,MATCH($Q611,#REF!,0)),"")</f>
        <v/>
      </c>
      <c r="AA611" s="46" t="e">
        <f t="shared" si="6"/>
        <v>#VALUE!</v>
      </c>
      <c r="AB611" s="44"/>
      <c r="AC611" s="44"/>
      <c r="AD611" s="44"/>
    </row>
    <row r="612" spans="1:30" ht="15.75" hidden="1" customHeight="1">
      <c r="A612" s="47" t="s">
        <v>1378</v>
      </c>
      <c r="B612" s="47" t="s">
        <v>848</v>
      </c>
      <c r="C612" s="60" t="s">
        <v>1379</v>
      </c>
      <c r="D612" s="49" t="s">
        <v>53</v>
      </c>
      <c r="E612" s="49">
        <v>4</v>
      </c>
      <c r="F612" s="50">
        <v>240</v>
      </c>
      <c r="G612" s="51" t="s">
        <v>54</v>
      </c>
      <c r="H612" s="52">
        <v>46143</v>
      </c>
      <c r="I612" s="53" t="s">
        <v>55</v>
      </c>
      <c r="J612" s="53" t="s">
        <v>56</v>
      </c>
      <c r="K612" s="53" t="s">
        <v>164</v>
      </c>
      <c r="L612" s="53" t="s">
        <v>91</v>
      </c>
      <c r="M612" s="54" t="s">
        <v>153</v>
      </c>
      <c r="N612" s="55" t="s">
        <v>884</v>
      </c>
      <c r="O612" s="56" t="s">
        <v>60</v>
      </c>
      <c r="P612" s="56"/>
      <c r="Q612" s="56"/>
      <c r="R612" s="57">
        <f t="array" ref="R612">IFERROR(INDEX('BANCO DE DADOS'!$C$3:$C1104,MATCH(C612,'BANCO DE DADOS'!$B$3:$B1104,0),0),"")</f>
        <v>0</v>
      </c>
      <c r="S612" s="57" t="s">
        <v>323</v>
      </c>
      <c r="T612" s="56"/>
      <c r="U612" s="56"/>
      <c r="V612" s="57" t="str">
        <f t="array" ref="V612">IFERROR(INDEX(#REF!,MATCH($Q612,#REF!,0)),"")</f>
        <v/>
      </c>
      <c r="W612" s="57" t="str">
        <f t="array" ref="W612">IFERROR(INDEX(#REF!,MATCH($Q612,#REF!,0)),"")</f>
        <v/>
      </c>
      <c r="X612" s="58" t="str">
        <f t="array" ref="X612">IFERROR(INDEX(#REF!,MATCH($Q612,#REF!,0)),"")</f>
        <v/>
      </c>
      <c r="Y612" s="58" t="str">
        <f t="array" ref="Y612">IFERROR(INDEX(#REF!,MATCH($Q612,#REF!,0)),"")</f>
        <v/>
      </c>
      <c r="Z612" s="58" t="str">
        <f t="array" ref="Z612">IFERROR(INDEX(#REF!,MATCH($Q612,#REF!,0)),"")</f>
        <v/>
      </c>
      <c r="AA612" s="58" t="e">
        <f t="shared" si="6"/>
        <v>#VALUE!</v>
      </c>
      <c r="AB612" s="56"/>
      <c r="AC612" s="56"/>
      <c r="AD612" s="56"/>
    </row>
    <row r="613" spans="1:30" ht="15.75" hidden="1" customHeight="1">
      <c r="A613" s="35" t="s">
        <v>1380</v>
      </c>
      <c r="B613" s="35" t="s">
        <v>848</v>
      </c>
      <c r="C613" s="36" t="s">
        <v>1381</v>
      </c>
      <c r="D613" s="37" t="s">
        <v>53</v>
      </c>
      <c r="E613" s="37">
        <v>4</v>
      </c>
      <c r="F613" s="38">
        <v>240</v>
      </c>
      <c r="G613" s="39" t="s">
        <v>54</v>
      </c>
      <c r="H613" s="40">
        <v>46143</v>
      </c>
      <c r="I613" s="41" t="s">
        <v>55</v>
      </c>
      <c r="J613" s="41" t="s">
        <v>56</v>
      </c>
      <c r="K613" s="41" t="s">
        <v>164</v>
      </c>
      <c r="L613" s="41" t="s">
        <v>91</v>
      </c>
      <c r="M613" s="42" t="s">
        <v>73</v>
      </c>
      <c r="N613" s="43" t="s">
        <v>884</v>
      </c>
      <c r="O613" s="44" t="s">
        <v>60</v>
      </c>
      <c r="P613" s="44"/>
      <c r="Q613" s="44"/>
      <c r="R613" s="45" t="s">
        <v>322</v>
      </c>
      <c r="S613" s="45" t="s">
        <v>323</v>
      </c>
      <c r="T613" s="44"/>
      <c r="U613" s="44"/>
      <c r="V613" s="45" t="str">
        <f t="array" ref="V613">IFERROR(INDEX(#REF!,MATCH($Q613,#REF!,0)),"")</f>
        <v/>
      </c>
      <c r="W613" s="45" t="str">
        <f t="array" ref="W613">IFERROR(INDEX(#REF!,MATCH($Q613,#REF!,0)),"")</f>
        <v/>
      </c>
      <c r="X613" s="46" t="str">
        <f t="array" ref="X613">IFERROR(INDEX(#REF!,MATCH($Q613,#REF!,0)),"")</f>
        <v/>
      </c>
      <c r="Y613" s="46" t="str">
        <f t="array" ref="Y613">IFERROR(INDEX(#REF!,MATCH($Q613,#REF!,0)),"")</f>
        <v/>
      </c>
      <c r="Z613" s="46" t="str">
        <f t="array" ref="Z613">IFERROR(INDEX(#REF!,MATCH($Q613,#REF!,0)),"")</f>
        <v/>
      </c>
      <c r="AA613" s="46" t="e">
        <f t="shared" si="6"/>
        <v>#VALUE!</v>
      </c>
      <c r="AB613" s="44"/>
      <c r="AC613" s="44"/>
      <c r="AD613" s="44"/>
    </row>
    <row r="614" spans="1:30" ht="15.75" hidden="1" customHeight="1">
      <c r="A614" s="47" t="s">
        <v>1382</v>
      </c>
      <c r="B614" s="47" t="s">
        <v>51</v>
      </c>
      <c r="C614" s="60" t="s">
        <v>1383</v>
      </c>
      <c r="D614" s="49" t="s">
        <v>53</v>
      </c>
      <c r="E614" s="49">
        <v>2</v>
      </c>
      <c r="F614" s="50">
        <v>200</v>
      </c>
      <c r="G614" s="51" t="s">
        <v>54</v>
      </c>
      <c r="H614" s="52">
        <v>46143</v>
      </c>
      <c r="I614" s="53" t="s">
        <v>55</v>
      </c>
      <c r="J614" s="53" t="s">
        <v>56</v>
      </c>
      <c r="K614" s="53" t="s">
        <v>164</v>
      </c>
      <c r="L614" s="53" t="s">
        <v>91</v>
      </c>
      <c r="M614" s="54" t="s">
        <v>148</v>
      </c>
      <c r="N614" s="55" t="s">
        <v>884</v>
      </c>
      <c r="O614" s="56" t="s">
        <v>60</v>
      </c>
      <c r="P614" s="56"/>
      <c r="Q614" s="56"/>
      <c r="R614" s="57" t="s">
        <v>322</v>
      </c>
      <c r="S614" s="57" t="s">
        <v>323</v>
      </c>
      <c r="T614" s="56"/>
      <c r="U614" s="56"/>
      <c r="V614" s="57" t="str">
        <f t="array" ref="V614">IFERROR(INDEX(#REF!,MATCH($Q614,#REF!,0)),"")</f>
        <v/>
      </c>
      <c r="W614" s="57" t="str">
        <f t="array" ref="W614">IFERROR(INDEX(#REF!,MATCH($Q614,#REF!,0)),"")</f>
        <v/>
      </c>
      <c r="X614" s="58" t="str">
        <f t="array" ref="X614">IFERROR(INDEX(#REF!,MATCH($Q614,#REF!,0)),"")</f>
        <v/>
      </c>
      <c r="Y614" s="58" t="str">
        <f t="array" ref="Y614">IFERROR(INDEX(#REF!,MATCH($Q614,#REF!,0)),"")</f>
        <v/>
      </c>
      <c r="Z614" s="58" t="str">
        <f t="array" ref="Z614">IFERROR(INDEX(#REF!,MATCH($Q614,#REF!,0)),"")</f>
        <v/>
      </c>
      <c r="AA614" s="58" t="e">
        <f t="shared" si="6"/>
        <v>#VALUE!</v>
      </c>
      <c r="AB614" s="56"/>
      <c r="AC614" s="56"/>
      <c r="AD614" s="56"/>
    </row>
    <row r="615" spans="1:30" ht="15.75" hidden="1" customHeight="1">
      <c r="A615" s="35" t="s">
        <v>1384</v>
      </c>
      <c r="B615" s="35" t="s">
        <v>51</v>
      </c>
      <c r="C615" s="36" t="s">
        <v>1385</v>
      </c>
      <c r="D615" s="37" t="s">
        <v>53</v>
      </c>
      <c r="E615" s="37">
        <v>2</v>
      </c>
      <c r="F615" s="38">
        <v>200</v>
      </c>
      <c r="G615" s="39" t="s">
        <v>54</v>
      </c>
      <c r="H615" s="40">
        <v>46143</v>
      </c>
      <c r="I615" s="41" t="s">
        <v>55</v>
      </c>
      <c r="J615" s="41" t="s">
        <v>56</v>
      </c>
      <c r="K615" s="41" t="s">
        <v>164</v>
      </c>
      <c r="L615" s="41" t="s">
        <v>91</v>
      </c>
      <c r="M615" s="42" t="s">
        <v>109</v>
      </c>
      <c r="N615" s="43" t="s">
        <v>884</v>
      </c>
      <c r="O615" s="44" t="s">
        <v>60</v>
      </c>
      <c r="P615" s="44"/>
      <c r="Q615" s="44"/>
      <c r="R615" s="45" t="s">
        <v>322</v>
      </c>
      <c r="S615" s="45" t="s">
        <v>323</v>
      </c>
      <c r="T615" s="44"/>
      <c r="U615" s="44"/>
      <c r="V615" s="45" t="str">
        <f t="array" ref="V615">IFERROR(INDEX(#REF!,MATCH($Q615,#REF!,0)),"")</f>
        <v/>
      </c>
      <c r="W615" s="45" t="str">
        <f t="array" ref="W615">IFERROR(INDEX(#REF!,MATCH($Q615,#REF!,0)),"")</f>
        <v/>
      </c>
      <c r="X615" s="46" t="str">
        <f t="array" ref="X615">IFERROR(INDEX(#REF!,MATCH($Q615,#REF!,0)),"")</f>
        <v/>
      </c>
      <c r="Y615" s="46" t="str">
        <f t="array" ref="Y615">IFERROR(INDEX(#REF!,MATCH($Q615,#REF!,0)),"")</f>
        <v/>
      </c>
      <c r="Z615" s="46" t="str">
        <f t="array" ref="Z615">IFERROR(INDEX(#REF!,MATCH($Q615,#REF!,0)),"")</f>
        <v/>
      </c>
      <c r="AA615" s="46" t="e">
        <f t="shared" si="6"/>
        <v>#VALUE!</v>
      </c>
      <c r="AB615" s="44"/>
      <c r="AC615" s="44"/>
      <c r="AD615" s="44"/>
    </row>
    <row r="616" spans="1:30" ht="15.75" hidden="1" customHeight="1">
      <c r="A616" s="47" t="s">
        <v>1386</v>
      </c>
      <c r="B616" s="47" t="s">
        <v>51</v>
      </c>
      <c r="C616" s="60" t="s">
        <v>1387</v>
      </c>
      <c r="D616" s="49" t="s">
        <v>53</v>
      </c>
      <c r="E616" s="49">
        <v>2</v>
      </c>
      <c r="F616" s="50">
        <v>200</v>
      </c>
      <c r="G616" s="51" t="s">
        <v>54</v>
      </c>
      <c r="H616" s="52">
        <v>46143</v>
      </c>
      <c r="I616" s="53" t="s">
        <v>55</v>
      </c>
      <c r="J616" s="53" t="s">
        <v>56</v>
      </c>
      <c r="K616" s="53" t="s">
        <v>164</v>
      </c>
      <c r="L616" s="53" t="s">
        <v>91</v>
      </c>
      <c r="M616" s="54" t="s">
        <v>136</v>
      </c>
      <c r="N616" s="55" t="s">
        <v>884</v>
      </c>
      <c r="O616" s="56" t="s">
        <v>60</v>
      </c>
      <c r="P616" s="56"/>
      <c r="Q616" s="56"/>
      <c r="R616" s="57" t="s">
        <v>322</v>
      </c>
      <c r="S616" s="57" t="s">
        <v>323</v>
      </c>
      <c r="T616" s="56"/>
      <c r="U616" s="56"/>
      <c r="V616" s="57" t="str">
        <f t="array" ref="V616">IFERROR(INDEX(#REF!,MATCH($Q616,#REF!,0)),"")</f>
        <v/>
      </c>
      <c r="W616" s="57" t="str">
        <f t="array" ref="W616">IFERROR(INDEX(#REF!,MATCH($Q616,#REF!,0)),"")</f>
        <v/>
      </c>
      <c r="X616" s="58" t="str">
        <f t="array" ref="X616">IFERROR(INDEX(#REF!,MATCH($Q616,#REF!,0)),"")</f>
        <v/>
      </c>
      <c r="Y616" s="58" t="str">
        <f t="array" ref="Y616">IFERROR(INDEX(#REF!,MATCH($Q616,#REF!,0)),"")</f>
        <v/>
      </c>
      <c r="Z616" s="58" t="str">
        <f t="array" ref="Z616">IFERROR(INDEX(#REF!,MATCH($Q616,#REF!,0)),"")</f>
        <v/>
      </c>
      <c r="AA616" s="58" t="e">
        <f t="shared" si="6"/>
        <v>#VALUE!</v>
      </c>
      <c r="AB616" s="56"/>
      <c r="AC616" s="56"/>
      <c r="AD616" s="56"/>
    </row>
    <row r="617" spans="1:30" ht="15.75" hidden="1" customHeight="1">
      <c r="A617" s="35" t="s">
        <v>1388</v>
      </c>
      <c r="B617" s="35" t="s">
        <v>51</v>
      </c>
      <c r="C617" s="36" t="s">
        <v>1389</v>
      </c>
      <c r="D617" s="37" t="s">
        <v>53</v>
      </c>
      <c r="E617" s="37">
        <v>2</v>
      </c>
      <c r="F617" s="38">
        <v>200</v>
      </c>
      <c r="G617" s="39" t="s">
        <v>54</v>
      </c>
      <c r="H617" s="40">
        <v>46143</v>
      </c>
      <c r="I617" s="41" t="s">
        <v>55</v>
      </c>
      <c r="J617" s="41" t="s">
        <v>56</v>
      </c>
      <c r="K617" s="41" t="s">
        <v>164</v>
      </c>
      <c r="L617" s="41" t="s">
        <v>91</v>
      </c>
      <c r="M617" s="42" t="s">
        <v>59</v>
      </c>
      <c r="N617" s="43" t="s">
        <v>884</v>
      </c>
      <c r="O617" s="44" t="s">
        <v>60</v>
      </c>
      <c r="P617" s="44"/>
      <c r="Q617" s="44"/>
      <c r="R617" s="45" t="s">
        <v>322</v>
      </c>
      <c r="S617" s="45" t="s">
        <v>323</v>
      </c>
      <c r="T617" s="44"/>
      <c r="U617" s="44"/>
      <c r="V617" s="45" t="str">
        <f t="array" ref="V617">IFERROR(INDEX(#REF!,MATCH($Q617,#REF!,0)),"")</f>
        <v/>
      </c>
      <c r="W617" s="45" t="str">
        <f t="array" ref="W617">IFERROR(INDEX(#REF!,MATCH($Q617,#REF!,0)),"")</f>
        <v/>
      </c>
      <c r="X617" s="46" t="str">
        <f t="array" ref="X617">IFERROR(INDEX(#REF!,MATCH($Q617,#REF!,0)),"")</f>
        <v/>
      </c>
      <c r="Y617" s="46" t="str">
        <f t="array" ref="Y617">IFERROR(INDEX(#REF!,MATCH($Q617,#REF!,0)),"")</f>
        <v/>
      </c>
      <c r="Z617" s="46" t="str">
        <f t="array" ref="Z617">IFERROR(INDEX(#REF!,MATCH($Q617,#REF!,0)),"")</f>
        <v/>
      </c>
      <c r="AA617" s="46" t="e">
        <f t="shared" si="6"/>
        <v>#VALUE!</v>
      </c>
      <c r="AB617" s="44"/>
      <c r="AC617" s="44"/>
      <c r="AD617" s="44"/>
    </row>
    <row r="618" spans="1:30" ht="15.75" hidden="1" customHeight="1">
      <c r="A618" s="47" t="s">
        <v>1390</v>
      </c>
      <c r="B618" s="47" t="s">
        <v>51</v>
      </c>
      <c r="C618" s="60" t="s">
        <v>1391</v>
      </c>
      <c r="D618" s="49" t="s">
        <v>53</v>
      </c>
      <c r="E618" s="49">
        <v>2</v>
      </c>
      <c r="F618" s="50">
        <v>200</v>
      </c>
      <c r="G618" s="51" t="s">
        <v>54</v>
      </c>
      <c r="H618" s="52">
        <v>46143</v>
      </c>
      <c r="I618" s="53" t="s">
        <v>55</v>
      </c>
      <c r="J618" s="53" t="s">
        <v>56</v>
      </c>
      <c r="K618" s="53" t="s">
        <v>164</v>
      </c>
      <c r="L618" s="53" t="s">
        <v>91</v>
      </c>
      <c r="M618" s="54" t="s">
        <v>59</v>
      </c>
      <c r="N618" s="55" t="s">
        <v>884</v>
      </c>
      <c r="O618" s="56" t="s">
        <v>60</v>
      </c>
      <c r="P618" s="56"/>
      <c r="Q618" s="56"/>
      <c r="R618" s="57" t="s">
        <v>322</v>
      </c>
      <c r="S618" s="57" t="s">
        <v>323</v>
      </c>
      <c r="T618" s="56"/>
      <c r="U618" s="56"/>
      <c r="V618" s="57" t="str">
        <f t="array" ref="V618">IFERROR(INDEX(#REF!,MATCH($Q618,#REF!,0)),"")</f>
        <v/>
      </c>
      <c r="W618" s="57" t="str">
        <f t="array" ref="W618">IFERROR(INDEX(#REF!,MATCH($Q618,#REF!,0)),"")</f>
        <v/>
      </c>
      <c r="X618" s="58" t="str">
        <f t="array" ref="X618">IFERROR(INDEX(#REF!,MATCH($Q618,#REF!,0)),"")</f>
        <v/>
      </c>
      <c r="Y618" s="58" t="str">
        <f t="array" ref="Y618">IFERROR(INDEX(#REF!,MATCH($Q618,#REF!,0)),"")</f>
        <v/>
      </c>
      <c r="Z618" s="58" t="str">
        <f t="array" ref="Z618">IFERROR(INDEX(#REF!,MATCH($Q618,#REF!,0)),"")</f>
        <v/>
      </c>
      <c r="AA618" s="58" t="e">
        <f t="shared" si="6"/>
        <v>#VALUE!</v>
      </c>
      <c r="AB618" s="56"/>
      <c r="AC618" s="56"/>
      <c r="AD618" s="56"/>
    </row>
    <row r="619" spans="1:30" ht="15.75" hidden="1" customHeight="1">
      <c r="A619" s="35" t="s">
        <v>1392</v>
      </c>
      <c r="B619" s="35" t="s">
        <v>51</v>
      </c>
      <c r="C619" s="36" t="s">
        <v>1393</v>
      </c>
      <c r="D619" s="37" t="s">
        <v>53</v>
      </c>
      <c r="E619" s="37">
        <v>50</v>
      </c>
      <c r="F619" s="38">
        <v>200</v>
      </c>
      <c r="G619" s="39" t="s">
        <v>54</v>
      </c>
      <c r="H619" s="40">
        <v>46143</v>
      </c>
      <c r="I619" s="41" t="s">
        <v>55</v>
      </c>
      <c r="J619" s="41" t="s">
        <v>56</v>
      </c>
      <c r="K619" s="41" t="s">
        <v>164</v>
      </c>
      <c r="L619" s="41" t="s">
        <v>91</v>
      </c>
      <c r="M619" s="42" t="s">
        <v>73</v>
      </c>
      <c r="N619" s="43" t="s">
        <v>884</v>
      </c>
      <c r="O619" s="44" t="s">
        <v>60</v>
      </c>
      <c r="P619" s="44"/>
      <c r="Q619" s="44"/>
      <c r="R619" s="45" t="s">
        <v>158</v>
      </c>
      <c r="S619" s="45" t="s">
        <v>281</v>
      </c>
      <c r="T619" s="44"/>
      <c r="U619" s="44"/>
      <c r="V619" s="45" t="str">
        <f t="array" ref="V619">IFERROR(INDEX(#REF!,MATCH($Q619,#REF!,0)),"")</f>
        <v/>
      </c>
      <c r="W619" s="45" t="str">
        <f t="array" ref="W619">IFERROR(INDEX(#REF!,MATCH($Q619,#REF!,0)),"")</f>
        <v/>
      </c>
      <c r="X619" s="46" t="str">
        <f t="array" ref="X619">IFERROR(INDEX(#REF!,MATCH($Q619,#REF!,0)),"")</f>
        <v/>
      </c>
      <c r="Y619" s="46" t="str">
        <f t="array" ref="Y619">IFERROR(INDEX(#REF!,MATCH($Q619,#REF!,0)),"")</f>
        <v/>
      </c>
      <c r="Z619" s="46" t="str">
        <f t="array" ref="Z619">IFERROR(INDEX(#REF!,MATCH($Q619,#REF!,0)),"")</f>
        <v/>
      </c>
      <c r="AA619" s="46" t="e">
        <f t="shared" si="6"/>
        <v>#VALUE!</v>
      </c>
      <c r="AB619" s="44"/>
      <c r="AC619" s="44"/>
      <c r="AD619" s="44"/>
    </row>
    <row r="620" spans="1:30" ht="15.75" hidden="1" customHeight="1">
      <c r="A620" s="47" t="s">
        <v>1394</v>
      </c>
      <c r="B620" s="47" t="s">
        <v>51</v>
      </c>
      <c r="C620" s="60" t="s">
        <v>1395</v>
      </c>
      <c r="D620" s="49" t="s">
        <v>53</v>
      </c>
      <c r="E620" s="49">
        <v>2</v>
      </c>
      <c r="F620" s="50">
        <v>200</v>
      </c>
      <c r="G620" s="51" t="s">
        <v>54</v>
      </c>
      <c r="H620" s="52">
        <v>46143</v>
      </c>
      <c r="I620" s="53" t="s">
        <v>55</v>
      </c>
      <c r="J620" s="53" t="s">
        <v>56</v>
      </c>
      <c r="K620" s="53" t="s">
        <v>164</v>
      </c>
      <c r="L620" s="53" t="s">
        <v>91</v>
      </c>
      <c r="M620" s="54" t="s">
        <v>73</v>
      </c>
      <c r="N620" s="55" t="s">
        <v>884</v>
      </c>
      <c r="O620" s="56" t="s">
        <v>60</v>
      </c>
      <c r="P620" s="56"/>
      <c r="Q620" s="56"/>
      <c r="R620" s="57"/>
      <c r="S620" s="57" t="s">
        <v>499</v>
      </c>
      <c r="T620" s="56"/>
      <c r="U620" s="56"/>
      <c r="V620" s="57" t="str">
        <f t="array" ref="V620">IFERROR(INDEX(#REF!,MATCH($Q620,#REF!,0)),"")</f>
        <v/>
      </c>
      <c r="W620" s="57" t="str">
        <f t="array" ref="W620">IFERROR(INDEX(#REF!,MATCH($Q620,#REF!,0)),"")</f>
        <v/>
      </c>
      <c r="X620" s="58" t="str">
        <f t="array" ref="X620">IFERROR(INDEX(#REF!,MATCH($Q620,#REF!,0)),"")</f>
        <v/>
      </c>
      <c r="Y620" s="58" t="str">
        <f t="array" ref="Y620">IFERROR(INDEX(#REF!,MATCH($Q620,#REF!,0)),"")</f>
        <v/>
      </c>
      <c r="Z620" s="58" t="str">
        <f t="array" ref="Z620">IFERROR(INDEX(#REF!,MATCH($Q620,#REF!,0)),"")</f>
        <v/>
      </c>
      <c r="AA620" s="58" t="e">
        <f t="shared" si="6"/>
        <v>#VALUE!</v>
      </c>
      <c r="AB620" s="56"/>
      <c r="AC620" s="56"/>
      <c r="AD620" s="56"/>
    </row>
    <row r="621" spans="1:30" ht="15.75" hidden="1" customHeight="1">
      <c r="A621" s="35" t="s">
        <v>1396</v>
      </c>
      <c r="B621" s="35" t="s">
        <v>848</v>
      </c>
      <c r="C621" s="36" t="s">
        <v>1397</v>
      </c>
      <c r="D621" s="37" t="s">
        <v>53</v>
      </c>
      <c r="E621" s="37">
        <v>6</v>
      </c>
      <c r="F621" s="38">
        <v>180</v>
      </c>
      <c r="G621" s="39" t="s">
        <v>54</v>
      </c>
      <c r="H621" s="40">
        <v>46143</v>
      </c>
      <c r="I621" s="41" t="s">
        <v>55</v>
      </c>
      <c r="J621" s="41" t="s">
        <v>56</v>
      </c>
      <c r="K621" s="41" t="s">
        <v>164</v>
      </c>
      <c r="L621" s="41" t="s">
        <v>91</v>
      </c>
      <c r="M621" s="42" t="s">
        <v>102</v>
      </c>
      <c r="N621" s="43" t="s">
        <v>884</v>
      </c>
      <c r="O621" s="44" t="s">
        <v>60</v>
      </c>
      <c r="P621" s="44"/>
      <c r="Q621" s="44"/>
      <c r="R621" s="45"/>
      <c r="S621" s="45" t="s">
        <v>730</v>
      </c>
      <c r="T621" s="44"/>
      <c r="U621" s="44"/>
      <c r="V621" s="45" t="str">
        <f t="array" ref="V621">IFERROR(INDEX(#REF!,MATCH($Q621,#REF!,0)),"")</f>
        <v/>
      </c>
      <c r="W621" s="45" t="str">
        <f t="array" ref="W621">IFERROR(INDEX(#REF!,MATCH($Q621,#REF!,0)),"")</f>
        <v/>
      </c>
      <c r="X621" s="46" t="str">
        <f t="array" ref="X621">IFERROR(INDEX(#REF!,MATCH($Q621,#REF!,0)),"")</f>
        <v/>
      </c>
      <c r="Y621" s="46" t="str">
        <f t="array" ref="Y621">IFERROR(INDEX(#REF!,MATCH($Q621,#REF!,0)),"")</f>
        <v/>
      </c>
      <c r="Z621" s="46" t="str">
        <f t="array" ref="Z621">IFERROR(INDEX(#REF!,MATCH($Q621,#REF!,0)),"")</f>
        <v/>
      </c>
      <c r="AA621" s="46" t="e">
        <f t="shared" si="6"/>
        <v>#VALUE!</v>
      </c>
      <c r="AB621" s="44"/>
      <c r="AC621" s="44"/>
      <c r="AD621" s="44"/>
    </row>
    <row r="622" spans="1:30" ht="15.75" hidden="1" customHeight="1">
      <c r="A622" s="47" t="s">
        <v>1398</v>
      </c>
      <c r="B622" s="47" t="s">
        <v>51</v>
      </c>
      <c r="C622" s="60" t="s">
        <v>1399</v>
      </c>
      <c r="D622" s="49" t="s">
        <v>53</v>
      </c>
      <c r="E622" s="49">
        <v>5</v>
      </c>
      <c r="F622" s="50">
        <v>175</v>
      </c>
      <c r="G622" s="51" t="s">
        <v>54</v>
      </c>
      <c r="H622" s="52">
        <v>46143</v>
      </c>
      <c r="I622" s="53" t="s">
        <v>55</v>
      </c>
      <c r="J622" s="53" t="s">
        <v>56</v>
      </c>
      <c r="K622" s="53" t="s">
        <v>164</v>
      </c>
      <c r="L622" s="53" t="s">
        <v>91</v>
      </c>
      <c r="M622" s="54" t="s">
        <v>136</v>
      </c>
      <c r="N622" s="55" t="s">
        <v>884</v>
      </c>
      <c r="O622" s="56" t="s">
        <v>60</v>
      </c>
      <c r="P622" s="56"/>
      <c r="Q622" s="56"/>
      <c r="R622" s="57" t="s">
        <v>1400</v>
      </c>
      <c r="S622" s="57" t="s">
        <v>1401</v>
      </c>
      <c r="T622" s="56"/>
      <c r="U622" s="56"/>
      <c r="V622" s="57" t="str">
        <f t="array" ref="V622">IFERROR(INDEX(#REF!,MATCH($Q622,#REF!,0)),"")</f>
        <v/>
      </c>
      <c r="W622" s="57" t="str">
        <f t="array" ref="W622">IFERROR(INDEX(#REF!,MATCH($Q622,#REF!,0)),"")</f>
        <v/>
      </c>
      <c r="X622" s="58" t="str">
        <f t="array" ref="X622">IFERROR(INDEX(#REF!,MATCH($Q622,#REF!,0)),"")</f>
        <v/>
      </c>
      <c r="Y622" s="58" t="str">
        <f t="array" ref="Y622">IFERROR(INDEX(#REF!,MATCH($Q622,#REF!,0)),"")</f>
        <v/>
      </c>
      <c r="Z622" s="58" t="str">
        <f t="array" ref="Z622">IFERROR(INDEX(#REF!,MATCH($Q622,#REF!,0)),"")</f>
        <v/>
      </c>
      <c r="AA622" s="58" t="e">
        <f t="shared" si="6"/>
        <v>#VALUE!</v>
      </c>
      <c r="AB622" s="56"/>
      <c r="AC622" s="56"/>
      <c r="AD622" s="56"/>
    </row>
    <row r="623" spans="1:30" ht="15.75" hidden="1" customHeight="1">
      <c r="A623" s="35" t="s">
        <v>1402</v>
      </c>
      <c r="B623" s="35" t="s">
        <v>51</v>
      </c>
      <c r="C623" s="36" t="s">
        <v>1403</v>
      </c>
      <c r="D623" s="37" t="s">
        <v>53</v>
      </c>
      <c r="E623" s="37">
        <v>2</v>
      </c>
      <c r="F623" s="38">
        <v>168</v>
      </c>
      <c r="G623" s="39" t="s">
        <v>54</v>
      </c>
      <c r="H623" s="40">
        <v>46143</v>
      </c>
      <c r="I623" s="41" t="s">
        <v>55</v>
      </c>
      <c r="J623" s="41" t="s">
        <v>56</v>
      </c>
      <c r="K623" s="41" t="s">
        <v>164</v>
      </c>
      <c r="L623" s="41" t="s">
        <v>91</v>
      </c>
      <c r="M623" s="42" t="s">
        <v>73</v>
      </c>
      <c r="N623" s="43" t="s">
        <v>884</v>
      </c>
      <c r="O623" s="44" t="s">
        <v>60</v>
      </c>
      <c r="P623" s="44"/>
      <c r="Q623" s="44"/>
      <c r="R623" s="45" t="s">
        <v>322</v>
      </c>
      <c r="S623" s="45" t="s">
        <v>323</v>
      </c>
      <c r="T623" s="44"/>
      <c r="U623" s="44"/>
      <c r="V623" s="45" t="str">
        <f t="array" ref="V623">IFERROR(INDEX(#REF!,MATCH($Q623,#REF!,0)),"")</f>
        <v/>
      </c>
      <c r="W623" s="45" t="str">
        <f t="array" ref="W623">IFERROR(INDEX(#REF!,MATCH($Q623,#REF!,0)),"")</f>
        <v/>
      </c>
      <c r="X623" s="46" t="str">
        <f t="array" ref="X623">IFERROR(INDEX(#REF!,MATCH($Q623,#REF!,0)),"")</f>
        <v/>
      </c>
      <c r="Y623" s="46" t="str">
        <f t="array" ref="Y623">IFERROR(INDEX(#REF!,MATCH($Q623,#REF!,0)),"")</f>
        <v/>
      </c>
      <c r="Z623" s="46" t="str">
        <f t="array" ref="Z623">IFERROR(INDEX(#REF!,MATCH($Q623,#REF!,0)),"")</f>
        <v/>
      </c>
      <c r="AA623" s="46" t="e">
        <f t="shared" si="6"/>
        <v>#VALUE!</v>
      </c>
      <c r="AB623" s="44"/>
      <c r="AC623" s="44"/>
      <c r="AD623" s="44"/>
    </row>
    <row r="624" spans="1:30" ht="15.75" hidden="1" customHeight="1">
      <c r="A624" s="47" t="s">
        <v>1404</v>
      </c>
      <c r="B624" s="47" t="s">
        <v>51</v>
      </c>
      <c r="C624" s="60" t="s">
        <v>1405</v>
      </c>
      <c r="D624" s="49" t="s">
        <v>53</v>
      </c>
      <c r="E624" s="49">
        <v>2</v>
      </c>
      <c r="F624" s="50">
        <v>168</v>
      </c>
      <c r="G624" s="51" t="s">
        <v>54</v>
      </c>
      <c r="H624" s="52">
        <v>46143</v>
      </c>
      <c r="I624" s="53" t="s">
        <v>55</v>
      </c>
      <c r="J624" s="53" t="s">
        <v>56</v>
      </c>
      <c r="K624" s="53" t="s">
        <v>164</v>
      </c>
      <c r="L624" s="53" t="s">
        <v>91</v>
      </c>
      <c r="M624" s="54" t="s">
        <v>59</v>
      </c>
      <c r="N624" s="55" t="s">
        <v>884</v>
      </c>
      <c r="O624" s="56" t="s">
        <v>60</v>
      </c>
      <c r="P624" s="56"/>
      <c r="Q624" s="56"/>
      <c r="R624" s="57">
        <f t="array" ref="R624">IFERROR(INDEX('BANCO DE DADOS'!$C$3:$C1104,MATCH(C624,'BANCO DE DADOS'!$B$3:$B1104,0),0),"")</f>
        <v>0</v>
      </c>
      <c r="S624" s="57" t="s">
        <v>323</v>
      </c>
      <c r="T624" s="56"/>
      <c r="U624" s="56"/>
      <c r="V624" s="57" t="str">
        <f t="array" ref="V624">IFERROR(INDEX(#REF!,MATCH($Q624,#REF!,0)),"")</f>
        <v/>
      </c>
      <c r="W624" s="57" t="str">
        <f t="array" ref="W624">IFERROR(INDEX(#REF!,MATCH($Q624,#REF!,0)),"")</f>
        <v/>
      </c>
      <c r="X624" s="58" t="str">
        <f t="array" ref="X624">IFERROR(INDEX(#REF!,MATCH($Q624,#REF!,0)),"")</f>
        <v/>
      </c>
      <c r="Y624" s="58" t="str">
        <f t="array" ref="Y624">IFERROR(INDEX(#REF!,MATCH($Q624,#REF!,0)),"")</f>
        <v/>
      </c>
      <c r="Z624" s="58" t="str">
        <f t="array" ref="Z624">IFERROR(INDEX(#REF!,MATCH($Q624,#REF!,0)),"")</f>
        <v/>
      </c>
      <c r="AA624" s="58" t="e">
        <f t="shared" si="6"/>
        <v>#VALUE!</v>
      </c>
      <c r="AB624" s="56"/>
      <c r="AC624" s="56"/>
      <c r="AD624" s="56"/>
    </row>
    <row r="625" spans="1:30" ht="15.75" customHeight="1">
      <c r="A625" s="35" t="s">
        <v>1406</v>
      </c>
      <c r="B625" s="71" t="s">
        <v>1407</v>
      </c>
      <c r="C625" s="36" t="s">
        <v>1408</v>
      </c>
      <c r="D625" s="72" t="s">
        <v>53</v>
      </c>
      <c r="E625" s="72">
        <v>2</v>
      </c>
      <c r="F625" s="73">
        <v>110000</v>
      </c>
      <c r="G625" s="74" t="s">
        <v>54</v>
      </c>
      <c r="H625" s="86">
        <v>46266</v>
      </c>
      <c r="I625" s="75" t="s">
        <v>101</v>
      </c>
      <c r="J625" s="75" t="s">
        <v>56</v>
      </c>
      <c r="K625" s="75" t="s">
        <v>858</v>
      </c>
      <c r="L625" s="75" t="s">
        <v>91</v>
      </c>
      <c r="M625" s="64" t="s">
        <v>153</v>
      </c>
      <c r="N625" s="69" t="s">
        <v>884</v>
      </c>
      <c r="O625" s="44" t="s">
        <v>60</v>
      </c>
      <c r="P625" s="44"/>
      <c r="Q625" s="44"/>
      <c r="R625" s="45" t="str">
        <f t="array" ref="R625">IFERROR(INDEX('BANCO DE DADOS'!$C$3:$C1104,MATCH(C625,'BANCO DE DADOS'!$B$3:$B1104,0),0),"")</f>
        <v>DOP - EQUIPAMENTO OPERACIONAL SALVAMENTO AQUATICO</v>
      </c>
      <c r="S625" s="45" t="str">
        <f t="array" ref="S625">IFERROR(INDEX('BANCO DE DADOS'!$D$3:$D1104,MATCH(C625,'BANCO DE DADOS'!$B$3:$B1104,0),0),"")</f>
        <v>COMPRA DE EQUIPAMENTOS DE RESGATE E SALVAMENTO</v>
      </c>
      <c r="T625" s="44"/>
      <c r="U625" s="44"/>
      <c r="V625" s="45" t="str">
        <f t="array" ref="V625">IFERROR(INDEX(#REF!,MATCH($Q625,#REF!,0)),"")</f>
        <v/>
      </c>
      <c r="W625" s="45" t="str">
        <f t="array" ref="W625">IFERROR(INDEX(#REF!,MATCH($Q625,#REF!,0)),"")</f>
        <v/>
      </c>
      <c r="X625" s="46" t="str">
        <f t="array" ref="X625">IFERROR(INDEX(#REF!,MATCH($Q625,#REF!,0)),"")</f>
        <v/>
      </c>
      <c r="Y625" s="46" t="str">
        <f t="array" ref="Y625">IFERROR(INDEX(#REF!,MATCH($Q625,#REF!,0)),"")</f>
        <v/>
      </c>
      <c r="Z625" s="46" t="str">
        <f t="array" ref="Z625">IFERROR(INDEX(#REF!,MATCH($Q625,#REF!,0)),"")</f>
        <v/>
      </c>
      <c r="AA625" s="46" t="e">
        <f t="shared" si="6"/>
        <v>#VALUE!</v>
      </c>
      <c r="AB625" s="44"/>
      <c r="AC625" s="44"/>
      <c r="AD625" s="44"/>
    </row>
    <row r="626" spans="1:30" ht="15.75" customHeight="1">
      <c r="A626" s="47" t="s">
        <v>1409</v>
      </c>
      <c r="B626" s="47" t="s">
        <v>1407</v>
      </c>
      <c r="C626" s="60" t="s">
        <v>1410</v>
      </c>
      <c r="D626" s="49" t="s">
        <v>53</v>
      </c>
      <c r="E626" s="49">
        <v>250</v>
      </c>
      <c r="F626" s="50">
        <v>36000</v>
      </c>
      <c r="G626" s="51" t="s">
        <v>54</v>
      </c>
      <c r="H626" s="52">
        <v>46235</v>
      </c>
      <c r="I626" s="53" t="s">
        <v>55</v>
      </c>
      <c r="J626" s="53" t="s">
        <v>56</v>
      </c>
      <c r="K626" s="53" t="s">
        <v>164</v>
      </c>
      <c r="L626" s="53" t="s">
        <v>91</v>
      </c>
      <c r="M626" s="54" t="s">
        <v>73</v>
      </c>
      <c r="N626" s="55" t="s">
        <v>884</v>
      </c>
      <c r="O626" s="56" t="s">
        <v>60</v>
      </c>
      <c r="P626" s="56"/>
      <c r="Q626" s="56"/>
      <c r="R626" s="57"/>
      <c r="S626" s="57" t="s">
        <v>1411</v>
      </c>
      <c r="T626" s="56"/>
      <c r="U626" s="56"/>
      <c r="V626" s="57" t="str">
        <f t="array" ref="V626">IFERROR(INDEX(#REF!,MATCH($Q626,#REF!,0)),"")</f>
        <v/>
      </c>
      <c r="W626" s="57" t="str">
        <f t="array" ref="W626">IFERROR(INDEX(#REF!,MATCH($Q626,#REF!,0)),"")</f>
        <v/>
      </c>
      <c r="X626" s="58" t="str">
        <f t="array" ref="X626">IFERROR(INDEX(#REF!,MATCH($Q626,#REF!,0)),"")</f>
        <v/>
      </c>
      <c r="Y626" s="58" t="str">
        <f t="array" ref="Y626">IFERROR(INDEX(#REF!,MATCH($Q626,#REF!,0)),"")</f>
        <v/>
      </c>
      <c r="Z626" s="58" t="str">
        <f t="array" ref="Z626">IFERROR(INDEX(#REF!,MATCH($Q626,#REF!,0)),"")</f>
        <v/>
      </c>
      <c r="AA626" s="58" t="e">
        <f t="shared" si="6"/>
        <v>#VALUE!</v>
      </c>
      <c r="AB626" s="56"/>
      <c r="AC626" s="56"/>
      <c r="AD626" s="56"/>
    </row>
    <row r="627" spans="1:30" ht="15.75" hidden="1" customHeight="1">
      <c r="A627" s="35" t="s">
        <v>1412</v>
      </c>
      <c r="B627" s="35" t="s">
        <v>51</v>
      </c>
      <c r="C627" s="36" t="s">
        <v>1413</v>
      </c>
      <c r="D627" s="37" t="s">
        <v>53</v>
      </c>
      <c r="E627" s="37">
        <v>2</v>
      </c>
      <c r="F627" s="38">
        <v>160</v>
      </c>
      <c r="G627" s="39" t="s">
        <v>54</v>
      </c>
      <c r="H627" s="40">
        <v>46143</v>
      </c>
      <c r="I627" s="41" t="s">
        <v>55</v>
      </c>
      <c r="J627" s="41" t="s">
        <v>56</v>
      </c>
      <c r="K627" s="41" t="s">
        <v>164</v>
      </c>
      <c r="L627" s="41" t="s">
        <v>91</v>
      </c>
      <c r="M627" s="42" t="s">
        <v>153</v>
      </c>
      <c r="N627" s="43" t="s">
        <v>884</v>
      </c>
      <c r="O627" s="44" t="s">
        <v>60</v>
      </c>
      <c r="P627" s="44"/>
      <c r="Q627" s="44"/>
      <c r="R627" s="45">
        <f t="array" ref="R627">IFERROR(INDEX('BANCO DE DADOS'!$C$3:$C1104,MATCH(C627,'BANCO DE DADOS'!$B$3:$B1104,0),0),"")</f>
        <v>0</v>
      </c>
      <c r="S627" s="45" t="s">
        <v>323</v>
      </c>
      <c r="T627" s="44"/>
      <c r="U627" s="44"/>
      <c r="V627" s="45" t="str">
        <f t="array" ref="V627">IFERROR(INDEX(#REF!,MATCH($Q627,#REF!,0)),"")</f>
        <v/>
      </c>
      <c r="W627" s="45" t="str">
        <f t="array" ref="W627">IFERROR(INDEX(#REF!,MATCH($Q627,#REF!,0)),"")</f>
        <v/>
      </c>
      <c r="X627" s="46" t="str">
        <f t="array" ref="X627">IFERROR(INDEX(#REF!,MATCH($Q627,#REF!,0)),"")</f>
        <v/>
      </c>
      <c r="Y627" s="46" t="str">
        <f t="array" ref="Y627">IFERROR(INDEX(#REF!,MATCH($Q627,#REF!,0)),"")</f>
        <v/>
      </c>
      <c r="Z627" s="46" t="str">
        <f t="array" ref="Z627">IFERROR(INDEX(#REF!,MATCH($Q627,#REF!,0)),"")</f>
        <v/>
      </c>
      <c r="AA627" s="46" t="e">
        <f t="shared" si="6"/>
        <v>#VALUE!</v>
      </c>
      <c r="AB627" s="44"/>
      <c r="AC627" s="44"/>
      <c r="AD627" s="44"/>
    </row>
    <row r="628" spans="1:30" ht="15.75" hidden="1" customHeight="1">
      <c r="A628" s="47" t="s">
        <v>1414</v>
      </c>
      <c r="B628" s="47" t="s">
        <v>51</v>
      </c>
      <c r="C628" s="60" t="s">
        <v>1415</v>
      </c>
      <c r="D628" s="49" t="s">
        <v>53</v>
      </c>
      <c r="E628" s="49">
        <v>2</v>
      </c>
      <c r="F628" s="50">
        <v>160</v>
      </c>
      <c r="G628" s="51" t="s">
        <v>54</v>
      </c>
      <c r="H628" s="52">
        <v>46143</v>
      </c>
      <c r="I628" s="53" t="s">
        <v>55</v>
      </c>
      <c r="J628" s="53" t="s">
        <v>56</v>
      </c>
      <c r="K628" s="53" t="s">
        <v>164</v>
      </c>
      <c r="L628" s="53" t="s">
        <v>91</v>
      </c>
      <c r="M628" s="54" t="s">
        <v>73</v>
      </c>
      <c r="N628" s="55" t="s">
        <v>884</v>
      </c>
      <c r="O628" s="56" t="s">
        <v>60</v>
      </c>
      <c r="P628" s="56"/>
      <c r="Q628" s="56"/>
      <c r="R628" s="57" t="s">
        <v>322</v>
      </c>
      <c r="S628" s="57" t="s">
        <v>323</v>
      </c>
      <c r="T628" s="56"/>
      <c r="U628" s="56"/>
      <c r="V628" s="57" t="str">
        <f t="array" ref="V628">IFERROR(INDEX(#REF!,MATCH($Q628,#REF!,0)),"")</f>
        <v/>
      </c>
      <c r="W628" s="57" t="str">
        <f t="array" ref="W628">IFERROR(INDEX(#REF!,MATCH($Q628,#REF!,0)),"")</f>
        <v/>
      </c>
      <c r="X628" s="58" t="str">
        <f t="array" ref="X628">IFERROR(INDEX(#REF!,MATCH($Q628,#REF!,0)),"")</f>
        <v/>
      </c>
      <c r="Y628" s="58" t="str">
        <f t="array" ref="Y628">IFERROR(INDEX(#REF!,MATCH($Q628,#REF!,0)),"")</f>
        <v/>
      </c>
      <c r="Z628" s="58" t="str">
        <f t="array" ref="Z628">IFERROR(INDEX(#REF!,MATCH($Q628,#REF!,0)),"")</f>
        <v/>
      </c>
      <c r="AA628" s="58" t="e">
        <f t="shared" si="6"/>
        <v>#VALUE!</v>
      </c>
      <c r="AB628" s="56"/>
      <c r="AC628" s="56"/>
      <c r="AD628" s="56"/>
    </row>
    <row r="629" spans="1:30" ht="15.75" customHeight="1">
      <c r="A629" s="35" t="s">
        <v>1416</v>
      </c>
      <c r="B629" s="35" t="s">
        <v>1407</v>
      </c>
      <c r="C629" s="36" t="s">
        <v>1417</v>
      </c>
      <c r="D629" s="37" t="s">
        <v>53</v>
      </c>
      <c r="E629" s="37">
        <v>20</v>
      </c>
      <c r="F629" s="38">
        <v>30000</v>
      </c>
      <c r="G629" s="39" t="s">
        <v>54</v>
      </c>
      <c r="H629" s="40">
        <v>46235</v>
      </c>
      <c r="I629" s="41" t="s">
        <v>55</v>
      </c>
      <c r="J629" s="41" t="s">
        <v>56</v>
      </c>
      <c r="K629" s="41" t="s">
        <v>164</v>
      </c>
      <c r="L629" s="41" t="s">
        <v>91</v>
      </c>
      <c r="M629" s="42" t="s">
        <v>102</v>
      </c>
      <c r="N629" s="43" t="s">
        <v>884</v>
      </c>
      <c r="O629" s="44" t="s">
        <v>60</v>
      </c>
      <c r="P629" s="44"/>
      <c r="Q629" s="44"/>
      <c r="R629" s="45" t="s">
        <v>1418</v>
      </c>
      <c r="S629" s="45" t="s">
        <v>1419</v>
      </c>
      <c r="T629" s="44"/>
      <c r="U629" s="44"/>
      <c r="V629" s="45" t="str">
        <f t="array" ref="V629">IFERROR(INDEX(#REF!,MATCH($Q629,#REF!,0)),"")</f>
        <v/>
      </c>
      <c r="W629" s="45" t="str">
        <f t="array" ref="W629">IFERROR(INDEX(#REF!,MATCH($Q629,#REF!,0)),"")</f>
        <v/>
      </c>
      <c r="X629" s="46" t="str">
        <f t="array" ref="X629">IFERROR(INDEX(#REF!,MATCH($Q629,#REF!,0)),"")</f>
        <v/>
      </c>
      <c r="Y629" s="46" t="str">
        <f t="array" ref="Y629">IFERROR(INDEX(#REF!,MATCH($Q629,#REF!,0)),"")</f>
        <v/>
      </c>
      <c r="Z629" s="46" t="str">
        <f t="array" ref="Z629">IFERROR(INDEX(#REF!,MATCH($Q629,#REF!,0)),"")</f>
        <v/>
      </c>
      <c r="AA629" s="46" t="e">
        <f t="shared" si="6"/>
        <v>#VALUE!</v>
      </c>
      <c r="AB629" s="44"/>
      <c r="AC629" s="44"/>
      <c r="AD629" s="44"/>
    </row>
    <row r="630" spans="1:30" ht="15.75" customHeight="1">
      <c r="A630" s="47" t="s">
        <v>1420</v>
      </c>
      <c r="B630" s="47" t="s">
        <v>1407</v>
      </c>
      <c r="C630" s="60" t="s">
        <v>1421</v>
      </c>
      <c r="D630" s="49" t="s">
        <v>53</v>
      </c>
      <c r="E630" s="49">
        <v>12</v>
      </c>
      <c r="F630" s="50">
        <v>30000</v>
      </c>
      <c r="G630" s="51" t="s">
        <v>54</v>
      </c>
      <c r="H630" s="52">
        <v>46235</v>
      </c>
      <c r="I630" s="53" t="s">
        <v>55</v>
      </c>
      <c r="J630" s="53" t="s">
        <v>56</v>
      </c>
      <c r="K630" s="53" t="s">
        <v>164</v>
      </c>
      <c r="L630" s="53" t="s">
        <v>91</v>
      </c>
      <c r="M630" s="54" t="s">
        <v>109</v>
      </c>
      <c r="N630" s="55" t="s">
        <v>884</v>
      </c>
      <c r="O630" s="56" t="s">
        <v>60</v>
      </c>
      <c r="P630" s="56"/>
      <c r="Q630" s="56"/>
      <c r="R630" s="57"/>
      <c r="S630" s="57" t="s">
        <v>1422</v>
      </c>
      <c r="T630" s="56"/>
      <c r="U630" s="56"/>
      <c r="V630" s="57" t="str">
        <f t="array" ref="V630">IFERROR(INDEX(#REF!,MATCH($Q630,#REF!,0)),"")</f>
        <v/>
      </c>
      <c r="W630" s="57" t="str">
        <f t="array" ref="W630">IFERROR(INDEX(#REF!,MATCH($Q630,#REF!,0)),"")</f>
        <v/>
      </c>
      <c r="X630" s="58" t="str">
        <f t="array" ref="X630">IFERROR(INDEX(#REF!,MATCH($Q630,#REF!,0)),"")</f>
        <v/>
      </c>
      <c r="Y630" s="58" t="str">
        <f t="array" ref="Y630">IFERROR(INDEX(#REF!,MATCH($Q630,#REF!,0)),"")</f>
        <v/>
      </c>
      <c r="Z630" s="58" t="str">
        <f t="array" ref="Z630">IFERROR(INDEX(#REF!,MATCH($Q630,#REF!,0)),"")</f>
        <v/>
      </c>
      <c r="AA630" s="58" t="e">
        <f t="shared" si="6"/>
        <v>#VALUE!</v>
      </c>
      <c r="AB630" s="56"/>
      <c r="AC630" s="56"/>
      <c r="AD630" s="56"/>
    </row>
    <row r="631" spans="1:30" ht="15.75" hidden="1" customHeight="1">
      <c r="A631" s="35" t="s">
        <v>1423</v>
      </c>
      <c r="B631" s="35" t="s">
        <v>51</v>
      </c>
      <c r="C631" s="36" t="s">
        <v>1424</v>
      </c>
      <c r="D631" s="37" t="s">
        <v>53</v>
      </c>
      <c r="E631" s="37">
        <v>15</v>
      </c>
      <c r="F631" s="38">
        <v>150</v>
      </c>
      <c r="G631" s="39" t="s">
        <v>54</v>
      </c>
      <c r="H631" s="40">
        <v>46143</v>
      </c>
      <c r="I631" s="41" t="s">
        <v>55</v>
      </c>
      <c r="J631" s="41" t="s">
        <v>56</v>
      </c>
      <c r="K631" s="41" t="s">
        <v>164</v>
      </c>
      <c r="L631" s="41" t="s">
        <v>91</v>
      </c>
      <c r="M631" s="42" t="s">
        <v>102</v>
      </c>
      <c r="N631" s="43" t="s">
        <v>884</v>
      </c>
      <c r="O631" s="44" t="s">
        <v>60</v>
      </c>
      <c r="P631" s="44"/>
      <c r="Q631" s="44"/>
      <c r="R631" s="45" t="s">
        <v>729</v>
      </c>
      <c r="S631" s="45" t="s">
        <v>730</v>
      </c>
      <c r="T631" s="44"/>
      <c r="U631" s="44"/>
      <c r="V631" s="45" t="str">
        <f t="array" ref="V631">IFERROR(INDEX(#REF!,MATCH($Q631,#REF!,0)),"")</f>
        <v/>
      </c>
      <c r="W631" s="45" t="str">
        <f t="array" ref="W631">IFERROR(INDEX(#REF!,MATCH($Q631,#REF!,0)),"")</f>
        <v/>
      </c>
      <c r="X631" s="46" t="str">
        <f t="array" ref="X631">IFERROR(INDEX(#REF!,MATCH($Q631,#REF!,0)),"")</f>
        <v/>
      </c>
      <c r="Y631" s="46" t="str">
        <f t="array" ref="Y631">IFERROR(INDEX(#REF!,MATCH($Q631,#REF!,0)),"")</f>
        <v/>
      </c>
      <c r="Z631" s="46" t="str">
        <f t="array" ref="Z631">IFERROR(INDEX(#REF!,MATCH($Q631,#REF!,0)),"")</f>
        <v/>
      </c>
      <c r="AA631" s="46" t="e">
        <f t="shared" si="6"/>
        <v>#VALUE!</v>
      </c>
      <c r="AB631" s="44"/>
      <c r="AC631" s="44"/>
      <c r="AD631" s="44"/>
    </row>
    <row r="632" spans="1:30" ht="15.75" hidden="1" customHeight="1">
      <c r="A632" s="47" t="s">
        <v>1425</v>
      </c>
      <c r="B632" s="47" t="s">
        <v>848</v>
      </c>
      <c r="C632" s="60" t="s">
        <v>1426</v>
      </c>
      <c r="D632" s="49" t="s">
        <v>53</v>
      </c>
      <c r="E632" s="49">
        <v>30</v>
      </c>
      <c r="F632" s="50">
        <v>150</v>
      </c>
      <c r="G632" s="51" t="s">
        <v>54</v>
      </c>
      <c r="H632" s="52">
        <v>46143</v>
      </c>
      <c r="I632" s="53" t="s">
        <v>55</v>
      </c>
      <c r="J632" s="53" t="s">
        <v>56</v>
      </c>
      <c r="K632" s="53" t="s">
        <v>164</v>
      </c>
      <c r="L632" s="53" t="s">
        <v>91</v>
      </c>
      <c r="M632" s="54" t="s">
        <v>109</v>
      </c>
      <c r="N632" s="55" t="s">
        <v>884</v>
      </c>
      <c r="O632" s="56" t="s">
        <v>60</v>
      </c>
      <c r="P632" s="56"/>
      <c r="Q632" s="56"/>
      <c r="R632" s="57" t="s">
        <v>729</v>
      </c>
      <c r="S632" s="57" t="s">
        <v>730</v>
      </c>
      <c r="T632" s="56"/>
      <c r="U632" s="56"/>
      <c r="V632" s="57" t="str">
        <f t="array" ref="V632">IFERROR(INDEX(#REF!,MATCH($Q632,#REF!,0)),"")</f>
        <v/>
      </c>
      <c r="W632" s="57" t="str">
        <f t="array" ref="W632">IFERROR(INDEX(#REF!,MATCH($Q632,#REF!,0)),"")</f>
        <v/>
      </c>
      <c r="X632" s="58" t="str">
        <f t="array" ref="X632">IFERROR(INDEX(#REF!,MATCH($Q632,#REF!,0)),"")</f>
        <v/>
      </c>
      <c r="Y632" s="58" t="str">
        <f t="array" ref="Y632">IFERROR(INDEX(#REF!,MATCH($Q632,#REF!,0)),"")</f>
        <v/>
      </c>
      <c r="Z632" s="58" t="str">
        <f t="array" ref="Z632">IFERROR(INDEX(#REF!,MATCH($Q632,#REF!,0)),"")</f>
        <v/>
      </c>
      <c r="AA632" s="58" t="e">
        <f t="shared" si="6"/>
        <v>#VALUE!</v>
      </c>
      <c r="AB632" s="56"/>
      <c r="AC632" s="56"/>
      <c r="AD632" s="56"/>
    </row>
    <row r="633" spans="1:30" ht="15.75" hidden="1" customHeight="1">
      <c r="A633" s="35" t="s">
        <v>1427</v>
      </c>
      <c r="B633" s="35" t="s">
        <v>51</v>
      </c>
      <c r="C633" s="36" t="s">
        <v>1428</v>
      </c>
      <c r="D633" s="37" t="s">
        <v>53</v>
      </c>
      <c r="E633" s="37">
        <v>4</v>
      </c>
      <c r="F633" s="38">
        <v>140</v>
      </c>
      <c r="G633" s="39" t="s">
        <v>54</v>
      </c>
      <c r="H633" s="40">
        <v>46143</v>
      </c>
      <c r="I633" s="41" t="s">
        <v>55</v>
      </c>
      <c r="J633" s="41" t="s">
        <v>56</v>
      </c>
      <c r="K633" s="41" t="s">
        <v>164</v>
      </c>
      <c r="L633" s="41" t="s">
        <v>91</v>
      </c>
      <c r="M633" s="42" t="s">
        <v>136</v>
      </c>
      <c r="N633" s="43" t="s">
        <v>884</v>
      </c>
      <c r="O633" s="44" t="s">
        <v>60</v>
      </c>
      <c r="P633" s="44"/>
      <c r="Q633" s="44"/>
      <c r="R633" s="45" t="s">
        <v>322</v>
      </c>
      <c r="S633" s="45" t="s">
        <v>323</v>
      </c>
      <c r="T633" s="44"/>
      <c r="U633" s="44"/>
      <c r="V633" s="45" t="str">
        <f t="array" ref="V633">IFERROR(INDEX(#REF!,MATCH($Q633,#REF!,0)),"")</f>
        <v/>
      </c>
      <c r="W633" s="45" t="str">
        <f t="array" ref="W633">IFERROR(INDEX(#REF!,MATCH($Q633,#REF!,0)),"")</f>
        <v/>
      </c>
      <c r="X633" s="46" t="str">
        <f t="array" ref="X633">IFERROR(INDEX(#REF!,MATCH($Q633,#REF!,0)),"")</f>
        <v/>
      </c>
      <c r="Y633" s="46" t="str">
        <f t="array" ref="Y633">IFERROR(INDEX(#REF!,MATCH($Q633,#REF!,0)),"")</f>
        <v/>
      </c>
      <c r="Z633" s="46" t="str">
        <f t="array" ref="Z633">IFERROR(INDEX(#REF!,MATCH($Q633,#REF!,0)),"")</f>
        <v/>
      </c>
      <c r="AA633" s="46" t="e">
        <f t="shared" si="6"/>
        <v>#VALUE!</v>
      </c>
      <c r="AB633" s="44"/>
      <c r="AC633" s="44"/>
      <c r="AD633" s="44"/>
    </row>
    <row r="634" spans="1:30" ht="15.75" hidden="1" customHeight="1">
      <c r="A634" s="47" t="s">
        <v>1429</v>
      </c>
      <c r="B634" s="47" t="s">
        <v>51</v>
      </c>
      <c r="C634" s="60" t="s">
        <v>1430</v>
      </c>
      <c r="D634" s="49" t="s">
        <v>53</v>
      </c>
      <c r="E634" s="49">
        <v>5</v>
      </c>
      <c r="F634" s="50">
        <v>127.5</v>
      </c>
      <c r="G634" s="51" t="s">
        <v>54</v>
      </c>
      <c r="H634" s="52">
        <v>46143</v>
      </c>
      <c r="I634" s="53" t="s">
        <v>55</v>
      </c>
      <c r="J634" s="53" t="s">
        <v>56</v>
      </c>
      <c r="K634" s="53" t="s">
        <v>164</v>
      </c>
      <c r="L634" s="53" t="s">
        <v>91</v>
      </c>
      <c r="M634" s="54" t="s">
        <v>73</v>
      </c>
      <c r="N634" s="55" t="s">
        <v>884</v>
      </c>
      <c r="O634" s="56" t="s">
        <v>60</v>
      </c>
      <c r="P634" s="56"/>
      <c r="Q634" s="56"/>
      <c r="R634" s="57" t="s">
        <v>729</v>
      </c>
      <c r="S634" s="57" t="s">
        <v>730</v>
      </c>
      <c r="T634" s="56"/>
      <c r="U634" s="56"/>
      <c r="V634" s="57" t="str">
        <f t="array" ref="V634">IFERROR(INDEX(#REF!,MATCH($Q634,#REF!,0)),"")</f>
        <v/>
      </c>
      <c r="W634" s="57" t="str">
        <f t="array" ref="W634">IFERROR(INDEX(#REF!,MATCH($Q634,#REF!,0)),"")</f>
        <v/>
      </c>
      <c r="X634" s="58" t="str">
        <f t="array" ref="X634">IFERROR(INDEX(#REF!,MATCH($Q634,#REF!,0)),"")</f>
        <v/>
      </c>
      <c r="Y634" s="58" t="str">
        <f t="array" ref="Y634">IFERROR(INDEX(#REF!,MATCH($Q634,#REF!,0)),"")</f>
        <v/>
      </c>
      <c r="Z634" s="58" t="str">
        <f t="array" ref="Z634">IFERROR(INDEX(#REF!,MATCH($Q634,#REF!,0)),"")</f>
        <v/>
      </c>
      <c r="AA634" s="58" t="e">
        <f t="shared" si="6"/>
        <v>#VALUE!</v>
      </c>
      <c r="AB634" s="56"/>
      <c r="AC634" s="56"/>
      <c r="AD634" s="56"/>
    </row>
    <row r="635" spans="1:30" ht="15.75" hidden="1" customHeight="1">
      <c r="A635" s="35" t="s">
        <v>1431</v>
      </c>
      <c r="B635" s="35" t="s">
        <v>51</v>
      </c>
      <c r="C635" s="36" t="s">
        <v>1377</v>
      </c>
      <c r="D635" s="37" t="s">
        <v>53</v>
      </c>
      <c r="E635" s="37">
        <v>5</v>
      </c>
      <c r="F635" s="38">
        <v>125</v>
      </c>
      <c r="G635" s="39" t="s">
        <v>54</v>
      </c>
      <c r="H635" s="40">
        <v>46143</v>
      </c>
      <c r="I635" s="41" t="s">
        <v>55</v>
      </c>
      <c r="J635" s="41" t="s">
        <v>56</v>
      </c>
      <c r="K635" s="41" t="s">
        <v>164</v>
      </c>
      <c r="L635" s="41" t="s">
        <v>91</v>
      </c>
      <c r="M635" s="42" t="s">
        <v>59</v>
      </c>
      <c r="N635" s="43" t="s">
        <v>884</v>
      </c>
      <c r="O635" s="44" t="s">
        <v>60</v>
      </c>
      <c r="P635" s="44"/>
      <c r="Q635" s="44"/>
      <c r="R635" s="45" t="s">
        <v>322</v>
      </c>
      <c r="S635" s="45" t="s">
        <v>323</v>
      </c>
      <c r="T635" s="44"/>
      <c r="U635" s="44"/>
      <c r="V635" s="45" t="str">
        <f t="array" ref="V635">IFERROR(INDEX(#REF!,MATCH($Q635,#REF!,0)),"")</f>
        <v/>
      </c>
      <c r="W635" s="45" t="str">
        <f t="array" ref="W635">IFERROR(INDEX(#REF!,MATCH($Q635,#REF!,0)),"")</f>
        <v/>
      </c>
      <c r="X635" s="46" t="str">
        <f t="array" ref="X635">IFERROR(INDEX(#REF!,MATCH($Q635,#REF!,0)),"")</f>
        <v/>
      </c>
      <c r="Y635" s="46" t="str">
        <f t="array" ref="Y635">IFERROR(INDEX(#REF!,MATCH($Q635,#REF!,0)),"")</f>
        <v/>
      </c>
      <c r="Z635" s="46" t="str">
        <f t="array" ref="Z635">IFERROR(INDEX(#REF!,MATCH($Q635,#REF!,0)),"")</f>
        <v/>
      </c>
      <c r="AA635" s="46" t="e">
        <f t="shared" si="6"/>
        <v>#VALUE!</v>
      </c>
      <c r="AB635" s="44"/>
      <c r="AC635" s="44"/>
      <c r="AD635" s="44"/>
    </row>
    <row r="636" spans="1:30" ht="15.75" hidden="1" customHeight="1">
      <c r="A636" s="47" t="s">
        <v>1432</v>
      </c>
      <c r="B636" s="47" t="s">
        <v>51</v>
      </c>
      <c r="C636" s="60" t="s">
        <v>1433</v>
      </c>
      <c r="D636" s="49" t="s">
        <v>53</v>
      </c>
      <c r="E636" s="49">
        <v>10</v>
      </c>
      <c r="F636" s="50">
        <v>120</v>
      </c>
      <c r="G636" s="51" t="s">
        <v>54</v>
      </c>
      <c r="H636" s="52">
        <v>46143</v>
      </c>
      <c r="I636" s="53" t="s">
        <v>55</v>
      </c>
      <c r="J636" s="53" t="s">
        <v>56</v>
      </c>
      <c r="K636" s="53" t="s">
        <v>164</v>
      </c>
      <c r="L636" s="53" t="s">
        <v>91</v>
      </c>
      <c r="M636" s="54" t="s">
        <v>153</v>
      </c>
      <c r="N636" s="55" t="s">
        <v>884</v>
      </c>
      <c r="O636" s="56" t="s">
        <v>60</v>
      </c>
      <c r="P636" s="56"/>
      <c r="Q636" s="56"/>
      <c r="R636" s="57" t="s">
        <v>322</v>
      </c>
      <c r="S636" s="57" t="s">
        <v>323</v>
      </c>
      <c r="T636" s="56"/>
      <c r="U636" s="56"/>
      <c r="V636" s="57" t="str">
        <f t="array" ref="V636">IFERROR(INDEX(#REF!,MATCH($Q636,#REF!,0)),"")</f>
        <v/>
      </c>
      <c r="W636" s="57" t="str">
        <f t="array" ref="W636">IFERROR(INDEX(#REF!,MATCH($Q636,#REF!,0)),"")</f>
        <v/>
      </c>
      <c r="X636" s="58" t="str">
        <f t="array" ref="X636">IFERROR(INDEX(#REF!,MATCH($Q636,#REF!,0)),"")</f>
        <v/>
      </c>
      <c r="Y636" s="58" t="str">
        <f t="array" ref="Y636">IFERROR(INDEX(#REF!,MATCH($Q636,#REF!,0)),"")</f>
        <v/>
      </c>
      <c r="Z636" s="58" t="str">
        <f t="array" ref="Z636">IFERROR(INDEX(#REF!,MATCH($Q636,#REF!,0)),"")</f>
        <v/>
      </c>
      <c r="AA636" s="58" t="e">
        <f t="shared" si="6"/>
        <v>#VALUE!</v>
      </c>
      <c r="AB636" s="56"/>
      <c r="AC636" s="56"/>
      <c r="AD636" s="56"/>
    </row>
    <row r="637" spans="1:30" ht="15.75" hidden="1" customHeight="1">
      <c r="A637" s="35" t="s">
        <v>1434</v>
      </c>
      <c r="B637" s="35" t="s">
        <v>51</v>
      </c>
      <c r="C637" s="36" t="s">
        <v>1435</v>
      </c>
      <c r="D637" s="37" t="s">
        <v>53</v>
      </c>
      <c r="E637" s="37">
        <v>1</v>
      </c>
      <c r="F637" s="38">
        <v>120</v>
      </c>
      <c r="G637" s="39" t="s">
        <v>54</v>
      </c>
      <c r="H637" s="40">
        <v>46143</v>
      </c>
      <c r="I637" s="41" t="s">
        <v>55</v>
      </c>
      <c r="J637" s="41" t="s">
        <v>56</v>
      </c>
      <c r="K637" s="41" t="s">
        <v>164</v>
      </c>
      <c r="L637" s="41" t="s">
        <v>91</v>
      </c>
      <c r="M637" s="42" t="s">
        <v>73</v>
      </c>
      <c r="N637" s="43" t="s">
        <v>884</v>
      </c>
      <c r="O637" s="44" t="s">
        <v>60</v>
      </c>
      <c r="P637" s="44"/>
      <c r="Q637" s="44"/>
      <c r="R637" s="45"/>
      <c r="S637" s="45" t="s">
        <v>323</v>
      </c>
      <c r="T637" s="44"/>
      <c r="U637" s="44"/>
      <c r="V637" s="45" t="str">
        <f t="array" ref="V637">IFERROR(INDEX(#REF!,MATCH($Q637,#REF!,0)),"")</f>
        <v/>
      </c>
      <c r="W637" s="45" t="str">
        <f t="array" ref="W637">IFERROR(INDEX(#REF!,MATCH($Q637,#REF!,0)),"")</f>
        <v/>
      </c>
      <c r="X637" s="46" t="str">
        <f t="array" ref="X637">IFERROR(INDEX(#REF!,MATCH($Q637,#REF!,0)),"")</f>
        <v/>
      </c>
      <c r="Y637" s="46" t="str">
        <f t="array" ref="Y637">IFERROR(INDEX(#REF!,MATCH($Q637,#REF!,0)),"")</f>
        <v/>
      </c>
      <c r="Z637" s="46" t="str">
        <f t="array" ref="Z637">IFERROR(INDEX(#REF!,MATCH($Q637,#REF!,0)),"")</f>
        <v/>
      </c>
      <c r="AA637" s="46" t="e">
        <f t="shared" si="6"/>
        <v>#VALUE!</v>
      </c>
      <c r="AB637" s="44"/>
      <c r="AC637" s="44"/>
      <c r="AD637" s="44"/>
    </row>
    <row r="638" spans="1:30" ht="15.75" hidden="1" customHeight="1">
      <c r="A638" s="47" t="s">
        <v>1436</v>
      </c>
      <c r="B638" s="47" t="s">
        <v>51</v>
      </c>
      <c r="C638" s="60" t="s">
        <v>1349</v>
      </c>
      <c r="D638" s="49" t="s">
        <v>53</v>
      </c>
      <c r="E638" s="49">
        <v>3</v>
      </c>
      <c r="F638" s="50">
        <v>120</v>
      </c>
      <c r="G638" s="51" t="s">
        <v>54</v>
      </c>
      <c r="H638" s="52">
        <v>46143</v>
      </c>
      <c r="I638" s="53" t="s">
        <v>55</v>
      </c>
      <c r="J638" s="53" t="s">
        <v>56</v>
      </c>
      <c r="K638" s="53" t="s">
        <v>164</v>
      </c>
      <c r="L638" s="53" t="s">
        <v>91</v>
      </c>
      <c r="M638" s="54" t="s">
        <v>102</v>
      </c>
      <c r="N638" s="55" t="s">
        <v>884</v>
      </c>
      <c r="O638" s="56" t="s">
        <v>60</v>
      </c>
      <c r="P638" s="56"/>
      <c r="Q638" s="56"/>
      <c r="R638" s="57" t="s">
        <v>322</v>
      </c>
      <c r="S638" s="57" t="s">
        <v>323</v>
      </c>
      <c r="T638" s="56"/>
      <c r="U638" s="56"/>
      <c r="V638" s="57" t="str">
        <f t="array" ref="V638">IFERROR(INDEX(#REF!,MATCH($Q638,#REF!,0)),"")</f>
        <v/>
      </c>
      <c r="W638" s="57" t="str">
        <f t="array" ref="W638">IFERROR(INDEX(#REF!,MATCH($Q638,#REF!,0)),"")</f>
        <v/>
      </c>
      <c r="X638" s="58" t="str">
        <f t="array" ref="X638">IFERROR(INDEX(#REF!,MATCH($Q638,#REF!,0)),"")</f>
        <v/>
      </c>
      <c r="Y638" s="58" t="str">
        <f t="array" ref="Y638">IFERROR(INDEX(#REF!,MATCH($Q638,#REF!,0)),"")</f>
        <v/>
      </c>
      <c r="Z638" s="58" t="str">
        <f t="array" ref="Z638">IFERROR(INDEX(#REF!,MATCH($Q638,#REF!,0)),"")</f>
        <v/>
      </c>
      <c r="AA638" s="58" t="e">
        <f t="shared" si="6"/>
        <v>#VALUE!</v>
      </c>
      <c r="AB638" s="56"/>
      <c r="AC638" s="56"/>
      <c r="AD638" s="56"/>
    </row>
    <row r="639" spans="1:30" ht="15.75" hidden="1" customHeight="1">
      <c r="A639" s="35" t="s">
        <v>1437</v>
      </c>
      <c r="B639" s="35" t="s">
        <v>51</v>
      </c>
      <c r="C639" s="36" t="s">
        <v>1438</v>
      </c>
      <c r="D639" s="37" t="s">
        <v>1439</v>
      </c>
      <c r="E639" s="37">
        <v>2</v>
      </c>
      <c r="F639" s="38">
        <v>113.4</v>
      </c>
      <c r="G639" s="39" t="s">
        <v>54</v>
      </c>
      <c r="H639" s="40">
        <v>46143</v>
      </c>
      <c r="I639" s="41" t="s">
        <v>55</v>
      </c>
      <c r="J639" s="41" t="s">
        <v>56</v>
      </c>
      <c r="K639" s="41" t="s">
        <v>164</v>
      </c>
      <c r="L639" s="41" t="s">
        <v>91</v>
      </c>
      <c r="M639" s="42" t="s">
        <v>109</v>
      </c>
      <c r="N639" s="43" t="s">
        <v>884</v>
      </c>
      <c r="O639" s="44" t="s">
        <v>60</v>
      </c>
      <c r="P639" s="44"/>
      <c r="Q639" s="44"/>
      <c r="R639" s="45" t="s">
        <v>158</v>
      </c>
      <c r="S639" s="45" t="s">
        <v>515</v>
      </c>
      <c r="T639" s="44"/>
      <c r="U639" s="44"/>
      <c r="V639" s="45" t="str">
        <f t="array" ref="V639">IFERROR(INDEX(#REF!,MATCH($Q639,#REF!,0)),"")</f>
        <v/>
      </c>
      <c r="W639" s="45" t="str">
        <f t="array" ref="W639">IFERROR(INDEX(#REF!,MATCH($Q639,#REF!,0)),"")</f>
        <v/>
      </c>
      <c r="X639" s="46" t="str">
        <f t="array" ref="X639">IFERROR(INDEX(#REF!,MATCH($Q639,#REF!,0)),"")</f>
        <v/>
      </c>
      <c r="Y639" s="46" t="str">
        <f t="array" ref="Y639">IFERROR(INDEX(#REF!,MATCH($Q639,#REF!,0)),"")</f>
        <v/>
      </c>
      <c r="Z639" s="46" t="str">
        <f t="array" ref="Z639">IFERROR(INDEX(#REF!,MATCH($Q639,#REF!,0)),"")</f>
        <v/>
      </c>
      <c r="AA639" s="46" t="e">
        <f t="shared" si="6"/>
        <v>#VALUE!</v>
      </c>
      <c r="AB639" s="44"/>
      <c r="AC639" s="44"/>
      <c r="AD639" s="44"/>
    </row>
    <row r="640" spans="1:30" ht="15.75" hidden="1" customHeight="1">
      <c r="A640" s="47" t="s">
        <v>1440</v>
      </c>
      <c r="B640" s="47" t="s">
        <v>51</v>
      </c>
      <c r="C640" s="60" t="s">
        <v>1441</v>
      </c>
      <c r="D640" s="49" t="s">
        <v>53</v>
      </c>
      <c r="E640" s="49">
        <v>25</v>
      </c>
      <c r="F640" s="50">
        <v>111</v>
      </c>
      <c r="G640" s="51" t="s">
        <v>54</v>
      </c>
      <c r="H640" s="52">
        <v>46143</v>
      </c>
      <c r="I640" s="53" t="s">
        <v>55</v>
      </c>
      <c r="J640" s="53" t="s">
        <v>56</v>
      </c>
      <c r="K640" s="53" t="s">
        <v>164</v>
      </c>
      <c r="L640" s="53" t="s">
        <v>91</v>
      </c>
      <c r="M640" s="54" t="s">
        <v>136</v>
      </c>
      <c r="N640" s="55" t="s">
        <v>884</v>
      </c>
      <c r="O640" s="56" t="s">
        <v>60</v>
      </c>
      <c r="P640" s="56"/>
      <c r="Q640" s="56"/>
      <c r="R640" s="57" t="s">
        <v>304</v>
      </c>
      <c r="S640" s="57" t="s">
        <v>305</v>
      </c>
      <c r="T640" s="56"/>
      <c r="U640" s="56"/>
      <c r="V640" s="57" t="str">
        <f t="array" ref="V640">IFERROR(INDEX(#REF!,MATCH($Q640,#REF!,0)),"")</f>
        <v/>
      </c>
      <c r="W640" s="57" t="str">
        <f t="array" ref="W640">IFERROR(INDEX(#REF!,MATCH($Q640,#REF!,0)),"")</f>
        <v/>
      </c>
      <c r="X640" s="58" t="str">
        <f t="array" ref="X640">IFERROR(INDEX(#REF!,MATCH($Q640,#REF!,0)),"")</f>
        <v/>
      </c>
      <c r="Y640" s="58" t="str">
        <f t="array" ref="Y640">IFERROR(INDEX(#REF!,MATCH($Q640,#REF!,0)),"")</f>
        <v/>
      </c>
      <c r="Z640" s="58" t="str">
        <f t="array" ref="Z640">IFERROR(INDEX(#REF!,MATCH($Q640,#REF!,0)),"")</f>
        <v/>
      </c>
      <c r="AA640" s="58" t="e">
        <f t="shared" si="6"/>
        <v>#VALUE!</v>
      </c>
      <c r="AB640" s="56"/>
      <c r="AC640" s="56"/>
      <c r="AD640" s="56"/>
    </row>
    <row r="641" spans="1:30" ht="15.75" hidden="1" customHeight="1">
      <c r="A641" s="35" t="s">
        <v>1442</v>
      </c>
      <c r="B641" s="35" t="s">
        <v>51</v>
      </c>
      <c r="C641" s="36" t="s">
        <v>1397</v>
      </c>
      <c r="D641" s="37" t="s">
        <v>53</v>
      </c>
      <c r="E641" s="37">
        <v>3</v>
      </c>
      <c r="F641" s="38">
        <v>90</v>
      </c>
      <c r="G641" s="39" t="s">
        <v>54</v>
      </c>
      <c r="H641" s="40">
        <v>46143</v>
      </c>
      <c r="I641" s="41" t="s">
        <v>55</v>
      </c>
      <c r="J641" s="41" t="s">
        <v>56</v>
      </c>
      <c r="K641" s="41" t="s">
        <v>164</v>
      </c>
      <c r="L641" s="41" t="s">
        <v>91</v>
      </c>
      <c r="M641" s="42" t="s">
        <v>73</v>
      </c>
      <c r="N641" s="43" t="s">
        <v>884</v>
      </c>
      <c r="O641" s="44" t="s">
        <v>60</v>
      </c>
      <c r="P641" s="44"/>
      <c r="Q641" s="44"/>
      <c r="R641" s="45"/>
      <c r="S641" s="45" t="s">
        <v>730</v>
      </c>
      <c r="T641" s="44"/>
      <c r="U641" s="44"/>
      <c r="V641" s="45" t="str">
        <f t="array" ref="V641">IFERROR(INDEX(#REF!,MATCH($Q641,#REF!,0)),"")</f>
        <v/>
      </c>
      <c r="W641" s="45" t="str">
        <f t="array" ref="W641">IFERROR(INDEX(#REF!,MATCH($Q641,#REF!,0)),"")</f>
        <v/>
      </c>
      <c r="X641" s="46" t="str">
        <f t="array" ref="X641">IFERROR(INDEX(#REF!,MATCH($Q641,#REF!,0)),"")</f>
        <v/>
      </c>
      <c r="Y641" s="46" t="str">
        <f t="array" ref="Y641">IFERROR(INDEX(#REF!,MATCH($Q641,#REF!,0)),"")</f>
        <v/>
      </c>
      <c r="Z641" s="46" t="str">
        <f t="array" ref="Z641">IFERROR(INDEX(#REF!,MATCH($Q641,#REF!,0)),"")</f>
        <v/>
      </c>
      <c r="AA641" s="46" t="e">
        <f t="shared" si="6"/>
        <v>#VALUE!</v>
      </c>
      <c r="AB641" s="44"/>
      <c r="AC641" s="44"/>
      <c r="AD641" s="44"/>
    </row>
    <row r="642" spans="1:30" ht="15.75" hidden="1" customHeight="1">
      <c r="A642" s="47" t="s">
        <v>1443</v>
      </c>
      <c r="B642" s="47" t="s">
        <v>51</v>
      </c>
      <c r="C642" s="60" t="s">
        <v>1444</v>
      </c>
      <c r="D642" s="49" t="s">
        <v>53</v>
      </c>
      <c r="E642" s="49">
        <v>3</v>
      </c>
      <c r="F642" s="50">
        <v>90</v>
      </c>
      <c r="G642" s="51" t="s">
        <v>54</v>
      </c>
      <c r="H642" s="52">
        <v>46143</v>
      </c>
      <c r="I642" s="53" t="s">
        <v>55</v>
      </c>
      <c r="J642" s="53" t="s">
        <v>56</v>
      </c>
      <c r="K642" s="53" t="s">
        <v>164</v>
      </c>
      <c r="L642" s="53" t="s">
        <v>91</v>
      </c>
      <c r="M642" s="54" t="s">
        <v>59</v>
      </c>
      <c r="N642" s="55" t="s">
        <v>884</v>
      </c>
      <c r="O642" s="56" t="s">
        <v>60</v>
      </c>
      <c r="P642" s="56"/>
      <c r="Q642" s="56"/>
      <c r="R642" s="57" t="s">
        <v>304</v>
      </c>
      <c r="S642" s="57" t="s">
        <v>305</v>
      </c>
      <c r="T642" s="56"/>
      <c r="U642" s="56"/>
      <c r="V642" s="57" t="str">
        <f t="array" ref="V642">IFERROR(INDEX(#REF!,MATCH($Q642,#REF!,0)),"")</f>
        <v/>
      </c>
      <c r="W642" s="57" t="str">
        <f t="array" ref="W642">IFERROR(INDEX(#REF!,MATCH($Q642,#REF!,0)),"")</f>
        <v/>
      </c>
      <c r="X642" s="58" t="str">
        <f t="array" ref="X642">IFERROR(INDEX(#REF!,MATCH($Q642,#REF!,0)),"")</f>
        <v/>
      </c>
      <c r="Y642" s="58" t="str">
        <f t="array" ref="Y642">IFERROR(INDEX(#REF!,MATCH($Q642,#REF!,0)),"")</f>
        <v/>
      </c>
      <c r="Z642" s="58" t="str">
        <f t="array" ref="Z642">IFERROR(INDEX(#REF!,MATCH($Q642,#REF!,0)),"")</f>
        <v/>
      </c>
      <c r="AA642" s="58" t="e">
        <f t="shared" si="6"/>
        <v>#VALUE!</v>
      </c>
      <c r="AB642" s="56"/>
      <c r="AC642" s="56"/>
      <c r="AD642" s="56"/>
    </row>
    <row r="643" spans="1:30" ht="15.75" hidden="1" customHeight="1">
      <c r="A643" s="35" t="s">
        <v>1445</v>
      </c>
      <c r="B643" s="35" t="s">
        <v>51</v>
      </c>
      <c r="C643" s="36" t="s">
        <v>1446</v>
      </c>
      <c r="D643" s="37" t="s">
        <v>53</v>
      </c>
      <c r="E643" s="37">
        <v>1</v>
      </c>
      <c r="F643" s="38">
        <v>70</v>
      </c>
      <c r="G643" s="39" t="s">
        <v>54</v>
      </c>
      <c r="H643" s="40">
        <v>46143</v>
      </c>
      <c r="I643" s="41" t="s">
        <v>55</v>
      </c>
      <c r="J643" s="41" t="s">
        <v>56</v>
      </c>
      <c r="K643" s="41" t="s">
        <v>164</v>
      </c>
      <c r="L643" s="41" t="s">
        <v>91</v>
      </c>
      <c r="M643" s="42" t="s">
        <v>153</v>
      </c>
      <c r="N643" s="43" t="s">
        <v>884</v>
      </c>
      <c r="O643" s="44" t="s">
        <v>60</v>
      </c>
      <c r="P643" s="44"/>
      <c r="Q643" s="44"/>
      <c r="R643" s="45" t="s">
        <v>322</v>
      </c>
      <c r="S643" s="45" t="s">
        <v>323</v>
      </c>
      <c r="T643" s="44"/>
      <c r="U643" s="44"/>
      <c r="V643" s="45" t="str">
        <f t="array" ref="V643">IFERROR(INDEX(#REF!,MATCH($Q643,#REF!,0)),"")</f>
        <v/>
      </c>
      <c r="W643" s="45" t="str">
        <f t="array" ref="W643">IFERROR(INDEX(#REF!,MATCH($Q643,#REF!,0)),"")</f>
        <v/>
      </c>
      <c r="X643" s="46" t="str">
        <f t="array" ref="X643">IFERROR(INDEX(#REF!,MATCH($Q643,#REF!,0)),"")</f>
        <v/>
      </c>
      <c r="Y643" s="46" t="str">
        <f t="array" ref="Y643">IFERROR(INDEX(#REF!,MATCH($Q643,#REF!,0)),"")</f>
        <v/>
      </c>
      <c r="Z643" s="46" t="str">
        <f t="array" ref="Z643">IFERROR(INDEX(#REF!,MATCH($Q643,#REF!,0)),"")</f>
        <v/>
      </c>
      <c r="AA643" s="46" t="e">
        <f t="shared" si="6"/>
        <v>#VALUE!</v>
      </c>
      <c r="AB643" s="44"/>
      <c r="AC643" s="44"/>
      <c r="AD643" s="44"/>
    </row>
    <row r="644" spans="1:30" ht="15.75" hidden="1" customHeight="1">
      <c r="A644" s="47" t="s">
        <v>1447</v>
      </c>
      <c r="B644" s="47" t="s">
        <v>51</v>
      </c>
      <c r="C644" s="60" t="s">
        <v>1448</v>
      </c>
      <c r="D644" s="49" t="s">
        <v>53</v>
      </c>
      <c r="E644" s="49">
        <v>2</v>
      </c>
      <c r="F644" s="50">
        <v>70</v>
      </c>
      <c r="G644" s="51" t="s">
        <v>54</v>
      </c>
      <c r="H644" s="52">
        <v>46143</v>
      </c>
      <c r="I644" s="53" t="s">
        <v>55</v>
      </c>
      <c r="J644" s="53" t="s">
        <v>56</v>
      </c>
      <c r="K644" s="53" t="s">
        <v>164</v>
      </c>
      <c r="L644" s="53" t="s">
        <v>91</v>
      </c>
      <c r="M644" s="54" t="s">
        <v>73</v>
      </c>
      <c r="N644" s="55" t="s">
        <v>884</v>
      </c>
      <c r="O644" s="56" t="s">
        <v>60</v>
      </c>
      <c r="P644" s="56"/>
      <c r="Q644" s="56"/>
      <c r="R644" s="57" t="s">
        <v>304</v>
      </c>
      <c r="S644" s="57" t="s">
        <v>305</v>
      </c>
      <c r="T644" s="56"/>
      <c r="U644" s="56"/>
      <c r="V644" s="57" t="str">
        <f t="array" ref="V644">IFERROR(INDEX(#REF!,MATCH($Q644,#REF!,0)),"")</f>
        <v/>
      </c>
      <c r="W644" s="57" t="str">
        <f t="array" ref="W644">IFERROR(INDEX(#REF!,MATCH($Q644,#REF!,0)),"")</f>
        <v/>
      </c>
      <c r="X644" s="58" t="str">
        <f t="array" ref="X644">IFERROR(INDEX(#REF!,MATCH($Q644,#REF!,0)),"")</f>
        <v/>
      </c>
      <c r="Y644" s="58" t="str">
        <f t="array" ref="Y644">IFERROR(INDEX(#REF!,MATCH($Q644,#REF!,0)),"")</f>
        <v/>
      </c>
      <c r="Z644" s="58" t="str">
        <f t="array" ref="Z644">IFERROR(INDEX(#REF!,MATCH($Q644,#REF!,0)),"")</f>
        <v/>
      </c>
      <c r="AA644" s="58" t="e">
        <f t="shared" si="6"/>
        <v>#VALUE!</v>
      </c>
      <c r="AB644" s="56"/>
      <c r="AC644" s="56"/>
      <c r="AD644" s="56"/>
    </row>
    <row r="645" spans="1:30" ht="15.75" hidden="1" customHeight="1">
      <c r="A645" s="35" t="s">
        <v>1449</v>
      </c>
      <c r="B645" s="71" t="s">
        <v>51</v>
      </c>
      <c r="C645" s="36" t="s">
        <v>1446</v>
      </c>
      <c r="D645" s="72" t="s">
        <v>53</v>
      </c>
      <c r="E645" s="72">
        <v>1</v>
      </c>
      <c r="F645" s="73">
        <v>70</v>
      </c>
      <c r="G645" s="74" t="s">
        <v>54</v>
      </c>
      <c r="H645" s="86">
        <v>46143</v>
      </c>
      <c r="I645" s="75" t="s">
        <v>55</v>
      </c>
      <c r="J645" s="75" t="s">
        <v>56</v>
      </c>
      <c r="K645" s="75" t="s">
        <v>164</v>
      </c>
      <c r="L645" s="75" t="s">
        <v>91</v>
      </c>
      <c r="M645" s="42" t="s">
        <v>73</v>
      </c>
      <c r="N645" s="69" t="s">
        <v>884</v>
      </c>
      <c r="O645" s="44" t="s">
        <v>60</v>
      </c>
      <c r="P645" s="44"/>
      <c r="Q645" s="44"/>
      <c r="R645" s="45" t="str">
        <f t="array" ref="R645">IFERROR(INDEX('BANCO DE DADOS'!$C$3:$C1104,MATCH(C645,'BANCO DE DADOS'!$B$3:$B1104,0),0),"")</f>
        <v>PREFEITURA DAL</v>
      </c>
      <c r="S645" s="45" t="str">
        <f t="array" ref="S645">IFERROR(INDEX('BANCO DE DADOS'!$D$3:$D1104,MATCH(C645,'BANCO DE DADOS'!$B$3:$B1104,0),0),"")</f>
        <v>COMPRA DE FERRAMENTAS</v>
      </c>
      <c r="T645" s="44"/>
      <c r="U645" s="44"/>
      <c r="V645" s="45" t="str">
        <f t="array" ref="V645">IFERROR(INDEX(#REF!,MATCH($Q645,#REF!,0)),"")</f>
        <v/>
      </c>
      <c r="W645" s="45" t="str">
        <f t="array" ref="W645">IFERROR(INDEX(#REF!,MATCH($Q645,#REF!,0)),"")</f>
        <v/>
      </c>
      <c r="X645" s="46" t="str">
        <f t="array" ref="X645">IFERROR(INDEX(#REF!,MATCH($Q645,#REF!,0)),"")</f>
        <v/>
      </c>
      <c r="Y645" s="46" t="str">
        <f t="array" ref="Y645">IFERROR(INDEX(#REF!,MATCH($Q645,#REF!,0)),"")</f>
        <v/>
      </c>
      <c r="Z645" s="46" t="str">
        <f t="array" ref="Z645">IFERROR(INDEX(#REF!,MATCH($Q645,#REF!,0)),"")</f>
        <v/>
      </c>
      <c r="AA645" s="46" t="e">
        <f t="shared" si="6"/>
        <v>#VALUE!</v>
      </c>
      <c r="AB645" s="44"/>
      <c r="AC645" s="44"/>
      <c r="AD645" s="44"/>
    </row>
    <row r="646" spans="1:30" ht="15.75" hidden="1" customHeight="1">
      <c r="A646" s="47" t="s">
        <v>1450</v>
      </c>
      <c r="B646" s="47" t="s">
        <v>51</v>
      </c>
      <c r="C646" s="60" t="s">
        <v>1451</v>
      </c>
      <c r="D646" s="49" t="s">
        <v>53</v>
      </c>
      <c r="E646" s="49">
        <v>6</v>
      </c>
      <c r="F646" s="50">
        <v>60</v>
      </c>
      <c r="G646" s="51" t="s">
        <v>54</v>
      </c>
      <c r="H646" s="52">
        <v>46143</v>
      </c>
      <c r="I646" s="53" t="s">
        <v>55</v>
      </c>
      <c r="J646" s="53" t="s">
        <v>56</v>
      </c>
      <c r="K646" s="53" t="s">
        <v>164</v>
      </c>
      <c r="L646" s="53" t="s">
        <v>91</v>
      </c>
      <c r="M646" s="54" t="s">
        <v>109</v>
      </c>
      <c r="N646" s="55" t="s">
        <v>884</v>
      </c>
      <c r="O646" s="56" t="s">
        <v>60</v>
      </c>
      <c r="P646" s="56"/>
      <c r="Q646" s="56"/>
      <c r="R646" s="57" t="s">
        <v>322</v>
      </c>
      <c r="S646" s="57" t="s">
        <v>323</v>
      </c>
      <c r="T646" s="56"/>
      <c r="U646" s="56"/>
      <c r="V646" s="57" t="str">
        <f t="array" ref="V646">IFERROR(INDEX(#REF!,MATCH($Q646,#REF!,0)),"")</f>
        <v/>
      </c>
      <c r="W646" s="57" t="str">
        <f t="array" ref="W646">IFERROR(INDEX(#REF!,MATCH($Q646,#REF!,0)),"")</f>
        <v/>
      </c>
      <c r="X646" s="58" t="str">
        <f t="array" ref="X646">IFERROR(INDEX(#REF!,MATCH($Q646,#REF!,0)),"")</f>
        <v/>
      </c>
      <c r="Y646" s="58" t="str">
        <f t="array" ref="Y646">IFERROR(INDEX(#REF!,MATCH($Q646,#REF!,0)),"")</f>
        <v/>
      </c>
      <c r="Z646" s="58" t="str">
        <f t="array" ref="Z646">IFERROR(INDEX(#REF!,MATCH($Q646,#REF!,0)),"")</f>
        <v/>
      </c>
      <c r="AA646" s="58" t="e">
        <f t="shared" si="6"/>
        <v>#VALUE!</v>
      </c>
      <c r="AB646" s="56"/>
      <c r="AC646" s="56"/>
      <c r="AD646" s="56"/>
    </row>
    <row r="647" spans="1:30" ht="15.75" hidden="1" customHeight="1">
      <c r="A647" s="35" t="s">
        <v>1452</v>
      </c>
      <c r="B647" s="35" t="s">
        <v>51</v>
      </c>
      <c r="C647" s="36" t="s">
        <v>1453</v>
      </c>
      <c r="D647" s="37" t="s">
        <v>53</v>
      </c>
      <c r="E647" s="37">
        <v>2</v>
      </c>
      <c r="F647" s="38">
        <v>60</v>
      </c>
      <c r="G647" s="39" t="s">
        <v>54</v>
      </c>
      <c r="H647" s="40">
        <v>46143</v>
      </c>
      <c r="I647" s="41" t="s">
        <v>55</v>
      </c>
      <c r="J647" s="41" t="s">
        <v>56</v>
      </c>
      <c r="K647" s="41" t="s">
        <v>164</v>
      </c>
      <c r="L647" s="41" t="s">
        <v>91</v>
      </c>
      <c r="M647" s="70" t="s">
        <v>102</v>
      </c>
      <c r="N647" s="43" t="s">
        <v>884</v>
      </c>
      <c r="O647" s="44" t="s">
        <v>60</v>
      </c>
      <c r="P647" s="44"/>
      <c r="Q647" s="44"/>
      <c r="R647" s="45" t="s">
        <v>304</v>
      </c>
      <c r="S647" s="45" t="s">
        <v>305</v>
      </c>
      <c r="T647" s="44"/>
      <c r="U647" s="44"/>
      <c r="V647" s="45" t="str">
        <f t="array" ref="V647">IFERROR(INDEX(#REF!,MATCH($Q647,#REF!,0)),"")</f>
        <v/>
      </c>
      <c r="W647" s="45" t="str">
        <f t="array" ref="W647">IFERROR(INDEX(#REF!,MATCH($Q647,#REF!,0)),"")</f>
        <v/>
      </c>
      <c r="X647" s="46" t="str">
        <f t="array" ref="X647">IFERROR(INDEX(#REF!,MATCH($Q647,#REF!,0)),"")</f>
        <v/>
      </c>
      <c r="Y647" s="46" t="str">
        <f t="array" ref="Y647">IFERROR(INDEX(#REF!,MATCH($Q647,#REF!,0)),"")</f>
        <v/>
      </c>
      <c r="Z647" s="46" t="str">
        <f t="array" ref="Z647">IFERROR(INDEX(#REF!,MATCH($Q647,#REF!,0)),"")</f>
        <v/>
      </c>
      <c r="AA647" s="46" t="e">
        <f t="shared" si="6"/>
        <v>#VALUE!</v>
      </c>
      <c r="AB647" s="44"/>
      <c r="AC647" s="44"/>
      <c r="AD647" s="44"/>
    </row>
    <row r="648" spans="1:30" ht="15.75" hidden="1" customHeight="1">
      <c r="A648" s="47" t="s">
        <v>1454</v>
      </c>
      <c r="B648" s="47" t="s">
        <v>51</v>
      </c>
      <c r="C648" s="60" t="s">
        <v>1426</v>
      </c>
      <c r="D648" s="49" t="s">
        <v>53</v>
      </c>
      <c r="E648" s="49">
        <v>10</v>
      </c>
      <c r="F648" s="50">
        <v>50</v>
      </c>
      <c r="G648" s="51" t="s">
        <v>54</v>
      </c>
      <c r="H648" s="52">
        <v>46143</v>
      </c>
      <c r="I648" s="53" t="s">
        <v>55</v>
      </c>
      <c r="J648" s="53" t="s">
        <v>56</v>
      </c>
      <c r="K648" s="53" t="s">
        <v>164</v>
      </c>
      <c r="L648" s="53" t="s">
        <v>91</v>
      </c>
      <c r="M648" s="54" t="s">
        <v>136</v>
      </c>
      <c r="N648" s="55" t="s">
        <v>884</v>
      </c>
      <c r="O648" s="56" t="s">
        <v>60</v>
      </c>
      <c r="P648" s="56"/>
      <c r="Q648" s="56"/>
      <c r="R648" s="57" t="s">
        <v>729</v>
      </c>
      <c r="S648" s="57" t="s">
        <v>730</v>
      </c>
      <c r="T648" s="56"/>
      <c r="U648" s="56"/>
      <c r="V648" s="57" t="str">
        <f t="array" ref="V648">IFERROR(INDEX(#REF!,MATCH($Q648,#REF!,0)),"")</f>
        <v/>
      </c>
      <c r="W648" s="57" t="str">
        <f t="array" ref="W648">IFERROR(INDEX(#REF!,MATCH($Q648,#REF!,0)),"")</f>
        <v/>
      </c>
      <c r="X648" s="58" t="str">
        <f t="array" ref="X648">IFERROR(INDEX(#REF!,MATCH($Q648,#REF!,0)),"")</f>
        <v/>
      </c>
      <c r="Y648" s="58" t="str">
        <f t="array" ref="Y648">IFERROR(INDEX(#REF!,MATCH($Q648,#REF!,0)),"")</f>
        <v/>
      </c>
      <c r="Z648" s="58" t="str">
        <f t="array" ref="Z648">IFERROR(INDEX(#REF!,MATCH($Q648,#REF!,0)),"")</f>
        <v/>
      </c>
      <c r="AA648" s="58" t="e">
        <f t="shared" si="6"/>
        <v>#VALUE!</v>
      </c>
      <c r="AB648" s="56"/>
      <c r="AC648" s="56"/>
      <c r="AD648" s="56"/>
    </row>
    <row r="649" spans="1:30" ht="15.75" hidden="1" customHeight="1">
      <c r="A649" s="35" t="s">
        <v>1455</v>
      </c>
      <c r="B649" s="35" t="s">
        <v>51</v>
      </c>
      <c r="C649" s="36" t="s">
        <v>1456</v>
      </c>
      <c r="D649" s="37" t="s">
        <v>53</v>
      </c>
      <c r="E649" s="37">
        <v>10</v>
      </c>
      <c r="F649" s="38">
        <v>50</v>
      </c>
      <c r="G649" s="39" t="s">
        <v>54</v>
      </c>
      <c r="H649" s="40">
        <v>46143</v>
      </c>
      <c r="I649" s="41" t="s">
        <v>55</v>
      </c>
      <c r="J649" s="41" t="s">
        <v>56</v>
      </c>
      <c r="K649" s="41" t="s">
        <v>164</v>
      </c>
      <c r="L649" s="41" t="s">
        <v>91</v>
      </c>
      <c r="M649" s="42" t="s">
        <v>59</v>
      </c>
      <c r="N649" s="43" t="s">
        <v>884</v>
      </c>
      <c r="O649" s="44" t="s">
        <v>60</v>
      </c>
      <c r="P649" s="44"/>
      <c r="Q649" s="44"/>
      <c r="R649" s="45" t="s">
        <v>322</v>
      </c>
      <c r="S649" s="45" t="s">
        <v>323</v>
      </c>
      <c r="T649" s="44"/>
      <c r="U649" s="44"/>
      <c r="V649" s="45" t="str">
        <f t="array" ref="V649">IFERROR(INDEX(#REF!,MATCH($Q649,#REF!,0)),"")</f>
        <v/>
      </c>
      <c r="W649" s="45" t="str">
        <f t="array" ref="W649">IFERROR(INDEX(#REF!,MATCH($Q649,#REF!,0)),"")</f>
        <v/>
      </c>
      <c r="X649" s="46" t="str">
        <f t="array" ref="X649">IFERROR(INDEX(#REF!,MATCH($Q649,#REF!,0)),"")</f>
        <v/>
      </c>
      <c r="Y649" s="46" t="str">
        <f t="array" ref="Y649">IFERROR(INDEX(#REF!,MATCH($Q649,#REF!,0)),"")</f>
        <v/>
      </c>
      <c r="Z649" s="46" t="str">
        <f t="array" ref="Z649">IFERROR(INDEX(#REF!,MATCH($Q649,#REF!,0)),"")</f>
        <v/>
      </c>
      <c r="AA649" s="46" t="e">
        <f t="shared" si="6"/>
        <v>#VALUE!</v>
      </c>
      <c r="AB649" s="44"/>
      <c r="AC649" s="44"/>
      <c r="AD649" s="44"/>
    </row>
    <row r="650" spans="1:30" ht="15.75" hidden="1" customHeight="1">
      <c r="A650" s="47" t="s">
        <v>1457</v>
      </c>
      <c r="B650" s="47" t="s">
        <v>51</v>
      </c>
      <c r="C650" s="60" t="s">
        <v>1458</v>
      </c>
      <c r="D650" s="49" t="s">
        <v>53</v>
      </c>
      <c r="E650" s="49">
        <v>2</v>
      </c>
      <c r="F650" s="50">
        <v>50</v>
      </c>
      <c r="G650" s="51" t="s">
        <v>54</v>
      </c>
      <c r="H650" s="52">
        <v>46143</v>
      </c>
      <c r="I650" s="53" t="s">
        <v>55</v>
      </c>
      <c r="J650" s="53" t="s">
        <v>56</v>
      </c>
      <c r="K650" s="53" t="s">
        <v>164</v>
      </c>
      <c r="L650" s="53" t="s">
        <v>91</v>
      </c>
      <c r="M650" s="54" t="s">
        <v>73</v>
      </c>
      <c r="N650" s="55" t="s">
        <v>884</v>
      </c>
      <c r="O650" s="56" t="s">
        <v>60</v>
      </c>
      <c r="P650" s="56"/>
      <c r="Q650" s="56"/>
      <c r="R650" s="57" t="s">
        <v>304</v>
      </c>
      <c r="S650" s="57" t="s">
        <v>305</v>
      </c>
      <c r="T650" s="56"/>
      <c r="U650" s="56"/>
      <c r="V650" s="57" t="str">
        <f t="array" ref="V650">IFERROR(INDEX(#REF!,MATCH($Q650,#REF!,0)),"")</f>
        <v/>
      </c>
      <c r="W650" s="57" t="str">
        <f t="array" ref="W650">IFERROR(INDEX(#REF!,MATCH($Q650,#REF!,0)),"")</f>
        <v/>
      </c>
      <c r="X650" s="58" t="str">
        <f t="array" ref="X650">IFERROR(INDEX(#REF!,MATCH($Q650,#REF!,0)),"")</f>
        <v/>
      </c>
      <c r="Y650" s="58" t="str">
        <f t="array" ref="Y650">IFERROR(INDEX(#REF!,MATCH($Q650,#REF!,0)),"")</f>
        <v/>
      </c>
      <c r="Z650" s="58" t="str">
        <f t="array" ref="Z650">IFERROR(INDEX(#REF!,MATCH($Q650,#REF!,0)),"")</f>
        <v/>
      </c>
      <c r="AA650" s="58" t="e">
        <f t="shared" si="6"/>
        <v>#VALUE!</v>
      </c>
      <c r="AB650" s="56"/>
      <c r="AC650" s="56"/>
      <c r="AD650" s="56"/>
    </row>
    <row r="651" spans="1:30" ht="15.75" hidden="1" customHeight="1">
      <c r="A651" s="35" t="s">
        <v>1459</v>
      </c>
      <c r="B651" s="35" t="s">
        <v>51</v>
      </c>
      <c r="C651" s="36" t="s">
        <v>1460</v>
      </c>
      <c r="D651" s="37" t="s">
        <v>53</v>
      </c>
      <c r="E651" s="37">
        <v>2</v>
      </c>
      <c r="F651" s="38">
        <v>40</v>
      </c>
      <c r="G651" s="39" t="s">
        <v>54</v>
      </c>
      <c r="H651" s="40">
        <v>46143</v>
      </c>
      <c r="I651" s="41" t="s">
        <v>55</v>
      </c>
      <c r="J651" s="41" t="s">
        <v>56</v>
      </c>
      <c r="K651" s="41" t="s">
        <v>164</v>
      </c>
      <c r="L651" s="41" t="s">
        <v>91</v>
      </c>
      <c r="M651" s="42" t="s">
        <v>153</v>
      </c>
      <c r="N651" s="43" t="s">
        <v>884</v>
      </c>
      <c r="O651" s="44" t="s">
        <v>60</v>
      </c>
      <c r="P651" s="44"/>
      <c r="Q651" s="44"/>
      <c r="R651" s="45" t="s">
        <v>322</v>
      </c>
      <c r="S651" s="45" t="s">
        <v>323</v>
      </c>
      <c r="T651" s="44"/>
      <c r="U651" s="44"/>
      <c r="V651" s="45" t="str">
        <f t="array" ref="V651">IFERROR(INDEX(#REF!,MATCH($Q651,#REF!,0)),"")</f>
        <v/>
      </c>
      <c r="W651" s="45" t="str">
        <f t="array" ref="W651">IFERROR(INDEX(#REF!,MATCH($Q651,#REF!,0)),"")</f>
        <v/>
      </c>
      <c r="X651" s="46" t="str">
        <f t="array" ref="X651">IFERROR(INDEX(#REF!,MATCH($Q651,#REF!,0)),"")</f>
        <v/>
      </c>
      <c r="Y651" s="46" t="str">
        <f t="array" ref="Y651">IFERROR(INDEX(#REF!,MATCH($Q651,#REF!,0)),"")</f>
        <v/>
      </c>
      <c r="Z651" s="46" t="str">
        <f t="array" ref="Z651">IFERROR(INDEX(#REF!,MATCH($Q651,#REF!,0)),"")</f>
        <v/>
      </c>
      <c r="AA651" s="46" t="e">
        <f t="shared" si="6"/>
        <v>#VALUE!</v>
      </c>
      <c r="AB651" s="44"/>
      <c r="AC651" s="44"/>
      <c r="AD651" s="44"/>
    </row>
    <row r="652" spans="1:30" ht="15.75" hidden="1" customHeight="1">
      <c r="A652" s="47" t="s">
        <v>1461</v>
      </c>
      <c r="B652" s="47" t="s">
        <v>51</v>
      </c>
      <c r="C652" s="60" t="s">
        <v>1462</v>
      </c>
      <c r="D652" s="49" t="s">
        <v>53</v>
      </c>
      <c r="E652" s="49">
        <v>6</v>
      </c>
      <c r="F652" s="50">
        <v>30</v>
      </c>
      <c r="G652" s="51" t="s">
        <v>54</v>
      </c>
      <c r="H652" s="52">
        <v>46143</v>
      </c>
      <c r="I652" s="53" t="s">
        <v>55</v>
      </c>
      <c r="J652" s="53" t="s">
        <v>56</v>
      </c>
      <c r="K652" s="53" t="s">
        <v>164</v>
      </c>
      <c r="L652" s="53" t="s">
        <v>91</v>
      </c>
      <c r="M652" s="54" t="s">
        <v>73</v>
      </c>
      <c r="N652" s="55" t="s">
        <v>884</v>
      </c>
      <c r="O652" s="56" t="s">
        <v>60</v>
      </c>
      <c r="P652" s="56"/>
      <c r="Q652" s="56"/>
      <c r="R652" s="57" t="s">
        <v>322</v>
      </c>
      <c r="S652" s="57" t="s">
        <v>323</v>
      </c>
      <c r="T652" s="56"/>
      <c r="U652" s="56"/>
      <c r="V652" s="57" t="str">
        <f t="array" ref="V652">IFERROR(INDEX(#REF!,MATCH($Q652,#REF!,0)),"")</f>
        <v/>
      </c>
      <c r="W652" s="57" t="str">
        <f t="array" ref="W652">IFERROR(INDEX(#REF!,MATCH($Q652,#REF!,0)),"")</f>
        <v/>
      </c>
      <c r="X652" s="58" t="str">
        <f t="array" ref="X652">IFERROR(INDEX(#REF!,MATCH($Q652,#REF!,0)),"")</f>
        <v/>
      </c>
      <c r="Y652" s="58" t="str">
        <f t="array" ref="Y652">IFERROR(INDEX(#REF!,MATCH($Q652,#REF!,0)),"")</f>
        <v/>
      </c>
      <c r="Z652" s="58" t="str">
        <f t="array" ref="Z652">IFERROR(INDEX(#REF!,MATCH($Q652,#REF!,0)),"")</f>
        <v/>
      </c>
      <c r="AA652" s="58" t="e">
        <f t="shared" si="6"/>
        <v>#VALUE!</v>
      </c>
      <c r="AB652" s="56"/>
      <c r="AC652" s="56"/>
      <c r="AD652" s="56"/>
    </row>
    <row r="653" spans="1:30" ht="15.75" hidden="1" customHeight="1">
      <c r="A653" s="35" t="s">
        <v>1463</v>
      </c>
      <c r="B653" s="35" t="s">
        <v>51</v>
      </c>
      <c r="C653" s="36" t="s">
        <v>1464</v>
      </c>
      <c r="D653" s="37" t="s">
        <v>53</v>
      </c>
      <c r="E653" s="37">
        <v>20</v>
      </c>
      <c r="F653" s="38">
        <v>20</v>
      </c>
      <c r="G653" s="39" t="s">
        <v>54</v>
      </c>
      <c r="H653" s="40">
        <v>46143</v>
      </c>
      <c r="I653" s="41" t="s">
        <v>55</v>
      </c>
      <c r="J653" s="41" t="s">
        <v>56</v>
      </c>
      <c r="K653" s="41" t="s">
        <v>164</v>
      </c>
      <c r="L653" s="41" t="s">
        <v>91</v>
      </c>
      <c r="M653" s="70" t="s">
        <v>102</v>
      </c>
      <c r="N653" s="43" t="s">
        <v>884</v>
      </c>
      <c r="O653" s="44" t="s">
        <v>60</v>
      </c>
      <c r="P653" s="44"/>
      <c r="Q653" s="44"/>
      <c r="R653" s="45" t="s">
        <v>158</v>
      </c>
      <c r="S653" s="45" t="s">
        <v>515</v>
      </c>
      <c r="T653" s="44"/>
      <c r="U653" s="44"/>
      <c r="V653" s="45" t="str">
        <f t="array" ref="V653">IFERROR(INDEX(#REF!,MATCH($Q653,#REF!,0)),"")</f>
        <v/>
      </c>
      <c r="W653" s="45" t="str">
        <f t="array" ref="W653">IFERROR(INDEX(#REF!,MATCH($Q653,#REF!,0)),"")</f>
        <v/>
      </c>
      <c r="X653" s="46" t="str">
        <f t="array" ref="X653">IFERROR(INDEX(#REF!,MATCH($Q653,#REF!,0)),"")</f>
        <v/>
      </c>
      <c r="Y653" s="46" t="str">
        <f t="array" ref="Y653">IFERROR(INDEX(#REF!,MATCH($Q653,#REF!,0)),"")</f>
        <v/>
      </c>
      <c r="Z653" s="46" t="str">
        <f t="array" ref="Z653">IFERROR(INDEX(#REF!,MATCH($Q653,#REF!,0)),"")</f>
        <v/>
      </c>
      <c r="AA653" s="46" t="e">
        <f t="shared" si="6"/>
        <v>#VALUE!</v>
      </c>
      <c r="AB653" s="44"/>
      <c r="AC653" s="44"/>
      <c r="AD653" s="44"/>
    </row>
    <row r="654" spans="1:30" ht="15.75" hidden="1" customHeight="1">
      <c r="A654" s="47" t="s">
        <v>1465</v>
      </c>
      <c r="B654" s="47" t="s">
        <v>51</v>
      </c>
      <c r="C654" s="60" t="s">
        <v>1466</v>
      </c>
      <c r="D654" s="49" t="s">
        <v>53</v>
      </c>
      <c r="E654" s="49">
        <v>50</v>
      </c>
      <c r="F654" s="50">
        <v>1800</v>
      </c>
      <c r="G654" s="51" t="s">
        <v>54</v>
      </c>
      <c r="H654" s="52">
        <v>46174</v>
      </c>
      <c r="I654" s="53" t="s">
        <v>55</v>
      </c>
      <c r="J654" s="53" t="s">
        <v>56</v>
      </c>
      <c r="K654" s="53" t="s">
        <v>55</v>
      </c>
      <c r="L654" s="53" t="s">
        <v>91</v>
      </c>
      <c r="M654" s="54" t="s">
        <v>59</v>
      </c>
      <c r="N654" s="55" t="s">
        <v>884</v>
      </c>
      <c r="O654" s="56" t="s">
        <v>60</v>
      </c>
      <c r="P654" s="56"/>
      <c r="Q654" s="56"/>
      <c r="R654" s="57" t="s">
        <v>228</v>
      </c>
      <c r="S654" s="57" t="s">
        <v>229</v>
      </c>
      <c r="T654" s="56"/>
      <c r="U654" s="56"/>
      <c r="V654" s="57" t="str">
        <f t="array" ref="V654">IFERROR(INDEX(#REF!,MATCH($Q654,#REF!,0)),"")</f>
        <v/>
      </c>
      <c r="W654" s="57" t="str">
        <f t="array" ref="W654">IFERROR(INDEX(#REF!,MATCH($Q654,#REF!,0)),"")</f>
        <v/>
      </c>
      <c r="X654" s="58" t="str">
        <f t="array" ref="X654">IFERROR(INDEX(#REF!,MATCH($Q654,#REF!,0)),"")</f>
        <v/>
      </c>
      <c r="Y654" s="58" t="str">
        <f t="array" ref="Y654">IFERROR(INDEX(#REF!,MATCH($Q654,#REF!,0)),"")</f>
        <v/>
      </c>
      <c r="Z654" s="58" t="str">
        <f t="array" ref="Z654">IFERROR(INDEX(#REF!,MATCH($Q654,#REF!,0)),"")</f>
        <v/>
      </c>
      <c r="AA654" s="58" t="e">
        <f t="shared" si="6"/>
        <v>#VALUE!</v>
      </c>
      <c r="AB654" s="56"/>
      <c r="AC654" s="56"/>
      <c r="AD654" s="56"/>
    </row>
    <row r="655" spans="1:30" ht="15.75" hidden="1" customHeight="1">
      <c r="A655" s="35" t="s">
        <v>1467</v>
      </c>
      <c r="B655" s="35" t="s">
        <v>861</v>
      </c>
      <c r="C655" s="36" t="s">
        <v>840</v>
      </c>
      <c r="D655" s="37" t="s">
        <v>53</v>
      </c>
      <c r="E655" s="37">
        <v>1</v>
      </c>
      <c r="F655" s="38">
        <v>19184</v>
      </c>
      <c r="G655" s="39" t="s">
        <v>54</v>
      </c>
      <c r="H655" s="40">
        <v>46266</v>
      </c>
      <c r="I655" s="41" t="s">
        <v>55</v>
      </c>
      <c r="J655" s="41" t="s">
        <v>56</v>
      </c>
      <c r="K655" s="41" t="s">
        <v>841</v>
      </c>
      <c r="L655" s="41" t="s">
        <v>91</v>
      </c>
      <c r="M655" s="64" t="s">
        <v>95</v>
      </c>
      <c r="N655" s="43" t="s">
        <v>884</v>
      </c>
      <c r="O655" s="44" t="s">
        <v>60</v>
      </c>
      <c r="P655" s="44"/>
      <c r="Q655" s="44"/>
      <c r="R655" s="45"/>
      <c r="S655" s="45" t="s">
        <v>840</v>
      </c>
      <c r="T655" s="44"/>
      <c r="U655" s="44"/>
      <c r="V655" s="45" t="str">
        <f t="array" ref="V655">IFERROR(INDEX(#REF!,MATCH($Q655,#REF!,0)),"")</f>
        <v/>
      </c>
      <c r="W655" s="45" t="str">
        <f t="array" ref="W655">IFERROR(INDEX(#REF!,MATCH($Q655,#REF!,0)),"")</f>
        <v/>
      </c>
      <c r="X655" s="46" t="str">
        <f t="array" ref="X655">IFERROR(INDEX(#REF!,MATCH($Q655,#REF!,0)),"")</f>
        <v/>
      </c>
      <c r="Y655" s="46" t="str">
        <f t="array" ref="Y655">IFERROR(INDEX(#REF!,MATCH($Q655,#REF!,0)),"")</f>
        <v/>
      </c>
      <c r="Z655" s="46" t="str">
        <f t="array" ref="Z655">IFERROR(INDEX(#REF!,MATCH($Q655,#REF!,0)),"")</f>
        <v/>
      </c>
      <c r="AA655" s="46" t="e">
        <f t="shared" si="6"/>
        <v>#VALUE!</v>
      </c>
      <c r="AB655" s="44"/>
      <c r="AC655" s="44"/>
      <c r="AD655" s="44"/>
    </row>
    <row r="656" spans="1:30" ht="15.75" hidden="1" customHeight="1">
      <c r="A656" s="47" t="s">
        <v>1468</v>
      </c>
      <c r="B656" s="76" t="s">
        <v>848</v>
      </c>
      <c r="C656" s="60" t="s">
        <v>1469</v>
      </c>
      <c r="D656" s="77" t="s">
        <v>53</v>
      </c>
      <c r="E656" s="77">
        <v>180</v>
      </c>
      <c r="F656" s="78">
        <v>185849.9</v>
      </c>
      <c r="G656" s="79" t="s">
        <v>54</v>
      </c>
      <c r="H656" s="40">
        <v>46266</v>
      </c>
      <c r="I656" s="61" t="s">
        <v>55</v>
      </c>
      <c r="J656" s="61" t="s">
        <v>56</v>
      </c>
      <c r="K656" s="61" t="s">
        <v>850</v>
      </c>
      <c r="L656" s="61" t="s">
        <v>58</v>
      </c>
      <c r="M656" s="62" t="s">
        <v>73</v>
      </c>
      <c r="N656" s="69" t="s">
        <v>884</v>
      </c>
      <c r="O656" s="56" t="s">
        <v>60</v>
      </c>
      <c r="P656" s="56"/>
      <c r="Q656" s="56"/>
      <c r="R656" s="57"/>
      <c r="S656" s="57" t="s">
        <v>1470</v>
      </c>
      <c r="T656" s="56"/>
      <c r="U656" s="56"/>
      <c r="V656" s="56" t="s">
        <v>1471</v>
      </c>
      <c r="W656" s="57" t="str">
        <f t="array" ref="W656">IFERROR(INDEX(#REF!,MATCH($Q656,#REF!,0)),"")</f>
        <v/>
      </c>
      <c r="X656" s="58" t="str">
        <f t="array" ref="X656">IFERROR(INDEX(#REF!,MATCH($Q656,#REF!,0)),"")</f>
        <v/>
      </c>
      <c r="Y656" s="58" t="str">
        <f t="array" ref="Y656">IFERROR(INDEX(#REF!,MATCH($Q656,#REF!,0)),"")</f>
        <v/>
      </c>
      <c r="Z656" s="58" t="str">
        <f t="array" ref="Z656">IFERROR(INDEX(#REF!,MATCH($Q656,#REF!,0)),"")</f>
        <v/>
      </c>
      <c r="AA656" s="58" t="e">
        <f t="shared" si="6"/>
        <v>#VALUE!</v>
      </c>
      <c r="AB656" s="56"/>
      <c r="AC656" s="56"/>
      <c r="AD656" s="56"/>
    </row>
    <row r="657" spans="1:30" ht="15.75" hidden="1" customHeight="1">
      <c r="A657" s="35" t="s">
        <v>1472</v>
      </c>
      <c r="B657" s="35" t="s">
        <v>848</v>
      </c>
      <c r="C657" s="36" t="s">
        <v>1473</v>
      </c>
      <c r="D657" s="37" t="s">
        <v>53</v>
      </c>
      <c r="E657" s="37">
        <v>50</v>
      </c>
      <c r="F657" s="38">
        <v>163066.63</v>
      </c>
      <c r="G657" s="39" t="s">
        <v>54</v>
      </c>
      <c r="H657" s="40">
        <v>46204</v>
      </c>
      <c r="I657" s="41" t="s">
        <v>55</v>
      </c>
      <c r="J657" s="75" t="s">
        <v>56</v>
      </c>
      <c r="K657" s="75" t="s">
        <v>850</v>
      </c>
      <c r="L657" s="75" t="s">
        <v>58</v>
      </c>
      <c r="M657" s="42" t="s">
        <v>73</v>
      </c>
      <c r="N657" s="43" t="s">
        <v>884</v>
      </c>
      <c r="O657" s="44" t="s">
        <v>60</v>
      </c>
      <c r="P657" s="44"/>
      <c r="Q657" s="44"/>
      <c r="R657" s="45"/>
      <c r="S657" s="45" t="s">
        <v>1474</v>
      </c>
      <c r="T657" s="44"/>
      <c r="U657" s="44"/>
      <c r="V657" s="45" t="str">
        <f t="array" ref="V657">IFERROR(INDEX(#REF!,MATCH($Q657,#REF!,0)),"")</f>
        <v/>
      </c>
      <c r="W657" s="45" t="str">
        <f t="array" ref="W657">IFERROR(INDEX(#REF!,MATCH($Q657,#REF!,0)),"")</f>
        <v/>
      </c>
      <c r="X657" s="46" t="str">
        <f t="array" ref="X657">IFERROR(INDEX(#REF!,MATCH($Q657,#REF!,0)),"")</f>
        <v/>
      </c>
      <c r="Y657" s="46" t="str">
        <f t="array" ref="Y657">IFERROR(INDEX(#REF!,MATCH($Q657,#REF!,0)),"")</f>
        <v/>
      </c>
      <c r="Z657" s="46" t="str">
        <f t="array" ref="Z657">IFERROR(INDEX(#REF!,MATCH($Q657,#REF!,0)),"")</f>
        <v/>
      </c>
      <c r="AA657" s="46" t="e">
        <f t="shared" si="6"/>
        <v>#VALUE!</v>
      </c>
      <c r="AB657" s="44"/>
      <c r="AC657" s="44"/>
      <c r="AD657" s="44"/>
    </row>
    <row r="658" spans="1:30" ht="15.75" hidden="1" customHeight="1">
      <c r="A658" s="76" t="s">
        <v>1475</v>
      </c>
      <c r="B658" s="76" t="s">
        <v>1476</v>
      </c>
      <c r="C658" s="60" t="s">
        <v>1477</v>
      </c>
      <c r="D658" s="77" t="s">
        <v>53</v>
      </c>
      <c r="E658" s="77">
        <v>1</v>
      </c>
      <c r="F658" s="78">
        <v>6990.4</v>
      </c>
      <c r="G658" s="79" t="s">
        <v>54</v>
      </c>
      <c r="H658" s="87">
        <v>46204</v>
      </c>
      <c r="I658" s="61" t="s">
        <v>101</v>
      </c>
      <c r="J658" s="61" t="s">
        <v>56</v>
      </c>
      <c r="K658" s="61" t="s">
        <v>858</v>
      </c>
      <c r="L658" s="61" t="s">
        <v>91</v>
      </c>
      <c r="M658" s="54" t="s">
        <v>1478</v>
      </c>
      <c r="N658" s="70" t="s">
        <v>951</v>
      </c>
      <c r="O658" s="70" t="s">
        <v>60</v>
      </c>
      <c r="P658" s="56"/>
      <c r="Q658" s="56"/>
      <c r="R658" s="57" t="str">
        <f t="array" ref="R658">IFERROR(INDEX('BANCO DE DADOS'!$C$3:$C1104,MATCH(C658,'BANCO DE DADOS'!$B$3:$B1104,0),0),"")</f>
        <v>DEPMAT</v>
      </c>
      <c r="S658" s="57" t="str">
        <f t="array" ref="S658">IFERROR(INDEX('BANCO DE DADOS'!$D$3:$D1104,MATCH(C658,'BANCO DE DADOS'!$B$3:$B1104,0),0),"")</f>
        <v>COMPRA DE PEÇAS E ACESSÓRIOS VEICULARES</v>
      </c>
      <c r="T658" s="56"/>
      <c r="U658" s="56"/>
      <c r="V658" s="70" t="s">
        <v>1479</v>
      </c>
      <c r="W658" s="57" t="str">
        <f t="array" ref="W658">IFERROR(INDEX(#REF!,MATCH($Q658,#REF!,0)),"")</f>
        <v/>
      </c>
      <c r="X658" s="58" t="str">
        <f t="array" ref="X658">IFERROR(INDEX(#REF!,MATCH($Q658,#REF!,0)),"")</f>
        <v/>
      </c>
      <c r="Y658" s="58" t="str">
        <f t="array" ref="Y658">IFERROR(INDEX(#REF!,MATCH($Q658,#REF!,0)),"")</f>
        <v/>
      </c>
      <c r="Z658" s="58" t="str">
        <f t="array" ref="Z658">IFERROR(INDEX(#REF!,MATCH($Q658,#REF!,0)),"")</f>
        <v/>
      </c>
      <c r="AA658" s="58" t="e">
        <f t="shared" si="6"/>
        <v>#VALUE!</v>
      </c>
      <c r="AB658" s="56"/>
      <c r="AC658" s="56"/>
      <c r="AD658" s="56"/>
    </row>
    <row r="659" spans="1:30" ht="15.75" customHeight="1">
      <c r="A659" s="35" t="s">
        <v>1480</v>
      </c>
      <c r="B659" s="35" t="s">
        <v>1407</v>
      </c>
      <c r="C659" s="36" t="s">
        <v>1481</v>
      </c>
      <c r="D659" s="37" t="s">
        <v>53</v>
      </c>
      <c r="E659" s="37">
        <v>1</v>
      </c>
      <c r="F659" s="38">
        <v>25000</v>
      </c>
      <c r="G659" s="39" t="s">
        <v>54</v>
      </c>
      <c r="H659" s="40">
        <v>46235</v>
      </c>
      <c r="I659" s="41" t="s">
        <v>55</v>
      </c>
      <c r="J659" s="41" t="s">
        <v>56</v>
      </c>
      <c r="K659" s="41" t="s">
        <v>164</v>
      </c>
      <c r="L659" s="41" t="s">
        <v>91</v>
      </c>
      <c r="M659" s="42" t="s">
        <v>102</v>
      </c>
      <c r="N659" s="43" t="s">
        <v>884</v>
      </c>
      <c r="O659" s="44" t="s">
        <v>60</v>
      </c>
      <c r="P659" s="44"/>
      <c r="Q659" s="44"/>
      <c r="R659" s="45" t="s">
        <v>1482</v>
      </c>
      <c r="S659" s="45" t="s">
        <v>1483</v>
      </c>
      <c r="T659" s="44"/>
      <c r="U659" s="44"/>
      <c r="V659" s="45" t="str">
        <f t="array" ref="V659">IFERROR(INDEX(#REF!,MATCH($Q659,#REF!,0)),"")</f>
        <v/>
      </c>
      <c r="W659" s="45" t="str">
        <f t="array" ref="W659">IFERROR(INDEX(#REF!,MATCH($Q659,#REF!,0)),"")</f>
        <v/>
      </c>
      <c r="X659" s="46" t="str">
        <f t="array" ref="X659">IFERROR(INDEX(#REF!,MATCH($Q659,#REF!,0)),"")</f>
        <v/>
      </c>
      <c r="Y659" s="46" t="str">
        <f t="array" ref="Y659">IFERROR(INDEX(#REF!,MATCH($Q659,#REF!,0)),"")</f>
        <v/>
      </c>
      <c r="Z659" s="46" t="str">
        <f t="array" ref="Z659">IFERROR(INDEX(#REF!,MATCH($Q659,#REF!,0)),"")</f>
        <v/>
      </c>
      <c r="AA659" s="46" t="e">
        <f t="shared" si="6"/>
        <v>#VALUE!</v>
      </c>
      <c r="AB659" s="44"/>
      <c r="AC659" s="44"/>
      <c r="AD659" s="44"/>
    </row>
    <row r="660" spans="1:30" ht="15.75" hidden="1" customHeight="1">
      <c r="A660" s="76" t="s">
        <v>1484</v>
      </c>
      <c r="B660" s="47" t="s">
        <v>848</v>
      </c>
      <c r="C660" s="60" t="s">
        <v>1485</v>
      </c>
      <c r="D660" s="49" t="s">
        <v>53</v>
      </c>
      <c r="E660" s="49">
        <v>1</v>
      </c>
      <c r="F660" s="50">
        <v>30889</v>
      </c>
      <c r="G660" s="51" t="s">
        <v>54</v>
      </c>
      <c r="H660" s="52">
        <v>46204</v>
      </c>
      <c r="I660" s="53" t="s">
        <v>101</v>
      </c>
      <c r="J660" s="61" t="s">
        <v>56</v>
      </c>
      <c r="K660" s="61" t="s">
        <v>858</v>
      </c>
      <c r="L660" s="61" t="s">
        <v>58</v>
      </c>
      <c r="M660" s="54" t="s">
        <v>102</v>
      </c>
      <c r="N660" s="43" t="s">
        <v>951</v>
      </c>
      <c r="O660" s="70" t="s">
        <v>60</v>
      </c>
      <c r="P660" s="56"/>
      <c r="Q660" s="56"/>
      <c r="R660" s="57"/>
      <c r="S660" s="57"/>
      <c r="T660" s="56"/>
      <c r="U660" s="56"/>
      <c r="V660" s="57" t="str">
        <f t="array" ref="V660">IFERROR(INDEX(#REF!,MATCH($Q660,#REF!,0)),"")</f>
        <v/>
      </c>
      <c r="W660" s="57" t="str">
        <f t="array" ref="W660">IFERROR(INDEX(#REF!,MATCH($Q660,#REF!,0)),"")</f>
        <v/>
      </c>
      <c r="X660" s="58" t="str">
        <f t="array" ref="X660">IFERROR(INDEX(#REF!,MATCH($Q660,#REF!,0)),"")</f>
        <v/>
      </c>
      <c r="Y660" s="58" t="str">
        <f t="array" ref="Y660">IFERROR(INDEX(#REF!,MATCH($Q660,#REF!,0)),"")</f>
        <v/>
      </c>
      <c r="Z660" s="58" t="str">
        <f t="array" ref="Z660">IFERROR(INDEX(#REF!,MATCH($Q660,#REF!,0)),"")</f>
        <v/>
      </c>
      <c r="AA660" s="58" t="e">
        <f t="shared" si="6"/>
        <v>#VALUE!</v>
      </c>
      <c r="AB660" s="56"/>
      <c r="AC660" s="56"/>
      <c r="AD660" s="56"/>
    </row>
    <row r="661" spans="1:30" ht="15.75" hidden="1" customHeight="1">
      <c r="A661" s="71" t="s">
        <v>1486</v>
      </c>
      <c r="B661" s="35" t="s">
        <v>291</v>
      </c>
      <c r="C661" s="36" t="s">
        <v>1487</v>
      </c>
      <c r="D661" s="37" t="s">
        <v>53</v>
      </c>
      <c r="E661" s="37">
        <v>2</v>
      </c>
      <c r="F661" s="38">
        <v>30000</v>
      </c>
      <c r="G661" s="39" t="s">
        <v>54</v>
      </c>
      <c r="H661" s="40">
        <v>46204</v>
      </c>
      <c r="I661" s="41" t="s">
        <v>101</v>
      </c>
      <c r="J661" s="75" t="s">
        <v>56</v>
      </c>
      <c r="K661" s="75" t="s">
        <v>858</v>
      </c>
      <c r="L661" s="75" t="s">
        <v>58</v>
      </c>
      <c r="M661" s="42" t="s">
        <v>102</v>
      </c>
      <c r="N661" s="43" t="s">
        <v>951</v>
      </c>
      <c r="O661" s="69" t="s">
        <v>60</v>
      </c>
      <c r="P661" s="44"/>
      <c r="Q661" s="44"/>
      <c r="R661" s="45"/>
      <c r="S661" s="45"/>
      <c r="T661" s="44"/>
      <c r="U661" s="44"/>
      <c r="V661" s="45" t="str">
        <f t="array" ref="V661">IFERROR(INDEX(#REF!,MATCH($Q661,#REF!,0)),"")</f>
        <v/>
      </c>
      <c r="W661" s="45" t="str">
        <f t="array" ref="W661">IFERROR(INDEX(#REF!,MATCH($Q661,#REF!,0)),"")</f>
        <v/>
      </c>
      <c r="X661" s="46" t="str">
        <f t="array" ref="X661">IFERROR(INDEX(#REF!,MATCH($Q661,#REF!,0)),"")</f>
        <v/>
      </c>
      <c r="Y661" s="46" t="str">
        <f t="array" ref="Y661">IFERROR(INDEX(#REF!,MATCH($Q661,#REF!,0)),"")</f>
        <v/>
      </c>
      <c r="Z661" s="46" t="str">
        <f t="array" ref="Z661">IFERROR(INDEX(#REF!,MATCH($Q661,#REF!,0)),"")</f>
        <v/>
      </c>
      <c r="AA661" s="46" t="e">
        <f t="shared" si="6"/>
        <v>#VALUE!</v>
      </c>
      <c r="AB661" s="44"/>
      <c r="AC661" s="44"/>
      <c r="AD661" s="44"/>
    </row>
    <row r="662" spans="1:30" ht="15.75" hidden="1" customHeight="1">
      <c r="A662" s="76" t="s">
        <v>1488</v>
      </c>
      <c r="B662" s="47" t="s">
        <v>51</v>
      </c>
      <c r="C662" s="60" t="s">
        <v>1489</v>
      </c>
      <c r="D662" s="49" t="s">
        <v>53</v>
      </c>
      <c r="E662" s="49">
        <v>1</v>
      </c>
      <c r="F662" s="50">
        <v>23418</v>
      </c>
      <c r="G662" s="51" t="s">
        <v>54</v>
      </c>
      <c r="H662" s="52">
        <v>46031</v>
      </c>
      <c r="I662" s="53" t="s">
        <v>101</v>
      </c>
      <c r="J662" s="61" t="s">
        <v>56</v>
      </c>
      <c r="K662" s="61" t="s">
        <v>858</v>
      </c>
      <c r="L662" s="61" t="s">
        <v>58</v>
      </c>
      <c r="M662" s="54" t="s">
        <v>102</v>
      </c>
      <c r="N662" s="43" t="s">
        <v>951</v>
      </c>
      <c r="O662" s="70" t="s">
        <v>60</v>
      </c>
      <c r="P662" s="56"/>
      <c r="Q662" s="56"/>
      <c r="R662" s="57"/>
      <c r="S662" s="57"/>
      <c r="T662" s="56"/>
      <c r="U662" s="56"/>
      <c r="V662" s="57" t="str">
        <f t="array" ref="V662">IFERROR(INDEX(#REF!,MATCH($Q662,#REF!,0)),"")</f>
        <v/>
      </c>
      <c r="W662" s="57" t="str">
        <f t="array" ref="W662">IFERROR(INDEX(#REF!,MATCH($Q662,#REF!,0)),"")</f>
        <v/>
      </c>
      <c r="X662" s="58" t="str">
        <f t="array" ref="X662">IFERROR(INDEX(#REF!,MATCH($Q662,#REF!,0)),"")</f>
        <v/>
      </c>
      <c r="Y662" s="58" t="str">
        <f t="array" ref="Y662">IFERROR(INDEX(#REF!,MATCH($Q662,#REF!,0)),"")</f>
        <v/>
      </c>
      <c r="Z662" s="58" t="str">
        <f t="array" ref="Z662">IFERROR(INDEX(#REF!,MATCH($Q662,#REF!,0)),"")</f>
        <v/>
      </c>
      <c r="AA662" s="58" t="e">
        <f t="shared" si="6"/>
        <v>#VALUE!</v>
      </c>
      <c r="AB662" s="56"/>
      <c r="AC662" s="56"/>
      <c r="AD662" s="56"/>
    </row>
    <row r="663" spans="1:30" ht="15.75" hidden="1" customHeight="1">
      <c r="A663" s="71" t="s">
        <v>1490</v>
      </c>
      <c r="B663" s="35" t="s">
        <v>291</v>
      </c>
      <c r="C663" s="36" t="s">
        <v>1491</v>
      </c>
      <c r="D663" s="37" t="s">
        <v>53</v>
      </c>
      <c r="E663" s="37">
        <v>1</v>
      </c>
      <c r="F663" s="38">
        <v>3000</v>
      </c>
      <c r="G663" s="39" t="s">
        <v>54</v>
      </c>
      <c r="H663" s="40">
        <v>46031</v>
      </c>
      <c r="I663" s="41" t="s">
        <v>101</v>
      </c>
      <c r="J663" s="75" t="s">
        <v>56</v>
      </c>
      <c r="K663" s="75" t="s">
        <v>858</v>
      </c>
      <c r="L663" s="75" t="s">
        <v>58</v>
      </c>
      <c r="M663" s="42" t="s">
        <v>102</v>
      </c>
      <c r="N663" s="43" t="s">
        <v>951</v>
      </c>
      <c r="O663" s="69" t="s">
        <v>60</v>
      </c>
      <c r="P663" s="44"/>
      <c r="Q663" s="44"/>
      <c r="R663" s="45"/>
      <c r="S663" s="45"/>
      <c r="T663" s="44"/>
      <c r="U663" s="44"/>
      <c r="V663" s="45" t="str">
        <f t="array" ref="V663">IFERROR(INDEX(#REF!,MATCH($Q663,#REF!,0)),"")</f>
        <v/>
      </c>
      <c r="W663" s="45" t="str">
        <f t="array" ref="W663">IFERROR(INDEX(#REF!,MATCH($Q663,#REF!,0)),"")</f>
        <v/>
      </c>
      <c r="X663" s="46" t="str">
        <f t="array" ref="X663">IFERROR(INDEX(#REF!,MATCH($Q663,#REF!,0)),"")</f>
        <v/>
      </c>
      <c r="Y663" s="46" t="str">
        <f t="array" ref="Y663">IFERROR(INDEX(#REF!,MATCH($Q663,#REF!,0)),"")</f>
        <v/>
      </c>
      <c r="Z663" s="46" t="str">
        <f t="array" ref="Z663">IFERROR(INDEX(#REF!,MATCH($Q663,#REF!,0)),"")</f>
        <v/>
      </c>
      <c r="AA663" s="46" t="e">
        <f t="shared" si="6"/>
        <v>#VALUE!</v>
      </c>
      <c r="AB663" s="44"/>
      <c r="AC663" s="44"/>
      <c r="AD663" s="44"/>
    </row>
    <row r="664" spans="1:30" ht="15.75" customHeight="1">
      <c r="A664" s="76" t="s">
        <v>1492</v>
      </c>
      <c r="B664" s="47" t="s">
        <v>1407</v>
      </c>
      <c r="C664" s="60" t="s">
        <v>1493</v>
      </c>
      <c r="D664" s="49" t="s">
        <v>53</v>
      </c>
      <c r="E664" s="49">
        <v>12</v>
      </c>
      <c r="F664" s="50">
        <v>52551.24</v>
      </c>
      <c r="G664" s="51" t="s">
        <v>54</v>
      </c>
      <c r="H664" s="40">
        <v>46266</v>
      </c>
      <c r="I664" s="53" t="s">
        <v>101</v>
      </c>
      <c r="J664" s="61" t="s">
        <v>56</v>
      </c>
      <c r="K664" s="61" t="s">
        <v>858</v>
      </c>
      <c r="L664" s="61" t="s">
        <v>58</v>
      </c>
      <c r="M664" s="54" t="s">
        <v>1494</v>
      </c>
      <c r="N664" s="43" t="s">
        <v>951</v>
      </c>
      <c r="O664" s="70" t="s">
        <v>60</v>
      </c>
      <c r="P664" s="56"/>
      <c r="Q664" s="56"/>
      <c r="R664" s="57"/>
      <c r="S664" s="57" t="s">
        <v>1495</v>
      </c>
      <c r="T664" s="56"/>
      <c r="U664" s="56"/>
      <c r="V664" s="95" t="s">
        <v>1496</v>
      </c>
      <c r="W664" s="57" t="str">
        <f t="array" ref="W664">IFERROR(INDEX(#REF!,MATCH($Q664,#REF!,0)),"")</f>
        <v/>
      </c>
      <c r="X664" s="58" t="str">
        <f t="array" ref="X664">IFERROR(INDEX(#REF!,MATCH($Q664,#REF!,0)),"")</f>
        <v/>
      </c>
      <c r="Y664" s="58" t="str">
        <f t="array" ref="Y664">IFERROR(INDEX(#REF!,MATCH($Q664,#REF!,0)),"")</f>
        <v/>
      </c>
      <c r="Z664" s="58" t="str">
        <f t="array" ref="Z664">IFERROR(INDEX(#REF!,MATCH($Q664,#REF!,0)),"")</f>
        <v/>
      </c>
      <c r="AA664" s="58" t="e">
        <f t="shared" si="6"/>
        <v>#VALUE!</v>
      </c>
      <c r="AB664" s="56"/>
      <c r="AC664" s="56"/>
      <c r="AD664" s="56"/>
    </row>
    <row r="665" spans="1:30" ht="15.75" customHeight="1">
      <c r="A665" s="71" t="s">
        <v>1497</v>
      </c>
      <c r="B665" s="35" t="s">
        <v>1407</v>
      </c>
      <c r="C665" s="36" t="s">
        <v>1498</v>
      </c>
      <c r="D665" s="37" t="s">
        <v>53</v>
      </c>
      <c r="E665" s="37">
        <v>8</v>
      </c>
      <c r="F665" s="38">
        <v>281792</v>
      </c>
      <c r="G665" s="39" t="s">
        <v>54</v>
      </c>
      <c r="H665" s="40">
        <v>46031</v>
      </c>
      <c r="I665" s="41" t="s">
        <v>101</v>
      </c>
      <c r="J665" s="75" t="s">
        <v>56</v>
      </c>
      <c r="K665" s="75" t="s">
        <v>858</v>
      </c>
      <c r="L665" s="75" t="s">
        <v>58</v>
      </c>
      <c r="M665" s="42" t="s">
        <v>102</v>
      </c>
      <c r="N665" s="43" t="s">
        <v>951</v>
      </c>
      <c r="O665" s="69" t="s">
        <v>60</v>
      </c>
      <c r="P665" s="44"/>
      <c r="Q665" s="44"/>
      <c r="R665" s="45"/>
      <c r="S665" s="45"/>
      <c r="T665" s="44"/>
      <c r="U665" s="44"/>
      <c r="V665" s="45" t="str">
        <f t="array" ref="V665">IFERROR(INDEX(#REF!,MATCH($Q665,#REF!,0)),"")</f>
        <v/>
      </c>
      <c r="W665" s="45" t="str">
        <f t="array" ref="W665">IFERROR(INDEX(#REF!,MATCH($Q665,#REF!,0)),"")</f>
        <v/>
      </c>
      <c r="X665" s="46" t="str">
        <f t="array" ref="X665">IFERROR(INDEX(#REF!,MATCH($Q665,#REF!,0)),"")</f>
        <v/>
      </c>
      <c r="Y665" s="46" t="str">
        <f t="array" ref="Y665">IFERROR(INDEX(#REF!,MATCH($Q665,#REF!,0)),"")</f>
        <v/>
      </c>
      <c r="Z665" s="46" t="str">
        <f t="array" ref="Z665">IFERROR(INDEX(#REF!,MATCH($Q665,#REF!,0)),"")</f>
        <v/>
      </c>
      <c r="AA665" s="46" t="e">
        <f t="shared" si="6"/>
        <v>#VALUE!</v>
      </c>
      <c r="AB665" s="44"/>
      <c r="AC665" s="44"/>
      <c r="AD665" s="44"/>
    </row>
    <row r="666" spans="1:30" ht="15.75" customHeight="1">
      <c r="A666" s="76" t="s">
        <v>1499</v>
      </c>
      <c r="B666" s="47" t="s">
        <v>1407</v>
      </c>
      <c r="C666" s="60" t="s">
        <v>1500</v>
      </c>
      <c r="D666" s="49" t="s">
        <v>53</v>
      </c>
      <c r="E666" s="49">
        <v>1</v>
      </c>
      <c r="F666" s="50">
        <v>20556</v>
      </c>
      <c r="G666" s="51" t="s">
        <v>54</v>
      </c>
      <c r="H666" s="52">
        <v>46031</v>
      </c>
      <c r="I666" s="53" t="s">
        <v>101</v>
      </c>
      <c r="J666" s="61" t="s">
        <v>56</v>
      </c>
      <c r="K666" s="61" t="s">
        <v>858</v>
      </c>
      <c r="L666" s="61" t="s">
        <v>58</v>
      </c>
      <c r="M666" s="54" t="s">
        <v>102</v>
      </c>
      <c r="N666" s="43" t="s">
        <v>951</v>
      </c>
      <c r="O666" s="70" t="s">
        <v>60</v>
      </c>
      <c r="P666" s="56"/>
      <c r="Q666" s="56"/>
      <c r="R666" s="57"/>
      <c r="S666" s="57"/>
      <c r="T666" s="56"/>
      <c r="U666" s="56"/>
      <c r="V666" s="57" t="str">
        <f t="array" ref="V666">IFERROR(INDEX(#REF!,MATCH($Q666,#REF!,0)),"")</f>
        <v/>
      </c>
      <c r="W666" s="57" t="str">
        <f t="array" ref="W666">IFERROR(INDEX(#REF!,MATCH($Q666,#REF!,0)),"")</f>
        <v/>
      </c>
      <c r="X666" s="58" t="str">
        <f t="array" ref="X666">IFERROR(INDEX(#REF!,MATCH($Q666,#REF!,0)),"")</f>
        <v/>
      </c>
      <c r="Y666" s="58" t="str">
        <f t="array" ref="Y666">IFERROR(INDEX(#REF!,MATCH($Q666,#REF!,0)),"")</f>
        <v/>
      </c>
      <c r="Z666" s="58" t="str">
        <f t="array" ref="Z666">IFERROR(INDEX(#REF!,MATCH($Q666,#REF!,0)),"")</f>
        <v/>
      </c>
      <c r="AA666" s="58" t="e">
        <f t="shared" si="6"/>
        <v>#VALUE!</v>
      </c>
      <c r="AB666" s="56"/>
      <c r="AC666" s="56"/>
      <c r="AD666" s="56"/>
    </row>
    <row r="667" spans="1:30" ht="15.75" hidden="1" customHeight="1">
      <c r="A667" s="71" t="s">
        <v>1501</v>
      </c>
      <c r="B667" s="35" t="s">
        <v>70</v>
      </c>
      <c r="C667" s="36" t="s">
        <v>1502</v>
      </c>
      <c r="D667" s="37" t="s">
        <v>53</v>
      </c>
      <c r="E667" s="37">
        <v>1</v>
      </c>
      <c r="F667" s="38">
        <v>314157</v>
      </c>
      <c r="G667" s="74" t="s">
        <v>54</v>
      </c>
      <c r="H667" s="86">
        <v>46266</v>
      </c>
      <c r="I667" s="75" t="s">
        <v>101</v>
      </c>
      <c r="J667" s="75" t="s">
        <v>56</v>
      </c>
      <c r="K667" s="75" t="s">
        <v>858</v>
      </c>
      <c r="L667" s="75" t="s">
        <v>91</v>
      </c>
      <c r="M667" s="42" t="s">
        <v>109</v>
      </c>
      <c r="N667" s="43" t="s">
        <v>951</v>
      </c>
      <c r="O667" s="69" t="s">
        <v>60</v>
      </c>
      <c r="P667" s="44"/>
      <c r="Q667" s="44"/>
      <c r="R667" s="45"/>
      <c r="S667" s="45" t="s">
        <v>1502</v>
      </c>
      <c r="T667" s="44"/>
      <c r="U667" s="44"/>
      <c r="V667" s="45" t="str">
        <f t="array" ref="V667">IFERROR(INDEX(#REF!,MATCH($Q667,#REF!,0)),"")</f>
        <v/>
      </c>
      <c r="W667" s="45" t="str">
        <f t="array" ref="W667">IFERROR(INDEX(#REF!,MATCH($Q667,#REF!,0)),"")</f>
        <v/>
      </c>
      <c r="X667" s="46" t="str">
        <f t="array" ref="X667">IFERROR(INDEX(#REF!,MATCH($Q667,#REF!,0)),"")</f>
        <v/>
      </c>
      <c r="Y667" s="46" t="str">
        <f t="array" ref="Y667">IFERROR(INDEX(#REF!,MATCH($Q667,#REF!,0)),"")</f>
        <v/>
      </c>
      <c r="Z667" s="46" t="str">
        <f t="array" ref="Z667">IFERROR(INDEX(#REF!,MATCH($Q667,#REF!,0)),"")</f>
        <v/>
      </c>
      <c r="AA667" s="46" t="e">
        <f t="shared" si="6"/>
        <v>#VALUE!</v>
      </c>
      <c r="AB667" s="44"/>
      <c r="AC667" s="44"/>
      <c r="AD667" s="44"/>
    </row>
    <row r="668" spans="1:30" ht="15.75" hidden="1" customHeight="1">
      <c r="A668" s="76" t="s">
        <v>1503</v>
      </c>
      <c r="B668" s="47" t="s">
        <v>1504</v>
      </c>
      <c r="C668" s="60" t="s">
        <v>1505</v>
      </c>
      <c r="D668" s="49" t="s">
        <v>53</v>
      </c>
      <c r="E668" s="49">
        <v>1</v>
      </c>
      <c r="F668" s="50">
        <v>298000</v>
      </c>
      <c r="G668" s="51" t="s">
        <v>54</v>
      </c>
      <c r="H668" s="52">
        <v>46174</v>
      </c>
      <c r="I668" s="53" t="s">
        <v>101</v>
      </c>
      <c r="J668" s="53" t="s">
        <v>56</v>
      </c>
      <c r="K668" s="53" t="s">
        <v>858</v>
      </c>
      <c r="L668" s="53" t="s">
        <v>58</v>
      </c>
      <c r="M668" s="54" t="s">
        <v>59</v>
      </c>
      <c r="N668" s="55" t="s">
        <v>951</v>
      </c>
      <c r="O668" s="70" t="s">
        <v>60</v>
      </c>
      <c r="P668" s="56"/>
      <c r="Q668" s="56"/>
      <c r="R668" s="57" t="str">
        <f t="array" ref="R668">IFERROR(INDEX('BANCO DE DADOS'!$C$3:$C1104,MATCH(C668,'BANCO DE DADOS'!$B$3:$B1104,0),0),"")</f>
        <v/>
      </c>
      <c r="S668" s="57" t="s">
        <v>1506</v>
      </c>
      <c r="T668" s="56"/>
      <c r="U668" s="56"/>
      <c r="V668" s="57" t="str">
        <f t="array" ref="V668">IFERROR(INDEX(#REF!,MATCH($Q668,#REF!,0)),"")</f>
        <v/>
      </c>
      <c r="W668" s="57" t="str">
        <f t="array" ref="W668">IFERROR(INDEX(#REF!,MATCH($Q668,#REF!,0)),"")</f>
        <v/>
      </c>
      <c r="X668" s="58" t="str">
        <f t="array" ref="X668">IFERROR(INDEX(#REF!,MATCH($Q668,#REF!,0)),"")</f>
        <v/>
      </c>
      <c r="Y668" s="58" t="str">
        <f t="array" ref="Y668">IFERROR(INDEX(#REF!,MATCH($Q668,#REF!,0)),"")</f>
        <v/>
      </c>
      <c r="Z668" s="58" t="str">
        <f t="array" ref="Z668">IFERROR(INDEX(#REF!,MATCH($Q668,#REF!,0)),"")</f>
        <v/>
      </c>
      <c r="AA668" s="58" t="e">
        <f t="shared" si="6"/>
        <v>#VALUE!</v>
      </c>
      <c r="AB668" s="56"/>
      <c r="AC668" s="56"/>
      <c r="AD668" s="56"/>
    </row>
    <row r="669" spans="1:30" ht="15.75" hidden="1" customHeight="1">
      <c r="A669" s="71" t="s">
        <v>1507</v>
      </c>
      <c r="B669" s="35" t="s">
        <v>70</v>
      </c>
      <c r="C669" s="36" t="s">
        <v>1502</v>
      </c>
      <c r="D669" s="37" t="s">
        <v>53</v>
      </c>
      <c r="E669" s="37">
        <v>1</v>
      </c>
      <c r="F669" s="38">
        <v>180300</v>
      </c>
      <c r="G669" s="39" t="s">
        <v>54</v>
      </c>
      <c r="H669" s="40">
        <v>46266</v>
      </c>
      <c r="I669" s="41" t="s">
        <v>101</v>
      </c>
      <c r="J669" s="41" t="s">
        <v>56</v>
      </c>
      <c r="K669" s="41" t="s">
        <v>858</v>
      </c>
      <c r="L669" s="41" t="s">
        <v>91</v>
      </c>
      <c r="M669" s="42" t="s">
        <v>136</v>
      </c>
      <c r="N669" s="43" t="s">
        <v>951</v>
      </c>
      <c r="O669" s="69" t="s">
        <v>60</v>
      </c>
      <c r="P669" s="44"/>
      <c r="Q669" s="44"/>
      <c r="R669" s="45"/>
      <c r="S669" s="45" t="s">
        <v>1502</v>
      </c>
      <c r="T669" s="36"/>
      <c r="U669" s="44"/>
      <c r="V669" s="45" t="str">
        <f t="array" ref="V669">IFERROR(INDEX(#REF!,MATCH($Q669,#REF!,0)),"")</f>
        <v/>
      </c>
      <c r="W669" s="45" t="str">
        <f t="array" ref="W669">IFERROR(INDEX(#REF!,MATCH($Q669,#REF!,0)),"")</f>
        <v/>
      </c>
      <c r="X669" s="46" t="str">
        <f t="array" ref="X669">IFERROR(INDEX(#REF!,MATCH($Q669,#REF!,0)),"")</f>
        <v/>
      </c>
      <c r="Y669" s="46" t="str">
        <f t="array" ref="Y669">IFERROR(INDEX(#REF!,MATCH($Q669,#REF!,0)),"")</f>
        <v/>
      </c>
      <c r="Z669" s="46" t="str">
        <f t="array" ref="Z669">IFERROR(INDEX(#REF!,MATCH($Q669,#REF!,0)),"")</f>
        <v/>
      </c>
      <c r="AA669" s="46" t="e">
        <f t="shared" si="6"/>
        <v>#VALUE!</v>
      </c>
      <c r="AB669" s="44"/>
      <c r="AC669" s="44"/>
      <c r="AD669" s="44"/>
    </row>
    <row r="670" spans="1:30" ht="15.75" hidden="1" customHeight="1">
      <c r="A670" s="76" t="s">
        <v>1508</v>
      </c>
      <c r="B670" s="76" t="s">
        <v>51</v>
      </c>
      <c r="C670" s="60" t="s">
        <v>1509</v>
      </c>
      <c r="D670" s="77" t="s">
        <v>53</v>
      </c>
      <c r="E670" s="77">
        <v>8</v>
      </c>
      <c r="F670" s="78">
        <v>88000</v>
      </c>
      <c r="G670" s="79" t="s">
        <v>54</v>
      </c>
      <c r="H670" s="87">
        <v>46266</v>
      </c>
      <c r="I670" s="61" t="s">
        <v>101</v>
      </c>
      <c r="J670" s="61" t="s">
        <v>56</v>
      </c>
      <c r="K670" s="61" t="s">
        <v>858</v>
      </c>
      <c r="L670" s="61" t="s">
        <v>58</v>
      </c>
      <c r="M670" s="54" t="s">
        <v>153</v>
      </c>
      <c r="N670" s="70" t="s">
        <v>951</v>
      </c>
      <c r="O670" s="70" t="s">
        <v>60</v>
      </c>
      <c r="P670" s="56"/>
      <c r="Q670" s="56"/>
      <c r="R670" s="57" t="str">
        <f t="array" ref="R670">IFERROR(INDEX('BANCO DE DADOS'!$C$3:$C1104,MATCH(C670,'BANCO DE DADOS'!$B$3:$B1104,0),0),"")</f>
        <v>DOP - EQUIPAMENTO OPERACIONAL SALVAMENTO TERRESTRE</v>
      </c>
      <c r="S670" s="57" t="str">
        <f t="array" ref="S670">IFERROR(INDEX('BANCO DE DADOS'!$D$3:$D1104,MATCH(C670,'BANCO DE DADOS'!$B$3:$B1104,0),0),"")</f>
        <v>COMPRA DE EQUIPAMENTOS DE DETECÇÃO DE GÁS</v>
      </c>
      <c r="T670" s="56"/>
      <c r="U670" s="56"/>
      <c r="V670" s="57" t="str">
        <f t="array" ref="V670">IFERROR(INDEX(#REF!,MATCH($Q670,#REF!,0)),"")</f>
        <v/>
      </c>
      <c r="W670" s="57" t="str">
        <f t="array" ref="W670">IFERROR(INDEX(#REF!,MATCH($Q670,#REF!,0)),"")</f>
        <v/>
      </c>
      <c r="X670" s="58" t="str">
        <f t="array" ref="X670">IFERROR(INDEX(#REF!,MATCH($Q670,#REF!,0)),"")</f>
        <v/>
      </c>
      <c r="Y670" s="58" t="str">
        <f t="array" ref="Y670">IFERROR(INDEX(#REF!,MATCH($Q670,#REF!,0)),"")</f>
        <v/>
      </c>
      <c r="Z670" s="58" t="str">
        <f t="array" ref="Z670">IFERROR(INDEX(#REF!,MATCH($Q670,#REF!,0)),"")</f>
        <v/>
      </c>
      <c r="AA670" s="58" t="e">
        <f t="shared" si="6"/>
        <v>#VALUE!</v>
      </c>
      <c r="AB670" s="56"/>
      <c r="AC670" s="56"/>
      <c r="AD670" s="56"/>
    </row>
    <row r="671" spans="1:30" ht="15.75" hidden="1" customHeight="1">
      <c r="A671" s="71" t="s">
        <v>1510</v>
      </c>
      <c r="B671" s="35" t="s">
        <v>250</v>
      </c>
      <c r="C671" s="36" t="s">
        <v>1511</v>
      </c>
      <c r="D671" s="37" t="s">
        <v>53</v>
      </c>
      <c r="E671" s="37">
        <v>5000</v>
      </c>
      <c r="F671" s="38">
        <v>20000</v>
      </c>
      <c r="G671" s="39" t="s">
        <v>54</v>
      </c>
      <c r="H671" s="40">
        <v>46235</v>
      </c>
      <c r="I671" s="41" t="s">
        <v>55</v>
      </c>
      <c r="J671" s="41" t="s">
        <v>56</v>
      </c>
      <c r="K671" s="41" t="s">
        <v>858</v>
      </c>
      <c r="L671" s="41" t="s">
        <v>91</v>
      </c>
      <c r="M671" s="42" t="s">
        <v>59</v>
      </c>
      <c r="N671" s="43" t="s">
        <v>951</v>
      </c>
      <c r="O671" s="44" t="s">
        <v>60</v>
      </c>
      <c r="P671" s="44"/>
      <c r="Q671" s="44"/>
      <c r="R671" s="45"/>
      <c r="S671" s="45" t="s">
        <v>1512</v>
      </c>
      <c r="T671" s="44"/>
      <c r="U671" s="44"/>
      <c r="V671" s="45" t="str">
        <f t="array" ref="V671">IFERROR(INDEX(#REF!,MATCH($Q671,#REF!,0)),"")</f>
        <v/>
      </c>
      <c r="W671" s="45" t="str">
        <f t="array" ref="W671">IFERROR(INDEX(#REF!,MATCH($Q671,#REF!,0)),"")</f>
        <v/>
      </c>
      <c r="X671" s="46" t="str">
        <f t="array" ref="X671">IFERROR(INDEX(#REF!,MATCH($Q671,#REF!,0)),"")</f>
        <v/>
      </c>
      <c r="Y671" s="46" t="str">
        <f t="array" ref="Y671">IFERROR(INDEX(#REF!,MATCH($Q671,#REF!,0)),"")</f>
        <v/>
      </c>
      <c r="Z671" s="46" t="str">
        <f t="array" ref="Z671">IFERROR(INDEX(#REF!,MATCH($Q671,#REF!,0)),"")</f>
        <v/>
      </c>
      <c r="AA671" s="46" t="e">
        <f t="shared" si="6"/>
        <v>#VALUE!</v>
      </c>
      <c r="AB671" s="44"/>
      <c r="AC671" s="44"/>
      <c r="AD671" s="44"/>
    </row>
    <row r="672" spans="1:30" ht="15.75" hidden="1" customHeight="1">
      <c r="A672" s="76" t="s">
        <v>1513</v>
      </c>
      <c r="B672" s="76" t="s">
        <v>237</v>
      </c>
      <c r="C672" s="60" t="s">
        <v>1514</v>
      </c>
      <c r="D672" s="77" t="s">
        <v>53</v>
      </c>
      <c r="E672" s="77">
        <v>4</v>
      </c>
      <c r="F672" s="78">
        <v>20000</v>
      </c>
      <c r="G672" s="79" t="s">
        <v>54</v>
      </c>
      <c r="H672" s="87">
        <v>46235</v>
      </c>
      <c r="I672" s="61" t="s">
        <v>101</v>
      </c>
      <c r="J672" s="61" t="s">
        <v>56</v>
      </c>
      <c r="K672" s="61" t="s">
        <v>858</v>
      </c>
      <c r="L672" s="61" t="s">
        <v>91</v>
      </c>
      <c r="M672" s="70" t="s">
        <v>59</v>
      </c>
      <c r="N672" s="70" t="s">
        <v>951</v>
      </c>
      <c r="O672" s="56" t="s">
        <v>60</v>
      </c>
      <c r="P672" s="56"/>
      <c r="Q672" s="56"/>
      <c r="R672" s="57" t="str">
        <f t="array" ref="R672">IFERROR(INDEX('BANCO DE DADOS'!$C$3:$C1104,MATCH(C672,'BANCO DE DADOS'!$B$3:$B1104,0),0),"")</f>
        <v>DAL - AR CONDICIONADO</v>
      </c>
      <c r="S672" s="57" t="str">
        <f t="array" ref="S672">IFERROR(INDEX('BANCO DE DADOS'!$D$3:$D1104,MATCH(C672,'BANCO DE DADOS'!$B$3:$B1104,0),0),"")</f>
        <v>COMPRA DE EQUIPAMENTOS DE CLIMATIZAÇÃO</v>
      </c>
      <c r="T672" s="56"/>
      <c r="U672" s="56"/>
      <c r="V672" s="57" t="str">
        <f t="array" ref="V672">IFERROR(INDEX(#REF!,MATCH($Q672,#REF!,0)),"")</f>
        <v/>
      </c>
      <c r="W672" s="57" t="str">
        <f t="array" ref="W672">IFERROR(INDEX(#REF!,MATCH($Q672,#REF!,0)),"")</f>
        <v/>
      </c>
      <c r="X672" s="58" t="str">
        <f t="array" ref="X672">IFERROR(INDEX(#REF!,MATCH($Q672,#REF!,0)),"")</f>
        <v/>
      </c>
      <c r="Y672" s="58" t="str">
        <f t="array" ref="Y672">IFERROR(INDEX(#REF!,MATCH($Q672,#REF!,0)),"")</f>
        <v/>
      </c>
      <c r="Z672" s="58" t="str">
        <f t="array" ref="Z672">IFERROR(INDEX(#REF!,MATCH($Q672,#REF!,0)),"")</f>
        <v/>
      </c>
      <c r="AA672" s="58" t="e">
        <f t="shared" ref="AA672:AA695" si="7">Z672+45</f>
        <v>#VALUE!</v>
      </c>
      <c r="AB672" s="56" t="s">
        <v>1515</v>
      </c>
      <c r="AC672" s="56"/>
      <c r="AD672" s="56"/>
    </row>
    <row r="673" spans="1:30" ht="15.75" hidden="1" customHeight="1">
      <c r="A673" s="71" t="s">
        <v>1516</v>
      </c>
      <c r="B673" s="71" t="s">
        <v>440</v>
      </c>
      <c r="C673" s="36" t="s">
        <v>1517</v>
      </c>
      <c r="D673" s="72" t="s">
        <v>53</v>
      </c>
      <c r="E673" s="72">
        <v>2</v>
      </c>
      <c r="F673" s="73">
        <v>16200</v>
      </c>
      <c r="G673" s="74" t="s">
        <v>54</v>
      </c>
      <c r="H673" s="86">
        <v>46235</v>
      </c>
      <c r="I673" s="75" t="s">
        <v>101</v>
      </c>
      <c r="J673" s="75" t="s">
        <v>56</v>
      </c>
      <c r="K673" s="75" t="s">
        <v>858</v>
      </c>
      <c r="L673" s="75" t="s">
        <v>91</v>
      </c>
      <c r="M673" s="64" t="s">
        <v>73</v>
      </c>
      <c r="N673" s="69" t="s">
        <v>951</v>
      </c>
      <c r="O673" s="44" t="s">
        <v>60</v>
      </c>
      <c r="P673" s="44"/>
      <c r="Q673" s="44"/>
      <c r="R673" s="45" t="str">
        <f t="array" ref="R673">IFERROR(INDEX('BANCO DE DADOS'!$C$3:$C1104,MATCH(C673,'BANCO DE DADOS'!$B$3:$B1104,0),0),"")</f>
        <v>DAL - AR CONDICIONADO</v>
      </c>
      <c r="S673" s="45" t="str">
        <f t="array" ref="S673">IFERROR(INDEX('BANCO DE DADOS'!$D$3:$D1104,MATCH(C673,'BANCO DE DADOS'!$B$3:$B1104,0),0),"")</f>
        <v>COMPRA DE EQUIPAMENTOS DE CLIMATIZAÇÃO</v>
      </c>
      <c r="T673" s="44"/>
      <c r="U673" s="44"/>
      <c r="V673" s="45" t="str">
        <f t="array" ref="V673">IFERROR(INDEX(#REF!,MATCH($Q673,#REF!,0)),"")</f>
        <v/>
      </c>
      <c r="W673" s="45" t="str">
        <f t="array" ref="W673">IFERROR(INDEX(#REF!,MATCH($Q673,#REF!,0)),"")</f>
        <v/>
      </c>
      <c r="X673" s="46" t="str">
        <f t="array" ref="X673">IFERROR(INDEX(#REF!,MATCH($Q673,#REF!,0)),"")</f>
        <v/>
      </c>
      <c r="Y673" s="46" t="str">
        <f t="array" ref="Y673">IFERROR(INDEX(#REF!,MATCH($Q673,#REF!,0)),"")</f>
        <v/>
      </c>
      <c r="Z673" s="46" t="str">
        <f t="array" ref="Z673">IFERROR(INDEX(#REF!,MATCH($Q673,#REF!,0)),"")</f>
        <v/>
      </c>
      <c r="AA673" s="46" t="e">
        <f t="shared" si="7"/>
        <v>#VALUE!</v>
      </c>
      <c r="AB673" s="44" t="s">
        <v>1515</v>
      </c>
      <c r="AC673" s="44"/>
      <c r="AD673" s="44"/>
    </row>
    <row r="674" spans="1:30" ht="15.75" hidden="1" customHeight="1">
      <c r="A674" s="76" t="s">
        <v>1518</v>
      </c>
      <c r="B674" s="76" t="s">
        <v>254</v>
      </c>
      <c r="C674" s="60" t="s">
        <v>1519</v>
      </c>
      <c r="D674" s="77" t="s">
        <v>53</v>
      </c>
      <c r="E674" s="77">
        <v>4</v>
      </c>
      <c r="F674" s="78">
        <v>12320</v>
      </c>
      <c r="G674" s="79" t="s">
        <v>54</v>
      </c>
      <c r="H674" s="87">
        <v>46235</v>
      </c>
      <c r="I674" s="61" t="s">
        <v>101</v>
      </c>
      <c r="J674" s="61" t="s">
        <v>56</v>
      </c>
      <c r="K674" s="61" t="s">
        <v>858</v>
      </c>
      <c r="L674" s="61" t="s">
        <v>91</v>
      </c>
      <c r="M674" s="62" t="s">
        <v>73</v>
      </c>
      <c r="N674" s="70" t="s">
        <v>951</v>
      </c>
      <c r="O674" s="56" t="s">
        <v>60</v>
      </c>
      <c r="P674" s="56"/>
      <c r="Q674" s="56"/>
      <c r="R674" s="57" t="str">
        <f t="array" ref="R674">IFERROR(INDEX('BANCO DE DADOS'!$C$3:$C1104,MATCH(C674,'BANCO DE DADOS'!$B$3:$B1104,0),0),"")</f>
        <v>DAL - AR CONDICIONADO</v>
      </c>
      <c r="S674" s="57" t="str">
        <f t="array" ref="S674">IFERROR(INDEX('BANCO DE DADOS'!$D$3:$D1104,MATCH(C674,'BANCO DE DADOS'!$B$3:$B1104,0),0),"")</f>
        <v>COMPRA DE EQUIPAMENTOS DE CLIMATIZAÇÃO</v>
      </c>
      <c r="T674" s="56"/>
      <c r="U674" s="56"/>
      <c r="V674" s="57" t="str">
        <f t="array" ref="V674">IFERROR(INDEX(#REF!,MATCH($Q674,#REF!,0)),"")</f>
        <v/>
      </c>
      <c r="W674" s="57" t="str">
        <f t="array" ref="W674">IFERROR(INDEX(#REF!,MATCH($Q674,#REF!,0)),"")</f>
        <v/>
      </c>
      <c r="X674" s="58" t="str">
        <f t="array" ref="X674">IFERROR(INDEX(#REF!,MATCH($Q674,#REF!,0)),"")</f>
        <v/>
      </c>
      <c r="Y674" s="58" t="str">
        <f t="array" ref="Y674">IFERROR(INDEX(#REF!,MATCH($Q674,#REF!,0)),"")</f>
        <v/>
      </c>
      <c r="Z674" s="58" t="str">
        <f t="array" ref="Z674">IFERROR(INDEX(#REF!,MATCH($Q674,#REF!,0)),"")</f>
        <v/>
      </c>
      <c r="AA674" s="58" t="e">
        <f t="shared" si="7"/>
        <v>#VALUE!</v>
      </c>
      <c r="AB674" s="56" t="s">
        <v>1515</v>
      </c>
      <c r="AC674" s="56"/>
      <c r="AD674" s="56"/>
    </row>
    <row r="675" spans="1:30" ht="15.75" hidden="1" customHeight="1">
      <c r="A675" s="71" t="s">
        <v>1520</v>
      </c>
      <c r="B675" s="71" t="s">
        <v>1521</v>
      </c>
      <c r="C675" s="36" t="s">
        <v>1522</v>
      </c>
      <c r="D675" s="72" t="s">
        <v>53</v>
      </c>
      <c r="E675" s="72">
        <v>2</v>
      </c>
      <c r="F675" s="73">
        <v>12000</v>
      </c>
      <c r="G675" s="74" t="s">
        <v>54</v>
      </c>
      <c r="H675" s="86">
        <v>46204</v>
      </c>
      <c r="I675" s="75" t="s">
        <v>101</v>
      </c>
      <c r="J675" s="75" t="s">
        <v>56</v>
      </c>
      <c r="K675" s="75" t="s">
        <v>858</v>
      </c>
      <c r="L675" s="75" t="s">
        <v>91</v>
      </c>
      <c r="M675" s="64" t="s">
        <v>73</v>
      </c>
      <c r="N675" s="69" t="s">
        <v>951</v>
      </c>
      <c r="O675" s="44" t="s">
        <v>60</v>
      </c>
      <c r="P675" s="44"/>
      <c r="Q675" s="44"/>
      <c r="R675" s="45" t="str">
        <f t="array" ref="R675">IFERROR(INDEX('BANCO DE DADOS'!$C$3:$C1104,MATCH(C675,'BANCO DE DADOS'!$B$3:$B1104,0),0),"")</f>
        <v>DAL - AR CONDICIONADO</v>
      </c>
      <c r="S675" s="45" t="str">
        <f t="array" ref="S675">IFERROR(INDEX('BANCO DE DADOS'!$D$3:$D1104,MATCH(C675,'BANCO DE DADOS'!$B$3:$B1104,0),0),"")</f>
        <v>COMPRA DE EQUIPAMENTOS DE CLIMATIZAÇÃO</v>
      </c>
      <c r="T675" s="44"/>
      <c r="U675" s="44"/>
      <c r="V675" s="45" t="str">
        <f t="array" ref="V675">IFERROR(INDEX(#REF!,MATCH($Q675,#REF!,0)),"")</f>
        <v/>
      </c>
      <c r="W675" s="45" t="str">
        <f t="array" ref="W675">IFERROR(INDEX(#REF!,MATCH($Q675,#REF!,0)),"")</f>
        <v/>
      </c>
      <c r="X675" s="46" t="str">
        <f t="array" ref="X675">IFERROR(INDEX(#REF!,MATCH($Q675,#REF!,0)),"")</f>
        <v/>
      </c>
      <c r="Y675" s="46" t="str">
        <f t="array" ref="Y675">IFERROR(INDEX(#REF!,MATCH($Q675,#REF!,0)),"")</f>
        <v/>
      </c>
      <c r="Z675" s="46" t="str">
        <f t="array" ref="Z675">IFERROR(INDEX(#REF!,MATCH($Q675,#REF!,0)),"")</f>
        <v/>
      </c>
      <c r="AA675" s="46" t="e">
        <f t="shared" si="7"/>
        <v>#VALUE!</v>
      </c>
      <c r="AB675" s="44" t="s">
        <v>1515</v>
      </c>
      <c r="AC675" s="44"/>
      <c r="AD675" s="44"/>
    </row>
    <row r="676" spans="1:30" ht="15.75" hidden="1" customHeight="1">
      <c r="A676" s="76" t="s">
        <v>1523</v>
      </c>
      <c r="B676" s="76" t="s">
        <v>245</v>
      </c>
      <c r="C676" s="60" t="s">
        <v>1524</v>
      </c>
      <c r="D676" s="77" t="s">
        <v>53</v>
      </c>
      <c r="E676" s="77">
        <v>3</v>
      </c>
      <c r="F676" s="78">
        <v>10500</v>
      </c>
      <c r="G676" s="79" t="s">
        <v>54</v>
      </c>
      <c r="H676" s="87">
        <v>46235</v>
      </c>
      <c r="I676" s="61" t="s">
        <v>101</v>
      </c>
      <c r="J676" s="61" t="s">
        <v>56</v>
      </c>
      <c r="K676" s="61" t="s">
        <v>858</v>
      </c>
      <c r="L676" s="61" t="s">
        <v>91</v>
      </c>
      <c r="M676" s="62" t="s">
        <v>73</v>
      </c>
      <c r="N676" s="70" t="s">
        <v>951</v>
      </c>
      <c r="O676" s="56" t="s">
        <v>60</v>
      </c>
      <c r="P676" s="56"/>
      <c r="Q676" s="56"/>
      <c r="R676" s="57" t="str">
        <f t="array" ref="R676">IFERROR(INDEX('BANCO DE DADOS'!$C$3:$C1104,MATCH(C676,'BANCO DE DADOS'!$B$3:$B1104,0),0),"")</f>
        <v>DAL - AR CONDICIONADO</v>
      </c>
      <c r="S676" s="57" t="str">
        <f t="array" ref="S676">IFERROR(INDEX('BANCO DE DADOS'!$D$3:$D1104,MATCH(C676,'BANCO DE DADOS'!$B$3:$B1104,0),0),"")</f>
        <v>COMPRA DE EQUIPAMENTOS DE CLIMATIZAÇÃO</v>
      </c>
      <c r="T676" s="56"/>
      <c r="U676" s="56"/>
      <c r="V676" s="57" t="str">
        <f t="array" ref="V676">IFERROR(INDEX(#REF!,MATCH($Q676,#REF!,0)),"")</f>
        <v/>
      </c>
      <c r="W676" s="57" t="str">
        <f t="array" ref="W676">IFERROR(INDEX(#REF!,MATCH($Q676,#REF!,0)),"")</f>
        <v/>
      </c>
      <c r="X676" s="58" t="str">
        <f t="array" ref="X676">IFERROR(INDEX(#REF!,MATCH($Q676,#REF!,0)),"")</f>
        <v/>
      </c>
      <c r="Y676" s="58" t="str">
        <f t="array" ref="Y676">IFERROR(INDEX(#REF!,MATCH($Q676,#REF!,0)),"")</f>
        <v/>
      </c>
      <c r="Z676" s="58" t="str">
        <f t="array" ref="Z676">IFERROR(INDEX(#REF!,MATCH($Q676,#REF!,0)),"")</f>
        <v/>
      </c>
      <c r="AA676" s="58" t="e">
        <f t="shared" si="7"/>
        <v>#VALUE!</v>
      </c>
      <c r="AB676" s="56" t="s">
        <v>1515</v>
      </c>
      <c r="AC676" s="56"/>
      <c r="AD676" s="56"/>
    </row>
    <row r="677" spans="1:30" ht="15.75" hidden="1" customHeight="1">
      <c r="A677" s="71" t="s">
        <v>1525</v>
      </c>
      <c r="B677" s="71" t="s">
        <v>161</v>
      </c>
      <c r="C677" s="36" t="s">
        <v>1514</v>
      </c>
      <c r="D677" s="72" t="s">
        <v>53</v>
      </c>
      <c r="E677" s="72">
        <v>2</v>
      </c>
      <c r="F677" s="73">
        <v>10000</v>
      </c>
      <c r="G677" s="74" t="s">
        <v>54</v>
      </c>
      <c r="H677" s="86">
        <v>46204</v>
      </c>
      <c r="I677" s="75" t="s">
        <v>101</v>
      </c>
      <c r="J677" s="75" t="s">
        <v>56</v>
      </c>
      <c r="K677" s="75" t="s">
        <v>858</v>
      </c>
      <c r="L677" s="75" t="s">
        <v>91</v>
      </c>
      <c r="M677" s="64" t="s">
        <v>59</v>
      </c>
      <c r="N677" s="69" t="s">
        <v>951</v>
      </c>
      <c r="O677" s="44" t="s">
        <v>60</v>
      </c>
      <c r="P677" s="44"/>
      <c r="Q677" s="44"/>
      <c r="R677" s="45" t="str">
        <f t="array" ref="R677">IFERROR(INDEX('BANCO DE DADOS'!$C$3:$C1104,MATCH(C677,'BANCO DE DADOS'!$B$3:$B1104,0),0),"")</f>
        <v>DAL - AR CONDICIONADO</v>
      </c>
      <c r="S677" s="45" t="str">
        <f t="array" ref="S677">IFERROR(INDEX('BANCO DE DADOS'!$D$3:$D1104,MATCH(C677,'BANCO DE DADOS'!$B$3:$B1104,0),0),"")</f>
        <v>COMPRA DE EQUIPAMENTOS DE CLIMATIZAÇÃO</v>
      </c>
      <c r="T677" s="44"/>
      <c r="U677" s="44"/>
      <c r="V677" s="45" t="str">
        <f t="array" ref="V677">IFERROR(INDEX(#REF!,MATCH($Q677,#REF!,0)),"")</f>
        <v/>
      </c>
      <c r="W677" s="45" t="str">
        <f t="array" ref="W677">IFERROR(INDEX(#REF!,MATCH($Q677,#REF!,0)),"")</f>
        <v/>
      </c>
      <c r="X677" s="46" t="str">
        <f t="array" ref="X677">IFERROR(INDEX(#REF!,MATCH($Q677,#REF!,0)),"")</f>
        <v/>
      </c>
      <c r="Y677" s="46" t="str">
        <f t="array" ref="Y677">IFERROR(INDEX(#REF!,MATCH($Q677,#REF!,0)),"")</f>
        <v/>
      </c>
      <c r="Z677" s="46" t="str">
        <f t="array" ref="Z677">IFERROR(INDEX(#REF!,MATCH($Q677,#REF!,0)),"")</f>
        <v/>
      </c>
      <c r="AA677" s="46" t="e">
        <f t="shared" si="7"/>
        <v>#VALUE!</v>
      </c>
      <c r="AB677" s="44" t="s">
        <v>1515</v>
      </c>
      <c r="AC677" s="44"/>
      <c r="AD677" s="44"/>
    </row>
    <row r="678" spans="1:30" ht="15.75" hidden="1" customHeight="1">
      <c r="A678" s="76" t="s">
        <v>1526</v>
      </c>
      <c r="B678" s="76" t="s">
        <v>169</v>
      </c>
      <c r="C678" s="60" t="s">
        <v>1517</v>
      </c>
      <c r="D678" s="77" t="s">
        <v>53</v>
      </c>
      <c r="E678" s="77">
        <v>1</v>
      </c>
      <c r="F678" s="78">
        <v>8100</v>
      </c>
      <c r="G678" s="79" t="s">
        <v>54</v>
      </c>
      <c r="H678" s="87">
        <v>46204</v>
      </c>
      <c r="I678" s="61" t="s">
        <v>101</v>
      </c>
      <c r="J678" s="61" t="s">
        <v>56</v>
      </c>
      <c r="K678" s="61" t="s">
        <v>858</v>
      </c>
      <c r="L678" s="61" t="s">
        <v>91</v>
      </c>
      <c r="M678" s="62" t="s">
        <v>73</v>
      </c>
      <c r="N678" s="70" t="s">
        <v>951</v>
      </c>
      <c r="O678" s="56" t="s">
        <v>60</v>
      </c>
      <c r="P678" s="56"/>
      <c r="Q678" s="56"/>
      <c r="R678" s="57" t="str">
        <f t="array" ref="R678">IFERROR(INDEX('BANCO DE DADOS'!$C$3:$C1104,MATCH(C678,'BANCO DE DADOS'!$B$3:$B1104,0),0),"")</f>
        <v>DAL - AR CONDICIONADO</v>
      </c>
      <c r="S678" s="57" t="str">
        <f t="array" ref="S678">IFERROR(INDEX('BANCO DE DADOS'!$D$3:$D1104,MATCH(C678,'BANCO DE DADOS'!$B$3:$B1104,0),0),"")</f>
        <v>COMPRA DE EQUIPAMENTOS DE CLIMATIZAÇÃO</v>
      </c>
      <c r="T678" s="56"/>
      <c r="U678" s="56"/>
      <c r="V678" s="57" t="str">
        <f t="array" ref="V678">IFERROR(INDEX(#REF!,MATCH($Q678,#REF!,0)),"")</f>
        <v/>
      </c>
      <c r="W678" s="57" t="str">
        <f t="array" ref="W678">IFERROR(INDEX(#REF!,MATCH($Q678,#REF!,0)),"")</f>
        <v/>
      </c>
      <c r="X678" s="58" t="str">
        <f t="array" ref="X678">IFERROR(INDEX(#REF!,MATCH($Q678,#REF!,0)),"")</f>
        <v/>
      </c>
      <c r="Y678" s="58" t="str">
        <f t="array" ref="Y678">IFERROR(INDEX(#REF!,MATCH($Q678,#REF!,0)),"")</f>
        <v/>
      </c>
      <c r="Z678" s="58" t="str">
        <f t="array" ref="Z678">IFERROR(INDEX(#REF!,MATCH($Q678,#REF!,0)),"")</f>
        <v/>
      </c>
      <c r="AA678" s="58" t="e">
        <f t="shared" si="7"/>
        <v>#VALUE!</v>
      </c>
      <c r="AB678" s="56" t="s">
        <v>1515</v>
      </c>
      <c r="AC678" s="56"/>
      <c r="AD678" s="56"/>
    </row>
    <row r="679" spans="1:30" ht="15.75" hidden="1" customHeight="1">
      <c r="A679" s="71" t="s">
        <v>1527</v>
      </c>
      <c r="B679" s="71" t="s">
        <v>219</v>
      </c>
      <c r="C679" s="36" t="s">
        <v>1524</v>
      </c>
      <c r="D679" s="72" t="s">
        <v>53</v>
      </c>
      <c r="E679" s="72">
        <v>2</v>
      </c>
      <c r="F679" s="73">
        <v>7000</v>
      </c>
      <c r="G679" s="74" t="s">
        <v>54</v>
      </c>
      <c r="H679" s="86">
        <v>46204</v>
      </c>
      <c r="I679" s="75" t="s">
        <v>101</v>
      </c>
      <c r="J679" s="75" t="s">
        <v>56</v>
      </c>
      <c r="K679" s="75" t="s">
        <v>858</v>
      </c>
      <c r="L679" s="75" t="s">
        <v>91</v>
      </c>
      <c r="M679" s="64" t="s">
        <v>73</v>
      </c>
      <c r="N679" s="69" t="s">
        <v>951</v>
      </c>
      <c r="O679" s="44" t="s">
        <v>60</v>
      </c>
      <c r="P679" s="44"/>
      <c r="Q679" s="44"/>
      <c r="R679" s="45" t="str">
        <f t="array" ref="R679">IFERROR(INDEX('BANCO DE DADOS'!$C$3:$C1104,MATCH(C679,'BANCO DE DADOS'!$B$3:$B1104,0),0),"")</f>
        <v>DAL - AR CONDICIONADO</v>
      </c>
      <c r="S679" s="45" t="str">
        <f t="array" ref="S679">IFERROR(INDEX('BANCO DE DADOS'!$D$3:$D1104,MATCH(C679,'BANCO DE DADOS'!$B$3:$B1104,0),0),"")</f>
        <v>COMPRA DE EQUIPAMENTOS DE CLIMATIZAÇÃO</v>
      </c>
      <c r="T679" s="44"/>
      <c r="U679" s="44"/>
      <c r="V679" s="45" t="str">
        <f t="array" ref="V679">IFERROR(INDEX(#REF!,MATCH($Q679,#REF!,0)),"")</f>
        <v/>
      </c>
      <c r="W679" s="45" t="str">
        <f t="array" ref="W679">IFERROR(INDEX(#REF!,MATCH($Q679,#REF!,0)),"")</f>
        <v/>
      </c>
      <c r="X679" s="46" t="str">
        <f t="array" ref="X679">IFERROR(INDEX(#REF!,MATCH($Q679,#REF!,0)),"")</f>
        <v/>
      </c>
      <c r="Y679" s="46" t="str">
        <f t="array" ref="Y679">IFERROR(INDEX(#REF!,MATCH($Q679,#REF!,0)),"")</f>
        <v/>
      </c>
      <c r="Z679" s="46" t="str">
        <f t="array" ref="Z679">IFERROR(INDEX(#REF!,MATCH($Q679,#REF!,0)),"")</f>
        <v/>
      </c>
      <c r="AA679" s="46" t="e">
        <f t="shared" si="7"/>
        <v>#VALUE!</v>
      </c>
      <c r="AB679" s="44" t="s">
        <v>1515</v>
      </c>
      <c r="AC679" s="44"/>
      <c r="AD679" s="44"/>
    </row>
    <row r="680" spans="1:30" ht="15.75" hidden="1" customHeight="1">
      <c r="A680" s="76" t="s">
        <v>1528</v>
      </c>
      <c r="B680" s="76" t="s">
        <v>247</v>
      </c>
      <c r="C680" s="60" t="s">
        <v>1529</v>
      </c>
      <c r="D680" s="77" t="s">
        <v>53</v>
      </c>
      <c r="E680" s="77">
        <v>2</v>
      </c>
      <c r="F680" s="78">
        <v>7000</v>
      </c>
      <c r="G680" s="79" t="s">
        <v>54</v>
      </c>
      <c r="H680" s="87">
        <v>46204</v>
      </c>
      <c r="I680" s="61" t="s">
        <v>101</v>
      </c>
      <c r="J680" s="61" t="s">
        <v>56</v>
      </c>
      <c r="K680" s="61" t="s">
        <v>858</v>
      </c>
      <c r="L680" s="61" t="s">
        <v>91</v>
      </c>
      <c r="M680" s="62" t="s">
        <v>73</v>
      </c>
      <c r="N680" s="70" t="s">
        <v>951</v>
      </c>
      <c r="O680" s="56" t="s">
        <v>60</v>
      </c>
      <c r="P680" s="56"/>
      <c r="Q680" s="56"/>
      <c r="R680" s="57" t="str">
        <f t="array" ref="R680">IFERROR(INDEX('BANCO DE DADOS'!$C$3:$C1104,MATCH(C680,'BANCO DE DADOS'!$B$3:$B1104,0),0),"")</f>
        <v>DAL - AR CONDICIONADO</v>
      </c>
      <c r="S680" s="57" t="str">
        <f t="array" ref="S680">IFERROR(INDEX('BANCO DE DADOS'!$D$3:$D1104,MATCH(C680,'BANCO DE DADOS'!$B$3:$B1104,0),0),"")</f>
        <v>COMPRA DE EQUIPAMENTOS DE CLIMATIZAÇÃO</v>
      </c>
      <c r="T680" s="56"/>
      <c r="U680" s="56"/>
      <c r="V680" s="57" t="str">
        <f t="array" ref="V680">IFERROR(INDEX(#REF!,MATCH($Q680,#REF!,0)),"")</f>
        <v/>
      </c>
      <c r="W680" s="57" t="str">
        <f t="array" ref="W680">IFERROR(INDEX(#REF!,MATCH($Q680,#REF!,0)),"")</f>
        <v/>
      </c>
      <c r="X680" s="58" t="str">
        <f t="array" ref="X680">IFERROR(INDEX(#REF!,MATCH($Q680,#REF!,0)),"")</f>
        <v/>
      </c>
      <c r="Y680" s="58" t="str">
        <f t="array" ref="Y680">IFERROR(INDEX(#REF!,MATCH($Q680,#REF!,0)),"")</f>
        <v/>
      </c>
      <c r="Z680" s="58" t="str">
        <f t="array" ref="Z680">IFERROR(INDEX(#REF!,MATCH($Q680,#REF!,0)),"")</f>
        <v/>
      </c>
      <c r="AA680" s="58" t="e">
        <f t="shared" si="7"/>
        <v>#VALUE!</v>
      </c>
      <c r="AB680" s="56" t="s">
        <v>1515</v>
      </c>
      <c r="AC680" s="56"/>
      <c r="AD680" s="56"/>
    </row>
    <row r="681" spans="1:30" ht="15.75" hidden="1" customHeight="1">
      <c r="A681" s="71" t="s">
        <v>1530</v>
      </c>
      <c r="B681" s="71" t="s">
        <v>172</v>
      </c>
      <c r="C681" s="36" t="s">
        <v>1514</v>
      </c>
      <c r="D681" s="72" t="s">
        <v>53</v>
      </c>
      <c r="E681" s="72">
        <v>1</v>
      </c>
      <c r="F681" s="73">
        <v>5000</v>
      </c>
      <c r="G681" s="74" t="s">
        <v>54</v>
      </c>
      <c r="H681" s="86">
        <v>46204</v>
      </c>
      <c r="I681" s="75" t="s">
        <v>101</v>
      </c>
      <c r="J681" s="75" t="s">
        <v>56</v>
      </c>
      <c r="K681" s="75" t="s">
        <v>858</v>
      </c>
      <c r="L681" s="75" t="s">
        <v>91</v>
      </c>
      <c r="M681" s="64" t="s">
        <v>153</v>
      </c>
      <c r="N681" s="69" t="s">
        <v>951</v>
      </c>
      <c r="O681" s="44" t="s">
        <v>60</v>
      </c>
      <c r="P681" s="44"/>
      <c r="Q681" s="44"/>
      <c r="R681" s="45" t="str">
        <f t="array" ref="R681">IFERROR(INDEX('BANCO DE DADOS'!$C$3:$C1104,MATCH(C681,'BANCO DE DADOS'!$B$3:$B1104,0),0),"")</f>
        <v>DAL - AR CONDICIONADO</v>
      </c>
      <c r="S681" s="45" t="str">
        <f t="array" ref="S681">IFERROR(INDEX('BANCO DE DADOS'!$D$3:$D1104,MATCH(C681,'BANCO DE DADOS'!$B$3:$B1104,0),0),"")</f>
        <v>COMPRA DE EQUIPAMENTOS DE CLIMATIZAÇÃO</v>
      </c>
      <c r="T681" s="44"/>
      <c r="U681" s="44"/>
      <c r="V681" s="45" t="str">
        <f t="array" ref="V681">IFERROR(INDEX(#REF!,MATCH($Q681,#REF!,0)),"")</f>
        <v/>
      </c>
      <c r="W681" s="45" t="str">
        <f t="array" ref="W681">IFERROR(INDEX(#REF!,MATCH($Q681,#REF!,0)),"")</f>
        <v/>
      </c>
      <c r="X681" s="46" t="str">
        <f t="array" ref="X681">IFERROR(INDEX(#REF!,MATCH($Q681,#REF!,0)),"")</f>
        <v/>
      </c>
      <c r="Y681" s="46" t="str">
        <f t="array" ref="Y681">IFERROR(INDEX(#REF!,MATCH($Q681,#REF!,0)),"")</f>
        <v/>
      </c>
      <c r="Z681" s="46" t="str">
        <f t="array" ref="Z681">IFERROR(INDEX(#REF!,MATCH($Q681,#REF!,0)),"")</f>
        <v/>
      </c>
      <c r="AA681" s="46" t="e">
        <f t="shared" si="7"/>
        <v>#VALUE!</v>
      </c>
      <c r="AB681" s="44" t="s">
        <v>1515</v>
      </c>
      <c r="AC681" s="44"/>
      <c r="AD681" s="44"/>
    </row>
    <row r="682" spans="1:30" ht="15.75" hidden="1" customHeight="1">
      <c r="A682" s="76" t="s">
        <v>1531</v>
      </c>
      <c r="B682" s="47" t="s">
        <v>254</v>
      </c>
      <c r="C682" s="60" t="s">
        <v>1532</v>
      </c>
      <c r="D682" s="49" t="s">
        <v>53</v>
      </c>
      <c r="E682" s="49">
        <v>1</v>
      </c>
      <c r="F682" s="50">
        <v>4500</v>
      </c>
      <c r="G682" s="51" t="s">
        <v>54</v>
      </c>
      <c r="H682" s="52">
        <v>46204</v>
      </c>
      <c r="I682" s="53" t="s">
        <v>101</v>
      </c>
      <c r="J682" s="53" t="s">
        <v>56</v>
      </c>
      <c r="K682" s="53" t="s">
        <v>858</v>
      </c>
      <c r="L682" s="53" t="s">
        <v>58</v>
      </c>
      <c r="M682" s="54" t="s">
        <v>148</v>
      </c>
      <c r="N682" s="55" t="s">
        <v>951</v>
      </c>
      <c r="O682" s="70" t="s">
        <v>60</v>
      </c>
      <c r="P682" s="56"/>
      <c r="Q682" s="56"/>
      <c r="R682" s="57">
        <f t="array" ref="R682">IFERROR(INDEX('BANCO DE DADOS'!$C$3:$C1104,MATCH(C682,'BANCO DE DADOS'!$B$3:$B1104,0),0),"")</f>
        <v>0</v>
      </c>
      <c r="S682" s="57" t="s">
        <v>1533</v>
      </c>
      <c r="T682" s="56"/>
      <c r="U682" s="56"/>
      <c r="V682" s="57" t="str">
        <f t="array" ref="V682">IFERROR(INDEX(#REF!,MATCH($Q682,#REF!,0)),"")</f>
        <v/>
      </c>
      <c r="W682" s="57" t="str">
        <f t="array" ref="W682">IFERROR(INDEX(#REF!,MATCH($Q682,#REF!,0)),"")</f>
        <v/>
      </c>
      <c r="X682" s="58" t="str">
        <f t="array" ref="X682">IFERROR(INDEX(#REF!,MATCH($Q682,#REF!,0)),"")</f>
        <v/>
      </c>
      <c r="Y682" s="58" t="str">
        <f t="array" ref="Y682">IFERROR(INDEX(#REF!,MATCH($Q682,#REF!,0)),"")</f>
        <v/>
      </c>
      <c r="Z682" s="58" t="str">
        <f t="array" ref="Z682">IFERROR(INDEX(#REF!,MATCH($Q682,#REF!,0)),"")</f>
        <v/>
      </c>
      <c r="AA682" s="58" t="e">
        <f t="shared" si="7"/>
        <v>#VALUE!</v>
      </c>
      <c r="AB682" s="56"/>
      <c r="AC682" s="56"/>
      <c r="AD682" s="56"/>
    </row>
    <row r="683" spans="1:30" ht="15.75" hidden="1" customHeight="1">
      <c r="A683" s="71" t="s">
        <v>1534</v>
      </c>
      <c r="B683" s="35" t="s">
        <v>295</v>
      </c>
      <c r="C683" s="36" t="s">
        <v>1535</v>
      </c>
      <c r="D683" s="37" t="s">
        <v>53</v>
      </c>
      <c r="E683" s="37">
        <v>2</v>
      </c>
      <c r="F683" s="38">
        <v>3600</v>
      </c>
      <c r="G683" s="39" t="s">
        <v>54</v>
      </c>
      <c r="H683" s="40">
        <v>46174</v>
      </c>
      <c r="I683" s="41" t="s">
        <v>101</v>
      </c>
      <c r="J683" s="41" t="s">
        <v>56</v>
      </c>
      <c r="K683" s="41" t="s">
        <v>858</v>
      </c>
      <c r="L683" s="41" t="s">
        <v>58</v>
      </c>
      <c r="M683" s="42" t="s">
        <v>102</v>
      </c>
      <c r="N683" s="43" t="s">
        <v>951</v>
      </c>
      <c r="O683" s="69" t="s">
        <v>60</v>
      </c>
      <c r="P683" s="44"/>
      <c r="Q683" s="44"/>
      <c r="R683" s="45"/>
      <c r="S683" s="45" t="s">
        <v>1536</v>
      </c>
      <c r="T683" s="44"/>
      <c r="U683" s="44"/>
      <c r="V683" s="45" t="str">
        <f t="array" ref="V683">IFERROR(INDEX(#REF!,MATCH($Q683,#REF!,0)),"")</f>
        <v/>
      </c>
      <c r="W683" s="45" t="str">
        <f t="array" ref="W683">IFERROR(INDEX(#REF!,MATCH($Q683,#REF!,0)),"")</f>
        <v/>
      </c>
      <c r="X683" s="46" t="str">
        <f t="array" ref="X683">IFERROR(INDEX(#REF!,MATCH($Q683,#REF!,0)),"")</f>
        <v/>
      </c>
      <c r="Y683" s="46" t="str">
        <f t="array" ref="Y683">IFERROR(INDEX(#REF!,MATCH($Q683,#REF!,0)),"")</f>
        <v/>
      </c>
      <c r="Z683" s="46" t="str">
        <f t="array" ref="Z683">IFERROR(INDEX(#REF!,MATCH($Q683,#REF!,0)),"")</f>
        <v/>
      </c>
      <c r="AA683" s="46" t="e">
        <f t="shared" si="7"/>
        <v>#VALUE!</v>
      </c>
      <c r="AB683" s="44"/>
      <c r="AC683" s="44"/>
      <c r="AD683" s="44"/>
    </row>
    <row r="684" spans="1:30" ht="15.75" hidden="1" customHeight="1">
      <c r="A684" s="76" t="s">
        <v>1537</v>
      </c>
      <c r="B684" s="76" t="s">
        <v>219</v>
      </c>
      <c r="C684" s="60" t="s">
        <v>1519</v>
      </c>
      <c r="D684" s="77" t="s">
        <v>53</v>
      </c>
      <c r="E684" s="77">
        <v>1</v>
      </c>
      <c r="F684" s="78">
        <v>3080</v>
      </c>
      <c r="G684" s="79" t="s">
        <v>54</v>
      </c>
      <c r="H684" s="87">
        <v>46174</v>
      </c>
      <c r="I684" s="61" t="s">
        <v>101</v>
      </c>
      <c r="J684" s="61" t="s">
        <v>56</v>
      </c>
      <c r="K684" s="61" t="s">
        <v>858</v>
      </c>
      <c r="L684" s="61" t="s">
        <v>91</v>
      </c>
      <c r="M684" s="54" t="s">
        <v>73</v>
      </c>
      <c r="N684" s="70" t="s">
        <v>951</v>
      </c>
      <c r="O684" s="56" t="s">
        <v>60</v>
      </c>
      <c r="P684" s="56"/>
      <c r="Q684" s="56"/>
      <c r="R684" s="57" t="str">
        <f t="array" ref="R684">IFERROR(INDEX('BANCO DE DADOS'!$C$3:$C1104,MATCH(C684,'BANCO DE DADOS'!$B$3:$B1104,0),0),"")</f>
        <v>DAL - AR CONDICIONADO</v>
      </c>
      <c r="S684" s="57" t="str">
        <f t="array" ref="S684">IFERROR(INDEX('BANCO DE DADOS'!$D$3:$D1104,MATCH(C684,'BANCO DE DADOS'!$B$3:$B1104,0),0),"")</f>
        <v>COMPRA DE EQUIPAMENTOS DE CLIMATIZAÇÃO</v>
      </c>
      <c r="T684" s="56"/>
      <c r="U684" s="56"/>
      <c r="V684" s="57" t="str">
        <f t="array" ref="V684">IFERROR(INDEX(#REF!,MATCH($Q684,#REF!,0)),"")</f>
        <v/>
      </c>
      <c r="W684" s="57" t="str">
        <f t="array" ref="W684">IFERROR(INDEX(#REF!,MATCH($Q684,#REF!,0)),"")</f>
        <v/>
      </c>
      <c r="X684" s="58" t="str">
        <f t="array" ref="X684">IFERROR(INDEX(#REF!,MATCH($Q684,#REF!,0)),"")</f>
        <v/>
      </c>
      <c r="Y684" s="58" t="str">
        <f t="array" ref="Y684">IFERROR(INDEX(#REF!,MATCH($Q684,#REF!,0)),"")</f>
        <v/>
      </c>
      <c r="Z684" s="58" t="str">
        <f t="array" ref="Z684">IFERROR(INDEX(#REF!,MATCH($Q684,#REF!,0)),"")</f>
        <v/>
      </c>
      <c r="AA684" s="58" t="e">
        <f t="shared" si="7"/>
        <v>#VALUE!</v>
      </c>
      <c r="AB684" s="56" t="s">
        <v>1515</v>
      </c>
      <c r="AC684" s="56"/>
      <c r="AD684" s="56"/>
    </row>
    <row r="685" spans="1:30" ht="15.75" hidden="1" customHeight="1">
      <c r="A685" s="71" t="s">
        <v>1538</v>
      </c>
      <c r="B685" s="35" t="s">
        <v>233</v>
      </c>
      <c r="C685" s="36" t="s">
        <v>1539</v>
      </c>
      <c r="D685" s="37" t="s">
        <v>53</v>
      </c>
      <c r="E685" s="37">
        <v>1</v>
      </c>
      <c r="F685" s="38">
        <v>2800</v>
      </c>
      <c r="G685" s="39" t="s">
        <v>54</v>
      </c>
      <c r="H685" s="40">
        <v>46174</v>
      </c>
      <c r="I685" s="41" t="s">
        <v>101</v>
      </c>
      <c r="J685" s="41" t="s">
        <v>56</v>
      </c>
      <c r="K685" s="41" t="s">
        <v>858</v>
      </c>
      <c r="L685" s="41" t="s">
        <v>58</v>
      </c>
      <c r="M685" s="42" t="s">
        <v>148</v>
      </c>
      <c r="N685" s="43" t="s">
        <v>951</v>
      </c>
      <c r="O685" s="69" t="s">
        <v>60</v>
      </c>
      <c r="P685" s="44"/>
      <c r="Q685" s="44"/>
      <c r="R685" s="45"/>
      <c r="S685" s="45" t="s">
        <v>1540</v>
      </c>
      <c r="T685" s="44"/>
      <c r="U685" s="44"/>
      <c r="V685" s="45" t="str">
        <f t="array" ref="V685">IFERROR(INDEX(#REF!,MATCH($Q685,#REF!,0)),"")</f>
        <v/>
      </c>
      <c r="W685" s="45" t="str">
        <f t="array" ref="W685">IFERROR(INDEX(#REF!,MATCH($Q685,#REF!,0)),"")</f>
        <v/>
      </c>
      <c r="X685" s="46" t="str">
        <f t="array" ref="X685">IFERROR(INDEX(#REF!,MATCH($Q685,#REF!,0)),"")</f>
        <v/>
      </c>
      <c r="Y685" s="46" t="str">
        <f t="array" ref="Y685">IFERROR(INDEX(#REF!,MATCH($Q685,#REF!,0)),"")</f>
        <v/>
      </c>
      <c r="Z685" s="46" t="str">
        <f t="array" ref="Z685">IFERROR(INDEX(#REF!,MATCH($Q685,#REF!,0)),"")</f>
        <v/>
      </c>
      <c r="AA685" s="46" t="e">
        <f t="shared" si="7"/>
        <v>#VALUE!</v>
      </c>
      <c r="AB685" s="44"/>
      <c r="AC685" s="44"/>
      <c r="AD685" s="44"/>
    </row>
    <row r="686" spans="1:30" ht="15.75" hidden="1" customHeight="1">
      <c r="A686" s="76" t="s">
        <v>1541</v>
      </c>
      <c r="B686" s="47" t="s">
        <v>245</v>
      </c>
      <c r="C686" s="60" t="s">
        <v>1535</v>
      </c>
      <c r="D686" s="49" t="s">
        <v>53</v>
      </c>
      <c r="E686" s="49">
        <v>1</v>
      </c>
      <c r="F686" s="50">
        <v>1800</v>
      </c>
      <c r="G686" s="51" t="s">
        <v>54</v>
      </c>
      <c r="H686" s="52">
        <v>46174</v>
      </c>
      <c r="I686" s="53" t="s">
        <v>101</v>
      </c>
      <c r="J686" s="53" t="s">
        <v>56</v>
      </c>
      <c r="K686" s="53" t="s">
        <v>858</v>
      </c>
      <c r="L686" s="53" t="s">
        <v>58</v>
      </c>
      <c r="M686" s="54" t="s">
        <v>73</v>
      </c>
      <c r="N686" s="55" t="s">
        <v>951</v>
      </c>
      <c r="O686" s="70" t="s">
        <v>60</v>
      </c>
      <c r="P686" s="56"/>
      <c r="Q686" s="56"/>
      <c r="R686" s="57"/>
      <c r="S686" s="57" t="s">
        <v>1536</v>
      </c>
      <c r="T686" s="56"/>
      <c r="U686" s="56"/>
      <c r="V686" s="57" t="str">
        <f t="array" ref="V686">IFERROR(INDEX(#REF!,MATCH($Q686,#REF!,0)),"")</f>
        <v/>
      </c>
      <c r="W686" s="57" t="str">
        <f t="array" ref="W686">IFERROR(INDEX(#REF!,MATCH($Q686,#REF!,0)),"")</f>
        <v/>
      </c>
      <c r="X686" s="58" t="str">
        <f t="array" ref="X686">IFERROR(INDEX(#REF!,MATCH($Q686,#REF!,0)),"")</f>
        <v/>
      </c>
      <c r="Y686" s="58" t="str">
        <f t="array" ref="Y686">IFERROR(INDEX(#REF!,MATCH($Q686,#REF!,0)),"")</f>
        <v/>
      </c>
      <c r="Z686" s="58" t="str">
        <f t="array" ref="Z686">IFERROR(INDEX(#REF!,MATCH($Q686,#REF!,0)),"")</f>
        <v/>
      </c>
      <c r="AA686" s="58" t="e">
        <f t="shared" si="7"/>
        <v>#VALUE!</v>
      </c>
      <c r="AB686" s="56"/>
      <c r="AC686" s="56"/>
      <c r="AD686" s="56"/>
    </row>
    <row r="687" spans="1:30" ht="15.75" hidden="1" customHeight="1">
      <c r="A687" s="71" t="s">
        <v>1542</v>
      </c>
      <c r="B687" s="35" t="s">
        <v>233</v>
      </c>
      <c r="C687" s="36" t="s">
        <v>1543</v>
      </c>
      <c r="D687" s="37" t="s">
        <v>53</v>
      </c>
      <c r="E687" s="37">
        <v>2</v>
      </c>
      <c r="F687" s="38">
        <v>1700</v>
      </c>
      <c r="G687" s="39" t="s">
        <v>54</v>
      </c>
      <c r="H687" s="40">
        <v>46174</v>
      </c>
      <c r="I687" s="41" t="s">
        <v>101</v>
      </c>
      <c r="J687" s="41" t="s">
        <v>56</v>
      </c>
      <c r="K687" s="41" t="s">
        <v>858</v>
      </c>
      <c r="L687" s="41" t="s">
        <v>58</v>
      </c>
      <c r="M687" s="42" t="s">
        <v>59</v>
      </c>
      <c r="N687" s="43" t="s">
        <v>951</v>
      </c>
      <c r="O687" s="69" t="s">
        <v>60</v>
      </c>
      <c r="P687" s="44"/>
      <c r="Q687" s="44"/>
      <c r="R687" s="45"/>
      <c r="S687" s="45" t="s">
        <v>360</v>
      </c>
      <c r="T687" s="44"/>
      <c r="U687" s="44"/>
      <c r="V687" s="45" t="str">
        <f t="array" ref="V687">IFERROR(INDEX(#REF!,MATCH($Q687,#REF!,0)),"")</f>
        <v/>
      </c>
      <c r="W687" s="45" t="str">
        <f t="array" ref="W687">IFERROR(INDEX(#REF!,MATCH($Q687,#REF!,0)),"")</f>
        <v/>
      </c>
      <c r="X687" s="46" t="str">
        <f t="array" ref="X687">IFERROR(INDEX(#REF!,MATCH($Q687,#REF!,0)),"")</f>
        <v/>
      </c>
      <c r="Y687" s="46" t="str">
        <f t="array" ref="Y687">IFERROR(INDEX(#REF!,MATCH($Q687,#REF!,0)),"")</f>
        <v/>
      </c>
      <c r="Z687" s="46" t="str">
        <f t="array" ref="Z687">IFERROR(INDEX(#REF!,MATCH($Q687,#REF!,0)),"")</f>
        <v/>
      </c>
      <c r="AA687" s="46" t="e">
        <f t="shared" si="7"/>
        <v>#VALUE!</v>
      </c>
      <c r="AB687" s="44"/>
      <c r="AC687" s="44"/>
      <c r="AD687" s="44"/>
    </row>
    <row r="688" spans="1:30" ht="15.75" hidden="1" customHeight="1">
      <c r="A688" s="76" t="s">
        <v>1544</v>
      </c>
      <c r="B688" s="47" t="s">
        <v>233</v>
      </c>
      <c r="C688" s="60" t="s">
        <v>1545</v>
      </c>
      <c r="D688" s="49" t="s">
        <v>53</v>
      </c>
      <c r="E688" s="49">
        <v>1</v>
      </c>
      <c r="F688" s="50">
        <v>1500</v>
      </c>
      <c r="G688" s="51" t="s">
        <v>54</v>
      </c>
      <c r="H688" s="52">
        <v>46174</v>
      </c>
      <c r="I688" s="53" t="s">
        <v>101</v>
      </c>
      <c r="J688" s="53" t="s">
        <v>56</v>
      </c>
      <c r="K688" s="53" t="s">
        <v>858</v>
      </c>
      <c r="L688" s="53" t="s">
        <v>58</v>
      </c>
      <c r="M688" s="54" t="s">
        <v>153</v>
      </c>
      <c r="N688" s="55" t="s">
        <v>951</v>
      </c>
      <c r="O688" s="70" t="s">
        <v>60</v>
      </c>
      <c r="P688" s="56"/>
      <c r="Q688" s="56"/>
      <c r="R688" s="57"/>
      <c r="S688" s="57" t="s">
        <v>1545</v>
      </c>
      <c r="T688" s="56"/>
      <c r="U688" s="56"/>
      <c r="V688" s="57" t="str">
        <f t="array" ref="V688">IFERROR(INDEX(#REF!,MATCH($Q688,#REF!,0)),"")</f>
        <v/>
      </c>
      <c r="W688" s="57" t="str">
        <f t="array" ref="W688">IFERROR(INDEX(#REF!,MATCH($Q688,#REF!,0)),"")</f>
        <v/>
      </c>
      <c r="X688" s="58" t="str">
        <f t="array" ref="X688">IFERROR(INDEX(#REF!,MATCH($Q688,#REF!,0)),"")</f>
        <v/>
      </c>
      <c r="Y688" s="58" t="str">
        <f t="array" ref="Y688">IFERROR(INDEX(#REF!,MATCH($Q688,#REF!,0)),"")</f>
        <v/>
      </c>
      <c r="Z688" s="58" t="str">
        <f t="array" ref="Z688">IFERROR(INDEX(#REF!,MATCH($Q688,#REF!,0)),"")</f>
        <v/>
      </c>
      <c r="AA688" s="58" t="e">
        <f t="shared" si="7"/>
        <v>#VALUE!</v>
      </c>
      <c r="AB688" s="56"/>
      <c r="AC688" s="56"/>
      <c r="AD688" s="56"/>
    </row>
    <row r="689" spans="1:30" ht="15.75" hidden="1" customHeight="1">
      <c r="A689" s="71" t="s">
        <v>1546</v>
      </c>
      <c r="B689" s="35" t="s">
        <v>440</v>
      </c>
      <c r="C689" s="36" t="s">
        <v>1547</v>
      </c>
      <c r="D689" s="37" t="s">
        <v>53</v>
      </c>
      <c r="E689" s="37">
        <v>2</v>
      </c>
      <c r="F689" s="38">
        <v>1000</v>
      </c>
      <c r="G689" s="39" t="s">
        <v>54</v>
      </c>
      <c r="H689" s="40">
        <v>46174</v>
      </c>
      <c r="I689" s="41" t="s">
        <v>101</v>
      </c>
      <c r="J689" s="41" t="s">
        <v>56</v>
      </c>
      <c r="K689" s="41" t="s">
        <v>858</v>
      </c>
      <c r="L689" s="41" t="s">
        <v>91</v>
      </c>
      <c r="M689" s="42" t="s">
        <v>109</v>
      </c>
      <c r="N689" s="43" t="s">
        <v>951</v>
      </c>
      <c r="O689" s="69" t="s">
        <v>60</v>
      </c>
      <c r="P689" s="44"/>
      <c r="Q689" s="44"/>
      <c r="R689" s="45" t="s">
        <v>780</v>
      </c>
      <c r="S689" s="45" t="s">
        <v>781</v>
      </c>
      <c r="T689" s="44"/>
      <c r="U689" s="44"/>
      <c r="V689" s="45" t="str">
        <f t="array" ref="V689">IFERROR(INDEX(#REF!,MATCH($Q689,#REF!,0)),"")</f>
        <v/>
      </c>
      <c r="W689" s="45" t="str">
        <f t="array" ref="W689">IFERROR(INDEX(#REF!,MATCH($Q689,#REF!,0)),"")</f>
        <v/>
      </c>
      <c r="X689" s="46" t="str">
        <f t="array" ref="X689">IFERROR(INDEX(#REF!,MATCH($Q689,#REF!,0)),"")</f>
        <v/>
      </c>
      <c r="Y689" s="46" t="str">
        <f t="array" ref="Y689">IFERROR(INDEX(#REF!,MATCH($Q689,#REF!,0)),"")</f>
        <v/>
      </c>
      <c r="Z689" s="46" t="str">
        <f t="array" ref="Z689">IFERROR(INDEX(#REF!,MATCH($Q689,#REF!,0)),"")</f>
        <v/>
      </c>
      <c r="AA689" s="46" t="e">
        <f t="shared" si="7"/>
        <v>#VALUE!</v>
      </c>
      <c r="AB689" s="44"/>
      <c r="AC689" s="44"/>
      <c r="AD689" s="44"/>
    </row>
    <row r="690" spans="1:30" ht="15.75" hidden="1" customHeight="1">
      <c r="A690" s="76" t="s">
        <v>1548</v>
      </c>
      <c r="B690" s="47" t="s">
        <v>317</v>
      </c>
      <c r="C690" s="60" t="s">
        <v>1549</v>
      </c>
      <c r="D690" s="49" t="s">
        <v>53</v>
      </c>
      <c r="E690" s="49">
        <v>1</v>
      </c>
      <c r="F690" s="50">
        <v>600</v>
      </c>
      <c r="G690" s="51" t="s">
        <v>54</v>
      </c>
      <c r="H690" s="52">
        <v>46174</v>
      </c>
      <c r="I690" s="53" t="s">
        <v>101</v>
      </c>
      <c r="J690" s="53" t="s">
        <v>56</v>
      </c>
      <c r="K690" s="53" t="s">
        <v>858</v>
      </c>
      <c r="L690" s="53" t="s">
        <v>91</v>
      </c>
      <c r="M690" s="54" t="s">
        <v>148</v>
      </c>
      <c r="N690" s="55" t="s">
        <v>951</v>
      </c>
      <c r="O690" s="70" t="s">
        <v>60</v>
      </c>
      <c r="P690" s="56"/>
      <c r="Q690" s="56"/>
      <c r="R690" s="57" t="s">
        <v>780</v>
      </c>
      <c r="S690" s="57" t="s">
        <v>781</v>
      </c>
      <c r="T690" s="56"/>
      <c r="U690" s="56"/>
      <c r="V690" s="57" t="str">
        <f t="array" ref="V690">IFERROR(INDEX(#REF!,MATCH($Q690,#REF!,0)),"")</f>
        <v/>
      </c>
      <c r="W690" s="57" t="str">
        <f t="array" ref="W690">IFERROR(INDEX(#REF!,MATCH($Q690,#REF!,0)),"")</f>
        <v/>
      </c>
      <c r="X690" s="58" t="str">
        <f t="array" ref="X690">IFERROR(INDEX(#REF!,MATCH($Q690,#REF!,0)),"")</f>
        <v/>
      </c>
      <c r="Y690" s="58" t="str">
        <f t="array" ref="Y690">IFERROR(INDEX(#REF!,MATCH($Q690,#REF!,0)),"")</f>
        <v/>
      </c>
      <c r="Z690" s="58" t="str">
        <f t="array" ref="Z690">IFERROR(INDEX(#REF!,MATCH($Q690,#REF!,0)),"")</f>
        <v/>
      </c>
      <c r="AA690" s="58" t="e">
        <f t="shared" si="7"/>
        <v>#VALUE!</v>
      </c>
      <c r="AB690" s="56"/>
      <c r="AC690" s="56"/>
      <c r="AD690" s="56"/>
    </row>
    <row r="691" spans="1:30" ht="15.75" customHeight="1">
      <c r="A691" s="71" t="s">
        <v>1550</v>
      </c>
      <c r="B691" s="35" t="s">
        <v>1407</v>
      </c>
      <c r="C691" s="36" t="s">
        <v>1551</v>
      </c>
      <c r="D691" s="37" t="s">
        <v>53</v>
      </c>
      <c r="E691" s="37">
        <v>1</v>
      </c>
      <c r="F691" s="38">
        <v>15000</v>
      </c>
      <c r="G691" s="39" t="s">
        <v>54</v>
      </c>
      <c r="H691" s="40">
        <v>46031</v>
      </c>
      <c r="I691" s="41" t="s">
        <v>101</v>
      </c>
      <c r="J691" s="75" t="s">
        <v>56</v>
      </c>
      <c r="K691" s="75" t="s">
        <v>858</v>
      </c>
      <c r="L691" s="75" t="s">
        <v>58</v>
      </c>
      <c r="M691" s="42" t="s">
        <v>102</v>
      </c>
      <c r="N691" s="43" t="s">
        <v>951</v>
      </c>
      <c r="O691" s="69" t="s">
        <v>60</v>
      </c>
      <c r="P691" s="44"/>
      <c r="Q691" s="44"/>
      <c r="R691" s="45"/>
      <c r="S691" s="45"/>
      <c r="T691" s="44"/>
      <c r="U691" s="44"/>
      <c r="V691" s="45" t="str">
        <f t="array" ref="V691">IFERROR(INDEX(#REF!,MATCH($Q691,#REF!,0)),"")</f>
        <v/>
      </c>
      <c r="W691" s="45" t="str">
        <f t="array" ref="W691">IFERROR(INDEX(#REF!,MATCH($Q691,#REF!,0)),"")</f>
        <v/>
      </c>
      <c r="X691" s="46" t="str">
        <f t="array" ref="X691">IFERROR(INDEX(#REF!,MATCH($Q691,#REF!,0)),"")</f>
        <v/>
      </c>
      <c r="Y691" s="46" t="str">
        <f t="array" ref="Y691">IFERROR(INDEX(#REF!,MATCH($Q691,#REF!,0)),"")</f>
        <v/>
      </c>
      <c r="Z691" s="46" t="str">
        <f t="array" ref="Z691">IFERROR(INDEX(#REF!,MATCH($Q691,#REF!,0)),"")</f>
        <v/>
      </c>
      <c r="AA691" s="46" t="e">
        <f t="shared" si="7"/>
        <v>#VALUE!</v>
      </c>
      <c r="AB691" s="44"/>
      <c r="AC691" s="44"/>
      <c r="AD691" s="44"/>
    </row>
    <row r="692" spans="1:30" ht="15.75" customHeight="1">
      <c r="A692" s="76" t="s">
        <v>1552</v>
      </c>
      <c r="B692" s="47" t="s">
        <v>1407</v>
      </c>
      <c r="C692" s="60" t="s">
        <v>1553</v>
      </c>
      <c r="D692" s="49" t="s">
        <v>53</v>
      </c>
      <c r="E692" s="49">
        <v>1</v>
      </c>
      <c r="F692" s="50">
        <v>2000000</v>
      </c>
      <c r="G692" s="51" t="s">
        <v>54</v>
      </c>
      <c r="H692" s="52">
        <v>46266</v>
      </c>
      <c r="I692" s="53" t="s">
        <v>101</v>
      </c>
      <c r="J692" s="53" t="s">
        <v>56</v>
      </c>
      <c r="K692" s="53" t="s">
        <v>858</v>
      </c>
      <c r="L692" s="53" t="s">
        <v>84</v>
      </c>
      <c r="M692" s="54" t="s">
        <v>59</v>
      </c>
      <c r="N692" s="55" t="s">
        <v>951</v>
      </c>
      <c r="O692" s="70" t="s">
        <v>60</v>
      </c>
      <c r="P692" s="56"/>
      <c r="Q692" s="56"/>
      <c r="R692" s="57"/>
      <c r="S692" s="57" t="s">
        <v>1553</v>
      </c>
      <c r="T692" s="60"/>
      <c r="U692" s="56"/>
      <c r="V692" s="57" t="str">
        <f t="array" ref="V692">IFERROR(INDEX(#REF!,MATCH($Q692,#REF!,0)),"")</f>
        <v/>
      </c>
      <c r="W692" s="57" t="str">
        <f t="array" ref="W692">IFERROR(INDEX(#REF!,MATCH($Q692,#REF!,0)),"")</f>
        <v/>
      </c>
      <c r="X692" s="58" t="str">
        <f t="array" ref="X692">IFERROR(INDEX(#REF!,MATCH($Q692,#REF!,0)),"")</f>
        <v/>
      </c>
      <c r="Y692" s="58" t="str">
        <f t="array" ref="Y692">IFERROR(INDEX(#REF!,MATCH($Q692,#REF!,0)),"")</f>
        <v/>
      </c>
      <c r="Z692" s="58" t="str">
        <f t="array" ref="Z692">IFERROR(INDEX(#REF!,MATCH($Q692,#REF!,0)),"")</f>
        <v/>
      </c>
      <c r="AA692" s="58" t="e">
        <f t="shared" si="7"/>
        <v>#VALUE!</v>
      </c>
      <c r="AB692" s="56"/>
      <c r="AC692" s="56"/>
      <c r="AD692" s="56"/>
    </row>
    <row r="693" spans="1:30" ht="15.75" customHeight="1">
      <c r="A693" s="71" t="s">
        <v>1554</v>
      </c>
      <c r="B693" s="35" t="s">
        <v>1407</v>
      </c>
      <c r="C693" s="36" t="s">
        <v>1555</v>
      </c>
      <c r="D693" s="37" t="s">
        <v>53</v>
      </c>
      <c r="E693" s="37">
        <v>150</v>
      </c>
      <c r="F693" s="38">
        <v>100000</v>
      </c>
      <c r="G693" s="39" t="s">
        <v>54</v>
      </c>
      <c r="H693" s="40">
        <v>46266</v>
      </c>
      <c r="I693" s="41" t="s">
        <v>101</v>
      </c>
      <c r="J693" s="41" t="s">
        <v>56</v>
      </c>
      <c r="K693" s="41" t="s">
        <v>858</v>
      </c>
      <c r="L693" s="41" t="s">
        <v>91</v>
      </c>
      <c r="M693" s="42" t="s">
        <v>136</v>
      </c>
      <c r="N693" s="43" t="s">
        <v>951</v>
      </c>
      <c r="O693" s="69" t="s">
        <v>60</v>
      </c>
      <c r="P693" s="44"/>
      <c r="Q693" s="44"/>
      <c r="R693" s="45"/>
      <c r="S693" s="45" t="s">
        <v>1556</v>
      </c>
      <c r="T693" s="44"/>
      <c r="U693" s="44"/>
      <c r="V693" s="45" t="str">
        <f t="array" ref="V693">IFERROR(INDEX(#REF!,MATCH($Q693,#REF!,0)),"")</f>
        <v/>
      </c>
      <c r="W693" s="45" t="str">
        <f t="array" ref="W693">IFERROR(INDEX(#REF!,MATCH($Q693,#REF!,0)),"")</f>
        <v/>
      </c>
      <c r="X693" s="46" t="str">
        <f t="array" ref="X693">IFERROR(INDEX(#REF!,MATCH($Q693,#REF!,0)),"")</f>
        <v/>
      </c>
      <c r="Y693" s="46" t="str">
        <f t="array" ref="Y693">IFERROR(INDEX(#REF!,MATCH($Q693,#REF!,0)),"")</f>
        <v/>
      </c>
      <c r="Z693" s="46" t="str">
        <f t="array" ref="Z693">IFERROR(INDEX(#REF!,MATCH($Q693,#REF!,0)),"")</f>
        <v/>
      </c>
      <c r="AA693" s="46" t="e">
        <f t="shared" si="7"/>
        <v>#VALUE!</v>
      </c>
      <c r="AB693" s="44"/>
      <c r="AC693" s="44"/>
      <c r="AD693" s="44"/>
    </row>
    <row r="694" spans="1:30" ht="15.75" hidden="1" customHeight="1">
      <c r="A694" s="76" t="s">
        <v>1557</v>
      </c>
      <c r="B694" s="76" t="s">
        <v>775</v>
      </c>
      <c r="C694" s="60" t="s">
        <v>1522</v>
      </c>
      <c r="D694" s="77" t="s">
        <v>53</v>
      </c>
      <c r="E694" s="77">
        <v>3</v>
      </c>
      <c r="F694" s="78">
        <v>15000</v>
      </c>
      <c r="G694" s="79" t="s">
        <v>54</v>
      </c>
      <c r="H694" s="87">
        <v>46235</v>
      </c>
      <c r="I694" s="61" t="s">
        <v>101</v>
      </c>
      <c r="J694" s="61" t="s">
        <v>56</v>
      </c>
      <c r="K694" s="61" t="s">
        <v>858</v>
      </c>
      <c r="L694" s="61" t="s">
        <v>91</v>
      </c>
      <c r="M694" s="54" t="s">
        <v>73</v>
      </c>
      <c r="N694" s="70" t="s">
        <v>951</v>
      </c>
      <c r="O694" s="56" t="s">
        <v>60</v>
      </c>
      <c r="P694" s="56"/>
      <c r="Q694" s="56"/>
      <c r="R694" s="57" t="str">
        <f t="array" ref="R694">IFERROR(INDEX('BANCO DE DADOS'!$C$3:$C1104,MATCH(C694,'BANCO DE DADOS'!$B$3:$B1104,0),0),"")</f>
        <v>DAL - AR CONDICIONADO</v>
      </c>
      <c r="S694" s="57" t="str">
        <f t="array" ref="S694">IFERROR(INDEX('BANCO DE DADOS'!$D$3:$D1104,MATCH(C694,'BANCO DE DADOS'!$B$3:$B1104,0),0),"")</f>
        <v>COMPRA DE EQUIPAMENTOS DE CLIMATIZAÇÃO</v>
      </c>
      <c r="T694" s="56"/>
      <c r="U694" s="56"/>
      <c r="V694" s="57" t="str">
        <f t="array" ref="V694">IFERROR(INDEX(#REF!,MATCH($Q694,#REF!,0)),"")</f>
        <v/>
      </c>
      <c r="W694" s="57" t="str">
        <f t="array" ref="W694">IFERROR(INDEX(#REF!,MATCH($Q694,#REF!,0)),"")</f>
        <v/>
      </c>
      <c r="X694" s="58" t="str">
        <f t="array" ref="X694">IFERROR(INDEX(#REF!,MATCH($Q694,#REF!,0)),"")</f>
        <v/>
      </c>
      <c r="Y694" s="58" t="str">
        <f t="array" ref="Y694">IFERROR(INDEX(#REF!,MATCH($Q694,#REF!,0)),"")</f>
        <v/>
      </c>
      <c r="Z694" s="58" t="str">
        <f t="array" ref="Z694">IFERROR(INDEX(#REF!,MATCH($Q694,#REF!,0)),"")</f>
        <v/>
      </c>
      <c r="AA694" s="58" t="e">
        <f t="shared" si="7"/>
        <v>#VALUE!</v>
      </c>
      <c r="AB694" s="56" t="s">
        <v>1515</v>
      </c>
      <c r="AC694" s="56"/>
      <c r="AD694" s="56"/>
    </row>
    <row r="695" spans="1:30" ht="15.75" hidden="1" customHeight="1">
      <c r="A695" s="71" t="s">
        <v>1558</v>
      </c>
      <c r="B695" s="71" t="s">
        <v>775</v>
      </c>
      <c r="C695" s="36" t="s">
        <v>1524</v>
      </c>
      <c r="D695" s="72" t="s">
        <v>53</v>
      </c>
      <c r="E695" s="72">
        <v>3</v>
      </c>
      <c r="F695" s="73">
        <v>10500</v>
      </c>
      <c r="G695" s="74" t="s">
        <v>54</v>
      </c>
      <c r="H695" s="86">
        <v>46235</v>
      </c>
      <c r="I695" s="75" t="s">
        <v>101</v>
      </c>
      <c r="J695" s="75" t="s">
        <v>56</v>
      </c>
      <c r="K695" s="75" t="s">
        <v>858</v>
      </c>
      <c r="L695" s="75" t="s">
        <v>91</v>
      </c>
      <c r="M695" s="42" t="s">
        <v>73</v>
      </c>
      <c r="N695" s="69" t="s">
        <v>951</v>
      </c>
      <c r="O695" s="44" t="s">
        <v>60</v>
      </c>
      <c r="P695" s="44"/>
      <c r="Q695" s="44"/>
      <c r="R695" s="45" t="str">
        <f t="array" ref="R695">IFERROR(INDEX('BANCO DE DADOS'!$C$3:$C1104,MATCH(C695,'BANCO DE DADOS'!$B$3:$B1104,0),0),"")</f>
        <v>DAL - AR CONDICIONADO</v>
      </c>
      <c r="S695" s="45" t="str">
        <f t="array" ref="S695">IFERROR(INDEX('BANCO DE DADOS'!$D$3:$D1104,MATCH(C695,'BANCO DE DADOS'!$B$3:$B1104,0),0),"")</f>
        <v>COMPRA DE EQUIPAMENTOS DE CLIMATIZAÇÃO</v>
      </c>
      <c r="T695" s="44"/>
      <c r="U695" s="44"/>
      <c r="V695" s="45" t="str">
        <f t="array" ref="V695">IFERROR(INDEX(#REF!,MATCH($Q695,#REF!,0)),"")</f>
        <v/>
      </c>
      <c r="W695" s="45" t="str">
        <f t="array" ref="W695">IFERROR(INDEX(#REF!,MATCH($Q695,#REF!,0)),"")</f>
        <v/>
      </c>
      <c r="X695" s="46" t="str">
        <f t="array" ref="X695">IFERROR(INDEX(#REF!,MATCH($Q695,#REF!,0)),"")</f>
        <v/>
      </c>
      <c r="Y695" s="46" t="str">
        <f t="array" ref="Y695">IFERROR(INDEX(#REF!,MATCH($Q695,#REF!,0)),"")</f>
        <v/>
      </c>
      <c r="Z695" s="46" t="str">
        <f t="array" ref="Z695">IFERROR(INDEX(#REF!,MATCH($Q695,#REF!,0)),"")</f>
        <v/>
      </c>
      <c r="AA695" s="46" t="e">
        <f t="shared" si="7"/>
        <v>#VALUE!</v>
      </c>
      <c r="AB695" s="44" t="s">
        <v>1515</v>
      </c>
      <c r="AC695" s="44"/>
      <c r="AD695" s="44"/>
    </row>
    <row r="696" spans="1:30" ht="15.75" hidden="1" customHeight="1">
      <c r="A696" s="76" t="s">
        <v>1559</v>
      </c>
      <c r="B696" s="47" t="s">
        <v>1560</v>
      </c>
      <c r="C696" s="60" t="s">
        <v>1561</v>
      </c>
      <c r="D696" s="49" t="s">
        <v>53</v>
      </c>
      <c r="E696" s="49">
        <v>1</v>
      </c>
      <c r="F696" s="50">
        <v>200000</v>
      </c>
      <c r="G696" s="51" t="s">
        <v>54</v>
      </c>
      <c r="H696" s="52">
        <v>46266</v>
      </c>
      <c r="I696" s="53" t="s">
        <v>101</v>
      </c>
      <c r="J696" s="53" t="s">
        <v>56</v>
      </c>
      <c r="K696" s="53" t="s">
        <v>864</v>
      </c>
      <c r="L696" s="53" t="s">
        <v>84</v>
      </c>
      <c r="M696" s="62" t="s">
        <v>95</v>
      </c>
      <c r="N696" s="55" t="s">
        <v>951</v>
      </c>
      <c r="O696" s="70" t="s">
        <v>60</v>
      </c>
      <c r="P696" s="56"/>
      <c r="Q696" s="56">
        <v>2025</v>
      </c>
      <c r="R696" s="57"/>
      <c r="S696" s="57" t="s">
        <v>1562</v>
      </c>
      <c r="T696" s="56"/>
      <c r="U696" s="56"/>
      <c r="V696" s="70" t="s">
        <v>1563</v>
      </c>
      <c r="W696" s="70" t="s">
        <v>1564</v>
      </c>
      <c r="X696" s="58" t="s">
        <v>3708</v>
      </c>
      <c r="Y696" s="58" t="s">
        <v>3708</v>
      </c>
      <c r="Z696" s="52"/>
      <c r="AA696" s="58"/>
      <c r="AB696" s="60" t="s">
        <v>1565</v>
      </c>
      <c r="AC696" s="56" t="s">
        <v>1566</v>
      </c>
      <c r="AD696" s="56"/>
    </row>
    <row r="697" spans="1:30" ht="15.75" hidden="1" customHeight="1">
      <c r="A697" s="71" t="s">
        <v>1567</v>
      </c>
      <c r="B697" s="35" t="s">
        <v>1560</v>
      </c>
      <c r="C697" s="36" t="s">
        <v>1568</v>
      </c>
      <c r="D697" s="37" t="s">
        <v>53</v>
      </c>
      <c r="E697" s="37">
        <v>1</v>
      </c>
      <c r="F697" s="38">
        <v>400000</v>
      </c>
      <c r="G697" s="39" t="s">
        <v>54</v>
      </c>
      <c r="H697" s="40">
        <v>46266</v>
      </c>
      <c r="I697" s="41" t="s">
        <v>101</v>
      </c>
      <c r="J697" s="41" t="s">
        <v>56</v>
      </c>
      <c r="K697" s="41" t="s">
        <v>864</v>
      </c>
      <c r="L697" s="41" t="s">
        <v>84</v>
      </c>
      <c r="M697" s="42" t="s">
        <v>109</v>
      </c>
      <c r="N697" s="43" t="s">
        <v>951</v>
      </c>
      <c r="O697" s="69" t="s">
        <v>60</v>
      </c>
      <c r="P697" s="44"/>
      <c r="Q697" s="44">
        <v>2025</v>
      </c>
      <c r="R697" s="45"/>
      <c r="S697" s="45" t="s">
        <v>1569</v>
      </c>
      <c r="T697" s="44"/>
      <c r="U697" s="44"/>
      <c r="V697" s="69" t="s">
        <v>1570</v>
      </c>
      <c r="W697" s="69" t="s">
        <v>1564</v>
      </c>
      <c r="X697" s="46" t="s">
        <v>3708</v>
      </c>
      <c r="Y697" s="46" t="s">
        <v>3708</v>
      </c>
      <c r="Z697" s="40"/>
      <c r="AA697" s="46"/>
      <c r="AB697" s="36" t="s">
        <v>1565</v>
      </c>
      <c r="AC697" s="44" t="s">
        <v>1566</v>
      </c>
      <c r="AD697" s="44"/>
    </row>
    <row r="698" spans="1:30" ht="15.75" hidden="1" customHeight="1">
      <c r="A698" s="76" t="s">
        <v>1571</v>
      </c>
      <c r="B698" s="47" t="s">
        <v>1560</v>
      </c>
      <c r="C698" s="60" t="s">
        <v>1572</v>
      </c>
      <c r="D698" s="49" t="s">
        <v>53</v>
      </c>
      <c r="E698" s="49">
        <v>1</v>
      </c>
      <c r="F698" s="50">
        <v>400000</v>
      </c>
      <c r="G698" s="51" t="s">
        <v>54</v>
      </c>
      <c r="H698" s="52">
        <v>46266</v>
      </c>
      <c r="I698" s="53" t="s">
        <v>101</v>
      </c>
      <c r="J698" s="53" t="s">
        <v>56</v>
      </c>
      <c r="K698" s="53" t="s">
        <v>864</v>
      </c>
      <c r="L698" s="53" t="s">
        <v>84</v>
      </c>
      <c r="M698" s="54" t="s">
        <v>59</v>
      </c>
      <c r="N698" s="55" t="s">
        <v>951</v>
      </c>
      <c r="O698" s="70" t="s">
        <v>60</v>
      </c>
      <c r="P698" s="56"/>
      <c r="Q698" s="56">
        <v>2025</v>
      </c>
      <c r="R698" s="57"/>
      <c r="S698" s="57" t="s">
        <v>1573</v>
      </c>
      <c r="T698" s="56"/>
      <c r="U698" s="56"/>
      <c r="V698" s="70" t="s">
        <v>1574</v>
      </c>
      <c r="W698" s="70" t="s">
        <v>1564</v>
      </c>
      <c r="X698" s="58" t="s">
        <v>3708</v>
      </c>
      <c r="Y698" s="58" t="s">
        <v>3708</v>
      </c>
      <c r="Z698" s="52"/>
      <c r="AA698" s="58"/>
      <c r="AB698" s="60" t="s">
        <v>1565</v>
      </c>
      <c r="AC698" s="56" t="s">
        <v>1566</v>
      </c>
      <c r="AD698" s="56"/>
    </row>
    <row r="699" spans="1:30" ht="15.75" hidden="1" customHeight="1">
      <c r="A699" s="71" t="s">
        <v>1575</v>
      </c>
      <c r="B699" s="35" t="s">
        <v>1560</v>
      </c>
      <c r="C699" s="36" t="s">
        <v>1576</v>
      </c>
      <c r="D699" s="37" t="s">
        <v>53</v>
      </c>
      <c r="E699" s="37">
        <v>1</v>
      </c>
      <c r="F699" s="38">
        <v>400000</v>
      </c>
      <c r="G699" s="39" t="s">
        <v>54</v>
      </c>
      <c r="H699" s="40">
        <v>46266</v>
      </c>
      <c r="I699" s="41" t="s">
        <v>101</v>
      </c>
      <c r="J699" s="41" t="s">
        <v>56</v>
      </c>
      <c r="K699" s="41" t="s">
        <v>864</v>
      </c>
      <c r="L699" s="41" t="s">
        <v>84</v>
      </c>
      <c r="M699" s="64" t="s">
        <v>95</v>
      </c>
      <c r="N699" s="43" t="s">
        <v>951</v>
      </c>
      <c r="O699" s="69" t="s">
        <v>60</v>
      </c>
      <c r="P699" s="44"/>
      <c r="Q699" s="44">
        <v>2025</v>
      </c>
      <c r="R699" s="45"/>
      <c r="S699" s="45" t="s">
        <v>1577</v>
      </c>
      <c r="T699" s="44"/>
      <c r="U699" s="44"/>
      <c r="V699" s="69" t="s">
        <v>1578</v>
      </c>
      <c r="W699" s="69" t="s">
        <v>1564</v>
      </c>
      <c r="X699" s="46" t="s">
        <v>3708</v>
      </c>
      <c r="Y699" s="46" t="s">
        <v>3708</v>
      </c>
      <c r="Z699" s="40"/>
      <c r="AA699" s="46"/>
      <c r="AB699" s="36" t="s">
        <v>1565</v>
      </c>
      <c r="AC699" s="44" t="s">
        <v>1566</v>
      </c>
      <c r="AD699" s="44"/>
    </row>
    <row r="700" spans="1:30" ht="15.75" hidden="1" customHeight="1">
      <c r="A700" s="76" t="s">
        <v>1579</v>
      </c>
      <c r="B700" s="47" t="s">
        <v>1560</v>
      </c>
      <c r="C700" s="60" t="s">
        <v>1580</v>
      </c>
      <c r="D700" s="49" t="s">
        <v>53</v>
      </c>
      <c r="E700" s="49">
        <v>1</v>
      </c>
      <c r="F700" s="78">
        <v>65000</v>
      </c>
      <c r="G700" s="51" t="s">
        <v>54</v>
      </c>
      <c r="H700" s="52">
        <v>46204</v>
      </c>
      <c r="I700" s="53" t="s">
        <v>101</v>
      </c>
      <c r="J700" s="61" t="s">
        <v>56</v>
      </c>
      <c r="K700" s="53" t="s">
        <v>864</v>
      </c>
      <c r="L700" s="61" t="s">
        <v>58</v>
      </c>
      <c r="M700" s="54" t="s">
        <v>73</v>
      </c>
      <c r="N700" s="43" t="s">
        <v>951</v>
      </c>
      <c r="O700" s="70" t="s">
        <v>60</v>
      </c>
      <c r="P700" s="56"/>
      <c r="Q700" s="56"/>
      <c r="R700" s="57"/>
      <c r="S700" s="63"/>
      <c r="T700" s="56"/>
      <c r="U700" s="56"/>
      <c r="V700" s="57" t="str">
        <f t="array" ref="V700">IFERROR(INDEX(#REF!,MATCH($Q700,#REF!,0)),"")</f>
        <v/>
      </c>
      <c r="W700" s="57" t="str">
        <f t="array" ref="W700">IFERROR(INDEX(#REF!,MATCH($Q700,#REF!,0)),"")</f>
        <v/>
      </c>
      <c r="X700" s="58" t="str">
        <f t="array" ref="X700">IFERROR(INDEX(#REF!,MATCH($Q700,#REF!,0)),"")</f>
        <v/>
      </c>
      <c r="Y700" s="58" t="str">
        <f t="array" ref="Y700">IFERROR(INDEX(#REF!,MATCH($Q700,#REF!,0)),"")</f>
        <v/>
      </c>
      <c r="Z700" s="58" t="str">
        <f t="array" ref="Z700">IFERROR(INDEX(#REF!,MATCH($Q700,#REF!,0)),"")</f>
        <v/>
      </c>
      <c r="AA700" s="58" t="e">
        <f t="shared" ref="AA700:AA705" si="8">Z700+45</f>
        <v>#VALUE!</v>
      </c>
      <c r="AB700" s="56"/>
      <c r="AC700" s="56"/>
      <c r="AD700" s="56"/>
    </row>
    <row r="701" spans="1:30" ht="15.75" hidden="1" customHeight="1">
      <c r="A701" s="71" t="s">
        <v>1581</v>
      </c>
      <c r="B701" s="35" t="s">
        <v>1560</v>
      </c>
      <c r="C701" s="59" t="s">
        <v>1582</v>
      </c>
      <c r="D701" s="37" t="s">
        <v>53</v>
      </c>
      <c r="E701" s="37">
        <v>1</v>
      </c>
      <c r="F701" s="38">
        <v>3000000</v>
      </c>
      <c r="G701" s="39" t="s">
        <v>66</v>
      </c>
      <c r="H701" s="40">
        <v>46266</v>
      </c>
      <c r="I701" s="41" t="s">
        <v>101</v>
      </c>
      <c r="J701" s="41" t="s">
        <v>56</v>
      </c>
      <c r="K701" s="41" t="s">
        <v>864</v>
      </c>
      <c r="L701" s="41" t="s">
        <v>84</v>
      </c>
      <c r="M701" s="42" t="s">
        <v>1583</v>
      </c>
      <c r="N701" s="43" t="s">
        <v>951</v>
      </c>
      <c r="O701" s="69" t="s">
        <v>60</v>
      </c>
      <c r="P701" s="44"/>
      <c r="Q701" s="44"/>
      <c r="R701" s="45"/>
      <c r="S701" s="45" t="str">
        <f t="array" ref="S701">IFERROR(INDEX('BANCO DE DADOS'!$D$3:$D1104,MATCH(C701,'BANCO DE DADOS'!$B$3:$B1104,0),0),"")</f>
        <v>SERVIÇOS DE MANUTENÇÃO - INFRAESTRUTURA PREDIAL</v>
      </c>
      <c r="T701" s="44"/>
      <c r="U701" s="44"/>
      <c r="V701" s="45" t="str">
        <f t="array" ref="V701">IFERROR(INDEX(#REF!,MATCH($Q701,#REF!,0)),"")</f>
        <v/>
      </c>
      <c r="W701" s="45" t="str">
        <f t="array" ref="W701">IFERROR(INDEX(#REF!,MATCH($Q701,#REF!,0)),"")</f>
        <v/>
      </c>
      <c r="X701" s="46" t="str">
        <f t="array" ref="X701">IFERROR(INDEX(#REF!,MATCH($Q701,#REF!,0)),"")</f>
        <v/>
      </c>
      <c r="Y701" s="46" t="str">
        <f t="array" ref="Y701">IFERROR(INDEX(#REF!,MATCH($Q701,#REF!,0)),"")</f>
        <v/>
      </c>
      <c r="Z701" s="46" t="str">
        <f t="array" ref="Z701">IFERROR(INDEX(#REF!,MATCH($Q701,#REF!,0)),"")</f>
        <v/>
      </c>
      <c r="AA701" s="46" t="e">
        <f t="shared" si="8"/>
        <v>#VALUE!</v>
      </c>
      <c r="AB701" s="44"/>
      <c r="AC701" s="44"/>
      <c r="AD701" s="44"/>
    </row>
    <row r="702" spans="1:30" ht="15.75" hidden="1" customHeight="1">
      <c r="A702" s="76" t="s">
        <v>1584</v>
      </c>
      <c r="B702" s="47" t="s">
        <v>1560</v>
      </c>
      <c r="C702" s="48" t="s">
        <v>1585</v>
      </c>
      <c r="D702" s="49" t="s">
        <v>53</v>
      </c>
      <c r="E702" s="49">
        <v>1</v>
      </c>
      <c r="F702" s="50">
        <v>1000000</v>
      </c>
      <c r="G702" s="51" t="s">
        <v>66</v>
      </c>
      <c r="H702" s="52">
        <v>46266</v>
      </c>
      <c r="I702" s="53" t="s">
        <v>101</v>
      </c>
      <c r="J702" s="53" t="s">
        <v>56</v>
      </c>
      <c r="K702" s="53" t="s">
        <v>864</v>
      </c>
      <c r="L702" s="53" t="s">
        <v>91</v>
      </c>
      <c r="M702" s="54" t="s">
        <v>1583</v>
      </c>
      <c r="N702" s="55" t="s">
        <v>951</v>
      </c>
      <c r="O702" s="70" t="s">
        <v>60</v>
      </c>
      <c r="P702" s="56"/>
      <c r="Q702" s="56"/>
      <c r="R702" s="57"/>
      <c r="S702" s="57" t="s">
        <v>1586</v>
      </c>
      <c r="T702" s="56"/>
      <c r="U702" s="56"/>
      <c r="V702" s="57" t="str">
        <f t="array" ref="V702">IFERROR(INDEX(#REF!,MATCH($Q702,#REF!,0)),"")</f>
        <v/>
      </c>
      <c r="W702" s="57" t="str">
        <f t="array" ref="W702">IFERROR(INDEX(#REF!,MATCH($Q702,#REF!,0)),"")</f>
        <v/>
      </c>
      <c r="X702" s="58" t="str">
        <f t="array" ref="X702">IFERROR(INDEX(#REF!,MATCH($Q702,#REF!,0)),"")</f>
        <v/>
      </c>
      <c r="Y702" s="58" t="str">
        <f t="array" ref="Y702">IFERROR(INDEX(#REF!,MATCH($Q702,#REF!,0)),"")</f>
        <v/>
      </c>
      <c r="Z702" s="58" t="str">
        <f t="array" ref="Z702">IFERROR(INDEX(#REF!,MATCH($Q702,#REF!,0)),"")</f>
        <v/>
      </c>
      <c r="AA702" s="58" t="e">
        <f t="shared" si="8"/>
        <v>#VALUE!</v>
      </c>
      <c r="AB702" s="56"/>
      <c r="AC702" s="56"/>
      <c r="AD702" s="56"/>
    </row>
    <row r="703" spans="1:30" ht="15.75" hidden="1" customHeight="1">
      <c r="A703" s="71" t="s">
        <v>1587</v>
      </c>
      <c r="B703" s="35" t="s">
        <v>1560</v>
      </c>
      <c r="C703" s="36" t="s">
        <v>1588</v>
      </c>
      <c r="D703" s="37" t="s">
        <v>53</v>
      </c>
      <c r="E703" s="37">
        <v>1</v>
      </c>
      <c r="F703" s="38">
        <v>200000</v>
      </c>
      <c r="G703" s="39" t="s">
        <v>54</v>
      </c>
      <c r="H703" s="40">
        <v>46266</v>
      </c>
      <c r="I703" s="41" t="s">
        <v>101</v>
      </c>
      <c r="J703" s="41" t="s">
        <v>56</v>
      </c>
      <c r="K703" s="41" t="s">
        <v>864</v>
      </c>
      <c r="L703" s="41" t="s">
        <v>84</v>
      </c>
      <c r="M703" s="64" t="s">
        <v>95</v>
      </c>
      <c r="N703" s="43" t="s">
        <v>951</v>
      </c>
      <c r="O703" s="69" t="s">
        <v>60</v>
      </c>
      <c r="P703" s="44"/>
      <c r="Q703" s="44"/>
      <c r="R703" s="45"/>
      <c r="S703" s="45" t="s">
        <v>1589</v>
      </c>
      <c r="T703" s="44"/>
      <c r="U703" s="44"/>
      <c r="V703" s="45" t="str">
        <f t="array" ref="V703">IFERROR(INDEX(#REF!,MATCH($Q703,#REF!,0)),"")</f>
        <v/>
      </c>
      <c r="W703" s="45" t="str">
        <f t="array" ref="W703">IFERROR(INDEX(#REF!,MATCH($Q703,#REF!,0)),"")</f>
        <v/>
      </c>
      <c r="X703" s="46" t="str">
        <f t="array" ref="X703">IFERROR(INDEX(#REF!,MATCH($Q703,#REF!,0)),"")</f>
        <v/>
      </c>
      <c r="Y703" s="46" t="str">
        <f t="array" ref="Y703">IFERROR(INDEX(#REF!,MATCH($Q703,#REF!,0)),"")</f>
        <v/>
      </c>
      <c r="Z703" s="46" t="str">
        <f t="array" ref="Z703">IFERROR(INDEX(#REF!,MATCH($Q703,#REF!,0)),"")</f>
        <v/>
      </c>
      <c r="AA703" s="46" t="e">
        <f t="shared" si="8"/>
        <v>#VALUE!</v>
      </c>
      <c r="AB703" s="44"/>
      <c r="AC703" s="44"/>
      <c r="AD703" s="44"/>
    </row>
    <row r="704" spans="1:30" ht="15.75" hidden="1" customHeight="1">
      <c r="A704" s="76" t="s">
        <v>1590</v>
      </c>
      <c r="B704" s="47" t="s">
        <v>1560</v>
      </c>
      <c r="C704" s="60" t="s">
        <v>1591</v>
      </c>
      <c r="D704" s="49" t="s">
        <v>53</v>
      </c>
      <c r="E704" s="49">
        <v>1</v>
      </c>
      <c r="F704" s="50">
        <v>1000</v>
      </c>
      <c r="G704" s="51" t="s">
        <v>54</v>
      </c>
      <c r="H704" s="52">
        <v>46266</v>
      </c>
      <c r="I704" s="53" t="s">
        <v>101</v>
      </c>
      <c r="J704" s="53" t="s">
        <v>56</v>
      </c>
      <c r="K704" s="53" t="s">
        <v>864</v>
      </c>
      <c r="L704" s="53" t="s">
        <v>84</v>
      </c>
      <c r="M704" s="62" t="s">
        <v>153</v>
      </c>
      <c r="N704" s="55" t="s">
        <v>951</v>
      </c>
      <c r="O704" s="70" t="s">
        <v>60</v>
      </c>
      <c r="P704" s="56"/>
      <c r="Q704" s="56"/>
      <c r="R704" s="57"/>
      <c r="S704" s="57" t="s">
        <v>1592</v>
      </c>
      <c r="T704" s="56"/>
      <c r="U704" s="56"/>
      <c r="V704" s="57" t="str">
        <f t="array" ref="V704">IFERROR(INDEX(#REF!,MATCH($Q704,#REF!,0)),"")</f>
        <v/>
      </c>
      <c r="W704" s="57" t="str">
        <f t="array" ref="W704">IFERROR(INDEX(#REF!,MATCH($Q704,#REF!,0)),"")</f>
        <v/>
      </c>
      <c r="X704" s="58" t="str">
        <f t="array" ref="X704">IFERROR(INDEX(#REF!,MATCH($Q704,#REF!,0)),"")</f>
        <v/>
      </c>
      <c r="Y704" s="58" t="str">
        <f t="array" ref="Y704">IFERROR(INDEX(#REF!,MATCH($Q704,#REF!,0)),"")</f>
        <v/>
      </c>
      <c r="Z704" s="58" t="str">
        <f t="array" ref="Z704">IFERROR(INDEX(#REF!,MATCH($Q704,#REF!,0)),"")</f>
        <v/>
      </c>
      <c r="AA704" s="58" t="e">
        <f t="shared" si="8"/>
        <v>#VALUE!</v>
      </c>
      <c r="AB704" s="56"/>
      <c r="AC704" s="56"/>
      <c r="AD704" s="56"/>
    </row>
    <row r="705" spans="1:30" ht="15.75" hidden="1" customHeight="1">
      <c r="A705" s="71" t="s">
        <v>1593</v>
      </c>
      <c r="B705" s="35" t="s">
        <v>1560</v>
      </c>
      <c r="C705" s="36" t="s">
        <v>1594</v>
      </c>
      <c r="D705" s="37" t="s">
        <v>53</v>
      </c>
      <c r="E705" s="37">
        <v>1</v>
      </c>
      <c r="F705" s="38">
        <v>1000</v>
      </c>
      <c r="G705" s="39" t="s">
        <v>54</v>
      </c>
      <c r="H705" s="40">
        <v>46266</v>
      </c>
      <c r="I705" s="41" t="s">
        <v>101</v>
      </c>
      <c r="J705" s="41" t="s">
        <v>56</v>
      </c>
      <c r="K705" s="41" t="s">
        <v>864</v>
      </c>
      <c r="L705" s="41" t="s">
        <v>84</v>
      </c>
      <c r="M705" s="64" t="s">
        <v>153</v>
      </c>
      <c r="N705" s="43" t="s">
        <v>951</v>
      </c>
      <c r="O705" s="69" t="s">
        <v>60</v>
      </c>
      <c r="P705" s="44"/>
      <c r="Q705" s="44"/>
      <c r="R705" s="45"/>
      <c r="S705" s="45" t="s">
        <v>1595</v>
      </c>
      <c r="T705" s="44"/>
      <c r="U705" s="44"/>
      <c r="V705" s="45" t="str">
        <f t="array" ref="V705">IFERROR(INDEX(#REF!,MATCH($Q705,#REF!,0)),"")</f>
        <v/>
      </c>
      <c r="W705" s="45" t="str">
        <f t="array" ref="W705">IFERROR(INDEX(#REF!,MATCH($Q705,#REF!,0)),"")</f>
        <v/>
      </c>
      <c r="X705" s="46" t="str">
        <f t="array" ref="X705">IFERROR(INDEX(#REF!,MATCH($Q705,#REF!,0)),"")</f>
        <v/>
      </c>
      <c r="Y705" s="46" t="str">
        <f t="array" ref="Y705">IFERROR(INDEX(#REF!,MATCH($Q705,#REF!,0)),"")</f>
        <v/>
      </c>
      <c r="Z705" s="46" t="str">
        <f t="array" ref="Z705">IFERROR(INDEX(#REF!,MATCH($Q705,#REF!,0)),"")</f>
        <v/>
      </c>
      <c r="AA705" s="46" t="e">
        <f t="shared" si="8"/>
        <v>#VALUE!</v>
      </c>
      <c r="AB705" s="44"/>
      <c r="AC705" s="44"/>
      <c r="AD705" s="44"/>
    </row>
    <row r="706" spans="1:30" ht="15.75" hidden="1" customHeight="1">
      <c r="A706" s="76" t="s">
        <v>1596</v>
      </c>
      <c r="B706" s="47" t="s">
        <v>1560</v>
      </c>
      <c r="C706" s="60" t="s">
        <v>1597</v>
      </c>
      <c r="D706" s="49" t="s">
        <v>53</v>
      </c>
      <c r="E706" s="49">
        <v>1</v>
      </c>
      <c r="F706" s="50">
        <v>400000</v>
      </c>
      <c r="G706" s="51" t="s">
        <v>54</v>
      </c>
      <c r="H706" s="86">
        <v>46266</v>
      </c>
      <c r="I706" s="53" t="s">
        <v>101</v>
      </c>
      <c r="J706" s="53" t="s">
        <v>56</v>
      </c>
      <c r="K706" s="53" t="s">
        <v>864</v>
      </c>
      <c r="L706" s="53" t="s">
        <v>84</v>
      </c>
      <c r="M706" s="54" t="s">
        <v>102</v>
      </c>
      <c r="N706" s="43" t="s">
        <v>951</v>
      </c>
      <c r="O706" s="70" t="s">
        <v>60</v>
      </c>
      <c r="P706" s="56"/>
      <c r="Q706" s="56"/>
      <c r="R706" s="57"/>
      <c r="S706" s="57"/>
      <c r="T706" s="56"/>
      <c r="U706" s="56"/>
      <c r="V706" s="57"/>
      <c r="W706" s="57"/>
      <c r="X706" s="58"/>
      <c r="Y706" s="58"/>
      <c r="Z706" s="58"/>
      <c r="AA706" s="58"/>
      <c r="AB706" s="56"/>
      <c r="AC706" s="56"/>
      <c r="AD706" s="56"/>
    </row>
    <row r="707" spans="1:30" ht="15.75" hidden="1" customHeight="1">
      <c r="A707" s="71" t="s">
        <v>1598</v>
      </c>
      <c r="B707" s="35" t="s">
        <v>51</v>
      </c>
      <c r="C707" s="36" t="s">
        <v>1599</v>
      </c>
      <c r="D707" s="37" t="s">
        <v>53</v>
      </c>
      <c r="E707" s="37">
        <v>30</v>
      </c>
      <c r="F707" s="38">
        <v>11460</v>
      </c>
      <c r="G707" s="39" t="s">
        <v>54</v>
      </c>
      <c r="H707" s="40">
        <v>46235</v>
      </c>
      <c r="I707" s="41" t="s">
        <v>55</v>
      </c>
      <c r="J707" s="41" t="s">
        <v>56</v>
      </c>
      <c r="K707" s="41" t="s">
        <v>1600</v>
      </c>
      <c r="L707" s="41" t="s">
        <v>91</v>
      </c>
      <c r="M707" s="42" t="s">
        <v>136</v>
      </c>
      <c r="N707" s="43" t="s">
        <v>951</v>
      </c>
      <c r="O707" s="44" t="s">
        <v>60</v>
      </c>
      <c r="P707" s="44"/>
      <c r="Q707" s="44"/>
      <c r="R707" s="45"/>
      <c r="S707" s="45" t="str">
        <f t="array" ref="S707">IFERROR(INDEX('BANCO DE DADOS'!$D$3:$D1104,MATCH(C707,'BANCO DE DADOS'!$B$3:$B1104,0),0),"")</f>
        <v>SERVIÇOS DE REGISTRO E DOCUMENTAÇÃO VEICULAR</v>
      </c>
      <c r="T707" s="44"/>
      <c r="U707" s="44"/>
      <c r="V707" s="45" t="str">
        <f t="array" ref="V707">IFERROR(INDEX(#REF!,MATCH($Q707,#REF!,0)),"")</f>
        <v/>
      </c>
      <c r="W707" s="45" t="str">
        <f t="array" ref="W707">IFERROR(INDEX(#REF!,MATCH($Q707,#REF!,0)),"")</f>
        <v/>
      </c>
      <c r="X707" s="46" t="str">
        <f t="array" ref="X707">IFERROR(INDEX(#REF!,MATCH($Q707,#REF!,0)),"")</f>
        <v/>
      </c>
      <c r="Y707" s="46" t="str">
        <f t="array" ref="Y707">IFERROR(INDEX(#REF!,MATCH($Q707,#REF!,0)),"")</f>
        <v/>
      </c>
      <c r="Z707" s="46" t="str">
        <f t="array" ref="Z707">IFERROR(INDEX(#REF!,MATCH($Q707,#REF!,0)),"")</f>
        <v/>
      </c>
      <c r="AA707" s="46" t="e">
        <f t="shared" ref="AA707:AA718" si="9">Z707+45</f>
        <v>#VALUE!</v>
      </c>
      <c r="AB707" s="44"/>
      <c r="AC707" s="44"/>
      <c r="AD707" s="44"/>
    </row>
    <row r="708" spans="1:30" ht="15.75" hidden="1" customHeight="1">
      <c r="A708" s="76" t="s">
        <v>1601</v>
      </c>
      <c r="B708" s="47" t="s">
        <v>51</v>
      </c>
      <c r="C708" s="60" t="s">
        <v>1602</v>
      </c>
      <c r="D708" s="49" t="s">
        <v>53</v>
      </c>
      <c r="E708" s="49">
        <v>37</v>
      </c>
      <c r="F708" s="50">
        <v>10286</v>
      </c>
      <c r="G708" s="51" t="s">
        <v>54</v>
      </c>
      <c r="H708" s="52">
        <v>46235</v>
      </c>
      <c r="I708" s="53" t="s">
        <v>55</v>
      </c>
      <c r="J708" s="53" t="s">
        <v>56</v>
      </c>
      <c r="K708" s="53" t="s">
        <v>1600</v>
      </c>
      <c r="L708" s="53" t="s">
        <v>91</v>
      </c>
      <c r="M708" s="54" t="s">
        <v>153</v>
      </c>
      <c r="N708" s="55" t="s">
        <v>951</v>
      </c>
      <c r="O708" s="56" t="s">
        <v>60</v>
      </c>
      <c r="P708" s="56"/>
      <c r="Q708" s="56"/>
      <c r="R708" s="57"/>
      <c r="S708" s="57" t="str">
        <f t="array" ref="S708">IFERROR(INDEX('BANCO DE DADOS'!$D$3:$D1104,MATCH(C708,'BANCO DE DADOS'!$B$3:$B1104,0),0),"")</f>
        <v>SERVIÇOS DE REGISTRO E DOCUMENTAÇÃO VEICULAR</v>
      </c>
      <c r="T708" s="56"/>
      <c r="U708" s="56"/>
      <c r="V708" s="57" t="str">
        <f t="array" ref="V708">IFERROR(INDEX(#REF!,MATCH($Q708,#REF!,0)),"")</f>
        <v/>
      </c>
      <c r="W708" s="57" t="str">
        <f t="array" ref="W708">IFERROR(INDEX(#REF!,MATCH($Q708,#REF!,0)),"")</f>
        <v/>
      </c>
      <c r="X708" s="58" t="str">
        <f t="array" ref="X708">IFERROR(INDEX(#REF!,MATCH($Q708,#REF!,0)),"")</f>
        <v/>
      </c>
      <c r="Y708" s="58" t="str">
        <f t="array" ref="Y708">IFERROR(INDEX(#REF!,MATCH($Q708,#REF!,0)),"")</f>
        <v/>
      </c>
      <c r="Z708" s="58" t="str">
        <f t="array" ref="Z708">IFERROR(INDEX(#REF!,MATCH($Q708,#REF!,0)),"")</f>
        <v/>
      </c>
      <c r="AA708" s="58" t="e">
        <f t="shared" si="9"/>
        <v>#VALUE!</v>
      </c>
      <c r="AB708" s="56"/>
      <c r="AC708" s="56"/>
      <c r="AD708" s="56"/>
    </row>
    <row r="709" spans="1:30" ht="15.75" hidden="1" customHeight="1">
      <c r="A709" s="71" t="s">
        <v>1603</v>
      </c>
      <c r="B709" s="35" t="s">
        <v>70</v>
      </c>
      <c r="C709" s="59" t="s">
        <v>1604</v>
      </c>
      <c r="D709" s="37" t="s">
        <v>53</v>
      </c>
      <c r="E709" s="37">
        <v>1</v>
      </c>
      <c r="F709" s="38">
        <v>140000</v>
      </c>
      <c r="G709" s="39" t="s">
        <v>66</v>
      </c>
      <c r="H709" s="40">
        <v>46266</v>
      </c>
      <c r="I709" s="41" t="s">
        <v>55</v>
      </c>
      <c r="J709" s="41" t="s">
        <v>56</v>
      </c>
      <c r="K709" s="41" t="s">
        <v>72</v>
      </c>
      <c r="L709" s="41" t="s">
        <v>91</v>
      </c>
      <c r="M709" s="42" t="s">
        <v>1605</v>
      </c>
      <c r="N709" s="43" t="s">
        <v>951</v>
      </c>
      <c r="O709" s="44" t="s">
        <v>60</v>
      </c>
      <c r="P709" s="44"/>
      <c r="Q709" s="44"/>
      <c r="R709" s="45"/>
      <c r="S709" s="45" t="str">
        <f t="array" ref="S709">IFERROR(INDEX('BANCO DE DADOS'!$D$3:$D1104,MATCH(C709,'BANCO DE DADOS'!$B$3:$B1104,0),0),"")</f>
        <v>SERVIÇOS DE OUTSOURCING E TERCEIRIZAÇÃO</v>
      </c>
      <c r="T709" s="44"/>
      <c r="U709" s="44"/>
      <c r="V709" s="45" t="str">
        <f t="array" ref="V709">IFERROR(INDEX(#REF!,MATCH($Q709,#REF!,0)),"")</f>
        <v/>
      </c>
      <c r="W709" s="45" t="str">
        <f t="array" ref="W709">IFERROR(INDEX(#REF!,MATCH($Q709,#REF!,0)),"")</f>
        <v/>
      </c>
      <c r="X709" s="46" t="str">
        <f t="array" ref="X709">IFERROR(INDEX(#REF!,MATCH($Q709,#REF!,0)),"")</f>
        <v/>
      </c>
      <c r="Y709" s="46" t="str">
        <f t="array" ref="Y709">IFERROR(INDEX(#REF!,MATCH($Q709,#REF!,0)),"")</f>
        <v/>
      </c>
      <c r="Z709" s="46" t="str">
        <f t="array" ref="Z709">IFERROR(INDEX(#REF!,MATCH($Q709,#REF!,0)),"")</f>
        <v/>
      </c>
      <c r="AA709" s="46" t="e">
        <f t="shared" si="9"/>
        <v>#VALUE!</v>
      </c>
      <c r="AB709" s="44"/>
      <c r="AC709" s="44"/>
      <c r="AD709" s="44"/>
    </row>
    <row r="710" spans="1:30" ht="15.75" hidden="1" customHeight="1">
      <c r="A710" s="76" t="s">
        <v>1606</v>
      </c>
      <c r="B710" s="47" t="s">
        <v>70</v>
      </c>
      <c r="C710" s="60" t="s">
        <v>1607</v>
      </c>
      <c r="D710" s="49" t="s">
        <v>53</v>
      </c>
      <c r="E710" s="49">
        <v>5</v>
      </c>
      <c r="F710" s="50">
        <v>75000</v>
      </c>
      <c r="G710" s="51" t="s">
        <v>54</v>
      </c>
      <c r="H710" s="52">
        <v>46266</v>
      </c>
      <c r="I710" s="53" t="s">
        <v>55</v>
      </c>
      <c r="J710" s="53" t="s">
        <v>56</v>
      </c>
      <c r="K710" s="53" t="s">
        <v>72</v>
      </c>
      <c r="L710" s="53" t="s">
        <v>91</v>
      </c>
      <c r="M710" s="54" t="s">
        <v>73</v>
      </c>
      <c r="N710" s="55" t="s">
        <v>951</v>
      </c>
      <c r="O710" s="56" t="s">
        <v>60</v>
      </c>
      <c r="P710" s="56"/>
      <c r="Q710" s="56"/>
      <c r="R710" s="57"/>
      <c r="S710" s="57" t="s">
        <v>1608</v>
      </c>
      <c r="T710" s="56"/>
      <c r="U710" s="56"/>
      <c r="V710" s="57" t="str">
        <f t="array" ref="V710">IFERROR(INDEX(#REF!,MATCH($Q710,#REF!,0)),"")</f>
        <v/>
      </c>
      <c r="W710" s="57" t="str">
        <f t="array" ref="W710">IFERROR(INDEX(#REF!,MATCH($Q710,#REF!,0)),"")</f>
        <v/>
      </c>
      <c r="X710" s="58" t="str">
        <f t="array" ref="X710">IFERROR(INDEX(#REF!,MATCH($Q710,#REF!,0)),"")</f>
        <v/>
      </c>
      <c r="Y710" s="58" t="str">
        <f t="array" ref="Y710">IFERROR(INDEX(#REF!,MATCH($Q710,#REF!,0)),"")</f>
        <v/>
      </c>
      <c r="Z710" s="58" t="str">
        <f t="array" ref="Z710">IFERROR(INDEX(#REF!,MATCH($Q710,#REF!,0)),"")</f>
        <v/>
      </c>
      <c r="AA710" s="58" t="e">
        <f t="shared" si="9"/>
        <v>#VALUE!</v>
      </c>
      <c r="AB710" s="56"/>
      <c r="AC710" s="56"/>
      <c r="AD710" s="56"/>
    </row>
    <row r="711" spans="1:30" ht="15.75" hidden="1" customHeight="1">
      <c r="A711" s="71" t="s">
        <v>1609</v>
      </c>
      <c r="B711" s="35" t="s">
        <v>70</v>
      </c>
      <c r="C711" s="36" t="s">
        <v>1610</v>
      </c>
      <c r="D711" s="37" t="s">
        <v>53</v>
      </c>
      <c r="E711" s="37">
        <v>1</v>
      </c>
      <c r="F711" s="38">
        <v>65000</v>
      </c>
      <c r="G711" s="39" t="s">
        <v>54</v>
      </c>
      <c r="H711" s="40">
        <v>46266</v>
      </c>
      <c r="I711" s="41" t="s">
        <v>55</v>
      </c>
      <c r="J711" s="41" t="s">
        <v>56</v>
      </c>
      <c r="K711" s="41" t="s">
        <v>72</v>
      </c>
      <c r="L711" s="41" t="s">
        <v>91</v>
      </c>
      <c r="M711" s="42" t="s">
        <v>148</v>
      </c>
      <c r="N711" s="43" t="s">
        <v>951</v>
      </c>
      <c r="O711" s="44" t="s">
        <v>60</v>
      </c>
      <c r="P711" s="44"/>
      <c r="Q711" s="44"/>
      <c r="R711" s="45"/>
      <c r="S711" s="45" t="s">
        <v>1611</v>
      </c>
      <c r="T711" s="44"/>
      <c r="U711" s="44"/>
      <c r="V711" s="45" t="str">
        <f t="array" ref="V711">IFERROR(INDEX(#REF!,MATCH($Q711,#REF!,0)),"")</f>
        <v/>
      </c>
      <c r="W711" s="45" t="str">
        <f t="array" ref="W711">IFERROR(INDEX(#REF!,MATCH($Q711,#REF!,0)),"")</f>
        <v/>
      </c>
      <c r="X711" s="46" t="str">
        <f t="array" ref="X711">IFERROR(INDEX(#REF!,MATCH($Q711,#REF!,0)),"")</f>
        <v/>
      </c>
      <c r="Y711" s="46" t="str">
        <f t="array" ref="Y711">IFERROR(INDEX(#REF!,MATCH($Q711,#REF!,0)),"")</f>
        <v/>
      </c>
      <c r="Z711" s="46" t="str">
        <f t="array" ref="Z711">IFERROR(INDEX(#REF!,MATCH($Q711,#REF!,0)),"")</f>
        <v/>
      </c>
      <c r="AA711" s="46" t="e">
        <f t="shared" si="9"/>
        <v>#VALUE!</v>
      </c>
      <c r="AB711" s="44"/>
      <c r="AC711" s="44"/>
      <c r="AD711" s="44"/>
    </row>
    <row r="712" spans="1:30" ht="15.75" hidden="1" customHeight="1">
      <c r="A712" s="76" t="s">
        <v>1612</v>
      </c>
      <c r="B712" s="47" t="s">
        <v>70</v>
      </c>
      <c r="C712" s="60" t="s">
        <v>1613</v>
      </c>
      <c r="D712" s="49" t="s">
        <v>53</v>
      </c>
      <c r="E712" s="49">
        <v>1</v>
      </c>
      <c r="F712" s="50">
        <v>26000</v>
      </c>
      <c r="G712" s="51" t="s">
        <v>66</v>
      </c>
      <c r="H712" s="52">
        <v>46235</v>
      </c>
      <c r="I712" s="53" t="s">
        <v>55</v>
      </c>
      <c r="J712" s="53" t="s">
        <v>56</v>
      </c>
      <c r="K712" s="53" t="s">
        <v>72</v>
      </c>
      <c r="L712" s="53" t="s">
        <v>91</v>
      </c>
      <c r="M712" s="54" t="s">
        <v>73</v>
      </c>
      <c r="N712" s="55" t="s">
        <v>951</v>
      </c>
      <c r="O712" s="56" t="s">
        <v>60</v>
      </c>
      <c r="P712" s="56"/>
      <c r="Q712" s="56"/>
      <c r="R712" s="57"/>
      <c r="S712" s="57" t="s">
        <v>1614</v>
      </c>
      <c r="T712" s="56"/>
      <c r="U712" s="56"/>
      <c r="V712" s="57" t="str">
        <f t="array" ref="V712">IFERROR(INDEX(#REF!,MATCH($Q712,#REF!,0)),"")</f>
        <v/>
      </c>
      <c r="W712" s="57" t="str">
        <f t="array" ref="W712">IFERROR(INDEX(#REF!,MATCH($Q712,#REF!,0)),"")</f>
        <v/>
      </c>
      <c r="X712" s="58" t="str">
        <f t="array" ref="X712">IFERROR(INDEX(#REF!,MATCH($Q712,#REF!,0)),"")</f>
        <v/>
      </c>
      <c r="Y712" s="58" t="str">
        <f t="array" ref="Y712">IFERROR(INDEX(#REF!,MATCH($Q712,#REF!,0)),"")</f>
        <v/>
      </c>
      <c r="Z712" s="58" t="str">
        <f t="array" ref="Z712">IFERROR(INDEX(#REF!,MATCH($Q712,#REF!,0)),"")</f>
        <v/>
      </c>
      <c r="AA712" s="58" t="e">
        <f t="shared" si="9"/>
        <v>#VALUE!</v>
      </c>
      <c r="AB712" s="56"/>
      <c r="AC712" s="56"/>
      <c r="AD712" s="56"/>
    </row>
    <row r="713" spans="1:30" ht="15.75" hidden="1" customHeight="1">
      <c r="A713" s="71" t="s">
        <v>1615</v>
      </c>
      <c r="B713" s="35" t="s">
        <v>1476</v>
      </c>
      <c r="C713" s="36" t="s">
        <v>1616</v>
      </c>
      <c r="D713" s="37" t="s">
        <v>53</v>
      </c>
      <c r="E713" s="37">
        <v>25000</v>
      </c>
      <c r="F713" s="38">
        <v>25000</v>
      </c>
      <c r="G713" s="39" t="s">
        <v>54</v>
      </c>
      <c r="H713" s="40">
        <v>46235</v>
      </c>
      <c r="I713" s="41" t="s">
        <v>55</v>
      </c>
      <c r="J713" s="41" t="s">
        <v>56</v>
      </c>
      <c r="K713" s="41" t="s">
        <v>72</v>
      </c>
      <c r="L713" s="41" t="s">
        <v>91</v>
      </c>
      <c r="M713" s="42" t="s">
        <v>109</v>
      </c>
      <c r="N713" s="43" t="s">
        <v>951</v>
      </c>
      <c r="O713" s="44" t="s">
        <v>60</v>
      </c>
      <c r="P713" s="44"/>
      <c r="Q713" s="44"/>
      <c r="R713" s="45"/>
      <c r="S713" s="45" t="s">
        <v>1617</v>
      </c>
      <c r="T713" s="44"/>
      <c r="U713" s="44"/>
      <c r="V713" s="45" t="str">
        <f t="array" ref="V713">IFERROR(INDEX(#REF!,MATCH($Q713,#REF!,0)),"")</f>
        <v/>
      </c>
      <c r="W713" s="45" t="str">
        <f t="array" ref="W713">IFERROR(INDEX(#REF!,MATCH($Q713,#REF!,0)),"")</f>
        <v/>
      </c>
      <c r="X713" s="46" t="str">
        <f t="array" ref="X713">IFERROR(INDEX(#REF!,MATCH($Q713,#REF!,0)),"")</f>
        <v/>
      </c>
      <c r="Y713" s="46" t="str">
        <f t="array" ref="Y713">IFERROR(INDEX(#REF!,MATCH($Q713,#REF!,0)),"")</f>
        <v/>
      </c>
      <c r="Z713" s="46" t="str">
        <f t="array" ref="Z713">IFERROR(INDEX(#REF!,MATCH($Q713,#REF!,0)),"")</f>
        <v/>
      </c>
      <c r="AA713" s="46" t="e">
        <f t="shared" si="9"/>
        <v>#VALUE!</v>
      </c>
      <c r="AB713" s="44"/>
      <c r="AC713" s="44"/>
      <c r="AD713" s="44"/>
    </row>
    <row r="714" spans="1:30" ht="15.75" hidden="1" customHeight="1">
      <c r="A714" s="76" t="s">
        <v>1618</v>
      </c>
      <c r="B714" s="47" t="s">
        <v>295</v>
      </c>
      <c r="C714" s="60" t="s">
        <v>1619</v>
      </c>
      <c r="D714" s="49" t="s">
        <v>53</v>
      </c>
      <c r="E714" s="49">
        <v>1</v>
      </c>
      <c r="F714" s="50">
        <v>5000</v>
      </c>
      <c r="G714" s="51" t="s">
        <v>54</v>
      </c>
      <c r="H714" s="52">
        <v>46204</v>
      </c>
      <c r="I714" s="53" t="s">
        <v>55</v>
      </c>
      <c r="J714" s="53" t="s">
        <v>56</v>
      </c>
      <c r="K714" s="53" t="s">
        <v>72</v>
      </c>
      <c r="L714" s="53" t="s">
        <v>91</v>
      </c>
      <c r="M714" s="54" t="s">
        <v>73</v>
      </c>
      <c r="N714" s="55" t="s">
        <v>951</v>
      </c>
      <c r="O714" s="56" t="s">
        <v>60</v>
      </c>
      <c r="P714" s="56"/>
      <c r="Q714" s="56"/>
      <c r="R714" s="57"/>
      <c r="S714" s="57" t="s">
        <v>1620</v>
      </c>
      <c r="T714" s="56"/>
      <c r="U714" s="56"/>
      <c r="V714" s="57" t="str">
        <f t="array" ref="V714">IFERROR(INDEX(#REF!,MATCH($Q714,#REF!,0)),"")</f>
        <v/>
      </c>
      <c r="W714" s="57" t="str">
        <f t="array" ref="W714">IFERROR(INDEX(#REF!,MATCH($Q714,#REF!,0)),"")</f>
        <v/>
      </c>
      <c r="X714" s="58" t="str">
        <f t="array" ref="X714">IFERROR(INDEX(#REF!,MATCH($Q714,#REF!,0)),"")</f>
        <v/>
      </c>
      <c r="Y714" s="58" t="str">
        <f t="array" ref="Y714">IFERROR(INDEX(#REF!,MATCH($Q714,#REF!,0)),"")</f>
        <v/>
      </c>
      <c r="Z714" s="58" t="str">
        <f t="array" ref="Z714">IFERROR(INDEX(#REF!,MATCH($Q714,#REF!,0)),"")</f>
        <v/>
      </c>
      <c r="AA714" s="58" t="e">
        <f t="shared" si="9"/>
        <v>#VALUE!</v>
      </c>
      <c r="AB714" s="56"/>
      <c r="AC714" s="56"/>
      <c r="AD714" s="56"/>
    </row>
    <row r="715" spans="1:30" ht="15.75" hidden="1" customHeight="1">
      <c r="A715" s="71" t="s">
        <v>1621</v>
      </c>
      <c r="B715" s="35" t="s">
        <v>291</v>
      </c>
      <c r="C715" s="36" t="s">
        <v>1622</v>
      </c>
      <c r="D715" s="37" t="s">
        <v>53</v>
      </c>
      <c r="E715" s="37">
        <v>1</v>
      </c>
      <c r="F715" s="38">
        <v>2000</v>
      </c>
      <c r="G715" s="39" t="s">
        <v>54</v>
      </c>
      <c r="H715" s="40">
        <v>46266</v>
      </c>
      <c r="I715" s="41" t="s">
        <v>55</v>
      </c>
      <c r="J715" s="41" t="s">
        <v>56</v>
      </c>
      <c r="K715" s="41" t="s">
        <v>72</v>
      </c>
      <c r="L715" s="41" t="s">
        <v>84</v>
      </c>
      <c r="M715" s="42" t="s">
        <v>73</v>
      </c>
      <c r="N715" s="43" t="s">
        <v>951</v>
      </c>
      <c r="O715" s="44" t="s">
        <v>60</v>
      </c>
      <c r="P715" s="44"/>
      <c r="Q715" s="44"/>
      <c r="R715" s="45"/>
      <c r="S715" s="45" t="s">
        <v>1617</v>
      </c>
      <c r="T715" s="44"/>
      <c r="U715" s="44"/>
      <c r="V715" s="45" t="str">
        <f t="array" ref="V715">IFERROR(INDEX(#REF!,MATCH($Q715,#REF!,0)),"")</f>
        <v/>
      </c>
      <c r="W715" s="45" t="str">
        <f t="array" ref="W715">IFERROR(INDEX(#REF!,MATCH($Q715,#REF!,0)),"")</f>
        <v/>
      </c>
      <c r="X715" s="46" t="str">
        <f t="array" ref="X715">IFERROR(INDEX(#REF!,MATCH($Q715,#REF!,0)),"")</f>
        <v/>
      </c>
      <c r="Y715" s="46" t="str">
        <f t="array" ref="Y715">IFERROR(INDEX(#REF!,MATCH($Q715,#REF!,0)),"")</f>
        <v/>
      </c>
      <c r="Z715" s="46" t="str">
        <f t="array" ref="Z715">IFERROR(INDEX(#REF!,MATCH($Q715,#REF!,0)),"")</f>
        <v/>
      </c>
      <c r="AA715" s="46" t="e">
        <f t="shared" si="9"/>
        <v>#VALUE!</v>
      </c>
      <c r="AB715" s="44"/>
      <c r="AC715" s="44"/>
      <c r="AD715" s="44"/>
    </row>
    <row r="716" spans="1:30" ht="15.75" hidden="1" customHeight="1">
      <c r="A716" s="76" t="s">
        <v>1623</v>
      </c>
      <c r="B716" s="47" t="s">
        <v>156</v>
      </c>
      <c r="C716" s="60" t="s">
        <v>1624</v>
      </c>
      <c r="D716" s="49" t="s">
        <v>53</v>
      </c>
      <c r="E716" s="49">
        <v>1</v>
      </c>
      <c r="F716" s="50">
        <v>50000</v>
      </c>
      <c r="G716" s="51" t="s">
        <v>54</v>
      </c>
      <c r="H716" s="52">
        <v>46266</v>
      </c>
      <c r="I716" s="53" t="s">
        <v>55</v>
      </c>
      <c r="J716" s="53" t="s">
        <v>56</v>
      </c>
      <c r="K716" s="53" t="s">
        <v>83</v>
      </c>
      <c r="L716" s="53" t="s">
        <v>91</v>
      </c>
      <c r="M716" s="54" t="s">
        <v>153</v>
      </c>
      <c r="N716" s="55" t="s">
        <v>951</v>
      </c>
      <c r="O716" s="56" t="s">
        <v>60</v>
      </c>
      <c r="P716" s="56"/>
      <c r="Q716" s="56" t="s">
        <v>1625</v>
      </c>
      <c r="R716" s="49"/>
      <c r="S716" s="57" t="s">
        <v>1626</v>
      </c>
      <c r="T716" s="50"/>
      <c r="U716" s="56"/>
      <c r="V716" s="57" t="s">
        <v>1627</v>
      </c>
      <c r="W716" s="57" t="s">
        <v>1628</v>
      </c>
      <c r="X716" s="58">
        <v>46031</v>
      </c>
      <c r="Y716" s="57" t="s">
        <v>4</v>
      </c>
      <c r="Z716" s="58">
        <v>46062</v>
      </c>
      <c r="AA716" s="58">
        <f t="shared" si="9"/>
        <v>46107</v>
      </c>
      <c r="AB716" s="56"/>
      <c r="AC716" s="56" t="s">
        <v>167</v>
      </c>
      <c r="AD716" s="56"/>
    </row>
    <row r="717" spans="1:30" ht="15.75" hidden="1" customHeight="1">
      <c r="A717" s="71" t="s">
        <v>1629</v>
      </c>
      <c r="B717" s="71" t="s">
        <v>1560</v>
      </c>
      <c r="C717" s="59" t="s">
        <v>1630</v>
      </c>
      <c r="D717" s="72" t="s">
        <v>53</v>
      </c>
      <c r="E717" s="72">
        <v>1</v>
      </c>
      <c r="F717" s="73">
        <v>400000</v>
      </c>
      <c r="G717" s="74" t="s">
        <v>66</v>
      </c>
      <c r="H717" s="86">
        <v>46266</v>
      </c>
      <c r="I717" s="75" t="s">
        <v>55</v>
      </c>
      <c r="J717" s="75" t="s">
        <v>56</v>
      </c>
      <c r="K717" s="75" t="s">
        <v>83</v>
      </c>
      <c r="L717" s="75" t="s">
        <v>91</v>
      </c>
      <c r="M717" s="42" t="s">
        <v>1631</v>
      </c>
      <c r="N717" s="69" t="s">
        <v>951</v>
      </c>
      <c r="O717" s="44" t="s">
        <v>60</v>
      </c>
      <c r="P717" s="44"/>
      <c r="Q717" s="44"/>
      <c r="R717" s="45" t="str">
        <f t="array" ref="R717">IFERROR(INDEX('BANCO DE DADOS'!$C$3:$C1104,MATCH(C717,'BANCO DE DADOS'!$B$3:$B1104,0),0),"")</f>
        <v>GEA - OBRAS</v>
      </c>
      <c r="S717" s="45" t="str">
        <f t="array" ref="S717">IFERROR(INDEX('BANCO DE DADOS'!$D$3:$D1104,MATCH(C717,'BANCO DE DADOS'!$B$3:$B1104,0),0),"")</f>
        <v>SERVIÇOS DE MANUTENÇÃO - INFRAESTRUTURA PREDIAL</v>
      </c>
      <c r="T717" s="44"/>
      <c r="U717" s="44"/>
      <c r="V717" s="45" t="s">
        <v>1632</v>
      </c>
      <c r="W717" s="45" t="str">
        <f t="array" ref="W717">IFERROR(INDEX(#REF!,MATCH($Q717,#REF!,0)),"")</f>
        <v/>
      </c>
      <c r="X717" s="46" t="str">
        <f t="array" ref="X717">IFERROR(INDEX(#REF!,MATCH($Q717,#REF!,0)),"")</f>
        <v/>
      </c>
      <c r="Y717" s="46" t="str">
        <f t="array" ref="Y717">IFERROR(INDEX(#REF!,MATCH($Q717,#REF!,0)),"")</f>
        <v/>
      </c>
      <c r="Z717" s="46" t="str">
        <f t="array" ref="Z717">IFERROR(INDEX(#REF!,MATCH($Q717,#REF!,0)),"")</f>
        <v/>
      </c>
      <c r="AA717" s="46" t="e">
        <f t="shared" si="9"/>
        <v>#VALUE!</v>
      </c>
      <c r="AB717" s="44"/>
      <c r="AC717" s="44"/>
      <c r="AD717" s="44"/>
    </row>
    <row r="718" spans="1:30" ht="15.75" hidden="1" customHeight="1">
      <c r="A718" s="76" t="s">
        <v>1633</v>
      </c>
      <c r="B718" s="47" t="s">
        <v>64</v>
      </c>
      <c r="C718" s="48" t="s">
        <v>1634</v>
      </c>
      <c r="D718" s="49" t="s">
        <v>53</v>
      </c>
      <c r="E718" s="49">
        <v>1</v>
      </c>
      <c r="F718" s="50">
        <v>40000</v>
      </c>
      <c r="G718" s="51" t="s">
        <v>66</v>
      </c>
      <c r="H718" s="52">
        <v>46266</v>
      </c>
      <c r="I718" s="53" t="s">
        <v>55</v>
      </c>
      <c r="J718" s="53" t="s">
        <v>56</v>
      </c>
      <c r="K718" s="53" t="s">
        <v>83</v>
      </c>
      <c r="L718" s="53" t="s">
        <v>91</v>
      </c>
      <c r="M718" s="62" t="s">
        <v>95</v>
      </c>
      <c r="N718" s="55" t="s">
        <v>951</v>
      </c>
      <c r="O718" s="56" t="s">
        <v>60</v>
      </c>
      <c r="P718" s="56"/>
      <c r="Q718" s="56"/>
      <c r="R718" s="57" t="s">
        <v>1635</v>
      </c>
      <c r="S718" s="57" t="s">
        <v>1636</v>
      </c>
      <c r="T718" s="60"/>
      <c r="U718" s="56"/>
      <c r="V718" s="57" t="s">
        <v>1637</v>
      </c>
      <c r="W718" s="57" t="str">
        <f t="array" ref="W718">IFERROR(INDEX(#REF!,MATCH($Q718,#REF!,0)),"")</f>
        <v/>
      </c>
      <c r="X718" s="58" t="str">
        <f t="array" ref="X718">IFERROR(INDEX(#REF!,MATCH($Q718,#REF!,0)),"")</f>
        <v/>
      </c>
      <c r="Y718" s="58" t="str">
        <f t="array" ref="Y718">IFERROR(INDEX(#REF!,MATCH($Q718,#REF!,0)),"")</f>
        <v/>
      </c>
      <c r="Z718" s="58" t="str">
        <f t="array" ref="Z718">IFERROR(INDEX(#REF!,MATCH($Q718,#REF!,0)),"")</f>
        <v/>
      </c>
      <c r="AA718" s="58" t="e">
        <f t="shared" si="9"/>
        <v>#VALUE!</v>
      </c>
      <c r="AB718" s="56"/>
      <c r="AC718" s="56"/>
      <c r="AD718" s="56"/>
    </row>
    <row r="719" spans="1:30" ht="15.75" hidden="1" customHeight="1">
      <c r="A719" s="71" t="s">
        <v>1638</v>
      </c>
      <c r="B719" s="35" t="s">
        <v>169</v>
      </c>
      <c r="C719" s="59" t="s">
        <v>1639</v>
      </c>
      <c r="D719" s="37" t="s">
        <v>53</v>
      </c>
      <c r="E719" s="37">
        <v>109</v>
      </c>
      <c r="F719" s="38">
        <v>182030</v>
      </c>
      <c r="G719" s="39" t="s">
        <v>54</v>
      </c>
      <c r="H719" s="40">
        <v>46266</v>
      </c>
      <c r="I719" s="41" t="s">
        <v>55</v>
      </c>
      <c r="J719" s="75" t="s">
        <v>56</v>
      </c>
      <c r="K719" s="75" t="s">
        <v>83</v>
      </c>
      <c r="L719" s="75" t="s">
        <v>58</v>
      </c>
      <c r="M719" s="42" t="s">
        <v>1640</v>
      </c>
      <c r="N719" s="43" t="s">
        <v>951</v>
      </c>
      <c r="O719" s="44" t="s">
        <v>60</v>
      </c>
      <c r="P719" s="44"/>
      <c r="Q719" s="44"/>
      <c r="R719" s="45"/>
      <c r="S719" s="45"/>
      <c r="T719" s="44"/>
      <c r="U719" s="44"/>
      <c r="V719" s="45" t="s">
        <v>1641</v>
      </c>
      <c r="W719" s="45"/>
      <c r="X719" s="46"/>
      <c r="Y719" s="45"/>
      <c r="Z719" s="46"/>
      <c r="AA719" s="46"/>
      <c r="AB719" s="44"/>
      <c r="AC719" s="44"/>
      <c r="AD719" s="44"/>
    </row>
    <row r="720" spans="1:30" ht="15.75" hidden="1" customHeight="1">
      <c r="A720" s="76" t="s">
        <v>1642</v>
      </c>
      <c r="B720" s="47" t="s">
        <v>64</v>
      </c>
      <c r="C720" s="60" t="s">
        <v>1643</v>
      </c>
      <c r="D720" s="49" t="s">
        <v>53</v>
      </c>
      <c r="E720" s="49">
        <v>1</v>
      </c>
      <c r="F720" s="50">
        <v>9000</v>
      </c>
      <c r="G720" s="51" t="s">
        <v>54</v>
      </c>
      <c r="H720" s="52">
        <v>46204</v>
      </c>
      <c r="I720" s="53" t="s">
        <v>55</v>
      </c>
      <c r="J720" s="53" t="s">
        <v>56</v>
      </c>
      <c r="K720" s="53" t="s">
        <v>83</v>
      </c>
      <c r="L720" s="53" t="s">
        <v>58</v>
      </c>
      <c r="M720" s="54" t="s">
        <v>73</v>
      </c>
      <c r="N720" s="55" t="s">
        <v>951</v>
      </c>
      <c r="O720" s="56" t="s">
        <v>60</v>
      </c>
      <c r="P720" s="56"/>
      <c r="Q720" s="56" t="s">
        <v>2</v>
      </c>
      <c r="R720" s="57"/>
      <c r="S720" s="57" t="s">
        <v>1644</v>
      </c>
      <c r="T720" s="56"/>
      <c r="U720" s="56"/>
      <c r="V720" s="57" t="str">
        <f t="array" ref="V720">IFERROR(INDEX(#REF!,MATCH($Q720,#REF!,0)),"")</f>
        <v/>
      </c>
      <c r="W720" s="57" t="str">
        <f t="array" ref="W720">IFERROR(INDEX(#REF!,MATCH($Q720,#REF!,0)),"")</f>
        <v/>
      </c>
      <c r="X720" s="58" t="str">
        <f t="array" ref="X720">IFERROR(INDEX(#REF!,MATCH($Q720,#REF!,0)),"")</f>
        <v/>
      </c>
      <c r="Y720" s="58" t="str">
        <f t="array" ref="Y720">IFERROR(INDEX(#REF!,MATCH($Q720,#REF!,0)),"")</f>
        <v/>
      </c>
      <c r="Z720" s="58" t="str">
        <f t="array" ref="Z720">IFERROR(INDEX(#REF!,MATCH($Q720,#REF!,0)),"")</f>
        <v/>
      </c>
      <c r="AA720" s="58" t="e">
        <f t="shared" ref="AA720:AA721" si="10">Z720+45</f>
        <v>#VALUE!</v>
      </c>
      <c r="AB720" s="56"/>
      <c r="AC720" s="56" t="s">
        <v>88</v>
      </c>
      <c r="AD720" s="56"/>
    </row>
    <row r="721" spans="1:30" ht="15.75" customHeight="1">
      <c r="A721" s="71" t="s">
        <v>1645</v>
      </c>
      <c r="B721" s="35" t="s">
        <v>1407</v>
      </c>
      <c r="C721" s="36" t="s">
        <v>1646</v>
      </c>
      <c r="D721" s="37" t="s">
        <v>53</v>
      </c>
      <c r="E721" s="37">
        <v>1</v>
      </c>
      <c r="F721" s="38">
        <v>100000</v>
      </c>
      <c r="G721" s="39" t="s">
        <v>54</v>
      </c>
      <c r="H721" s="40">
        <v>46266</v>
      </c>
      <c r="I721" s="41" t="s">
        <v>101</v>
      </c>
      <c r="J721" s="41" t="s">
        <v>56</v>
      </c>
      <c r="K721" s="41" t="s">
        <v>858</v>
      </c>
      <c r="L721" s="41" t="s">
        <v>91</v>
      </c>
      <c r="M721" s="42" t="s">
        <v>73</v>
      </c>
      <c r="N721" s="43" t="s">
        <v>951</v>
      </c>
      <c r="O721" s="69" t="s">
        <v>60</v>
      </c>
      <c r="P721" s="44"/>
      <c r="Q721" s="44"/>
      <c r="R721" s="45"/>
      <c r="S721" s="45" t="s">
        <v>1419</v>
      </c>
      <c r="T721" s="36"/>
      <c r="U721" s="44"/>
      <c r="V721" s="45" t="str">
        <f t="array" ref="V721">IFERROR(INDEX(#REF!,MATCH($Q721,#REF!,0)),"")</f>
        <v/>
      </c>
      <c r="W721" s="45" t="str">
        <f t="array" ref="W721">IFERROR(INDEX(#REF!,MATCH($Q721,#REF!,0)),"")</f>
        <v/>
      </c>
      <c r="X721" s="46" t="str">
        <f t="array" ref="X721">IFERROR(INDEX(#REF!,MATCH($Q721,#REF!,0)),"")</f>
        <v/>
      </c>
      <c r="Y721" s="46" t="str">
        <f t="array" ref="Y721">IFERROR(INDEX(#REF!,MATCH($Q721,#REF!,0)),"")</f>
        <v/>
      </c>
      <c r="Z721" s="46" t="str">
        <f t="array" ref="Z721">IFERROR(INDEX(#REF!,MATCH($Q721,#REF!,0)),"")</f>
        <v/>
      </c>
      <c r="AA721" s="46" t="e">
        <f t="shared" si="10"/>
        <v>#VALUE!</v>
      </c>
      <c r="AB721" s="44"/>
      <c r="AC721" s="44"/>
      <c r="AD721" s="44"/>
    </row>
    <row r="722" spans="1:30" ht="15.75" hidden="1" customHeight="1">
      <c r="A722" s="76" t="s">
        <v>1647</v>
      </c>
      <c r="B722" s="47" t="s">
        <v>1049</v>
      </c>
      <c r="C722" s="60" t="s">
        <v>1648</v>
      </c>
      <c r="D722" s="77" t="s">
        <v>53</v>
      </c>
      <c r="E722" s="77">
        <v>50</v>
      </c>
      <c r="F722" s="78">
        <v>3511.5</v>
      </c>
      <c r="G722" s="79" t="s">
        <v>54</v>
      </c>
      <c r="H722" s="40">
        <v>46266</v>
      </c>
      <c r="I722" s="61" t="s">
        <v>55</v>
      </c>
      <c r="J722" s="41" t="s">
        <v>56</v>
      </c>
      <c r="K722" s="41" t="s">
        <v>83</v>
      </c>
      <c r="L722" s="41" t="s">
        <v>91</v>
      </c>
      <c r="M722" s="54" t="s">
        <v>153</v>
      </c>
      <c r="N722" s="69" t="s">
        <v>951</v>
      </c>
      <c r="O722" s="56" t="s">
        <v>60</v>
      </c>
      <c r="P722" s="56"/>
      <c r="Q722" s="56"/>
      <c r="R722" s="57"/>
      <c r="S722" s="57" t="s">
        <v>1649</v>
      </c>
      <c r="T722" s="56"/>
      <c r="U722" s="56"/>
      <c r="V722" s="57" t="s">
        <v>1650</v>
      </c>
      <c r="W722" s="57"/>
      <c r="X722" s="58"/>
      <c r="Y722" s="58"/>
      <c r="Z722" s="58"/>
      <c r="AA722" s="58"/>
      <c r="AB722" s="56"/>
      <c r="AC722" s="56"/>
      <c r="AD722" s="56"/>
    </row>
    <row r="723" spans="1:30" ht="15.75" customHeight="1">
      <c r="A723" s="71" t="s">
        <v>1651</v>
      </c>
      <c r="B723" s="35" t="s">
        <v>1407</v>
      </c>
      <c r="C723" s="36" t="s">
        <v>1652</v>
      </c>
      <c r="D723" s="37" t="s">
        <v>53</v>
      </c>
      <c r="E723" s="37">
        <v>1</v>
      </c>
      <c r="F723" s="38">
        <v>350000</v>
      </c>
      <c r="G723" s="39" t="s">
        <v>54</v>
      </c>
      <c r="H723" s="40">
        <v>46266</v>
      </c>
      <c r="I723" s="41" t="s">
        <v>55</v>
      </c>
      <c r="J723" s="41" t="s">
        <v>56</v>
      </c>
      <c r="K723" s="41" t="s">
        <v>83</v>
      </c>
      <c r="L723" s="41" t="s">
        <v>91</v>
      </c>
      <c r="M723" s="42" t="s">
        <v>148</v>
      </c>
      <c r="N723" s="43" t="s">
        <v>951</v>
      </c>
      <c r="O723" s="44" t="s">
        <v>60</v>
      </c>
      <c r="P723" s="44"/>
      <c r="Q723" s="44"/>
      <c r="R723" s="45"/>
      <c r="S723" s="45" t="s">
        <v>1653</v>
      </c>
      <c r="T723" s="44"/>
      <c r="U723" s="44"/>
      <c r="V723" s="45" t="s">
        <v>1654</v>
      </c>
      <c r="W723" s="45" t="str">
        <f t="array" ref="W723">IFERROR(INDEX(#REF!,MATCH($Q723,#REF!,0)),"")</f>
        <v/>
      </c>
      <c r="X723" s="46" t="str">
        <f t="array" ref="X723">IFERROR(INDEX(#REF!,MATCH($Q723,#REF!,0)),"")</f>
        <v/>
      </c>
      <c r="Y723" s="46" t="str">
        <f t="array" ref="Y723">IFERROR(INDEX(#REF!,MATCH($Q723,#REF!,0)),"")</f>
        <v/>
      </c>
      <c r="Z723" s="46" t="str">
        <f t="array" ref="Z723">IFERROR(INDEX(#REF!,MATCH($Q723,#REF!,0)),"")</f>
        <v/>
      </c>
      <c r="AA723" s="46" t="e">
        <f t="shared" ref="AA723:AA747" si="11">Z723+45</f>
        <v>#VALUE!</v>
      </c>
      <c r="AB723" s="44"/>
      <c r="AC723" s="44"/>
      <c r="AD723" s="44"/>
    </row>
    <row r="724" spans="1:30" ht="15.75" hidden="1" customHeight="1">
      <c r="A724" s="76" t="s">
        <v>1655</v>
      </c>
      <c r="B724" s="47" t="s">
        <v>93</v>
      </c>
      <c r="C724" s="60" t="s">
        <v>1656</v>
      </c>
      <c r="D724" s="49" t="s">
        <v>53</v>
      </c>
      <c r="E724" s="49">
        <v>10</v>
      </c>
      <c r="F724" s="50">
        <v>21625.25</v>
      </c>
      <c r="G724" s="51" t="s">
        <v>54</v>
      </c>
      <c r="H724" s="40">
        <v>46266</v>
      </c>
      <c r="I724" s="53" t="s">
        <v>55</v>
      </c>
      <c r="J724" s="41" t="s">
        <v>56</v>
      </c>
      <c r="K724" s="41" t="s">
        <v>83</v>
      </c>
      <c r="L724" s="41" t="s">
        <v>91</v>
      </c>
      <c r="M724" s="54" t="s">
        <v>1657</v>
      </c>
      <c r="N724" s="43" t="s">
        <v>951</v>
      </c>
      <c r="O724" s="56" t="s">
        <v>60</v>
      </c>
      <c r="P724" s="56"/>
      <c r="Q724" s="56"/>
      <c r="R724" s="57"/>
      <c r="S724" s="57" t="s">
        <v>1658</v>
      </c>
      <c r="T724" s="56"/>
      <c r="U724" s="56"/>
      <c r="V724" s="95" t="s">
        <v>1659</v>
      </c>
      <c r="W724" s="57" t="str">
        <f t="array" ref="W724">IFERROR(INDEX(#REF!,MATCH($Q724,#REF!,0)),"")</f>
        <v/>
      </c>
      <c r="X724" s="58" t="str">
        <f t="array" ref="X724">IFERROR(INDEX(#REF!,MATCH($Q724,#REF!,0)),"")</f>
        <v/>
      </c>
      <c r="Y724" s="58" t="str">
        <f t="array" ref="Y724">IFERROR(INDEX(#REF!,MATCH($Q724,#REF!,0)),"")</f>
        <v/>
      </c>
      <c r="Z724" s="58" t="str">
        <f t="array" ref="Z724">IFERROR(INDEX(#REF!,MATCH($Q724,#REF!,0)),"")</f>
        <v/>
      </c>
      <c r="AA724" s="58" t="e">
        <f t="shared" si="11"/>
        <v>#VALUE!</v>
      </c>
      <c r="AB724" s="56"/>
      <c r="AC724" s="56"/>
      <c r="AD724" s="56"/>
    </row>
    <row r="725" spans="1:30" ht="15.75" customHeight="1">
      <c r="A725" s="71" t="s">
        <v>1660</v>
      </c>
      <c r="B725" s="35" t="s">
        <v>1407</v>
      </c>
      <c r="C725" s="36" t="s">
        <v>1661</v>
      </c>
      <c r="D725" s="37" t="s">
        <v>53</v>
      </c>
      <c r="E725" s="37">
        <v>1</v>
      </c>
      <c r="F725" s="38">
        <v>54910</v>
      </c>
      <c r="G725" s="39" t="s">
        <v>54</v>
      </c>
      <c r="H725" s="40">
        <v>46031</v>
      </c>
      <c r="I725" s="41" t="s">
        <v>55</v>
      </c>
      <c r="J725" s="41" t="s">
        <v>56</v>
      </c>
      <c r="K725" s="41" t="s">
        <v>83</v>
      </c>
      <c r="L725" s="41" t="s">
        <v>91</v>
      </c>
      <c r="M725" s="42" t="s">
        <v>102</v>
      </c>
      <c r="N725" s="43" t="s">
        <v>951</v>
      </c>
      <c r="O725" s="44" t="s">
        <v>60</v>
      </c>
      <c r="P725" s="44"/>
      <c r="Q725" s="44"/>
      <c r="R725" s="45"/>
      <c r="S725" s="45" t="s">
        <v>1662</v>
      </c>
      <c r="T725" s="44"/>
      <c r="U725" s="44"/>
      <c r="V725" s="45" t="str">
        <f t="array" ref="V725">IFERROR(INDEX(#REF!,MATCH($Q725,#REF!,0)),"")</f>
        <v/>
      </c>
      <c r="W725" s="45" t="str">
        <f t="array" ref="W725">IFERROR(INDEX(#REF!,MATCH($Q725,#REF!,0)),"")</f>
        <v/>
      </c>
      <c r="X725" s="46" t="str">
        <f t="array" ref="X725">IFERROR(INDEX(#REF!,MATCH($Q725,#REF!,0)),"")</f>
        <v/>
      </c>
      <c r="Y725" s="46" t="str">
        <f t="array" ref="Y725">IFERROR(INDEX(#REF!,MATCH($Q725,#REF!,0)),"")</f>
        <v/>
      </c>
      <c r="Z725" s="46" t="str">
        <f t="array" ref="Z725">IFERROR(INDEX(#REF!,MATCH($Q725,#REF!,0)),"")</f>
        <v/>
      </c>
      <c r="AA725" s="46" t="e">
        <f t="shared" si="11"/>
        <v>#VALUE!</v>
      </c>
      <c r="AB725" s="44"/>
      <c r="AC725" s="44"/>
      <c r="AD725" s="44"/>
    </row>
    <row r="726" spans="1:30" ht="15.75" hidden="1" customHeight="1">
      <c r="A726" s="76" t="s">
        <v>1663</v>
      </c>
      <c r="B726" s="47" t="s">
        <v>106</v>
      </c>
      <c r="C726" s="60" t="s">
        <v>1664</v>
      </c>
      <c r="D726" s="49" t="s">
        <v>1665</v>
      </c>
      <c r="E726" s="49">
        <v>1</v>
      </c>
      <c r="F726" s="50">
        <v>60000</v>
      </c>
      <c r="G726" s="51" t="s">
        <v>54</v>
      </c>
      <c r="H726" s="52">
        <v>46266</v>
      </c>
      <c r="I726" s="53" t="s">
        <v>55</v>
      </c>
      <c r="J726" s="53" t="s">
        <v>56</v>
      </c>
      <c r="K726" s="53" t="s">
        <v>83</v>
      </c>
      <c r="L726" s="53" t="s">
        <v>91</v>
      </c>
      <c r="M726" s="54" t="s">
        <v>136</v>
      </c>
      <c r="N726" s="55" t="s">
        <v>951</v>
      </c>
      <c r="O726" s="56" t="s">
        <v>60</v>
      </c>
      <c r="P726" s="56"/>
      <c r="Q726" s="56"/>
      <c r="R726" s="57">
        <f t="array" ref="R726">IFERROR(INDEX('BANCO DE DADOS'!$C$3:$C1104,MATCH(C726,'BANCO DE DADOS'!$B$3:$B1104,0),0),"")</f>
        <v>0</v>
      </c>
      <c r="S726" s="57" t="s">
        <v>1666</v>
      </c>
      <c r="T726" s="56"/>
      <c r="U726" s="56"/>
      <c r="V726" s="57" t="str">
        <f t="array" ref="V726">IFERROR(INDEX(#REF!,MATCH($Q726,#REF!,0)),"")</f>
        <v/>
      </c>
      <c r="W726" s="57" t="str">
        <f t="array" ref="W726">IFERROR(INDEX(#REF!,MATCH($Q726,#REF!,0)),"")</f>
        <v/>
      </c>
      <c r="X726" s="58" t="str">
        <f t="array" ref="X726">IFERROR(INDEX(#REF!,MATCH($Q726,#REF!,0)),"")</f>
        <v/>
      </c>
      <c r="Y726" s="58" t="str">
        <f t="array" ref="Y726">IFERROR(INDEX(#REF!,MATCH($Q726,#REF!,0)),"")</f>
        <v/>
      </c>
      <c r="Z726" s="58" t="str">
        <f t="array" ref="Z726">IFERROR(INDEX(#REF!,MATCH($Q726,#REF!,0)),"")</f>
        <v/>
      </c>
      <c r="AA726" s="58" t="e">
        <f t="shared" si="11"/>
        <v>#VALUE!</v>
      </c>
      <c r="AB726" s="56"/>
      <c r="AC726" s="56"/>
      <c r="AD726" s="56"/>
    </row>
    <row r="727" spans="1:30" ht="15.75" hidden="1" customHeight="1">
      <c r="A727" s="71" t="s">
        <v>1667</v>
      </c>
      <c r="B727" s="35" t="s">
        <v>106</v>
      </c>
      <c r="C727" s="59" t="s">
        <v>1668</v>
      </c>
      <c r="D727" s="37" t="s">
        <v>141</v>
      </c>
      <c r="E727" s="37">
        <v>1</v>
      </c>
      <c r="F727" s="38">
        <v>8500</v>
      </c>
      <c r="G727" s="39" t="s">
        <v>66</v>
      </c>
      <c r="H727" s="40">
        <v>46204</v>
      </c>
      <c r="I727" s="41" t="s">
        <v>55</v>
      </c>
      <c r="J727" s="41" t="s">
        <v>56</v>
      </c>
      <c r="K727" s="41" t="s">
        <v>83</v>
      </c>
      <c r="L727" s="41" t="s">
        <v>91</v>
      </c>
      <c r="M727" s="42" t="s">
        <v>1669</v>
      </c>
      <c r="N727" s="43" t="s">
        <v>951</v>
      </c>
      <c r="O727" s="44" t="s">
        <v>60</v>
      </c>
      <c r="P727" s="44"/>
      <c r="Q727" s="44"/>
      <c r="R727" s="45"/>
      <c r="S727" s="45" t="s">
        <v>1670</v>
      </c>
      <c r="T727" s="44"/>
      <c r="U727" s="44"/>
      <c r="V727" s="45" t="str">
        <f t="array" ref="V727">IFERROR(INDEX(#REF!,MATCH($Q727,#REF!,0)),"")</f>
        <v/>
      </c>
      <c r="W727" s="45" t="str">
        <f t="array" ref="W727">IFERROR(INDEX(#REF!,MATCH($Q727,#REF!,0)),"")</f>
        <v/>
      </c>
      <c r="X727" s="46" t="str">
        <f t="array" ref="X727">IFERROR(INDEX(#REF!,MATCH($Q727,#REF!,0)),"")</f>
        <v/>
      </c>
      <c r="Y727" s="46" t="str">
        <f t="array" ref="Y727">IFERROR(INDEX(#REF!,MATCH($Q727,#REF!,0)),"")</f>
        <v/>
      </c>
      <c r="Z727" s="46" t="str">
        <f t="array" ref="Z727">IFERROR(INDEX(#REF!,MATCH($Q727,#REF!,0)),"")</f>
        <v/>
      </c>
      <c r="AA727" s="46" t="e">
        <f t="shared" si="11"/>
        <v>#VALUE!</v>
      </c>
      <c r="AB727" s="44"/>
      <c r="AC727" s="44"/>
      <c r="AD727" s="44"/>
    </row>
    <row r="728" spans="1:30" ht="15.75" hidden="1" customHeight="1">
      <c r="A728" s="76" t="s">
        <v>1671</v>
      </c>
      <c r="B728" s="47" t="s">
        <v>51</v>
      </c>
      <c r="C728" s="60" t="s">
        <v>1672</v>
      </c>
      <c r="D728" s="49" t="s">
        <v>53</v>
      </c>
      <c r="E728" s="49">
        <v>4</v>
      </c>
      <c r="F728" s="50">
        <v>210000</v>
      </c>
      <c r="G728" s="51" t="s">
        <v>54</v>
      </c>
      <c r="H728" s="52">
        <v>46266</v>
      </c>
      <c r="I728" s="53" t="s">
        <v>55</v>
      </c>
      <c r="J728" s="53" t="s">
        <v>56</v>
      </c>
      <c r="K728" s="53" t="s">
        <v>83</v>
      </c>
      <c r="L728" s="53" t="s">
        <v>91</v>
      </c>
      <c r="M728" s="62" t="s">
        <v>95</v>
      </c>
      <c r="N728" s="55" t="s">
        <v>951</v>
      </c>
      <c r="O728" s="56" t="s">
        <v>60</v>
      </c>
      <c r="P728" s="56"/>
      <c r="Q728" s="56"/>
      <c r="R728" s="57"/>
      <c r="S728" s="57" t="s">
        <v>1673</v>
      </c>
      <c r="T728" s="56"/>
      <c r="U728" s="56"/>
      <c r="V728" s="57" t="str">
        <f t="array" ref="V728">IFERROR(INDEX(#REF!,MATCH($Q728,#REF!,0)),"")</f>
        <v/>
      </c>
      <c r="W728" s="57" t="str">
        <f t="array" ref="W728">IFERROR(INDEX(#REF!,MATCH($Q728,#REF!,0)),"")</f>
        <v/>
      </c>
      <c r="X728" s="58" t="str">
        <f t="array" ref="X728">IFERROR(INDEX(#REF!,MATCH($Q728,#REF!,0)),"")</f>
        <v/>
      </c>
      <c r="Y728" s="58" t="str">
        <f t="array" ref="Y728">IFERROR(INDEX(#REF!,MATCH($Q728,#REF!,0)),"")</f>
        <v/>
      </c>
      <c r="Z728" s="58" t="str">
        <f t="array" ref="Z728">IFERROR(INDEX(#REF!,MATCH($Q728,#REF!,0)),"")</f>
        <v/>
      </c>
      <c r="AA728" s="58" t="e">
        <f t="shared" si="11"/>
        <v>#VALUE!</v>
      </c>
      <c r="AB728" s="56"/>
      <c r="AC728" s="56"/>
      <c r="AD728" s="56"/>
    </row>
    <row r="729" spans="1:30" ht="15.75" hidden="1" customHeight="1">
      <c r="A729" s="71" t="s">
        <v>1674</v>
      </c>
      <c r="B729" s="35" t="s">
        <v>145</v>
      </c>
      <c r="C729" s="36" t="s">
        <v>1675</v>
      </c>
      <c r="D729" s="37" t="s">
        <v>53</v>
      </c>
      <c r="E729" s="37">
        <v>1</v>
      </c>
      <c r="F729" s="38">
        <v>100000</v>
      </c>
      <c r="G729" s="39" t="s">
        <v>54</v>
      </c>
      <c r="H729" s="40">
        <v>46266</v>
      </c>
      <c r="I729" s="41" t="s">
        <v>55</v>
      </c>
      <c r="J729" s="41" t="s">
        <v>56</v>
      </c>
      <c r="K729" s="41" t="s">
        <v>83</v>
      </c>
      <c r="L729" s="41" t="s">
        <v>91</v>
      </c>
      <c r="M729" s="42" t="s">
        <v>59</v>
      </c>
      <c r="N729" s="43" t="s">
        <v>951</v>
      </c>
      <c r="O729" s="44" t="s">
        <v>60</v>
      </c>
      <c r="P729" s="44"/>
      <c r="Q729" s="44"/>
      <c r="R729" s="45"/>
      <c r="S729" s="45" t="s">
        <v>1676</v>
      </c>
      <c r="T729" s="44"/>
      <c r="U729" s="44"/>
      <c r="V729" s="45" t="str">
        <f t="array" ref="V729">IFERROR(INDEX(#REF!,MATCH($Q729,#REF!,0)),"")</f>
        <v/>
      </c>
      <c r="W729" s="45" t="str">
        <f t="array" ref="W729">IFERROR(INDEX(#REF!,MATCH($Q729,#REF!,0)),"")</f>
        <v/>
      </c>
      <c r="X729" s="46" t="str">
        <f t="array" ref="X729">IFERROR(INDEX(#REF!,MATCH($Q729,#REF!,0)),"")</f>
        <v/>
      </c>
      <c r="Y729" s="46" t="str">
        <f t="array" ref="Y729">IFERROR(INDEX(#REF!,MATCH($Q729,#REF!,0)),"")</f>
        <v/>
      </c>
      <c r="Z729" s="46" t="str">
        <f t="array" ref="Z729">IFERROR(INDEX(#REF!,MATCH($Q729,#REF!,0)),"")</f>
        <v/>
      </c>
      <c r="AA729" s="46" t="e">
        <f t="shared" si="11"/>
        <v>#VALUE!</v>
      </c>
      <c r="AB729" s="44"/>
      <c r="AC729" s="44"/>
      <c r="AD729" s="44"/>
    </row>
    <row r="730" spans="1:30" ht="15.75" hidden="1" customHeight="1">
      <c r="A730" s="76" t="s">
        <v>1677</v>
      </c>
      <c r="B730" s="47" t="s">
        <v>233</v>
      </c>
      <c r="C730" s="60" t="s">
        <v>1678</v>
      </c>
      <c r="D730" s="49" t="s">
        <v>53</v>
      </c>
      <c r="E730" s="49">
        <v>1</v>
      </c>
      <c r="F730" s="50">
        <v>40000</v>
      </c>
      <c r="G730" s="51" t="s">
        <v>66</v>
      </c>
      <c r="H730" s="52">
        <v>46266</v>
      </c>
      <c r="I730" s="53" t="s">
        <v>55</v>
      </c>
      <c r="J730" s="53" t="s">
        <v>56</v>
      </c>
      <c r="K730" s="53" t="s">
        <v>83</v>
      </c>
      <c r="L730" s="53" t="s">
        <v>91</v>
      </c>
      <c r="M730" s="54" t="s">
        <v>109</v>
      </c>
      <c r="N730" s="55" t="s">
        <v>951</v>
      </c>
      <c r="O730" s="56" t="s">
        <v>60</v>
      </c>
      <c r="P730" s="56"/>
      <c r="Q730" s="56"/>
      <c r="R730" s="57" t="s">
        <v>1635</v>
      </c>
      <c r="S730" s="57" t="s">
        <v>1679</v>
      </c>
      <c r="T730" s="60"/>
      <c r="U730" s="56"/>
      <c r="V730" s="57" t="str">
        <f t="array" ref="V730">IFERROR(INDEX(#REF!,MATCH($Q730,#REF!,0)),"")</f>
        <v/>
      </c>
      <c r="W730" s="57" t="str">
        <f t="array" ref="W730">IFERROR(INDEX(#REF!,MATCH($Q730,#REF!,0)),"")</f>
        <v/>
      </c>
      <c r="X730" s="58" t="str">
        <f t="array" ref="X730">IFERROR(INDEX(#REF!,MATCH($Q730,#REF!,0)),"")</f>
        <v/>
      </c>
      <c r="Y730" s="58" t="str">
        <f t="array" ref="Y730">IFERROR(INDEX(#REF!,MATCH($Q730,#REF!,0)),"")</f>
        <v/>
      </c>
      <c r="Z730" s="58" t="str">
        <f t="array" ref="Z730">IFERROR(INDEX(#REF!,MATCH($Q730,#REF!,0)),"")</f>
        <v/>
      </c>
      <c r="AA730" s="58" t="e">
        <f t="shared" si="11"/>
        <v>#VALUE!</v>
      </c>
      <c r="AB730" s="56"/>
      <c r="AC730" s="56"/>
      <c r="AD730" s="56"/>
    </row>
    <row r="731" spans="1:30" ht="15.75" hidden="1" customHeight="1">
      <c r="A731" s="71" t="s">
        <v>1680</v>
      </c>
      <c r="B731" s="35" t="s">
        <v>51</v>
      </c>
      <c r="C731" s="36" t="s">
        <v>1681</v>
      </c>
      <c r="D731" s="37" t="s">
        <v>53</v>
      </c>
      <c r="E731" s="37">
        <v>1</v>
      </c>
      <c r="F731" s="38">
        <v>20000</v>
      </c>
      <c r="G731" s="39" t="s">
        <v>54</v>
      </c>
      <c r="H731" s="40">
        <v>46235</v>
      </c>
      <c r="I731" s="41" t="s">
        <v>55</v>
      </c>
      <c r="J731" s="41" t="s">
        <v>56</v>
      </c>
      <c r="K731" s="41" t="s">
        <v>83</v>
      </c>
      <c r="L731" s="41" t="s">
        <v>91</v>
      </c>
      <c r="M731" s="42" t="s">
        <v>109</v>
      </c>
      <c r="N731" s="43" t="s">
        <v>951</v>
      </c>
      <c r="O731" s="44" t="s">
        <v>60</v>
      </c>
      <c r="P731" s="44"/>
      <c r="Q731" s="44"/>
      <c r="R731" s="45"/>
      <c r="S731" s="45" t="s">
        <v>1682</v>
      </c>
      <c r="T731" s="44"/>
      <c r="U731" s="44"/>
      <c r="V731" s="45" t="str">
        <f t="array" ref="V731">IFERROR(INDEX(#REF!,MATCH($Q731,#REF!,0)),"")</f>
        <v/>
      </c>
      <c r="W731" s="45" t="str">
        <f t="array" ref="W731">IFERROR(INDEX(#REF!,MATCH($Q731,#REF!,0)),"")</f>
        <v/>
      </c>
      <c r="X731" s="46" t="str">
        <f t="array" ref="X731">IFERROR(INDEX(#REF!,MATCH($Q731,#REF!,0)),"")</f>
        <v/>
      </c>
      <c r="Y731" s="46" t="str">
        <f t="array" ref="Y731">IFERROR(INDEX(#REF!,MATCH($Q731,#REF!,0)),"")</f>
        <v/>
      </c>
      <c r="Z731" s="46" t="str">
        <f t="array" ref="Z731">IFERROR(INDEX(#REF!,MATCH($Q731,#REF!,0)),"")</f>
        <v/>
      </c>
      <c r="AA731" s="46" t="e">
        <f t="shared" si="11"/>
        <v>#VALUE!</v>
      </c>
      <c r="AB731" s="44"/>
      <c r="AC731" s="44"/>
      <c r="AD731" s="44"/>
    </row>
    <row r="732" spans="1:30" ht="15.75" hidden="1" customHeight="1">
      <c r="A732" s="76" t="s">
        <v>1683</v>
      </c>
      <c r="B732" s="47" t="s">
        <v>172</v>
      </c>
      <c r="C732" s="60" t="s">
        <v>1684</v>
      </c>
      <c r="D732" s="49" t="s">
        <v>53</v>
      </c>
      <c r="E732" s="49">
        <v>1</v>
      </c>
      <c r="F732" s="50">
        <v>3000</v>
      </c>
      <c r="G732" s="51" t="s">
        <v>54</v>
      </c>
      <c r="H732" s="52">
        <v>46174</v>
      </c>
      <c r="I732" s="53" t="s">
        <v>55</v>
      </c>
      <c r="J732" s="53" t="s">
        <v>56</v>
      </c>
      <c r="K732" s="53" t="s">
        <v>83</v>
      </c>
      <c r="L732" s="53" t="s">
        <v>91</v>
      </c>
      <c r="M732" s="54" t="s">
        <v>59</v>
      </c>
      <c r="N732" s="55" t="s">
        <v>951</v>
      </c>
      <c r="O732" s="56" t="s">
        <v>60</v>
      </c>
      <c r="P732" s="56"/>
      <c r="Q732" s="56"/>
      <c r="R732" s="57"/>
      <c r="S732" s="57" t="s">
        <v>1685</v>
      </c>
      <c r="T732" s="60"/>
      <c r="U732" s="56"/>
      <c r="V732" s="57" t="str">
        <f t="array" ref="V732">IFERROR(INDEX(#REF!,MATCH($Q732,#REF!,0)),"")</f>
        <v/>
      </c>
      <c r="W732" s="57" t="str">
        <f t="array" ref="W732">IFERROR(INDEX(#REF!,MATCH($Q732,#REF!,0)),"")</f>
        <v/>
      </c>
      <c r="X732" s="58" t="str">
        <f t="array" ref="X732">IFERROR(INDEX(#REF!,MATCH($Q732,#REF!,0)),"")</f>
        <v/>
      </c>
      <c r="Y732" s="58" t="str">
        <f t="array" ref="Y732">IFERROR(INDEX(#REF!,MATCH($Q732,#REF!,0)),"")</f>
        <v/>
      </c>
      <c r="Z732" s="58" t="str">
        <f t="array" ref="Z732">IFERROR(INDEX(#REF!,MATCH($Q732,#REF!,0)),"")</f>
        <v/>
      </c>
      <c r="AA732" s="58" t="e">
        <f t="shared" si="11"/>
        <v>#VALUE!</v>
      </c>
      <c r="AB732" s="56"/>
      <c r="AC732" s="56"/>
      <c r="AD732" s="56"/>
    </row>
    <row r="733" spans="1:30" ht="15.75" hidden="1" customHeight="1">
      <c r="A733" s="71" t="s">
        <v>1686</v>
      </c>
      <c r="B733" s="35" t="s">
        <v>291</v>
      </c>
      <c r="C733" s="36" t="s">
        <v>1687</v>
      </c>
      <c r="D733" s="37" t="s">
        <v>53</v>
      </c>
      <c r="E733" s="37">
        <v>1</v>
      </c>
      <c r="F733" s="38">
        <v>3000</v>
      </c>
      <c r="G733" s="39" t="s">
        <v>54</v>
      </c>
      <c r="H733" s="40">
        <v>46174</v>
      </c>
      <c r="I733" s="41" t="s">
        <v>55</v>
      </c>
      <c r="J733" s="41" t="s">
        <v>56</v>
      </c>
      <c r="K733" s="41" t="s">
        <v>83</v>
      </c>
      <c r="L733" s="41" t="s">
        <v>91</v>
      </c>
      <c r="M733" s="42" t="s">
        <v>153</v>
      </c>
      <c r="N733" s="43" t="s">
        <v>951</v>
      </c>
      <c r="O733" s="44" t="s">
        <v>60</v>
      </c>
      <c r="P733" s="44"/>
      <c r="Q733" s="44"/>
      <c r="R733" s="45">
        <f t="array" ref="R733">IFERROR(INDEX('BANCO DE DADOS'!$C$3:$C1104,MATCH(C733,'BANCO DE DADOS'!$B$3:$B1104,0),0),"")</f>
        <v>0</v>
      </c>
      <c r="S733" s="45" t="s">
        <v>1688</v>
      </c>
      <c r="T733" s="44"/>
      <c r="U733" s="44"/>
      <c r="V733" s="45" t="str">
        <f t="array" ref="V733">IFERROR(INDEX(#REF!,MATCH($Q733,#REF!,0)),"")</f>
        <v/>
      </c>
      <c r="W733" s="45" t="str">
        <f t="array" ref="W733">IFERROR(INDEX(#REF!,MATCH($Q733,#REF!,0)),"")</f>
        <v/>
      </c>
      <c r="X733" s="46" t="str">
        <f t="array" ref="X733">IFERROR(INDEX(#REF!,MATCH($Q733,#REF!,0)),"")</f>
        <v/>
      </c>
      <c r="Y733" s="46" t="str">
        <f t="array" ref="Y733">IFERROR(INDEX(#REF!,MATCH($Q733,#REF!,0)),"")</f>
        <v/>
      </c>
      <c r="Z733" s="46" t="str">
        <f t="array" ref="Z733">IFERROR(INDEX(#REF!,MATCH($Q733,#REF!,0)),"")</f>
        <v/>
      </c>
      <c r="AA733" s="46" t="e">
        <f t="shared" si="11"/>
        <v>#VALUE!</v>
      </c>
      <c r="AB733" s="44"/>
      <c r="AC733" s="44"/>
      <c r="AD733" s="44"/>
    </row>
    <row r="734" spans="1:30" ht="15.75" hidden="1" customHeight="1">
      <c r="A734" s="76" t="s">
        <v>1689</v>
      </c>
      <c r="B734" s="47" t="s">
        <v>172</v>
      </c>
      <c r="C734" s="60" t="s">
        <v>1690</v>
      </c>
      <c r="D734" s="49" t="s">
        <v>998</v>
      </c>
      <c r="E734" s="49">
        <v>1</v>
      </c>
      <c r="F734" s="50">
        <v>2000</v>
      </c>
      <c r="G734" s="51" t="s">
        <v>54</v>
      </c>
      <c r="H734" s="52">
        <v>46174</v>
      </c>
      <c r="I734" s="53" t="s">
        <v>55</v>
      </c>
      <c r="J734" s="53" t="s">
        <v>56</v>
      </c>
      <c r="K734" s="53" t="s">
        <v>83</v>
      </c>
      <c r="L734" s="53" t="s">
        <v>91</v>
      </c>
      <c r="M734" s="54" t="s">
        <v>148</v>
      </c>
      <c r="N734" s="55" t="s">
        <v>951</v>
      </c>
      <c r="O734" s="56" t="s">
        <v>60</v>
      </c>
      <c r="P734" s="56"/>
      <c r="Q734" s="56"/>
      <c r="R734" s="57"/>
      <c r="S734" s="57" t="s">
        <v>1691</v>
      </c>
      <c r="T734" s="56"/>
      <c r="U734" s="56"/>
      <c r="V734" s="57" t="str">
        <f t="array" ref="V734">IFERROR(INDEX(#REF!,MATCH($Q734,#REF!,0)),"")</f>
        <v/>
      </c>
      <c r="W734" s="57" t="str">
        <f t="array" ref="W734">IFERROR(INDEX(#REF!,MATCH($Q734,#REF!,0)),"")</f>
        <v/>
      </c>
      <c r="X734" s="58" t="str">
        <f t="array" ref="X734">IFERROR(INDEX(#REF!,MATCH($Q734,#REF!,0)),"")</f>
        <v/>
      </c>
      <c r="Y734" s="58" t="str">
        <f t="array" ref="Y734">IFERROR(INDEX(#REF!,MATCH($Q734,#REF!,0)),"")</f>
        <v/>
      </c>
      <c r="Z734" s="58" t="str">
        <f t="array" ref="Z734">IFERROR(INDEX(#REF!,MATCH($Q734,#REF!,0)),"")</f>
        <v/>
      </c>
      <c r="AA734" s="58" t="e">
        <f t="shared" si="11"/>
        <v>#VALUE!</v>
      </c>
      <c r="AB734" s="56"/>
      <c r="AC734" s="56"/>
      <c r="AD734" s="56"/>
    </row>
    <row r="735" spans="1:30" ht="15.75" customHeight="1">
      <c r="A735" s="71" t="s">
        <v>1692</v>
      </c>
      <c r="B735" s="35" t="s">
        <v>1407</v>
      </c>
      <c r="C735" s="36" t="s">
        <v>1693</v>
      </c>
      <c r="D735" s="37" t="s">
        <v>53</v>
      </c>
      <c r="E735" s="37">
        <v>100</v>
      </c>
      <c r="F735" s="38">
        <v>50000</v>
      </c>
      <c r="G735" s="39" t="s">
        <v>66</v>
      </c>
      <c r="H735" s="40">
        <v>46266</v>
      </c>
      <c r="I735" s="41" t="s">
        <v>55</v>
      </c>
      <c r="J735" s="41" t="s">
        <v>56</v>
      </c>
      <c r="K735" s="41" t="s">
        <v>83</v>
      </c>
      <c r="L735" s="41" t="s">
        <v>91</v>
      </c>
      <c r="M735" s="42" t="s">
        <v>73</v>
      </c>
      <c r="N735" s="43" t="s">
        <v>951</v>
      </c>
      <c r="O735" s="44" t="s">
        <v>60</v>
      </c>
      <c r="P735" s="44"/>
      <c r="Q735" s="44"/>
      <c r="R735" s="45"/>
      <c r="S735" s="45" t="s">
        <v>1694</v>
      </c>
      <c r="T735" s="44"/>
      <c r="U735" s="44"/>
      <c r="V735" s="45" t="str">
        <f t="array" ref="V735">IFERROR(INDEX(#REF!,MATCH($Q735,#REF!,0)),"")</f>
        <v/>
      </c>
      <c r="W735" s="45" t="str">
        <f t="array" ref="W735">IFERROR(INDEX(#REF!,MATCH($Q735,#REF!,0)),"")</f>
        <v/>
      </c>
      <c r="X735" s="46" t="str">
        <f t="array" ref="X735">IFERROR(INDEX(#REF!,MATCH($Q735,#REF!,0)),"")</f>
        <v/>
      </c>
      <c r="Y735" s="46" t="str">
        <f t="array" ref="Y735">IFERROR(INDEX(#REF!,MATCH($Q735,#REF!,0)),"")</f>
        <v/>
      </c>
      <c r="Z735" s="46" t="str">
        <f t="array" ref="Z735">IFERROR(INDEX(#REF!,MATCH($Q735,#REF!,0)),"")</f>
        <v/>
      </c>
      <c r="AA735" s="46" t="e">
        <f t="shared" si="11"/>
        <v>#VALUE!</v>
      </c>
      <c r="AB735" s="44"/>
      <c r="AC735" s="44"/>
      <c r="AD735" s="44"/>
    </row>
    <row r="736" spans="1:30" ht="15.75" customHeight="1">
      <c r="A736" s="76" t="s">
        <v>1695</v>
      </c>
      <c r="B736" s="76" t="s">
        <v>1407</v>
      </c>
      <c r="C736" s="60" t="s">
        <v>1696</v>
      </c>
      <c r="D736" s="77" t="s">
        <v>53</v>
      </c>
      <c r="E736" s="77">
        <v>1</v>
      </c>
      <c r="F736" s="78">
        <v>50000</v>
      </c>
      <c r="G736" s="79" t="s">
        <v>54</v>
      </c>
      <c r="H736" s="87">
        <v>46266</v>
      </c>
      <c r="I736" s="61" t="s">
        <v>55</v>
      </c>
      <c r="J736" s="61" t="s">
        <v>56</v>
      </c>
      <c r="K736" s="61" t="s">
        <v>83</v>
      </c>
      <c r="L736" s="61" t="s">
        <v>91</v>
      </c>
      <c r="M736" s="54" t="s">
        <v>102</v>
      </c>
      <c r="N736" s="70" t="s">
        <v>951</v>
      </c>
      <c r="O736" s="56" t="s">
        <v>60</v>
      </c>
      <c r="P736" s="56"/>
      <c r="Q736" s="56"/>
      <c r="R736" s="57" t="str">
        <f t="array" ref="R736">IFERROR(INDEX('BANCO DE DADOS'!$C$3:$C1104,MATCH(C736,'BANCO DE DADOS'!$B$3:$B1104,0),0),"")</f>
        <v>DEPMAT - CONTRATO DE PLOTAGEM</v>
      </c>
      <c r="S736" s="57" t="str">
        <f t="array" ref="S736">IFERROR(INDEX('BANCO DE DADOS'!$D$3:$D1104,MATCH(C736,'BANCO DE DADOS'!$B$3:$B1104,0),0),"")</f>
        <v>SERVIÇOS DE PLOTAGEM E PERSONALIZAÇÃO VEICULAR</v>
      </c>
      <c r="T736" s="56"/>
      <c r="U736" s="56"/>
      <c r="V736" s="57" t="str">
        <f t="array" ref="V736">IFERROR(INDEX(#REF!,MATCH($Q736,#REF!,0)),"")</f>
        <v/>
      </c>
      <c r="W736" s="57" t="str">
        <f t="array" ref="W736">IFERROR(INDEX(#REF!,MATCH($Q736,#REF!,0)),"")</f>
        <v/>
      </c>
      <c r="X736" s="58" t="str">
        <f t="array" ref="X736">IFERROR(INDEX(#REF!,MATCH($Q736,#REF!,0)),"")</f>
        <v/>
      </c>
      <c r="Y736" s="58" t="str">
        <f t="array" ref="Y736">IFERROR(INDEX(#REF!,MATCH($Q736,#REF!,0)),"")</f>
        <v/>
      </c>
      <c r="Z736" s="58" t="str">
        <f t="array" ref="Z736">IFERROR(INDEX(#REF!,MATCH($Q736,#REF!,0)),"")</f>
        <v/>
      </c>
      <c r="AA736" s="58" t="e">
        <f t="shared" si="11"/>
        <v>#VALUE!</v>
      </c>
      <c r="AB736" s="56"/>
      <c r="AC736" s="56"/>
      <c r="AD736" s="56"/>
    </row>
    <row r="737" spans="1:30" ht="15.75" hidden="1" customHeight="1">
      <c r="A737" s="71" t="s">
        <v>1697</v>
      </c>
      <c r="B737" s="35" t="s">
        <v>775</v>
      </c>
      <c r="C737" s="36" t="s">
        <v>1684</v>
      </c>
      <c r="D737" s="37" t="s">
        <v>53</v>
      </c>
      <c r="E737" s="37">
        <v>1</v>
      </c>
      <c r="F737" s="38">
        <v>1500</v>
      </c>
      <c r="G737" s="39" t="s">
        <v>54</v>
      </c>
      <c r="H737" s="40">
        <v>46174</v>
      </c>
      <c r="I737" s="41" t="s">
        <v>55</v>
      </c>
      <c r="J737" s="41" t="s">
        <v>56</v>
      </c>
      <c r="K737" s="41" t="s">
        <v>83</v>
      </c>
      <c r="L737" s="41" t="s">
        <v>91</v>
      </c>
      <c r="M737" s="42" t="s">
        <v>109</v>
      </c>
      <c r="N737" s="43" t="s">
        <v>951</v>
      </c>
      <c r="O737" s="44" t="s">
        <v>60</v>
      </c>
      <c r="P737" s="44"/>
      <c r="Q737" s="44"/>
      <c r="R737" s="45"/>
      <c r="S737" s="45" t="s">
        <v>1685</v>
      </c>
      <c r="T737" s="36"/>
      <c r="U737" s="44"/>
      <c r="V737" s="45" t="str">
        <f t="array" ref="V737">IFERROR(INDEX(#REF!,MATCH($Q737,#REF!,0)),"")</f>
        <v/>
      </c>
      <c r="W737" s="45" t="str">
        <f t="array" ref="W737">IFERROR(INDEX(#REF!,MATCH($Q737,#REF!,0)),"")</f>
        <v/>
      </c>
      <c r="X737" s="46" t="str">
        <f t="array" ref="X737">IFERROR(INDEX(#REF!,MATCH($Q737,#REF!,0)),"")</f>
        <v/>
      </c>
      <c r="Y737" s="46" t="str">
        <f t="array" ref="Y737">IFERROR(INDEX(#REF!,MATCH($Q737,#REF!,0)),"")</f>
        <v/>
      </c>
      <c r="Z737" s="46" t="str">
        <f t="array" ref="Z737">IFERROR(INDEX(#REF!,MATCH($Q737,#REF!,0)),"")</f>
        <v/>
      </c>
      <c r="AA737" s="46" t="e">
        <f t="shared" si="11"/>
        <v>#VALUE!</v>
      </c>
      <c r="AB737" s="44"/>
      <c r="AC737" s="44"/>
      <c r="AD737" s="44"/>
    </row>
    <row r="738" spans="1:30" ht="15.75" hidden="1" customHeight="1">
      <c r="A738" s="76" t="s">
        <v>1698</v>
      </c>
      <c r="B738" s="47" t="s">
        <v>1699</v>
      </c>
      <c r="C738" s="48" t="s">
        <v>1700</v>
      </c>
      <c r="D738" s="49" t="s">
        <v>53</v>
      </c>
      <c r="E738" s="49">
        <v>13</v>
      </c>
      <c r="F738" s="50">
        <v>80000</v>
      </c>
      <c r="G738" s="51" t="s">
        <v>54</v>
      </c>
      <c r="H738" s="52">
        <v>46266</v>
      </c>
      <c r="I738" s="53" t="s">
        <v>55</v>
      </c>
      <c r="J738" s="53" t="s">
        <v>56</v>
      </c>
      <c r="K738" s="53" t="s">
        <v>83</v>
      </c>
      <c r="L738" s="53" t="s">
        <v>91</v>
      </c>
      <c r="M738" s="54" t="s">
        <v>1701</v>
      </c>
      <c r="N738" s="55" t="s">
        <v>951</v>
      </c>
      <c r="O738" s="56" t="s">
        <v>60</v>
      </c>
      <c r="P738" s="56"/>
      <c r="Q738" s="56"/>
      <c r="R738" s="57"/>
      <c r="S738" s="57" t="s">
        <v>1702</v>
      </c>
      <c r="T738" s="56"/>
      <c r="U738" s="56"/>
      <c r="V738" s="57" t="str">
        <f t="array" ref="V738">IFERROR(INDEX(#REF!,MATCH($Q738,#REF!,0)),"")</f>
        <v/>
      </c>
      <c r="W738" s="57" t="str">
        <f t="array" ref="W738">IFERROR(INDEX(#REF!,MATCH($Q738,#REF!,0)),"")</f>
        <v/>
      </c>
      <c r="X738" s="58" t="str">
        <f t="array" ref="X738">IFERROR(INDEX(#REF!,MATCH($Q738,#REF!,0)),"")</f>
        <v/>
      </c>
      <c r="Y738" s="58" t="str">
        <f t="array" ref="Y738">IFERROR(INDEX(#REF!,MATCH($Q738,#REF!,0)),"")</f>
        <v/>
      </c>
      <c r="Z738" s="58" t="str">
        <f t="array" ref="Z738">IFERROR(INDEX(#REF!,MATCH($Q738,#REF!,0)),"")</f>
        <v/>
      </c>
      <c r="AA738" s="58" t="e">
        <f t="shared" si="11"/>
        <v>#VALUE!</v>
      </c>
      <c r="AB738" s="56"/>
      <c r="AC738" s="56"/>
      <c r="AD738" s="56"/>
    </row>
    <row r="739" spans="1:30" ht="15.75" hidden="1" customHeight="1">
      <c r="A739" s="71" t="s">
        <v>1703</v>
      </c>
      <c r="B739" s="35" t="s">
        <v>1699</v>
      </c>
      <c r="C739" s="59" t="s">
        <v>1704</v>
      </c>
      <c r="D739" s="37" t="s">
        <v>53</v>
      </c>
      <c r="E739" s="37">
        <v>13</v>
      </c>
      <c r="F739" s="38">
        <v>80000</v>
      </c>
      <c r="G739" s="39" t="s">
        <v>54</v>
      </c>
      <c r="H739" s="40">
        <v>46266</v>
      </c>
      <c r="I739" s="41" t="s">
        <v>55</v>
      </c>
      <c r="J739" s="41" t="s">
        <v>56</v>
      </c>
      <c r="K739" s="41" t="s">
        <v>83</v>
      </c>
      <c r="L739" s="41" t="s">
        <v>91</v>
      </c>
      <c r="M739" s="42" t="s">
        <v>1701</v>
      </c>
      <c r="N739" s="43" t="s">
        <v>951</v>
      </c>
      <c r="O739" s="44" t="s">
        <v>60</v>
      </c>
      <c r="P739" s="44"/>
      <c r="Q739" s="44"/>
      <c r="R739" s="45">
        <f t="array" ref="R739">IFERROR(INDEX('BANCO DE DADOS'!$C$3:$C1104,MATCH(C739,'BANCO DE DADOS'!$B$3:$B1104,0),0),"")</f>
        <v>0</v>
      </c>
      <c r="S739" s="45" t="s">
        <v>1704</v>
      </c>
      <c r="T739" s="44"/>
      <c r="U739" s="44"/>
      <c r="V739" s="45" t="str">
        <f t="array" ref="V739">IFERROR(INDEX(#REF!,MATCH($Q739,#REF!,0)),"")</f>
        <v/>
      </c>
      <c r="W739" s="45" t="str">
        <f t="array" ref="W739">IFERROR(INDEX(#REF!,MATCH($Q739,#REF!,0)),"")</f>
        <v/>
      </c>
      <c r="X739" s="46" t="str">
        <f t="array" ref="X739">IFERROR(INDEX(#REF!,MATCH($Q739,#REF!,0)),"")</f>
        <v/>
      </c>
      <c r="Y739" s="46" t="str">
        <f t="array" ref="Y739">IFERROR(INDEX(#REF!,MATCH($Q739,#REF!,0)),"")</f>
        <v/>
      </c>
      <c r="Z739" s="46" t="str">
        <f t="array" ref="Z739">IFERROR(INDEX(#REF!,MATCH($Q739,#REF!,0)),"")</f>
        <v/>
      </c>
      <c r="AA739" s="46" t="e">
        <f t="shared" si="11"/>
        <v>#VALUE!</v>
      </c>
      <c r="AB739" s="44"/>
      <c r="AC739" s="44"/>
      <c r="AD739" s="44"/>
    </row>
    <row r="740" spans="1:30" ht="15.75" hidden="1" customHeight="1">
      <c r="A740" s="76" t="s">
        <v>1705</v>
      </c>
      <c r="B740" s="76" t="s">
        <v>64</v>
      </c>
      <c r="C740" s="48" t="s">
        <v>90</v>
      </c>
      <c r="D740" s="77" t="s">
        <v>53</v>
      </c>
      <c r="E740" s="77">
        <v>1</v>
      </c>
      <c r="F740" s="78">
        <v>1202126</v>
      </c>
      <c r="G740" s="79" t="s">
        <v>66</v>
      </c>
      <c r="H740" s="87">
        <v>46266</v>
      </c>
      <c r="I740" s="61" t="s">
        <v>55</v>
      </c>
      <c r="J740" s="61" t="s">
        <v>56</v>
      </c>
      <c r="K740" s="61" t="s">
        <v>83</v>
      </c>
      <c r="L740" s="61" t="s">
        <v>91</v>
      </c>
      <c r="M740" s="54" t="s">
        <v>85</v>
      </c>
      <c r="N740" s="70" t="s">
        <v>951</v>
      </c>
      <c r="O740" s="56" t="s">
        <v>60</v>
      </c>
      <c r="P740" s="56"/>
      <c r="Q740" s="56"/>
      <c r="R740" s="57" t="str">
        <f t="array" ref="R740">IFERROR(INDEX('BANCO DE DADOS'!$C$3:$C1104,MATCH(C740,'BANCO DE DADOS'!$B$3:$B1104,0),0),"")</f>
        <v>SCC - CONTRATO CONTINUO</v>
      </c>
      <c r="S740" s="57" t="str">
        <f t="array" ref="S740">IFERROR(INDEX('BANCO DE DADOS'!$D$3:$D1104,MATCH(C740,'BANCO DE DADOS'!$B$3:$B1104,0),0),"")</f>
        <v>SERVIÇOS DE MANUTENÇÃO - PEÇAS E ACESSÓRIOS VEICULARES</v>
      </c>
      <c r="T740" s="56"/>
      <c r="U740" s="56"/>
      <c r="V740" s="57" t="str">
        <f t="array" ref="V740">IFERROR(INDEX(#REF!,MATCH($Q740,#REF!,0)),"")</f>
        <v/>
      </c>
      <c r="W740" s="57" t="str">
        <f t="array" ref="W740">IFERROR(INDEX(#REF!,MATCH($Q740,#REF!,0)),"")</f>
        <v/>
      </c>
      <c r="X740" s="58" t="str">
        <f t="array" ref="X740">IFERROR(INDEX(#REF!,MATCH($Q740,#REF!,0)),"")</f>
        <v/>
      </c>
      <c r="Y740" s="58" t="str">
        <f t="array" ref="Y740">IFERROR(INDEX(#REF!,MATCH($Q740,#REF!,0)),"")</f>
        <v/>
      </c>
      <c r="Z740" s="58" t="str">
        <f t="array" ref="Z740">IFERROR(INDEX(#REF!,MATCH($Q740,#REF!,0)),"")</f>
        <v/>
      </c>
      <c r="AA740" s="58" t="e">
        <f t="shared" si="11"/>
        <v>#VALUE!</v>
      </c>
      <c r="AB740" s="56"/>
      <c r="AC740" s="56"/>
      <c r="AD740" s="56"/>
    </row>
    <row r="741" spans="1:30" ht="15.75" hidden="1" customHeight="1">
      <c r="A741" s="71" t="s">
        <v>1706</v>
      </c>
      <c r="B741" s="35" t="s">
        <v>64</v>
      </c>
      <c r="C741" s="36" t="s">
        <v>1707</v>
      </c>
      <c r="D741" s="37" t="s">
        <v>53</v>
      </c>
      <c r="E741" s="37">
        <v>1</v>
      </c>
      <c r="F741" s="38">
        <v>280000</v>
      </c>
      <c r="G741" s="39" t="s">
        <v>54</v>
      </c>
      <c r="H741" s="40">
        <v>46266</v>
      </c>
      <c r="I741" s="41" t="s">
        <v>55</v>
      </c>
      <c r="J741" s="41" t="s">
        <v>56</v>
      </c>
      <c r="K741" s="41" t="s">
        <v>83</v>
      </c>
      <c r="L741" s="41" t="s">
        <v>91</v>
      </c>
      <c r="M741" s="42" t="s">
        <v>73</v>
      </c>
      <c r="N741" s="43" t="s">
        <v>951</v>
      </c>
      <c r="O741" s="44" t="s">
        <v>60</v>
      </c>
      <c r="P741" s="44"/>
      <c r="Q741" s="44"/>
      <c r="R741" s="45"/>
      <c r="S741" s="45" t="s">
        <v>1707</v>
      </c>
      <c r="T741" s="44"/>
      <c r="U741" s="44"/>
      <c r="V741" s="45" t="str">
        <f t="array" ref="V741">IFERROR(INDEX(#REF!,MATCH($Q741,#REF!,0)),"")</f>
        <v/>
      </c>
      <c r="W741" s="45" t="str">
        <f t="array" ref="W741">IFERROR(INDEX(#REF!,MATCH($Q741,#REF!,0)),"")</f>
        <v/>
      </c>
      <c r="X741" s="46" t="str">
        <f t="array" ref="X741">IFERROR(INDEX(#REF!,MATCH($Q741,#REF!,0)),"")</f>
        <v/>
      </c>
      <c r="Y741" s="46" t="str">
        <f t="array" ref="Y741">IFERROR(INDEX(#REF!,MATCH($Q741,#REF!,0)),"")</f>
        <v/>
      </c>
      <c r="Z741" s="46" t="str">
        <f t="array" ref="Z741">IFERROR(INDEX(#REF!,MATCH($Q741,#REF!,0)),"")</f>
        <v/>
      </c>
      <c r="AA741" s="46" t="e">
        <f t="shared" si="11"/>
        <v>#VALUE!</v>
      </c>
      <c r="AB741" s="44"/>
      <c r="AC741" s="44"/>
      <c r="AD741" s="44"/>
    </row>
    <row r="742" spans="1:30" ht="15.75" hidden="1" customHeight="1">
      <c r="A742" s="76" t="s">
        <v>1708</v>
      </c>
      <c r="B742" s="47" t="s">
        <v>64</v>
      </c>
      <c r="C742" s="60" t="s">
        <v>1709</v>
      </c>
      <c r="D742" s="49" t="s">
        <v>53</v>
      </c>
      <c r="E742" s="49">
        <v>1</v>
      </c>
      <c r="F742" s="50">
        <v>120000</v>
      </c>
      <c r="G742" s="51" t="s">
        <v>54</v>
      </c>
      <c r="H742" s="52">
        <v>46266</v>
      </c>
      <c r="I742" s="53" t="s">
        <v>55</v>
      </c>
      <c r="J742" s="53" t="s">
        <v>56</v>
      </c>
      <c r="K742" s="53" t="s">
        <v>83</v>
      </c>
      <c r="L742" s="53" t="s">
        <v>91</v>
      </c>
      <c r="M742" s="54" t="s">
        <v>109</v>
      </c>
      <c r="N742" s="55" t="s">
        <v>951</v>
      </c>
      <c r="O742" s="56" t="s">
        <v>60</v>
      </c>
      <c r="P742" s="56"/>
      <c r="Q742" s="56"/>
      <c r="R742" s="57"/>
      <c r="S742" s="57" t="s">
        <v>1709</v>
      </c>
      <c r="T742" s="56"/>
      <c r="U742" s="56"/>
      <c r="V742" s="57" t="str">
        <f t="array" ref="V742">IFERROR(INDEX(#REF!,MATCH($Q742,#REF!,0)),"")</f>
        <v/>
      </c>
      <c r="W742" s="57" t="str">
        <f t="array" ref="W742">IFERROR(INDEX(#REF!,MATCH($Q742,#REF!,0)),"")</f>
        <v/>
      </c>
      <c r="X742" s="58" t="str">
        <f t="array" ref="X742">IFERROR(INDEX(#REF!,MATCH($Q742,#REF!,0)),"")</f>
        <v/>
      </c>
      <c r="Y742" s="58" t="str">
        <f t="array" ref="Y742">IFERROR(INDEX(#REF!,MATCH($Q742,#REF!,0)),"")</f>
        <v/>
      </c>
      <c r="Z742" s="58" t="str">
        <f t="array" ref="Z742">IFERROR(INDEX(#REF!,MATCH($Q742,#REF!,0)),"")</f>
        <v/>
      </c>
      <c r="AA742" s="58" t="e">
        <f t="shared" si="11"/>
        <v>#VALUE!</v>
      </c>
      <c r="AB742" s="56"/>
      <c r="AC742" s="56"/>
      <c r="AD742" s="56"/>
    </row>
    <row r="743" spans="1:30" ht="15.75" hidden="1" customHeight="1">
      <c r="A743" s="71" t="s">
        <v>1710</v>
      </c>
      <c r="B743" s="35" t="s">
        <v>64</v>
      </c>
      <c r="C743" s="59" t="s">
        <v>1711</v>
      </c>
      <c r="D743" s="37" t="s">
        <v>53</v>
      </c>
      <c r="E743" s="37">
        <v>1</v>
      </c>
      <c r="F743" s="38">
        <v>40000</v>
      </c>
      <c r="G743" s="39" t="s">
        <v>66</v>
      </c>
      <c r="H743" s="40">
        <v>46266</v>
      </c>
      <c r="I743" s="41" t="s">
        <v>55</v>
      </c>
      <c r="J743" s="41" t="s">
        <v>56</v>
      </c>
      <c r="K743" s="41" t="s">
        <v>83</v>
      </c>
      <c r="L743" s="41" t="s">
        <v>91</v>
      </c>
      <c r="M743" s="42" t="s">
        <v>116</v>
      </c>
      <c r="N743" s="43" t="s">
        <v>951</v>
      </c>
      <c r="O743" s="44" t="s">
        <v>60</v>
      </c>
      <c r="P743" s="44"/>
      <c r="Q743" s="44"/>
      <c r="R743" s="45" t="s">
        <v>1635</v>
      </c>
      <c r="S743" s="45" t="s">
        <v>1712</v>
      </c>
      <c r="T743" s="36"/>
      <c r="U743" s="44"/>
      <c r="V743" s="45" t="str">
        <f t="array" ref="V743">IFERROR(INDEX(#REF!,MATCH($Q743,#REF!,0)),"")</f>
        <v/>
      </c>
      <c r="W743" s="45" t="str">
        <f t="array" ref="W743">IFERROR(INDEX(#REF!,MATCH($Q743,#REF!,0)),"")</f>
        <v/>
      </c>
      <c r="X743" s="46" t="str">
        <f t="array" ref="X743">IFERROR(INDEX(#REF!,MATCH($Q743,#REF!,0)),"")</f>
        <v/>
      </c>
      <c r="Y743" s="46" t="str">
        <f t="array" ref="Y743">IFERROR(INDEX(#REF!,MATCH($Q743,#REF!,0)),"")</f>
        <v/>
      </c>
      <c r="Z743" s="46" t="str">
        <f t="array" ref="Z743">IFERROR(INDEX(#REF!,MATCH($Q743,#REF!,0)),"")</f>
        <v/>
      </c>
      <c r="AA743" s="46" t="e">
        <f t="shared" si="11"/>
        <v>#VALUE!</v>
      </c>
      <c r="AB743" s="44"/>
      <c r="AC743" s="44"/>
      <c r="AD743" s="44"/>
    </row>
    <row r="744" spans="1:30" ht="15.75" hidden="1" customHeight="1">
      <c r="A744" s="76" t="s">
        <v>1713</v>
      </c>
      <c r="B744" s="47" t="s">
        <v>64</v>
      </c>
      <c r="C744" s="48" t="s">
        <v>1714</v>
      </c>
      <c r="D744" s="49" t="s">
        <v>53</v>
      </c>
      <c r="E744" s="49">
        <v>1</v>
      </c>
      <c r="F744" s="50">
        <v>1252035.1200000001</v>
      </c>
      <c r="G744" s="51" t="s">
        <v>66</v>
      </c>
      <c r="H744" s="52">
        <v>46266</v>
      </c>
      <c r="I744" s="53" t="s">
        <v>55</v>
      </c>
      <c r="J744" s="53" t="s">
        <v>56</v>
      </c>
      <c r="K744" s="53" t="s">
        <v>131</v>
      </c>
      <c r="L744" s="53" t="s">
        <v>91</v>
      </c>
      <c r="M744" s="54" t="s">
        <v>116</v>
      </c>
      <c r="N744" s="55" t="s">
        <v>951</v>
      </c>
      <c r="O744" s="56" t="s">
        <v>60</v>
      </c>
      <c r="P744" s="56"/>
      <c r="Q744" s="56"/>
      <c r="R744" s="57"/>
      <c r="S744" s="57" t="str">
        <f t="array" ref="S744">IFERROR(INDEX('BANCO DE DADOS'!$D$3:$D1104,MATCH(C744,'BANCO DE DADOS'!$B$3:$B1104,0),0),"")</f>
        <v>SERVIÇOS DE LIMPEZA E CONSERVAÇÃO</v>
      </c>
      <c r="T744" s="56"/>
      <c r="U744" s="56"/>
      <c r="V744" s="57" t="str">
        <f t="array" ref="V744">IFERROR(INDEX(#REF!,MATCH($Q744,#REF!,0)),"")</f>
        <v/>
      </c>
      <c r="W744" s="57" t="str">
        <f t="array" ref="W744">IFERROR(INDEX(#REF!,MATCH($Q744,#REF!,0)),"")</f>
        <v/>
      </c>
      <c r="X744" s="58" t="str">
        <f t="array" ref="X744">IFERROR(INDEX(#REF!,MATCH($Q744,#REF!,0)),"")</f>
        <v/>
      </c>
      <c r="Y744" s="58" t="str">
        <f t="array" ref="Y744">IFERROR(INDEX(#REF!,MATCH($Q744,#REF!,0)),"")</f>
        <v/>
      </c>
      <c r="Z744" s="58" t="str">
        <f t="array" ref="Z744">IFERROR(INDEX(#REF!,MATCH($Q744,#REF!,0)),"")</f>
        <v/>
      </c>
      <c r="AA744" s="58" t="e">
        <f t="shared" si="11"/>
        <v>#VALUE!</v>
      </c>
      <c r="AB744" s="56"/>
      <c r="AC744" s="56"/>
      <c r="AD744" s="56"/>
    </row>
    <row r="745" spans="1:30" ht="15.75" hidden="1" customHeight="1">
      <c r="A745" s="71" t="s">
        <v>1715</v>
      </c>
      <c r="B745" s="35" t="s">
        <v>1049</v>
      </c>
      <c r="C745" s="36" t="s">
        <v>1716</v>
      </c>
      <c r="D745" s="37" t="s">
        <v>53</v>
      </c>
      <c r="E745" s="37">
        <v>500</v>
      </c>
      <c r="F745" s="38">
        <v>37500</v>
      </c>
      <c r="G745" s="39" t="s">
        <v>54</v>
      </c>
      <c r="H745" s="40">
        <v>46235</v>
      </c>
      <c r="I745" s="41" t="s">
        <v>55</v>
      </c>
      <c r="J745" s="41" t="s">
        <v>56</v>
      </c>
      <c r="K745" s="41" t="s">
        <v>164</v>
      </c>
      <c r="L745" s="41" t="s">
        <v>58</v>
      </c>
      <c r="M745" s="42" t="s">
        <v>148</v>
      </c>
      <c r="N745" s="43" t="s">
        <v>951</v>
      </c>
      <c r="O745" s="44" t="s">
        <v>60</v>
      </c>
      <c r="P745" s="44"/>
      <c r="Q745" s="44" t="s">
        <v>7</v>
      </c>
      <c r="R745" s="45" t="s">
        <v>165</v>
      </c>
      <c r="S745" s="45" t="s">
        <v>166</v>
      </c>
      <c r="T745" s="44"/>
      <c r="U745" s="44"/>
      <c r="V745" s="45" t="str">
        <f t="array" ref="V745">IFERROR(INDEX(#REF!,MATCH($Q745,#REF!,0)),"")</f>
        <v/>
      </c>
      <c r="W745" s="45" t="str">
        <f t="array" ref="W745">IFERROR(INDEX(#REF!,MATCH($Q745,#REF!,0)),"")</f>
        <v/>
      </c>
      <c r="X745" s="46" t="str">
        <f t="array" ref="X745">IFERROR(INDEX(#REF!,MATCH($Q745,#REF!,0)),"")</f>
        <v/>
      </c>
      <c r="Y745" s="46" t="str">
        <f t="array" ref="Y745">IFERROR(INDEX(#REF!,MATCH($Q745,#REF!,0)),"")</f>
        <v/>
      </c>
      <c r="Z745" s="46" t="str">
        <f t="array" ref="Z745">IFERROR(INDEX(#REF!,MATCH($Q745,#REF!,0)),"")</f>
        <v/>
      </c>
      <c r="AA745" s="46" t="e">
        <f t="shared" si="11"/>
        <v>#VALUE!</v>
      </c>
      <c r="AB745" s="44"/>
      <c r="AC745" s="44" t="s">
        <v>167</v>
      </c>
      <c r="AD745" s="44"/>
    </row>
    <row r="746" spans="1:30" ht="15.75" hidden="1" customHeight="1">
      <c r="A746" s="76" t="s">
        <v>1717</v>
      </c>
      <c r="B746" s="47" t="s">
        <v>64</v>
      </c>
      <c r="C746" s="48" t="s">
        <v>1718</v>
      </c>
      <c r="D746" s="49" t="s">
        <v>53</v>
      </c>
      <c r="E746" s="49">
        <v>1</v>
      </c>
      <c r="F746" s="50">
        <v>3600000</v>
      </c>
      <c r="G746" s="51" t="s">
        <v>66</v>
      </c>
      <c r="H746" s="52">
        <v>46266</v>
      </c>
      <c r="I746" s="53" t="s">
        <v>55</v>
      </c>
      <c r="J746" s="53" t="s">
        <v>56</v>
      </c>
      <c r="K746" s="53" t="s">
        <v>164</v>
      </c>
      <c r="L746" s="53" t="s">
        <v>91</v>
      </c>
      <c r="M746" s="54" t="s">
        <v>85</v>
      </c>
      <c r="N746" s="55" t="s">
        <v>951</v>
      </c>
      <c r="O746" s="56" t="s">
        <v>60</v>
      </c>
      <c r="P746" s="56"/>
      <c r="Q746" s="56" t="s">
        <v>5</v>
      </c>
      <c r="R746" s="57"/>
      <c r="S746" s="57" t="str">
        <f t="array" ref="S746">IFERROR(INDEX('BANCO DE DADOS'!$D$3:$D1104,MATCH(C746,'BANCO DE DADOS'!$B$3:$B1104,0),0),"")</f>
        <v>SERVIÇOS DE GESTÃO DE FROTAS VEICULARES</v>
      </c>
      <c r="T746" s="56"/>
      <c r="U746" s="56"/>
      <c r="V746" s="57" t="str">
        <f t="array" ref="V746">IFERROR(INDEX(#REF!,MATCH($Q746,#REF!,0)),"")</f>
        <v/>
      </c>
      <c r="W746" s="57" t="str">
        <f t="array" ref="W746">IFERROR(INDEX(#REF!,MATCH($Q746,#REF!,0)),"")</f>
        <v/>
      </c>
      <c r="X746" s="58" t="str">
        <f t="array" ref="X746">IFERROR(INDEX(#REF!,MATCH($Q746,#REF!,0)),"")</f>
        <v/>
      </c>
      <c r="Y746" s="58" t="str">
        <f t="array" ref="Y746">IFERROR(INDEX(#REF!,MATCH($Q746,#REF!,0)),"")</f>
        <v/>
      </c>
      <c r="Z746" s="58" t="str">
        <f t="array" ref="Z746">IFERROR(INDEX(#REF!,MATCH($Q746,#REF!,0)),"")</f>
        <v/>
      </c>
      <c r="AA746" s="58" t="e">
        <f t="shared" si="11"/>
        <v>#VALUE!</v>
      </c>
      <c r="AB746" s="56"/>
      <c r="AC746" s="56" t="s">
        <v>88</v>
      </c>
      <c r="AD746" s="56" t="s">
        <v>1719</v>
      </c>
    </row>
    <row r="747" spans="1:30" ht="15.75" hidden="1" customHeight="1">
      <c r="A747" s="71" t="s">
        <v>1720</v>
      </c>
      <c r="B747" s="35" t="s">
        <v>1049</v>
      </c>
      <c r="C747" s="36" t="s">
        <v>1721</v>
      </c>
      <c r="D747" s="37" t="s">
        <v>53</v>
      </c>
      <c r="E747" s="37">
        <v>100</v>
      </c>
      <c r="F747" s="38">
        <v>50000</v>
      </c>
      <c r="G747" s="39" t="s">
        <v>54</v>
      </c>
      <c r="H747" s="40">
        <v>46266</v>
      </c>
      <c r="I747" s="41" t="s">
        <v>55</v>
      </c>
      <c r="J747" s="41" t="s">
        <v>56</v>
      </c>
      <c r="K747" s="41" t="s">
        <v>164</v>
      </c>
      <c r="L747" s="41" t="s">
        <v>58</v>
      </c>
      <c r="M747" s="42" t="s">
        <v>136</v>
      </c>
      <c r="N747" s="43" t="s">
        <v>951</v>
      </c>
      <c r="O747" s="44" t="s">
        <v>60</v>
      </c>
      <c r="P747" s="44"/>
      <c r="Q747" s="44"/>
      <c r="R747" s="45" t="s">
        <v>165</v>
      </c>
      <c r="S747" s="45" t="s">
        <v>1722</v>
      </c>
      <c r="T747" s="44"/>
      <c r="U747" s="44"/>
      <c r="V747" s="45" t="s">
        <v>1723</v>
      </c>
      <c r="W747" s="45" t="str">
        <f t="array" ref="W747">IFERROR(INDEX(#REF!,MATCH($Q747,#REF!,0)),"")</f>
        <v/>
      </c>
      <c r="X747" s="46" t="str">
        <f t="array" ref="X747">IFERROR(INDEX(#REF!,MATCH($Q747,#REF!,0)),"")</f>
        <v/>
      </c>
      <c r="Y747" s="46" t="str">
        <f t="array" ref="Y747">IFERROR(INDEX(#REF!,MATCH($Q747,#REF!,0)),"")</f>
        <v/>
      </c>
      <c r="Z747" s="46" t="str">
        <f t="array" ref="Z747">IFERROR(INDEX(#REF!,MATCH($Q747,#REF!,0)),"")</f>
        <v/>
      </c>
      <c r="AA747" s="46" t="e">
        <f t="shared" si="11"/>
        <v>#VALUE!</v>
      </c>
      <c r="AB747" s="44"/>
      <c r="AC747" s="44"/>
      <c r="AD747" s="44"/>
    </row>
    <row r="748" spans="1:30" ht="15.75" customHeight="1">
      <c r="A748" s="76" t="s">
        <v>1724</v>
      </c>
      <c r="B748" s="76" t="s">
        <v>1407</v>
      </c>
      <c r="C748" s="60" t="s">
        <v>1725</v>
      </c>
      <c r="D748" s="77" t="s">
        <v>53</v>
      </c>
      <c r="E748" s="77">
        <v>1</v>
      </c>
      <c r="F748" s="78">
        <v>234146.56</v>
      </c>
      <c r="G748" s="79" t="s">
        <v>54</v>
      </c>
      <c r="H748" s="40">
        <v>46266</v>
      </c>
      <c r="I748" s="61" t="s">
        <v>101</v>
      </c>
      <c r="J748" s="53" t="s">
        <v>56</v>
      </c>
      <c r="K748" s="53" t="s">
        <v>164</v>
      </c>
      <c r="L748" s="53" t="s">
        <v>91</v>
      </c>
      <c r="M748" s="62" t="s">
        <v>95</v>
      </c>
      <c r="N748" s="69" t="s">
        <v>951</v>
      </c>
      <c r="O748" s="70" t="s">
        <v>60</v>
      </c>
      <c r="P748" s="56"/>
      <c r="Q748" s="56"/>
      <c r="R748" s="57"/>
      <c r="S748" s="57" t="s">
        <v>1726</v>
      </c>
      <c r="T748" s="56"/>
      <c r="U748" s="56"/>
      <c r="V748" s="57" t="s">
        <v>1727</v>
      </c>
      <c r="W748" s="57"/>
      <c r="X748" s="58"/>
      <c r="Y748" s="58"/>
      <c r="Z748" s="58"/>
      <c r="AA748" s="58"/>
      <c r="AB748" s="56"/>
      <c r="AC748" s="56"/>
      <c r="AD748" s="56"/>
    </row>
    <row r="749" spans="1:30" ht="15.75" hidden="1" customHeight="1">
      <c r="A749" s="71" t="s">
        <v>1728</v>
      </c>
      <c r="B749" s="35" t="s">
        <v>1049</v>
      </c>
      <c r="C749" s="36" t="s">
        <v>1729</v>
      </c>
      <c r="D749" s="72" t="s">
        <v>53</v>
      </c>
      <c r="E749" s="72">
        <v>2</v>
      </c>
      <c r="F749" s="73">
        <v>6089.99</v>
      </c>
      <c r="G749" s="74" t="s">
        <v>54</v>
      </c>
      <c r="H749" s="40">
        <v>46266</v>
      </c>
      <c r="I749" s="75" t="s">
        <v>55</v>
      </c>
      <c r="J749" s="75" t="s">
        <v>56</v>
      </c>
      <c r="K749" s="41" t="s">
        <v>164</v>
      </c>
      <c r="L749" s="75" t="s">
        <v>58</v>
      </c>
      <c r="M749" s="42" t="s">
        <v>153</v>
      </c>
      <c r="N749" s="43" t="s">
        <v>951</v>
      </c>
      <c r="O749" s="44" t="s">
        <v>60</v>
      </c>
      <c r="P749" s="44"/>
      <c r="Q749" s="44"/>
      <c r="R749" s="45"/>
      <c r="S749" s="45" t="s">
        <v>1730</v>
      </c>
      <c r="T749" s="44"/>
      <c r="U749" s="44"/>
      <c r="V749" s="45" t="s">
        <v>1731</v>
      </c>
      <c r="W749" s="45"/>
      <c r="X749" s="46"/>
      <c r="Y749" s="46"/>
      <c r="Z749" s="46"/>
      <c r="AA749" s="46"/>
      <c r="AB749" s="44"/>
      <c r="AC749" s="44"/>
      <c r="AD749" s="44"/>
    </row>
    <row r="750" spans="1:30" ht="15.75" hidden="1" customHeight="1">
      <c r="A750" s="76" t="s">
        <v>1732</v>
      </c>
      <c r="B750" s="47" t="s">
        <v>1049</v>
      </c>
      <c r="C750" s="60" t="s">
        <v>1733</v>
      </c>
      <c r="D750" s="77" t="s">
        <v>53</v>
      </c>
      <c r="E750" s="77">
        <v>60</v>
      </c>
      <c r="F750" s="78">
        <v>150000</v>
      </c>
      <c r="G750" s="79" t="s">
        <v>54</v>
      </c>
      <c r="H750" s="87">
        <v>46266</v>
      </c>
      <c r="I750" s="61" t="s">
        <v>55</v>
      </c>
      <c r="J750" s="61" t="s">
        <v>56</v>
      </c>
      <c r="K750" s="61" t="s">
        <v>164</v>
      </c>
      <c r="L750" s="61" t="s">
        <v>91</v>
      </c>
      <c r="M750" s="62" t="s">
        <v>95</v>
      </c>
      <c r="N750" s="70" t="s">
        <v>951</v>
      </c>
      <c r="O750" s="56" t="s">
        <v>60</v>
      </c>
      <c r="P750" s="56"/>
      <c r="Q750" s="56"/>
      <c r="R750" s="57" t="str">
        <f t="array" ref="R750">IFERROR(INDEX('BANCO DE DADOS'!$C$3:$C1104,MATCH(C750,'BANCO DE DADOS'!$B$3:$B1104,0),0),"")</f>
        <v/>
      </c>
      <c r="S750" s="57" t="str">
        <f t="array" ref="S750">IFERROR(INDEX('BANCO DE DADOS'!$D$3:$D1104,MATCH(C750,'BANCO DE DADOS'!$B$3:$B1104,0),0),"")</f>
        <v/>
      </c>
      <c r="T750" s="56"/>
      <c r="U750" s="56"/>
      <c r="V750" s="57" t="str">
        <f t="array" ref="V750">IFERROR(INDEX(#REF!,MATCH($Q750,#REF!,0)),"")</f>
        <v/>
      </c>
      <c r="W750" s="57" t="str">
        <f t="array" ref="W750">IFERROR(INDEX(#REF!,MATCH($Q750,#REF!,0)),"")</f>
        <v/>
      </c>
      <c r="X750" s="58" t="str">
        <f t="array" ref="X750">IFERROR(INDEX(#REF!,MATCH($Q750,#REF!,0)),"")</f>
        <v/>
      </c>
      <c r="Y750" s="58" t="str">
        <f t="array" ref="Y750">IFERROR(INDEX(#REF!,MATCH($Q750,#REF!,0)),"")</f>
        <v/>
      </c>
      <c r="Z750" s="58" t="str">
        <f t="array" ref="Z750">IFERROR(INDEX(#REF!,MATCH($Q750,#REF!,0)),"")</f>
        <v/>
      </c>
      <c r="AA750" s="58" t="e">
        <f t="shared" ref="AA750:AA1004" si="12">Z750+45</f>
        <v>#VALUE!</v>
      </c>
      <c r="AB750" s="56"/>
      <c r="AC750" s="56"/>
      <c r="AD750" s="56"/>
    </row>
    <row r="751" spans="1:30" ht="15.75" hidden="1" customHeight="1">
      <c r="A751" s="71" t="s">
        <v>1734</v>
      </c>
      <c r="B751" s="35" t="s">
        <v>1049</v>
      </c>
      <c r="C751" s="36" t="s">
        <v>1735</v>
      </c>
      <c r="D751" s="37" t="s">
        <v>53</v>
      </c>
      <c r="E751" s="37">
        <v>20</v>
      </c>
      <c r="F751" s="38">
        <v>64000</v>
      </c>
      <c r="G751" s="39" t="s">
        <v>54</v>
      </c>
      <c r="H751" s="40">
        <v>46266</v>
      </c>
      <c r="I751" s="41" t="s">
        <v>55</v>
      </c>
      <c r="J751" s="41" t="s">
        <v>56</v>
      </c>
      <c r="K751" s="41" t="s">
        <v>164</v>
      </c>
      <c r="L751" s="41" t="s">
        <v>58</v>
      </c>
      <c r="M751" s="42" t="s">
        <v>59</v>
      </c>
      <c r="N751" s="43" t="s">
        <v>951</v>
      </c>
      <c r="O751" s="44" t="s">
        <v>60</v>
      </c>
      <c r="P751" s="44"/>
      <c r="Q751" s="44"/>
      <c r="R751" s="45" t="s">
        <v>158</v>
      </c>
      <c r="S751" s="45" t="s">
        <v>1736</v>
      </c>
      <c r="T751" s="44"/>
      <c r="U751" s="44"/>
      <c r="V751" s="45" t="str">
        <f t="array" ref="V751">IFERROR(INDEX(#REF!,MATCH($Q751,#REF!,0)),"")</f>
        <v/>
      </c>
      <c r="W751" s="45" t="str">
        <f t="array" ref="W751">IFERROR(INDEX(#REF!,MATCH($Q751,#REF!,0)),"")</f>
        <v/>
      </c>
      <c r="X751" s="46" t="str">
        <f t="array" ref="X751">IFERROR(INDEX(#REF!,MATCH($Q751,#REF!,0)),"")</f>
        <v/>
      </c>
      <c r="Y751" s="46" t="str">
        <f t="array" ref="Y751">IFERROR(INDEX(#REF!,MATCH($Q751,#REF!,0)),"")</f>
        <v/>
      </c>
      <c r="Z751" s="46" t="str">
        <f t="array" ref="Z751">IFERROR(INDEX(#REF!,MATCH($Q751,#REF!,0)),"")</f>
        <v/>
      </c>
      <c r="AA751" s="46" t="e">
        <f t="shared" si="12"/>
        <v>#VALUE!</v>
      </c>
      <c r="AB751" s="44"/>
      <c r="AC751" s="44"/>
      <c r="AD751" s="44"/>
    </row>
    <row r="752" spans="1:30" ht="15.75" hidden="1" customHeight="1">
      <c r="A752" s="76" t="s">
        <v>1737</v>
      </c>
      <c r="B752" s="47" t="s">
        <v>1049</v>
      </c>
      <c r="C752" s="60" t="s">
        <v>1738</v>
      </c>
      <c r="D752" s="49" t="s">
        <v>53</v>
      </c>
      <c r="E752" s="49">
        <v>100</v>
      </c>
      <c r="F752" s="50">
        <v>55000</v>
      </c>
      <c r="G752" s="51" t="s">
        <v>54</v>
      </c>
      <c r="H752" s="52">
        <v>46266</v>
      </c>
      <c r="I752" s="53" t="s">
        <v>55</v>
      </c>
      <c r="J752" s="53" t="s">
        <v>56</v>
      </c>
      <c r="K752" s="53" t="s">
        <v>164</v>
      </c>
      <c r="L752" s="53" t="s">
        <v>91</v>
      </c>
      <c r="M752" s="54" t="s">
        <v>153</v>
      </c>
      <c r="N752" s="55" t="s">
        <v>951</v>
      </c>
      <c r="O752" s="56" t="s">
        <v>60</v>
      </c>
      <c r="P752" s="56"/>
      <c r="Q752" s="56"/>
      <c r="R752" s="57" t="s">
        <v>158</v>
      </c>
      <c r="S752" s="57" t="s">
        <v>426</v>
      </c>
      <c r="T752" s="56"/>
      <c r="U752" s="56"/>
      <c r="V752" s="57" t="str">
        <f t="array" ref="V752">IFERROR(INDEX(#REF!,MATCH($Q752,#REF!,0)),"")</f>
        <v/>
      </c>
      <c r="W752" s="57" t="str">
        <f t="array" ref="W752">IFERROR(INDEX(#REF!,MATCH($Q752,#REF!,0)),"")</f>
        <v/>
      </c>
      <c r="X752" s="58" t="str">
        <f t="array" ref="X752">IFERROR(INDEX(#REF!,MATCH($Q752,#REF!,0)),"")</f>
        <v/>
      </c>
      <c r="Y752" s="58" t="str">
        <f t="array" ref="Y752">IFERROR(INDEX(#REF!,MATCH($Q752,#REF!,0)),"")</f>
        <v/>
      </c>
      <c r="Z752" s="58" t="str">
        <f t="array" ref="Z752">IFERROR(INDEX(#REF!,MATCH($Q752,#REF!,0)),"")</f>
        <v/>
      </c>
      <c r="AA752" s="58" t="e">
        <f t="shared" si="12"/>
        <v>#VALUE!</v>
      </c>
      <c r="AB752" s="56"/>
      <c r="AC752" s="56"/>
      <c r="AD752" s="56"/>
    </row>
    <row r="753" spans="1:30" ht="15.75" hidden="1" customHeight="1">
      <c r="A753" s="71" t="s">
        <v>1739</v>
      </c>
      <c r="B753" s="35" t="s">
        <v>1049</v>
      </c>
      <c r="C753" s="36" t="s">
        <v>1740</v>
      </c>
      <c r="D753" s="37" t="s">
        <v>53</v>
      </c>
      <c r="E753" s="37">
        <v>50</v>
      </c>
      <c r="F753" s="38">
        <v>50000</v>
      </c>
      <c r="G753" s="39" t="s">
        <v>66</v>
      </c>
      <c r="H753" s="40">
        <v>46266</v>
      </c>
      <c r="I753" s="41" t="s">
        <v>55</v>
      </c>
      <c r="J753" s="41" t="s">
        <v>56</v>
      </c>
      <c r="K753" s="41" t="s">
        <v>164</v>
      </c>
      <c r="L753" s="41" t="s">
        <v>58</v>
      </c>
      <c r="M753" s="42" t="s">
        <v>59</v>
      </c>
      <c r="N753" s="43" t="s">
        <v>951</v>
      </c>
      <c r="O753" s="44" t="s">
        <v>60</v>
      </c>
      <c r="P753" s="44"/>
      <c r="Q753" s="44"/>
      <c r="R753" s="45" t="s">
        <v>1741</v>
      </c>
      <c r="S753" s="45" t="s">
        <v>1742</v>
      </c>
      <c r="T753" s="44"/>
      <c r="U753" s="44"/>
      <c r="V753" s="45" t="str">
        <f t="array" ref="V753">IFERROR(INDEX(#REF!,MATCH($Q753,#REF!,0)),"")</f>
        <v/>
      </c>
      <c r="W753" s="45" t="str">
        <f t="array" ref="W753">IFERROR(INDEX(#REF!,MATCH($Q753,#REF!,0)),"")</f>
        <v/>
      </c>
      <c r="X753" s="46" t="str">
        <f t="array" ref="X753">IFERROR(INDEX(#REF!,MATCH($Q753,#REF!,0)),"")</f>
        <v/>
      </c>
      <c r="Y753" s="46" t="str">
        <f t="array" ref="Y753">IFERROR(INDEX(#REF!,MATCH($Q753,#REF!,0)),"")</f>
        <v/>
      </c>
      <c r="Z753" s="46" t="str">
        <f t="array" ref="Z753">IFERROR(INDEX(#REF!,MATCH($Q753,#REF!,0)),"")</f>
        <v/>
      </c>
      <c r="AA753" s="46" t="e">
        <f t="shared" si="12"/>
        <v>#VALUE!</v>
      </c>
      <c r="AB753" s="44"/>
      <c r="AC753" s="44"/>
      <c r="AD753" s="44"/>
    </row>
    <row r="754" spans="1:30" ht="15.75" hidden="1" customHeight="1">
      <c r="A754" s="76" t="s">
        <v>1743</v>
      </c>
      <c r="B754" s="47" t="s">
        <v>1049</v>
      </c>
      <c r="C754" s="60" t="s">
        <v>1744</v>
      </c>
      <c r="D754" s="49" t="s">
        <v>53</v>
      </c>
      <c r="E754" s="49">
        <v>30</v>
      </c>
      <c r="F754" s="50">
        <v>45300</v>
      </c>
      <c r="G754" s="51" t="s">
        <v>54</v>
      </c>
      <c r="H754" s="52">
        <v>46266</v>
      </c>
      <c r="I754" s="53" t="s">
        <v>55</v>
      </c>
      <c r="J754" s="53" t="s">
        <v>56</v>
      </c>
      <c r="K754" s="53" t="s">
        <v>164</v>
      </c>
      <c r="L754" s="53" t="s">
        <v>58</v>
      </c>
      <c r="M754" s="54" t="s">
        <v>148</v>
      </c>
      <c r="N754" s="55" t="s">
        <v>951</v>
      </c>
      <c r="O754" s="56" t="s">
        <v>60</v>
      </c>
      <c r="P754" s="56"/>
      <c r="Q754" s="56"/>
      <c r="R754" s="57" t="s">
        <v>755</v>
      </c>
      <c r="S754" s="57" t="s">
        <v>467</v>
      </c>
      <c r="T754" s="56"/>
      <c r="U754" s="56"/>
      <c r="V754" s="57" t="str">
        <f t="array" ref="V754">IFERROR(INDEX(#REF!,MATCH($Q754,#REF!,0)),"")</f>
        <v/>
      </c>
      <c r="W754" s="57" t="str">
        <f t="array" ref="W754">IFERROR(INDEX(#REF!,MATCH($Q754,#REF!,0)),"")</f>
        <v/>
      </c>
      <c r="X754" s="58" t="str">
        <f t="array" ref="X754">IFERROR(INDEX(#REF!,MATCH($Q754,#REF!,0)),"")</f>
        <v/>
      </c>
      <c r="Y754" s="58" t="str">
        <f t="array" ref="Y754">IFERROR(INDEX(#REF!,MATCH($Q754,#REF!,0)),"")</f>
        <v/>
      </c>
      <c r="Z754" s="58" t="str">
        <f t="array" ref="Z754">IFERROR(INDEX(#REF!,MATCH($Q754,#REF!,0)),"")</f>
        <v/>
      </c>
      <c r="AA754" s="58" t="e">
        <f t="shared" si="12"/>
        <v>#VALUE!</v>
      </c>
      <c r="AB754" s="56"/>
      <c r="AC754" s="56"/>
      <c r="AD754" s="56"/>
    </row>
    <row r="755" spans="1:30" ht="15.75" hidden="1" customHeight="1">
      <c r="A755" s="71" t="s">
        <v>1745</v>
      </c>
      <c r="B755" s="35" t="s">
        <v>1049</v>
      </c>
      <c r="C755" s="36" t="s">
        <v>1746</v>
      </c>
      <c r="D755" s="37" t="s">
        <v>53</v>
      </c>
      <c r="E755" s="37">
        <v>300</v>
      </c>
      <c r="F755" s="38">
        <v>45000</v>
      </c>
      <c r="G755" s="39" t="s">
        <v>54</v>
      </c>
      <c r="H755" s="40">
        <v>46266</v>
      </c>
      <c r="I755" s="41" t="s">
        <v>55</v>
      </c>
      <c r="J755" s="41" t="s">
        <v>56</v>
      </c>
      <c r="K755" s="41" t="s">
        <v>164</v>
      </c>
      <c r="L755" s="41" t="s">
        <v>58</v>
      </c>
      <c r="M755" s="42" t="s">
        <v>136</v>
      </c>
      <c r="N755" s="43" t="s">
        <v>951</v>
      </c>
      <c r="O755" s="44" t="s">
        <v>60</v>
      </c>
      <c r="P755" s="44"/>
      <c r="Q755" s="44"/>
      <c r="R755" s="45" t="s">
        <v>158</v>
      </c>
      <c r="S755" s="45" t="s">
        <v>426</v>
      </c>
      <c r="T755" s="44"/>
      <c r="U755" s="44"/>
      <c r="V755" s="45" t="str">
        <f t="array" ref="V755">IFERROR(INDEX(#REF!,MATCH($Q755,#REF!,0)),"")</f>
        <v/>
      </c>
      <c r="W755" s="45" t="str">
        <f t="array" ref="W755">IFERROR(INDEX(#REF!,MATCH($Q755,#REF!,0)),"")</f>
        <v/>
      </c>
      <c r="X755" s="46" t="str">
        <f t="array" ref="X755">IFERROR(INDEX(#REF!,MATCH($Q755,#REF!,0)),"")</f>
        <v/>
      </c>
      <c r="Y755" s="46" t="str">
        <f t="array" ref="Y755">IFERROR(INDEX(#REF!,MATCH($Q755,#REF!,0)),"")</f>
        <v/>
      </c>
      <c r="Z755" s="46" t="str">
        <f t="array" ref="Z755">IFERROR(INDEX(#REF!,MATCH($Q755,#REF!,0)),"")</f>
        <v/>
      </c>
      <c r="AA755" s="46" t="e">
        <f t="shared" si="12"/>
        <v>#VALUE!</v>
      </c>
      <c r="AB755" s="44"/>
      <c r="AC755" s="44"/>
      <c r="AD755" s="44"/>
    </row>
    <row r="756" spans="1:30" ht="15.75" hidden="1" customHeight="1">
      <c r="A756" s="76" t="s">
        <v>1747</v>
      </c>
      <c r="B756" s="47" t="s">
        <v>1049</v>
      </c>
      <c r="C756" s="60" t="s">
        <v>1748</v>
      </c>
      <c r="D756" s="49" t="s">
        <v>53</v>
      </c>
      <c r="E756" s="49">
        <v>20</v>
      </c>
      <c r="F756" s="50">
        <v>44220</v>
      </c>
      <c r="G756" s="51" t="s">
        <v>54</v>
      </c>
      <c r="H756" s="52">
        <v>46266</v>
      </c>
      <c r="I756" s="53" t="s">
        <v>55</v>
      </c>
      <c r="J756" s="53" t="s">
        <v>56</v>
      </c>
      <c r="K756" s="53" t="s">
        <v>164</v>
      </c>
      <c r="L756" s="53" t="s">
        <v>58</v>
      </c>
      <c r="M756" s="54" t="s">
        <v>59</v>
      </c>
      <c r="N756" s="55" t="s">
        <v>951</v>
      </c>
      <c r="O756" s="56" t="s">
        <v>60</v>
      </c>
      <c r="P756" s="56"/>
      <c r="Q756" s="56"/>
      <c r="R756" s="57" t="s">
        <v>158</v>
      </c>
      <c r="S756" s="57" t="s">
        <v>1736</v>
      </c>
      <c r="T756" s="56"/>
      <c r="U756" s="56"/>
      <c r="V756" s="57" t="str">
        <f t="array" ref="V756">IFERROR(INDEX(#REF!,MATCH($Q756,#REF!,0)),"")</f>
        <v/>
      </c>
      <c r="W756" s="57" t="str">
        <f t="array" ref="W756">IFERROR(INDEX(#REF!,MATCH($Q756,#REF!,0)),"")</f>
        <v/>
      </c>
      <c r="X756" s="58" t="str">
        <f t="array" ref="X756">IFERROR(INDEX(#REF!,MATCH($Q756,#REF!,0)),"")</f>
        <v/>
      </c>
      <c r="Y756" s="58" t="str">
        <f t="array" ref="Y756">IFERROR(INDEX(#REF!,MATCH($Q756,#REF!,0)),"")</f>
        <v/>
      </c>
      <c r="Z756" s="58" t="str">
        <f t="array" ref="Z756">IFERROR(INDEX(#REF!,MATCH($Q756,#REF!,0)),"")</f>
        <v/>
      </c>
      <c r="AA756" s="58" t="e">
        <f t="shared" si="12"/>
        <v>#VALUE!</v>
      </c>
      <c r="AB756" s="56"/>
      <c r="AC756" s="56"/>
      <c r="AD756" s="56"/>
    </row>
    <row r="757" spans="1:30" ht="15.75" hidden="1" customHeight="1">
      <c r="A757" s="71" t="s">
        <v>1749</v>
      </c>
      <c r="B757" s="35" t="s">
        <v>1049</v>
      </c>
      <c r="C757" s="36" t="s">
        <v>1750</v>
      </c>
      <c r="D757" s="37" t="s">
        <v>53</v>
      </c>
      <c r="E757" s="37">
        <v>30</v>
      </c>
      <c r="F757" s="38">
        <v>41550</v>
      </c>
      <c r="G757" s="39" t="s">
        <v>54</v>
      </c>
      <c r="H757" s="40">
        <v>46266</v>
      </c>
      <c r="I757" s="41" t="s">
        <v>55</v>
      </c>
      <c r="J757" s="41" t="s">
        <v>56</v>
      </c>
      <c r="K757" s="41" t="s">
        <v>164</v>
      </c>
      <c r="L757" s="41" t="s">
        <v>58</v>
      </c>
      <c r="M757" s="42" t="s">
        <v>148</v>
      </c>
      <c r="N757" s="43" t="s">
        <v>951</v>
      </c>
      <c r="O757" s="44" t="s">
        <v>60</v>
      </c>
      <c r="P757" s="44"/>
      <c r="Q757" s="44"/>
      <c r="R757" s="45" t="s">
        <v>755</v>
      </c>
      <c r="S757" s="45" t="s">
        <v>467</v>
      </c>
      <c r="T757" s="44"/>
      <c r="U757" s="44"/>
      <c r="V757" s="45" t="str">
        <f t="array" ref="V757">IFERROR(INDEX(#REF!,MATCH($Q757,#REF!,0)),"")</f>
        <v/>
      </c>
      <c r="W757" s="45" t="str">
        <f t="array" ref="W757">IFERROR(INDEX(#REF!,MATCH($Q757,#REF!,0)),"")</f>
        <v/>
      </c>
      <c r="X757" s="46" t="str">
        <f t="array" ref="X757">IFERROR(INDEX(#REF!,MATCH($Q757,#REF!,0)),"")</f>
        <v/>
      </c>
      <c r="Y757" s="46" t="str">
        <f t="array" ref="Y757">IFERROR(INDEX(#REF!,MATCH($Q757,#REF!,0)),"")</f>
        <v/>
      </c>
      <c r="Z757" s="46" t="str">
        <f t="array" ref="Z757">IFERROR(INDEX(#REF!,MATCH($Q757,#REF!,0)),"")</f>
        <v/>
      </c>
      <c r="AA757" s="46" t="e">
        <f t="shared" si="12"/>
        <v>#VALUE!</v>
      </c>
      <c r="AB757" s="44"/>
      <c r="AC757" s="44"/>
      <c r="AD757" s="44"/>
    </row>
    <row r="758" spans="1:30" ht="15.75" hidden="1" customHeight="1">
      <c r="A758" s="76" t="s">
        <v>1751</v>
      </c>
      <c r="B758" s="47" t="s">
        <v>1049</v>
      </c>
      <c r="C758" s="48" t="s">
        <v>1752</v>
      </c>
      <c r="D758" s="49" t="s">
        <v>1753</v>
      </c>
      <c r="E758" s="49">
        <v>400</v>
      </c>
      <c r="F758" s="50">
        <v>40000</v>
      </c>
      <c r="G758" s="51" t="s">
        <v>66</v>
      </c>
      <c r="H758" s="52">
        <v>46266</v>
      </c>
      <c r="I758" s="53" t="s">
        <v>55</v>
      </c>
      <c r="J758" s="53" t="s">
        <v>56</v>
      </c>
      <c r="K758" s="53" t="s">
        <v>164</v>
      </c>
      <c r="L758" s="53" t="s">
        <v>58</v>
      </c>
      <c r="M758" s="54" t="s">
        <v>1754</v>
      </c>
      <c r="N758" s="55" t="s">
        <v>951</v>
      </c>
      <c r="O758" s="56" t="s">
        <v>60</v>
      </c>
      <c r="P758" s="56"/>
      <c r="Q758" s="56"/>
      <c r="R758" s="57" t="s">
        <v>1755</v>
      </c>
      <c r="S758" s="57" t="str">
        <f t="array" ref="S758">IFERROR(INDEX('BANCO DE DADOS'!$D$3:$D1104,MATCH(C758,'BANCO DE DADOS'!$B$3:$B1104,0),0),"")</f>
        <v>SERVIÇOS DE ABASTECIMENTO - GASES MEDICINAIS</v>
      </c>
      <c r="T758" s="56"/>
      <c r="U758" s="56"/>
      <c r="V758" s="57" t="str">
        <f t="array" ref="V758">IFERROR(INDEX(#REF!,MATCH($Q758,#REF!,0)),"")</f>
        <v/>
      </c>
      <c r="W758" s="57" t="str">
        <f t="array" ref="W758">IFERROR(INDEX(#REF!,MATCH($Q758,#REF!,0)),"")</f>
        <v/>
      </c>
      <c r="X758" s="58" t="str">
        <f t="array" ref="X758">IFERROR(INDEX(#REF!,MATCH($Q758,#REF!,0)),"")</f>
        <v/>
      </c>
      <c r="Y758" s="58" t="str">
        <f t="array" ref="Y758">IFERROR(INDEX(#REF!,MATCH($Q758,#REF!,0)),"")</f>
        <v/>
      </c>
      <c r="Z758" s="58" t="str">
        <f t="array" ref="Z758">IFERROR(INDEX(#REF!,MATCH($Q758,#REF!,0)),"")</f>
        <v/>
      </c>
      <c r="AA758" s="58" t="e">
        <f t="shared" si="12"/>
        <v>#VALUE!</v>
      </c>
      <c r="AB758" s="56"/>
      <c r="AC758" s="56"/>
      <c r="AD758" s="56"/>
    </row>
    <row r="759" spans="1:30" ht="15.75" hidden="1" customHeight="1">
      <c r="A759" s="71" t="s">
        <v>1756</v>
      </c>
      <c r="B759" s="35" t="s">
        <v>1049</v>
      </c>
      <c r="C759" s="36" t="s">
        <v>1757</v>
      </c>
      <c r="D759" s="37" t="s">
        <v>53</v>
      </c>
      <c r="E759" s="37">
        <v>800</v>
      </c>
      <c r="F759" s="38">
        <v>39600</v>
      </c>
      <c r="G759" s="39" t="s">
        <v>54</v>
      </c>
      <c r="H759" s="40">
        <v>46266</v>
      </c>
      <c r="I759" s="41" t="s">
        <v>55</v>
      </c>
      <c r="J759" s="41" t="s">
        <v>56</v>
      </c>
      <c r="K759" s="41" t="s">
        <v>164</v>
      </c>
      <c r="L759" s="41" t="s">
        <v>58</v>
      </c>
      <c r="M759" s="42" t="s">
        <v>73</v>
      </c>
      <c r="N759" s="43" t="s">
        <v>951</v>
      </c>
      <c r="O759" s="44" t="s">
        <v>60</v>
      </c>
      <c r="P759" s="44"/>
      <c r="Q759" s="44"/>
      <c r="R759" s="45" t="s">
        <v>562</v>
      </c>
      <c r="S759" s="45" t="s">
        <v>1758</v>
      </c>
      <c r="T759" s="44"/>
      <c r="U759" s="44"/>
      <c r="V759" s="45" t="str">
        <f t="array" ref="V759">IFERROR(INDEX(#REF!,MATCH($Q759,#REF!,0)),"")</f>
        <v/>
      </c>
      <c r="W759" s="45" t="str">
        <f t="array" ref="W759">IFERROR(INDEX(#REF!,MATCH($Q759,#REF!,0)),"")</f>
        <v/>
      </c>
      <c r="X759" s="46" t="str">
        <f t="array" ref="X759">IFERROR(INDEX(#REF!,MATCH($Q759,#REF!,0)),"")</f>
        <v/>
      </c>
      <c r="Y759" s="46" t="str">
        <f t="array" ref="Y759">IFERROR(INDEX(#REF!,MATCH($Q759,#REF!,0)),"")</f>
        <v/>
      </c>
      <c r="Z759" s="46" t="str">
        <f t="array" ref="Z759">IFERROR(INDEX(#REF!,MATCH($Q759,#REF!,0)),"")</f>
        <v/>
      </c>
      <c r="AA759" s="46" t="e">
        <f t="shared" si="12"/>
        <v>#VALUE!</v>
      </c>
      <c r="AB759" s="44"/>
      <c r="AC759" s="44"/>
      <c r="AD759" s="44"/>
    </row>
    <row r="760" spans="1:30" ht="15.75" hidden="1" customHeight="1">
      <c r="A760" s="76" t="s">
        <v>1759</v>
      </c>
      <c r="B760" s="47" t="s">
        <v>51</v>
      </c>
      <c r="C760" s="60" t="s">
        <v>1760</v>
      </c>
      <c r="D760" s="49" t="s">
        <v>53</v>
      </c>
      <c r="E760" s="49">
        <v>1200</v>
      </c>
      <c r="F760" s="50">
        <v>60000</v>
      </c>
      <c r="G760" s="51" t="s">
        <v>54</v>
      </c>
      <c r="H760" s="52">
        <v>46266</v>
      </c>
      <c r="I760" s="53" t="s">
        <v>55</v>
      </c>
      <c r="J760" s="53" t="s">
        <v>56</v>
      </c>
      <c r="K760" s="53" t="s">
        <v>164</v>
      </c>
      <c r="L760" s="53" t="s">
        <v>91</v>
      </c>
      <c r="M760" s="54" t="s">
        <v>109</v>
      </c>
      <c r="N760" s="55" t="s">
        <v>951</v>
      </c>
      <c r="O760" s="56" t="s">
        <v>60</v>
      </c>
      <c r="P760" s="56"/>
      <c r="Q760" s="56"/>
      <c r="R760" s="57" t="str">
        <f t="array" ref="R760">IFERROR(INDEX('BANCO DE DADOS'!$C$3:$C1104,MATCH(C760,'BANCO DE DADOS'!$B$3:$B1104,0),0),"")</f>
        <v>CEIB</v>
      </c>
      <c r="S760" s="57" t="s">
        <v>1327</v>
      </c>
      <c r="T760" s="56"/>
      <c r="U760" s="56"/>
      <c r="V760" s="57" t="str">
        <f t="array" ref="V760">IFERROR(INDEX(#REF!,MATCH($Q760,#REF!,0)),"")</f>
        <v/>
      </c>
      <c r="W760" s="57" t="str">
        <f t="array" ref="W760">IFERROR(INDEX(#REF!,MATCH($Q760,#REF!,0)),"")</f>
        <v/>
      </c>
      <c r="X760" s="58" t="str">
        <f t="array" ref="X760">IFERROR(INDEX(#REF!,MATCH($Q760,#REF!,0)),"")</f>
        <v/>
      </c>
      <c r="Y760" s="58" t="str">
        <f t="array" ref="Y760">IFERROR(INDEX(#REF!,MATCH($Q760,#REF!,0)),"")</f>
        <v/>
      </c>
      <c r="Z760" s="58" t="str">
        <f t="array" ref="Z760">IFERROR(INDEX(#REF!,MATCH($Q760,#REF!,0)),"")</f>
        <v/>
      </c>
      <c r="AA760" s="58" t="e">
        <f t="shared" si="12"/>
        <v>#VALUE!</v>
      </c>
      <c r="AB760" s="56"/>
      <c r="AC760" s="56"/>
      <c r="AD760" s="56"/>
    </row>
    <row r="761" spans="1:30" ht="15.75" hidden="1" customHeight="1">
      <c r="A761" s="71" t="s">
        <v>1761</v>
      </c>
      <c r="B761" s="35" t="s">
        <v>848</v>
      </c>
      <c r="C761" s="36" t="s">
        <v>1762</v>
      </c>
      <c r="D761" s="37" t="s">
        <v>1258</v>
      </c>
      <c r="E761" s="37">
        <v>1920</v>
      </c>
      <c r="F761" s="38">
        <v>57600</v>
      </c>
      <c r="G761" s="39" t="s">
        <v>54</v>
      </c>
      <c r="H761" s="40">
        <v>46266</v>
      </c>
      <c r="I761" s="41" t="s">
        <v>55</v>
      </c>
      <c r="J761" s="41" t="s">
        <v>56</v>
      </c>
      <c r="K761" s="41" t="s">
        <v>164</v>
      </c>
      <c r="L761" s="41" t="s">
        <v>91</v>
      </c>
      <c r="M761" s="64" t="s">
        <v>95</v>
      </c>
      <c r="N761" s="43" t="s">
        <v>951</v>
      </c>
      <c r="O761" s="44" t="s">
        <v>60</v>
      </c>
      <c r="P761" s="44"/>
      <c r="Q761" s="44"/>
      <c r="R761" s="45"/>
      <c r="S761" s="45" t="s">
        <v>1763</v>
      </c>
      <c r="T761" s="44"/>
      <c r="U761" s="44"/>
      <c r="V761" s="45" t="str">
        <f t="array" ref="V761">IFERROR(INDEX(#REF!,MATCH($Q761,#REF!,0)),"")</f>
        <v/>
      </c>
      <c r="W761" s="45" t="str">
        <f t="array" ref="W761">IFERROR(INDEX(#REF!,MATCH($Q761,#REF!,0)),"")</f>
        <v/>
      </c>
      <c r="X761" s="46" t="str">
        <f t="array" ref="X761">IFERROR(INDEX(#REF!,MATCH($Q761,#REF!,0)),"")</f>
        <v/>
      </c>
      <c r="Y761" s="46" t="str">
        <f t="array" ref="Y761">IFERROR(INDEX(#REF!,MATCH($Q761,#REF!,0)),"")</f>
        <v/>
      </c>
      <c r="Z761" s="46" t="str">
        <f t="array" ref="Z761">IFERROR(INDEX(#REF!,MATCH($Q761,#REF!,0)),"")</f>
        <v/>
      </c>
      <c r="AA761" s="46" t="e">
        <f t="shared" si="12"/>
        <v>#VALUE!</v>
      </c>
      <c r="AB761" s="44"/>
      <c r="AC761" s="44"/>
      <c r="AD761" s="44"/>
    </row>
    <row r="762" spans="1:30" ht="15.75" hidden="1" customHeight="1">
      <c r="A762" s="76" t="s">
        <v>1764</v>
      </c>
      <c r="B762" s="47" t="s">
        <v>848</v>
      </c>
      <c r="C762" s="60" t="s">
        <v>1765</v>
      </c>
      <c r="D762" s="49" t="s">
        <v>1258</v>
      </c>
      <c r="E762" s="49">
        <v>1600</v>
      </c>
      <c r="F762" s="50">
        <v>56000</v>
      </c>
      <c r="G762" s="51" t="s">
        <v>54</v>
      </c>
      <c r="H762" s="52">
        <v>46266</v>
      </c>
      <c r="I762" s="53" t="s">
        <v>55</v>
      </c>
      <c r="J762" s="53" t="s">
        <v>56</v>
      </c>
      <c r="K762" s="53" t="s">
        <v>164</v>
      </c>
      <c r="L762" s="53" t="s">
        <v>91</v>
      </c>
      <c r="M762" s="54" t="s">
        <v>59</v>
      </c>
      <c r="N762" s="55" t="s">
        <v>951</v>
      </c>
      <c r="O762" s="56" t="s">
        <v>60</v>
      </c>
      <c r="P762" s="56"/>
      <c r="Q762" s="56"/>
      <c r="R762" s="57"/>
      <c r="S762" s="57" t="s">
        <v>1763</v>
      </c>
      <c r="T762" s="56"/>
      <c r="U762" s="56"/>
      <c r="V762" s="57" t="str">
        <f t="array" ref="V762">IFERROR(INDEX(#REF!,MATCH($Q762,#REF!,0)),"")</f>
        <v/>
      </c>
      <c r="W762" s="57" t="str">
        <f t="array" ref="W762">IFERROR(INDEX(#REF!,MATCH($Q762,#REF!,0)),"")</f>
        <v/>
      </c>
      <c r="X762" s="58" t="str">
        <f t="array" ref="X762">IFERROR(INDEX(#REF!,MATCH($Q762,#REF!,0)),"")</f>
        <v/>
      </c>
      <c r="Y762" s="58" t="str">
        <f t="array" ref="Y762">IFERROR(INDEX(#REF!,MATCH($Q762,#REF!,0)),"")</f>
        <v/>
      </c>
      <c r="Z762" s="58" t="str">
        <f t="array" ref="Z762">IFERROR(INDEX(#REF!,MATCH($Q762,#REF!,0)),"")</f>
        <v/>
      </c>
      <c r="AA762" s="58" t="e">
        <f t="shared" si="12"/>
        <v>#VALUE!</v>
      </c>
      <c r="AB762" s="56"/>
      <c r="AC762" s="56"/>
      <c r="AD762" s="56"/>
    </row>
    <row r="763" spans="1:30" ht="15.75" hidden="1" customHeight="1">
      <c r="A763" s="71" t="s">
        <v>1766</v>
      </c>
      <c r="B763" s="35" t="s">
        <v>1049</v>
      </c>
      <c r="C763" s="36" t="s">
        <v>1767</v>
      </c>
      <c r="D763" s="37" t="s">
        <v>53</v>
      </c>
      <c r="E763" s="37">
        <v>80</v>
      </c>
      <c r="F763" s="38">
        <v>36000</v>
      </c>
      <c r="G763" s="39" t="s">
        <v>54</v>
      </c>
      <c r="H763" s="40">
        <v>46235</v>
      </c>
      <c r="I763" s="41" t="s">
        <v>55</v>
      </c>
      <c r="J763" s="41" t="s">
        <v>56</v>
      </c>
      <c r="K763" s="41" t="s">
        <v>164</v>
      </c>
      <c r="L763" s="41" t="s">
        <v>91</v>
      </c>
      <c r="M763" s="42" t="s">
        <v>59</v>
      </c>
      <c r="N763" s="43" t="s">
        <v>951</v>
      </c>
      <c r="O763" s="44" t="s">
        <v>60</v>
      </c>
      <c r="P763" s="44"/>
      <c r="Q763" s="44"/>
      <c r="R763" s="45" t="s">
        <v>1768</v>
      </c>
      <c r="S763" s="45" t="s">
        <v>1769</v>
      </c>
      <c r="T763" s="44"/>
      <c r="U763" s="44"/>
      <c r="V763" s="45" t="str">
        <f t="array" ref="V763">IFERROR(INDEX(#REF!,MATCH($Q763,#REF!,0)),"")</f>
        <v/>
      </c>
      <c r="W763" s="45" t="str">
        <f t="array" ref="W763">IFERROR(INDEX(#REF!,MATCH($Q763,#REF!,0)),"")</f>
        <v/>
      </c>
      <c r="X763" s="46" t="str">
        <f t="array" ref="X763">IFERROR(INDEX(#REF!,MATCH($Q763,#REF!,0)),"")</f>
        <v/>
      </c>
      <c r="Y763" s="46" t="str">
        <f t="array" ref="Y763">IFERROR(INDEX(#REF!,MATCH($Q763,#REF!,0)),"")</f>
        <v/>
      </c>
      <c r="Z763" s="46" t="str">
        <f t="array" ref="Z763">IFERROR(INDEX(#REF!,MATCH($Q763,#REF!,0)),"")</f>
        <v/>
      </c>
      <c r="AA763" s="46" t="e">
        <f t="shared" si="12"/>
        <v>#VALUE!</v>
      </c>
      <c r="AB763" s="44"/>
      <c r="AC763" s="44"/>
      <c r="AD763" s="44"/>
    </row>
    <row r="764" spans="1:30" ht="15.75" hidden="1" customHeight="1">
      <c r="A764" s="76" t="s">
        <v>1770</v>
      </c>
      <c r="B764" s="47" t="s">
        <v>1049</v>
      </c>
      <c r="C764" s="60" t="s">
        <v>1771</v>
      </c>
      <c r="D764" s="49" t="s">
        <v>53</v>
      </c>
      <c r="E764" s="49">
        <v>18000</v>
      </c>
      <c r="F764" s="50">
        <v>32400</v>
      </c>
      <c r="G764" s="51" t="s">
        <v>54</v>
      </c>
      <c r="H764" s="52">
        <v>46235</v>
      </c>
      <c r="I764" s="53" t="s">
        <v>55</v>
      </c>
      <c r="J764" s="53" t="s">
        <v>56</v>
      </c>
      <c r="K764" s="53" t="s">
        <v>164</v>
      </c>
      <c r="L764" s="53" t="s">
        <v>58</v>
      </c>
      <c r="M764" s="54" t="s">
        <v>136</v>
      </c>
      <c r="N764" s="55" t="s">
        <v>951</v>
      </c>
      <c r="O764" s="56" t="s">
        <v>60</v>
      </c>
      <c r="P764" s="56"/>
      <c r="Q764" s="56"/>
      <c r="R764" s="57" t="s">
        <v>562</v>
      </c>
      <c r="S764" s="57" t="s">
        <v>1772</v>
      </c>
      <c r="T764" s="56"/>
      <c r="U764" s="56"/>
      <c r="V764" s="57" t="str">
        <f t="array" ref="V764">IFERROR(INDEX(#REF!,MATCH($Q764,#REF!,0)),"")</f>
        <v/>
      </c>
      <c r="W764" s="57" t="str">
        <f t="array" ref="W764">IFERROR(INDEX(#REF!,MATCH($Q764,#REF!,0)),"")</f>
        <v/>
      </c>
      <c r="X764" s="58" t="str">
        <f t="array" ref="X764">IFERROR(INDEX(#REF!,MATCH($Q764,#REF!,0)),"")</f>
        <v/>
      </c>
      <c r="Y764" s="58" t="str">
        <f t="array" ref="Y764">IFERROR(INDEX(#REF!,MATCH($Q764,#REF!,0)),"")</f>
        <v/>
      </c>
      <c r="Z764" s="58" t="str">
        <f t="array" ref="Z764">IFERROR(INDEX(#REF!,MATCH($Q764,#REF!,0)),"")</f>
        <v/>
      </c>
      <c r="AA764" s="58" t="e">
        <f t="shared" si="12"/>
        <v>#VALUE!</v>
      </c>
      <c r="AB764" s="56"/>
      <c r="AC764" s="56"/>
      <c r="AD764" s="56"/>
    </row>
    <row r="765" spans="1:30" ht="15.75" hidden="1" customHeight="1">
      <c r="A765" s="71" t="s">
        <v>1773</v>
      </c>
      <c r="B765" s="35" t="s">
        <v>1049</v>
      </c>
      <c r="C765" s="36" t="s">
        <v>1774</v>
      </c>
      <c r="D765" s="37" t="s">
        <v>1775</v>
      </c>
      <c r="E765" s="37">
        <v>1000</v>
      </c>
      <c r="F765" s="38">
        <v>30000</v>
      </c>
      <c r="G765" s="39" t="s">
        <v>54</v>
      </c>
      <c r="H765" s="40">
        <v>46235</v>
      </c>
      <c r="I765" s="41" t="s">
        <v>55</v>
      </c>
      <c r="J765" s="41" t="s">
        <v>56</v>
      </c>
      <c r="K765" s="41" t="s">
        <v>164</v>
      </c>
      <c r="L765" s="41" t="s">
        <v>58</v>
      </c>
      <c r="M765" s="42" t="s">
        <v>148</v>
      </c>
      <c r="N765" s="43" t="s">
        <v>951</v>
      </c>
      <c r="O765" s="44" t="s">
        <v>60</v>
      </c>
      <c r="P765" s="44"/>
      <c r="Q765" s="44"/>
      <c r="R765" s="45" t="s">
        <v>158</v>
      </c>
      <c r="S765" s="45" t="s">
        <v>281</v>
      </c>
      <c r="T765" s="44"/>
      <c r="U765" s="44"/>
      <c r="V765" s="45" t="str">
        <f t="array" ref="V765">IFERROR(INDEX(#REF!,MATCH($Q765,#REF!,0)),"")</f>
        <v/>
      </c>
      <c r="W765" s="45" t="str">
        <f t="array" ref="W765">IFERROR(INDEX(#REF!,MATCH($Q765,#REF!,0)),"")</f>
        <v/>
      </c>
      <c r="X765" s="46" t="str">
        <f t="array" ref="X765">IFERROR(INDEX(#REF!,MATCH($Q765,#REF!,0)),"")</f>
        <v/>
      </c>
      <c r="Y765" s="46" t="str">
        <f t="array" ref="Y765">IFERROR(INDEX(#REF!,MATCH($Q765,#REF!,0)),"")</f>
        <v/>
      </c>
      <c r="Z765" s="46" t="str">
        <f t="array" ref="Z765">IFERROR(INDEX(#REF!,MATCH($Q765,#REF!,0)),"")</f>
        <v/>
      </c>
      <c r="AA765" s="46" t="e">
        <f t="shared" si="12"/>
        <v>#VALUE!</v>
      </c>
      <c r="AB765" s="44"/>
      <c r="AC765" s="44"/>
      <c r="AD765" s="44"/>
    </row>
    <row r="766" spans="1:30" ht="15.75" hidden="1" customHeight="1">
      <c r="A766" s="76" t="s">
        <v>1776</v>
      </c>
      <c r="B766" s="47" t="s">
        <v>1049</v>
      </c>
      <c r="C766" s="60" t="s">
        <v>945</v>
      </c>
      <c r="D766" s="49" t="s">
        <v>53</v>
      </c>
      <c r="E766" s="49">
        <v>30</v>
      </c>
      <c r="F766" s="50">
        <v>26700</v>
      </c>
      <c r="G766" s="51" t="s">
        <v>54</v>
      </c>
      <c r="H766" s="52">
        <v>46235</v>
      </c>
      <c r="I766" s="53" t="s">
        <v>55</v>
      </c>
      <c r="J766" s="53" t="s">
        <v>56</v>
      </c>
      <c r="K766" s="53" t="s">
        <v>164</v>
      </c>
      <c r="L766" s="53" t="s">
        <v>58</v>
      </c>
      <c r="M766" s="54" t="s">
        <v>109</v>
      </c>
      <c r="N766" s="55" t="s">
        <v>951</v>
      </c>
      <c r="O766" s="56" t="s">
        <v>60</v>
      </c>
      <c r="P766" s="56"/>
      <c r="Q766" s="56"/>
      <c r="R766" s="57" t="s">
        <v>158</v>
      </c>
      <c r="S766" s="57" t="s">
        <v>515</v>
      </c>
      <c r="T766" s="56"/>
      <c r="U766" s="56"/>
      <c r="V766" s="57" t="str">
        <f t="array" ref="V766">IFERROR(INDEX(#REF!,MATCH($Q766,#REF!,0)),"")</f>
        <v/>
      </c>
      <c r="W766" s="57" t="str">
        <f t="array" ref="W766">IFERROR(INDEX(#REF!,MATCH($Q766,#REF!,0)),"")</f>
        <v/>
      </c>
      <c r="X766" s="58" t="str">
        <f t="array" ref="X766">IFERROR(INDEX(#REF!,MATCH($Q766,#REF!,0)),"")</f>
        <v/>
      </c>
      <c r="Y766" s="58" t="str">
        <f t="array" ref="Y766">IFERROR(INDEX(#REF!,MATCH($Q766,#REF!,0)),"")</f>
        <v/>
      </c>
      <c r="Z766" s="58" t="str">
        <f t="array" ref="Z766">IFERROR(INDEX(#REF!,MATCH($Q766,#REF!,0)),"")</f>
        <v/>
      </c>
      <c r="AA766" s="58" t="e">
        <f t="shared" si="12"/>
        <v>#VALUE!</v>
      </c>
      <c r="AB766" s="56"/>
      <c r="AC766" s="56"/>
      <c r="AD766" s="56"/>
    </row>
    <row r="767" spans="1:30" ht="15.75" hidden="1" customHeight="1">
      <c r="A767" s="71" t="s">
        <v>1777</v>
      </c>
      <c r="B767" s="35" t="s">
        <v>1049</v>
      </c>
      <c r="C767" s="36" t="s">
        <v>1778</v>
      </c>
      <c r="D767" s="37" t="s">
        <v>53</v>
      </c>
      <c r="E767" s="37">
        <v>450</v>
      </c>
      <c r="F767" s="38">
        <v>22500</v>
      </c>
      <c r="G767" s="39" t="s">
        <v>54</v>
      </c>
      <c r="H767" s="40">
        <v>46235</v>
      </c>
      <c r="I767" s="41" t="s">
        <v>55</v>
      </c>
      <c r="J767" s="41" t="s">
        <v>56</v>
      </c>
      <c r="K767" s="41" t="s">
        <v>164</v>
      </c>
      <c r="L767" s="41" t="s">
        <v>58</v>
      </c>
      <c r="M767" s="64" t="s">
        <v>95</v>
      </c>
      <c r="N767" s="43" t="s">
        <v>951</v>
      </c>
      <c r="O767" s="44" t="s">
        <v>60</v>
      </c>
      <c r="P767" s="44"/>
      <c r="Q767" s="44"/>
      <c r="R767" s="45" t="s">
        <v>1779</v>
      </c>
      <c r="S767" s="45" t="s">
        <v>1780</v>
      </c>
      <c r="T767" s="44"/>
      <c r="U767" s="44"/>
      <c r="V767" s="45" t="str">
        <f t="array" ref="V767">IFERROR(INDEX(#REF!,MATCH($Q767,#REF!,0)),"")</f>
        <v/>
      </c>
      <c r="W767" s="45" t="str">
        <f t="array" ref="W767">IFERROR(INDEX(#REF!,MATCH($Q767,#REF!,0)),"")</f>
        <v/>
      </c>
      <c r="X767" s="46" t="str">
        <f t="array" ref="X767">IFERROR(INDEX(#REF!,MATCH($Q767,#REF!,0)),"")</f>
        <v/>
      </c>
      <c r="Y767" s="46" t="str">
        <f t="array" ref="Y767">IFERROR(INDEX(#REF!,MATCH($Q767,#REF!,0)),"")</f>
        <v/>
      </c>
      <c r="Z767" s="46" t="str">
        <f t="array" ref="Z767">IFERROR(INDEX(#REF!,MATCH($Q767,#REF!,0)),"")</f>
        <v/>
      </c>
      <c r="AA767" s="46" t="e">
        <f t="shared" si="12"/>
        <v>#VALUE!</v>
      </c>
      <c r="AB767" s="44"/>
      <c r="AC767" s="44"/>
      <c r="AD767" s="44"/>
    </row>
    <row r="768" spans="1:30" ht="15.75" hidden="1" customHeight="1">
      <c r="A768" s="76" t="s">
        <v>1781</v>
      </c>
      <c r="B768" s="47" t="s">
        <v>1049</v>
      </c>
      <c r="C768" s="60" t="s">
        <v>1782</v>
      </c>
      <c r="D768" s="49" t="s">
        <v>1783</v>
      </c>
      <c r="E768" s="49">
        <v>200</v>
      </c>
      <c r="F768" s="50">
        <v>22000</v>
      </c>
      <c r="G768" s="51" t="s">
        <v>54</v>
      </c>
      <c r="H768" s="52">
        <v>46266</v>
      </c>
      <c r="I768" s="53" t="s">
        <v>55</v>
      </c>
      <c r="J768" s="53" t="s">
        <v>56</v>
      </c>
      <c r="K768" s="53" t="s">
        <v>164</v>
      </c>
      <c r="L768" s="53" t="s">
        <v>58</v>
      </c>
      <c r="M768" s="54" t="s">
        <v>59</v>
      </c>
      <c r="N768" s="55" t="s">
        <v>951</v>
      </c>
      <c r="O768" s="56" t="s">
        <v>60</v>
      </c>
      <c r="P768" s="56"/>
      <c r="Q768" s="56"/>
      <c r="R768" s="57" t="s">
        <v>1755</v>
      </c>
      <c r="S768" s="57" t="s">
        <v>1784</v>
      </c>
      <c r="T768" s="56"/>
      <c r="U768" s="56"/>
      <c r="V768" s="57" t="str">
        <f t="array" ref="V768">IFERROR(INDEX(#REF!,MATCH($Q768,#REF!,0)),"")</f>
        <v/>
      </c>
      <c r="W768" s="57" t="str">
        <f t="array" ref="W768">IFERROR(INDEX(#REF!,MATCH($Q768,#REF!,0)),"")</f>
        <v/>
      </c>
      <c r="X768" s="58" t="str">
        <f t="array" ref="X768">IFERROR(INDEX(#REF!,MATCH($Q768,#REF!,0)),"")</f>
        <v/>
      </c>
      <c r="Y768" s="58" t="str">
        <f t="array" ref="Y768">IFERROR(INDEX(#REF!,MATCH($Q768,#REF!,0)),"")</f>
        <v/>
      </c>
      <c r="Z768" s="58" t="str">
        <f t="array" ref="Z768">IFERROR(INDEX(#REF!,MATCH($Q768,#REF!,0)),"")</f>
        <v/>
      </c>
      <c r="AA768" s="58" t="e">
        <f t="shared" si="12"/>
        <v>#VALUE!</v>
      </c>
      <c r="AB768" s="56"/>
      <c r="AC768" s="56"/>
      <c r="AD768" s="56"/>
    </row>
    <row r="769" spans="1:30" ht="15.75" hidden="1" customHeight="1">
      <c r="A769" s="71" t="s">
        <v>1785</v>
      </c>
      <c r="B769" s="35" t="s">
        <v>1049</v>
      </c>
      <c r="C769" s="36" t="s">
        <v>1786</v>
      </c>
      <c r="D769" s="37" t="s">
        <v>53</v>
      </c>
      <c r="E769" s="37">
        <v>20</v>
      </c>
      <c r="F769" s="38">
        <v>20000</v>
      </c>
      <c r="G769" s="39" t="s">
        <v>54</v>
      </c>
      <c r="H769" s="40">
        <v>46266</v>
      </c>
      <c r="I769" s="41" t="s">
        <v>55</v>
      </c>
      <c r="J769" s="41" t="s">
        <v>56</v>
      </c>
      <c r="K769" s="41" t="s">
        <v>164</v>
      </c>
      <c r="L769" s="41" t="s">
        <v>58</v>
      </c>
      <c r="M769" s="42" t="s">
        <v>109</v>
      </c>
      <c r="N769" s="43" t="s">
        <v>951</v>
      </c>
      <c r="O769" s="44" t="s">
        <v>60</v>
      </c>
      <c r="P769" s="44"/>
      <c r="Q769" s="44"/>
      <c r="R769" s="45" t="s">
        <v>1779</v>
      </c>
      <c r="S769" s="45" t="s">
        <v>1780</v>
      </c>
      <c r="T769" s="44"/>
      <c r="U769" s="44"/>
      <c r="V769" s="45" t="str">
        <f t="array" ref="V769">IFERROR(INDEX(#REF!,MATCH($Q769,#REF!,0)),"")</f>
        <v/>
      </c>
      <c r="W769" s="45" t="str">
        <f t="array" ref="W769">IFERROR(INDEX(#REF!,MATCH($Q769,#REF!,0)),"")</f>
        <v/>
      </c>
      <c r="X769" s="46" t="str">
        <f t="array" ref="X769">IFERROR(INDEX(#REF!,MATCH($Q769,#REF!,0)),"")</f>
        <v/>
      </c>
      <c r="Y769" s="46" t="str">
        <f t="array" ref="Y769">IFERROR(INDEX(#REF!,MATCH($Q769,#REF!,0)),"")</f>
        <v/>
      </c>
      <c r="Z769" s="46" t="str">
        <f t="array" ref="Z769">IFERROR(INDEX(#REF!,MATCH($Q769,#REF!,0)),"")</f>
        <v/>
      </c>
      <c r="AA769" s="46" t="e">
        <f t="shared" si="12"/>
        <v>#VALUE!</v>
      </c>
      <c r="AB769" s="44"/>
      <c r="AC769" s="44"/>
      <c r="AD769" s="44"/>
    </row>
    <row r="770" spans="1:30" ht="15.75" hidden="1" customHeight="1">
      <c r="A770" s="76" t="s">
        <v>1787</v>
      </c>
      <c r="B770" s="47" t="s">
        <v>1049</v>
      </c>
      <c r="C770" s="60" t="s">
        <v>1788</v>
      </c>
      <c r="D770" s="49" t="s">
        <v>53</v>
      </c>
      <c r="E770" s="49">
        <v>20</v>
      </c>
      <c r="F770" s="50">
        <v>20000</v>
      </c>
      <c r="G770" s="51" t="s">
        <v>54</v>
      </c>
      <c r="H770" s="52">
        <v>46266</v>
      </c>
      <c r="I770" s="53" t="s">
        <v>55</v>
      </c>
      <c r="J770" s="53" t="s">
        <v>56</v>
      </c>
      <c r="K770" s="53" t="s">
        <v>164</v>
      </c>
      <c r="L770" s="53" t="s">
        <v>58</v>
      </c>
      <c r="M770" s="54" t="s">
        <v>109</v>
      </c>
      <c r="N770" s="55" t="s">
        <v>951</v>
      </c>
      <c r="O770" s="56" t="s">
        <v>60</v>
      </c>
      <c r="P770" s="56"/>
      <c r="Q770" s="56"/>
      <c r="R770" s="57" t="s">
        <v>1779</v>
      </c>
      <c r="S770" s="57" t="s">
        <v>1780</v>
      </c>
      <c r="T770" s="56"/>
      <c r="U770" s="56"/>
      <c r="V770" s="57" t="str">
        <f t="array" ref="V770">IFERROR(INDEX(#REF!,MATCH($Q770,#REF!,0)),"")</f>
        <v/>
      </c>
      <c r="W770" s="57" t="str">
        <f t="array" ref="W770">IFERROR(INDEX(#REF!,MATCH($Q770,#REF!,0)),"")</f>
        <v/>
      </c>
      <c r="X770" s="58" t="str">
        <f t="array" ref="X770">IFERROR(INDEX(#REF!,MATCH($Q770,#REF!,0)),"")</f>
        <v/>
      </c>
      <c r="Y770" s="58" t="str">
        <f t="array" ref="Y770">IFERROR(INDEX(#REF!,MATCH($Q770,#REF!,0)),"")</f>
        <v/>
      </c>
      <c r="Z770" s="58" t="str">
        <f t="array" ref="Z770">IFERROR(INDEX(#REF!,MATCH($Q770,#REF!,0)),"")</f>
        <v/>
      </c>
      <c r="AA770" s="58" t="e">
        <f t="shared" si="12"/>
        <v>#VALUE!</v>
      </c>
      <c r="AB770" s="56"/>
      <c r="AC770" s="56"/>
      <c r="AD770" s="56"/>
    </row>
    <row r="771" spans="1:30" ht="15.75" hidden="1" customHeight="1">
      <c r="A771" s="71" t="s">
        <v>1789</v>
      </c>
      <c r="B771" s="35" t="s">
        <v>1049</v>
      </c>
      <c r="C771" s="36" t="s">
        <v>1790</v>
      </c>
      <c r="D771" s="37" t="s">
        <v>1791</v>
      </c>
      <c r="E771" s="37">
        <v>300</v>
      </c>
      <c r="F771" s="38">
        <v>17736</v>
      </c>
      <c r="G771" s="39" t="s">
        <v>54</v>
      </c>
      <c r="H771" s="40">
        <v>46235</v>
      </c>
      <c r="I771" s="41" t="s">
        <v>55</v>
      </c>
      <c r="J771" s="41" t="s">
        <v>56</v>
      </c>
      <c r="K771" s="41" t="s">
        <v>164</v>
      </c>
      <c r="L771" s="41" t="s">
        <v>58</v>
      </c>
      <c r="M771" s="42" t="s">
        <v>148</v>
      </c>
      <c r="N771" s="43" t="s">
        <v>951</v>
      </c>
      <c r="O771" s="44" t="s">
        <v>60</v>
      </c>
      <c r="P771" s="44"/>
      <c r="Q771" s="44"/>
      <c r="R771" s="45" t="s">
        <v>562</v>
      </c>
      <c r="S771" s="45" t="s">
        <v>1792</v>
      </c>
      <c r="T771" s="44"/>
      <c r="U771" s="44"/>
      <c r="V771" s="45" t="str">
        <f t="array" ref="V771">IFERROR(INDEX(#REF!,MATCH($Q771,#REF!,0)),"")</f>
        <v/>
      </c>
      <c r="W771" s="45" t="str">
        <f t="array" ref="W771">IFERROR(INDEX(#REF!,MATCH($Q771,#REF!,0)),"")</f>
        <v/>
      </c>
      <c r="X771" s="46" t="str">
        <f t="array" ref="X771">IFERROR(INDEX(#REF!,MATCH($Q771,#REF!,0)),"")</f>
        <v/>
      </c>
      <c r="Y771" s="46" t="str">
        <f t="array" ref="Y771">IFERROR(INDEX(#REF!,MATCH($Q771,#REF!,0)),"")</f>
        <v/>
      </c>
      <c r="Z771" s="46" t="str">
        <f t="array" ref="Z771">IFERROR(INDEX(#REF!,MATCH($Q771,#REF!,0)),"")</f>
        <v/>
      </c>
      <c r="AA771" s="46" t="e">
        <f t="shared" si="12"/>
        <v>#VALUE!</v>
      </c>
      <c r="AB771" s="44"/>
      <c r="AC771" s="44"/>
      <c r="AD771" s="44"/>
    </row>
    <row r="772" spans="1:30" ht="15.75" hidden="1" customHeight="1">
      <c r="A772" s="76" t="s">
        <v>1793</v>
      </c>
      <c r="B772" s="47" t="s">
        <v>1049</v>
      </c>
      <c r="C772" s="60" t="s">
        <v>1794</v>
      </c>
      <c r="D772" s="49" t="s">
        <v>53</v>
      </c>
      <c r="E772" s="49">
        <v>30</v>
      </c>
      <c r="F772" s="50">
        <v>15000</v>
      </c>
      <c r="G772" s="51" t="s">
        <v>54</v>
      </c>
      <c r="H772" s="52">
        <v>46235</v>
      </c>
      <c r="I772" s="53" t="s">
        <v>55</v>
      </c>
      <c r="J772" s="53" t="s">
        <v>56</v>
      </c>
      <c r="K772" s="53" t="s">
        <v>164</v>
      </c>
      <c r="L772" s="53" t="s">
        <v>58</v>
      </c>
      <c r="M772" s="54" t="s">
        <v>59</v>
      </c>
      <c r="N772" s="55" t="s">
        <v>951</v>
      </c>
      <c r="O772" s="56" t="s">
        <v>60</v>
      </c>
      <c r="P772" s="56"/>
      <c r="Q772" s="56"/>
      <c r="R772" s="57" t="s">
        <v>1795</v>
      </c>
      <c r="S772" s="57" t="s">
        <v>1796</v>
      </c>
      <c r="T772" s="56"/>
      <c r="U772" s="56"/>
      <c r="V772" s="57" t="str">
        <f t="array" ref="V772">IFERROR(INDEX(#REF!,MATCH($Q772,#REF!,0)),"")</f>
        <v/>
      </c>
      <c r="W772" s="57" t="str">
        <f t="array" ref="W772">IFERROR(INDEX(#REF!,MATCH($Q772,#REF!,0)),"")</f>
        <v/>
      </c>
      <c r="X772" s="58" t="str">
        <f t="array" ref="X772">IFERROR(INDEX(#REF!,MATCH($Q772,#REF!,0)),"")</f>
        <v/>
      </c>
      <c r="Y772" s="58" t="str">
        <f t="array" ref="Y772">IFERROR(INDEX(#REF!,MATCH($Q772,#REF!,0)),"")</f>
        <v/>
      </c>
      <c r="Z772" s="58" t="str">
        <f t="array" ref="Z772">IFERROR(INDEX(#REF!,MATCH($Q772,#REF!,0)),"")</f>
        <v/>
      </c>
      <c r="AA772" s="58" t="e">
        <f t="shared" si="12"/>
        <v>#VALUE!</v>
      </c>
      <c r="AB772" s="56"/>
      <c r="AC772" s="56"/>
      <c r="AD772" s="56"/>
    </row>
    <row r="773" spans="1:30" ht="15.75" hidden="1" customHeight="1">
      <c r="A773" s="71" t="s">
        <v>1797</v>
      </c>
      <c r="B773" s="35" t="s">
        <v>1049</v>
      </c>
      <c r="C773" s="36" t="s">
        <v>251</v>
      </c>
      <c r="D773" s="37" t="s">
        <v>53</v>
      </c>
      <c r="E773" s="37">
        <v>50</v>
      </c>
      <c r="F773" s="38">
        <v>15000</v>
      </c>
      <c r="G773" s="39" t="s">
        <v>54</v>
      </c>
      <c r="H773" s="40">
        <v>46235</v>
      </c>
      <c r="I773" s="41" t="s">
        <v>55</v>
      </c>
      <c r="J773" s="41" t="s">
        <v>56</v>
      </c>
      <c r="K773" s="41" t="s">
        <v>164</v>
      </c>
      <c r="L773" s="41" t="s">
        <v>58</v>
      </c>
      <c r="M773" s="42" t="s">
        <v>153</v>
      </c>
      <c r="N773" s="43" t="s">
        <v>951</v>
      </c>
      <c r="O773" s="44" t="s">
        <v>60</v>
      </c>
      <c r="P773" s="44"/>
      <c r="Q773" s="44"/>
      <c r="R773" s="45" t="s">
        <v>158</v>
      </c>
      <c r="S773" s="45" t="s">
        <v>252</v>
      </c>
      <c r="T773" s="44"/>
      <c r="U773" s="44"/>
      <c r="V773" s="45" t="str">
        <f t="array" ref="V773">IFERROR(INDEX(#REF!,MATCH($Q773,#REF!,0)),"")</f>
        <v/>
      </c>
      <c r="W773" s="45" t="str">
        <f t="array" ref="W773">IFERROR(INDEX(#REF!,MATCH($Q773,#REF!,0)),"")</f>
        <v/>
      </c>
      <c r="X773" s="46" t="str">
        <f t="array" ref="X773">IFERROR(INDEX(#REF!,MATCH($Q773,#REF!,0)),"")</f>
        <v/>
      </c>
      <c r="Y773" s="46" t="str">
        <f t="array" ref="Y773">IFERROR(INDEX(#REF!,MATCH($Q773,#REF!,0)),"")</f>
        <v/>
      </c>
      <c r="Z773" s="46" t="str">
        <f t="array" ref="Z773">IFERROR(INDEX(#REF!,MATCH($Q773,#REF!,0)),"")</f>
        <v/>
      </c>
      <c r="AA773" s="46" t="e">
        <f t="shared" si="12"/>
        <v>#VALUE!</v>
      </c>
      <c r="AB773" s="44"/>
      <c r="AC773" s="44"/>
      <c r="AD773" s="44"/>
    </row>
    <row r="774" spans="1:30" ht="15.75" hidden="1" customHeight="1">
      <c r="A774" s="76" t="s">
        <v>1798</v>
      </c>
      <c r="B774" s="47" t="s">
        <v>1049</v>
      </c>
      <c r="C774" s="60" t="s">
        <v>806</v>
      </c>
      <c r="D774" s="49" t="s">
        <v>53</v>
      </c>
      <c r="E774" s="49">
        <v>1500</v>
      </c>
      <c r="F774" s="50">
        <v>15000</v>
      </c>
      <c r="G774" s="51" t="s">
        <v>54</v>
      </c>
      <c r="H774" s="52">
        <v>46235</v>
      </c>
      <c r="I774" s="53" t="s">
        <v>55</v>
      </c>
      <c r="J774" s="53" t="s">
        <v>56</v>
      </c>
      <c r="K774" s="53" t="s">
        <v>164</v>
      </c>
      <c r="L774" s="53" t="s">
        <v>58</v>
      </c>
      <c r="M774" s="54" t="s">
        <v>109</v>
      </c>
      <c r="N774" s="55" t="s">
        <v>951</v>
      </c>
      <c r="O774" s="56" t="s">
        <v>60</v>
      </c>
      <c r="P774" s="56"/>
      <c r="Q774" s="56"/>
      <c r="R774" s="57" t="s">
        <v>562</v>
      </c>
      <c r="S774" s="57" t="s">
        <v>808</v>
      </c>
      <c r="T774" s="56"/>
      <c r="U774" s="56"/>
      <c r="V774" s="57" t="str">
        <f t="array" ref="V774">IFERROR(INDEX(#REF!,MATCH($Q774,#REF!,0)),"")</f>
        <v/>
      </c>
      <c r="W774" s="57" t="str">
        <f t="array" ref="W774">IFERROR(INDEX(#REF!,MATCH($Q774,#REF!,0)),"")</f>
        <v/>
      </c>
      <c r="X774" s="58" t="str">
        <f t="array" ref="X774">IFERROR(INDEX(#REF!,MATCH($Q774,#REF!,0)),"")</f>
        <v/>
      </c>
      <c r="Y774" s="58" t="str">
        <f t="array" ref="Y774">IFERROR(INDEX(#REF!,MATCH($Q774,#REF!,0)),"")</f>
        <v/>
      </c>
      <c r="Z774" s="58" t="str">
        <f t="array" ref="Z774">IFERROR(INDEX(#REF!,MATCH($Q774,#REF!,0)),"")</f>
        <v/>
      </c>
      <c r="AA774" s="58" t="e">
        <f t="shared" si="12"/>
        <v>#VALUE!</v>
      </c>
      <c r="AB774" s="56"/>
      <c r="AC774" s="56"/>
      <c r="AD774" s="56"/>
    </row>
    <row r="775" spans="1:30" ht="15.75" hidden="1" customHeight="1">
      <c r="A775" s="71" t="s">
        <v>1799</v>
      </c>
      <c r="B775" s="35" t="s">
        <v>1049</v>
      </c>
      <c r="C775" s="36" t="s">
        <v>1800</v>
      </c>
      <c r="D775" s="37" t="s">
        <v>53</v>
      </c>
      <c r="E775" s="37">
        <v>70</v>
      </c>
      <c r="F775" s="38">
        <v>14000</v>
      </c>
      <c r="G775" s="39" t="s">
        <v>54</v>
      </c>
      <c r="H775" s="40">
        <v>46235</v>
      </c>
      <c r="I775" s="41" t="s">
        <v>55</v>
      </c>
      <c r="J775" s="41" t="s">
        <v>56</v>
      </c>
      <c r="K775" s="41" t="s">
        <v>164</v>
      </c>
      <c r="L775" s="41" t="s">
        <v>58</v>
      </c>
      <c r="M775" s="42" t="s">
        <v>109</v>
      </c>
      <c r="N775" s="43" t="s">
        <v>951</v>
      </c>
      <c r="O775" s="44" t="s">
        <v>60</v>
      </c>
      <c r="P775" s="44"/>
      <c r="Q775" s="44"/>
      <c r="R775" s="45" t="s">
        <v>476</v>
      </c>
      <c r="S775" s="45" t="s">
        <v>477</v>
      </c>
      <c r="T775" s="44"/>
      <c r="U775" s="44"/>
      <c r="V775" s="45" t="str">
        <f t="array" ref="V775">IFERROR(INDEX(#REF!,MATCH($Q775,#REF!,0)),"")</f>
        <v/>
      </c>
      <c r="W775" s="45" t="str">
        <f t="array" ref="W775">IFERROR(INDEX(#REF!,MATCH($Q775,#REF!,0)),"")</f>
        <v/>
      </c>
      <c r="X775" s="46" t="str">
        <f t="array" ref="X775">IFERROR(INDEX(#REF!,MATCH($Q775,#REF!,0)),"")</f>
        <v/>
      </c>
      <c r="Y775" s="46" t="str">
        <f t="array" ref="Y775">IFERROR(INDEX(#REF!,MATCH($Q775,#REF!,0)),"")</f>
        <v/>
      </c>
      <c r="Z775" s="46" t="str">
        <f t="array" ref="Z775">IFERROR(INDEX(#REF!,MATCH($Q775,#REF!,0)),"")</f>
        <v/>
      </c>
      <c r="AA775" s="46" t="e">
        <f t="shared" si="12"/>
        <v>#VALUE!</v>
      </c>
      <c r="AB775" s="44"/>
      <c r="AC775" s="44"/>
      <c r="AD775" s="44"/>
    </row>
    <row r="776" spans="1:30" ht="15.75" hidden="1" customHeight="1">
      <c r="A776" s="76" t="s">
        <v>1801</v>
      </c>
      <c r="B776" s="47" t="s">
        <v>1049</v>
      </c>
      <c r="C776" s="60" t="s">
        <v>1802</v>
      </c>
      <c r="D776" s="49" t="s">
        <v>53</v>
      </c>
      <c r="E776" s="49">
        <v>250</v>
      </c>
      <c r="F776" s="50">
        <v>13250</v>
      </c>
      <c r="G776" s="51" t="s">
        <v>54</v>
      </c>
      <c r="H776" s="52">
        <v>46235</v>
      </c>
      <c r="I776" s="53" t="s">
        <v>55</v>
      </c>
      <c r="J776" s="53" t="s">
        <v>56</v>
      </c>
      <c r="K776" s="53" t="s">
        <v>164</v>
      </c>
      <c r="L776" s="53" t="s">
        <v>58</v>
      </c>
      <c r="M776" s="54" t="s">
        <v>136</v>
      </c>
      <c r="N776" s="55" t="s">
        <v>951</v>
      </c>
      <c r="O776" s="56" t="s">
        <v>60</v>
      </c>
      <c r="P776" s="56"/>
      <c r="Q776" s="56"/>
      <c r="R776" s="57" t="s">
        <v>729</v>
      </c>
      <c r="S776" s="57" t="s">
        <v>730</v>
      </c>
      <c r="T776" s="56"/>
      <c r="U776" s="56"/>
      <c r="V776" s="57" t="str">
        <f t="array" ref="V776">IFERROR(INDEX(#REF!,MATCH($Q776,#REF!,0)),"")</f>
        <v/>
      </c>
      <c r="W776" s="57" t="str">
        <f t="array" ref="W776">IFERROR(INDEX(#REF!,MATCH($Q776,#REF!,0)),"")</f>
        <v/>
      </c>
      <c r="X776" s="58" t="str">
        <f t="array" ref="X776">IFERROR(INDEX(#REF!,MATCH($Q776,#REF!,0)),"")</f>
        <v/>
      </c>
      <c r="Y776" s="58" t="str">
        <f t="array" ref="Y776">IFERROR(INDEX(#REF!,MATCH($Q776,#REF!,0)),"")</f>
        <v/>
      </c>
      <c r="Z776" s="58" t="str">
        <f t="array" ref="Z776">IFERROR(INDEX(#REF!,MATCH($Q776,#REF!,0)),"")</f>
        <v/>
      </c>
      <c r="AA776" s="58" t="e">
        <f t="shared" si="12"/>
        <v>#VALUE!</v>
      </c>
      <c r="AB776" s="56"/>
      <c r="AC776" s="56"/>
      <c r="AD776" s="56"/>
    </row>
    <row r="777" spans="1:30" ht="15.75" hidden="1" customHeight="1">
      <c r="A777" s="71" t="s">
        <v>1803</v>
      </c>
      <c r="B777" s="35" t="s">
        <v>1049</v>
      </c>
      <c r="C777" s="36" t="s">
        <v>1804</v>
      </c>
      <c r="D777" s="37" t="s">
        <v>53</v>
      </c>
      <c r="E777" s="37">
        <v>1000</v>
      </c>
      <c r="F777" s="38">
        <v>12990</v>
      </c>
      <c r="G777" s="39" t="s">
        <v>54</v>
      </c>
      <c r="H777" s="40">
        <v>46235</v>
      </c>
      <c r="I777" s="41" t="s">
        <v>55</v>
      </c>
      <c r="J777" s="41" t="s">
        <v>56</v>
      </c>
      <c r="K777" s="41" t="s">
        <v>164</v>
      </c>
      <c r="L777" s="41" t="s">
        <v>58</v>
      </c>
      <c r="M777" s="64" t="s">
        <v>95</v>
      </c>
      <c r="N777" s="43" t="s">
        <v>951</v>
      </c>
      <c r="O777" s="44" t="s">
        <v>60</v>
      </c>
      <c r="P777" s="44"/>
      <c r="Q777" s="44"/>
      <c r="R777" s="45" t="s">
        <v>158</v>
      </c>
      <c r="S777" s="45" t="s">
        <v>281</v>
      </c>
      <c r="T777" s="44"/>
      <c r="U777" s="44"/>
      <c r="V777" s="45" t="str">
        <f t="array" ref="V777">IFERROR(INDEX(#REF!,MATCH($Q777,#REF!,0)),"")</f>
        <v/>
      </c>
      <c r="W777" s="45" t="str">
        <f t="array" ref="W777">IFERROR(INDEX(#REF!,MATCH($Q777,#REF!,0)),"")</f>
        <v/>
      </c>
      <c r="X777" s="46" t="str">
        <f t="array" ref="X777">IFERROR(INDEX(#REF!,MATCH($Q777,#REF!,0)),"")</f>
        <v/>
      </c>
      <c r="Y777" s="46" t="str">
        <f t="array" ref="Y777">IFERROR(INDEX(#REF!,MATCH($Q777,#REF!,0)),"")</f>
        <v/>
      </c>
      <c r="Z777" s="46" t="str">
        <f t="array" ref="Z777">IFERROR(INDEX(#REF!,MATCH($Q777,#REF!,0)),"")</f>
        <v/>
      </c>
      <c r="AA777" s="46" t="e">
        <f t="shared" si="12"/>
        <v>#VALUE!</v>
      </c>
      <c r="AB777" s="44"/>
      <c r="AC777" s="44"/>
      <c r="AD777" s="44"/>
    </row>
    <row r="778" spans="1:30" ht="15.75" hidden="1" customHeight="1">
      <c r="A778" s="76" t="s">
        <v>1805</v>
      </c>
      <c r="B778" s="47" t="s">
        <v>1049</v>
      </c>
      <c r="C778" s="60" t="s">
        <v>628</v>
      </c>
      <c r="D778" s="49" t="s">
        <v>53</v>
      </c>
      <c r="E778" s="49">
        <v>50</v>
      </c>
      <c r="F778" s="50">
        <v>11100</v>
      </c>
      <c r="G778" s="51" t="s">
        <v>54</v>
      </c>
      <c r="H778" s="52">
        <v>46235</v>
      </c>
      <c r="I778" s="53" t="s">
        <v>55</v>
      </c>
      <c r="J778" s="53" t="s">
        <v>56</v>
      </c>
      <c r="K778" s="53" t="s">
        <v>164</v>
      </c>
      <c r="L778" s="53" t="s">
        <v>58</v>
      </c>
      <c r="M778" s="54" t="s">
        <v>136</v>
      </c>
      <c r="N778" s="55" t="s">
        <v>951</v>
      </c>
      <c r="O778" s="56" t="s">
        <v>60</v>
      </c>
      <c r="P778" s="56"/>
      <c r="Q778" s="56"/>
      <c r="R778" s="57" t="s">
        <v>158</v>
      </c>
      <c r="S778" s="57" t="s">
        <v>515</v>
      </c>
      <c r="T778" s="56"/>
      <c r="U778" s="56"/>
      <c r="V778" s="57" t="str">
        <f t="array" ref="V778">IFERROR(INDEX(#REF!,MATCH($Q778,#REF!,0)),"")</f>
        <v/>
      </c>
      <c r="W778" s="57" t="str">
        <f t="array" ref="W778">IFERROR(INDEX(#REF!,MATCH($Q778,#REF!,0)),"")</f>
        <v/>
      </c>
      <c r="X778" s="58" t="str">
        <f t="array" ref="X778">IFERROR(INDEX(#REF!,MATCH($Q778,#REF!,0)),"")</f>
        <v/>
      </c>
      <c r="Y778" s="58" t="str">
        <f t="array" ref="Y778">IFERROR(INDEX(#REF!,MATCH($Q778,#REF!,0)),"")</f>
        <v/>
      </c>
      <c r="Z778" s="58" t="str">
        <f t="array" ref="Z778">IFERROR(INDEX(#REF!,MATCH($Q778,#REF!,0)),"")</f>
        <v/>
      </c>
      <c r="AA778" s="58" t="e">
        <f t="shared" si="12"/>
        <v>#VALUE!</v>
      </c>
      <c r="AB778" s="56"/>
      <c r="AC778" s="56"/>
      <c r="AD778" s="56"/>
    </row>
    <row r="779" spans="1:30" ht="15.75" hidden="1" customHeight="1">
      <c r="A779" s="71" t="s">
        <v>1806</v>
      </c>
      <c r="B779" s="35" t="s">
        <v>1049</v>
      </c>
      <c r="C779" s="36" t="s">
        <v>1807</v>
      </c>
      <c r="D779" s="37" t="s">
        <v>53</v>
      </c>
      <c r="E779" s="37">
        <v>100</v>
      </c>
      <c r="F779" s="38">
        <v>10000</v>
      </c>
      <c r="G779" s="39" t="s">
        <v>54</v>
      </c>
      <c r="H779" s="40">
        <v>46235</v>
      </c>
      <c r="I779" s="41" t="s">
        <v>55</v>
      </c>
      <c r="J779" s="41" t="s">
        <v>56</v>
      </c>
      <c r="K779" s="41" t="s">
        <v>164</v>
      </c>
      <c r="L779" s="41" t="s">
        <v>58</v>
      </c>
      <c r="M779" s="42" t="s">
        <v>109</v>
      </c>
      <c r="N779" s="43" t="s">
        <v>951</v>
      </c>
      <c r="O779" s="44" t="s">
        <v>60</v>
      </c>
      <c r="P779" s="44"/>
      <c r="Q779" s="44"/>
      <c r="R779" s="45" t="s">
        <v>165</v>
      </c>
      <c r="S779" s="45" t="s">
        <v>1808</v>
      </c>
      <c r="T779" s="44"/>
      <c r="U779" s="44"/>
      <c r="V779" s="45" t="str">
        <f t="array" ref="V779">IFERROR(INDEX(#REF!,MATCH($Q779,#REF!,0)),"")</f>
        <v/>
      </c>
      <c r="W779" s="45" t="str">
        <f t="array" ref="W779">IFERROR(INDEX(#REF!,MATCH($Q779,#REF!,0)),"")</f>
        <v/>
      </c>
      <c r="X779" s="46" t="str">
        <f t="array" ref="X779">IFERROR(INDEX(#REF!,MATCH($Q779,#REF!,0)),"")</f>
        <v/>
      </c>
      <c r="Y779" s="46" t="str">
        <f t="array" ref="Y779">IFERROR(INDEX(#REF!,MATCH($Q779,#REF!,0)),"")</f>
        <v/>
      </c>
      <c r="Z779" s="46" t="str">
        <f t="array" ref="Z779">IFERROR(INDEX(#REF!,MATCH($Q779,#REF!,0)),"")</f>
        <v/>
      </c>
      <c r="AA779" s="46" t="e">
        <f t="shared" si="12"/>
        <v>#VALUE!</v>
      </c>
      <c r="AB779" s="44"/>
      <c r="AC779" s="44"/>
      <c r="AD779" s="44"/>
    </row>
    <row r="780" spans="1:30" ht="15.75" hidden="1" customHeight="1">
      <c r="A780" s="76" t="s">
        <v>1809</v>
      </c>
      <c r="B780" s="47" t="s">
        <v>1049</v>
      </c>
      <c r="C780" s="60" t="s">
        <v>1810</v>
      </c>
      <c r="D780" s="49" t="s">
        <v>53</v>
      </c>
      <c r="E780" s="49">
        <v>100</v>
      </c>
      <c r="F780" s="50">
        <v>10000</v>
      </c>
      <c r="G780" s="51" t="s">
        <v>54</v>
      </c>
      <c r="H780" s="52">
        <v>46204</v>
      </c>
      <c r="I780" s="53" t="s">
        <v>55</v>
      </c>
      <c r="J780" s="53" t="s">
        <v>56</v>
      </c>
      <c r="K780" s="53" t="s">
        <v>164</v>
      </c>
      <c r="L780" s="53" t="s">
        <v>58</v>
      </c>
      <c r="M780" s="54" t="s">
        <v>153</v>
      </c>
      <c r="N780" s="55" t="s">
        <v>951</v>
      </c>
      <c r="O780" s="56" t="s">
        <v>60</v>
      </c>
      <c r="P780" s="56"/>
      <c r="Q780" s="56"/>
      <c r="R780" s="57" t="s">
        <v>158</v>
      </c>
      <c r="S780" s="57" t="s">
        <v>741</v>
      </c>
      <c r="T780" s="56"/>
      <c r="U780" s="56"/>
      <c r="V780" s="57" t="str">
        <f t="array" ref="V780">IFERROR(INDEX(#REF!,MATCH($Q780,#REF!,0)),"")</f>
        <v/>
      </c>
      <c r="W780" s="57" t="str">
        <f t="array" ref="W780">IFERROR(INDEX(#REF!,MATCH($Q780,#REF!,0)),"")</f>
        <v/>
      </c>
      <c r="X780" s="58" t="str">
        <f t="array" ref="X780">IFERROR(INDEX(#REF!,MATCH($Q780,#REF!,0)),"")</f>
        <v/>
      </c>
      <c r="Y780" s="58" t="str">
        <f t="array" ref="Y780">IFERROR(INDEX(#REF!,MATCH($Q780,#REF!,0)),"")</f>
        <v/>
      </c>
      <c r="Z780" s="58" t="str">
        <f t="array" ref="Z780">IFERROR(INDEX(#REF!,MATCH($Q780,#REF!,0)),"")</f>
        <v/>
      </c>
      <c r="AA780" s="58" t="e">
        <f t="shared" si="12"/>
        <v>#VALUE!</v>
      </c>
      <c r="AB780" s="56"/>
      <c r="AC780" s="56"/>
      <c r="AD780" s="56"/>
    </row>
    <row r="781" spans="1:30" ht="15.75" hidden="1" customHeight="1">
      <c r="A781" s="71" t="s">
        <v>1811</v>
      </c>
      <c r="B781" s="35" t="s">
        <v>1049</v>
      </c>
      <c r="C781" s="36" t="s">
        <v>1812</v>
      </c>
      <c r="D781" s="37" t="s">
        <v>53</v>
      </c>
      <c r="E781" s="37">
        <v>4000</v>
      </c>
      <c r="F781" s="38">
        <v>10000</v>
      </c>
      <c r="G781" s="39" t="s">
        <v>54</v>
      </c>
      <c r="H781" s="40">
        <v>46204</v>
      </c>
      <c r="I781" s="41" t="s">
        <v>55</v>
      </c>
      <c r="J781" s="41" t="s">
        <v>56</v>
      </c>
      <c r="K781" s="41" t="s">
        <v>164</v>
      </c>
      <c r="L781" s="41" t="s">
        <v>58</v>
      </c>
      <c r="M781" s="42" t="s">
        <v>109</v>
      </c>
      <c r="N781" s="43" t="s">
        <v>951</v>
      </c>
      <c r="O781" s="44" t="s">
        <v>60</v>
      </c>
      <c r="P781" s="44"/>
      <c r="Q781" s="44"/>
      <c r="R781" s="45" t="s">
        <v>158</v>
      </c>
      <c r="S781" s="45" t="s">
        <v>281</v>
      </c>
      <c r="T781" s="44"/>
      <c r="U781" s="44"/>
      <c r="V781" s="45" t="str">
        <f t="array" ref="V781">IFERROR(INDEX(#REF!,MATCH($Q781,#REF!,0)),"")</f>
        <v/>
      </c>
      <c r="W781" s="45" t="str">
        <f t="array" ref="W781">IFERROR(INDEX(#REF!,MATCH($Q781,#REF!,0)),"")</f>
        <v/>
      </c>
      <c r="X781" s="46" t="str">
        <f t="array" ref="X781">IFERROR(INDEX(#REF!,MATCH($Q781,#REF!,0)),"")</f>
        <v/>
      </c>
      <c r="Y781" s="46" t="str">
        <f t="array" ref="Y781">IFERROR(INDEX(#REF!,MATCH($Q781,#REF!,0)),"")</f>
        <v/>
      </c>
      <c r="Z781" s="46" t="str">
        <f t="array" ref="Z781">IFERROR(INDEX(#REF!,MATCH($Q781,#REF!,0)),"")</f>
        <v/>
      </c>
      <c r="AA781" s="46" t="e">
        <f t="shared" si="12"/>
        <v>#VALUE!</v>
      </c>
      <c r="AB781" s="44"/>
      <c r="AC781" s="44"/>
      <c r="AD781" s="44"/>
    </row>
    <row r="782" spans="1:30" ht="15.75" hidden="1" customHeight="1">
      <c r="A782" s="76" t="s">
        <v>1813</v>
      </c>
      <c r="B782" s="47" t="s">
        <v>1049</v>
      </c>
      <c r="C782" s="60" t="s">
        <v>1814</v>
      </c>
      <c r="D782" s="49" t="s">
        <v>53</v>
      </c>
      <c r="E782" s="49">
        <v>25</v>
      </c>
      <c r="F782" s="50">
        <v>10000</v>
      </c>
      <c r="G782" s="51" t="s">
        <v>54</v>
      </c>
      <c r="H782" s="52">
        <v>46204</v>
      </c>
      <c r="I782" s="53" t="s">
        <v>55</v>
      </c>
      <c r="J782" s="53" t="s">
        <v>56</v>
      </c>
      <c r="K782" s="53" t="s">
        <v>164</v>
      </c>
      <c r="L782" s="53" t="s">
        <v>58</v>
      </c>
      <c r="M782" s="54" t="s">
        <v>73</v>
      </c>
      <c r="N782" s="55" t="s">
        <v>951</v>
      </c>
      <c r="O782" s="56" t="s">
        <v>60</v>
      </c>
      <c r="P782" s="56"/>
      <c r="Q782" s="56"/>
      <c r="R782" s="57" t="s">
        <v>158</v>
      </c>
      <c r="S782" s="57" t="s">
        <v>1815</v>
      </c>
      <c r="T782" s="56"/>
      <c r="U782" s="56"/>
      <c r="V782" s="57" t="str">
        <f t="array" ref="V782">IFERROR(INDEX(#REF!,MATCH($Q782,#REF!,0)),"")</f>
        <v/>
      </c>
      <c r="W782" s="57" t="str">
        <f t="array" ref="W782">IFERROR(INDEX(#REF!,MATCH($Q782,#REF!,0)),"")</f>
        <v/>
      </c>
      <c r="X782" s="58" t="str">
        <f t="array" ref="X782">IFERROR(INDEX(#REF!,MATCH($Q782,#REF!,0)),"")</f>
        <v/>
      </c>
      <c r="Y782" s="58" t="str">
        <f t="array" ref="Y782">IFERROR(INDEX(#REF!,MATCH($Q782,#REF!,0)),"")</f>
        <v/>
      </c>
      <c r="Z782" s="58" t="str">
        <f t="array" ref="Z782">IFERROR(INDEX(#REF!,MATCH($Q782,#REF!,0)),"")</f>
        <v/>
      </c>
      <c r="AA782" s="58" t="e">
        <f t="shared" si="12"/>
        <v>#VALUE!</v>
      </c>
      <c r="AB782" s="56"/>
      <c r="AC782" s="56"/>
      <c r="AD782" s="56"/>
    </row>
    <row r="783" spans="1:30" ht="15.75" hidden="1" customHeight="1">
      <c r="A783" s="71" t="s">
        <v>1816</v>
      </c>
      <c r="B783" s="35" t="s">
        <v>1049</v>
      </c>
      <c r="C783" s="36" t="s">
        <v>1817</v>
      </c>
      <c r="D783" s="37" t="s">
        <v>53</v>
      </c>
      <c r="E783" s="37">
        <v>4000</v>
      </c>
      <c r="F783" s="38">
        <v>9400</v>
      </c>
      <c r="G783" s="39" t="s">
        <v>54</v>
      </c>
      <c r="H783" s="40">
        <v>46204</v>
      </c>
      <c r="I783" s="41" t="s">
        <v>55</v>
      </c>
      <c r="J783" s="41" t="s">
        <v>56</v>
      </c>
      <c r="K783" s="41" t="s">
        <v>164</v>
      </c>
      <c r="L783" s="41" t="s">
        <v>58</v>
      </c>
      <c r="M783" s="42" t="s">
        <v>109</v>
      </c>
      <c r="N783" s="43" t="s">
        <v>951</v>
      </c>
      <c r="O783" s="44" t="s">
        <v>60</v>
      </c>
      <c r="P783" s="44"/>
      <c r="Q783" s="44"/>
      <c r="R783" s="45" t="s">
        <v>158</v>
      </c>
      <c r="S783" s="45" t="s">
        <v>281</v>
      </c>
      <c r="T783" s="44"/>
      <c r="U783" s="44"/>
      <c r="V783" s="45" t="str">
        <f t="array" ref="V783">IFERROR(INDEX(#REF!,MATCH($Q783,#REF!,0)),"")</f>
        <v/>
      </c>
      <c r="W783" s="45" t="str">
        <f t="array" ref="W783">IFERROR(INDEX(#REF!,MATCH($Q783,#REF!,0)),"")</f>
        <v/>
      </c>
      <c r="X783" s="46" t="str">
        <f t="array" ref="X783">IFERROR(INDEX(#REF!,MATCH($Q783,#REF!,0)),"")</f>
        <v/>
      </c>
      <c r="Y783" s="46" t="str">
        <f t="array" ref="Y783">IFERROR(INDEX(#REF!,MATCH($Q783,#REF!,0)),"")</f>
        <v/>
      </c>
      <c r="Z783" s="46" t="str">
        <f t="array" ref="Z783">IFERROR(INDEX(#REF!,MATCH($Q783,#REF!,0)),"")</f>
        <v/>
      </c>
      <c r="AA783" s="46" t="e">
        <f t="shared" si="12"/>
        <v>#VALUE!</v>
      </c>
      <c r="AB783" s="44"/>
      <c r="AC783" s="44"/>
      <c r="AD783" s="44"/>
    </row>
    <row r="784" spans="1:30" ht="15.75" hidden="1" customHeight="1">
      <c r="A784" s="76" t="s">
        <v>1818</v>
      </c>
      <c r="B784" s="47" t="s">
        <v>1049</v>
      </c>
      <c r="C784" s="60" t="s">
        <v>1819</v>
      </c>
      <c r="D784" s="49" t="s">
        <v>53</v>
      </c>
      <c r="E784" s="49">
        <v>50</v>
      </c>
      <c r="F784" s="50">
        <v>9000</v>
      </c>
      <c r="G784" s="51" t="s">
        <v>54</v>
      </c>
      <c r="H784" s="52">
        <v>46204</v>
      </c>
      <c r="I784" s="53" t="s">
        <v>55</v>
      </c>
      <c r="J784" s="53" t="s">
        <v>56</v>
      </c>
      <c r="K784" s="53" t="s">
        <v>164</v>
      </c>
      <c r="L784" s="53" t="s">
        <v>58</v>
      </c>
      <c r="M784" s="54" t="s">
        <v>136</v>
      </c>
      <c r="N784" s="55" t="s">
        <v>951</v>
      </c>
      <c r="O784" s="56" t="s">
        <v>60</v>
      </c>
      <c r="P784" s="56"/>
      <c r="Q784" s="56"/>
      <c r="R784" s="57" t="s">
        <v>1820</v>
      </c>
      <c r="S784" s="57" t="s">
        <v>1821</v>
      </c>
      <c r="T784" s="63"/>
      <c r="U784" s="56"/>
      <c r="V784" s="57" t="str">
        <f t="array" ref="V784">IFERROR(INDEX(#REF!,MATCH($Q784,#REF!,0)),"")</f>
        <v/>
      </c>
      <c r="W784" s="57" t="str">
        <f t="array" ref="W784">IFERROR(INDEX(#REF!,MATCH($Q784,#REF!,0)),"")</f>
        <v/>
      </c>
      <c r="X784" s="58" t="str">
        <f t="array" ref="X784">IFERROR(INDEX(#REF!,MATCH($Q784,#REF!,0)),"")</f>
        <v/>
      </c>
      <c r="Y784" s="58" t="str">
        <f t="array" ref="Y784">IFERROR(INDEX(#REF!,MATCH($Q784,#REF!,0)),"")</f>
        <v/>
      </c>
      <c r="Z784" s="58" t="str">
        <f t="array" ref="Z784">IFERROR(INDEX(#REF!,MATCH($Q784,#REF!,0)),"")</f>
        <v/>
      </c>
      <c r="AA784" s="58" t="e">
        <f t="shared" si="12"/>
        <v>#VALUE!</v>
      </c>
      <c r="AB784" s="56"/>
      <c r="AC784" s="56"/>
      <c r="AD784" s="56"/>
    </row>
    <row r="785" spans="1:30" ht="15.75" hidden="1" customHeight="1">
      <c r="A785" s="71" t="s">
        <v>1822</v>
      </c>
      <c r="B785" s="35" t="s">
        <v>1049</v>
      </c>
      <c r="C785" s="36" t="s">
        <v>1823</v>
      </c>
      <c r="D785" s="37" t="s">
        <v>53</v>
      </c>
      <c r="E785" s="37">
        <v>50</v>
      </c>
      <c r="F785" s="38">
        <v>9000</v>
      </c>
      <c r="G785" s="39" t="s">
        <v>54</v>
      </c>
      <c r="H785" s="40">
        <v>46204</v>
      </c>
      <c r="I785" s="41" t="s">
        <v>55</v>
      </c>
      <c r="J785" s="41" t="s">
        <v>56</v>
      </c>
      <c r="K785" s="41" t="s">
        <v>164</v>
      </c>
      <c r="L785" s="41" t="s">
        <v>58</v>
      </c>
      <c r="M785" s="42" t="s">
        <v>136</v>
      </c>
      <c r="N785" s="43" t="s">
        <v>951</v>
      </c>
      <c r="O785" s="44" t="s">
        <v>60</v>
      </c>
      <c r="P785" s="44"/>
      <c r="Q785" s="44"/>
      <c r="R785" s="45" t="s">
        <v>1820</v>
      </c>
      <c r="S785" s="45" t="s">
        <v>1821</v>
      </c>
      <c r="T785" s="65"/>
      <c r="U785" s="44"/>
      <c r="V785" s="45" t="str">
        <f t="array" ref="V785">IFERROR(INDEX(#REF!,MATCH($Q785,#REF!,0)),"")</f>
        <v/>
      </c>
      <c r="W785" s="45" t="str">
        <f t="array" ref="W785">IFERROR(INDEX(#REF!,MATCH($Q785,#REF!,0)),"")</f>
        <v/>
      </c>
      <c r="X785" s="46" t="str">
        <f t="array" ref="X785">IFERROR(INDEX(#REF!,MATCH($Q785,#REF!,0)),"")</f>
        <v/>
      </c>
      <c r="Y785" s="46" t="str">
        <f t="array" ref="Y785">IFERROR(INDEX(#REF!,MATCH($Q785,#REF!,0)),"")</f>
        <v/>
      </c>
      <c r="Z785" s="46" t="str">
        <f t="array" ref="Z785">IFERROR(INDEX(#REF!,MATCH($Q785,#REF!,0)),"")</f>
        <v/>
      </c>
      <c r="AA785" s="46" t="e">
        <f t="shared" si="12"/>
        <v>#VALUE!</v>
      </c>
      <c r="AB785" s="44"/>
      <c r="AC785" s="44"/>
      <c r="AD785" s="44"/>
    </row>
    <row r="786" spans="1:30" ht="15.75" hidden="1" customHeight="1">
      <c r="A786" s="76" t="s">
        <v>1824</v>
      </c>
      <c r="B786" s="47" t="s">
        <v>1049</v>
      </c>
      <c r="C786" s="60" t="s">
        <v>1825</v>
      </c>
      <c r="D786" s="49" t="s">
        <v>1826</v>
      </c>
      <c r="E786" s="49">
        <v>600</v>
      </c>
      <c r="F786" s="50">
        <v>8400</v>
      </c>
      <c r="G786" s="51" t="s">
        <v>54</v>
      </c>
      <c r="H786" s="52">
        <v>46204</v>
      </c>
      <c r="I786" s="53" t="s">
        <v>55</v>
      </c>
      <c r="J786" s="53" t="s">
        <v>56</v>
      </c>
      <c r="K786" s="53" t="s">
        <v>164</v>
      </c>
      <c r="L786" s="53" t="s">
        <v>58</v>
      </c>
      <c r="M786" s="54" t="s">
        <v>73</v>
      </c>
      <c r="N786" s="55" t="s">
        <v>951</v>
      </c>
      <c r="O786" s="56" t="s">
        <v>60</v>
      </c>
      <c r="P786" s="56"/>
      <c r="Q786" s="56"/>
      <c r="R786" s="57" t="s">
        <v>158</v>
      </c>
      <c r="S786" s="57" t="s">
        <v>281</v>
      </c>
      <c r="T786" s="56"/>
      <c r="U786" s="56"/>
      <c r="V786" s="57" t="str">
        <f t="array" ref="V786">IFERROR(INDEX(#REF!,MATCH($Q786,#REF!,0)),"")</f>
        <v/>
      </c>
      <c r="W786" s="57" t="str">
        <f t="array" ref="W786">IFERROR(INDEX(#REF!,MATCH($Q786,#REF!,0)),"")</f>
        <v/>
      </c>
      <c r="X786" s="58" t="str">
        <f t="array" ref="X786">IFERROR(INDEX(#REF!,MATCH($Q786,#REF!,0)),"")</f>
        <v/>
      </c>
      <c r="Y786" s="58" t="str">
        <f t="array" ref="Y786">IFERROR(INDEX(#REF!,MATCH($Q786,#REF!,0)),"")</f>
        <v/>
      </c>
      <c r="Z786" s="58" t="str">
        <f t="array" ref="Z786">IFERROR(INDEX(#REF!,MATCH($Q786,#REF!,0)),"")</f>
        <v/>
      </c>
      <c r="AA786" s="58" t="e">
        <f t="shared" si="12"/>
        <v>#VALUE!</v>
      </c>
      <c r="AB786" s="56"/>
      <c r="AC786" s="56"/>
      <c r="AD786" s="56"/>
    </row>
    <row r="787" spans="1:30" ht="15.75" hidden="1" customHeight="1">
      <c r="A787" s="71" t="s">
        <v>1827</v>
      </c>
      <c r="B787" s="35" t="s">
        <v>1049</v>
      </c>
      <c r="C787" s="36" t="s">
        <v>1828</v>
      </c>
      <c r="D787" s="37" t="s">
        <v>53</v>
      </c>
      <c r="E787" s="37">
        <v>200</v>
      </c>
      <c r="F787" s="38">
        <v>8400</v>
      </c>
      <c r="G787" s="39" t="s">
        <v>54</v>
      </c>
      <c r="H787" s="40">
        <v>46204</v>
      </c>
      <c r="I787" s="41" t="s">
        <v>55</v>
      </c>
      <c r="J787" s="41" t="s">
        <v>56</v>
      </c>
      <c r="K787" s="41" t="s">
        <v>164</v>
      </c>
      <c r="L787" s="41" t="s">
        <v>58</v>
      </c>
      <c r="M787" s="42" t="s">
        <v>153</v>
      </c>
      <c r="N787" s="43" t="s">
        <v>951</v>
      </c>
      <c r="O787" s="44" t="s">
        <v>60</v>
      </c>
      <c r="P787" s="44"/>
      <c r="Q787" s="44"/>
      <c r="R787" s="45" t="s">
        <v>158</v>
      </c>
      <c r="S787" s="45" t="s">
        <v>426</v>
      </c>
      <c r="T787" s="44"/>
      <c r="U787" s="44"/>
      <c r="V787" s="45" t="str">
        <f t="array" ref="V787">IFERROR(INDEX(#REF!,MATCH($Q787,#REF!,0)),"")</f>
        <v/>
      </c>
      <c r="W787" s="45" t="str">
        <f t="array" ref="W787">IFERROR(INDEX(#REF!,MATCH($Q787,#REF!,0)),"")</f>
        <v/>
      </c>
      <c r="X787" s="46" t="str">
        <f t="array" ref="X787">IFERROR(INDEX(#REF!,MATCH($Q787,#REF!,0)),"")</f>
        <v/>
      </c>
      <c r="Y787" s="46" t="str">
        <f t="array" ref="Y787">IFERROR(INDEX(#REF!,MATCH($Q787,#REF!,0)),"")</f>
        <v/>
      </c>
      <c r="Z787" s="46" t="str">
        <f t="array" ref="Z787">IFERROR(INDEX(#REF!,MATCH($Q787,#REF!,0)),"")</f>
        <v/>
      </c>
      <c r="AA787" s="46" t="e">
        <f t="shared" si="12"/>
        <v>#VALUE!</v>
      </c>
      <c r="AB787" s="44"/>
      <c r="AC787" s="44"/>
      <c r="AD787" s="44"/>
    </row>
    <row r="788" spans="1:30" ht="15.75" hidden="1" customHeight="1">
      <c r="A788" s="76" t="s">
        <v>1829</v>
      </c>
      <c r="B788" s="47" t="s">
        <v>1049</v>
      </c>
      <c r="C788" s="60" t="s">
        <v>1830</v>
      </c>
      <c r="D788" s="49" t="s">
        <v>53</v>
      </c>
      <c r="E788" s="49">
        <v>1500</v>
      </c>
      <c r="F788" s="50">
        <v>8355</v>
      </c>
      <c r="G788" s="51" t="s">
        <v>54</v>
      </c>
      <c r="H788" s="52">
        <v>46204</v>
      </c>
      <c r="I788" s="53" t="s">
        <v>55</v>
      </c>
      <c r="J788" s="53" t="s">
        <v>56</v>
      </c>
      <c r="K788" s="53" t="s">
        <v>164</v>
      </c>
      <c r="L788" s="53" t="s">
        <v>58</v>
      </c>
      <c r="M788" s="54" t="s">
        <v>148</v>
      </c>
      <c r="N788" s="55" t="s">
        <v>951</v>
      </c>
      <c r="O788" s="56" t="s">
        <v>60</v>
      </c>
      <c r="P788" s="56"/>
      <c r="Q788" s="56"/>
      <c r="R788" s="57" t="s">
        <v>562</v>
      </c>
      <c r="S788" s="57" t="s">
        <v>563</v>
      </c>
      <c r="T788" s="56"/>
      <c r="U788" s="56"/>
      <c r="V788" s="57" t="str">
        <f t="array" ref="V788">IFERROR(INDEX(#REF!,MATCH($Q788,#REF!,0)),"")</f>
        <v/>
      </c>
      <c r="W788" s="57" t="str">
        <f t="array" ref="W788">IFERROR(INDEX(#REF!,MATCH($Q788,#REF!,0)),"")</f>
        <v/>
      </c>
      <c r="X788" s="58" t="str">
        <f t="array" ref="X788">IFERROR(INDEX(#REF!,MATCH($Q788,#REF!,0)),"")</f>
        <v/>
      </c>
      <c r="Y788" s="58" t="str">
        <f t="array" ref="Y788">IFERROR(INDEX(#REF!,MATCH($Q788,#REF!,0)),"")</f>
        <v/>
      </c>
      <c r="Z788" s="58" t="str">
        <f t="array" ref="Z788">IFERROR(INDEX(#REF!,MATCH($Q788,#REF!,0)),"")</f>
        <v/>
      </c>
      <c r="AA788" s="58" t="e">
        <f t="shared" si="12"/>
        <v>#VALUE!</v>
      </c>
      <c r="AB788" s="56"/>
      <c r="AC788" s="56"/>
      <c r="AD788" s="56"/>
    </row>
    <row r="789" spans="1:30" ht="15.75" hidden="1" customHeight="1">
      <c r="A789" s="71" t="s">
        <v>1831</v>
      </c>
      <c r="B789" s="35" t="s">
        <v>1049</v>
      </c>
      <c r="C789" s="36" t="s">
        <v>1832</v>
      </c>
      <c r="D789" s="37" t="s">
        <v>53</v>
      </c>
      <c r="E789" s="37">
        <v>50</v>
      </c>
      <c r="F789" s="38">
        <v>8049.5</v>
      </c>
      <c r="G789" s="39" t="s">
        <v>54</v>
      </c>
      <c r="H789" s="40">
        <v>46204</v>
      </c>
      <c r="I789" s="41" t="s">
        <v>55</v>
      </c>
      <c r="J789" s="41" t="s">
        <v>56</v>
      </c>
      <c r="K789" s="41" t="s">
        <v>164</v>
      </c>
      <c r="L789" s="41" t="s">
        <v>58</v>
      </c>
      <c r="M789" s="42" t="s">
        <v>153</v>
      </c>
      <c r="N789" s="43" t="s">
        <v>951</v>
      </c>
      <c r="O789" s="44" t="s">
        <v>60</v>
      </c>
      <c r="P789" s="44"/>
      <c r="Q789" s="44"/>
      <c r="R789" s="45" t="s">
        <v>1779</v>
      </c>
      <c r="S789" s="45" t="s">
        <v>1833</v>
      </c>
      <c r="T789" s="44"/>
      <c r="U789" s="44"/>
      <c r="V789" s="45" t="str">
        <f t="array" ref="V789">IFERROR(INDEX(#REF!,MATCH($Q789,#REF!,0)),"")</f>
        <v/>
      </c>
      <c r="W789" s="45" t="str">
        <f t="array" ref="W789">IFERROR(INDEX(#REF!,MATCH($Q789,#REF!,0)),"")</f>
        <v/>
      </c>
      <c r="X789" s="46" t="str">
        <f t="array" ref="X789">IFERROR(INDEX(#REF!,MATCH($Q789,#REF!,0)),"")</f>
        <v/>
      </c>
      <c r="Y789" s="46" t="str">
        <f t="array" ref="Y789">IFERROR(INDEX(#REF!,MATCH($Q789,#REF!,0)),"")</f>
        <v/>
      </c>
      <c r="Z789" s="46" t="str">
        <f t="array" ref="Z789">IFERROR(INDEX(#REF!,MATCH($Q789,#REF!,0)),"")</f>
        <v/>
      </c>
      <c r="AA789" s="46" t="e">
        <f t="shared" si="12"/>
        <v>#VALUE!</v>
      </c>
      <c r="AB789" s="44"/>
      <c r="AC789" s="44"/>
      <c r="AD789" s="44"/>
    </row>
    <row r="790" spans="1:30" ht="15.75" hidden="1" customHeight="1">
      <c r="A790" s="76" t="s">
        <v>1834</v>
      </c>
      <c r="B790" s="47" t="s">
        <v>1049</v>
      </c>
      <c r="C790" s="60" t="s">
        <v>1835</v>
      </c>
      <c r="D790" s="49" t="s">
        <v>53</v>
      </c>
      <c r="E790" s="49">
        <v>500</v>
      </c>
      <c r="F790" s="50">
        <v>8000</v>
      </c>
      <c r="G790" s="51" t="s">
        <v>54</v>
      </c>
      <c r="H790" s="52">
        <v>46204</v>
      </c>
      <c r="I790" s="53" t="s">
        <v>55</v>
      </c>
      <c r="J790" s="53" t="s">
        <v>56</v>
      </c>
      <c r="K790" s="53" t="s">
        <v>164</v>
      </c>
      <c r="L790" s="53" t="s">
        <v>58</v>
      </c>
      <c r="M790" s="54" t="s">
        <v>136</v>
      </c>
      <c r="N790" s="55" t="s">
        <v>951</v>
      </c>
      <c r="O790" s="56" t="s">
        <v>60</v>
      </c>
      <c r="P790" s="56"/>
      <c r="Q790" s="56"/>
      <c r="R790" s="57" t="s">
        <v>476</v>
      </c>
      <c r="S790" s="57" t="s">
        <v>477</v>
      </c>
      <c r="T790" s="56"/>
      <c r="U790" s="56"/>
      <c r="V790" s="57" t="str">
        <f t="array" ref="V790">IFERROR(INDEX(#REF!,MATCH($Q790,#REF!,0)),"")</f>
        <v/>
      </c>
      <c r="W790" s="57" t="str">
        <f t="array" ref="W790">IFERROR(INDEX(#REF!,MATCH($Q790,#REF!,0)),"")</f>
        <v/>
      </c>
      <c r="X790" s="58" t="str">
        <f t="array" ref="X790">IFERROR(INDEX(#REF!,MATCH($Q790,#REF!,0)),"")</f>
        <v/>
      </c>
      <c r="Y790" s="58" t="str">
        <f t="array" ref="Y790">IFERROR(INDEX(#REF!,MATCH($Q790,#REF!,0)),"")</f>
        <v/>
      </c>
      <c r="Z790" s="58" t="str">
        <f t="array" ref="Z790">IFERROR(INDEX(#REF!,MATCH($Q790,#REF!,0)),"")</f>
        <v/>
      </c>
      <c r="AA790" s="58" t="e">
        <f t="shared" si="12"/>
        <v>#VALUE!</v>
      </c>
      <c r="AB790" s="56"/>
      <c r="AC790" s="56"/>
      <c r="AD790" s="56"/>
    </row>
    <row r="791" spans="1:30" ht="15.75" hidden="1" customHeight="1">
      <c r="A791" s="71" t="s">
        <v>1836</v>
      </c>
      <c r="B791" s="35" t="s">
        <v>1049</v>
      </c>
      <c r="C791" s="36" t="s">
        <v>1837</v>
      </c>
      <c r="D791" s="37" t="s">
        <v>53</v>
      </c>
      <c r="E791" s="37">
        <v>300</v>
      </c>
      <c r="F791" s="38">
        <v>7800</v>
      </c>
      <c r="G791" s="39" t="s">
        <v>54</v>
      </c>
      <c r="H791" s="40">
        <v>46204</v>
      </c>
      <c r="I791" s="41" t="s">
        <v>55</v>
      </c>
      <c r="J791" s="41" t="s">
        <v>56</v>
      </c>
      <c r="K791" s="41" t="s">
        <v>164</v>
      </c>
      <c r="L791" s="41" t="s">
        <v>58</v>
      </c>
      <c r="M791" s="42" t="s">
        <v>1838</v>
      </c>
      <c r="N791" s="43" t="s">
        <v>951</v>
      </c>
      <c r="O791" s="44" t="s">
        <v>60</v>
      </c>
      <c r="P791" s="44"/>
      <c r="Q791" s="44"/>
      <c r="R791" s="45" t="s">
        <v>158</v>
      </c>
      <c r="S791" s="45" t="s">
        <v>515</v>
      </c>
      <c r="T791" s="44"/>
      <c r="U791" s="44"/>
      <c r="V791" s="45" t="str">
        <f t="array" ref="V791">IFERROR(INDEX(#REF!,MATCH($Q791,#REF!,0)),"")</f>
        <v/>
      </c>
      <c r="W791" s="45" t="str">
        <f t="array" ref="W791">IFERROR(INDEX(#REF!,MATCH($Q791,#REF!,0)),"")</f>
        <v/>
      </c>
      <c r="X791" s="46" t="str">
        <f t="array" ref="X791">IFERROR(INDEX(#REF!,MATCH($Q791,#REF!,0)),"")</f>
        <v/>
      </c>
      <c r="Y791" s="46" t="str">
        <f t="array" ref="Y791">IFERROR(INDEX(#REF!,MATCH($Q791,#REF!,0)),"")</f>
        <v/>
      </c>
      <c r="Z791" s="46" t="str">
        <f t="array" ref="Z791">IFERROR(INDEX(#REF!,MATCH($Q791,#REF!,0)),"")</f>
        <v/>
      </c>
      <c r="AA791" s="46" t="e">
        <f t="shared" si="12"/>
        <v>#VALUE!</v>
      </c>
      <c r="AB791" s="44"/>
      <c r="AC791" s="44"/>
      <c r="AD791" s="44"/>
    </row>
    <row r="792" spans="1:30" ht="15.75" hidden="1" customHeight="1">
      <c r="A792" s="76" t="s">
        <v>1839</v>
      </c>
      <c r="B792" s="47" t="s">
        <v>1049</v>
      </c>
      <c r="C792" s="60" t="s">
        <v>1840</v>
      </c>
      <c r="D792" s="49" t="s">
        <v>53</v>
      </c>
      <c r="E792" s="49">
        <v>2000</v>
      </c>
      <c r="F792" s="50">
        <v>7600</v>
      </c>
      <c r="G792" s="51" t="s">
        <v>54</v>
      </c>
      <c r="H792" s="52">
        <v>46204</v>
      </c>
      <c r="I792" s="53" t="s">
        <v>55</v>
      </c>
      <c r="J792" s="53" t="s">
        <v>56</v>
      </c>
      <c r="K792" s="53" t="s">
        <v>164</v>
      </c>
      <c r="L792" s="53" t="s">
        <v>58</v>
      </c>
      <c r="M792" s="54" t="s">
        <v>73</v>
      </c>
      <c r="N792" s="55" t="s">
        <v>951</v>
      </c>
      <c r="O792" s="56" t="s">
        <v>60</v>
      </c>
      <c r="P792" s="56"/>
      <c r="Q792" s="56"/>
      <c r="R792" s="57" t="s">
        <v>562</v>
      </c>
      <c r="S792" s="57" t="s">
        <v>563</v>
      </c>
      <c r="T792" s="56"/>
      <c r="U792" s="56"/>
      <c r="V792" s="57" t="str">
        <f t="array" ref="V792">IFERROR(INDEX(#REF!,MATCH($Q792,#REF!,0)),"")</f>
        <v/>
      </c>
      <c r="W792" s="57" t="str">
        <f t="array" ref="W792">IFERROR(INDEX(#REF!,MATCH($Q792,#REF!,0)),"")</f>
        <v/>
      </c>
      <c r="X792" s="58" t="str">
        <f t="array" ref="X792">IFERROR(INDEX(#REF!,MATCH($Q792,#REF!,0)),"")</f>
        <v/>
      </c>
      <c r="Y792" s="58" t="str">
        <f t="array" ref="Y792">IFERROR(INDEX(#REF!,MATCH($Q792,#REF!,0)),"")</f>
        <v/>
      </c>
      <c r="Z792" s="58" t="str">
        <f t="array" ref="Z792">IFERROR(INDEX(#REF!,MATCH($Q792,#REF!,0)),"")</f>
        <v/>
      </c>
      <c r="AA792" s="58" t="e">
        <f t="shared" si="12"/>
        <v>#VALUE!</v>
      </c>
      <c r="AB792" s="56"/>
      <c r="AC792" s="56"/>
      <c r="AD792" s="56"/>
    </row>
    <row r="793" spans="1:30" ht="15.75" hidden="1" customHeight="1">
      <c r="A793" s="71" t="s">
        <v>1841</v>
      </c>
      <c r="B793" s="35" t="s">
        <v>1049</v>
      </c>
      <c r="C793" s="36" t="s">
        <v>1842</v>
      </c>
      <c r="D793" s="37" t="s">
        <v>53</v>
      </c>
      <c r="E793" s="37">
        <v>1500</v>
      </c>
      <c r="F793" s="38">
        <v>7500</v>
      </c>
      <c r="G793" s="39" t="s">
        <v>54</v>
      </c>
      <c r="H793" s="40">
        <v>46204</v>
      </c>
      <c r="I793" s="41" t="s">
        <v>55</v>
      </c>
      <c r="J793" s="41" t="s">
        <v>56</v>
      </c>
      <c r="K793" s="41" t="s">
        <v>164</v>
      </c>
      <c r="L793" s="41" t="s">
        <v>58</v>
      </c>
      <c r="M793" s="42" t="s">
        <v>136</v>
      </c>
      <c r="N793" s="43" t="s">
        <v>951</v>
      </c>
      <c r="O793" s="44" t="s">
        <v>60</v>
      </c>
      <c r="P793" s="44"/>
      <c r="Q793" s="44"/>
      <c r="R793" s="45" t="s">
        <v>562</v>
      </c>
      <c r="S793" s="45" t="s">
        <v>563</v>
      </c>
      <c r="T793" s="44"/>
      <c r="U793" s="44"/>
      <c r="V793" s="45" t="str">
        <f t="array" ref="V793">IFERROR(INDEX(#REF!,MATCH($Q793,#REF!,0)),"")</f>
        <v/>
      </c>
      <c r="W793" s="45" t="str">
        <f t="array" ref="W793">IFERROR(INDEX(#REF!,MATCH($Q793,#REF!,0)),"")</f>
        <v/>
      </c>
      <c r="X793" s="46" t="str">
        <f t="array" ref="X793">IFERROR(INDEX(#REF!,MATCH($Q793,#REF!,0)),"")</f>
        <v/>
      </c>
      <c r="Y793" s="46" t="str">
        <f t="array" ref="Y793">IFERROR(INDEX(#REF!,MATCH($Q793,#REF!,0)),"")</f>
        <v/>
      </c>
      <c r="Z793" s="46" t="str">
        <f t="array" ref="Z793">IFERROR(INDEX(#REF!,MATCH($Q793,#REF!,0)),"")</f>
        <v/>
      </c>
      <c r="AA793" s="46" t="e">
        <f t="shared" si="12"/>
        <v>#VALUE!</v>
      </c>
      <c r="AB793" s="44"/>
      <c r="AC793" s="44"/>
      <c r="AD793" s="44"/>
    </row>
    <row r="794" spans="1:30" ht="15.75" hidden="1" customHeight="1">
      <c r="A794" s="76" t="s">
        <v>1843</v>
      </c>
      <c r="B794" s="47" t="s">
        <v>291</v>
      </c>
      <c r="C794" s="60" t="s">
        <v>1844</v>
      </c>
      <c r="D794" s="49" t="s">
        <v>53</v>
      </c>
      <c r="E794" s="49">
        <v>1</v>
      </c>
      <c r="F794" s="50">
        <v>20000</v>
      </c>
      <c r="G794" s="51" t="s">
        <v>54</v>
      </c>
      <c r="H794" s="52">
        <v>46235</v>
      </c>
      <c r="I794" s="53" t="s">
        <v>55</v>
      </c>
      <c r="J794" s="53" t="s">
        <v>56</v>
      </c>
      <c r="K794" s="53" t="s">
        <v>164</v>
      </c>
      <c r="L794" s="53" t="s">
        <v>91</v>
      </c>
      <c r="M794" s="54" t="s">
        <v>148</v>
      </c>
      <c r="N794" s="55" t="s">
        <v>951</v>
      </c>
      <c r="O794" s="56" t="s">
        <v>60</v>
      </c>
      <c r="P794" s="56"/>
      <c r="Q794" s="56"/>
      <c r="R794" s="57"/>
      <c r="S794" s="57" t="s">
        <v>1844</v>
      </c>
      <c r="T794" s="56"/>
      <c r="U794" s="56"/>
      <c r="V794" s="57" t="str">
        <f t="array" ref="V794">IFERROR(INDEX(#REF!,MATCH($Q794,#REF!,0)),"")</f>
        <v/>
      </c>
      <c r="W794" s="57" t="str">
        <f t="array" ref="W794">IFERROR(INDEX(#REF!,MATCH($Q794,#REF!,0)),"")</f>
        <v/>
      </c>
      <c r="X794" s="58" t="str">
        <f t="array" ref="X794">IFERROR(INDEX(#REF!,MATCH($Q794,#REF!,0)),"")</f>
        <v/>
      </c>
      <c r="Y794" s="58" t="str">
        <f t="array" ref="Y794">IFERROR(INDEX(#REF!,MATCH($Q794,#REF!,0)),"")</f>
        <v/>
      </c>
      <c r="Z794" s="58" t="str">
        <f t="array" ref="Z794">IFERROR(INDEX(#REF!,MATCH($Q794,#REF!,0)),"")</f>
        <v/>
      </c>
      <c r="AA794" s="58" t="e">
        <f t="shared" si="12"/>
        <v>#VALUE!</v>
      </c>
      <c r="AB794" s="56"/>
      <c r="AC794" s="56"/>
      <c r="AD794" s="56"/>
    </row>
    <row r="795" spans="1:30" ht="15.75" hidden="1" customHeight="1">
      <c r="A795" s="71" t="s">
        <v>1845</v>
      </c>
      <c r="B795" s="35" t="s">
        <v>1049</v>
      </c>
      <c r="C795" s="36" t="s">
        <v>1846</v>
      </c>
      <c r="D795" s="72" t="s">
        <v>53</v>
      </c>
      <c r="E795" s="72">
        <v>10</v>
      </c>
      <c r="F795" s="73">
        <v>7500</v>
      </c>
      <c r="G795" s="74" t="s">
        <v>54</v>
      </c>
      <c r="H795" s="86">
        <v>46266</v>
      </c>
      <c r="I795" s="75" t="s">
        <v>55</v>
      </c>
      <c r="J795" s="75" t="s">
        <v>56</v>
      </c>
      <c r="K795" s="75" t="s">
        <v>164</v>
      </c>
      <c r="L795" s="75" t="s">
        <v>91</v>
      </c>
      <c r="M795" s="64" t="s">
        <v>73</v>
      </c>
      <c r="N795" s="69" t="s">
        <v>951</v>
      </c>
      <c r="O795" s="44" t="s">
        <v>60</v>
      </c>
      <c r="P795" s="44"/>
      <c r="Q795" s="44"/>
      <c r="R795" s="45" t="str">
        <f t="array" ref="R795">IFERROR(INDEX('BANCO DE DADOS'!$C$3:$C1104,MATCH(C795,'BANCO DE DADOS'!$B$3:$B1104,0),0),"")</f>
        <v>DOP - EPI INCENDIO ESTRUTURAL</v>
      </c>
      <c r="S795" s="45" t="str">
        <f t="array" ref="S795">IFERROR(INDEX('BANCO DE DADOS'!$D$3:$D1104,MATCH(C795,'BANCO DE DADOS'!$B$3:$B1104,0),0),"")</f>
        <v>COMPRA DE EPI PARA ATENDIMENTO A INCENDIO ESTRUTURAL</v>
      </c>
      <c r="T795" s="44"/>
      <c r="U795" s="44"/>
      <c r="V795" s="45" t="str">
        <f t="array" ref="V795">IFERROR(INDEX(#REF!,MATCH($Q795,#REF!,0)),"")</f>
        <v/>
      </c>
      <c r="W795" s="45" t="str">
        <f t="array" ref="W795">IFERROR(INDEX(#REF!,MATCH($Q795,#REF!,0)),"")</f>
        <v/>
      </c>
      <c r="X795" s="46" t="str">
        <f t="array" ref="X795">IFERROR(INDEX(#REF!,MATCH($Q795,#REF!,0)),"")</f>
        <v/>
      </c>
      <c r="Y795" s="46" t="str">
        <f t="array" ref="Y795">IFERROR(INDEX(#REF!,MATCH($Q795,#REF!,0)),"")</f>
        <v/>
      </c>
      <c r="Z795" s="46" t="str">
        <f t="array" ref="Z795">IFERROR(INDEX(#REF!,MATCH($Q795,#REF!,0)),"")</f>
        <v/>
      </c>
      <c r="AA795" s="46" t="e">
        <f t="shared" si="12"/>
        <v>#VALUE!</v>
      </c>
      <c r="AB795" s="44"/>
      <c r="AC795" s="44"/>
      <c r="AD795" s="44"/>
    </row>
    <row r="796" spans="1:30" ht="15.75" hidden="1" customHeight="1">
      <c r="A796" s="76" t="s">
        <v>1847</v>
      </c>
      <c r="B796" s="47" t="s">
        <v>250</v>
      </c>
      <c r="C796" s="60" t="s">
        <v>1848</v>
      </c>
      <c r="D796" s="49" t="s">
        <v>53</v>
      </c>
      <c r="E796" s="49">
        <v>2000</v>
      </c>
      <c r="F796" s="50">
        <v>18000</v>
      </c>
      <c r="G796" s="51" t="s">
        <v>54</v>
      </c>
      <c r="H796" s="52">
        <v>46235</v>
      </c>
      <c r="I796" s="53" t="s">
        <v>55</v>
      </c>
      <c r="J796" s="53" t="s">
        <v>56</v>
      </c>
      <c r="K796" s="53" t="s">
        <v>164</v>
      </c>
      <c r="L796" s="53" t="s">
        <v>58</v>
      </c>
      <c r="M796" s="62" t="s">
        <v>95</v>
      </c>
      <c r="N796" s="55" t="s">
        <v>951</v>
      </c>
      <c r="O796" s="56" t="s">
        <v>60</v>
      </c>
      <c r="P796" s="56"/>
      <c r="Q796" s="56"/>
      <c r="R796" s="57"/>
      <c r="S796" s="57" t="s">
        <v>1849</v>
      </c>
      <c r="T796" s="56"/>
      <c r="U796" s="56"/>
      <c r="V796" s="57" t="str">
        <f t="array" ref="V796">IFERROR(INDEX(#REF!,MATCH($Q796,#REF!,0)),"")</f>
        <v/>
      </c>
      <c r="W796" s="57" t="str">
        <f t="array" ref="W796">IFERROR(INDEX(#REF!,MATCH($Q796,#REF!,0)),"")</f>
        <v/>
      </c>
      <c r="X796" s="58" t="str">
        <f t="array" ref="X796">IFERROR(INDEX(#REF!,MATCH($Q796,#REF!,0)),"")</f>
        <v/>
      </c>
      <c r="Y796" s="58" t="str">
        <f t="array" ref="Y796">IFERROR(INDEX(#REF!,MATCH($Q796,#REF!,0)),"")</f>
        <v/>
      </c>
      <c r="Z796" s="58" t="str">
        <f t="array" ref="Z796">IFERROR(INDEX(#REF!,MATCH($Q796,#REF!,0)),"")</f>
        <v/>
      </c>
      <c r="AA796" s="58" t="e">
        <f t="shared" si="12"/>
        <v>#VALUE!</v>
      </c>
      <c r="AB796" s="56"/>
      <c r="AC796" s="56"/>
      <c r="AD796" s="56"/>
    </row>
    <row r="797" spans="1:30" ht="15.75" hidden="1" customHeight="1">
      <c r="A797" s="71" t="s">
        <v>1850</v>
      </c>
      <c r="B797" s="35" t="s">
        <v>1049</v>
      </c>
      <c r="C797" s="36" t="s">
        <v>1851</v>
      </c>
      <c r="D797" s="37" t="s">
        <v>53</v>
      </c>
      <c r="E797" s="37">
        <v>4000</v>
      </c>
      <c r="F797" s="38">
        <v>7200</v>
      </c>
      <c r="G797" s="39" t="s">
        <v>54</v>
      </c>
      <c r="H797" s="40">
        <v>46204</v>
      </c>
      <c r="I797" s="41" t="s">
        <v>55</v>
      </c>
      <c r="J797" s="41" t="s">
        <v>56</v>
      </c>
      <c r="K797" s="41" t="s">
        <v>164</v>
      </c>
      <c r="L797" s="41" t="s">
        <v>58</v>
      </c>
      <c r="M797" s="42" t="s">
        <v>109</v>
      </c>
      <c r="N797" s="43" t="s">
        <v>951</v>
      </c>
      <c r="O797" s="44" t="s">
        <v>60</v>
      </c>
      <c r="P797" s="44"/>
      <c r="Q797" s="44"/>
      <c r="R797" s="45" t="s">
        <v>158</v>
      </c>
      <c r="S797" s="45" t="s">
        <v>281</v>
      </c>
      <c r="T797" s="44"/>
      <c r="U797" s="44"/>
      <c r="V797" s="45" t="str">
        <f t="array" ref="V797">IFERROR(INDEX(#REF!,MATCH($Q797,#REF!,0)),"")</f>
        <v/>
      </c>
      <c r="W797" s="45" t="str">
        <f t="array" ref="W797">IFERROR(INDEX(#REF!,MATCH($Q797,#REF!,0)),"")</f>
        <v/>
      </c>
      <c r="X797" s="46" t="str">
        <f t="array" ref="X797">IFERROR(INDEX(#REF!,MATCH($Q797,#REF!,0)),"")</f>
        <v/>
      </c>
      <c r="Y797" s="46" t="str">
        <f t="array" ref="Y797">IFERROR(INDEX(#REF!,MATCH($Q797,#REF!,0)),"")</f>
        <v/>
      </c>
      <c r="Z797" s="46" t="str">
        <f t="array" ref="Z797">IFERROR(INDEX(#REF!,MATCH($Q797,#REF!,0)),"")</f>
        <v/>
      </c>
      <c r="AA797" s="46" t="e">
        <f t="shared" si="12"/>
        <v>#VALUE!</v>
      </c>
      <c r="AB797" s="44"/>
      <c r="AC797" s="44"/>
      <c r="AD797" s="44"/>
    </row>
    <row r="798" spans="1:30" ht="15.75" hidden="1" customHeight="1">
      <c r="A798" s="76" t="s">
        <v>1852</v>
      </c>
      <c r="B798" s="47" t="s">
        <v>1049</v>
      </c>
      <c r="C798" s="60" t="s">
        <v>722</v>
      </c>
      <c r="D798" s="49" t="s">
        <v>53</v>
      </c>
      <c r="E798" s="49">
        <v>750</v>
      </c>
      <c r="F798" s="50">
        <v>7125</v>
      </c>
      <c r="G798" s="51" t="s">
        <v>54</v>
      </c>
      <c r="H798" s="52">
        <v>46204</v>
      </c>
      <c r="I798" s="53" t="s">
        <v>55</v>
      </c>
      <c r="J798" s="53" t="s">
        <v>56</v>
      </c>
      <c r="K798" s="53" t="s">
        <v>164</v>
      </c>
      <c r="L798" s="53" t="s">
        <v>58</v>
      </c>
      <c r="M798" s="54" t="s">
        <v>148</v>
      </c>
      <c r="N798" s="55" t="s">
        <v>951</v>
      </c>
      <c r="O798" s="56" t="s">
        <v>60</v>
      </c>
      <c r="P798" s="56"/>
      <c r="Q798" s="56"/>
      <c r="R798" s="57" t="s">
        <v>158</v>
      </c>
      <c r="S798" s="57" t="s">
        <v>515</v>
      </c>
      <c r="T798" s="56"/>
      <c r="U798" s="56"/>
      <c r="V798" s="57" t="str">
        <f t="array" ref="V798">IFERROR(INDEX(#REF!,MATCH($Q798,#REF!,0)),"")</f>
        <v/>
      </c>
      <c r="W798" s="57" t="str">
        <f t="array" ref="W798">IFERROR(INDEX(#REF!,MATCH($Q798,#REF!,0)),"")</f>
        <v/>
      </c>
      <c r="X798" s="58" t="str">
        <f t="array" ref="X798">IFERROR(INDEX(#REF!,MATCH($Q798,#REF!,0)),"")</f>
        <v/>
      </c>
      <c r="Y798" s="58" t="str">
        <f t="array" ref="Y798">IFERROR(INDEX(#REF!,MATCH($Q798,#REF!,0)),"")</f>
        <v/>
      </c>
      <c r="Z798" s="58" t="str">
        <f t="array" ref="Z798">IFERROR(INDEX(#REF!,MATCH($Q798,#REF!,0)),"")</f>
        <v/>
      </c>
      <c r="AA798" s="58" t="e">
        <f t="shared" si="12"/>
        <v>#VALUE!</v>
      </c>
      <c r="AB798" s="56"/>
      <c r="AC798" s="56"/>
      <c r="AD798" s="56"/>
    </row>
    <row r="799" spans="1:30" ht="15.75" hidden="1" customHeight="1">
      <c r="A799" s="71" t="s">
        <v>1853</v>
      </c>
      <c r="B799" s="35" t="s">
        <v>1049</v>
      </c>
      <c r="C799" s="36" t="s">
        <v>1854</v>
      </c>
      <c r="D799" s="37" t="s">
        <v>53</v>
      </c>
      <c r="E799" s="37">
        <v>60</v>
      </c>
      <c r="F799" s="38">
        <v>6953.4</v>
      </c>
      <c r="G799" s="39" t="s">
        <v>54</v>
      </c>
      <c r="H799" s="40">
        <v>46204</v>
      </c>
      <c r="I799" s="41" t="s">
        <v>55</v>
      </c>
      <c r="J799" s="41" t="s">
        <v>56</v>
      </c>
      <c r="K799" s="41" t="s">
        <v>164</v>
      </c>
      <c r="L799" s="41" t="s">
        <v>58</v>
      </c>
      <c r="M799" s="42" t="s">
        <v>59</v>
      </c>
      <c r="N799" s="43" t="s">
        <v>951</v>
      </c>
      <c r="O799" s="44" t="s">
        <v>60</v>
      </c>
      <c r="P799" s="44"/>
      <c r="Q799" s="44"/>
      <c r="R799" s="45" t="s">
        <v>304</v>
      </c>
      <c r="S799" s="45" t="s">
        <v>305</v>
      </c>
      <c r="T799" s="44"/>
      <c r="U799" s="44"/>
      <c r="V799" s="45" t="str">
        <f t="array" ref="V799">IFERROR(INDEX(#REF!,MATCH($Q799,#REF!,0)),"")</f>
        <v/>
      </c>
      <c r="W799" s="45" t="str">
        <f t="array" ref="W799">IFERROR(INDEX(#REF!,MATCH($Q799,#REF!,0)),"")</f>
        <v/>
      </c>
      <c r="X799" s="46" t="str">
        <f t="array" ref="X799">IFERROR(INDEX(#REF!,MATCH($Q799,#REF!,0)),"")</f>
        <v/>
      </c>
      <c r="Y799" s="46" t="str">
        <f t="array" ref="Y799">IFERROR(INDEX(#REF!,MATCH($Q799,#REF!,0)),"")</f>
        <v/>
      </c>
      <c r="Z799" s="46" t="str">
        <f t="array" ref="Z799">IFERROR(INDEX(#REF!,MATCH($Q799,#REF!,0)),"")</f>
        <v/>
      </c>
      <c r="AA799" s="46" t="e">
        <f t="shared" si="12"/>
        <v>#VALUE!</v>
      </c>
      <c r="AB799" s="44"/>
      <c r="AC799" s="44"/>
      <c r="AD799" s="44"/>
    </row>
    <row r="800" spans="1:30" ht="15.75" hidden="1" customHeight="1">
      <c r="A800" s="76" t="s">
        <v>1855</v>
      </c>
      <c r="B800" s="47" t="s">
        <v>1049</v>
      </c>
      <c r="C800" s="60" t="s">
        <v>1856</v>
      </c>
      <c r="D800" s="49" t="s">
        <v>1857</v>
      </c>
      <c r="E800" s="49">
        <v>300</v>
      </c>
      <c r="F800" s="50">
        <v>6600</v>
      </c>
      <c r="G800" s="51" t="s">
        <v>54</v>
      </c>
      <c r="H800" s="52">
        <v>46204</v>
      </c>
      <c r="I800" s="53" t="s">
        <v>55</v>
      </c>
      <c r="J800" s="53" t="s">
        <v>56</v>
      </c>
      <c r="K800" s="53" t="s">
        <v>164</v>
      </c>
      <c r="L800" s="53" t="s">
        <v>58</v>
      </c>
      <c r="M800" s="54" t="s">
        <v>136</v>
      </c>
      <c r="N800" s="55" t="s">
        <v>951</v>
      </c>
      <c r="O800" s="56" t="s">
        <v>60</v>
      </c>
      <c r="P800" s="56"/>
      <c r="Q800" s="56"/>
      <c r="R800" s="57" t="s">
        <v>562</v>
      </c>
      <c r="S800" s="57" t="s">
        <v>1772</v>
      </c>
      <c r="T800" s="56"/>
      <c r="U800" s="56"/>
      <c r="V800" s="57" t="str">
        <f t="array" ref="V800">IFERROR(INDEX(#REF!,MATCH($Q800,#REF!,0)),"")</f>
        <v/>
      </c>
      <c r="W800" s="57" t="str">
        <f t="array" ref="W800">IFERROR(INDEX(#REF!,MATCH($Q800,#REF!,0)),"")</f>
        <v/>
      </c>
      <c r="X800" s="58" t="str">
        <f t="array" ref="X800">IFERROR(INDEX(#REF!,MATCH($Q800,#REF!,0)),"")</f>
        <v/>
      </c>
      <c r="Y800" s="58" t="str">
        <f t="array" ref="Y800">IFERROR(INDEX(#REF!,MATCH($Q800,#REF!,0)),"")</f>
        <v/>
      </c>
      <c r="Z800" s="58" t="str">
        <f t="array" ref="Z800">IFERROR(INDEX(#REF!,MATCH($Q800,#REF!,0)),"")</f>
        <v/>
      </c>
      <c r="AA800" s="58" t="e">
        <f t="shared" si="12"/>
        <v>#VALUE!</v>
      </c>
      <c r="AB800" s="56"/>
      <c r="AC800" s="56"/>
      <c r="AD800" s="56"/>
    </row>
    <row r="801" spans="1:30" ht="15.75" hidden="1" customHeight="1">
      <c r="A801" s="71" t="s">
        <v>1858</v>
      </c>
      <c r="B801" s="35" t="s">
        <v>250</v>
      </c>
      <c r="C801" s="36" t="s">
        <v>1859</v>
      </c>
      <c r="D801" s="37" t="s">
        <v>53</v>
      </c>
      <c r="E801" s="37">
        <v>3000</v>
      </c>
      <c r="F801" s="38">
        <v>15000</v>
      </c>
      <c r="G801" s="39" t="s">
        <v>54</v>
      </c>
      <c r="H801" s="40">
        <v>46235</v>
      </c>
      <c r="I801" s="41" t="s">
        <v>55</v>
      </c>
      <c r="J801" s="41" t="s">
        <v>56</v>
      </c>
      <c r="K801" s="41" t="s">
        <v>164</v>
      </c>
      <c r="L801" s="41" t="s">
        <v>58</v>
      </c>
      <c r="M801" s="42" t="s">
        <v>153</v>
      </c>
      <c r="N801" s="43" t="s">
        <v>951</v>
      </c>
      <c r="O801" s="44" t="s">
        <v>60</v>
      </c>
      <c r="P801" s="44"/>
      <c r="Q801" s="44"/>
      <c r="R801" s="45"/>
      <c r="S801" s="45" t="s">
        <v>1849</v>
      </c>
      <c r="T801" s="44"/>
      <c r="U801" s="44"/>
      <c r="V801" s="45" t="str">
        <f t="array" ref="V801">IFERROR(INDEX(#REF!,MATCH($Q801,#REF!,0)),"")</f>
        <v/>
      </c>
      <c r="W801" s="45" t="str">
        <f t="array" ref="W801">IFERROR(INDEX(#REF!,MATCH($Q801,#REF!,0)),"")</f>
        <v/>
      </c>
      <c r="X801" s="46" t="str">
        <f t="array" ref="X801">IFERROR(INDEX(#REF!,MATCH($Q801,#REF!,0)),"")</f>
        <v/>
      </c>
      <c r="Y801" s="46" t="str">
        <f t="array" ref="Y801">IFERROR(INDEX(#REF!,MATCH($Q801,#REF!,0)),"")</f>
        <v/>
      </c>
      <c r="Z801" s="46" t="str">
        <f t="array" ref="Z801">IFERROR(INDEX(#REF!,MATCH($Q801,#REF!,0)),"")</f>
        <v/>
      </c>
      <c r="AA801" s="46" t="e">
        <f t="shared" si="12"/>
        <v>#VALUE!</v>
      </c>
      <c r="AB801" s="44"/>
      <c r="AC801" s="44"/>
      <c r="AD801" s="44"/>
    </row>
    <row r="802" spans="1:30" ht="15.75" hidden="1" customHeight="1">
      <c r="A802" s="76" t="s">
        <v>1860</v>
      </c>
      <c r="B802" s="47" t="s">
        <v>1049</v>
      </c>
      <c r="C802" s="60" t="s">
        <v>1861</v>
      </c>
      <c r="D802" s="49" t="s">
        <v>53</v>
      </c>
      <c r="E802" s="49">
        <v>800</v>
      </c>
      <c r="F802" s="50">
        <v>6400</v>
      </c>
      <c r="G802" s="51" t="s">
        <v>54</v>
      </c>
      <c r="H802" s="52">
        <v>46204</v>
      </c>
      <c r="I802" s="53" t="s">
        <v>55</v>
      </c>
      <c r="J802" s="53" t="s">
        <v>56</v>
      </c>
      <c r="K802" s="53" t="s">
        <v>164</v>
      </c>
      <c r="L802" s="53" t="s">
        <v>58</v>
      </c>
      <c r="M802" s="54" t="s">
        <v>59</v>
      </c>
      <c r="N802" s="55" t="s">
        <v>951</v>
      </c>
      <c r="O802" s="56" t="s">
        <v>60</v>
      </c>
      <c r="P802" s="56"/>
      <c r="Q802" s="56"/>
      <c r="R802" s="57" t="s">
        <v>1400</v>
      </c>
      <c r="S802" s="57" t="s">
        <v>1401</v>
      </c>
      <c r="T802" s="56"/>
      <c r="U802" s="56"/>
      <c r="V802" s="57" t="str">
        <f t="array" ref="V802">IFERROR(INDEX(#REF!,MATCH($Q802,#REF!,0)),"")</f>
        <v/>
      </c>
      <c r="W802" s="57" t="str">
        <f t="array" ref="W802">IFERROR(INDEX(#REF!,MATCH($Q802,#REF!,0)),"")</f>
        <v/>
      </c>
      <c r="X802" s="58" t="str">
        <f t="array" ref="X802">IFERROR(INDEX(#REF!,MATCH($Q802,#REF!,0)),"")</f>
        <v/>
      </c>
      <c r="Y802" s="58" t="str">
        <f t="array" ref="Y802">IFERROR(INDEX(#REF!,MATCH($Q802,#REF!,0)),"")</f>
        <v/>
      </c>
      <c r="Z802" s="58" t="str">
        <f t="array" ref="Z802">IFERROR(INDEX(#REF!,MATCH($Q802,#REF!,0)),"")</f>
        <v/>
      </c>
      <c r="AA802" s="58" t="e">
        <f t="shared" si="12"/>
        <v>#VALUE!</v>
      </c>
      <c r="AB802" s="56"/>
      <c r="AC802" s="56"/>
      <c r="AD802" s="56"/>
    </row>
    <row r="803" spans="1:30" ht="15.75" hidden="1" customHeight="1">
      <c r="A803" s="71" t="s">
        <v>1862</v>
      </c>
      <c r="B803" s="35" t="s">
        <v>1049</v>
      </c>
      <c r="C803" s="36" t="s">
        <v>1863</v>
      </c>
      <c r="D803" s="37" t="s">
        <v>1775</v>
      </c>
      <c r="E803" s="37">
        <v>200</v>
      </c>
      <c r="F803" s="38">
        <v>6400</v>
      </c>
      <c r="G803" s="39" t="s">
        <v>54</v>
      </c>
      <c r="H803" s="40">
        <v>46204</v>
      </c>
      <c r="I803" s="41" t="s">
        <v>55</v>
      </c>
      <c r="J803" s="41" t="s">
        <v>56</v>
      </c>
      <c r="K803" s="41" t="s">
        <v>164</v>
      </c>
      <c r="L803" s="41" t="s">
        <v>58</v>
      </c>
      <c r="M803" s="42" t="s">
        <v>148</v>
      </c>
      <c r="N803" s="43" t="s">
        <v>951</v>
      </c>
      <c r="O803" s="44" t="s">
        <v>60</v>
      </c>
      <c r="P803" s="44"/>
      <c r="Q803" s="44"/>
      <c r="R803" s="45" t="s">
        <v>158</v>
      </c>
      <c r="S803" s="45" t="s">
        <v>281</v>
      </c>
      <c r="T803" s="44"/>
      <c r="U803" s="44"/>
      <c r="V803" s="45" t="str">
        <f t="array" ref="V803">IFERROR(INDEX(#REF!,MATCH($Q803,#REF!,0)),"")</f>
        <v/>
      </c>
      <c r="W803" s="45" t="str">
        <f t="array" ref="W803">IFERROR(INDEX(#REF!,MATCH($Q803,#REF!,0)),"")</f>
        <v/>
      </c>
      <c r="X803" s="46" t="str">
        <f t="array" ref="X803">IFERROR(INDEX(#REF!,MATCH($Q803,#REF!,0)),"")</f>
        <v/>
      </c>
      <c r="Y803" s="46" t="str">
        <f t="array" ref="Y803">IFERROR(INDEX(#REF!,MATCH($Q803,#REF!,0)),"")</f>
        <v/>
      </c>
      <c r="Z803" s="46" t="str">
        <f t="array" ref="Z803">IFERROR(INDEX(#REF!,MATCH($Q803,#REF!,0)),"")</f>
        <v/>
      </c>
      <c r="AA803" s="46" t="e">
        <f t="shared" si="12"/>
        <v>#VALUE!</v>
      </c>
      <c r="AB803" s="44"/>
      <c r="AC803" s="44"/>
      <c r="AD803" s="44"/>
    </row>
    <row r="804" spans="1:30" ht="15.75" hidden="1" customHeight="1">
      <c r="A804" s="76" t="s">
        <v>1864</v>
      </c>
      <c r="B804" s="47" t="s">
        <v>1049</v>
      </c>
      <c r="C804" s="60" t="s">
        <v>1865</v>
      </c>
      <c r="D804" s="49" t="s">
        <v>53</v>
      </c>
      <c r="E804" s="49">
        <v>50</v>
      </c>
      <c r="F804" s="50">
        <v>6350</v>
      </c>
      <c r="G804" s="51" t="s">
        <v>54</v>
      </c>
      <c r="H804" s="52">
        <v>46204</v>
      </c>
      <c r="I804" s="53" t="s">
        <v>55</v>
      </c>
      <c r="J804" s="53" t="s">
        <v>56</v>
      </c>
      <c r="K804" s="53" t="s">
        <v>164</v>
      </c>
      <c r="L804" s="53" t="s">
        <v>58</v>
      </c>
      <c r="M804" s="54" t="s">
        <v>109</v>
      </c>
      <c r="N804" s="55" t="s">
        <v>951</v>
      </c>
      <c r="O804" s="56" t="s">
        <v>60</v>
      </c>
      <c r="P804" s="56"/>
      <c r="Q804" s="56"/>
      <c r="R804" s="57" t="s">
        <v>158</v>
      </c>
      <c r="S804" s="57" t="s">
        <v>515</v>
      </c>
      <c r="T804" s="56"/>
      <c r="U804" s="56"/>
      <c r="V804" s="57" t="str">
        <f t="array" ref="V804">IFERROR(INDEX(#REF!,MATCH($Q804,#REF!,0)),"")</f>
        <v/>
      </c>
      <c r="W804" s="57" t="str">
        <f t="array" ref="W804">IFERROR(INDEX(#REF!,MATCH($Q804,#REF!,0)),"")</f>
        <v/>
      </c>
      <c r="X804" s="58" t="str">
        <f t="array" ref="X804">IFERROR(INDEX(#REF!,MATCH($Q804,#REF!,0)),"")</f>
        <v/>
      </c>
      <c r="Y804" s="58" t="str">
        <f t="array" ref="Y804">IFERROR(INDEX(#REF!,MATCH($Q804,#REF!,0)),"")</f>
        <v/>
      </c>
      <c r="Z804" s="58" t="str">
        <f t="array" ref="Z804">IFERROR(INDEX(#REF!,MATCH($Q804,#REF!,0)),"")</f>
        <v/>
      </c>
      <c r="AA804" s="58" t="e">
        <f t="shared" si="12"/>
        <v>#VALUE!</v>
      </c>
      <c r="AB804" s="56"/>
      <c r="AC804" s="56"/>
      <c r="AD804" s="56"/>
    </row>
    <row r="805" spans="1:30" ht="15.75" hidden="1" customHeight="1">
      <c r="A805" s="71" t="s">
        <v>1866</v>
      </c>
      <c r="B805" s="35" t="s">
        <v>1049</v>
      </c>
      <c r="C805" s="36" t="s">
        <v>1867</v>
      </c>
      <c r="D805" s="37" t="s">
        <v>53</v>
      </c>
      <c r="E805" s="37">
        <v>35</v>
      </c>
      <c r="F805" s="38">
        <v>6300</v>
      </c>
      <c r="G805" s="39" t="s">
        <v>54</v>
      </c>
      <c r="H805" s="40">
        <v>46204</v>
      </c>
      <c r="I805" s="41" t="s">
        <v>55</v>
      </c>
      <c r="J805" s="41" t="s">
        <v>56</v>
      </c>
      <c r="K805" s="41" t="s">
        <v>164</v>
      </c>
      <c r="L805" s="41" t="s">
        <v>58</v>
      </c>
      <c r="M805" s="42" t="s">
        <v>136</v>
      </c>
      <c r="N805" s="43" t="s">
        <v>951</v>
      </c>
      <c r="O805" s="44" t="s">
        <v>60</v>
      </c>
      <c r="P805" s="44"/>
      <c r="Q805" s="44"/>
      <c r="R805" s="45" t="s">
        <v>1820</v>
      </c>
      <c r="S805" s="45" t="s">
        <v>1821</v>
      </c>
      <c r="T805" s="65"/>
      <c r="U805" s="44"/>
      <c r="V805" s="45" t="str">
        <f t="array" ref="V805">IFERROR(INDEX(#REF!,MATCH($Q805,#REF!,0)),"")</f>
        <v/>
      </c>
      <c r="W805" s="45" t="str">
        <f t="array" ref="W805">IFERROR(INDEX(#REF!,MATCH($Q805,#REF!,0)),"")</f>
        <v/>
      </c>
      <c r="X805" s="46" t="str">
        <f t="array" ref="X805">IFERROR(INDEX(#REF!,MATCH($Q805,#REF!,0)),"")</f>
        <v/>
      </c>
      <c r="Y805" s="46" t="str">
        <f t="array" ref="Y805">IFERROR(INDEX(#REF!,MATCH($Q805,#REF!,0)),"")</f>
        <v/>
      </c>
      <c r="Z805" s="46" t="str">
        <f t="array" ref="Z805">IFERROR(INDEX(#REF!,MATCH($Q805,#REF!,0)),"")</f>
        <v/>
      </c>
      <c r="AA805" s="46" t="e">
        <f t="shared" si="12"/>
        <v>#VALUE!</v>
      </c>
      <c r="AB805" s="44"/>
      <c r="AC805" s="44"/>
      <c r="AD805" s="44"/>
    </row>
    <row r="806" spans="1:30" ht="15.75" hidden="1" customHeight="1">
      <c r="A806" s="76" t="s">
        <v>1868</v>
      </c>
      <c r="B806" s="47" t="s">
        <v>1049</v>
      </c>
      <c r="C806" s="60" t="s">
        <v>1869</v>
      </c>
      <c r="D806" s="49" t="s">
        <v>53</v>
      </c>
      <c r="E806" s="49">
        <v>1500</v>
      </c>
      <c r="F806" s="50">
        <v>6150</v>
      </c>
      <c r="G806" s="51" t="s">
        <v>54</v>
      </c>
      <c r="H806" s="52">
        <v>46204</v>
      </c>
      <c r="I806" s="53" t="s">
        <v>55</v>
      </c>
      <c r="J806" s="53" t="s">
        <v>56</v>
      </c>
      <c r="K806" s="53" t="s">
        <v>164</v>
      </c>
      <c r="L806" s="53" t="s">
        <v>58</v>
      </c>
      <c r="M806" s="54" t="s">
        <v>148</v>
      </c>
      <c r="N806" s="55" t="s">
        <v>951</v>
      </c>
      <c r="O806" s="56" t="s">
        <v>60</v>
      </c>
      <c r="P806" s="56"/>
      <c r="Q806" s="56"/>
      <c r="R806" s="57" t="s">
        <v>1400</v>
      </c>
      <c r="S806" s="57" t="s">
        <v>1401</v>
      </c>
      <c r="T806" s="56"/>
      <c r="U806" s="56"/>
      <c r="V806" s="57" t="str">
        <f t="array" ref="V806">IFERROR(INDEX(#REF!,MATCH($Q806,#REF!,0)),"")</f>
        <v/>
      </c>
      <c r="W806" s="57" t="str">
        <f t="array" ref="W806">IFERROR(INDEX(#REF!,MATCH($Q806,#REF!,0)),"")</f>
        <v/>
      </c>
      <c r="X806" s="58" t="str">
        <f t="array" ref="X806">IFERROR(INDEX(#REF!,MATCH($Q806,#REF!,0)),"")</f>
        <v/>
      </c>
      <c r="Y806" s="58" t="str">
        <f t="array" ref="Y806">IFERROR(INDEX(#REF!,MATCH($Q806,#REF!,0)),"")</f>
        <v/>
      </c>
      <c r="Z806" s="58" t="str">
        <f t="array" ref="Z806">IFERROR(INDEX(#REF!,MATCH($Q806,#REF!,0)),"")</f>
        <v/>
      </c>
      <c r="AA806" s="58" t="e">
        <f t="shared" si="12"/>
        <v>#VALUE!</v>
      </c>
      <c r="AB806" s="56"/>
      <c r="AC806" s="56"/>
      <c r="AD806" s="56"/>
    </row>
    <row r="807" spans="1:30" ht="15.75" hidden="1" customHeight="1">
      <c r="A807" s="71" t="s">
        <v>1870</v>
      </c>
      <c r="B807" s="35" t="s">
        <v>1049</v>
      </c>
      <c r="C807" s="36" t="s">
        <v>1871</v>
      </c>
      <c r="D807" s="37" t="s">
        <v>1791</v>
      </c>
      <c r="E807" s="37">
        <v>600</v>
      </c>
      <c r="F807" s="38">
        <v>5646</v>
      </c>
      <c r="G807" s="39" t="s">
        <v>54</v>
      </c>
      <c r="H807" s="40">
        <v>46204</v>
      </c>
      <c r="I807" s="41" t="s">
        <v>55</v>
      </c>
      <c r="J807" s="41" t="s">
        <v>56</v>
      </c>
      <c r="K807" s="41" t="s">
        <v>164</v>
      </c>
      <c r="L807" s="41" t="s">
        <v>58</v>
      </c>
      <c r="M807" s="42" t="s">
        <v>153</v>
      </c>
      <c r="N807" s="43" t="s">
        <v>951</v>
      </c>
      <c r="O807" s="44" t="s">
        <v>60</v>
      </c>
      <c r="P807" s="44"/>
      <c r="Q807" s="44"/>
      <c r="R807" s="45" t="s">
        <v>202</v>
      </c>
      <c r="S807" s="45" t="s">
        <v>181</v>
      </c>
      <c r="T807" s="44"/>
      <c r="U807" s="44"/>
      <c r="V807" s="45" t="str">
        <f t="array" ref="V807">IFERROR(INDEX(#REF!,MATCH($Q807,#REF!,0)),"")</f>
        <v/>
      </c>
      <c r="W807" s="45" t="str">
        <f t="array" ref="W807">IFERROR(INDEX(#REF!,MATCH($Q807,#REF!,0)),"")</f>
        <v/>
      </c>
      <c r="X807" s="46" t="str">
        <f t="array" ref="X807">IFERROR(INDEX(#REF!,MATCH($Q807,#REF!,0)),"")</f>
        <v/>
      </c>
      <c r="Y807" s="46" t="str">
        <f t="array" ref="Y807">IFERROR(INDEX(#REF!,MATCH($Q807,#REF!,0)),"")</f>
        <v/>
      </c>
      <c r="Z807" s="46" t="str">
        <f t="array" ref="Z807">IFERROR(INDEX(#REF!,MATCH($Q807,#REF!,0)),"")</f>
        <v/>
      </c>
      <c r="AA807" s="46" t="e">
        <f t="shared" si="12"/>
        <v>#VALUE!</v>
      </c>
      <c r="AB807" s="44"/>
      <c r="AC807" s="44"/>
      <c r="AD807" s="44"/>
    </row>
    <row r="808" spans="1:30" ht="15.75" hidden="1" customHeight="1">
      <c r="A808" s="76" t="s">
        <v>1872</v>
      </c>
      <c r="B808" s="47" t="s">
        <v>1049</v>
      </c>
      <c r="C808" s="60" t="s">
        <v>1873</v>
      </c>
      <c r="D808" s="49" t="s">
        <v>53</v>
      </c>
      <c r="E808" s="49">
        <v>300</v>
      </c>
      <c r="F808" s="50">
        <v>5640</v>
      </c>
      <c r="G808" s="51" t="s">
        <v>54</v>
      </c>
      <c r="H808" s="52">
        <v>46204</v>
      </c>
      <c r="I808" s="53" t="s">
        <v>55</v>
      </c>
      <c r="J808" s="53" t="s">
        <v>56</v>
      </c>
      <c r="K808" s="53" t="s">
        <v>164</v>
      </c>
      <c r="L808" s="53" t="s">
        <v>58</v>
      </c>
      <c r="M808" s="54" t="s">
        <v>109</v>
      </c>
      <c r="N808" s="55" t="s">
        <v>951</v>
      </c>
      <c r="O808" s="56" t="s">
        <v>60</v>
      </c>
      <c r="P808" s="56"/>
      <c r="Q808" s="56"/>
      <c r="R808" s="57" t="s">
        <v>562</v>
      </c>
      <c r="S808" s="57" t="s">
        <v>563</v>
      </c>
      <c r="T808" s="56"/>
      <c r="U808" s="56"/>
      <c r="V808" s="57" t="str">
        <f t="array" ref="V808">IFERROR(INDEX(#REF!,MATCH($Q808,#REF!,0)),"")</f>
        <v/>
      </c>
      <c r="W808" s="57" t="str">
        <f t="array" ref="W808">IFERROR(INDEX(#REF!,MATCH($Q808,#REF!,0)),"")</f>
        <v/>
      </c>
      <c r="X808" s="58" t="str">
        <f t="array" ref="X808">IFERROR(INDEX(#REF!,MATCH($Q808,#REF!,0)),"")</f>
        <v/>
      </c>
      <c r="Y808" s="58" t="str">
        <f t="array" ref="Y808">IFERROR(INDEX(#REF!,MATCH($Q808,#REF!,0)),"")</f>
        <v/>
      </c>
      <c r="Z808" s="58" t="str">
        <f t="array" ref="Z808">IFERROR(INDEX(#REF!,MATCH($Q808,#REF!,0)),"")</f>
        <v/>
      </c>
      <c r="AA808" s="58" t="e">
        <f t="shared" si="12"/>
        <v>#VALUE!</v>
      </c>
      <c r="AB808" s="56"/>
      <c r="AC808" s="56"/>
      <c r="AD808" s="56"/>
    </row>
    <row r="809" spans="1:30" ht="15.75" hidden="1" customHeight="1">
      <c r="A809" s="71" t="s">
        <v>1874</v>
      </c>
      <c r="B809" s="35" t="s">
        <v>1049</v>
      </c>
      <c r="C809" s="36" t="s">
        <v>1875</v>
      </c>
      <c r="D809" s="37" t="s">
        <v>53</v>
      </c>
      <c r="E809" s="37">
        <v>400</v>
      </c>
      <c r="F809" s="38">
        <v>5628</v>
      </c>
      <c r="G809" s="39" t="s">
        <v>54</v>
      </c>
      <c r="H809" s="40">
        <v>46204</v>
      </c>
      <c r="I809" s="41" t="s">
        <v>55</v>
      </c>
      <c r="J809" s="41" t="s">
        <v>56</v>
      </c>
      <c r="K809" s="41" t="s">
        <v>164</v>
      </c>
      <c r="L809" s="41" t="s">
        <v>58</v>
      </c>
      <c r="M809" s="42" t="s">
        <v>148</v>
      </c>
      <c r="N809" s="43" t="s">
        <v>951</v>
      </c>
      <c r="O809" s="44" t="s">
        <v>60</v>
      </c>
      <c r="P809" s="44"/>
      <c r="Q809" s="44"/>
      <c r="R809" s="45" t="s">
        <v>562</v>
      </c>
      <c r="S809" s="45" t="s">
        <v>563</v>
      </c>
      <c r="T809" s="44"/>
      <c r="U809" s="44"/>
      <c r="V809" s="45" t="str">
        <f t="array" ref="V809">IFERROR(INDEX(#REF!,MATCH($Q809,#REF!,0)),"")</f>
        <v/>
      </c>
      <c r="W809" s="45" t="str">
        <f t="array" ref="W809">IFERROR(INDEX(#REF!,MATCH($Q809,#REF!,0)),"")</f>
        <v/>
      </c>
      <c r="X809" s="46" t="str">
        <f t="array" ref="X809">IFERROR(INDEX(#REF!,MATCH($Q809,#REF!,0)),"")</f>
        <v/>
      </c>
      <c r="Y809" s="46" t="str">
        <f t="array" ref="Y809">IFERROR(INDEX(#REF!,MATCH($Q809,#REF!,0)),"")</f>
        <v/>
      </c>
      <c r="Z809" s="46" t="str">
        <f t="array" ref="Z809">IFERROR(INDEX(#REF!,MATCH($Q809,#REF!,0)),"")</f>
        <v/>
      </c>
      <c r="AA809" s="46" t="e">
        <f t="shared" si="12"/>
        <v>#VALUE!</v>
      </c>
      <c r="AB809" s="44"/>
      <c r="AC809" s="44"/>
      <c r="AD809" s="44"/>
    </row>
    <row r="810" spans="1:30" ht="15.75" hidden="1" customHeight="1">
      <c r="A810" s="76" t="s">
        <v>1876</v>
      </c>
      <c r="B810" s="47" t="s">
        <v>1049</v>
      </c>
      <c r="C810" s="60" t="s">
        <v>1877</v>
      </c>
      <c r="D810" s="49" t="s">
        <v>1878</v>
      </c>
      <c r="E810" s="49">
        <v>300</v>
      </c>
      <c r="F810" s="50">
        <v>5550</v>
      </c>
      <c r="G810" s="51" t="s">
        <v>54</v>
      </c>
      <c r="H810" s="52">
        <v>46204</v>
      </c>
      <c r="I810" s="53" t="s">
        <v>55</v>
      </c>
      <c r="J810" s="53" t="s">
        <v>56</v>
      </c>
      <c r="K810" s="53" t="s">
        <v>164</v>
      </c>
      <c r="L810" s="53" t="s">
        <v>58</v>
      </c>
      <c r="M810" s="54" t="s">
        <v>109</v>
      </c>
      <c r="N810" s="55" t="s">
        <v>951</v>
      </c>
      <c r="O810" s="56" t="s">
        <v>60</v>
      </c>
      <c r="P810" s="56"/>
      <c r="Q810" s="56"/>
      <c r="R810" s="57" t="s">
        <v>562</v>
      </c>
      <c r="S810" s="57" t="s">
        <v>563</v>
      </c>
      <c r="T810" s="56"/>
      <c r="U810" s="56"/>
      <c r="V810" s="57" t="str">
        <f t="array" ref="V810">IFERROR(INDEX(#REF!,MATCH($Q810,#REF!,0)),"")</f>
        <v/>
      </c>
      <c r="W810" s="57" t="str">
        <f t="array" ref="W810">IFERROR(INDEX(#REF!,MATCH($Q810,#REF!,0)),"")</f>
        <v/>
      </c>
      <c r="X810" s="58" t="str">
        <f t="array" ref="X810">IFERROR(INDEX(#REF!,MATCH($Q810,#REF!,0)),"")</f>
        <v/>
      </c>
      <c r="Y810" s="58" t="str">
        <f t="array" ref="Y810">IFERROR(INDEX(#REF!,MATCH($Q810,#REF!,0)),"")</f>
        <v/>
      </c>
      <c r="Z810" s="58" t="str">
        <f t="array" ref="Z810">IFERROR(INDEX(#REF!,MATCH($Q810,#REF!,0)),"")</f>
        <v/>
      </c>
      <c r="AA810" s="58" t="e">
        <f t="shared" si="12"/>
        <v>#VALUE!</v>
      </c>
      <c r="AB810" s="56"/>
      <c r="AC810" s="56"/>
      <c r="AD810" s="56"/>
    </row>
    <row r="811" spans="1:30" ht="15.75" hidden="1" customHeight="1">
      <c r="A811" s="71" t="s">
        <v>1879</v>
      </c>
      <c r="B811" s="35" t="s">
        <v>1049</v>
      </c>
      <c r="C811" s="36" t="s">
        <v>1880</v>
      </c>
      <c r="D811" s="37" t="s">
        <v>53</v>
      </c>
      <c r="E811" s="37">
        <v>400</v>
      </c>
      <c r="F811" s="38">
        <v>5400</v>
      </c>
      <c r="G811" s="39" t="s">
        <v>54</v>
      </c>
      <c r="H811" s="40">
        <v>46204</v>
      </c>
      <c r="I811" s="41" t="s">
        <v>55</v>
      </c>
      <c r="J811" s="41" t="s">
        <v>56</v>
      </c>
      <c r="K811" s="41" t="s">
        <v>164</v>
      </c>
      <c r="L811" s="41" t="s">
        <v>58</v>
      </c>
      <c r="M811" s="42" t="s">
        <v>109</v>
      </c>
      <c r="N811" s="43" t="s">
        <v>951</v>
      </c>
      <c r="O811" s="44" t="s">
        <v>60</v>
      </c>
      <c r="P811" s="44"/>
      <c r="Q811" s="44"/>
      <c r="R811" s="45" t="s">
        <v>562</v>
      </c>
      <c r="S811" s="45" t="s">
        <v>808</v>
      </c>
      <c r="T811" s="44"/>
      <c r="U811" s="44"/>
      <c r="V811" s="45" t="str">
        <f t="array" ref="V811">IFERROR(INDEX(#REF!,MATCH($Q811,#REF!,0)),"")</f>
        <v/>
      </c>
      <c r="W811" s="45" t="str">
        <f t="array" ref="W811">IFERROR(INDEX(#REF!,MATCH($Q811,#REF!,0)),"")</f>
        <v/>
      </c>
      <c r="X811" s="46" t="str">
        <f t="array" ref="X811">IFERROR(INDEX(#REF!,MATCH($Q811,#REF!,0)),"")</f>
        <v/>
      </c>
      <c r="Y811" s="46" t="str">
        <f t="array" ref="Y811">IFERROR(INDEX(#REF!,MATCH($Q811,#REF!,0)),"")</f>
        <v/>
      </c>
      <c r="Z811" s="46" t="str">
        <f t="array" ref="Z811">IFERROR(INDEX(#REF!,MATCH($Q811,#REF!,0)),"")</f>
        <v/>
      </c>
      <c r="AA811" s="46" t="e">
        <f t="shared" si="12"/>
        <v>#VALUE!</v>
      </c>
      <c r="AB811" s="44"/>
      <c r="AC811" s="44"/>
      <c r="AD811" s="44"/>
    </row>
    <row r="812" spans="1:30" ht="15.75" hidden="1" customHeight="1">
      <c r="A812" s="76" t="s">
        <v>1881</v>
      </c>
      <c r="B812" s="47" t="s">
        <v>1049</v>
      </c>
      <c r="C812" s="60" t="s">
        <v>1882</v>
      </c>
      <c r="D812" s="49" t="s">
        <v>1791</v>
      </c>
      <c r="E812" s="49">
        <v>150</v>
      </c>
      <c r="F812" s="50">
        <v>5235</v>
      </c>
      <c r="G812" s="51" t="s">
        <v>54</v>
      </c>
      <c r="H812" s="52">
        <v>46204</v>
      </c>
      <c r="I812" s="53" t="s">
        <v>55</v>
      </c>
      <c r="J812" s="53" t="s">
        <v>56</v>
      </c>
      <c r="K812" s="53" t="s">
        <v>164</v>
      </c>
      <c r="L812" s="53" t="s">
        <v>58</v>
      </c>
      <c r="M812" s="54" t="s">
        <v>148</v>
      </c>
      <c r="N812" s="55" t="s">
        <v>951</v>
      </c>
      <c r="O812" s="56" t="s">
        <v>60</v>
      </c>
      <c r="P812" s="56"/>
      <c r="Q812" s="56"/>
      <c r="R812" s="57" t="s">
        <v>562</v>
      </c>
      <c r="S812" s="57" t="s">
        <v>1792</v>
      </c>
      <c r="T812" s="56"/>
      <c r="U812" s="56"/>
      <c r="V812" s="57" t="str">
        <f t="array" ref="V812">IFERROR(INDEX(#REF!,MATCH($Q812,#REF!,0)),"")</f>
        <v/>
      </c>
      <c r="W812" s="57" t="str">
        <f t="array" ref="W812">IFERROR(INDEX(#REF!,MATCH($Q812,#REF!,0)),"")</f>
        <v/>
      </c>
      <c r="X812" s="58" t="str">
        <f t="array" ref="X812">IFERROR(INDEX(#REF!,MATCH($Q812,#REF!,0)),"")</f>
        <v/>
      </c>
      <c r="Y812" s="58" t="str">
        <f t="array" ref="Y812">IFERROR(INDEX(#REF!,MATCH($Q812,#REF!,0)),"")</f>
        <v/>
      </c>
      <c r="Z812" s="58" t="str">
        <f t="array" ref="Z812">IFERROR(INDEX(#REF!,MATCH($Q812,#REF!,0)),"")</f>
        <v/>
      </c>
      <c r="AA812" s="58" t="e">
        <f t="shared" si="12"/>
        <v>#VALUE!</v>
      </c>
      <c r="AB812" s="56"/>
      <c r="AC812" s="56"/>
      <c r="AD812" s="56"/>
    </row>
    <row r="813" spans="1:30" ht="15.75" hidden="1" customHeight="1">
      <c r="A813" s="71" t="s">
        <v>1883</v>
      </c>
      <c r="B813" s="35" t="s">
        <v>1049</v>
      </c>
      <c r="C813" s="36" t="s">
        <v>1884</v>
      </c>
      <c r="D813" s="37" t="s">
        <v>53</v>
      </c>
      <c r="E813" s="37">
        <v>200</v>
      </c>
      <c r="F813" s="38">
        <v>5200</v>
      </c>
      <c r="G813" s="39" t="s">
        <v>54</v>
      </c>
      <c r="H813" s="40">
        <v>46204</v>
      </c>
      <c r="I813" s="41" t="s">
        <v>55</v>
      </c>
      <c r="J813" s="41" t="s">
        <v>56</v>
      </c>
      <c r="K813" s="41" t="s">
        <v>164</v>
      </c>
      <c r="L813" s="41" t="s">
        <v>58</v>
      </c>
      <c r="M813" s="42" t="s">
        <v>73</v>
      </c>
      <c r="N813" s="43" t="s">
        <v>951</v>
      </c>
      <c r="O813" s="44" t="s">
        <v>60</v>
      </c>
      <c r="P813" s="44"/>
      <c r="Q813" s="44"/>
      <c r="R813" s="45" t="s">
        <v>158</v>
      </c>
      <c r="S813" s="45" t="s">
        <v>515</v>
      </c>
      <c r="T813" s="44"/>
      <c r="U813" s="44"/>
      <c r="V813" s="45" t="str">
        <f t="array" ref="V813">IFERROR(INDEX(#REF!,MATCH($Q813,#REF!,0)),"")</f>
        <v/>
      </c>
      <c r="W813" s="45" t="str">
        <f t="array" ref="W813">IFERROR(INDEX(#REF!,MATCH($Q813,#REF!,0)),"")</f>
        <v/>
      </c>
      <c r="X813" s="46" t="str">
        <f t="array" ref="X813">IFERROR(INDEX(#REF!,MATCH($Q813,#REF!,0)),"")</f>
        <v/>
      </c>
      <c r="Y813" s="46" t="str">
        <f t="array" ref="Y813">IFERROR(INDEX(#REF!,MATCH($Q813,#REF!,0)),"")</f>
        <v/>
      </c>
      <c r="Z813" s="46" t="str">
        <f t="array" ref="Z813">IFERROR(INDEX(#REF!,MATCH($Q813,#REF!,0)),"")</f>
        <v/>
      </c>
      <c r="AA813" s="46" t="e">
        <f t="shared" si="12"/>
        <v>#VALUE!</v>
      </c>
      <c r="AB813" s="44"/>
      <c r="AC813" s="44"/>
      <c r="AD813" s="44"/>
    </row>
    <row r="814" spans="1:30" ht="15.75" hidden="1" customHeight="1">
      <c r="A814" s="76" t="s">
        <v>1885</v>
      </c>
      <c r="B814" s="47" t="s">
        <v>1049</v>
      </c>
      <c r="C814" s="60" t="s">
        <v>1886</v>
      </c>
      <c r="D814" s="49" t="s">
        <v>53</v>
      </c>
      <c r="E814" s="49">
        <v>30</v>
      </c>
      <c r="F814" s="50">
        <v>5100</v>
      </c>
      <c r="G814" s="51" t="s">
        <v>54</v>
      </c>
      <c r="H814" s="52">
        <v>46174</v>
      </c>
      <c r="I814" s="53" t="s">
        <v>55</v>
      </c>
      <c r="J814" s="53" t="s">
        <v>56</v>
      </c>
      <c r="K814" s="53" t="s">
        <v>164</v>
      </c>
      <c r="L814" s="53" t="s">
        <v>58</v>
      </c>
      <c r="M814" s="54" t="s">
        <v>148</v>
      </c>
      <c r="N814" s="55" t="s">
        <v>951</v>
      </c>
      <c r="O814" s="56" t="s">
        <v>60</v>
      </c>
      <c r="P814" s="56"/>
      <c r="Q814" s="56"/>
      <c r="R814" s="57" t="s">
        <v>729</v>
      </c>
      <c r="S814" s="57" t="s">
        <v>1887</v>
      </c>
      <c r="T814" s="56"/>
      <c r="U814" s="56"/>
      <c r="V814" s="57" t="str">
        <f t="array" ref="V814">IFERROR(INDEX(#REF!,MATCH($Q814,#REF!,0)),"")</f>
        <v/>
      </c>
      <c r="W814" s="57" t="str">
        <f t="array" ref="W814">IFERROR(INDEX(#REF!,MATCH($Q814,#REF!,0)),"")</f>
        <v/>
      </c>
      <c r="X814" s="58" t="str">
        <f t="array" ref="X814">IFERROR(INDEX(#REF!,MATCH($Q814,#REF!,0)),"")</f>
        <v/>
      </c>
      <c r="Y814" s="58" t="str">
        <f t="array" ref="Y814">IFERROR(INDEX(#REF!,MATCH($Q814,#REF!,0)),"")</f>
        <v/>
      </c>
      <c r="Z814" s="58" t="str">
        <f t="array" ref="Z814">IFERROR(INDEX(#REF!,MATCH($Q814,#REF!,0)),"")</f>
        <v/>
      </c>
      <c r="AA814" s="58" t="e">
        <f t="shared" si="12"/>
        <v>#VALUE!</v>
      </c>
      <c r="AB814" s="56"/>
      <c r="AC814" s="56"/>
      <c r="AD814" s="56"/>
    </row>
    <row r="815" spans="1:30" ht="15.75" hidden="1" customHeight="1">
      <c r="A815" s="71" t="s">
        <v>1888</v>
      </c>
      <c r="B815" s="35" t="s">
        <v>1049</v>
      </c>
      <c r="C815" s="36" t="s">
        <v>1889</v>
      </c>
      <c r="D815" s="37" t="s">
        <v>53</v>
      </c>
      <c r="E815" s="37">
        <v>560</v>
      </c>
      <c r="F815" s="38">
        <v>4972.8</v>
      </c>
      <c r="G815" s="39" t="s">
        <v>54</v>
      </c>
      <c r="H815" s="40">
        <v>46204</v>
      </c>
      <c r="I815" s="41" t="s">
        <v>55</v>
      </c>
      <c r="J815" s="41" t="s">
        <v>56</v>
      </c>
      <c r="K815" s="41" t="s">
        <v>164</v>
      </c>
      <c r="L815" s="41" t="s">
        <v>58</v>
      </c>
      <c r="M815" s="42" t="s">
        <v>153</v>
      </c>
      <c r="N815" s="43" t="s">
        <v>951</v>
      </c>
      <c r="O815" s="44" t="s">
        <v>60</v>
      </c>
      <c r="P815" s="44"/>
      <c r="Q815" s="44"/>
      <c r="R815" s="45" t="s">
        <v>562</v>
      </c>
      <c r="S815" s="45" t="s">
        <v>563</v>
      </c>
      <c r="T815" s="44"/>
      <c r="U815" s="44"/>
      <c r="V815" s="45" t="str">
        <f t="array" ref="V815">IFERROR(INDEX(#REF!,MATCH($Q815,#REF!,0)),"")</f>
        <v/>
      </c>
      <c r="W815" s="45" t="str">
        <f t="array" ref="W815">IFERROR(INDEX(#REF!,MATCH($Q815,#REF!,0)),"")</f>
        <v/>
      </c>
      <c r="X815" s="46" t="str">
        <f t="array" ref="X815">IFERROR(INDEX(#REF!,MATCH($Q815,#REF!,0)),"")</f>
        <v/>
      </c>
      <c r="Y815" s="46" t="str">
        <f t="array" ref="Y815">IFERROR(INDEX(#REF!,MATCH($Q815,#REF!,0)),"")</f>
        <v/>
      </c>
      <c r="Z815" s="46" t="str">
        <f t="array" ref="Z815">IFERROR(INDEX(#REF!,MATCH($Q815,#REF!,0)),"")</f>
        <v/>
      </c>
      <c r="AA815" s="46" t="e">
        <f t="shared" si="12"/>
        <v>#VALUE!</v>
      </c>
      <c r="AB815" s="44"/>
      <c r="AC815" s="44"/>
      <c r="AD815" s="44"/>
    </row>
    <row r="816" spans="1:30" ht="15.75" hidden="1" customHeight="1">
      <c r="A816" s="76" t="s">
        <v>1890</v>
      </c>
      <c r="B816" s="47" t="s">
        <v>1049</v>
      </c>
      <c r="C816" s="60" t="s">
        <v>1891</v>
      </c>
      <c r="D816" s="49" t="s">
        <v>53</v>
      </c>
      <c r="E816" s="49">
        <v>300</v>
      </c>
      <c r="F816" s="50">
        <v>4740</v>
      </c>
      <c r="G816" s="51" t="s">
        <v>54</v>
      </c>
      <c r="H816" s="52">
        <v>46204</v>
      </c>
      <c r="I816" s="53" t="s">
        <v>55</v>
      </c>
      <c r="J816" s="53" t="s">
        <v>56</v>
      </c>
      <c r="K816" s="53" t="s">
        <v>164</v>
      </c>
      <c r="L816" s="53" t="s">
        <v>58</v>
      </c>
      <c r="M816" s="54" t="s">
        <v>136</v>
      </c>
      <c r="N816" s="55" t="s">
        <v>951</v>
      </c>
      <c r="O816" s="56" t="s">
        <v>60</v>
      </c>
      <c r="P816" s="56"/>
      <c r="Q816" s="56"/>
      <c r="R816" s="57" t="s">
        <v>476</v>
      </c>
      <c r="S816" s="57" t="s">
        <v>477</v>
      </c>
      <c r="T816" s="56"/>
      <c r="U816" s="56"/>
      <c r="V816" s="57" t="str">
        <f t="array" ref="V816">IFERROR(INDEX(#REF!,MATCH($Q816,#REF!,0)),"")</f>
        <v/>
      </c>
      <c r="W816" s="57" t="str">
        <f t="array" ref="W816">IFERROR(INDEX(#REF!,MATCH($Q816,#REF!,0)),"")</f>
        <v/>
      </c>
      <c r="X816" s="58" t="str">
        <f t="array" ref="X816">IFERROR(INDEX(#REF!,MATCH($Q816,#REF!,0)),"")</f>
        <v/>
      </c>
      <c r="Y816" s="58" t="str">
        <f t="array" ref="Y816">IFERROR(INDEX(#REF!,MATCH($Q816,#REF!,0)),"")</f>
        <v/>
      </c>
      <c r="Z816" s="58" t="str">
        <f t="array" ref="Z816">IFERROR(INDEX(#REF!,MATCH($Q816,#REF!,0)),"")</f>
        <v/>
      </c>
      <c r="AA816" s="58" t="e">
        <f t="shared" si="12"/>
        <v>#VALUE!</v>
      </c>
      <c r="AB816" s="56"/>
      <c r="AC816" s="56"/>
      <c r="AD816" s="56"/>
    </row>
    <row r="817" spans="1:30" ht="15.75" hidden="1" customHeight="1">
      <c r="A817" s="71" t="s">
        <v>1892</v>
      </c>
      <c r="B817" s="35" t="s">
        <v>1049</v>
      </c>
      <c r="C817" s="36" t="s">
        <v>371</v>
      </c>
      <c r="D817" s="37" t="s">
        <v>53</v>
      </c>
      <c r="E817" s="37">
        <v>300</v>
      </c>
      <c r="F817" s="38">
        <v>4470</v>
      </c>
      <c r="G817" s="39" t="s">
        <v>54</v>
      </c>
      <c r="H817" s="40">
        <v>46204</v>
      </c>
      <c r="I817" s="41" t="s">
        <v>55</v>
      </c>
      <c r="J817" s="41" t="s">
        <v>56</v>
      </c>
      <c r="K817" s="41" t="s">
        <v>164</v>
      </c>
      <c r="L817" s="41" t="s">
        <v>58</v>
      </c>
      <c r="M817" s="42" t="s">
        <v>136</v>
      </c>
      <c r="N817" s="43" t="s">
        <v>951</v>
      </c>
      <c r="O817" s="44" t="s">
        <v>60</v>
      </c>
      <c r="P817" s="44"/>
      <c r="Q817" s="44"/>
      <c r="R817" s="45" t="s">
        <v>304</v>
      </c>
      <c r="S817" s="45" t="s">
        <v>305</v>
      </c>
      <c r="T817" s="44"/>
      <c r="U817" s="44"/>
      <c r="V817" s="45" t="str">
        <f t="array" ref="V817">IFERROR(INDEX(#REF!,MATCH($Q817,#REF!,0)),"")</f>
        <v/>
      </c>
      <c r="W817" s="45" t="str">
        <f t="array" ref="W817">IFERROR(INDEX(#REF!,MATCH($Q817,#REF!,0)),"")</f>
        <v/>
      </c>
      <c r="X817" s="46" t="str">
        <f t="array" ref="X817">IFERROR(INDEX(#REF!,MATCH($Q817,#REF!,0)),"")</f>
        <v/>
      </c>
      <c r="Y817" s="46" t="str">
        <f t="array" ref="Y817">IFERROR(INDEX(#REF!,MATCH($Q817,#REF!,0)),"")</f>
        <v/>
      </c>
      <c r="Z817" s="46" t="str">
        <f t="array" ref="Z817">IFERROR(INDEX(#REF!,MATCH($Q817,#REF!,0)),"")</f>
        <v/>
      </c>
      <c r="AA817" s="46" t="e">
        <f t="shared" si="12"/>
        <v>#VALUE!</v>
      </c>
      <c r="AB817" s="44"/>
      <c r="AC817" s="44"/>
      <c r="AD817" s="44"/>
    </row>
    <row r="818" spans="1:30" ht="15.75" hidden="1" customHeight="1">
      <c r="A818" s="76" t="s">
        <v>1893</v>
      </c>
      <c r="B818" s="47" t="s">
        <v>1049</v>
      </c>
      <c r="C818" s="60" t="s">
        <v>1894</v>
      </c>
      <c r="D818" s="49" t="s">
        <v>53</v>
      </c>
      <c r="E818" s="49">
        <v>60</v>
      </c>
      <c r="F818" s="50">
        <v>4320</v>
      </c>
      <c r="G818" s="51" t="s">
        <v>54</v>
      </c>
      <c r="H818" s="52">
        <v>46204</v>
      </c>
      <c r="I818" s="53" t="s">
        <v>55</v>
      </c>
      <c r="J818" s="53" t="s">
        <v>56</v>
      </c>
      <c r="K818" s="53" t="s">
        <v>164</v>
      </c>
      <c r="L818" s="53" t="s">
        <v>58</v>
      </c>
      <c r="M818" s="54" t="s">
        <v>148</v>
      </c>
      <c r="N818" s="55" t="s">
        <v>951</v>
      </c>
      <c r="O818" s="56" t="s">
        <v>60</v>
      </c>
      <c r="P818" s="56"/>
      <c r="Q818" s="56"/>
      <c r="R818" s="57" t="s">
        <v>729</v>
      </c>
      <c r="S818" s="57" t="s">
        <v>730</v>
      </c>
      <c r="T818" s="56"/>
      <c r="U818" s="56"/>
      <c r="V818" s="57" t="str">
        <f t="array" ref="V818">IFERROR(INDEX(#REF!,MATCH($Q818,#REF!,0)),"")</f>
        <v/>
      </c>
      <c r="W818" s="57" t="str">
        <f t="array" ref="W818">IFERROR(INDEX(#REF!,MATCH($Q818,#REF!,0)),"")</f>
        <v/>
      </c>
      <c r="X818" s="58" t="str">
        <f t="array" ref="X818">IFERROR(INDEX(#REF!,MATCH($Q818,#REF!,0)),"")</f>
        <v/>
      </c>
      <c r="Y818" s="58" t="str">
        <f t="array" ref="Y818">IFERROR(INDEX(#REF!,MATCH($Q818,#REF!,0)),"")</f>
        <v/>
      </c>
      <c r="Z818" s="58" t="str">
        <f t="array" ref="Z818">IFERROR(INDEX(#REF!,MATCH($Q818,#REF!,0)),"")</f>
        <v/>
      </c>
      <c r="AA818" s="58" t="e">
        <f t="shared" si="12"/>
        <v>#VALUE!</v>
      </c>
      <c r="AB818" s="56"/>
      <c r="AC818" s="56"/>
      <c r="AD818" s="56"/>
    </row>
    <row r="819" spans="1:30" ht="15.75" hidden="1" customHeight="1">
      <c r="A819" s="71" t="s">
        <v>1895</v>
      </c>
      <c r="B819" s="35" t="s">
        <v>1049</v>
      </c>
      <c r="C819" s="36" t="s">
        <v>1896</v>
      </c>
      <c r="D819" s="37" t="s">
        <v>53</v>
      </c>
      <c r="E819" s="37">
        <v>50</v>
      </c>
      <c r="F819" s="38">
        <v>4000</v>
      </c>
      <c r="G819" s="39" t="s">
        <v>54</v>
      </c>
      <c r="H819" s="40">
        <v>46204</v>
      </c>
      <c r="I819" s="41" t="s">
        <v>55</v>
      </c>
      <c r="J819" s="41" t="s">
        <v>56</v>
      </c>
      <c r="K819" s="41" t="s">
        <v>164</v>
      </c>
      <c r="L819" s="41" t="s">
        <v>58</v>
      </c>
      <c r="M819" s="42" t="s">
        <v>59</v>
      </c>
      <c r="N819" s="43" t="s">
        <v>951</v>
      </c>
      <c r="O819" s="44" t="s">
        <v>60</v>
      </c>
      <c r="P819" s="44"/>
      <c r="Q819" s="44"/>
      <c r="R819" s="45" t="s">
        <v>165</v>
      </c>
      <c r="S819" s="45" t="s">
        <v>505</v>
      </c>
      <c r="T819" s="44"/>
      <c r="U819" s="44"/>
      <c r="V819" s="45" t="str">
        <f t="array" ref="V819">IFERROR(INDEX(#REF!,MATCH($Q819,#REF!,0)),"")</f>
        <v/>
      </c>
      <c r="W819" s="45" t="str">
        <f t="array" ref="W819">IFERROR(INDEX(#REF!,MATCH($Q819,#REF!,0)),"")</f>
        <v/>
      </c>
      <c r="X819" s="46" t="str">
        <f t="array" ref="X819">IFERROR(INDEX(#REF!,MATCH($Q819,#REF!,0)),"")</f>
        <v/>
      </c>
      <c r="Y819" s="46" t="str">
        <f t="array" ref="Y819">IFERROR(INDEX(#REF!,MATCH($Q819,#REF!,0)),"")</f>
        <v/>
      </c>
      <c r="Z819" s="46" t="str">
        <f t="array" ref="Z819">IFERROR(INDEX(#REF!,MATCH($Q819,#REF!,0)),"")</f>
        <v/>
      </c>
      <c r="AA819" s="46" t="e">
        <f t="shared" si="12"/>
        <v>#VALUE!</v>
      </c>
      <c r="AB819" s="44"/>
      <c r="AC819" s="44"/>
      <c r="AD819" s="44"/>
    </row>
    <row r="820" spans="1:30" ht="15.75" hidden="1" customHeight="1">
      <c r="A820" s="76" t="s">
        <v>1897</v>
      </c>
      <c r="B820" s="47" t="s">
        <v>1049</v>
      </c>
      <c r="C820" s="60" t="s">
        <v>1898</v>
      </c>
      <c r="D820" s="49" t="s">
        <v>1899</v>
      </c>
      <c r="E820" s="49">
        <v>400</v>
      </c>
      <c r="F820" s="50">
        <v>4000</v>
      </c>
      <c r="G820" s="51" t="s">
        <v>54</v>
      </c>
      <c r="H820" s="52">
        <v>46204</v>
      </c>
      <c r="I820" s="53" t="s">
        <v>55</v>
      </c>
      <c r="J820" s="53" t="s">
        <v>56</v>
      </c>
      <c r="K820" s="53" t="s">
        <v>164</v>
      </c>
      <c r="L820" s="53" t="s">
        <v>58</v>
      </c>
      <c r="M820" s="54" t="s">
        <v>109</v>
      </c>
      <c r="N820" s="55" t="s">
        <v>951</v>
      </c>
      <c r="O820" s="56" t="s">
        <v>60</v>
      </c>
      <c r="P820" s="56"/>
      <c r="Q820" s="56"/>
      <c r="R820" s="57" t="s">
        <v>729</v>
      </c>
      <c r="S820" s="57" t="s">
        <v>730</v>
      </c>
      <c r="T820" s="56"/>
      <c r="U820" s="56"/>
      <c r="V820" s="57" t="str">
        <f t="array" ref="V820">IFERROR(INDEX(#REF!,MATCH($Q820,#REF!,0)),"")</f>
        <v/>
      </c>
      <c r="W820" s="57" t="str">
        <f t="array" ref="W820">IFERROR(INDEX(#REF!,MATCH($Q820,#REF!,0)),"")</f>
        <v/>
      </c>
      <c r="X820" s="58" t="str">
        <f t="array" ref="X820">IFERROR(INDEX(#REF!,MATCH($Q820,#REF!,0)),"")</f>
        <v/>
      </c>
      <c r="Y820" s="58" t="str">
        <f t="array" ref="Y820">IFERROR(INDEX(#REF!,MATCH($Q820,#REF!,0)),"")</f>
        <v/>
      </c>
      <c r="Z820" s="58" t="str">
        <f t="array" ref="Z820">IFERROR(INDEX(#REF!,MATCH($Q820,#REF!,0)),"")</f>
        <v/>
      </c>
      <c r="AA820" s="58" t="e">
        <f t="shared" si="12"/>
        <v>#VALUE!</v>
      </c>
      <c r="AB820" s="56"/>
      <c r="AC820" s="56"/>
      <c r="AD820" s="56"/>
    </row>
    <row r="821" spans="1:30" ht="15.75" hidden="1" customHeight="1">
      <c r="A821" s="71" t="s">
        <v>1900</v>
      </c>
      <c r="B821" s="35" t="s">
        <v>1049</v>
      </c>
      <c r="C821" s="36" t="s">
        <v>1901</v>
      </c>
      <c r="D821" s="37" t="s">
        <v>1899</v>
      </c>
      <c r="E821" s="37">
        <v>400</v>
      </c>
      <c r="F821" s="38">
        <v>4000</v>
      </c>
      <c r="G821" s="39" t="s">
        <v>54</v>
      </c>
      <c r="H821" s="40">
        <v>46204</v>
      </c>
      <c r="I821" s="41" t="s">
        <v>55</v>
      </c>
      <c r="J821" s="41" t="s">
        <v>56</v>
      </c>
      <c r="K821" s="41" t="s">
        <v>164</v>
      </c>
      <c r="L821" s="41" t="s">
        <v>58</v>
      </c>
      <c r="M821" s="42" t="s">
        <v>109</v>
      </c>
      <c r="N821" s="43" t="s">
        <v>951</v>
      </c>
      <c r="O821" s="44" t="s">
        <v>60</v>
      </c>
      <c r="P821" s="44"/>
      <c r="Q821" s="44"/>
      <c r="R821" s="45" t="s">
        <v>729</v>
      </c>
      <c r="S821" s="45" t="s">
        <v>730</v>
      </c>
      <c r="T821" s="44"/>
      <c r="U821" s="44"/>
      <c r="V821" s="45" t="str">
        <f t="array" ref="V821">IFERROR(INDEX(#REF!,MATCH($Q821,#REF!,0)),"")</f>
        <v/>
      </c>
      <c r="W821" s="45" t="str">
        <f t="array" ref="W821">IFERROR(INDEX(#REF!,MATCH($Q821,#REF!,0)),"")</f>
        <v/>
      </c>
      <c r="X821" s="46" t="str">
        <f t="array" ref="X821">IFERROR(INDEX(#REF!,MATCH($Q821,#REF!,0)),"")</f>
        <v/>
      </c>
      <c r="Y821" s="46" t="str">
        <f t="array" ref="Y821">IFERROR(INDEX(#REF!,MATCH($Q821,#REF!,0)),"")</f>
        <v/>
      </c>
      <c r="Z821" s="46" t="str">
        <f t="array" ref="Z821">IFERROR(INDEX(#REF!,MATCH($Q821,#REF!,0)),"")</f>
        <v/>
      </c>
      <c r="AA821" s="46" t="e">
        <f t="shared" si="12"/>
        <v>#VALUE!</v>
      </c>
      <c r="AB821" s="44"/>
      <c r="AC821" s="44"/>
      <c r="AD821" s="44"/>
    </row>
    <row r="822" spans="1:30" ht="15.75" hidden="1" customHeight="1">
      <c r="A822" s="76" t="s">
        <v>1902</v>
      </c>
      <c r="B822" s="47" t="s">
        <v>1049</v>
      </c>
      <c r="C822" s="60" t="s">
        <v>1903</v>
      </c>
      <c r="D822" s="49" t="s">
        <v>53</v>
      </c>
      <c r="E822" s="49">
        <v>20</v>
      </c>
      <c r="F822" s="50">
        <v>3940</v>
      </c>
      <c r="G822" s="51" t="s">
        <v>54</v>
      </c>
      <c r="H822" s="52">
        <v>46174</v>
      </c>
      <c r="I822" s="53" t="s">
        <v>55</v>
      </c>
      <c r="J822" s="53" t="s">
        <v>56</v>
      </c>
      <c r="K822" s="53" t="s">
        <v>164</v>
      </c>
      <c r="L822" s="53" t="s">
        <v>58</v>
      </c>
      <c r="M822" s="54" t="s">
        <v>153</v>
      </c>
      <c r="N822" s="55" t="s">
        <v>951</v>
      </c>
      <c r="O822" s="56" t="s">
        <v>60</v>
      </c>
      <c r="P822" s="56"/>
      <c r="Q822" s="56"/>
      <c r="R822" s="57" t="s">
        <v>158</v>
      </c>
      <c r="S822" s="57" t="s">
        <v>1222</v>
      </c>
      <c r="T822" s="56"/>
      <c r="U822" s="56"/>
      <c r="V822" s="57" t="str">
        <f t="array" ref="V822">IFERROR(INDEX(#REF!,MATCH($Q822,#REF!,0)),"")</f>
        <v/>
      </c>
      <c r="W822" s="57" t="str">
        <f t="array" ref="W822">IFERROR(INDEX(#REF!,MATCH($Q822,#REF!,0)),"")</f>
        <v/>
      </c>
      <c r="X822" s="58" t="str">
        <f t="array" ref="X822">IFERROR(INDEX(#REF!,MATCH($Q822,#REF!,0)),"")</f>
        <v/>
      </c>
      <c r="Y822" s="58" t="str">
        <f t="array" ref="Y822">IFERROR(INDEX(#REF!,MATCH($Q822,#REF!,0)),"")</f>
        <v/>
      </c>
      <c r="Z822" s="58" t="str">
        <f t="array" ref="Z822">IFERROR(INDEX(#REF!,MATCH($Q822,#REF!,0)),"")</f>
        <v/>
      </c>
      <c r="AA822" s="58" t="e">
        <f t="shared" si="12"/>
        <v>#VALUE!</v>
      </c>
      <c r="AB822" s="56"/>
      <c r="AC822" s="56"/>
      <c r="AD822" s="56"/>
    </row>
    <row r="823" spans="1:30" ht="15.75" hidden="1" customHeight="1">
      <c r="A823" s="71" t="s">
        <v>1904</v>
      </c>
      <c r="B823" s="35" t="s">
        <v>1049</v>
      </c>
      <c r="C823" s="36" t="s">
        <v>1905</v>
      </c>
      <c r="D823" s="37" t="s">
        <v>53</v>
      </c>
      <c r="E823" s="37">
        <v>1000</v>
      </c>
      <c r="F823" s="38">
        <v>3900</v>
      </c>
      <c r="G823" s="39" t="s">
        <v>54</v>
      </c>
      <c r="H823" s="40">
        <v>46174</v>
      </c>
      <c r="I823" s="41" t="s">
        <v>55</v>
      </c>
      <c r="J823" s="41" t="s">
        <v>56</v>
      </c>
      <c r="K823" s="41" t="s">
        <v>164</v>
      </c>
      <c r="L823" s="41" t="s">
        <v>58</v>
      </c>
      <c r="M823" s="42" t="s">
        <v>109</v>
      </c>
      <c r="N823" s="43" t="s">
        <v>951</v>
      </c>
      <c r="O823" s="44" t="s">
        <v>60</v>
      </c>
      <c r="P823" s="44"/>
      <c r="Q823" s="44"/>
      <c r="R823" s="45" t="s">
        <v>562</v>
      </c>
      <c r="S823" s="45" t="s">
        <v>563</v>
      </c>
      <c r="T823" s="44"/>
      <c r="U823" s="44"/>
      <c r="V823" s="45" t="str">
        <f t="array" ref="V823">IFERROR(INDEX(#REF!,MATCH($Q823,#REF!,0)),"")</f>
        <v/>
      </c>
      <c r="W823" s="45" t="str">
        <f t="array" ref="W823">IFERROR(INDEX(#REF!,MATCH($Q823,#REF!,0)),"")</f>
        <v/>
      </c>
      <c r="X823" s="46" t="str">
        <f t="array" ref="X823">IFERROR(INDEX(#REF!,MATCH($Q823,#REF!,0)),"")</f>
        <v/>
      </c>
      <c r="Y823" s="46" t="str">
        <f t="array" ref="Y823">IFERROR(INDEX(#REF!,MATCH($Q823,#REF!,0)),"")</f>
        <v/>
      </c>
      <c r="Z823" s="46" t="str">
        <f t="array" ref="Z823">IFERROR(INDEX(#REF!,MATCH($Q823,#REF!,0)),"")</f>
        <v/>
      </c>
      <c r="AA823" s="46" t="e">
        <f t="shared" si="12"/>
        <v>#VALUE!</v>
      </c>
      <c r="AB823" s="44"/>
      <c r="AC823" s="44"/>
      <c r="AD823" s="44"/>
    </row>
    <row r="824" spans="1:30" ht="15.75" hidden="1" customHeight="1">
      <c r="A824" s="76" t="s">
        <v>1906</v>
      </c>
      <c r="B824" s="47" t="s">
        <v>1049</v>
      </c>
      <c r="C824" s="60" t="s">
        <v>1907</v>
      </c>
      <c r="D824" s="49" t="s">
        <v>53</v>
      </c>
      <c r="E824" s="49">
        <v>150</v>
      </c>
      <c r="F824" s="50">
        <v>3900</v>
      </c>
      <c r="G824" s="51" t="s">
        <v>54</v>
      </c>
      <c r="H824" s="52">
        <v>46174</v>
      </c>
      <c r="I824" s="53" t="s">
        <v>55</v>
      </c>
      <c r="J824" s="53" t="s">
        <v>56</v>
      </c>
      <c r="K824" s="53" t="s">
        <v>164</v>
      </c>
      <c r="L824" s="53" t="s">
        <v>58</v>
      </c>
      <c r="M824" s="54" t="s">
        <v>73</v>
      </c>
      <c r="N824" s="55" t="s">
        <v>951</v>
      </c>
      <c r="O824" s="56" t="s">
        <v>60</v>
      </c>
      <c r="P824" s="56"/>
      <c r="Q824" s="56"/>
      <c r="R824" s="57" t="s">
        <v>158</v>
      </c>
      <c r="S824" s="57" t="s">
        <v>515</v>
      </c>
      <c r="T824" s="56"/>
      <c r="U824" s="56"/>
      <c r="V824" s="57" t="str">
        <f t="array" ref="V824">IFERROR(INDEX(#REF!,MATCH($Q824,#REF!,0)),"")</f>
        <v/>
      </c>
      <c r="W824" s="57" t="str">
        <f t="array" ref="W824">IFERROR(INDEX(#REF!,MATCH($Q824,#REF!,0)),"")</f>
        <v/>
      </c>
      <c r="X824" s="58" t="str">
        <f t="array" ref="X824">IFERROR(INDEX(#REF!,MATCH($Q824,#REF!,0)),"")</f>
        <v/>
      </c>
      <c r="Y824" s="58" t="str">
        <f t="array" ref="Y824">IFERROR(INDEX(#REF!,MATCH($Q824,#REF!,0)),"")</f>
        <v/>
      </c>
      <c r="Z824" s="58" t="str">
        <f t="array" ref="Z824">IFERROR(INDEX(#REF!,MATCH($Q824,#REF!,0)),"")</f>
        <v/>
      </c>
      <c r="AA824" s="58" t="e">
        <f t="shared" si="12"/>
        <v>#VALUE!</v>
      </c>
      <c r="AB824" s="56"/>
      <c r="AC824" s="56"/>
      <c r="AD824" s="56"/>
    </row>
    <row r="825" spans="1:30" ht="15.75" hidden="1" customHeight="1">
      <c r="A825" s="71" t="s">
        <v>1908</v>
      </c>
      <c r="B825" s="35" t="s">
        <v>1049</v>
      </c>
      <c r="C825" s="36" t="s">
        <v>1909</v>
      </c>
      <c r="D825" s="37" t="s">
        <v>53</v>
      </c>
      <c r="E825" s="37">
        <v>150</v>
      </c>
      <c r="F825" s="38">
        <v>3900</v>
      </c>
      <c r="G825" s="39" t="s">
        <v>54</v>
      </c>
      <c r="H825" s="40">
        <v>46174</v>
      </c>
      <c r="I825" s="41" t="s">
        <v>55</v>
      </c>
      <c r="J825" s="41" t="s">
        <v>56</v>
      </c>
      <c r="K825" s="41" t="s">
        <v>164</v>
      </c>
      <c r="L825" s="41" t="s">
        <v>58</v>
      </c>
      <c r="M825" s="42" t="s">
        <v>73</v>
      </c>
      <c r="N825" s="43" t="s">
        <v>951</v>
      </c>
      <c r="O825" s="44" t="s">
        <v>60</v>
      </c>
      <c r="P825" s="44"/>
      <c r="Q825" s="44"/>
      <c r="R825" s="45" t="s">
        <v>158</v>
      </c>
      <c r="S825" s="45" t="s">
        <v>515</v>
      </c>
      <c r="T825" s="44"/>
      <c r="U825" s="44"/>
      <c r="V825" s="45" t="str">
        <f t="array" ref="V825">IFERROR(INDEX(#REF!,MATCH($Q825,#REF!,0)),"")</f>
        <v/>
      </c>
      <c r="W825" s="45" t="str">
        <f t="array" ref="W825">IFERROR(INDEX(#REF!,MATCH($Q825,#REF!,0)),"")</f>
        <v/>
      </c>
      <c r="X825" s="46" t="str">
        <f t="array" ref="X825">IFERROR(INDEX(#REF!,MATCH($Q825,#REF!,0)),"")</f>
        <v/>
      </c>
      <c r="Y825" s="46" t="str">
        <f t="array" ref="Y825">IFERROR(INDEX(#REF!,MATCH($Q825,#REF!,0)),"")</f>
        <v/>
      </c>
      <c r="Z825" s="46" t="str">
        <f t="array" ref="Z825">IFERROR(INDEX(#REF!,MATCH($Q825,#REF!,0)),"")</f>
        <v/>
      </c>
      <c r="AA825" s="46" t="e">
        <f t="shared" si="12"/>
        <v>#VALUE!</v>
      </c>
      <c r="AB825" s="44"/>
      <c r="AC825" s="44"/>
      <c r="AD825" s="44"/>
    </row>
    <row r="826" spans="1:30" ht="15.75" hidden="1" customHeight="1">
      <c r="A826" s="76" t="s">
        <v>1910</v>
      </c>
      <c r="B826" s="47" t="s">
        <v>1049</v>
      </c>
      <c r="C826" s="60" t="s">
        <v>1911</v>
      </c>
      <c r="D826" s="49" t="s">
        <v>53</v>
      </c>
      <c r="E826" s="49">
        <v>200</v>
      </c>
      <c r="F826" s="50">
        <v>3800</v>
      </c>
      <c r="G826" s="51" t="s">
        <v>54</v>
      </c>
      <c r="H826" s="52">
        <v>46174</v>
      </c>
      <c r="I826" s="53" t="s">
        <v>55</v>
      </c>
      <c r="J826" s="53" t="s">
        <v>56</v>
      </c>
      <c r="K826" s="53" t="s">
        <v>164</v>
      </c>
      <c r="L826" s="53" t="s">
        <v>58</v>
      </c>
      <c r="M826" s="54" t="s">
        <v>148</v>
      </c>
      <c r="N826" s="55" t="s">
        <v>951</v>
      </c>
      <c r="O826" s="56" t="s">
        <v>60</v>
      </c>
      <c r="P826" s="56"/>
      <c r="Q826" s="56"/>
      <c r="R826" s="57" t="s">
        <v>1400</v>
      </c>
      <c r="S826" s="57" t="s">
        <v>1401</v>
      </c>
      <c r="T826" s="56"/>
      <c r="U826" s="56"/>
      <c r="V826" s="57" t="str">
        <f t="array" ref="V826">IFERROR(INDEX(#REF!,MATCH($Q826,#REF!,0)),"")</f>
        <v/>
      </c>
      <c r="W826" s="57" t="str">
        <f t="array" ref="W826">IFERROR(INDEX(#REF!,MATCH($Q826,#REF!,0)),"")</f>
        <v/>
      </c>
      <c r="X826" s="58" t="str">
        <f t="array" ref="X826">IFERROR(INDEX(#REF!,MATCH($Q826,#REF!,0)),"")</f>
        <v/>
      </c>
      <c r="Y826" s="58" t="str">
        <f t="array" ref="Y826">IFERROR(INDEX(#REF!,MATCH($Q826,#REF!,0)),"")</f>
        <v/>
      </c>
      <c r="Z826" s="58" t="str">
        <f t="array" ref="Z826">IFERROR(INDEX(#REF!,MATCH($Q826,#REF!,0)),"")</f>
        <v/>
      </c>
      <c r="AA826" s="58" t="e">
        <f t="shared" si="12"/>
        <v>#VALUE!</v>
      </c>
      <c r="AB826" s="56"/>
      <c r="AC826" s="56"/>
      <c r="AD826" s="56"/>
    </row>
    <row r="827" spans="1:30" ht="15.75" hidden="1" customHeight="1">
      <c r="A827" s="71" t="s">
        <v>1912</v>
      </c>
      <c r="B827" s="35" t="s">
        <v>1049</v>
      </c>
      <c r="C827" s="36" t="s">
        <v>1913</v>
      </c>
      <c r="D827" s="37" t="s">
        <v>1791</v>
      </c>
      <c r="E827" s="37">
        <v>150</v>
      </c>
      <c r="F827" s="38">
        <v>3748.5</v>
      </c>
      <c r="G827" s="39" t="s">
        <v>54</v>
      </c>
      <c r="H827" s="40">
        <v>46174</v>
      </c>
      <c r="I827" s="41" t="s">
        <v>55</v>
      </c>
      <c r="J827" s="41" t="s">
        <v>56</v>
      </c>
      <c r="K827" s="41" t="s">
        <v>164</v>
      </c>
      <c r="L827" s="41" t="s">
        <v>58</v>
      </c>
      <c r="M827" s="42" t="s">
        <v>148</v>
      </c>
      <c r="N827" s="43" t="s">
        <v>951</v>
      </c>
      <c r="O827" s="44" t="s">
        <v>60</v>
      </c>
      <c r="P827" s="44"/>
      <c r="Q827" s="44"/>
      <c r="R827" s="45" t="s">
        <v>562</v>
      </c>
      <c r="S827" s="45" t="s">
        <v>1792</v>
      </c>
      <c r="T827" s="44"/>
      <c r="U827" s="44"/>
      <c r="V827" s="45" t="str">
        <f t="array" ref="V827">IFERROR(INDEX(#REF!,MATCH($Q827,#REF!,0)),"")</f>
        <v/>
      </c>
      <c r="W827" s="45" t="str">
        <f t="array" ref="W827">IFERROR(INDEX(#REF!,MATCH($Q827,#REF!,0)),"")</f>
        <v/>
      </c>
      <c r="X827" s="46" t="str">
        <f t="array" ref="X827">IFERROR(INDEX(#REF!,MATCH($Q827,#REF!,0)),"")</f>
        <v/>
      </c>
      <c r="Y827" s="46" t="str">
        <f t="array" ref="Y827">IFERROR(INDEX(#REF!,MATCH($Q827,#REF!,0)),"")</f>
        <v/>
      </c>
      <c r="Z827" s="46" t="str">
        <f t="array" ref="Z827">IFERROR(INDEX(#REF!,MATCH($Q827,#REF!,0)),"")</f>
        <v/>
      </c>
      <c r="AA827" s="46" t="e">
        <f t="shared" si="12"/>
        <v>#VALUE!</v>
      </c>
      <c r="AB827" s="44"/>
      <c r="AC827" s="44"/>
      <c r="AD827" s="44"/>
    </row>
    <row r="828" spans="1:30" ht="15.75" hidden="1" customHeight="1">
      <c r="A828" s="76" t="s">
        <v>1914</v>
      </c>
      <c r="B828" s="47" t="s">
        <v>1049</v>
      </c>
      <c r="C828" s="60" t="s">
        <v>1915</v>
      </c>
      <c r="D828" s="49" t="s">
        <v>53</v>
      </c>
      <c r="E828" s="49">
        <v>30</v>
      </c>
      <c r="F828" s="50">
        <v>3600</v>
      </c>
      <c r="G828" s="51" t="s">
        <v>54</v>
      </c>
      <c r="H828" s="52">
        <v>46174</v>
      </c>
      <c r="I828" s="53" t="s">
        <v>55</v>
      </c>
      <c r="J828" s="53" t="s">
        <v>56</v>
      </c>
      <c r="K828" s="53" t="s">
        <v>164</v>
      </c>
      <c r="L828" s="53" t="s">
        <v>58</v>
      </c>
      <c r="M828" s="54" t="s">
        <v>59</v>
      </c>
      <c r="N828" s="55" t="s">
        <v>951</v>
      </c>
      <c r="O828" s="56" t="s">
        <v>60</v>
      </c>
      <c r="P828" s="56"/>
      <c r="Q828" s="56"/>
      <c r="R828" s="57" t="s">
        <v>202</v>
      </c>
      <c r="S828" s="57" t="s">
        <v>181</v>
      </c>
      <c r="T828" s="56"/>
      <c r="U828" s="56"/>
      <c r="V828" s="57" t="str">
        <f t="array" ref="V828">IFERROR(INDEX(#REF!,MATCH($Q828,#REF!,0)),"")</f>
        <v/>
      </c>
      <c r="W828" s="57" t="str">
        <f t="array" ref="W828">IFERROR(INDEX(#REF!,MATCH($Q828,#REF!,0)),"")</f>
        <v/>
      </c>
      <c r="X828" s="58" t="str">
        <f t="array" ref="X828">IFERROR(INDEX(#REF!,MATCH($Q828,#REF!,0)),"")</f>
        <v/>
      </c>
      <c r="Y828" s="58" t="str">
        <f t="array" ref="Y828">IFERROR(INDEX(#REF!,MATCH($Q828,#REF!,0)),"")</f>
        <v/>
      </c>
      <c r="Z828" s="58" t="str">
        <f t="array" ref="Z828">IFERROR(INDEX(#REF!,MATCH($Q828,#REF!,0)),"")</f>
        <v/>
      </c>
      <c r="AA828" s="58" t="e">
        <f t="shared" si="12"/>
        <v>#VALUE!</v>
      </c>
      <c r="AB828" s="56"/>
      <c r="AC828" s="56"/>
      <c r="AD828" s="56"/>
    </row>
    <row r="829" spans="1:30" ht="15.75" hidden="1" customHeight="1">
      <c r="A829" s="71" t="s">
        <v>1916</v>
      </c>
      <c r="B829" s="35" t="s">
        <v>1049</v>
      </c>
      <c r="C829" s="36" t="s">
        <v>1917</v>
      </c>
      <c r="D829" s="72" t="s">
        <v>53</v>
      </c>
      <c r="E829" s="72">
        <v>1</v>
      </c>
      <c r="F829" s="73">
        <v>3500</v>
      </c>
      <c r="G829" s="74" t="s">
        <v>54</v>
      </c>
      <c r="H829" s="86">
        <v>46266</v>
      </c>
      <c r="I829" s="75" t="s">
        <v>55</v>
      </c>
      <c r="J829" s="75" t="s">
        <v>56</v>
      </c>
      <c r="K829" s="75" t="s">
        <v>164</v>
      </c>
      <c r="L829" s="75" t="s">
        <v>91</v>
      </c>
      <c r="M829" s="64" t="s">
        <v>95</v>
      </c>
      <c r="N829" s="69" t="s">
        <v>951</v>
      </c>
      <c r="O829" s="44" t="s">
        <v>60</v>
      </c>
      <c r="P829" s="44"/>
      <c r="Q829" s="44"/>
      <c r="R829" s="45" t="str">
        <f t="array" ref="R829">IFERROR(INDEX('BANCO DE DADOS'!$C$3:$C1104,MATCH(C829,'BANCO DE DADOS'!$B$3:$B1104,0),0),"")</f>
        <v>DOP - EPI INCENDIO ESTRUTURAL</v>
      </c>
      <c r="S829" s="45" t="str">
        <f t="array" ref="S829">IFERROR(INDEX('BANCO DE DADOS'!$D$3:$D1104,MATCH(C829,'BANCO DE DADOS'!$B$3:$B1104,0),0),"")</f>
        <v>COMPRA DE EPI PARA ATENDIMENTO A INCENDIO ESTRUTURAL</v>
      </c>
      <c r="T829" s="44"/>
      <c r="U829" s="44"/>
      <c r="V829" s="45" t="str">
        <f t="array" ref="V829">IFERROR(INDEX(#REF!,MATCH($Q829,#REF!,0)),"")</f>
        <v/>
      </c>
      <c r="W829" s="45" t="str">
        <f t="array" ref="W829">IFERROR(INDEX(#REF!,MATCH($Q829,#REF!,0)),"")</f>
        <v/>
      </c>
      <c r="X829" s="46" t="str">
        <f t="array" ref="X829">IFERROR(INDEX(#REF!,MATCH($Q829,#REF!,0)),"")</f>
        <v/>
      </c>
      <c r="Y829" s="46" t="str">
        <f t="array" ref="Y829">IFERROR(INDEX(#REF!,MATCH($Q829,#REF!,0)),"")</f>
        <v/>
      </c>
      <c r="Z829" s="46" t="str">
        <f t="array" ref="Z829">IFERROR(INDEX(#REF!,MATCH($Q829,#REF!,0)),"")</f>
        <v/>
      </c>
      <c r="AA829" s="46" t="e">
        <f t="shared" si="12"/>
        <v>#VALUE!</v>
      </c>
      <c r="AB829" s="44"/>
      <c r="AC829" s="44"/>
      <c r="AD829" s="44"/>
    </row>
    <row r="830" spans="1:30" ht="15.75" hidden="1" customHeight="1">
      <c r="A830" s="76" t="s">
        <v>1918</v>
      </c>
      <c r="B830" s="47" t="s">
        <v>1049</v>
      </c>
      <c r="C830" s="60" t="s">
        <v>1919</v>
      </c>
      <c r="D830" s="49" t="s">
        <v>53</v>
      </c>
      <c r="E830" s="49">
        <v>700</v>
      </c>
      <c r="F830" s="50">
        <v>3360</v>
      </c>
      <c r="G830" s="51" t="s">
        <v>54</v>
      </c>
      <c r="H830" s="52">
        <v>46174</v>
      </c>
      <c r="I830" s="53" t="s">
        <v>55</v>
      </c>
      <c r="J830" s="53" t="s">
        <v>56</v>
      </c>
      <c r="K830" s="53" t="s">
        <v>164</v>
      </c>
      <c r="L830" s="53" t="s">
        <v>58</v>
      </c>
      <c r="M830" s="54" t="s">
        <v>136</v>
      </c>
      <c r="N830" s="55" t="s">
        <v>951</v>
      </c>
      <c r="O830" s="56" t="s">
        <v>60</v>
      </c>
      <c r="P830" s="56"/>
      <c r="Q830" s="56"/>
      <c r="R830" s="57" t="s">
        <v>158</v>
      </c>
      <c r="S830" s="57" t="s">
        <v>515</v>
      </c>
      <c r="T830" s="56"/>
      <c r="U830" s="56"/>
      <c r="V830" s="57" t="str">
        <f t="array" ref="V830">IFERROR(INDEX(#REF!,MATCH($Q830,#REF!,0)),"")</f>
        <v/>
      </c>
      <c r="W830" s="57" t="str">
        <f t="array" ref="W830">IFERROR(INDEX(#REF!,MATCH($Q830,#REF!,0)),"")</f>
        <v/>
      </c>
      <c r="X830" s="58" t="str">
        <f t="array" ref="X830">IFERROR(INDEX(#REF!,MATCH($Q830,#REF!,0)),"")</f>
        <v/>
      </c>
      <c r="Y830" s="58" t="str">
        <f t="array" ref="Y830">IFERROR(INDEX(#REF!,MATCH($Q830,#REF!,0)),"")</f>
        <v/>
      </c>
      <c r="Z830" s="58" t="str">
        <f t="array" ref="Z830">IFERROR(INDEX(#REF!,MATCH($Q830,#REF!,0)),"")</f>
        <v/>
      </c>
      <c r="AA830" s="58" t="e">
        <f t="shared" si="12"/>
        <v>#VALUE!</v>
      </c>
      <c r="AB830" s="56"/>
      <c r="AC830" s="56"/>
      <c r="AD830" s="56"/>
    </row>
    <row r="831" spans="1:30" ht="15.75" hidden="1" customHeight="1">
      <c r="A831" s="71" t="s">
        <v>1920</v>
      </c>
      <c r="B831" s="35" t="s">
        <v>1049</v>
      </c>
      <c r="C831" s="36" t="s">
        <v>1921</v>
      </c>
      <c r="D831" s="37" t="s">
        <v>53</v>
      </c>
      <c r="E831" s="37">
        <v>80</v>
      </c>
      <c r="F831" s="38">
        <v>3360</v>
      </c>
      <c r="G831" s="39" t="s">
        <v>54</v>
      </c>
      <c r="H831" s="40">
        <v>46174</v>
      </c>
      <c r="I831" s="41" t="s">
        <v>55</v>
      </c>
      <c r="J831" s="41" t="s">
        <v>56</v>
      </c>
      <c r="K831" s="41" t="s">
        <v>164</v>
      </c>
      <c r="L831" s="41" t="s">
        <v>58</v>
      </c>
      <c r="M831" s="42" t="s">
        <v>109</v>
      </c>
      <c r="N831" s="43" t="s">
        <v>951</v>
      </c>
      <c r="O831" s="44" t="s">
        <v>60</v>
      </c>
      <c r="P831" s="44"/>
      <c r="Q831" s="44"/>
      <c r="R831" s="45" t="s">
        <v>1768</v>
      </c>
      <c r="S831" s="45" t="s">
        <v>1769</v>
      </c>
      <c r="T831" s="44"/>
      <c r="U831" s="44"/>
      <c r="V831" s="45" t="str">
        <f t="array" ref="V831">IFERROR(INDEX(#REF!,MATCH($Q831,#REF!,0)),"")</f>
        <v/>
      </c>
      <c r="W831" s="45" t="str">
        <f t="array" ref="W831">IFERROR(INDEX(#REF!,MATCH($Q831,#REF!,0)),"")</f>
        <v/>
      </c>
      <c r="X831" s="46" t="str">
        <f t="array" ref="X831">IFERROR(INDEX(#REF!,MATCH($Q831,#REF!,0)),"")</f>
        <v/>
      </c>
      <c r="Y831" s="46" t="str">
        <f t="array" ref="Y831">IFERROR(INDEX(#REF!,MATCH($Q831,#REF!,0)),"")</f>
        <v/>
      </c>
      <c r="Z831" s="46" t="str">
        <f t="array" ref="Z831">IFERROR(INDEX(#REF!,MATCH($Q831,#REF!,0)),"")</f>
        <v/>
      </c>
      <c r="AA831" s="46" t="e">
        <f t="shared" si="12"/>
        <v>#VALUE!</v>
      </c>
      <c r="AB831" s="44"/>
      <c r="AC831" s="44"/>
      <c r="AD831" s="44"/>
    </row>
    <row r="832" spans="1:30" ht="15.75" hidden="1" customHeight="1">
      <c r="A832" s="76" t="s">
        <v>1922</v>
      </c>
      <c r="B832" s="47" t="s">
        <v>1049</v>
      </c>
      <c r="C832" s="60" t="s">
        <v>1923</v>
      </c>
      <c r="D832" s="49" t="s">
        <v>53</v>
      </c>
      <c r="E832" s="49">
        <v>500</v>
      </c>
      <c r="F832" s="50">
        <v>3250</v>
      </c>
      <c r="G832" s="51" t="s">
        <v>54</v>
      </c>
      <c r="H832" s="52">
        <v>46174</v>
      </c>
      <c r="I832" s="53" t="s">
        <v>55</v>
      </c>
      <c r="J832" s="53" t="s">
        <v>56</v>
      </c>
      <c r="K832" s="53" t="s">
        <v>164</v>
      </c>
      <c r="L832" s="53" t="s">
        <v>58</v>
      </c>
      <c r="M832" s="62" t="s">
        <v>95</v>
      </c>
      <c r="N832" s="55" t="s">
        <v>951</v>
      </c>
      <c r="O832" s="56" t="s">
        <v>60</v>
      </c>
      <c r="P832" s="56"/>
      <c r="Q832" s="56"/>
      <c r="R832" s="57" t="s">
        <v>158</v>
      </c>
      <c r="S832" s="57" t="s">
        <v>281</v>
      </c>
      <c r="T832" s="56"/>
      <c r="U832" s="56"/>
      <c r="V832" s="57" t="str">
        <f t="array" ref="V832">IFERROR(INDEX(#REF!,MATCH($Q832,#REF!,0)),"")</f>
        <v/>
      </c>
      <c r="W832" s="57" t="str">
        <f t="array" ref="W832">IFERROR(INDEX(#REF!,MATCH($Q832,#REF!,0)),"")</f>
        <v/>
      </c>
      <c r="X832" s="58" t="str">
        <f t="array" ref="X832">IFERROR(INDEX(#REF!,MATCH($Q832,#REF!,0)),"")</f>
        <v/>
      </c>
      <c r="Y832" s="58" t="str">
        <f t="array" ref="Y832">IFERROR(INDEX(#REF!,MATCH($Q832,#REF!,0)),"")</f>
        <v/>
      </c>
      <c r="Z832" s="58" t="str">
        <f t="array" ref="Z832">IFERROR(INDEX(#REF!,MATCH($Q832,#REF!,0)),"")</f>
        <v/>
      </c>
      <c r="AA832" s="58" t="e">
        <f t="shared" si="12"/>
        <v>#VALUE!</v>
      </c>
      <c r="AB832" s="56"/>
      <c r="AC832" s="56"/>
      <c r="AD832" s="56"/>
    </row>
    <row r="833" spans="1:30" ht="15.75" hidden="1" customHeight="1">
      <c r="A833" s="71" t="s">
        <v>1924</v>
      </c>
      <c r="B833" s="35" t="s">
        <v>1049</v>
      </c>
      <c r="C833" s="36" t="s">
        <v>1925</v>
      </c>
      <c r="D833" s="37" t="s">
        <v>53</v>
      </c>
      <c r="E833" s="37">
        <v>30</v>
      </c>
      <c r="F833" s="38">
        <v>3000</v>
      </c>
      <c r="G833" s="39" t="s">
        <v>54</v>
      </c>
      <c r="H833" s="40">
        <v>46174</v>
      </c>
      <c r="I833" s="41" t="s">
        <v>55</v>
      </c>
      <c r="J833" s="41" t="s">
        <v>56</v>
      </c>
      <c r="K833" s="41" t="s">
        <v>164</v>
      </c>
      <c r="L833" s="41" t="s">
        <v>58</v>
      </c>
      <c r="M833" s="42" t="s">
        <v>153</v>
      </c>
      <c r="N833" s="43" t="s">
        <v>951</v>
      </c>
      <c r="O833" s="44" t="s">
        <v>60</v>
      </c>
      <c r="P833" s="44"/>
      <c r="Q833" s="44"/>
      <c r="R833" s="45" t="s">
        <v>729</v>
      </c>
      <c r="S833" s="45" t="s">
        <v>730</v>
      </c>
      <c r="T833" s="44"/>
      <c r="U833" s="44"/>
      <c r="V833" s="45" t="str">
        <f t="array" ref="V833">IFERROR(INDEX(#REF!,MATCH($Q833,#REF!,0)),"")</f>
        <v/>
      </c>
      <c r="W833" s="45" t="str">
        <f t="array" ref="W833">IFERROR(INDEX(#REF!,MATCH($Q833,#REF!,0)),"")</f>
        <v/>
      </c>
      <c r="X833" s="46" t="str">
        <f t="array" ref="X833">IFERROR(INDEX(#REF!,MATCH($Q833,#REF!,0)),"")</f>
        <v/>
      </c>
      <c r="Y833" s="46" t="str">
        <f t="array" ref="Y833">IFERROR(INDEX(#REF!,MATCH($Q833,#REF!,0)),"")</f>
        <v/>
      </c>
      <c r="Z833" s="46" t="str">
        <f t="array" ref="Z833">IFERROR(INDEX(#REF!,MATCH($Q833,#REF!,0)),"")</f>
        <v/>
      </c>
      <c r="AA833" s="46" t="e">
        <f t="shared" si="12"/>
        <v>#VALUE!</v>
      </c>
      <c r="AB833" s="44"/>
      <c r="AC833" s="44"/>
      <c r="AD833" s="44"/>
    </row>
    <row r="834" spans="1:30" ht="15.75" hidden="1" customHeight="1">
      <c r="A834" s="76" t="s">
        <v>1926</v>
      </c>
      <c r="B834" s="47" t="s">
        <v>1049</v>
      </c>
      <c r="C834" s="60" t="s">
        <v>1927</v>
      </c>
      <c r="D834" s="49" t="s">
        <v>1928</v>
      </c>
      <c r="E834" s="49">
        <v>100</v>
      </c>
      <c r="F834" s="50">
        <v>2800</v>
      </c>
      <c r="G834" s="51" t="s">
        <v>54</v>
      </c>
      <c r="H834" s="52">
        <v>46174</v>
      </c>
      <c r="I834" s="53" t="s">
        <v>55</v>
      </c>
      <c r="J834" s="53" t="s">
        <v>56</v>
      </c>
      <c r="K834" s="53" t="s">
        <v>164</v>
      </c>
      <c r="L834" s="53" t="s">
        <v>58</v>
      </c>
      <c r="M834" s="62" t="s">
        <v>95</v>
      </c>
      <c r="N834" s="55" t="s">
        <v>951</v>
      </c>
      <c r="O834" s="56" t="s">
        <v>60</v>
      </c>
      <c r="P834" s="56"/>
      <c r="Q834" s="56"/>
      <c r="R834" s="57" t="s">
        <v>729</v>
      </c>
      <c r="S834" s="57" t="s">
        <v>730</v>
      </c>
      <c r="T834" s="56"/>
      <c r="U834" s="56"/>
      <c r="V834" s="57" t="str">
        <f t="array" ref="V834">IFERROR(INDEX(#REF!,MATCH($Q834,#REF!,0)),"")</f>
        <v/>
      </c>
      <c r="W834" s="57" t="str">
        <f t="array" ref="W834">IFERROR(INDEX(#REF!,MATCH($Q834,#REF!,0)),"")</f>
        <v/>
      </c>
      <c r="X834" s="58" t="str">
        <f t="array" ref="X834">IFERROR(INDEX(#REF!,MATCH($Q834,#REF!,0)),"")</f>
        <v/>
      </c>
      <c r="Y834" s="58" t="str">
        <f t="array" ref="Y834">IFERROR(INDEX(#REF!,MATCH($Q834,#REF!,0)),"")</f>
        <v/>
      </c>
      <c r="Z834" s="58" t="str">
        <f t="array" ref="Z834">IFERROR(INDEX(#REF!,MATCH($Q834,#REF!,0)),"")</f>
        <v/>
      </c>
      <c r="AA834" s="58" t="e">
        <f t="shared" si="12"/>
        <v>#VALUE!</v>
      </c>
      <c r="AB834" s="56"/>
      <c r="AC834" s="56"/>
      <c r="AD834" s="56"/>
    </row>
    <row r="835" spans="1:30" ht="15.75" hidden="1" customHeight="1">
      <c r="A835" s="71" t="s">
        <v>1929</v>
      </c>
      <c r="B835" s="35" t="s">
        <v>1049</v>
      </c>
      <c r="C835" s="36" t="s">
        <v>1930</v>
      </c>
      <c r="D835" s="37" t="s">
        <v>53</v>
      </c>
      <c r="E835" s="37">
        <v>1000</v>
      </c>
      <c r="F835" s="38">
        <v>2800</v>
      </c>
      <c r="G835" s="39" t="s">
        <v>54</v>
      </c>
      <c r="H835" s="40">
        <v>46174</v>
      </c>
      <c r="I835" s="41" t="s">
        <v>55</v>
      </c>
      <c r="J835" s="41" t="s">
        <v>56</v>
      </c>
      <c r="K835" s="41" t="s">
        <v>164</v>
      </c>
      <c r="L835" s="41" t="s">
        <v>58</v>
      </c>
      <c r="M835" s="42" t="s">
        <v>136</v>
      </c>
      <c r="N835" s="43" t="s">
        <v>951</v>
      </c>
      <c r="O835" s="44" t="s">
        <v>60</v>
      </c>
      <c r="P835" s="44"/>
      <c r="Q835" s="44"/>
      <c r="R835" s="45" t="s">
        <v>1400</v>
      </c>
      <c r="S835" s="45" t="s">
        <v>1401</v>
      </c>
      <c r="T835" s="44"/>
      <c r="U835" s="44"/>
      <c r="V835" s="45" t="str">
        <f t="array" ref="V835">IFERROR(INDEX(#REF!,MATCH($Q835,#REF!,0)),"")</f>
        <v/>
      </c>
      <c r="W835" s="45" t="str">
        <f t="array" ref="W835">IFERROR(INDEX(#REF!,MATCH($Q835,#REF!,0)),"")</f>
        <v/>
      </c>
      <c r="X835" s="46" t="str">
        <f t="array" ref="X835">IFERROR(INDEX(#REF!,MATCH($Q835,#REF!,0)),"")</f>
        <v/>
      </c>
      <c r="Y835" s="46" t="str">
        <f t="array" ref="Y835">IFERROR(INDEX(#REF!,MATCH($Q835,#REF!,0)),"")</f>
        <v/>
      </c>
      <c r="Z835" s="46" t="str">
        <f t="array" ref="Z835">IFERROR(INDEX(#REF!,MATCH($Q835,#REF!,0)),"")</f>
        <v/>
      </c>
      <c r="AA835" s="46" t="e">
        <f t="shared" si="12"/>
        <v>#VALUE!</v>
      </c>
      <c r="AB835" s="44"/>
      <c r="AC835" s="44"/>
      <c r="AD835" s="44"/>
    </row>
    <row r="836" spans="1:30" ht="15.75" hidden="1" customHeight="1">
      <c r="A836" s="76" t="s">
        <v>1931</v>
      </c>
      <c r="B836" s="47" t="s">
        <v>1049</v>
      </c>
      <c r="C836" s="60" t="s">
        <v>1932</v>
      </c>
      <c r="D836" s="49" t="s">
        <v>53</v>
      </c>
      <c r="E836" s="49">
        <v>60</v>
      </c>
      <c r="F836" s="50">
        <v>2700</v>
      </c>
      <c r="G836" s="51" t="s">
        <v>54</v>
      </c>
      <c r="H836" s="52">
        <v>46174</v>
      </c>
      <c r="I836" s="53" t="s">
        <v>55</v>
      </c>
      <c r="J836" s="53" t="s">
        <v>56</v>
      </c>
      <c r="K836" s="53" t="s">
        <v>164</v>
      </c>
      <c r="L836" s="53" t="s">
        <v>58</v>
      </c>
      <c r="M836" s="54" t="s">
        <v>109</v>
      </c>
      <c r="N836" s="55" t="s">
        <v>951</v>
      </c>
      <c r="O836" s="56" t="s">
        <v>60</v>
      </c>
      <c r="P836" s="56"/>
      <c r="Q836" s="56"/>
      <c r="R836" s="57" t="s">
        <v>304</v>
      </c>
      <c r="S836" s="57" t="s">
        <v>305</v>
      </c>
      <c r="T836" s="56"/>
      <c r="U836" s="56"/>
      <c r="V836" s="57" t="str">
        <f t="array" ref="V836">IFERROR(INDEX(#REF!,MATCH($Q836,#REF!,0)),"")</f>
        <v/>
      </c>
      <c r="W836" s="57" t="str">
        <f t="array" ref="W836">IFERROR(INDEX(#REF!,MATCH($Q836,#REF!,0)),"")</f>
        <v/>
      </c>
      <c r="X836" s="58" t="str">
        <f t="array" ref="X836">IFERROR(INDEX(#REF!,MATCH($Q836,#REF!,0)),"")</f>
        <v/>
      </c>
      <c r="Y836" s="58" t="str">
        <f t="array" ref="Y836">IFERROR(INDEX(#REF!,MATCH($Q836,#REF!,0)),"")</f>
        <v/>
      </c>
      <c r="Z836" s="58" t="str">
        <f t="array" ref="Z836">IFERROR(INDEX(#REF!,MATCH($Q836,#REF!,0)),"")</f>
        <v/>
      </c>
      <c r="AA836" s="58" t="e">
        <f t="shared" si="12"/>
        <v>#VALUE!</v>
      </c>
      <c r="AB836" s="56"/>
      <c r="AC836" s="56"/>
      <c r="AD836" s="56"/>
    </row>
    <row r="837" spans="1:30" ht="15.75" hidden="1" customHeight="1">
      <c r="A837" s="71" t="s">
        <v>1933</v>
      </c>
      <c r="B837" s="35" t="s">
        <v>1049</v>
      </c>
      <c r="C837" s="36" t="s">
        <v>1934</v>
      </c>
      <c r="D837" s="37" t="s">
        <v>53</v>
      </c>
      <c r="E837" s="37">
        <v>100</v>
      </c>
      <c r="F837" s="38">
        <v>2500</v>
      </c>
      <c r="G837" s="39" t="s">
        <v>54</v>
      </c>
      <c r="H837" s="40">
        <v>46174</v>
      </c>
      <c r="I837" s="41" t="s">
        <v>55</v>
      </c>
      <c r="J837" s="41" t="s">
        <v>56</v>
      </c>
      <c r="K837" s="41" t="s">
        <v>164</v>
      </c>
      <c r="L837" s="41" t="s">
        <v>58</v>
      </c>
      <c r="M837" s="42" t="s">
        <v>109</v>
      </c>
      <c r="N837" s="43" t="s">
        <v>951</v>
      </c>
      <c r="O837" s="44" t="s">
        <v>60</v>
      </c>
      <c r="P837" s="44"/>
      <c r="Q837" s="44"/>
      <c r="R837" s="45" t="s">
        <v>1935</v>
      </c>
      <c r="S837" s="45" t="s">
        <v>1936</v>
      </c>
      <c r="T837" s="44"/>
      <c r="U837" s="44"/>
      <c r="V837" s="45" t="str">
        <f t="array" ref="V837">IFERROR(INDEX(#REF!,MATCH($Q837,#REF!,0)),"")</f>
        <v/>
      </c>
      <c r="W837" s="45" t="str">
        <f t="array" ref="W837">IFERROR(INDEX(#REF!,MATCH($Q837,#REF!,0)),"")</f>
        <v/>
      </c>
      <c r="X837" s="46" t="str">
        <f t="array" ref="X837">IFERROR(INDEX(#REF!,MATCH($Q837,#REF!,0)),"")</f>
        <v/>
      </c>
      <c r="Y837" s="46" t="str">
        <f t="array" ref="Y837">IFERROR(INDEX(#REF!,MATCH($Q837,#REF!,0)),"")</f>
        <v/>
      </c>
      <c r="Z837" s="46" t="str">
        <f t="array" ref="Z837">IFERROR(INDEX(#REF!,MATCH($Q837,#REF!,0)),"")</f>
        <v/>
      </c>
      <c r="AA837" s="46" t="e">
        <f t="shared" si="12"/>
        <v>#VALUE!</v>
      </c>
      <c r="AB837" s="44"/>
      <c r="AC837" s="44"/>
      <c r="AD837" s="44"/>
    </row>
    <row r="838" spans="1:30" ht="15.75" hidden="1" customHeight="1">
      <c r="A838" s="76" t="s">
        <v>1937</v>
      </c>
      <c r="B838" s="47" t="s">
        <v>283</v>
      </c>
      <c r="C838" s="60" t="s">
        <v>1938</v>
      </c>
      <c r="D838" s="49" t="s">
        <v>53</v>
      </c>
      <c r="E838" s="49">
        <v>2</v>
      </c>
      <c r="F838" s="50">
        <v>5900</v>
      </c>
      <c r="G838" s="51" t="s">
        <v>54</v>
      </c>
      <c r="H838" s="52">
        <v>46204</v>
      </c>
      <c r="I838" s="53" t="s">
        <v>55</v>
      </c>
      <c r="J838" s="53" t="s">
        <v>56</v>
      </c>
      <c r="K838" s="53" t="s">
        <v>164</v>
      </c>
      <c r="L838" s="53" t="s">
        <v>91</v>
      </c>
      <c r="M838" s="54" t="s">
        <v>153</v>
      </c>
      <c r="N838" s="55" t="s">
        <v>951</v>
      </c>
      <c r="O838" s="56" t="s">
        <v>60</v>
      </c>
      <c r="P838" s="56"/>
      <c r="Q838" s="56"/>
      <c r="R838" s="57"/>
      <c r="S838" s="57" t="s">
        <v>1939</v>
      </c>
      <c r="T838" s="56"/>
      <c r="U838" s="56"/>
      <c r="V838" s="57" t="str">
        <f t="array" ref="V838">IFERROR(INDEX(#REF!,MATCH($Q838,#REF!,0)),"")</f>
        <v/>
      </c>
      <c r="W838" s="57" t="str">
        <f t="array" ref="W838">IFERROR(INDEX(#REF!,MATCH($Q838,#REF!,0)),"")</f>
        <v/>
      </c>
      <c r="X838" s="58" t="str">
        <f t="array" ref="X838">IFERROR(INDEX(#REF!,MATCH($Q838,#REF!,0)),"")</f>
        <v/>
      </c>
      <c r="Y838" s="58" t="str">
        <f t="array" ref="Y838">IFERROR(INDEX(#REF!,MATCH($Q838,#REF!,0)),"")</f>
        <v/>
      </c>
      <c r="Z838" s="58" t="str">
        <f t="array" ref="Z838">IFERROR(INDEX(#REF!,MATCH($Q838,#REF!,0)),"")</f>
        <v/>
      </c>
      <c r="AA838" s="58" t="e">
        <f t="shared" si="12"/>
        <v>#VALUE!</v>
      </c>
      <c r="AB838" s="56"/>
      <c r="AC838" s="56"/>
      <c r="AD838" s="56"/>
    </row>
    <row r="839" spans="1:30" ht="15.75" hidden="1" customHeight="1">
      <c r="A839" s="71" t="s">
        <v>1940</v>
      </c>
      <c r="B839" s="71" t="s">
        <v>283</v>
      </c>
      <c r="C839" s="36" t="s">
        <v>1938</v>
      </c>
      <c r="D839" s="72" t="s">
        <v>53</v>
      </c>
      <c r="E839" s="72">
        <v>2</v>
      </c>
      <c r="F839" s="73">
        <v>5900</v>
      </c>
      <c r="G839" s="74" t="s">
        <v>54</v>
      </c>
      <c r="H839" s="86">
        <v>46204</v>
      </c>
      <c r="I839" s="75" t="s">
        <v>55</v>
      </c>
      <c r="J839" s="75" t="s">
        <v>56</v>
      </c>
      <c r="K839" s="75" t="s">
        <v>164</v>
      </c>
      <c r="L839" s="75" t="s">
        <v>91</v>
      </c>
      <c r="M839" s="64" t="s">
        <v>153</v>
      </c>
      <c r="N839" s="69" t="s">
        <v>951</v>
      </c>
      <c r="O839" s="44" t="s">
        <v>60</v>
      </c>
      <c r="P839" s="44"/>
      <c r="Q839" s="44"/>
      <c r="R839" s="45" t="str">
        <f t="array" ref="R839">IFERROR(INDEX('BANCO DE DADOS'!$C$3:$C1104,MATCH(C839,'BANCO DE DADOS'!$B$3:$B1104,0),0),"")</f>
        <v>1° CIA DO 4° BBM</v>
      </c>
      <c r="S839" s="45" t="str">
        <f t="array" ref="S839">IFERROR(INDEX('BANCO DE DADOS'!$D$3:$D1104,MATCH(C839,'BANCO DE DADOS'!$B$3:$B1104,0),0),"")</f>
        <v>COMPRA DE MATERIAIS PARA INSTALAÇÕES SANITÁRIAS</v>
      </c>
      <c r="T839" s="44"/>
      <c r="U839" s="44"/>
      <c r="V839" s="45" t="str">
        <f t="array" ref="V839">IFERROR(INDEX(#REF!,MATCH($Q839,#REF!,0)),"")</f>
        <v/>
      </c>
      <c r="W839" s="45" t="str">
        <f t="array" ref="W839">IFERROR(INDEX(#REF!,MATCH($Q839,#REF!,0)),"")</f>
        <v/>
      </c>
      <c r="X839" s="46" t="str">
        <f t="array" ref="X839">IFERROR(INDEX(#REF!,MATCH($Q839,#REF!,0)),"")</f>
        <v/>
      </c>
      <c r="Y839" s="46" t="str">
        <f t="array" ref="Y839">IFERROR(INDEX(#REF!,MATCH($Q839,#REF!,0)),"")</f>
        <v/>
      </c>
      <c r="Z839" s="46" t="str">
        <f t="array" ref="Z839">IFERROR(INDEX(#REF!,MATCH($Q839,#REF!,0)),"")</f>
        <v/>
      </c>
      <c r="AA839" s="46" t="e">
        <f t="shared" si="12"/>
        <v>#VALUE!</v>
      </c>
      <c r="AB839" s="44"/>
      <c r="AC839" s="44"/>
      <c r="AD839" s="44"/>
    </row>
    <row r="840" spans="1:30" ht="15.75" hidden="1" customHeight="1">
      <c r="A840" s="76" t="s">
        <v>1941</v>
      </c>
      <c r="B840" s="47" t="s">
        <v>1049</v>
      </c>
      <c r="C840" s="60" t="s">
        <v>740</v>
      </c>
      <c r="D840" s="49" t="s">
        <v>53</v>
      </c>
      <c r="E840" s="49">
        <v>50</v>
      </c>
      <c r="F840" s="50">
        <v>2500</v>
      </c>
      <c r="G840" s="51" t="s">
        <v>54</v>
      </c>
      <c r="H840" s="52">
        <v>46174</v>
      </c>
      <c r="I840" s="53" t="s">
        <v>55</v>
      </c>
      <c r="J840" s="53" t="s">
        <v>56</v>
      </c>
      <c r="K840" s="53" t="s">
        <v>164</v>
      </c>
      <c r="L840" s="53" t="s">
        <v>58</v>
      </c>
      <c r="M840" s="62" t="s">
        <v>95</v>
      </c>
      <c r="N840" s="55" t="s">
        <v>951</v>
      </c>
      <c r="O840" s="56" t="s">
        <v>60</v>
      </c>
      <c r="P840" s="56"/>
      <c r="Q840" s="56"/>
      <c r="R840" s="57" t="s">
        <v>158</v>
      </c>
      <c r="S840" s="57" t="s">
        <v>741</v>
      </c>
      <c r="T840" s="56"/>
      <c r="U840" s="56"/>
      <c r="V840" s="57" t="str">
        <f t="array" ref="V840">IFERROR(INDEX(#REF!,MATCH($Q840,#REF!,0)),"")</f>
        <v/>
      </c>
      <c r="W840" s="57" t="str">
        <f t="array" ref="W840">IFERROR(INDEX(#REF!,MATCH($Q840,#REF!,0)),"")</f>
        <v/>
      </c>
      <c r="X840" s="58" t="str">
        <f t="array" ref="X840">IFERROR(INDEX(#REF!,MATCH($Q840,#REF!,0)),"")</f>
        <v/>
      </c>
      <c r="Y840" s="58" t="str">
        <f t="array" ref="Y840">IFERROR(INDEX(#REF!,MATCH($Q840,#REF!,0)),"")</f>
        <v/>
      </c>
      <c r="Z840" s="58" t="str">
        <f t="array" ref="Z840">IFERROR(INDEX(#REF!,MATCH($Q840,#REF!,0)),"")</f>
        <v/>
      </c>
      <c r="AA840" s="58" t="e">
        <f t="shared" si="12"/>
        <v>#VALUE!</v>
      </c>
      <c r="AB840" s="56"/>
      <c r="AC840" s="56"/>
      <c r="AD840" s="56"/>
    </row>
    <row r="841" spans="1:30" ht="15.75" hidden="1" customHeight="1">
      <c r="A841" s="71" t="s">
        <v>1942</v>
      </c>
      <c r="B841" s="35" t="s">
        <v>1049</v>
      </c>
      <c r="C841" s="36" t="s">
        <v>1943</v>
      </c>
      <c r="D841" s="37" t="s">
        <v>1791</v>
      </c>
      <c r="E841" s="37">
        <v>50</v>
      </c>
      <c r="F841" s="38">
        <v>2400</v>
      </c>
      <c r="G841" s="39" t="s">
        <v>54</v>
      </c>
      <c r="H841" s="40">
        <v>46174</v>
      </c>
      <c r="I841" s="41" t="s">
        <v>55</v>
      </c>
      <c r="J841" s="41" t="s">
        <v>56</v>
      </c>
      <c r="K841" s="41" t="s">
        <v>164</v>
      </c>
      <c r="L841" s="41" t="s">
        <v>58</v>
      </c>
      <c r="M841" s="42" t="s">
        <v>148</v>
      </c>
      <c r="N841" s="43" t="s">
        <v>951</v>
      </c>
      <c r="O841" s="44" t="s">
        <v>60</v>
      </c>
      <c r="P841" s="44"/>
      <c r="Q841" s="44"/>
      <c r="R841" s="45" t="s">
        <v>562</v>
      </c>
      <c r="S841" s="45" t="s">
        <v>1792</v>
      </c>
      <c r="T841" s="44"/>
      <c r="U841" s="44"/>
      <c r="V841" s="45" t="str">
        <f t="array" ref="V841">IFERROR(INDEX(#REF!,MATCH($Q841,#REF!,0)),"")</f>
        <v/>
      </c>
      <c r="W841" s="45" t="str">
        <f t="array" ref="W841">IFERROR(INDEX(#REF!,MATCH($Q841,#REF!,0)),"")</f>
        <v/>
      </c>
      <c r="X841" s="46" t="str">
        <f t="array" ref="X841">IFERROR(INDEX(#REF!,MATCH($Q841,#REF!,0)),"")</f>
        <v/>
      </c>
      <c r="Y841" s="46" t="str">
        <f t="array" ref="Y841">IFERROR(INDEX(#REF!,MATCH($Q841,#REF!,0)),"")</f>
        <v/>
      </c>
      <c r="Z841" s="46" t="str">
        <f t="array" ref="Z841">IFERROR(INDEX(#REF!,MATCH($Q841,#REF!,0)),"")</f>
        <v/>
      </c>
      <c r="AA841" s="46" t="e">
        <f t="shared" si="12"/>
        <v>#VALUE!</v>
      </c>
      <c r="AB841" s="44"/>
      <c r="AC841" s="44"/>
      <c r="AD841" s="44"/>
    </row>
    <row r="842" spans="1:30" ht="15.75" hidden="1" customHeight="1">
      <c r="A842" s="76" t="s">
        <v>1944</v>
      </c>
      <c r="B842" s="47" t="s">
        <v>1049</v>
      </c>
      <c r="C842" s="60" t="s">
        <v>1269</v>
      </c>
      <c r="D842" s="49" t="s">
        <v>53</v>
      </c>
      <c r="E842" s="49">
        <v>40</v>
      </c>
      <c r="F842" s="50">
        <v>2400</v>
      </c>
      <c r="G842" s="51" t="s">
        <v>54</v>
      </c>
      <c r="H842" s="52">
        <v>46174</v>
      </c>
      <c r="I842" s="53" t="s">
        <v>55</v>
      </c>
      <c r="J842" s="53" t="s">
        <v>56</v>
      </c>
      <c r="K842" s="53" t="s">
        <v>164</v>
      </c>
      <c r="L842" s="53" t="s">
        <v>91</v>
      </c>
      <c r="M842" s="54" t="s">
        <v>59</v>
      </c>
      <c r="N842" s="55" t="s">
        <v>951</v>
      </c>
      <c r="O842" s="56" t="s">
        <v>60</v>
      </c>
      <c r="P842" s="56"/>
      <c r="Q842" s="56"/>
      <c r="R842" s="57" t="s">
        <v>158</v>
      </c>
      <c r="S842" s="57" t="s">
        <v>515</v>
      </c>
      <c r="T842" s="56"/>
      <c r="U842" s="56"/>
      <c r="V842" s="57" t="str">
        <f t="array" ref="V842">IFERROR(INDEX(#REF!,MATCH($Q842,#REF!,0)),"")</f>
        <v/>
      </c>
      <c r="W842" s="57" t="str">
        <f t="array" ref="W842">IFERROR(INDEX(#REF!,MATCH($Q842,#REF!,0)),"")</f>
        <v/>
      </c>
      <c r="X842" s="58" t="str">
        <f t="array" ref="X842">IFERROR(INDEX(#REF!,MATCH($Q842,#REF!,0)),"")</f>
        <v/>
      </c>
      <c r="Y842" s="58" t="str">
        <f t="array" ref="Y842">IFERROR(INDEX(#REF!,MATCH($Q842,#REF!,0)),"")</f>
        <v/>
      </c>
      <c r="Z842" s="58" t="str">
        <f t="array" ref="Z842">IFERROR(INDEX(#REF!,MATCH($Q842,#REF!,0)),"")</f>
        <v/>
      </c>
      <c r="AA842" s="58" t="e">
        <f t="shared" si="12"/>
        <v>#VALUE!</v>
      </c>
      <c r="AB842" s="56"/>
      <c r="AC842" s="56"/>
      <c r="AD842" s="56"/>
    </row>
    <row r="843" spans="1:30" ht="15.75" hidden="1" customHeight="1">
      <c r="A843" s="71" t="s">
        <v>1945</v>
      </c>
      <c r="B843" s="35" t="s">
        <v>1049</v>
      </c>
      <c r="C843" s="36" t="s">
        <v>1946</v>
      </c>
      <c r="D843" s="37" t="s">
        <v>53</v>
      </c>
      <c r="E843" s="37">
        <v>20</v>
      </c>
      <c r="F843" s="38">
        <v>2384</v>
      </c>
      <c r="G843" s="39" t="s">
        <v>54</v>
      </c>
      <c r="H843" s="40">
        <v>46174</v>
      </c>
      <c r="I843" s="41" t="s">
        <v>55</v>
      </c>
      <c r="J843" s="41" t="s">
        <v>56</v>
      </c>
      <c r="K843" s="41" t="s">
        <v>164</v>
      </c>
      <c r="L843" s="41" t="s">
        <v>58</v>
      </c>
      <c r="M843" s="42" t="s">
        <v>148</v>
      </c>
      <c r="N843" s="43" t="s">
        <v>951</v>
      </c>
      <c r="O843" s="44" t="s">
        <v>60</v>
      </c>
      <c r="P843" s="44"/>
      <c r="Q843" s="44"/>
      <c r="R843" s="45" t="s">
        <v>304</v>
      </c>
      <c r="S843" s="45" t="s">
        <v>305</v>
      </c>
      <c r="T843" s="44"/>
      <c r="U843" s="44"/>
      <c r="V843" s="45" t="str">
        <f t="array" ref="V843">IFERROR(INDEX(#REF!,MATCH($Q843,#REF!,0)),"")</f>
        <v/>
      </c>
      <c r="W843" s="45" t="str">
        <f t="array" ref="W843">IFERROR(INDEX(#REF!,MATCH($Q843,#REF!,0)),"")</f>
        <v/>
      </c>
      <c r="X843" s="46" t="str">
        <f t="array" ref="X843">IFERROR(INDEX(#REF!,MATCH($Q843,#REF!,0)),"")</f>
        <v/>
      </c>
      <c r="Y843" s="46" t="str">
        <f t="array" ref="Y843">IFERROR(INDEX(#REF!,MATCH($Q843,#REF!,0)),"")</f>
        <v/>
      </c>
      <c r="Z843" s="46" t="str">
        <f t="array" ref="Z843">IFERROR(INDEX(#REF!,MATCH($Q843,#REF!,0)),"")</f>
        <v/>
      </c>
      <c r="AA843" s="46" t="e">
        <f t="shared" si="12"/>
        <v>#VALUE!</v>
      </c>
      <c r="AB843" s="44"/>
      <c r="AC843" s="44"/>
      <c r="AD843" s="44"/>
    </row>
    <row r="844" spans="1:30" ht="15.75" hidden="1" customHeight="1">
      <c r="A844" s="76" t="s">
        <v>1947</v>
      </c>
      <c r="B844" s="47" t="s">
        <v>1049</v>
      </c>
      <c r="C844" s="60" t="s">
        <v>1948</v>
      </c>
      <c r="D844" s="49" t="s">
        <v>53</v>
      </c>
      <c r="E844" s="49">
        <v>300</v>
      </c>
      <c r="F844" s="50">
        <v>2280</v>
      </c>
      <c r="G844" s="51" t="s">
        <v>54</v>
      </c>
      <c r="H844" s="52">
        <v>46174</v>
      </c>
      <c r="I844" s="53" t="s">
        <v>55</v>
      </c>
      <c r="J844" s="53" t="s">
        <v>56</v>
      </c>
      <c r="K844" s="53" t="s">
        <v>164</v>
      </c>
      <c r="L844" s="53" t="s">
        <v>58</v>
      </c>
      <c r="M844" s="54" t="s">
        <v>148</v>
      </c>
      <c r="N844" s="55" t="s">
        <v>951</v>
      </c>
      <c r="O844" s="56" t="s">
        <v>60</v>
      </c>
      <c r="P844" s="56"/>
      <c r="Q844" s="56"/>
      <c r="R844" s="57" t="s">
        <v>729</v>
      </c>
      <c r="S844" s="57" t="s">
        <v>730</v>
      </c>
      <c r="T844" s="56"/>
      <c r="U844" s="56"/>
      <c r="V844" s="57" t="str">
        <f t="array" ref="V844">IFERROR(INDEX(#REF!,MATCH($Q844,#REF!,0)),"")</f>
        <v/>
      </c>
      <c r="W844" s="57" t="str">
        <f t="array" ref="W844">IFERROR(INDEX(#REF!,MATCH($Q844,#REF!,0)),"")</f>
        <v/>
      </c>
      <c r="X844" s="58" t="str">
        <f t="array" ref="X844">IFERROR(INDEX(#REF!,MATCH($Q844,#REF!,0)),"")</f>
        <v/>
      </c>
      <c r="Y844" s="58" t="str">
        <f t="array" ref="Y844">IFERROR(INDEX(#REF!,MATCH($Q844,#REF!,0)),"")</f>
        <v/>
      </c>
      <c r="Z844" s="58" t="str">
        <f t="array" ref="Z844">IFERROR(INDEX(#REF!,MATCH($Q844,#REF!,0)),"")</f>
        <v/>
      </c>
      <c r="AA844" s="58" t="e">
        <f t="shared" si="12"/>
        <v>#VALUE!</v>
      </c>
      <c r="AB844" s="56"/>
      <c r="AC844" s="56"/>
      <c r="AD844" s="56"/>
    </row>
    <row r="845" spans="1:30" ht="15.75" hidden="1" customHeight="1">
      <c r="A845" s="71" t="s">
        <v>1949</v>
      </c>
      <c r="B845" s="35" t="s">
        <v>1049</v>
      </c>
      <c r="C845" s="36" t="s">
        <v>1950</v>
      </c>
      <c r="D845" s="37" t="s">
        <v>53</v>
      </c>
      <c r="E845" s="37">
        <v>30</v>
      </c>
      <c r="F845" s="38">
        <v>2250</v>
      </c>
      <c r="G845" s="39" t="s">
        <v>54</v>
      </c>
      <c r="H845" s="40">
        <v>46174</v>
      </c>
      <c r="I845" s="41" t="s">
        <v>55</v>
      </c>
      <c r="J845" s="41" t="s">
        <v>56</v>
      </c>
      <c r="K845" s="41" t="s">
        <v>164</v>
      </c>
      <c r="L845" s="41" t="s">
        <v>58</v>
      </c>
      <c r="M845" s="42" t="s">
        <v>102</v>
      </c>
      <c r="N845" s="43" t="s">
        <v>951</v>
      </c>
      <c r="O845" s="44" t="s">
        <v>60</v>
      </c>
      <c r="P845" s="44"/>
      <c r="Q845" s="44"/>
      <c r="R845" s="45" t="s">
        <v>729</v>
      </c>
      <c r="S845" s="45" t="s">
        <v>730</v>
      </c>
      <c r="T845" s="44"/>
      <c r="U845" s="44"/>
      <c r="V845" s="45" t="str">
        <f t="array" ref="V845">IFERROR(INDEX(#REF!,MATCH($Q845,#REF!,0)),"")</f>
        <v/>
      </c>
      <c r="W845" s="45" t="str">
        <f t="array" ref="W845">IFERROR(INDEX(#REF!,MATCH($Q845,#REF!,0)),"")</f>
        <v/>
      </c>
      <c r="X845" s="46" t="str">
        <f t="array" ref="X845">IFERROR(INDEX(#REF!,MATCH($Q845,#REF!,0)),"")</f>
        <v/>
      </c>
      <c r="Y845" s="46" t="str">
        <f t="array" ref="Y845">IFERROR(INDEX(#REF!,MATCH($Q845,#REF!,0)),"")</f>
        <v/>
      </c>
      <c r="Z845" s="46" t="str">
        <f t="array" ref="Z845">IFERROR(INDEX(#REF!,MATCH($Q845,#REF!,0)),"")</f>
        <v/>
      </c>
      <c r="AA845" s="46" t="e">
        <f t="shared" si="12"/>
        <v>#VALUE!</v>
      </c>
      <c r="AB845" s="44"/>
      <c r="AC845" s="44"/>
      <c r="AD845" s="44"/>
    </row>
    <row r="846" spans="1:30" ht="15.75" hidden="1" customHeight="1">
      <c r="A846" s="76" t="s">
        <v>1951</v>
      </c>
      <c r="B846" s="47" t="s">
        <v>295</v>
      </c>
      <c r="C846" s="60" t="s">
        <v>321</v>
      </c>
      <c r="D846" s="49" t="s">
        <v>53</v>
      </c>
      <c r="E846" s="49">
        <v>3</v>
      </c>
      <c r="F846" s="50">
        <v>5400</v>
      </c>
      <c r="G846" s="51" t="s">
        <v>54</v>
      </c>
      <c r="H846" s="52">
        <v>46204</v>
      </c>
      <c r="I846" s="53" t="s">
        <v>55</v>
      </c>
      <c r="J846" s="53" t="s">
        <v>56</v>
      </c>
      <c r="K846" s="53" t="s">
        <v>164</v>
      </c>
      <c r="L846" s="53" t="s">
        <v>91</v>
      </c>
      <c r="M846" s="54" t="s">
        <v>59</v>
      </c>
      <c r="N846" s="55" t="s">
        <v>951</v>
      </c>
      <c r="O846" s="56" t="s">
        <v>60</v>
      </c>
      <c r="P846" s="56"/>
      <c r="Q846" s="56"/>
      <c r="R846" s="57" t="s">
        <v>322</v>
      </c>
      <c r="S846" s="57" t="s">
        <v>323</v>
      </c>
      <c r="T846" s="56"/>
      <c r="U846" s="56"/>
      <c r="V846" s="57" t="str">
        <f t="array" ref="V846">IFERROR(INDEX(#REF!,MATCH($Q846,#REF!,0)),"")</f>
        <v/>
      </c>
      <c r="W846" s="57" t="str">
        <f t="array" ref="W846">IFERROR(INDEX(#REF!,MATCH($Q846,#REF!,0)),"")</f>
        <v/>
      </c>
      <c r="X846" s="58" t="str">
        <f t="array" ref="X846">IFERROR(INDEX(#REF!,MATCH($Q846,#REF!,0)),"")</f>
        <v/>
      </c>
      <c r="Y846" s="58" t="str">
        <f t="array" ref="Y846">IFERROR(INDEX(#REF!,MATCH($Q846,#REF!,0)),"")</f>
        <v/>
      </c>
      <c r="Z846" s="58" t="str">
        <f t="array" ref="Z846">IFERROR(INDEX(#REF!,MATCH($Q846,#REF!,0)),"")</f>
        <v/>
      </c>
      <c r="AA846" s="58" t="e">
        <f t="shared" si="12"/>
        <v>#VALUE!</v>
      </c>
      <c r="AB846" s="56"/>
      <c r="AC846" s="56"/>
      <c r="AD846" s="56"/>
    </row>
    <row r="847" spans="1:30" ht="15.75" hidden="1" customHeight="1">
      <c r="A847" s="71" t="s">
        <v>1952</v>
      </c>
      <c r="B847" s="35" t="s">
        <v>1049</v>
      </c>
      <c r="C847" s="36" t="s">
        <v>1953</v>
      </c>
      <c r="D847" s="37" t="s">
        <v>1791</v>
      </c>
      <c r="E847" s="37">
        <v>30</v>
      </c>
      <c r="F847" s="38">
        <v>2240.1</v>
      </c>
      <c r="G847" s="39" t="s">
        <v>54</v>
      </c>
      <c r="H847" s="40">
        <v>46174</v>
      </c>
      <c r="I847" s="41" t="s">
        <v>55</v>
      </c>
      <c r="J847" s="41" t="s">
        <v>56</v>
      </c>
      <c r="K847" s="41" t="s">
        <v>164</v>
      </c>
      <c r="L847" s="41" t="s">
        <v>58</v>
      </c>
      <c r="M847" s="42" t="s">
        <v>148</v>
      </c>
      <c r="N847" s="43" t="s">
        <v>951</v>
      </c>
      <c r="O847" s="44" t="s">
        <v>60</v>
      </c>
      <c r="P847" s="44"/>
      <c r="Q847" s="44"/>
      <c r="R847" s="45" t="s">
        <v>562</v>
      </c>
      <c r="S847" s="45" t="s">
        <v>1792</v>
      </c>
      <c r="T847" s="44"/>
      <c r="U847" s="44"/>
      <c r="V847" s="45" t="str">
        <f t="array" ref="V847">IFERROR(INDEX(#REF!,MATCH($Q847,#REF!,0)),"")</f>
        <v/>
      </c>
      <c r="W847" s="45" t="str">
        <f t="array" ref="W847">IFERROR(INDEX(#REF!,MATCH($Q847,#REF!,0)),"")</f>
        <v/>
      </c>
      <c r="X847" s="46" t="str">
        <f t="array" ref="X847">IFERROR(INDEX(#REF!,MATCH($Q847,#REF!,0)),"")</f>
        <v/>
      </c>
      <c r="Y847" s="46" t="str">
        <f t="array" ref="Y847">IFERROR(INDEX(#REF!,MATCH($Q847,#REF!,0)),"")</f>
        <v/>
      </c>
      <c r="Z847" s="46" t="str">
        <f t="array" ref="Z847">IFERROR(INDEX(#REF!,MATCH($Q847,#REF!,0)),"")</f>
        <v/>
      </c>
      <c r="AA847" s="46" t="e">
        <f t="shared" si="12"/>
        <v>#VALUE!</v>
      </c>
      <c r="AB847" s="44"/>
      <c r="AC847" s="44"/>
      <c r="AD847" s="44"/>
    </row>
    <row r="848" spans="1:30" ht="15.75" hidden="1" customHeight="1">
      <c r="A848" s="76" t="s">
        <v>1954</v>
      </c>
      <c r="B848" s="47" t="s">
        <v>1049</v>
      </c>
      <c r="C848" s="60" t="s">
        <v>1955</v>
      </c>
      <c r="D848" s="49" t="s">
        <v>53</v>
      </c>
      <c r="E848" s="49">
        <v>100</v>
      </c>
      <c r="F848" s="50">
        <v>2200</v>
      </c>
      <c r="G848" s="51" t="s">
        <v>54</v>
      </c>
      <c r="H848" s="52">
        <v>46174</v>
      </c>
      <c r="I848" s="53" t="s">
        <v>55</v>
      </c>
      <c r="J848" s="53" t="s">
        <v>56</v>
      </c>
      <c r="K848" s="53" t="s">
        <v>164</v>
      </c>
      <c r="L848" s="53" t="s">
        <v>58</v>
      </c>
      <c r="M848" s="54" t="s">
        <v>73</v>
      </c>
      <c r="N848" s="55" t="s">
        <v>951</v>
      </c>
      <c r="O848" s="56" t="s">
        <v>60</v>
      </c>
      <c r="P848" s="56"/>
      <c r="Q848" s="56"/>
      <c r="R848" s="57" t="s">
        <v>1400</v>
      </c>
      <c r="S848" s="57" t="s">
        <v>1401</v>
      </c>
      <c r="T848" s="56"/>
      <c r="U848" s="56"/>
      <c r="V848" s="57" t="str">
        <f t="array" ref="V848">IFERROR(INDEX(#REF!,MATCH($Q848,#REF!,0)),"")</f>
        <v/>
      </c>
      <c r="W848" s="57" t="str">
        <f t="array" ref="W848">IFERROR(INDEX(#REF!,MATCH($Q848,#REF!,0)),"")</f>
        <v/>
      </c>
      <c r="X848" s="58" t="str">
        <f t="array" ref="X848">IFERROR(INDEX(#REF!,MATCH($Q848,#REF!,0)),"")</f>
        <v/>
      </c>
      <c r="Y848" s="58" t="str">
        <f t="array" ref="Y848">IFERROR(INDEX(#REF!,MATCH($Q848,#REF!,0)),"")</f>
        <v/>
      </c>
      <c r="Z848" s="58" t="str">
        <f t="array" ref="Z848">IFERROR(INDEX(#REF!,MATCH($Q848,#REF!,0)),"")</f>
        <v/>
      </c>
      <c r="AA848" s="58" t="e">
        <f t="shared" si="12"/>
        <v>#VALUE!</v>
      </c>
      <c r="AB848" s="56"/>
      <c r="AC848" s="56"/>
      <c r="AD848" s="56"/>
    </row>
    <row r="849" spans="1:30" ht="15.75" hidden="1" customHeight="1">
      <c r="A849" s="71" t="s">
        <v>1956</v>
      </c>
      <c r="B849" s="35" t="s">
        <v>1049</v>
      </c>
      <c r="C849" s="36" t="s">
        <v>1957</v>
      </c>
      <c r="D849" s="37" t="s">
        <v>53</v>
      </c>
      <c r="E849" s="37">
        <v>200</v>
      </c>
      <c r="F849" s="38">
        <v>2196</v>
      </c>
      <c r="G849" s="39" t="s">
        <v>54</v>
      </c>
      <c r="H849" s="40">
        <v>46174</v>
      </c>
      <c r="I849" s="41" t="s">
        <v>55</v>
      </c>
      <c r="J849" s="41" t="s">
        <v>56</v>
      </c>
      <c r="K849" s="41" t="s">
        <v>164</v>
      </c>
      <c r="L849" s="41" t="s">
        <v>58</v>
      </c>
      <c r="M849" s="42" t="s">
        <v>136</v>
      </c>
      <c r="N849" s="43" t="s">
        <v>951</v>
      </c>
      <c r="O849" s="44" t="s">
        <v>60</v>
      </c>
      <c r="P849" s="44"/>
      <c r="Q849" s="44"/>
      <c r="R849" s="45" t="s">
        <v>476</v>
      </c>
      <c r="S849" s="45" t="s">
        <v>477</v>
      </c>
      <c r="T849" s="44"/>
      <c r="U849" s="44"/>
      <c r="V849" s="45" t="str">
        <f t="array" ref="V849">IFERROR(INDEX(#REF!,MATCH($Q849,#REF!,0)),"")</f>
        <v/>
      </c>
      <c r="W849" s="45" t="str">
        <f t="array" ref="W849">IFERROR(INDEX(#REF!,MATCH($Q849,#REF!,0)),"")</f>
        <v/>
      </c>
      <c r="X849" s="46" t="str">
        <f t="array" ref="X849">IFERROR(INDEX(#REF!,MATCH($Q849,#REF!,0)),"")</f>
        <v/>
      </c>
      <c r="Y849" s="46" t="str">
        <f t="array" ref="Y849">IFERROR(INDEX(#REF!,MATCH($Q849,#REF!,0)),"")</f>
        <v/>
      </c>
      <c r="Z849" s="46" t="str">
        <f t="array" ref="Z849">IFERROR(INDEX(#REF!,MATCH($Q849,#REF!,0)),"")</f>
        <v/>
      </c>
      <c r="AA849" s="46" t="e">
        <f t="shared" si="12"/>
        <v>#VALUE!</v>
      </c>
      <c r="AB849" s="44"/>
      <c r="AC849" s="44"/>
      <c r="AD849" s="44"/>
    </row>
    <row r="850" spans="1:30" ht="15.75" hidden="1" customHeight="1">
      <c r="A850" s="76" t="s">
        <v>1958</v>
      </c>
      <c r="B850" s="47" t="s">
        <v>172</v>
      </c>
      <c r="C850" s="60" t="s">
        <v>1959</v>
      </c>
      <c r="D850" s="49" t="s">
        <v>53</v>
      </c>
      <c r="E850" s="49">
        <v>2</v>
      </c>
      <c r="F850" s="50">
        <v>5000</v>
      </c>
      <c r="G850" s="51" t="s">
        <v>54</v>
      </c>
      <c r="H850" s="52">
        <v>46204</v>
      </c>
      <c r="I850" s="53" t="s">
        <v>55</v>
      </c>
      <c r="J850" s="53" t="s">
        <v>56</v>
      </c>
      <c r="K850" s="53" t="s">
        <v>164</v>
      </c>
      <c r="L850" s="53" t="s">
        <v>58</v>
      </c>
      <c r="M850" s="54" t="s">
        <v>148</v>
      </c>
      <c r="N850" s="55" t="s">
        <v>951</v>
      </c>
      <c r="O850" s="56" t="s">
        <v>60</v>
      </c>
      <c r="P850" s="56"/>
      <c r="Q850" s="56"/>
      <c r="R850" s="57"/>
      <c r="S850" s="57" t="s">
        <v>467</v>
      </c>
      <c r="T850" s="56"/>
      <c r="U850" s="56"/>
      <c r="V850" s="57" t="str">
        <f t="array" ref="V850">IFERROR(INDEX(#REF!,MATCH($Q850,#REF!,0)),"")</f>
        <v/>
      </c>
      <c r="W850" s="57" t="str">
        <f t="array" ref="W850">IFERROR(INDEX(#REF!,MATCH($Q850,#REF!,0)),"")</f>
        <v/>
      </c>
      <c r="X850" s="58" t="str">
        <f t="array" ref="X850">IFERROR(INDEX(#REF!,MATCH($Q850,#REF!,0)),"")</f>
        <v/>
      </c>
      <c r="Y850" s="58" t="str">
        <f t="array" ref="Y850">IFERROR(INDEX(#REF!,MATCH($Q850,#REF!,0)),"")</f>
        <v/>
      </c>
      <c r="Z850" s="58" t="str">
        <f t="array" ref="Z850">IFERROR(INDEX(#REF!,MATCH($Q850,#REF!,0)),"")</f>
        <v/>
      </c>
      <c r="AA850" s="58" t="e">
        <f t="shared" si="12"/>
        <v>#VALUE!</v>
      </c>
      <c r="AB850" s="56"/>
      <c r="AC850" s="56"/>
      <c r="AD850" s="56"/>
    </row>
    <row r="851" spans="1:30" ht="15.75" hidden="1" customHeight="1">
      <c r="A851" s="71" t="s">
        <v>1960</v>
      </c>
      <c r="B851" s="35" t="s">
        <v>254</v>
      </c>
      <c r="C851" s="36" t="s">
        <v>1961</v>
      </c>
      <c r="D851" s="37" t="s">
        <v>53</v>
      </c>
      <c r="E851" s="37">
        <v>1</v>
      </c>
      <c r="F851" s="38">
        <v>5000</v>
      </c>
      <c r="G851" s="39" t="s">
        <v>54</v>
      </c>
      <c r="H851" s="40">
        <v>46204</v>
      </c>
      <c r="I851" s="41" t="s">
        <v>55</v>
      </c>
      <c r="J851" s="41" t="s">
        <v>56</v>
      </c>
      <c r="K851" s="41" t="s">
        <v>164</v>
      </c>
      <c r="L851" s="41" t="s">
        <v>91</v>
      </c>
      <c r="M851" s="42" t="s">
        <v>153</v>
      </c>
      <c r="N851" s="43" t="s">
        <v>951</v>
      </c>
      <c r="O851" s="44" t="s">
        <v>60</v>
      </c>
      <c r="P851" s="44"/>
      <c r="Q851" s="44"/>
      <c r="R851" s="45"/>
      <c r="S851" s="45" t="s">
        <v>1962</v>
      </c>
      <c r="T851" s="44"/>
      <c r="U851" s="44"/>
      <c r="V851" s="45" t="str">
        <f t="array" ref="V851">IFERROR(INDEX(#REF!,MATCH($Q851,#REF!,0)),"")</f>
        <v/>
      </c>
      <c r="W851" s="45" t="str">
        <f t="array" ref="W851">IFERROR(INDEX(#REF!,MATCH($Q851,#REF!,0)),"")</f>
        <v/>
      </c>
      <c r="X851" s="46" t="str">
        <f t="array" ref="X851">IFERROR(INDEX(#REF!,MATCH($Q851,#REF!,0)),"")</f>
        <v/>
      </c>
      <c r="Y851" s="46" t="str">
        <f t="array" ref="Y851">IFERROR(INDEX(#REF!,MATCH($Q851,#REF!,0)),"")</f>
        <v/>
      </c>
      <c r="Z851" s="46" t="str">
        <f t="array" ref="Z851">IFERROR(INDEX(#REF!,MATCH($Q851,#REF!,0)),"")</f>
        <v/>
      </c>
      <c r="AA851" s="46" t="e">
        <f t="shared" si="12"/>
        <v>#VALUE!</v>
      </c>
      <c r="AB851" s="44"/>
      <c r="AC851" s="44"/>
      <c r="AD851" s="44"/>
    </row>
    <row r="852" spans="1:30" ht="15.75" hidden="1" customHeight="1">
      <c r="A852" s="76" t="s">
        <v>1963</v>
      </c>
      <c r="B852" s="47" t="s">
        <v>1476</v>
      </c>
      <c r="C852" s="60" t="s">
        <v>1964</v>
      </c>
      <c r="D852" s="49" t="s">
        <v>53</v>
      </c>
      <c r="E852" s="49">
        <v>1</v>
      </c>
      <c r="F852" s="50">
        <v>5000</v>
      </c>
      <c r="G852" s="51" t="s">
        <v>54</v>
      </c>
      <c r="H852" s="52">
        <v>46204</v>
      </c>
      <c r="I852" s="53" t="s">
        <v>55</v>
      </c>
      <c r="J852" s="53" t="s">
        <v>56</v>
      </c>
      <c r="K852" s="53" t="s">
        <v>164</v>
      </c>
      <c r="L852" s="53" t="s">
        <v>58</v>
      </c>
      <c r="M852" s="54" t="s">
        <v>109</v>
      </c>
      <c r="N852" s="55" t="s">
        <v>951</v>
      </c>
      <c r="O852" s="56" t="s">
        <v>60</v>
      </c>
      <c r="P852" s="56"/>
      <c r="Q852" s="56"/>
      <c r="R852" s="57"/>
      <c r="S852" s="57" t="s">
        <v>1964</v>
      </c>
      <c r="T852" s="56"/>
      <c r="U852" s="56"/>
      <c r="V852" s="57" t="str">
        <f t="array" ref="V852">IFERROR(INDEX(#REF!,MATCH($Q852,#REF!,0)),"")</f>
        <v/>
      </c>
      <c r="W852" s="57" t="str">
        <f t="array" ref="W852">IFERROR(INDEX(#REF!,MATCH($Q852,#REF!,0)),"")</f>
        <v/>
      </c>
      <c r="X852" s="58" t="str">
        <f t="array" ref="X852">IFERROR(INDEX(#REF!,MATCH($Q852,#REF!,0)),"")</f>
        <v/>
      </c>
      <c r="Y852" s="58" t="str">
        <f t="array" ref="Y852">IFERROR(INDEX(#REF!,MATCH($Q852,#REF!,0)),"")</f>
        <v/>
      </c>
      <c r="Z852" s="58" t="str">
        <f t="array" ref="Z852">IFERROR(INDEX(#REF!,MATCH($Q852,#REF!,0)),"")</f>
        <v/>
      </c>
      <c r="AA852" s="58" t="e">
        <f t="shared" si="12"/>
        <v>#VALUE!</v>
      </c>
      <c r="AB852" s="56"/>
      <c r="AC852" s="56"/>
      <c r="AD852" s="56"/>
    </row>
    <row r="853" spans="1:30" ht="15.75" hidden="1" customHeight="1">
      <c r="A853" s="71" t="s">
        <v>1965</v>
      </c>
      <c r="B853" s="35" t="s">
        <v>1049</v>
      </c>
      <c r="C853" s="36" t="s">
        <v>1966</v>
      </c>
      <c r="D853" s="37" t="s">
        <v>53</v>
      </c>
      <c r="E853" s="37">
        <v>30</v>
      </c>
      <c r="F853" s="38">
        <v>2100</v>
      </c>
      <c r="G853" s="39" t="s">
        <v>54</v>
      </c>
      <c r="H853" s="40">
        <v>46174</v>
      </c>
      <c r="I853" s="41" t="s">
        <v>55</v>
      </c>
      <c r="J853" s="41" t="s">
        <v>56</v>
      </c>
      <c r="K853" s="41" t="s">
        <v>164</v>
      </c>
      <c r="L853" s="41" t="s">
        <v>58</v>
      </c>
      <c r="M853" s="42" t="s">
        <v>73</v>
      </c>
      <c r="N853" s="43" t="s">
        <v>951</v>
      </c>
      <c r="O853" s="44" t="s">
        <v>60</v>
      </c>
      <c r="P853" s="44"/>
      <c r="Q853" s="44"/>
      <c r="R853" s="45" t="s">
        <v>304</v>
      </c>
      <c r="S853" s="45" t="s">
        <v>305</v>
      </c>
      <c r="T853" s="44"/>
      <c r="U853" s="44"/>
      <c r="V853" s="45" t="str">
        <f t="array" ref="V853">IFERROR(INDEX(#REF!,MATCH($Q853,#REF!,0)),"")</f>
        <v/>
      </c>
      <c r="W853" s="45" t="str">
        <f t="array" ref="W853">IFERROR(INDEX(#REF!,MATCH($Q853,#REF!,0)),"")</f>
        <v/>
      </c>
      <c r="X853" s="46" t="str">
        <f t="array" ref="X853">IFERROR(INDEX(#REF!,MATCH($Q853,#REF!,0)),"")</f>
        <v/>
      </c>
      <c r="Y853" s="46" t="str">
        <f t="array" ref="Y853">IFERROR(INDEX(#REF!,MATCH($Q853,#REF!,0)),"")</f>
        <v/>
      </c>
      <c r="Z853" s="46" t="str">
        <f t="array" ref="Z853">IFERROR(INDEX(#REF!,MATCH($Q853,#REF!,0)),"")</f>
        <v/>
      </c>
      <c r="AA853" s="46" t="e">
        <f t="shared" si="12"/>
        <v>#VALUE!</v>
      </c>
      <c r="AB853" s="44"/>
      <c r="AC853" s="44"/>
      <c r="AD853" s="44"/>
    </row>
    <row r="854" spans="1:30" ht="15.75" hidden="1" customHeight="1">
      <c r="A854" s="76" t="s">
        <v>1967</v>
      </c>
      <c r="B854" s="47" t="s">
        <v>652</v>
      </c>
      <c r="C854" s="60" t="s">
        <v>1968</v>
      </c>
      <c r="D854" s="49" t="s">
        <v>53</v>
      </c>
      <c r="E854" s="49">
        <v>6</v>
      </c>
      <c r="F854" s="50">
        <v>4800</v>
      </c>
      <c r="G854" s="51" t="s">
        <v>54</v>
      </c>
      <c r="H854" s="52">
        <v>46204</v>
      </c>
      <c r="I854" s="53" t="s">
        <v>55</v>
      </c>
      <c r="J854" s="53" t="s">
        <v>56</v>
      </c>
      <c r="K854" s="53" t="s">
        <v>164</v>
      </c>
      <c r="L854" s="53" t="s">
        <v>91</v>
      </c>
      <c r="M854" s="54" t="s">
        <v>102</v>
      </c>
      <c r="N854" s="55" t="s">
        <v>951</v>
      </c>
      <c r="O854" s="56" t="s">
        <v>60</v>
      </c>
      <c r="P854" s="56"/>
      <c r="Q854" s="56"/>
      <c r="R854" s="57" t="s">
        <v>1400</v>
      </c>
      <c r="S854" s="57" t="s">
        <v>1401</v>
      </c>
      <c r="T854" s="56"/>
      <c r="U854" s="56"/>
      <c r="V854" s="57" t="str">
        <f t="array" ref="V854">IFERROR(INDEX(#REF!,MATCH($Q854,#REF!,0)),"")</f>
        <v/>
      </c>
      <c r="W854" s="57" t="str">
        <f t="array" ref="W854">IFERROR(INDEX(#REF!,MATCH($Q854,#REF!,0)),"")</f>
        <v/>
      </c>
      <c r="X854" s="58" t="str">
        <f t="array" ref="X854">IFERROR(INDEX(#REF!,MATCH($Q854,#REF!,0)),"")</f>
        <v/>
      </c>
      <c r="Y854" s="58" t="str">
        <f t="array" ref="Y854">IFERROR(INDEX(#REF!,MATCH($Q854,#REF!,0)),"")</f>
        <v/>
      </c>
      <c r="Z854" s="58" t="str">
        <f t="array" ref="Z854">IFERROR(INDEX(#REF!,MATCH($Q854,#REF!,0)),"")</f>
        <v/>
      </c>
      <c r="AA854" s="58" t="e">
        <f t="shared" si="12"/>
        <v>#VALUE!</v>
      </c>
      <c r="AB854" s="56"/>
      <c r="AC854" s="56"/>
      <c r="AD854" s="56"/>
    </row>
    <row r="855" spans="1:30" ht="15.75" hidden="1" customHeight="1">
      <c r="A855" s="71" t="s">
        <v>1969</v>
      </c>
      <c r="B855" s="35" t="s">
        <v>1049</v>
      </c>
      <c r="C855" s="36" t="s">
        <v>1970</v>
      </c>
      <c r="D855" s="37" t="s">
        <v>53</v>
      </c>
      <c r="E855" s="37">
        <v>150</v>
      </c>
      <c r="F855" s="38">
        <v>2070</v>
      </c>
      <c r="G855" s="39" t="s">
        <v>54</v>
      </c>
      <c r="H855" s="40">
        <v>46174</v>
      </c>
      <c r="I855" s="41" t="s">
        <v>55</v>
      </c>
      <c r="J855" s="41" t="s">
        <v>56</v>
      </c>
      <c r="K855" s="41" t="s">
        <v>164</v>
      </c>
      <c r="L855" s="41" t="s">
        <v>58</v>
      </c>
      <c r="M855" s="42" t="s">
        <v>102</v>
      </c>
      <c r="N855" s="43" t="s">
        <v>951</v>
      </c>
      <c r="O855" s="44" t="s">
        <v>60</v>
      </c>
      <c r="P855" s="44"/>
      <c r="Q855" s="44"/>
      <c r="R855" s="45" t="s">
        <v>562</v>
      </c>
      <c r="S855" s="45" t="s">
        <v>563</v>
      </c>
      <c r="T855" s="44"/>
      <c r="U855" s="44"/>
      <c r="V855" s="45" t="str">
        <f t="array" ref="V855">IFERROR(INDEX(#REF!,MATCH($Q855,#REF!,0)),"")</f>
        <v/>
      </c>
      <c r="W855" s="45" t="str">
        <f t="array" ref="W855">IFERROR(INDEX(#REF!,MATCH($Q855,#REF!,0)),"")</f>
        <v/>
      </c>
      <c r="X855" s="46" t="str">
        <f t="array" ref="X855">IFERROR(INDEX(#REF!,MATCH($Q855,#REF!,0)),"")</f>
        <v/>
      </c>
      <c r="Y855" s="46" t="str">
        <f t="array" ref="Y855">IFERROR(INDEX(#REF!,MATCH($Q855,#REF!,0)),"")</f>
        <v/>
      </c>
      <c r="Z855" s="46" t="str">
        <f t="array" ref="Z855">IFERROR(INDEX(#REF!,MATCH($Q855,#REF!,0)),"")</f>
        <v/>
      </c>
      <c r="AA855" s="46" t="e">
        <f t="shared" si="12"/>
        <v>#VALUE!</v>
      </c>
      <c r="AB855" s="44"/>
      <c r="AC855" s="44"/>
      <c r="AD855" s="44"/>
    </row>
    <row r="856" spans="1:30" ht="15.75" hidden="1" customHeight="1">
      <c r="A856" s="76" t="s">
        <v>1971</v>
      </c>
      <c r="B856" s="47" t="s">
        <v>1049</v>
      </c>
      <c r="C856" s="60" t="s">
        <v>1972</v>
      </c>
      <c r="D856" s="49" t="s">
        <v>53</v>
      </c>
      <c r="E856" s="49">
        <v>130</v>
      </c>
      <c r="F856" s="50">
        <v>2047.5</v>
      </c>
      <c r="G856" s="51" t="s">
        <v>54</v>
      </c>
      <c r="H856" s="52">
        <v>46174</v>
      </c>
      <c r="I856" s="53" t="s">
        <v>55</v>
      </c>
      <c r="J856" s="53" t="s">
        <v>56</v>
      </c>
      <c r="K856" s="53" t="s">
        <v>164</v>
      </c>
      <c r="L856" s="53" t="s">
        <v>58</v>
      </c>
      <c r="M856" s="54" t="s">
        <v>148</v>
      </c>
      <c r="N856" s="55" t="s">
        <v>951</v>
      </c>
      <c r="O856" s="56" t="s">
        <v>60</v>
      </c>
      <c r="P856" s="56"/>
      <c r="Q856" s="56"/>
      <c r="R856" s="57" t="s">
        <v>158</v>
      </c>
      <c r="S856" s="57" t="s">
        <v>515</v>
      </c>
      <c r="T856" s="56"/>
      <c r="U856" s="56"/>
      <c r="V856" s="57" t="str">
        <f t="array" ref="V856">IFERROR(INDEX(#REF!,MATCH($Q856,#REF!,0)),"")</f>
        <v/>
      </c>
      <c r="W856" s="57" t="str">
        <f t="array" ref="W856">IFERROR(INDEX(#REF!,MATCH($Q856,#REF!,0)),"")</f>
        <v/>
      </c>
      <c r="X856" s="58" t="str">
        <f t="array" ref="X856">IFERROR(INDEX(#REF!,MATCH($Q856,#REF!,0)),"")</f>
        <v/>
      </c>
      <c r="Y856" s="58" t="str">
        <f t="array" ref="Y856">IFERROR(INDEX(#REF!,MATCH($Q856,#REF!,0)),"")</f>
        <v/>
      </c>
      <c r="Z856" s="58" t="str">
        <f t="array" ref="Z856">IFERROR(INDEX(#REF!,MATCH($Q856,#REF!,0)),"")</f>
        <v/>
      </c>
      <c r="AA856" s="58" t="e">
        <f t="shared" si="12"/>
        <v>#VALUE!</v>
      </c>
      <c r="AB856" s="56"/>
      <c r="AC856" s="56"/>
      <c r="AD856" s="56"/>
    </row>
    <row r="857" spans="1:30" ht="15.75" hidden="1" customHeight="1">
      <c r="A857" s="71" t="s">
        <v>1973</v>
      </c>
      <c r="B857" s="35" t="s">
        <v>1049</v>
      </c>
      <c r="C857" s="36" t="s">
        <v>1974</v>
      </c>
      <c r="D857" s="37" t="s">
        <v>53</v>
      </c>
      <c r="E857" s="37">
        <v>130</v>
      </c>
      <c r="F857" s="38">
        <v>2047.5</v>
      </c>
      <c r="G857" s="39" t="s">
        <v>54</v>
      </c>
      <c r="H857" s="40">
        <v>46174</v>
      </c>
      <c r="I857" s="41" t="s">
        <v>55</v>
      </c>
      <c r="J857" s="41" t="s">
        <v>56</v>
      </c>
      <c r="K857" s="41" t="s">
        <v>164</v>
      </c>
      <c r="L857" s="41" t="s">
        <v>58</v>
      </c>
      <c r="M857" s="42" t="s">
        <v>148</v>
      </c>
      <c r="N857" s="43" t="s">
        <v>951</v>
      </c>
      <c r="O857" s="44" t="s">
        <v>60</v>
      </c>
      <c r="P857" s="44"/>
      <c r="Q857" s="44"/>
      <c r="R857" s="45" t="s">
        <v>158</v>
      </c>
      <c r="S857" s="45" t="s">
        <v>515</v>
      </c>
      <c r="T857" s="44"/>
      <c r="U857" s="44"/>
      <c r="V857" s="45" t="str">
        <f t="array" ref="V857">IFERROR(INDEX(#REF!,MATCH($Q857,#REF!,0)),"")</f>
        <v/>
      </c>
      <c r="W857" s="45" t="str">
        <f t="array" ref="W857">IFERROR(INDEX(#REF!,MATCH($Q857,#REF!,0)),"")</f>
        <v/>
      </c>
      <c r="X857" s="46" t="str">
        <f t="array" ref="X857">IFERROR(INDEX(#REF!,MATCH($Q857,#REF!,0)),"")</f>
        <v/>
      </c>
      <c r="Y857" s="46" t="str">
        <f t="array" ref="Y857">IFERROR(INDEX(#REF!,MATCH($Q857,#REF!,0)),"")</f>
        <v/>
      </c>
      <c r="Z857" s="46" t="str">
        <f t="array" ref="Z857">IFERROR(INDEX(#REF!,MATCH($Q857,#REF!,0)),"")</f>
        <v/>
      </c>
      <c r="AA857" s="46" t="e">
        <f t="shared" si="12"/>
        <v>#VALUE!</v>
      </c>
      <c r="AB857" s="44"/>
      <c r="AC857" s="44"/>
      <c r="AD857" s="44"/>
    </row>
    <row r="858" spans="1:30" ht="15.75" hidden="1" customHeight="1">
      <c r="A858" s="76" t="s">
        <v>1975</v>
      </c>
      <c r="B858" s="47" t="s">
        <v>1049</v>
      </c>
      <c r="C858" s="60" t="s">
        <v>1976</v>
      </c>
      <c r="D858" s="49" t="s">
        <v>53</v>
      </c>
      <c r="E858" s="49">
        <v>70</v>
      </c>
      <c r="F858" s="50">
        <v>2000</v>
      </c>
      <c r="G858" s="51" t="s">
        <v>54</v>
      </c>
      <c r="H858" s="52">
        <v>46174</v>
      </c>
      <c r="I858" s="53" t="s">
        <v>55</v>
      </c>
      <c r="J858" s="53" t="s">
        <v>56</v>
      </c>
      <c r="K858" s="53" t="s">
        <v>164</v>
      </c>
      <c r="L858" s="53" t="s">
        <v>58</v>
      </c>
      <c r="M858" s="54" t="s">
        <v>148</v>
      </c>
      <c r="N858" s="55" t="s">
        <v>951</v>
      </c>
      <c r="O858" s="56" t="s">
        <v>60</v>
      </c>
      <c r="P858" s="56"/>
      <c r="Q858" s="56"/>
      <c r="R858" s="57" t="s">
        <v>1935</v>
      </c>
      <c r="S858" s="57" t="s">
        <v>1936</v>
      </c>
      <c r="T858" s="56"/>
      <c r="U858" s="56"/>
      <c r="V858" s="57" t="str">
        <f t="array" ref="V858">IFERROR(INDEX(#REF!,MATCH($Q858,#REF!,0)),"")</f>
        <v/>
      </c>
      <c r="W858" s="57" t="str">
        <f t="array" ref="W858">IFERROR(INDEX(#REF!,MATCH($Q858,#REF!,0)),"")</f>
        <v/>
      </c>
      <c r="X858" s="58" t="str">
        <f t="array" ref="X858">IFERROR(INDEX(#REF!,MATCH($Q858,#REF!,0)),"")</f>
        <v/>
      </c>
      <c r="Y858" s="58" t="str">
        <f t="array" ref="Y858">IFERROR(INDEX(#REF!,MATCH($Q858,#REF!,0)),"")</f>
        <v/>
      </c>
      <c r="Z858" s="58" t="str">
        <f t="array" ref="Z858">IFERROR(INDEX(#REF!,MATCH($Q858,#REF!,0)),"")</f>
        <v/>
      </c>
      <c r="AA858" s="58" t="e">
        <f t="shared" si="12"/>
        <v>#VALUE!</v>
      </c>
      <c r="AB858" s="56"/>
      <c r="AC858" s="56"/>
      <c r="AD858" s="56"/>
    </row>
    <row r="859" spans="1:30" ht="15.75" hidden="1" customHeight="1">
      <c r="A859" s="71" t="s">
        <v>1977</v>
      </c>
      <c r="B859" s="35" t="s">
        <v>1049</v>
      </c>
      <c r="C859" s="36" t="s">
        <v>1978</v>
      </c>
      <c r="D859" s="37" t="s">
        <v>53</v>
      </c>
      <c r="E859" s="37">
        <v>20</v>
      </c>
      <c r="F859" s="38">
        <v>1980</v>
      </c>
      <c r="G859" s="39" t="s">
        <v>54</v>
      </c>
      <c r="H859" s="40">
        <v>46174</v>
      </c>
      <c r="I859" s="41" t="s">
        <v>55</v>
      </c>
      <c r="J859" s="41" t="s">
        <v>56</v>
      </c>
      <c r="K859" s="41" t="s">
        <v>164</v>
      </c>
      <c r="L859" s="41" t="s">
        <v>58</v>
      </c>
      <c r="M859" s="42" t="s">
        <v>148</v>
      </c>
      <c r="N859" s="43" t="s">
        <v>951</v>
      </c>
      <c r="O859" s="44" t="s">
        <v>60</v>
      </c>
      <c r="P859" s="44"/>
      <c r="Q859" s="44"/>
      <c r="R859" s="45" t="s">
        <v>1979</v>
      </c>
      <c r="S859" s="45" t="s">
        <v>1980</v>
      </c>
      <c r="T859" s="44"/>
      <c r="U859" s="44"/>
      <c r="V859" s="45" t="str">
        <f t="array" ref="V859">IFERROR(INDEX(#REF!,MATCH($Q859,#REF!,0)),"")</f>
        <v/>
      </c>
      <c r="W859" s="45" t="str">
        <f t="array" ref="W859">IFERROR(INDEX(#REF!,MATCH($Q859,#REF!,0)),"")</f>
        <v/>
      </c>
      <c r="X859" s="46" t="str">
        <f t="array" ref="X859">IFERROR(INDEX(#REF!,MATCH($Q859,#REF!,0)),"")</f>
        <v/>
      </c>
      <c r="Y859" s="46" t="str">
        <f t="array" ref="Y859">IFERROR(INDEX(#REF!,MATCH($Q859,#REF!,0)),"")</f>
        <v/>
      </c>
      <c r="Z859" s="46" t="str">
        <f t="array" ref="Z859">IFERROR(INDEX(#REF!,MATCH($Q859,#REF!,0)),"")</f>
        <v/>
      </c>
      <c r="AA859" s="46" t="e">
        <f t="shared" si="12"/>
        <v>#VALUE!</v>
      </c>
      <c r="AB859" s="44"/>
      <c r="AC859" s="44"/>
      <c r="AD859" s="44"/>
    </row>
    <row r="860" spans="1:30" ht="15.75" hidden="1" customHeight="1">
      <c r="A860" s="76" t="s">
        <v>1981</v>
      </c>
      <c r="B860" s="47" t="s">
        <v>1049</v>
      </c>
      <c r="C860" s="60" t="s">
        <v>1982</v>
      </c>
      <c r="D860" s="49" t="s">
        <v>53</v>
      </c>
      <c r="E860" s="49">
        <v>30</v>
      </c>
      <c r="F860" s="50">
        <v>1859</v>
      </c>
      <c r="G860" s="51" t="s">
        <v>54</v>
      </c>
      <c r="H860" s="52">
        <v>46174</v>
      </c>
      <c r="I860" s="53" t="s">
        <v>55</v>
      </c>
      <c r="J860" s="53" t="s">
        <v>56</v>
      </c>
      <c r="K860" s="53" t="s">
        <v>164</v>
      </c>
      <c r="L860" s="53" t="s">
        <v>58</v>
      </c>
      <c r="M860" s="54" t="s">
        <v>148</v>
      </c>
      <c r="N860" s="55" t="s">
        <v>951</v>
      </c>
      <c r="O860" s="56" t="s">
        <v>60</v>
      </c>
      <c r="P860" s="56"/>
      <c r="Q860" s="56"/>
      <c r="R860" s="57" t="s">
        <v>1979</v>
      </c>
      <c r="S860" s="57" t="s">
        <v>1980</v>
      </c>
      <c r="T860" s="56"/>
      <c r="U860" s="56"/>
      <c r="V860" s="57" t="str">
        <f t="array" ref="V860">IFERROR(INDEX(#REF!,MATCH($Q860,#REF!,0)),"")</f>
        <v/>
      </c>
      <c r="W860" s="57" t="str">
        <f t="array" ref="W860">IFERROR(INDEX(#REF!,MATCH($Q860,#REF!,0)),"")</f>
        <v/>
      </c>
      <c r="X860" s="58" t="str">
        <f t="array" ref="X860">IFERROR(INDEX(#REF!,MATCH($Q860,#REF!,0)),"")</f>
        <v/>
      </c>
      <c r="Y860" s="58" t="str">
        <f t="array" ref="Y860">IFERROR(INDEX(#REF!,MATCH($Q860,#REF!,0)),"")</f>
        <v/>
      </c>
      <c r="Z860" s="58" t="str">
        <f t="array" ref="Z860">IFERROR(INDEX(#REF!,MATCH($Q860,#REF!,0)),"")</f>
        <v/>
      </c>
      <c r="AA860" s="58" t="e">
        <f t="shared" si="12"/>
        <v>#VALUE!</v>
      </c>
      <c r="AB860" s="56"/>
      <c r="AC860" s="56"/>
      <c r="AD860" s="56"/>
    </row>
    <row r="861" spans="1:30" ht="15.75" hidden="1" customHeight="1">
      <c r="A861" s="71" t="s">
        <v>1983</v>
      </c>
      <c r="B861" s="35" t="s">
        <v>317</v>
      </c>
      <c r="C861" s="36" t="s">
        <v>374</v>
      </c>
      <c r="D861" s="37" t="s">
        <v>53</v>
      </c>
      <c r="E861" s="37">
        <v>1</v>
      </c>
      <c r="F861" s="38">
        <v>4000</v>
      </c>
      <c r="G861" s="39" t="s">
        <v>54</v>
      </c>
      <c r="H861" s="40">
        <v>46204</v>
      </c>
      <c r="I861" s="41" t="s">
        <v>55</v>
      </c>
      <c r="J861" s="41" t="s">
        <v>56</v>
      </c>
      <c r="K861" s="41" t="s">
        <v>164</v>
      </c>
      <c r="L861" s="41" t="s">
        <v>58</v>
      </c>
      <c r="M861" s="42" t="s">
        <v>153</v>
      </c>
      <c r="N861" s="43" t="s">
        <v>951</v>
      </c>
      <c r="O861" s="44" t="s">
        <v>60</v>
      </c>
      <c r="P861" s="44"/>
      <c r="Q861" s="44"/>
      <c r="R861" s="45" t="s">
        <v>375</v>
      </c>
      <c r="S861" s="45" t="s">
        <v>376</v>
      </c>
      <c r="T861" s="44"/>
      <c r="U861" s="44"/>
      <c r="V861" s="45" t="str">
        <f t="array" ref="V861">IFERROR(INDEX(#REF!,MATCH($Q861,#REF!,0)),"")</f>
        <v/>
      </c>
      <c r="W861" s="45" t="str">
        <f t="array" ref="W861">IFERROR(INDEX(#REF!,MATCH($Q861,#REF!,0)),"")</f>
        <v/>
      </c>
      <c r="X861" s="46" t="str">
        <f t="array" ref="X861">IFERROR(INDEX(#REF!,MATCH($Q861,#REF!,0)),"")</f>
        <v/>
      </c>
      <c r="Y861" s="46" t="str">
        <f t="array" ref="Y861">IFERROR(INDEX(#REF!,MATCH($Q861,#REF!,0)),"")</f>
        <v/>
      </c>
      <c r="Z861" s="46" t="str">
        <f t="array" ref="Z861">IFERROR(INDEX(#REF!,MATCH($Q861,#REF!,0)),"")</f>
        <v/>
      </c>
      <c r="AA861" s="46" t="e">
        <f t="shared" si="12"/>
        <v>#VALUE!</v>
      </c>
      <c r="AB861" s="44"/>
      <c r="AC861" s="44"/>
      <c r="AD861" s="44"/>
    </row>
    <row r="862" spans="1:30" ht="15.75" hidden="1" customHeight="1">
      <c r="A862" s="76" t="s">
        <v>1984</v>
      </c>
      <c r="B862" s="47" t="s">
        <v>1049</v>
      </c>
      <c r="C862" s="60" t="s">
        <v>1985</v>
      </c>
      <c r="D862" s="49" t="s">
        <v>53</v>
      </c>
      <c r="E862" s="49">
        <v>250</v>
      </c>
      <c r="F862" s="50">
        <v>1847.5</v>
      </c>
      <c r="G862" s="51" t="s">
        <v>54</v>
      </c>
      <c r="H862" s="52">
        <v>46174</v>
      </c>
      <c r="I862" s="53" t="s">
        <v>55</v>
      </c>
      <c r="J862" s="53" t="s">
        <v>56</v>
      </c>
      <c r="K862" s="53" t="s">
        <v>164</v>
      </c>
      <c r="L862" s="53" t="s">
        <v>58</v>
      </c>
      <c r="M862" s="54" t="s">
        <v>109</v>
      </c>
      <c r="N862" s="55" t="s">
        <v>951</v>
      </c>
      <c r="O862" s="56" t="s">
        <v>60</v>
      </c>
      <c r="P862" s="56"/>
      <c r="Q862" s="56"/>
      <c r="R862" s="57" t="s">
        <v>562</v>
      </c>
      <c r="S862" s="57" t="s">
        <v>563</v>
      </c>
      <c r="T862" s="56"/>
      <c r="U862" s="56"/>
      <c r="V862" s="57" t="str">
        <f t="array" ref="V862">IFERROR(INDEX(#REF!,MATCH($Q862,#REF!,0)),"")</f>
        <v/>
      </c>
      <c r="W862" s="57" t="str">
        <f t="array" ref="W862">IFERROR(INDEX(#REF!,MATCH($Q862,#REF!,0)),"")</f>
        <v/>
      </c>
      <c r="X862" s="58" t="str">
        <f t="array" ref="X862">IFERROR(INDEX(#REF!,MATCH($Q862,#REF!,0)),"")</f>
        <v/>
      </c>
      <c r="Y862" s="58" t="str">
        <f t="array" ref="Y862">IFERROR(INDEX(#REF!,MATCH($Q862,#REF!,0)),"")</f>
        <v/>
      </c>
      <c r="Z862" s="58" t="str">
        <f t="array" ref="Z862">IFERROR(INDEX(#REF!,MATCH($Q862,#REF!,0)),"")</f>
        <v/>
      </c>
      <c r="AA862" s="58" t="e">
        <f t="shared" si="12"/>
        <v>#VALUE!</v>
      </c>
      <c r="AB862" s="56"/>
      <c r="AC862" s="56"/>
      <c r="AD862" s="56"/>
    </row>
    <row r="863" spans="1:30" ht="15.75" hidden="1" customHeight="1">
      <c r="A863" s="71" t="s">
        <v>1986</v>
      </c>
      <c r="B863" s="35" t="s">
        <v>1049</v>
      </c>
      <c r="C863" s="36" t="s">
        <v>1987</v>
      </c>
      <c r="D863" s="37" t="s">
        <v>53</v>
      </c>
      <c r="E863" s="37">
        <v>40</v>
      </c>
      <c r="F863" s="38">
        <v>1833.2</v>
      </c>
      <c r="G863" s="39" t="s">
        <v>54</v>
      </c>
      <c r="H863" s="40">
        <v>46174</v>
      </c>
      <c r="I863" s="41" t="s">
        <v>55</v>
      </c>
      <c r="J863" s="41" t="s">
        <v>56</v>
      </c>
      <c r="K863" s="41" t="s">
        <v>164</v>
      </c>
      <c r="L863" s="41" t="s">
        <v>58</v>
      </c>
      <c r="M863" s="42" t="s">
        <v>136</v>
      </c>
      <c r="N863" s="43" t="s">
        <v>951</v>
      </c>
      <c r="O863" s="44" t="s">
        <v>60</v>
      </c>
      <c r="P863" s="44"/>
      <c r="Q863" s="44"/>
      <c r="R863" s="45" t="s">
        <v>304</v>
      </c>
      <c r="S863" s="45" t="s">
        <v>305</v>
      </c>
      <c r="T863" s="44"/>
      <c r="U863" s="44"/>
      <c r="V863" s="45" t="str">
        <f t="array" ref="V863">IFERROR(INDEX(#REF!,MATCH($Q863,#REF!,0)),"")</f>
        <v/>
      </c>
      <c r="W863" s="45" t="str">
        <f t="array" ref="W863">IFERROR(INDEX(#REF!,MATCH($Q863,#REF!,0)),"")</f>
        <v/>
      </c>
      <c r="X863" s="46" t="str">
        <f t="array" ref="X863">IFERROR(INDEX(#REF!,MATCH($Q863,#REF!,0)),"")</f>
        <v/>
      </c>
      <c r="Y863" s="46" t="str">
        <f t="array" ref="Y863">IFERROR(INDEX(#REF!,MATCH($Q863,#REF!,0)),"")</f>
        <v/>
      </c>
      <c r="Z863" s="46" t="str">
        <f t="array" ref="Z863">IFERROR(INDEX(#REF!,MATCH($Q863,#REF!,0)),"")</f>
        <v/>
      </c>
      <c r="AA863" s="46" t="e">
        <f t="shared" si="12"/>
        <v>#VALUE!</v>
      </c>
      <c r="AB863" s="44"/>
      <c r="AC863" s="44"/>
      <c r="AD863" s="44"/>
    </row>
    <row r="864" spans="1:30" ht="15.75" hidden="1" customHeight="1">
      <c r="A864" s="76" t="s">
        <v>1988</v>
      </c>
      <c r="B864" s="47" t="s">
        <v>1049</v>
      </c>
      <c r="C864" s="60" t="s">
        <v>1989</v>
      </c>
      <c r="D864" s="49" t="s">
        <v>53</v>
      </c>
      <c r="E864" s="49">
        <v>120</v>
      </c>
      <c r="F864" s="50">
        <v>1800</v>
      </c>
      <c r="G864" s="51" t="s">
        <v>54</v>
      </c>
      <c r="H864" s="52">
        <v>46174</v>
      </c>
      <c r="I864" s="53" t="s">
        <v>55</v>
      </c>
      <c r="J864" s="53" t="s">
        <v>56</v>
      </c>
      <c r="K864" s="53" t="s">
        <v>164</v>
      </c>
      <c r="L864" s="53" t="s">
        <v>58</v>
      </c>
      <c r="M864" s="54" t="s">
        <v>102</v>
      </c>
      <c r="N864" s="55" t="s">
        <v>951</v>
      </c>
      <c r="O864" s="56" t="s">
        <v>60</v>
      </c>
      <c r="P864" s="56"/>
      <c r="Q864" s="56"/>
      <c r="R864" s="57" t="s">
        <v>562</v>
      </c>
      <c r="S864" s="57" t="s">
        <v>563</v>
      </c>
      <c r="T864" s="56"/>
      <c r="U864" s="56"/>
      <c r="V864" s="57" t="str">
        <f t="array" ref="V864">IFERROR(INDEX(#REF!,MATCH($Q864,#REF!,0)),"")</f>
        <v/>
      </c>
      <c r="W864" s="57" t="str">
        <f t="array" ref="W864">IFERROR(INDEX(#REF!,MATCH($Q864,#REF!,0)),"")</f>
        <v/>
      </c>
      <c r="X864" s="58" t="str">
        <f t="array" ref="X864">IFERROR(INDEX(#REF!,MATCH($Q864,#REF!,0)),"")</f>
        <v/>
      </c>
      <c r="Y864" s="58" t="str">
        <f t="array" ref="Y864">IFERROR(INDEX(#REF!,MATCH($Q864,#REF!,0)),"")</f>
        <v/>
      </c>
      <c r="Z864" s="58" t="str">
        <f t="array" ref="Z864">IFERROR(INDEX(#REF!,MATCH($Q864,#REF!,0)),"")</f>
        <v/>
      </c>
      <c r="AA864" s="58" t="e">
        <f t="shared" si="12"/>
        <v>#VALUE!</v>
      </c>
      <c r="AB864" s="56"/>
      <c r="AC864" s="56"/>
      <c r="AD864" s="56"/>
    </row>
    <row r="865" spans="1:30" ht="15.75" hidden="1" customHeight="1">
      <c r="A865" s="71" t="s">
        <v>1990</v>
      </c>
      <c r="B865" s="35" t="s">
        <v>1049</v>
      </c>
      <c r="C865" s="36" t="s">
        <v>1991</v>
      </c>
      <c r="D865" s="37" t="s">
        <v>53</v>
      </c>
      <c r="E865" s="37">
        <v>10</v>
      </c>
      <c r="F865" s="38">
        <v>1720.5</v>
      </c>
      <c r="G865" s="39" t="s">
        <v>54</v>
      </c>
      <c r="H865" s="40">
        <v>46174</v>
      </c>
      <c r="I865" s="41" t="s">
        <v>55</v>
      </c>
      <c r="J865" s="41" t="s">
        <v>56</v>
      </c>
      <c r="K865" s="41" t="s">
        <v>164</v>
      </c>
      <c r="L865" s="41" t="s">
        <v>58</v>
      </c>
      <c r="M865" s="42" t="s">
        <v>153</v>
      </c>
      <c r="N865" s="43" t="s">
        <v>951</v>
      </c>
      <c r="O865" s="44" t="s">
        <v>60</v>
      </c>
      <c r="P865" s="44"/>
      <c r="Q865" s="44"/>
      <c r="R865" s="45" t="s">
        <v>158</v>
      </c>
      <c r="S865" s="45" t="s">
        <v>1222</v>
      </c>
      <c r="T865" s="44"/>
      <c r="U865" s="44"/>
      <c r="V865" s="45" t="str">
        <f t="array" ref="V865">IFERROR(INDEX(#REF!,MATCH($Q865,#REF!,0)),"")</f>
        <v/>
      </c>
      <c r="W865" s="45" t="str">
        <f t="array" ref="W865">IFERROR(INDEX(#REF!,MATCH($Q865,#REF!,0)),"")</f>
        <v/>
      </c>
      <c r="X865" s="46" t="str">
        <f t="array" ref="X865">IFERROR(INDEX(#REF!,MATCH($Q865,#REF!,0)),"")</f>
        <v/>
      </c>
      <c r="Y865" s="46" t="str">
        <f t="array" ref="Y865">IFERROR(INDEX(#REF!,MATCH($Q865,#REF!,0)),"")</f>
        <v/>
      </c>
      <c r="Z865" s="46" t="str">
        <f t="array" ref="Z865">IFERROR(INDEX(#REF!,MATCH($Q865,#REF!,0)),"")</f>
        <v/>
      </c>
      <c r="AA865" s="46" t="e">
        <f t="shared" si="12"/>
        <v>#VALUE!</v>
      </c>
      <c r="AB865" s="44"/>
      <c r="AC865" s="44"/>
      <c r="AD865" s="44"/>
    </row>
    <row r="866" spans="1:30" ht="15.75" hidden="1" customHeight="1">
      <c r="A866" s="76" t="s">
        <v>1992</v>
      </c>
      <c r="B866" s="47" t="s">
        <v>1049</v>
      </c>
      <c r="C866" s="60" t="s">
        <v>1993</v>
      </c>
      <c r="D866" s="49" t="s">
        <v>53</v>
      </c>
      <c r="E866" s="49">
        <v>34</v>
      </c>
      <c r="F866" s="50">
        <f>E866*50</f>
        <v>1700</v>
      </c>
      <c r="G866" s="51" t="s">
        <v>54</v>
      </c>
      <c r="H866" s="52">
        <v>46174</v>
      </c>
      <c r="I866" s="53" t="s">
        <v>55</v>
      </c>
      <c r="J866" s="53" t="s">
        <v>56</v>
      </c>
      <c r="K866" s="53" t="s">
        <v>164</v>
      </c>
      <c r="L866" s="53" t="s">
        <v>58</v>
      </c>
      <c r="M866" s="54" t="s">
        <v>148</v>
      </c>
      <c r="N866" s="55" t="s">
        <v>951</v>
      </c>
      <c r="O866" s="56" t="s">
        <v>60</v>
      </c>
      <c r="P866" s="56"/>
      <c r="Q866" s="56"/>
      <c r="R866" s="57" t="s">
        <v>304</v>
      </c>
      <c r="S866" s="57" t="s">
        <v>305</v>
      </c>
      <c r="T866" s="56"/>
      <c r="U866" s="56"/>
      <c r="V866" s="57" t="str">
        <f t="array" ref="V866">IFERROR(INDEX(#REF!,MATCH($Q866,#REF!,0)),"")</f>
        <v/>
      </c>
      <c r="W866" s="57" t="str">
        <f t="array" ref="W866">IFERROR(INDEX(#REF!,MATCH($Q866,#REF!,0)),"")</f>
        <v/>
      </c>
      <c r="X866" s="58" t="str">
        <f t="array" ref="X866">IFERROR(INDEX(#REF!,MATCH($Q866,#REF!,0)),"")</f>
        <v/>
      </c>
      <c r="Y866" s="58" t="str">
        <f t="array" ref="Y866">IFERROR(INDEX(#REF!,MATCH($Q866,#REF!,0)),"")</f>
        <v/>
      </c>
      <c r="Z866" s="58" t="str">
        <f t="array" ref="Z866">IFERROR(INDEX(#REF!,MATCH($Q866,#REF!,0)),"")</f>
        <v/>
      </c>
      <c r="AA866" s="58" t="e">
        <f t="shared" si="12"/>
        <v>#VALUE!</v>
      </c>
      <c r="AB866" s="56"/>
      <c r="AC866" s="56"/>
      <c r="AD866" s="56"/>
    </row>
    <row r="867" spans="1:30" ht="15.75" hidden="1" customHeight="1">
      <c r="A867" s="71" t="s">
        <v>1994</v>
      </c>
      <c r="B867" s="35" t="s">
        <v>247</v>
      </c>
      <c r="C867" s="36" t="s">
        <v>1995</v>
      </c>
      <c r="D867" s="37" t="s">
        <v>53</v>
      </c>
      <c r="E867" s="37">
        <v>15</v>
      </c>
      <c r="F867" s="38">
        <v>3750</v>
      </c>
      <c r="G867" s="39" t="s">
        <v>54</v>
      </c>
      <c r="H867" s="40">
        <v>46174</v>
      </c>
      <c r="I867" s="41" t="s">
        <v>55</v>
      </c>
      <c r="J867" s="41" t="s">
        <v>56</v>
      </c>
      <c r="K867" s="41" t="s">
        <v>164</v>
      </c>
      <c r="L867" s="41" t="s">
        <v>91</v>
      </c>
      <c r="M867" s="42" t="s">
        <v>148</v>
      </c>
      <c r="N867" s="43" t="s">
        <v>951</v>
      </c>
      <c r="O867" s="44" t="s">
        <v>60</v>
      </c>
      <c r="P867" s="44"/>
      <c r="Q867" s="44"/>
      <c r="R867" s="45"/>
      <c r="S867" s="45" t="s">
        <v>1682</v>
      </c>
      <c r="T867" s="44"/>
      <c r="U867" s="44"/>
      <c r="V867" s="45" t="str">
        <f t="array" ref="V867">IFERROR(INDEX(#REF!,MATCH($Q867,#REF!,0)),"")</f>
        <v/>
      </c>
      <c r="W867" s="45" t="str">
        <f t="array" ref="W867">IFERROR(INDEX(#REF!,MATCH($Q867,#REF!,0)),"")</f>
        <v/>
      </c>
      <c r="X867" s="46" t="str">
        <f t="array" ref="X867">IFERROR(INDEX(#REF!,MATCH($Q867,#REF!,0)),"")</f>
        <v/>
      </c>
      <c r="Y867" s="46" t="str">
        <f t="array" ref="Y867">IFERROR(INDEX(#REF!,MATCH($Q867,#REF!,0)),"")</f>
        <v/>
      </c>
      <c r="Z867" s="46" t="str">
        <f t="array" ref="Z867">IFERROR(INDEX(#REF!,MATCH($Q867,#REF!,0)),"")</f>
        <v/>
      </c>
      <c r="AA867" s="46" t="e">
        <f t="shared" si="12"/>
        <v>#VALUE!</v>
      </c>
      <c r="AB867" s="44"/>
      <c r="AC867" s="44"/>
      <c r="AD867" s="44"/>
    </row>
    <row r="868" spans="1:30" ht="15.75" hidden="1" customHeight="1">
      <c r="A868" s="76" t="s">
        <v>1996</v>
      </c>
      <c r="B868" s="47" t="s">
        <v>1049</v>
      </c>
      <c r="C868" s="60" t="s">
        <v>1997</v>
      </c>
      <c r="D868" s="49" t="s">
        <v>53</v>
      </c>
      <c r="E868" s="49">
        <v>300</v>
      </c>
      <c r="F868" s="50">
        <v>1650</v>
      </c>
      <c r="G868" s="51" t="s">
        <v>54</v>
      </c>
      <c r="H868" s="52">
        <v>46174</v>
      </c>
      <c r="I868" s="53" t="s">
        <v>55</v>
      </c>
      <c r="J868" s="53" t="s">
        <v>56</v>
      </c>
      <c r="K868" s="53" t="s">
        <v>164</v>
      </c>
      <c r="L868" s="53" t="s">
        <v>58</v>
      </c>
      <c r="M868" s="54" t="s">
        <v>59</v>
      </c>
      <c r="N868" s="55" t="s">
        <v>951</v>
      </c>
      <c r="O868" s="56" t="s">
        <v>60</v>
      </c>
      <c r="P868" s="56"/>
      <c r="Q868" s="56"/>
      <c r="R868" s="57" t="s">
        <v>729</v>
      </c>
      <c r="S868" s="57" t="s">
        <v>730</v>
      </c>
      <c r="T868" s="56"/>
      <c r="U868" s="56"/>
      <c r="V868" s="57" t="str">
        <f t="array" ref="V868">IFERROR(INDEX(#REF!,MATCH($Q868,#REF!,0)),"")</f>
        <v/>
      </c>
      <c r="W868" s="57" t="str">
        <f t="array" ref="W868">IFERROR(INDEX(#REF!,MATCH($Q868,#REF!,0)),"")</f>
        <v/>
      </c>
      <c r="X868" s="58" t="str">
        <f t="array" ref="X868">IFERROR(INDEX(#REF!,MATCH($Q868,#REF!,0)),"")</f>
        <v/>
      </c>
      <c r="Y868" s="58" t="str">
        <f t="array" ref="Y868">IFERROR(INDEX(#REF!,MATCH($Q868,#REF!,0)),"")</f>
        <v/>
      </c>
      <c r="Z868" s="58" t="str">
        <f t="array" ref="Z868">IFERROR(INDEX(#REF!,MATCH($Q868,#REF!,0)),"")</f>
        <v/>
      </c>
      <c r="AA868" s="58" t="e">
        <f t="shared" si="12"/>
        <v>#VALUE!</v>
      </c>
      <c r="AB868" s="56"/>
      <c r="AC868" s="56"/>
      <c r="AD868" s="56"/>
    </row>
    <row r="869" spans="1:30" ht="15.75" hidden="1" customHeight="1">
      <c r="A869" s="71" t="s">
        <v>1998</v>
      </c>
      <c r="B869" s="35" t="s">
        <v>1049</v>
      </c>
      <c r="C869" s="36" t="s">
        <v>1430</v>
      </c>
      <c r="D869" s="37" t="s">
        <v>53</v>
      </c>
      <c r="E869" s="37">
        <v>80</v>
      </c>
      <c r="F869" s="38">
        <v>1600</v>
      </c>
      <c r="G869" s="39" t="s">
        <v>54</v>
      </c>
      <c r="H869" s="40">
        <v>46174</v>
      </c>
      <c r="I869" s="41" t="s">
        <v>55</v>
      </c>
      <c r="J869" s="41" t="s">
        <v>56</v>
      </c>
      <c r="K869" s="41" t="s">
        <v>164</v>
      </c>
      <c r="L869" s="41" t="s">
        <v>58</v>
      </c>
      <c r="M869" s="42" t="s">
        <v>73</v>
      </c>
      <c r="N869" s="43" t="s">
        <v>951</v>
      </c>
      <c r="O869" s="44" t="s">
        <v>60</v>
      </c>
      <c r="P869" s="44"/>
      <c r="Q869" s="44"/>
      <c r="R869" s="45" t="s">
        <v>729</v>
      </c>
      <c r="S869" s="45" t="s">
        <v>730</v>
      </c>
      <c r="T869" s="44"/>
      <c r="U869" s="44"/>
      <c r="V869" s="45" t="str">
        <f t="array" ref="V869">IFERROR(INDEX(#REF!,MATCH($Q869,#REF!,0)),"")</f>
        <v/>
      </c>
      <c r="W869" s="45" t="str">
        <f t="array" ref="W869">IFERROR(INDEX(#REF!,MATCH($Q869,#REF!,0)),"")</f>
        <v/>
      </c>
      <c r="X869" s="46" t="str">
        <f t="array" ref="X869">IFERROR(INDEX(#REF!,MATCH($Q869,#REF!,0)),"")</f>
        <v/>
      </c>
      <c r="Y869" s="46" t="str">
        <f t="array" ref="Y869">IFERROR(INDEX(#REF!,MATCH($Q869,#REF!,0)),"")</f>
        <v/>
      </c>
      <c r="Z869" s="46" t="str">
        <f t="array" ref="Z869">IFERROR(INDEX(#REF!,MATCH($Q869,#REF!,0)),"")</f>
        <v/>
      </c>
      <c r="AA869" s="46" t="e">
        <f t="shared" si="12"/>
        <v>#VALUE!</v>
      </c>
      <c r="AB869" s="44"/>
      <c r="AC869" s="44"/>
      <c r="AD869" s="44"/>
    </row>
    <row r="870" spans="1:30" ht="15.75" hidden="1" customHeight="1">
      <c r="A870" s="76" t="s">
        <v>1999</v>
      </c>
      <c r="B870" s="47" t="s">
        <v>1476</v>
      </c>
      <c r="C870" s="60" t="s">
        <v>321</v>
      </c>
      <c r="D870" s="49" t="s">
        <v>53</v>
      </c>
      <c r="E870" s="49">
        <v>2</v>
      </c>
      <c r="F870" s="50">
        <v>3600</v>
      </c>
      <c r="G870" s="51" t="s">
        <v>54</v>
      </c>
      <c r="H870" s="52">
        <v>46174</v>
      </c>
      <c r="I870" s="53" t="s">
        <v>55</v>
      </c>
      <c r="J870" s="53" t="s">
        <v>56</v>
      </c>
      <c r="K870" s="53" t="s">
        <v>164</v>
      </c>
      <c r="L870" s="53" t="s">
        <v>91</v>
      </c>
      <c r="M870" s="54" t="s">
        <v>59</v>
      </c>
      <c r="N870" s="55" t="s">
        <v>951</v>
      </c>
      <c r="O870" s="56" t="s">
        <v>60</v>
      </c>
      <c r="P870" s="56"/>
      <c r="Q870" s="56"/>
      <c r="R870" s="57" t="s">
        <v>322</v>
      </c>
      <c r="S870" s="57" t="s">
        <v>323</v>
      </c>
      <c r="T870" s="56"/>
      <c r="U870" s="56"/>
      <c r="V870" s="57" t="str">
        <f t="array" ref="V870">IFERROR(INDEX(#REF!,MATCH($Q870,#REF!,0)),"")</f>
        <v/>
      </c>
      <c r="W870" s="57" t="str">
        <f t="array" ref="W870">IFERROR(INDEX(#REF!,MATCH($Q870,#REF!,0)),"")</f>
        <v/>
      </c>
      <c r="X870" s="58" t="str">
        <f t="array" ref="X870">IFERROR(INDEX(#REF!,MATCH($Q870,#REF!,0)),"")</f>
        <v/>
      </c>
      <c r="Y870" s="58" t="str">
        <f t="array" ref="Y870">IFERROR(INDEX(#REF!,MATCH($Q870,#REF!,0)),"")</f>
        <v/>
      </c>
      <c r="Z870" s="58" t="str">
        <f t="array" ref="Z870">IFERROR(INDEX(#REF!,MATCH($Q870,#REF!,0)),"")</f>
        <v/>
      </c>
      <c r="AA870" s="58" t="e">
        <f t="shared" si="12"/>
        <v>#VALUE!</v>
      </c>
      <c r="AB870" s="56"/>
      <c r="AC870" s="56"/>
      <c r="AD870" s="56"/>
    </row>
    <row r="871" spans="1:30" ht="15.75" hidden="1" customHeight="1">
      <c r="A871" s="71" t="s">
        <v>2000</v>
      </c>
      <c r="B871" s="35" t="s">
        <v>1049</v>
      </c>
      <c r="C871" s="36" t="s">
        <v>2001</v>
      </c>
      <c r="D871" s="37" t="s">
        <v>53</v>
      </c>
      <c r="E871" s="37">
        <v>120</v>
      </c>
      <c r="F871" s="38">
        <v>1592.4</v>
      </c>
      <c r="G871" s="39" t="s">
        <v>54</v>
      </c>
      <c r="H871" s="40">
        <v>46174</v>
      </c>
      <c r="I871" s="41" t="s">
        <v>55</v>
      </c>
      <c r="J871" s="41" t="s">
        <v>56</v>
      </c>
      <c r="K871" s="41" t="s">
        <v>164</v>
      </c>
      <c r="L871" s="41" t="s">
        <v>58</v>
      </c>
      <c r="M871" s="42" t="s">
        <v>148</v>
      </c>
      <c r="N871" s="43" t="s">
        <v>951</v>
      </c>
      <c r="O871" s="44" t="s">
        <v>60</v>
      </c>
      <c r="P871" s="44"/>
      <c r="Q871" s="44"/>
      <c r="R871" s="45" t="s">
        <v>1400</v>
      </c>
      <c r="S871" s="45" t="s">
        <v>1401</v>
      </c>
      <c r="T871" s="44"/>
      <c r="U871" s="44"/>
      <c r="V871" s="45" t="str">
        <f t="array" ref="V871">IFERROR(INDEX(#REF!,MATCH($Q871,#REF!,0)),"")</f>
        <v/>
      </c>
      <c r="W871" s="45" t="str">
        <f t="array" ref="W871">IFERROR(INDEX(#REF!,MATCH($Q871,#REF!,0)),"")</f>
        <v/>
      </c>
      <c r="X871" s="46" t="str">
        <f t="array" ref="X871">IFERROR(INDEX(#REF!,MATCH($Q871,#REF!,0)),"")</f>
        <v/>
      </c>
      <c r="Y871" s="46" t="str">
        <f t="array" ref="Y871">IFERROR(INDEX(#REF!,MATCH($Q871,#REF!,0)),"")</f>
        <v/>
      </c>
      <c r="Z871" s="46" t="str">
        <f t="array" ref="Z871">IFERROR(INDEX(#REF!,MATCH($Q871,#REF!,0)),"")</f>
        <v/>
      </c>
      <c r="AA871" s="46" t="e">
        <f t="shared" si="12"/>
        <v>#VALUE!</v>
      </c>
      <c r="AB871" s="44"/>
      <c r="AC871" s="44"/>
      <c r="AD871" s="44"/>
    </row>
    <row r="872" spans="1:30" ht="15.75" hidden="1" customHeight="1">
      <c r="A872" s="76" t="s">
        <v>2002</v>
      </c>
      <c r="B872" s="47" t="s">
        <v>1049</v>
      </c>
      <c r="C872" s="60" t="s">
        <v>2003</v>
      </c>
      <c r="D872" s="49" t="s">
        <v>53</v>
      </c>
      <c r="E872" s="49">
        <v>100</v>
      </c>
      <c r="F872" s="50">
        <v>1590</v>
      </c>
      <c r="G872" s="51" t="s">
        <v>54</v>
      </c>
      <c r="H872" s="52">
        <v>46174</v>
      </c>
      <c r="I872" s="53" t="s">
        <v>55</v>
      </c>
      <c r="J872" s="53" t="s">
        <v>56</v>
      </c>
      <c r="K872" s="53" t="s">
        <v>164</v>
      </c>
      <c r="L872" s="53" t="s">
        <v>58</v>
      </c>
      <c r="M872" s="54" t="s">
        <v>148</v>
      </c>
      <c r="N872" s="55" t="s">
        <v>951</v>
      </c>
      <c r="O872" s="56" t="s">
        <v>60</v>
      </c>
      <c r="P872" s="56"/>
      <c r="Q872" s="56"/>
      <c r="R872" s="57" t="s">
        <v>158</v>
      </c>
      <c r="S872" s="57" t="s">
        <v>281</v>
      </c>
      <c r="T872" s="56"/>
      <c r="U872" s="56"/>
      <c r="V872" s="57" t="str">
        <f t="array" ref="V872">IFERROR(INDEX(#REF!,MATCH($Q872,#REF!,0)),"")</f>
        <v/>
      </c>
      <c r="W872" s="57" t="str">
        <f t="array" ref="W872">IFERROR(INDEX(#REF!,MATCH($Q872,#REF!,0)),"")</f>
        <v/>
      </c>
      <c r="X872" s="58" t="str">
        <f t="array" ref="X872">IFERROR(INDEX(#REF!,MATCH($Q872,#REF!,0)),"")</f>
        <v/>
      </c>
      <c r="Y872" s="58" t="str">
        <f t="array" ref="Y872">IFERROR(INDEX(#REF!,MATCH($Q872,#REF!,0)),"")</f>
        <v/>
      </c>
      <c r="Z872" s="58" t="str">
        <f t="array" ref="Z872">IFERROR(INDEX(#REF!,MATCH($Q872,#REF!,0)),"")</f>
        <v/>
      </c>
      <c r="AA872" s="58" t="e">
        <f t="shared" si="12"/>
        <v>#VALUE!</v>
      </c>
      <c r="AB872" s="56"/>
      <c r="AC872" s="56"/>
      <c r="AD872" s="56"/>
    </row>
    <row r="873" spans="1:30" ht="15.75" hidden="1" customHeight="1">
      <c r="A873" s="71" t="s">
        <v>2004</v>
      </c>
      <c r="B873" s="35" t="s">
        <v>1049</v>
      </c>
      <c r="C873" s="36" t="s">
        <v>2005</v>
      </c>
      <c r="D873" s="37" t="s">
        <v>53</v>
      </c>
      <c r="E873" s="37">
        <v>100</v>
      </c>
      <c r="F873" s="38">
        <v>1550</v>
      </c>
      <c r="G873" s="39" t="s">
        <v>54</v>
      </c>
      <c r="H873" s="40">
        <v>46174</v>
      </c>
      <c r="I873" s="41" t="s">
        <v>55</v>
      </c>
      <c r="J873" s="41" t="s">
        <v>56</v>
      </c>
      <c r="K873" s="41" t="s">
        <v>164</v>
      </c>
      <c r="L873" s="41" t="s">
        <v>58</v>
      </c>
      <c r="M873" s="42" t="s">
        <v>136</v>
      </c>
      <c r="N873" s="43" t="s">
        <v>951</v>
      </c>
      <c r="O873" s="44" t="s">
        <v>60</v>
      </c>
      <c r="P873" s="44"/>
      <c r="Q873" s="44"/>
      <c r="R873" s="45" t="s">
        <v>729</v>
      </c>
      <c r="S873" s="45" t="s">
        <v>730</v>
      </c>
      <c r="T873" s="44"/>
      <c r="U873" s="44"/>
      <c r="V873" s="45" t="str">
        <f t="array" ref="V873">IFERROR(INDEX(#REF!,MATCH($Q873,#REF!,0)),"")</f>
        <v/>
      </c>
      <c r="W873" s="45" t="str">
        <f t="array" ref="W873">IFERROR(INDEX(#REF!,MATCH($Q873,#REF!,0)),"")</f>
        <v/>
      </c>
      <c r="X873" s="46" t="str">
        <f t="array" ref="X873">IFERROR(INDEX(#REF!,MATCH($Q873,#REF!,0)),"")</f>
        <v/>
      </c>
      <c r="Y873" s="46" t="str">
        <f t="array" ref="Y873">IFERROR(INDEX(#REF!,MATCH($Q873,#REF!,0)),"")</f>
        <v/>
      </c>
      <c r="Z873" s="46" t="str">
        <f t="array" ref="Z873">IFERROR(INDEX(#REF!,MATCH($Q873,#REF!,0)),"")</f>
        <v/>
      </c>
      <c r="AA873" s="46" t="e">
        <f t="shared" si="12"/>
        <v>#VALUE!</v>
      </c>
      <c r="AB873" s="44"/>
      <c r="AC873" s="44"/>
      <c r="AD873" s="44"/>
    </row>
    <row r="874" spans="1:30" ht="15.75" hidden="1" customHeight="1">
      <c r="A874" s="76" t="s">
        <v>2006</v>
      </c>
      <c r="B874" s="47" t="s">
        <v>1049</v>
      </c>
      <c r="C874" s="60" t="s">
        <v>2007</v>
      </c>
      <c r="D874" s="49" t="s">
        <v>1791</v>
      </c>
      <c r="E874" s="49">
        <v>50</v>
      </c>
      <c r="F874" s="50">
        <v>1509</v>
      </c>
      <c r="G874" s="51" t="s">
        <v>54</v>
      </c>
      <c r="H874" s="52">
        <v>46174</v>
      </c>
      <c r="I874" s="53" t="s">
        <v>55</v>
      </c>
      <c r="J874" s="53" t="s">
        <v>56</v>
      </c>
      <c r="K874" s="53" t="s">
        <v>164</v>
      </c>
      <c r="L874" s="53" t="s">
        <v>58</v>
      </c>
      <c r="M874" s="54" t="s">
        <v>148</v>
      </c>
      <c r="N874" s="55" t="s">
        <v>951</v>
      </c>
      <c r="O874" s="56" t="s">
        <v>60</v>
      </c>
      <c r="P874" s="56"/>
      <c r="Q874" s="56"/>
      <c r="R874" s="57" t="s">
        <v>562</v>
      </c>
      <c r="S874" s="57" t="s">
        <v>1792</v>
      </c>
      <c r="T874" s="56"/>
      <c r="U874" s="56"/>
      <c r="V874" s="57" t="str">
        <f t="array" ref="V874">IFERROR(INDEX(#REF!,MATCH($Q874,#REF!,0)),"")</f>
        <v/>
      </c>
      <c r="W874" s="57" t="str">
        <f t="array" ref="W874">IFERROR(INDEX(#REF!,MATCH($Q874,#REF!,0)),"")</f>
        <v/>
      </c>
      <c r="X874" s="58" t="str">
        <f t="array" ref="X874">IFERROR(INDEX(#REF!,MATCH($Q874,#REF!,0)),"")</f>
        <v/>
      </c>
      <c r="Y874" s="58" t="str">
        <f t="array" ref="Y874">IFERROR(INDEX(#REF!,MATCH($Q874,#REF!,0)),"")</f>
        <v/>
      </c>
      <c r="Z874" s="58" t="str">
        <f t="array" ref="Z874">IFERROR(INDEX(#REF!,MATCH($Q874,#REF!,0)),"")</f>
        <v/>
      </c>
      <c r="AA874" s="58" t="e">
        <f t="shared" si="12"/>
        <v>#VALUE!</v>
      </c>
      <c r="AB874" s="56"/>
      <c r="AC874" s="56"/>
      <c r="AD874" s="56"/>
    </row>
    <row r="875" spans="1:30" ht="15.75" hidden="1" customHeight="1">
      <c r="A875" s="71" t="s">
        <v>2008</v>
      </c>
      <c r="B875" s="35" t="s">
        <v>1049</v>
      </c>
      <c r="C875" s="36" t="s">
        <v>2009</v>
      </c>
      <c r="D875" s="37" t="s">
        <v>1150</v>
      </c>
      <c r="E875" s="37">
        <v>1000</v>
      </c>
      <c r="F875" s="38">
        <v>1500</v>
      </c>
      <c r="G875" s="39" t="s">
        <v>54</v>
      </c>
      <c r="H875" s="40">
        <v>46174</v>
      </c>
      <c r="I875" s="41" t="s">
        <v>55</v>
      </c>
      <c r="J875" s="41" t="s">
        <v>56</v>
      </c>
      <c r="K875" s="41" t="s">
        <v>164</v>
      </c>
      <c r="L875" s="41" t="s">
        <v>58</v>
      </c>
      <c r="M875" s="42" t="s">
        <v>102</v>
      </c>
      <c r="N875" s="43" t="s">
        <v>951</v>
      </c>
      <c r="O875" s="44" t="s">
        <v>60</v>
      </c>
      <c r="P875" s="44"/>
      <c r="Q875" s="44"/>
      <c r="R875" s="45"/>
      <c r="S875" s="45" t="s">
        <v>410</v>
      </c>
      <c r="T875" s="44"/>
      <c r="U875" s="44"/>
      <c r="V875" s="45" t="str">
        <f t="array" ref="V875">IFERROR(INDEX(#REF!,MATCH($Q875,#REF!,0)),"")</f>
        <v/>
      </c>
      <c r="W875" s="45" t="str">
        <f t="array" ref="W875">IFERROR(INDEX(#REF!,MATCH($Q875,#REF!,0)),"")</f>
        <v/>
      </c>
      <c r="X875" s="46" t="str">
        <f t="array" ref="X875">IFERROR(INDEX(#REF!,MATCH($Q875,#REF!,0)),"")</f>
        <v/>
      </c>
      <c r="Y875" s="46" t="str">
        <f t="array" ref="Y875">IFERROR(INDEX(#REF!,MATCH($Q875,#REF!,0)),"")</f>
        <v/>
      </c>
      <c r="Z875" s="46" t="str">
        <f t="array" ref="Z875">IFERROR(INDEX(#REF!,MATCH($Q875,#REF!,0)),"")</f>
        <v/>
      </c>
      <c r="AA875" s="46" t="e">
        <f t="shared" si="12"/>
        <v>#VALUE!</v>
      </c>
      <c r="AB875" s="44"/>
      <c r="AC875" s="44"/>
      <c r="AD875" s="44"/>
    </row>
    <row r="876" spans="1:30" ht="15.75" hidden="1" customHeight="1">
      <c r="A876" s="76" t="s">
        <v>2010</v>
      </c>
      <c r="B876" s="47" t="s">
        <v>295</v>
      </c>
      <c r="C876" s="60" t="s">
        <v>2011</v>
      </c>
      <c r="D876" s="49" t="s">
        <v>53</v>
      </c>
      <c r="E876" s="49">
        <v>10</v>
      </c>
      <c r="F876" s="50">
        <v>3000</v>
      </c>
      <c r="G876" s="51" t="s">
        <v>54</v>
      </c>
      <c r="H876" s="52">
        <v>46204</v>
      </c>
      <c r="I876" s="53" t="s">
        <v>55</v>
      </c>
      <c r="J876" s="53" t="s">
        <v>56</v>
      </c>
      <c r="K876" s="53" t="s">
        <v>164</v>
      </c>
      <c r="L876" s="53" t="s">
        <v>91</v>
      </c>
      <c r="M876" s="54" t="s">
        <v>136</v>
      </c>
      <c r="N876" s="55" t="s">
        <v>951</v>
      </c>
      <c r="O876" s="56" t="s">
        <v>60</v>
      </c>
      <c r="P876" s="56"/>
      <c r="Q876" s="56"/>
      <c r="R876" s="57"/>
      <c r="S876" s="57" t="s">
        <v>660</v>
      </c>
      <c r="T876" s="56"/>
      <c r="U876" s="56"/>
      <c r="V876" s="57" t="str">
        <f t="array" ref="V876">IFERROR(INDEX(#REF!,MATCH($Q876,#REF!,0)),"")</f>
        <v/>
      </c>
      <c r="W876" s="57" t="str">
        <f t="array" ref="W876">IFERROR(INDEX(#REF!,MATCH($Q876,#REF!,0)),"")</f>
        <v/>
      </c>
      <c r="X876" s="58" t="str">
        <f t="array" ref="X876">IFERROR(INDEX(#REF!,MATCH($Q876,#REF!,0)),"")</f>
        <v/>
      </c>
      <c r="Y876" s="58" t="str">
        <f t="array" ref="Y876">IFERROR(INDEX(#REF!,MATCH($Q876,#REF!,0)),"")</f>
        <v/>
      </c>
      <c r="Z876" s="58" t="str">
        <f t="array" ref="Z876">IFERROR(INDEX(#REF!,MATCH($Q876,#REF!,0)),"")</f>
        <v/>
      </c>
      <c r="AA876" s="58" t="e">
        <f t="shared" si="12"/>
        <v>#VALUE!</v>
      </c>
      <c r="AB876" s="56"/>
      <c r="AC876" s="56"/>
      <c r="AD876" s="56"/>
    </row>
    <row r="877" spans="1:30" ht="15.75" hidden="1" customHeight="1">
      <c r="A877" s="71" t="s">
        <v>2012</v>
      </c>
      <c r="B877" s="35" t="s">
        <v>1049</v>
      </c>
      <c r="C877" s="36" t="s">
        <v>2013</v>
      </c>
      <c r="D877" s="37" t="s">
        <v>53</v>
      </c>
      <c r="E877" s="37">
        <v>30</v>
      </c>
      <c r="F877" s="38">
        <v>1470</v>
      </c>
      <c r="G877" s="39" t="s">
        <v>54</v>
      </c>
      <c r="H877" s="40">
        <v>46174</v>
      </c>
      <c r="I877" s="41" t="s">
        <v>55</v>
      </c>
      <c r="J877" s="41" t="s">
        <v>56</v>
      </c>
      <c r="K877" s="41" t="s">
        <v>164</v>
      </c>
      <c r="L877" s="41" t="s">
        <v>58</v>
      </c>
      <c r="M877" s="42" t="s">
        <v>136</v>
      </c>
      <c r="N877" s="43" t="s">
        <v>951</v>
      </c>
      <c r="O877" s="44" t="s">
        <v>60</v>
      </c>
      <c r="P877" s="44"/>
      <c r="Q877" s="44"/>
      <c r="R877" s="45" t="s">
        <v>1979</v>
      </c>
      <c r="S877" s="45" t="s">
        <v>1980</v>
      </c>
      <c r="T877" s="44"/>
      <c r="U877" s="44"/>
      <c r="V877" s="45" t="str">
        <f t="array" ref="V877">IFERROR(INDEX(#REF!,MATCH($Q877,#REF!,0)),"")</f>
        <v/>
      </c>
      <c r="W877" s="45" t="str">
        <f t="array" ref="W877">IFERROR(INDEX(#REF!,MATCH($Q877,#REF!,0)),"")</f>
        <v/>
      </c>
      <c r="X877" s="46" t="str">
        <f t="array" ref="X877">IFERROR(INDEX(#REF!,MATCH($Q877,#REF!,0)),"")</f>
        <v/>
      </c>
      <c r="Y877" s="46" t="str">
        <f t="array" ref="Y877">IFERROR(INDEX(#REF!,MATCH($Q877,#REF!,0)),"")</f>
        <v/>
      </c>
      <c r="Z877" s="46" t="str">
        <f t="array" ref="Z877">IFERROR(INDEX(#REF!,MATCH($Q877,#REF!,0)),"")</f>
        <v/>
      </c>
      <c r="AA877" s="46" t="e">
        <f t="shared" si="12"/>
        <v>#VALUE!</v>
      </c>
      <c r="AB877" s="44"/>
      <c r="AC877" s="44"/>
      <c r="AD877" s="44"/>
    </row>
    <row r="878" spans="1:30" ht="15.75" hidden="1" customHeight="1">
      <c r="A878" s="76" t="s">
        <v>2014</v>
      </c>
      <c r="B878" s="47" t="s">
        <v>1476</v>
      </c>
      <c r="C878" s="60" t="s">
        <v>2015</v>
      </c>
      <c r="D878" s="49" t="s">
        <v>53</v>
      </c>
      <c r="E878" s="49">
        <v>30</v>
      </c>
      <c r="F878" s="50">
        <v>3000</v>
      </c>
      <c r="G878" s="51" t="s">
        <v>54</v>
      </c>
      <c r="H878" s="52">
        <v>46174</v>
      </c>
      <c r="I878" s="53" t="s">
        <v>55</v>
      </c>
      <c r="J878" s="53" t="s">
        <v>56</v>
      </c>
      <c r="K878" s="53" t="s">
        <v>164</v>
      </c>
      <c r="L878" s="53" t="s">
        <v>58</v>
      </c>
      <c r="M878" s="54" t="s">
        <v>73</v>
      </c>
      <c r="N878" s="55" t="s">
        <v>951</v>
      </c>
      <c r="O878" s="56" t="s">
        <v>60</v>
      </c>
      <c r="P878" s="56"/>
      <c r="Q878" s="56"/>
      <c r="R878" s="57"/>
      <c r="S878" s="57" t="s">
        <v>1964</v>
      </c>
      <c r="T878" s="56"/>
      <c r="U878" s="56"/>
      <c r="V878" s="57" t="str">
        <f t="array" ref="V878">IFERROR(INDEX(#REF!,MATCH($Q878,#REF!,0)),"")</f>
        <v/>
      </c>
      <c r="W878" s="57" t="str">
        <f t="array" ref="W878">IFERROR(INDEX(#REF!,MATCH($Q878,#REF!,0)),"")</f>
        <v/>
      </c>
      <c r="X878" s="58" t="str">
        <f t="array" ref="X878">IFERROR(INDEX(#REF!,MATCH($Q878,#REF!,0)),"")</f>
        <v/>
      </c>
      <c r="Y878" s="58" t="str">
        <f t="array" ref="Y878">IFERROR(INDEX(#REF!,MATCH($Q878,#REF!,0)),"")</f>
        <v/>
      </c>
      <c r="Z878" s="58" t="str">
        <f t="array" ref="Z878">IFERROR(INDEX(#REF!,MATCH($Q878,#REF!,0)),"")</f>
        <v/>
      </c>
      <c r="AA878" s="58" t="e">
        <f t="shared" si="12"/>
        <v>#VALUE!</v>
      </c>
      <c r="AB878" s="56"/>
      <c r="AC878" s="56"/>
      <c r="AD878" s="56"/>
    </row>
    <row r="879" spans="1:30" ht="15.75" hidden="1" customHeight="1">
      <c r="A879" s="71" t="s">
        <v>2016</v>
      </c>
      <c r="B879" s="35" t="s">
        <v>1049</v>
      </c>
      <c r="C879" s="36" t="s">
        <v>2017</v>
      </c>
      <c r="D879" s="37" t="s">
        <v>53</v>
      </c>
      <c r="E879" s="37">
        <v>100</v>
      </c>
      <c r="F879" s="38">
        <v>1450</v>
      </c>
      <c r="G879" s="39" t="s">
        <v>54</v>
      </c>
      <c r="H879" s="40">
        <v>46174</v>
      </c>
      <c r="I879" s="41" t="s">
        <v>55</v>
      </c>
      <c r="J879" s="41" t="s">
        <v>56</v>
      </c>
      <c r="K879" s="41" t="s">
        <v>164</v>
      </c>
      <c r="L879" s="41" t="s">
        <v>58</v>
      </c>
      <c r="M879" s="42" t="s">
        <v>102</v>
      </c>
      <c r="N879" s="43" t="s">
        <v>951</v>
      </c>
      <c r="O879" s="44" t="s">
        <v>60</v>
      </c>
      <c r="P879" s="44"/>
      <c r="Q879" s="44"/>
      <c r="R879" s="45" t="s">
        <v>1935</v>
      </c>
      <c r="S879" s="45" t="s">
        <v>1936</v>
      </c>
      <c r="T879" s="44"/>
      <c r="U879" s="44"/>
      <c r="V879" s="45" t="str">
        <f t="array" ref="V879">IFERROR(INDEX(#REF!,MATCH($Q879,#REF!,0)),"")</f>
        <v/>
      </c>
      <c r="W879" s="45" t="str">
        <f t="array" ref="W879">IFERROR(INDEX(#REF!,MATCH($Q879,#REF!,0)),"")</f>
        <v/>
      </c>
      <c r="X879" s="46" t="str">
        <f t="array" ref="X879">IFERROR(INDEX(#REF!,MATCH($Q879,#REF!,0)),"")</f>
        <v/>
      </c>
      <c r="Y879" s="46" t="str">
        <f t="array" ref="Y879">IFERROR(INDEX(#REF!,MATCH($Q879,#REF!,0)),"")</f>
        <v/>
      </c>
      <c r="Z879" s="46" t="str">
        <f t="array" ref="Z879">IFERROR(INDEX(#REF!,MATCH($Q879,#REF!,0)),"")</f>
        <v/>
      </c>
      <c r="AA879" s="46" t="e">
        <f t="shared" si="12"/>
        <v>#VALUE!</v>
      </c>
      <c r="AB879" s="44"/>
      <c r="AC879" s="44"/>
      <c r="AD879" s="44"/>
    </row>
    <row r="880" spans="1:30" ht="15.75" hidden="1" customHeight="1">
      <c r="A880" s="76" t="s">
        <v>2018</v>
      </c>
      <c r="B880" s="47" t="s">
        <v>1049</v>
      </c>
      <c r="C880" s="60" t="s">
        <v>2019</v>
      </c>
      <c r="D880" s="49" t="s">
        <v>53</v>
      </c>
      <c r="E880" s="49">
        <v>60</v>
      </c>
      <c r="F880" s="50">
        <v>1434</v>
      </c>
      <c r="G880" s="51" t="s">
        <v>54</v>
      </c>
      <c r="H880" s="52">
        <v>46174</v>
      </c>
      <c r="I880" s="53" t="s">
        <v>55</v>
      </c>
      <c r="J880" s="53" t="s">
        <v>56</v>
      </c>
      <c r="K880" s="53" t="s">
        <v>164</v>
      </c>
      <c r="L880" s="53" t="s">
        <v>58</v>
      </c>
      <c r="M880" s="54" t="s">
        <v>59</v>
      </c>
      <c r="N880" s="55" t="s">
        <v>951</v>
      </c>
      <c r="O880" s="56" t="s">
        <v>60</v>
      </c>
      <c r="P880" s="56"/>
      <c r="Q880" s="56"/>
      <c r="R880" s="57" t="s">
        <v>158</v>
      </c>
      <c r="S880" s="57" t="s">
        <v>752</v>
      </c>
      <c r="T880" s="56"/>
      <c r="U880" s="56"/>
      <c r="V880" s="57" t="str">
        <f t="array" ref="V880">IFERROR(INDEX(#REF!,MATCH($Q880,#REF!,0)),"")</f>
        <v/>
      </c>
      <c r="W880" s="57" t="str">
        <f t="array" ref="W880">IFERROR(INDEX(#REF!,MATCH($Q880,#REF!,0)),"")</f>
        <v/>
      </c>
      <c r="X880" s="58" t="str">
        <f t="array" ref="X880">IFERROR(INDEX(#REF!,MATCH($Q880,#REF!,0)),"")</f>
        <v/>
      </c>
      <c r="Y880" s="58" t="str">
        <f t="array" ref="Y880">IFERROR(INDEX(#REF!,MATCH($Q880,#REF!,0)),"")</f>
        <v/>
      </c>
      <c r="Z880" s="58" t="str">
        <f t="array" ref="Z880">IFERROR(INDEX(#REF!,MATCH($Q880,#REF!,0)),"")</f>
        <v/>
      </c>
      <c r="AA880" s="58" t="e">
        <f t="shared" si="12"/>
        <v>#VALUE!</v>
      </c>
      <c r="AB880" s="56"/>
      <c r="AC880" s="56"/>
      <c r="AD880" s="56"/>
    </row>
    <row r="881" spans="1:30" ht="15.75" hidden="1" customHeight="1">
      <c r="A881" s="71" t="s">
        <v>2020</v>
      </c>
      <c r="B881" s="35" t="s">
        <v>1049</v>
      </c>
      <c r="C881" s="36" t="s">
        <v>2021</v>
      </c>
      <c r="D881" s="37" t="s">
        <v>53</v>
      </c>
      <c r="E881" s="37">
        <v>130</v>
      </c>
      <c r="F881" s="38">
        <v>1428.7</v>
      </c>
      <c r="G881" s="39" t="s">
        <v>54</v>
      </c>
      <c r="H881" s="40">
        <v>46174</v>
      </c>
      <c r="I881" s="41" t="s">
        <v>55</v>
      </c>
      <c r="J881" s="41" t="s">
        <v>56</v>
      </c>
      <c r="K881" s="41" t="s">
        <v>164</v>
      </c>
      <c r="L881" s="41" t="s">
        <v>58</v>
      </c>
      <c r="M881" s="42" t="s">
        <v>148</v>
      </c>
      <c r="N881" s="43" t="s">
        <v>951</v>
      </c>
      <c r="O881" s="44" t="s">
        <v>60</v>
      </c>
      <c r="P881" s="44"/>
      <c r="Q881" s="44"/>
      <c r="R881" s="45" t="s">
        <v>158</v>
      </c>
      <c r="S881" s="45" t="s">
        <v>515</v>
      </c>
      <c r="T881" s="44"/>
      <c r="U881" s="44"/>
      <c r="V881" s="45" t="str">
        <f t="array" ref="V881">IFERROR(INDEX(#REF!,MATCH($Q881,#REF!,0)),"")</f>
        <v/>
      </c>
      <c r="W881" s="45" t="str">
        <f t="array" ref="W881">IFERROR(INDEX(#REF!,MATCH($Q881,#REF!,0)),"")</f>
        <v/>
      </c>
      <c r="X881" s="46" t="str">
        <f t="array" ref="X881">IFERROR(INDEX(#REF!,MATCH($Q881,#REF!,0)),"")</f>
        <v/>
      </c>
      <c r="Y881" s="46" t="str">
        <f t="array" ref="Y881">IFERROR(INDEX(#REF!,MATCH($Q881,#REF!,0)),"")</f>
        <v/>
      </c>
      <c r="Z881" s="46" t="str">
        <f t="array" ref="Z881">IFERROR(INDEX(#REF!,MATCH($Q881,#REF!,0)),"")</f>
        <v/>
      </c>
      <c r="AA881" s="46" t="e">
        <f t="shared" si="12"/>
        <v>#VALUE!</v>
      </c>
      <c r="AB881" s="44"/>
      <c r="AC881" s="44"/>
      <c r="AD881" s="44"/>
    </row>
    <row r="882" spans="1:30" ht="15.75" hidden="1" customHeight="1">
      <c r="A882" s="76" t="s">
        <v>2022</v>
      </c>
      <c r="B882" s="47" t="s">
        <v>1049</v>
      </c>
      <c r="C882" s="60" t="s">
        <v>2023</v>
      </c>
      <c r="D882" s="49" t="s">
        <v>53</v>
      </c>
      <c r="E882" s="49">
        <v>130</v>
      </c>
      <c r="F882" s="50">
        <v>1428.7</v>
      </c>
      <c r="G882" s="51" t="s">
        <v>54</v>
      </c>
      <c r="H882" s="52">
        <v>46174</v>
      </c>
      <c r="I882" s="53" t="s">
        <v>55</v>
      </c>
      <c r="J882" s="53" t="s">
        <v>56</v>
      </c>
      <c r="K882" s="53" t="s">
        <v>164</v>
      </c>
      <c r="L882" s="53" t="s">
        <v>58</v>
      </c>
      <c r="M882" s="54" t="s">
        <v>148</v>
      </c>
      <c r="N882" s="55" t="s">
        <v>951</v>
      </c>
      <c r="O882" s="56" t="s">
        <v>60</v>
      </c>
      <c r="P882" s="56"/>
      <c r="Q882" s="56"/>
      <c r="R882" s="57" t="s">
        <v>158</v>
      </c>
      <c r="S882" s="57" t="s">
        <v>515</v>
      </c>
      <c r="T882" s="56"/>
      <c r="U882" s="56"/>
      <c r="V882" s="57" t="str">
        <f t="array" ref="V882">IFERROR(INDEX(#REF!,MATCH($Q882,#REF!,0)),"")</f>
        <v/>
      </c>
      <c r="W882" s="57" t="str">
        <f t="array" ref="W882">IFERROR(INDEX(#REF!,MATCH($Q882,#REF!,0)),"")</f>
        <v/>
      </c>
      <c r="X882" s="58" t="str">
        <f t="array" ref="X882">IFERROR(INDEX(#REF!,MATCH($Q882,#REF!,0)),"")</f>
        <v/>
      </c>
      <c r="Y882" s="58" t="str">
        <f t="array" ref="Y882">IFERROR(INDEX(#REF!,MATCH($Q882,#REF!,0)),"")</f>
        <v/>
      </c>
      <c r="Z882" s="58" t="str">
        <f t="array" ref="Z882">IFERROR(INDEX(#REF!,MATCH($Q882,#REF!,0)),"")</f>
        <v/>
      </c>
      <c r="AA882" s="58" t="e">
        <f t="shared" si="12"/>
        <v>#VALUE!</v>
      </c>
      <c r="AB882" s="56"/>
      <c r="AC882" s="56"/>
      <c r="AD882" s="56"/>
    </row>
    <row r="883" spans="1:30" ht="15.75" hidden="1" customHeight="1">
      <c r="A883" s="71" t="s">
        <v>2024</v>
      </c>
      <c r="B883" s="35" t="s">
        <v>1049</v>
      </c>
      <c r="C883" s="36" t="s">
        <v>2025</v>
      </c>
      <c r="D883" s="37" t="s">
        <v>53</v>
      </c>
      <c r="E883" s="37">
        <v>50</v>
      </c>
      <c r="F883" s="38">
        <v>1400</v>
      </c>
      <c r="G883" s="39" t="s">
        <v>54</v>
      </c>
      <c r="H883" s="40">
        <v>46174</v>
      </c>
      <c r="I883" s="41" t="s">
        <v>55</v>
      </c>
      <c r="J883" s="41" t="s">
        <v>56</v>
      </c>
      <c r="K883" s="41" t="s">
        <v>164</v>
      </c>
      <c r="L883" s="41" t="s">
        <v>58</v>
      </c>
      <c r="M883" s="42" t="s">
        <v>148</v>
      </c>
      <c r="N883" s="43" t="s">
        <v>951</v>
      </c>
      <c r="O883" s="44" t="s">
        <v>60</v>
      </c>
      <c r="P883" s="44"/>
      <c r="Q883" s="44"/>
      <c r="R883" s="45" t="s">
        <v>1400</v>
      </c>
      <c r="S883" s="45" t="s">
        <v>1401</v>
      </c>
      <c r="T883" s="44"/>
      <c r="U883" s="44"/>
      <c r="V883" s="45" t="str">
        <f t="array" ref="V883">IFERROR(INDEX(#REF!,MATCH($Q883,#REF!,0)),"")</f>
        <v/>
      </c>
      <c r="W883" s="45" t="str">
        <f t="array" ref="W883">IFERROR(INDEX(#REF!,MATCH($Q883,#REF!,0)),"")</f>
        <v/>
      </c>
      <c r="X883" s="46" t="str">
        <f t="array" ref="X883">IFERROR(INDEX(#REF!,MATCH($Q883,#REF!,0)),"")</f>
        <v/>
      </c>
      <c r="Y883" s="46" t="str">
        <f t="array" ref="Y883">IFERROR(INDEX(#REF!,MATCH($Q883,#REF!,0)),"")</f>
        <v/>
      </c>
      <c r="Z883" s="46" t="str">
        <f t="array" ref="Z883">IFERROR(INDEX(#REF!,MATCH($Q883,#REF!,0)),"")</f>
        <v/>
      </c>
      <c r="AA883" s="46" t="e">
        <f t="shared" si="12"/>
        <v>#VALUE!</v>
      </c>
      <c r="AB883" s="44"/>
      <c r="AC883" s="44"/>
      <c r="AD883" s="44"/>
    </row>
    <row r="884" spans="1:30" ht="15.75" hidden="1" customHeight="1">
      <c r="A884" s="76" t="s">
        <v>2026</v>
      </c>
      <c r="B884" s="47" t="s">
        <v>237</v>
      </c>
      <c r="C884" s="60" t="s">
        <v>2027</v>
      </c>
      <c r="D884" s="49" t="s">
        <v>53</v>
      </c>
      <c r="E884" s="49">
        <v>5</v>
      </c>
      <c r="F884" s="50">
        <v>2500</v>
      </c>
      <c r="G884" s="51" t="s">
        <v>54</v>
      </c>
      <c r="H884" s="52">
        <v>46174</v>
      </c>
      <c r="I884" s="53" t="s">
        <v>55</v>
      </c>
      <c r="J884" s="53" t="s">
        <v>56</v>
      </c>
      <c r="K884" s="53" t="s">
        <v>164</v>
      </c>
      <c r="L884" s="53" t="s">
        <v>58</v>
      </c>
      <c r="M884" s="54" t="s">
        <v>136</v>
      </c>
      <c r="N884" s="55" t="s">
        <v>951</v>
      </c>
      <c r="O884" s="56" t="s">
        <v>60</v>
      </c>
      <c r="P884" s="56"/>
      <c r="Q884" s="56"/>
      <c r="R884" s="57"/>
      <c r="S884" s="57" t="s">
        <v>623</v>
      </c>
      <c r="T884" s="56"/>
      <c r="U884" s="56"/>
      <c r="V884" s="57" t="str">
        <f t="array" ref="V884">IFERROR(INDEX(#REF!,MATCH($Q884,#REF!,0)),"")</f>
        <v/>
      </c>
      <c r="W884" s="57" t="str">
        <f t="array" ref="W884">IFERROR(INDEX(#REF!,MATCH($Q884,#REF!,0)),"")</f>
        <v/>
      </c>
      <c r="X884" s="58" t="str">
        <f t="array" ref="X884">IFERROR(INDEX(#REF!,MATCH($Q884,#REF!,0)),"")</f>
        <v/>
      </c>
      <c r="Y884" s="58" t="str">
        <f t="array" ref="Y884">IFERROR(INDEX(#REF!,MATCH($Q884,#REF!,0)),"")</f>
        <v/>
      </c>
      <c r="Z884" s="58" t="str">
        <f t="array" ref="Z884">IFERROR(INDEX(#REF!,MATCH($Q884,#REF!,0)),"")</f>
        <v/>
      </c>
      <c r="AA884" s="58" t="e">
        <f t="shared" si="12"/>
        <v>#VALUE!</v>
      </c>
      <c r="AB884" s="56"/>
      <c r="AC884" s="56"/>
      <c r="AD884" s="56"/>
    </row>
    <row r="885" spans="1:30" ht="15.75" hidden="1" customHeight="1">
      <c r="A885" s="71" t="s">
        <v>2028</v>
      </c>
      <c r="B885" s="35" t="s">
        <v>1049</v>
      </c>
      <c r="C885" s="36" t="s">
        <v>2029</v>
      </c>
      <c r="D885" s="37" t="s">
        <v>53</v>
      </c>
      <c r="E885" s="37">
        <v>100</v>
      </c>
      <c r="F885" s="38">
        <v>1400</v>
      </c>
      <c r="G885" s="39" t="s">
        <v>54</v>
      </c>
      <c r="H885" s="40">
        <v>46174</v>
      </c>
      <c r="I885" s="41" t="s">
        <v>55</v>
      </c>
      <c r="J885" s="41" t="s">
        <v>56</v>
      </c>
      <c r="K885" s="41" t="s">
        <v>164</v>
      </c>
      <c r="L885" s="41" t="s">
        <v>58</v>
      </c>
      <c r="M885" s="42" t="s">
        <v>109</v>
      </c>
      <c r="N885" s="43" t="s">
        <v>951</v>
      </c>
      <c r="O885" s="44" t="s">
        <v>60</v>
      </c>
      <c r="P885" s="44"/>
      <c r="Q885" s="44"/>
      <c r="R885" s="45" t="s">
        <v>562</v>
      </c>
      <c r="S885" s="45" t="s">
        <v>1772</v>
      </c>
      <c r="T885" s="44"/>
      <c r="U885" s="44"/>
      <c r="V885" s="45" t="str">
        <f t="array" ref="V885">IFERROR(INDEX(#REF!,MATCH($Q885,#REF!,0)),"")</f>
        <v/>
      </c>
      <c r="W885" s="45" t="str">
        <f t="array" ref="W885">IFERROR(INDEX(#REF!,MATCH($Q885,#REF!,0)),"")</f>
        <v/>
      </c>
      <c r="X885" s="46" t="str">
        <f t="array" ref="X885">IFERROR(INDEX(#REF!,MATCH($Q885,#REF!,0)),"")</f>
        <v/>
      </c>
      <c r="Y885" s="46" t="str">
        <f t="array" ref="Y885">IFERROR(INDEX(#REF!,MATCH($Q885,#REF!,0)),"")</f>
        <v/>
      </c>
      <c r="Z885" s="46" t="str">
        <f t="array" ref="Z885">IFERROR(INDEX(#REF!,MATCH($Q885,#REF!,0)),"")</f>
        <v/>
      </c>
      <c r="AA885" s="46" t="e">
        <f t="shared" si="12"/>
        <v>#VALUE!</v>
      </c>
      <c r="AB885" s="44"/>
      <c r="AC885" s="44"/>
      <c r="AD885" s="44"/>
    </row>
    <row r="886" spans="1:30" ht="15.75" hidden="1" customHeight="1">
      <c r="A886" s="76" t="s">
        <v>2030</v>
      </c>
      <c r="B886" s="47" t="s">
        <v>1049</v>
      </c>
      <c r="C886" s="60" t="s">
        <v>2031</v>
      </c>
      <c r="D886" s="49" t="s">
        <v>53</v>
      </c>
      <c r="E886" s="49">
        <v>30</v>
      </c>
      <c r="F886" s="50">
        <v>1365</v>
      </c>
      <c r="G886" s="51" t="s">
        <v>54</v>
      </c>
      <c r="H886" s="52">
        <v>46174</v>
      </c>
      <c r="I886" s="53" t="s">
        <v>55</v>
      </c>
      <c r="J886" s="53" t="s">
        <v>56</v>
      </c>
      <c r="K886" s="53" t="s">
        <v>164</v>
      </c>
      <c r="L886" s="53" t="s">
        <v>58</v>
      </c>
      <c r="M886" s="54" t="s">
        <v>59</v>
      </c>
      <c r="N886" s="55" t="s">
        <v>951</v>
      </c>
      <c r="O886" s="56" t="s">
        <v>60</v>
      </c>
      <c r="P886" s="56"/>
      <c r="Q886" s="56"/>
      <c r="R886" s="57" t="s">
        <v>158</v>
      </c>
      <c r="S886" s="57" t="s">
        <v>741</v>
      </c>
      <c r="T886" s="56"/>
      <c r="U886" s="56"/>
      <c r="V886" s="57" t="str">
        <f t="array" ref="V886">IFERROR(INDEX(#REF!,MATCH($Q886,#REF!,0)),"")</f>
        <v/>
      </c>
      <c r="W886" s="57" t="str">
        <f t="array" ref="W886">IFERROR(INDEX(#REF!,MATCH($Q886,#REF!,0)),"")</f>
        <v/>
      </c>
      <c r="X886" s="58" t="str">
        <f t="array" ref="X886">IFERROR(INDEX(#REF!,MATCH($Q886,#REF!,0)),"")</f>
        <v/>
      </c>
      <c r="Y886" s="58" t="str">
        <f t="array" ref="Y886">IFERROR(INDEX(#REF!,MATCH($Q886,#REF!,0)),"")</f>
        <v/>
      </c>
      <c r="Z886" s="58" t="str">
        <f t="array" ref="Z886">IFERROR(INDEX(#REF!,MATCH($Q886,#REF!,0)),"")</f>
        <v/>
      </c>
      <c r="AA886" s="58" t="e">
        <f t="shared" si="12"/>
        <v>#VALUE!</v>
      </c>
      <c r="AB886" s="56"/>
      <c r="AC886" s="56"/>
      <c r="AD886" s="56"/>
    </row>
    <row r="887" spans="1:30" ht="15.75" hidden="1" customHeight="1">
      <c r="A887" s="71" t="s">
        <v>2032</v>
      </c>
      <c r="B887" s="35" t="s">
        <v>1049</v>
      </c>
      <c r="C887" s="36" t="s">
        <v>2033</v>
      </c>
      <c r="D887" s="37" t="s">
        <v>53</v>
      </c>
      <c r="E887" s="37">
        <v>100</v>
      </c>
      <c r="F887" s="38">
        <v>1354</v>
      </c>
      <c r="G887" s="39" t="s">
        <v>54</v>
      </c>
      <c r="H887" s="40">
        <v>46174</v>
      </c>
      <c r="I887" s="41" t="s">
        <v>55</v>
      </c>
      <c r="J887" s="41" t="s">
        <v>56</v>
      </c>
      <c r="K887" s="41" t="s">
        <v>164</v>
      </c>
      <c r="L887" s="41" t="s">
        <v>58</v>
      </c>
      <c r="M887" s="42" t="s">
        <v>153</v>
      </c>
      <c r="N887" s="43" t="s">
        <v>951</v>
      </c>
      <c r="O887" s="44" t="s">
        <v>60</v>
      </c>
      <c r="P887" s="44"/>
      <c r="Q887" s="44"/>
      <c r="R887" s="45" t="s">
        <v>1400</v>
      </c>
      <c r="S887" s="45" t="s">
        <v>1401</v>
      </c>
      <c r="T887" s="44"/>
      <c r="U887" s="44"/>
      <c r="V887" s="45" t="str">
        <f t="array" ref="V887">IFERROR(INDEX(#REF!,MATCH($Q887,#REF!,0)),"")</f>
        <v/>
      </c>
      <c r="W887" s="45" t="str">
        <f t="array" ref="W887">IFERROR(INDEX(#REF!,MATCH($Q887,#REF!,0)),"")</f>
        <v/>
      </c>
      <c r="X887" s="46" t="str">
        <f t="array" ref="X887">IFERROR(INDEX(#REF!,MATCH($Q887,#REF!,0)),"")</f>
        <v/>
      </c>
      <c r="Y887" s="46" t="str">
        <f t="array" ref="Y887">IFERROR(INDEX(#REF!,MATCH($Q887,#REF!,0)),"")</f>
        <v/>
      </c>
      <c r="Z887" s="46" t="str">
        <f t="array" ref="Z887">IFERROR(INDEX(#REF!,MATCH($Q887,#REF!,0)),"")</f>
        <v/>
      </c>
      <c r="AA887" s="46" t="e">
        <f t="shared" si="12"/>
        <v>#VALUE!</v>
      </c>
      <c r="AB887" s="44"/>
      <c r="AC887" s="44"/>
      <c r="AD887" s="44"/>
    </row>
    <row r="888" spans="1:30" ht="15.75" hidden="1" customHeight="1">
      <c r="A888" s="76" t="s">
        <v>2034</v>
      </c>
      <c r="B888" s="47" t="s">
        <v>1049</v>
      </c>
      <c r="C888" s="60" t="s">
        <v>2035</v>
      </c>
      <c r="D888" s="49" t="s">
        <v>53</v>
      </c>
      <c r="E888" s="49">
        <v>100</v>
      </c>
      <c r="F888" s="50">
        <v>1290</v>
      </c>
      <c r="G888" s="51" t="s">
        <v>54</v>
      </c>
      <c r="H888" s="52">
        <v>46174</v>
      </c>
      <c r="I888" s="53" t="s">
        <v>55</v>
      </c>
      <c r="J888" s="53" t="s">
        <v>56</v>
      </c>
      <c r="K888" s="53" t="s">
        <v>164</v>
      </c>
      <c r="L888" s="53" t="s">
        <v>58</v>
      </c>
      <c r="M888" s="54" t="s">
        <v>148</v>
      </c>
      <c r="N888" s="55" t="s">
        <v>951</v>
      </c>
      <c r="O888" s="56" t="s">
        <v>60</v>
      </c>
      <c r="P888" s="56"/>
      <c r="Q888" s="56"/>
      <c r="R888" s="57" t="s">
        <v>1935</v>
      </c>
      <c r="S888" s="57" t="s">
        <v>1936</v>
      </c>
      <c r="T888" s="56"/>
      <c r="U888" s="56"/>
      <c r="V888" s="57" t="str">
        <f t="array" ref="V888">IFERROR(INDEX(#REF!,MATCH($Q888,#REF!,0)),"")</f>
        <v/>
      </c>
      <c r="W888" s="57" t="str">
        <f t="array" ref="W888">IFERROR(INDEX(#REF!,MATCH($Q888,#REF!,0)),"")</f>
        <v/>
      </c>
      <c r="X888" s="58" t="str">
        <f t="array" ref="X888">IFERROR(INDEX(#REF!,MATCH($Q888,#REF!,0)),"")</f>
        <v/>
      </c>
      <c r="Y888" s="58" t="str">
        <f t="array" ref="Y888">IFERROR(INDEX(#REF!,MATCH($Q888,#REF!,0)),"")</f>
        <v/>
      </c>
      <c r="Z888" s="58" t="str">
        <f t="array" ref="Z888">IFERROR(INDEX(#REF!,MATCH($Q888,#REF!,0)),"")</f>
        <v/>
      </c>
      <c r="AA888" s="58" t="e">
        <f t="shared" si="12"/>
        <v>#VALUE!</v>
      </c>
      <c r="AB888" s="56"/>
      <c r="AC888" s="56"/>
      <c r="AD888" s="56"/>
    </row>
    <row r="889" spans="1:30" ht="15.75" hidden="1" customHeight="1">
      <c r="A889" s="71" t="s">
        <v>2036</v>
      </c>
      <c r="B889" s="35" t="s">
        <v>1049</v>
      </c>
      <c r="C889" s="36" t="s">
        <v>2037</v>
      </c>
      <c r="D889" s="37" t="s">
        <v>53</v>
      </c>
      <c r="E889" s="37">
        <v>50</v>
      </c>
      <c r="F889" s="38">
        <v>1250</v>
      </c>
      <c r="G889" s="39" t="s">
        <v>54</v>
      </c>
      <c r="H889" s="40">
        <v>46174</v>
      </c>
      <c r="I889" s="41" t="s">
        <v>55</v>
      </c>
      <c r="J889" s="41" t="s">
        <v>56</v>
      </c>
      <c r="K889" s="41" t="s">
        <v>164</v>
      </c>
      <c r="L889" s="41" t="s">
        <v>58</v>
      </c>
      <c r="M889" s="42" t="s">
        <v>109</v>
      </c>
      <c r="N889" s="43" t="s">
        <v>951</v>
      </c>
      <c r="O889" s="44" t="s">
        <v>60</v>
      </c>
      <c r="P889" s="44"/>
      <c r="Q889" s="44"/>
      <c r="R889" s="45" t="s">
        <v>1400</v>
      </c>
      <c r="S889" s="45" t="s">
        <v>1401</v>
      </c>
      <c r="T889" s="44"/>
      <c r="U889" s="44"/>
      <c r="V889" s="45" t="str">
        <f t="array" ref="V889">IFERROR(INDEX(#REF!,MATCH($Q889,#REF!,0)),"")</f>
        <v/>
      </c>
      <c r="W889" s="45" t="str">
        <f t="array" ref="W889">IFERROR(INDEX(#REF!,MATCH($Q889,#REF!,0)),"")</f>
        <v/>
      </c>
      <c r="X889" s="46" t="str">
        <f t="array" ref="X889">IFERROR(INDEX(#REF!,MATCH($Q889,#REF!,0)),"")</f>
        <v/>
      </c>
      <c r="Y889" s="46" t="str">
        <f t="array" ref="Y889">IFERROR(INDEX(#REF!,MATCH($Q889,#REF!,0)),"")</f>
        <v/>
      </c>
      <c r="Z889" s="46" t="str">
        <f t="array" ref="Z889">IFERROR(INDEX(#REF!,MATCH($Q889,#REF!,0)),"")</f>
        <v/>
      </c>
      <c r="AA889" s="46" t="e">
        <f t="shared" si="12"/>
        <v>#VALUE!</v>
      </c>
      <c r="AB889" s="44"/>
      <c r="AC889" s="44"/>
      <c r="AD889" s="44"/>
    </row>
    <row r="890" spans="1:30" ht="15.75" hidden="1" customHeight="1">
      <c r="A890" s="76" t="s">
        <v>2038</v>
      </c>
      <c r="B890" s="47" t="s">
        <v>1049</v>
      </c>
      <c r="C890" s="60" t="s">
        <v>2039</v>
      </c>
      <c r="D890" s="49" t="s">
        <v>53</v>
      </c>
      <c r="E890" s="49">
        <v>50</v>
      </c>
      <c r="F890" s="50">
        <v>1211</v>
      </c>
      <c r="G890" s="51" t="s">
        <v>54</v>
      </c>
      <c r="H890" s="52">
        <v>46174</v>
      </c>
      <c r="I890" s="53" t="s">
        <v>55</v>
      </c>
      <c r="J890" s="53" t="s">
        <v>56</v>
      </c>
      <c r="K890" s="53" t="s">
        <v>164</v>
      </c>
      <c r="L890" s="53" t="s">
        <v>58</v>
      </c>
      <c r="M890" s="54" t="s">
        <v>148</v>
      </c>
      <c r="N890" s="55" t="s">
        <v>951</v>
      </c>
      <c r="O890" s="56" t="s">
        <v>60</v>
      </c>
      <c r="P890" s="56"/>
      <c r="Q890" s="56"/>
      <c r="R890" s="57" t="s">
        <v>1400</v>
      </c>
      <c r="S890" s="57" t="s">
        <v>1401</v>
      </c>
      <c r="T890" s="56"/>
      <c r="U890" s="56"/>
      <c r="V890" s="57" t="str">
        <f t="array" ref="V890">IFERROR(INDEX(#REF!,MATCH($Q890,#REF!,0)),"")</f>
        <v/>
      </c>
      <c r="W890" s="57" t="str">
        <f t="array" ref="W890">IFERROR(INDEX(#REF!,MATCH($Q890,#REF!,0)),"")</f>
        <v/>
      </c>
      <c r="X890" s="58" t="str">
        <f t="array" ref="X890">IFERROR(INDEX(#REF!,MATCH($Q890,#REF!,0)),"")</f>
        <v/>
      </c>
      <c r="Y890" s="58" t="str">
        <f t="array" ref="Y890">IFERROR(INDEX(#REF!,MATCH($Q890,#REF!,0)),"")</f>
        <v/>
      </c>
      <c r="Z890" s="58" t="str">
        <f t="array" ref="Z890">IFERROR(INDEX(#REF!,MATCH($Q890,#REF!,0)),"")</f>
        <v/>
      </c>
      <c r="AA890" s="58" t="e">
        <f t="shared" si="12"/>
        <v>#VALUE!</v>
      </c>
      <c r="AB890" s="56"/>
      <c r="AC890" s="56"/>
      <c r="AD890" s="56"/>
    </row>
    <row r="891" spans="1:30" ht="15.75" hidden="1" customHeight="1">
      <c r="A891" s="71" t="s">
        <v>2040</v>
      </c>
      <c r="B891" s="35" t="s">
        <v>1049</v>
      </c>
      <c r="C891" s="36" t="s">
        <v>514</v>
      </c>
      <c r="D891" s="37" t="s">
        <v>53</v>
      </c>
      <c r="E891" s="37">
        <v>30</v>
      </c>
      <c r="F891" s="38">
        <v>1167</v>
      </c>
      <c r="G891" s="39" t="s">
        <v>54</v>
      </c>
      <c r="H891" s="40">
        <v>46174</v>
      </c>
      <c r="I891" s="41" t="s">
        <v>55</v>
      </c>
      <c r="J891" s="41" t="s">
        <v>56</v>
      </c>
      <c r="K891" s="41" t="s">
        <v>164</v>
      </c>
      <c r="L891" s="41" t="s">
        <v>58</v>
      </c>
      <c r="M891" s="42" t="s">
        <v>73</v>
      </c>
      <c r="N891" s="43" t="s">
        <v>951</v>
      </c>
      <c r="O891" s="44" t="s">
        <v>60</v>
      </c>
      <c r="P891" s="44"/>
      <c r="Q891" s="44"/>
      <c r="R891" s="45" t="s">
        <v>158</v>
      </c>
      <c r="S891" s="45" t="s">
        <v>515</v>
      </c>
      <c r="T891" s="44"/>
      <c r="U891" s="44"/>
      <c r="V891" s="45" t="str">
        <f t="array" ref="V891">IFERROR(INDEX(#REF!,MATCH($Q891,#REF!,0)),"")</f>
        <v/>
      </c>
      <c r="W891" s="45" t="str">
        <f t="array" ref="W891">IFERROR(INDEX(#REF!,MATCH($Q891,#REF!,0)),"")</f>
        <v/>
      </c>
      <c r="X891" s="46" t="str">
        <f t="array" ref="X891">IFERROR(INDEX(#REF!,MATCH($Q891,#REF!,0)),"")</f>
        <v/>
      </c>
      <c r="Y891" s="46" t="str">
        <f t="array" ref="Y891">IFERROR(INDEX(#REF!,MATCH($Q891,#REF!,0)),"")</f>
        <v/>
      </c>
      <c r="Z891" s="46" t="str">
        <f t="array" ref="Z891">IFERROR(INDEX(#REF!,MATCH($Q891,#REF!,0)),"")</f>
        <v/>
      </c>
      <c r="AA891" s="46" t="e">
        <f t="shared" si="12"/>
        <v>#VALUE!</v>
      </c>
      <c r="AB891" s="44"/>
      <c r="AC891" s="44"/>
      <c r="AD891" s="44"/>
    </row>
    <row r="892" spans="1:30" ht="15.75" hidden="1" customHeight="1">
      <c r="A892" s="76" t="s">
        <v>2041</v>
      </c>
      <c r="B892" s="47" t="s">
        <v>1049</v>
      </c>
      <c r="C892" s="60" t="s">
        <v>1313</v>
      </c>
      <c r="D892" s="49" t="s">
        <v>53</v>
      </c>
      <c r="E892" s="49">
        <v>10</v>
      </c>
      <c r="F892" s="50">
        <v>1144.2</v>
      </c>
      <c r="G892" s="51" t="s">
        <v>54</v>
      </c>
      <c r="H892" s="52">
        <v>46174</v>
      </c>
      <c r="I892" s="53" t="s">
        <v>55</v>
      </c>
      <c r="J892" s="53" t="s">
        <v>56</v>
      </c>
      <c r="K892" s="53" t="s">
        <v>164</v>
      </c>
      <c r="L892" s="53" t="s">
        <v>58</v>
      </c>
      <c r="M892" s="54" t="s">
        <v>148</v>
      </c>
      <c r="N892" s="55" t="s">
        <v>951</v>
      </c>
      <c r="O892" s="56" t="s">
        <v>60</v>
      </c>
      <c r="P892" s="56"/>
      <c r="Q892" s="56"/>
      <c r="R892" s="57" t="s">
        <v>304</v>
      </c>
      <c r="S892" s="57" t="s">
        <v>305</v>
      </c>
      <c r="T892" s="56"/>
      <c r="U892" s="56"/>
      <c r="V892" s="57" t="str">
        <f t="array" ref="V892">IFERROR(INDEX(#REF!,MATCH($Q892,#REF!,0)),"")</f>
        <v/>
      </c>
      <c r="W892" s="57" t="str">
        <f t="array" ref="W892">IFERROR(INDEX(#REF!,MATCH($Q892,#REF!,0)),"")</f>
        <v/>
      </c>
      <c r="X892" s="58" t="str">
        <f t="array" ref="X892">IFERROR(INDEX(#REF!,MATCH($Q892,#REF!,0)),"")</f>
        <v/>
      </c>
      <c r="Y892" s="58" t="str">
        <f t="array" ref="Y892">IFERROR(INDEX(#REF!,MATCH($Q892,#REF!,0)),"")</f>
        <v/>
      </c>
      <c r="Z892" s="58" t="str">
        <f t="array" ref="Z892">IFERROR(INDEX(#REF!,MATCH($Q892,#REF!,0)),"")</f>
        <v/>
      </c>
      <c r="AA892" s="58" t="e">
        <f t="shared" si="12"/>
        <v>#VALUE!</v>
      </c>
      <c r="AB892" s="56"/>
      <c r="AC892" s="56"/>
      <c r="AD892" s="56"/>
    </row>
    <row r="893" spans="1:30" ht="15.75" hidden="1" customHeight="1">
      <c r="A893" s="71" t="s">
        <v>2042</v>
      </c>
      <c r="B893" s="35" t="s">
        <v>1049</v>
      </c>
      <c r="C893" s="36" t="s">
        <v>2043</v>
      </c>
      <c r="D893" s="37" t="s">
        <v>53</v>
      </c>
      <c r="E893" s="37">
        <v>30</v>
      </c>
      <c r="F893" s="38">
        <v>1140</v>
      </c>
      <c r="G893" s="39" t="s">
        <v>54</v>
      </c>
      <c r="H893" s="40">
        <v>46174</v>
      </c>
      <c r="I893" s="41" t="s">
        <v>55</v>
      </c>
      <c r="J893" s="41" t="s">
        <v>56</v>
      </c>
      <c r="K893" s="41" t="s">
        <v>164</v>
      </c>
      <c r="L893" s="41" t="s">
        <v>58</v>
      </c>
      <c r="M893" s="42" t="s">
        <v>73</v>
      </c>
      <c r="N893" s="43" t="s">
        <v>951</v>
      </c>
      <c r="O893" s="44" t="s">
        <v>60</v>
      </c>
      <c r="P893" s="44"/>
      <c r="Q893" s="44"/>
      <c r="R893" s="45" t="s">
        <v>1400</v>
      </c>
      <c r="S893" s="45" t="s">
        <v>1401</v>
      </c>
      <c r="T893" s="44"/>
      <c r="U893" s="44"/>
      <c r="V893" s="45" t="str">
        <f t="array" ref="V893">IFERROR(INDEX(#REF!,MATCH($Q893,#REF!,0)),"")</f>
        <v/>
      </c>
      <c r="W893" s="45" t="str">
        <f t="array" ref="W893">IFERROR(INDEX(#REF!,MATCH($Q893,#REF!,0)),"")</f>
        <v/>
      </c>
      <c r="X893" s="46" t="str">
        <f t="array" ref="X893">IFERROR(INDEX(#REF!,MATCH($Q893,#REF!,0)),"")</f>
        <v/>
      </c>
      <c r="Y893" s="46" t="str">
        <f t="array" ref="Y893">IFERROR(INDEX(#REF!,MATCH($Q893,#REF!,0)),"")</f>
        <v/>
      </c>
      <c r="Z893" s="46" t="str">
        <f t="array" ref="Z893">IFERROR(INDEX(#REF!,MATCH($Q893,#REF!,0)),"")</f>
        <v/>
      </c>
      <c r="AA893" s="46" t="e">
        <f t="shared" si="12"/>
        <v>#VALUE!</v>
      </c>
      <c r="AB893" s="44"/>
      <c r="AC893" s="44"/>
      <c r="AD893" s="44"/>
    </row>
    <row r="894" spans="1:30" ht="15.75" hidden="1" customHeight="1">
      <c r="A894" s="76" t="s">
        <v>2044</v>
      </c>
      <c r="B894" s="47" t="s">
        <v>172</v>
      </c>
      <c r="C894" s="60" t="s">
        <v>2045</v>
      </c>
      <c r="D894" s="49" t="s">
        <v>53</v>
      </c>
      <c r="E894" s="49">
        <v>7</v>
      </c>
      <c r="F894" s="50">
        <v>2100</v>
      </c>
      <c r="G894" s="51" t="s">
        <v>54</v>
      </c>
      <c r="H894" s="52">
        <v>46174</v>
      </c>
      <c r="I894" s="53" t="s">
        <v>55</v>
      </c>
      <c r="J894" s="53" t="s">
        <v>56</v>
      </c>
      <c r="K894" s="53" t="s">
        <v>164</v>
      </c>
      <c r="L894" s="53" t="s">
        <v>91</v>
      </c>
      <c r="M894" s="54" t="s">
        <v>59</v>
      </c>
      <c r="N894" s="55" t="s">
        <v>951</v>
      </c>
      <c r="O894" s="56" t="s">
        <v>60</v>
      </c>
      <c r="P894" s="56"/>
      <c r="Q894" s="56"/>
      <c r="R894" s="57" t="s">
        <v>2046</v>
      </c>
      <c r="S894" s="57" t="s">
        <v>2047</v>
      </c>
      <c r="T894" s="56"/>
      <c r="U894" s="56"/>
      <c r="V894" s="57" t="str">
        <f t="array" ref="V894">IFERROR(INDEX(#REF!,MATCH($Q894,#REF!,0)),"")</f>
        <v/>
      </c>
      <c r="W894" s="57" t="str">
        <f t="array" ref="W894">IFERROR(INDEX(#REF!,MATCH($Q894,#REF!,0)),"")</f>
        <v/>
      </c>
      <c r="X894" s="58" t="str">
        <f t="array" ref="X894">IFERROR(INDEX(#REF!,MATCH($Q894,#REF!,0)),"")</f>
        <v/>
      </c>
      <c r="Y894" s="58" t="str">
        <f t="array" ref="Y894">IFERROR(INDEX(#REF!,MATCH($Q894,#REF!,0)),"")</f>
        <v/>
      </c>
      <c r="Z894" s="58" t="str">
        <f t="array" ref="Z894">IFERROR(INDEX(#REF!,MATCH($Q894,#REF!,0)),"")</f>
        <v/>
      </c>
      <c r="AA894" s="58" t="e">
        <f t="shared" si="12"/>
        <v>#VALUE!</v>
      </c>
      <c r="AB894" s="56"/>
      <c r="AC894" s="56"/>
      <c r="AD894" s="56"/>
    </row>
    <row r="895" spans="1:30" ht="15.75" hidden="1" customHeight="1">
      <c r="A895" s="71" t="s">
        <v>2048</v>
      </c>
      <c r="B895" s="35" t="s">
        <v>1049</v>
      </c>
      <c r="C895" s="36" t="s">
        <v>2049</v>
      </c>
      <c r="D895" s="37" t="s">
        <v>53</v>
      </c>
      <c r="E895" s="37">
        <v>11</v>
      </c>
      <c r="F895" s="38">
        <v>1134</v>
      </c>
      <c r="G895" s="39" t="s">
        <v>54</v>
      </c>
      <c r="H895" s="40">
        <v>46174</v>
      </c>
      <c r="I895" s="41" t="s">
        <v>55</v>
      </c>
      <c r="J895" s="41" t="s">
        <v>56</v>
      </c>
      <c r="K895" s="41" t="s">
        <v>164</v>
      </c>
      <c r="L895" s="41" t="s">
        <v>58</v>
      </c>
      <c r="M895" s="42" t="s">
        <v>153</v>
      </c>
      <c r="N895" s="43" t="s">
        <v>951</v>
      </c>
      <c r="O895" s="44" t="s">
        <v>60</v>
      </c>
      <c r="P895" s="44"/>
      <c r="Q895" s="44"/>
      <c r="R895" s="45" t="s">
        <v>304</v>
      </c>
      <c r="S895" s="45" t="s">
        <v>305</v>
      </c>
      <c r="T895" s="44"/>
      <c r="U895" s="44"/>
      <c r="V895" s="45" t="str">
        <f t="array" ref="V895">IFERROR(INDEX(#REF!,MATCH($Q895,#REF!,0)),"")</f>
        <v/>
      </c>
      <c r="W895" s="45" t="str">
        <f t="array" ref="W895">IFERROR(INDEX(#REF!,MATCH($Q895,#REF!,0)),"")</f>
        <v/>
      </c>
      <c r="X895" s="46" t="str">
        <f t="array" ref="X895">IFERROR(INDEX(#REF!,MATCH($Q895,#REF!,0)),"")</f>
        <v/>
      </c>
      <c r="Y895" s="46" t="str">
        <f t="array" ref="Y895">IFERROR(INDEX(#REF!,MATCH($Q895,#REF!,0)),"")</f>
        <v/>
      </c>
      <c r="Z895" s="46" t="str">
        <f t="array" ref="Z895">IFERROR(INDEX(#REF!,MATCH($Q895,#REF!,0)),"")</f>
        <v/>
      </c>
      <c r="AA895" s="46" t="e">
        <f t="shared" si="12"/>
        <v>#VALUE!</v>
      </c>
      <c r="AB895" s="44"/>
      <c r="AC895" s="44"/>
      <c r="AD895" s="44"/>
    </row>
    <row r="896" spans="1:30" ht="15.75" hidden="1" customHeight="1">
      <c r="A896" s="76" t="s">
        <v>2050</v>
      </c>
      <c r="B896" s="47" t="s">
        <v>1049</v>
      </c>
      <c r="C896" s="60" t="s">
        <v>2051</v>
      </c>
      <c r="D896" s="49" t="s">
        <v>53</v>
      </c>
      <c r="E896" s="49">
        <v>60</v>
      </c>
      <c r="F896" s="50">
        <f>543*2</f>
        <v>1086</v>
      </c>
      <c r="G896" s="51" t="s">
        <v>54</v>
      </c>
      <c r="H896" s="52">
        <v>46174</v>
      </c>
      <c r="I896" s="53" t="s">
        <v>55</v>
      </c>
      <c r="J896" s="53" t="s">
        <v>56</v>
      </c>
      <c r="K896" s="53" t="s">
        <v>164</v>
      </c>
      <c r="L896" s="53" t="s">
        <v>58</v>
      </c>
      <c r="M896" s="54" t="s">
        <v>102</v>
      </c>
      <c r="N896" s="55" t="s">
        <v>951</v>
      </c>
      <c r="O896" s="56" t="s">
        <v>60</v>
      </c>
      <c r="P896" s="56"/>
      <c r="Q896" s="56"/>
      <c r="R896" s="57" t="s">
        <v>304</v>
      </c>
      <c r="S896" s="57" t="s">
        <v>305</v>
      </c>
      <c r="T896" s="56"/>
      <c r="U896" s="56"/>
      <c r="V896" s="57" t="str">
        <f t="array" ref="V896">IFERROR(INDEX(#REF!,MATCH($Q896,#REF!,0)),"")</f>
        <v/>
      </c>
      <c r="W896" s="57" t="str">
        <f t="array" ref="W896">IFERROR(INDEX(#REF!,MATCH($Q896,#REF!,0)),"")</f>
        <v/>
      </c>
      <c r="X896" s="58" t="str">
        <f t="array" ref="X896">IFERROR(INDEX(#REF!,MATCH($Q896,#REF!,0)),"")</f>
        <v/>
      </c>
      <c r="Y896" s="58" t="str">
        <f t="array" ref="Y896">IFERROR(INDEX(#REF!,MATCH($Q896,#REF!,0)),"")</f>
        <v/>
      </c>
      <c r="Z896" s="58" t="str">
        <f t="array" ref="Z896">IFERROR(INDEX(#REF!,MATCH($Q896,#REF!,0)),"")</f>
        <v/>
      </c>
      <c r="AA896" s="58" t="e">
        <f t="shared" si="12"/>
        <v>#VALUE!</v>
      </c>
      <c r="AB896" s="56"/>
      <c r="AC896" s="56"/>
      <c r="AD896" s="56"/>
    </row>
    <row r="897" spans="1:30" ht="15.75" hidden="1" customHeight="1">
      <c r="A897" s="71" t="s">
        <v>2052</v>
      </c>
      <c r="B897" s="35" t="s">
        <v>1049</v>
      </c>
      <c r="C897" s="36" t="s">
        <v>2053</v>
      </c>
      <c r="D897" s="37" t="s">
        <v>53</v>
      </c>
      <c r="E897" s="37">
        <v>100</v>
      </c>
      <c r="F897" s="38">
        <v>1080</v>
      </c>
      <c r="G897" s="39" t="s">
        <v>54</v>
      </c>
      <c r="H897" s="40">
        <v>46174</v>
      </c>
      <c r="I897" s="41" t="s">
        <v>55</v>
      </c>
      <c r="J897" s="41" t="s">
        <v>56</v>
      </c>
      <c r="K897" s="41" t="s">
        <v>164</v>
      </c>
      <c r="L897" s="41" t="s">
        <v>58</v>
      </c>
      <c r="M897" s="42" t="s">
        <v>102</v>
      </c>
      <c r="N897" s="43" t="s">
        <v>951</v>
      </c>
      <c r="O897" s="44" t="s">
        <v>60</v>
      </c>
      <c r="P897" s="44"/>
      <c r="Q897" s="44"/>
      <c r="R897" s="45" t="s">
        <v>729</v>
      </c>
      <c r="S897" s="45" t="s">
        <v>730</v>
      </c>
      <c r="T897" s="44"/>
      <c r="U897" s="44"/>
      <c r="V897" s="45" t="str">
        <f t="array" ref="V897">IFERROR(INDEX(#REF!,MATCH($Q897,#REF!,0)),"")</f>
        <v/>
      </c>
      <c r="W897" s="45" t="str">
        <f t="array" ref="W897">IFERROR(INDEX(#REF!,MATCH($Q897,#REF!,0)),"")</f>
        <v/>
      </c>
      <c r="X897" s="46" t="str">
        <f t="array" ref="X897">IFERROR(INDEX(#REF!,MATCH($Q897,#REF!,0)),"")</f>
        <v/>
      </c>
      <c r="Y897" s="46" t="str">
        <f t="array" ref="Y897">IFERROR(INDEX(#REF!,MATCH($Q897,#REF!,0)),"")</f>
        <v/>
      </c>
      <c r="Z897" s="46" t="str">
        <f t="array" ref="Z897">IFERROR(INDEX(#REF!,MATCH($Q897,#REF!,0)),"")</f>
        <v/>
      </c>
      <c r="AA897" s="46" t="e">
        <f t="shared" si="12"/>
        <v>#VALUE!</v>
      </c>
      <c r="AB897" s="44"/>
      <c r="AC897" s="44"/>
      <c r="AD897" s="44"/>
    </row>
    <row r="898" spans="1:30" ht="15.75" hidden="1" customHeight="1">
      <c r="A898" s="76" t="s">
        <v>2054</v>
      </c>
      <c r="B898" s="47" t="s">
        <v>1049</v>
      </c>
      <c r="C898" s="60" t="s">
        <v>2055</v>
      </c>
      <c r="D898" s="49" t="s">
        <v>53</v>
      </c>
      <c r="E898" s="49">
        <v>30</v>
      </c>
      <c r="F898" s="50">
        <v>1080</v>
      </c>
      <c r="G898" s="51" t="s">
        <v>54</v>
      </c>
      <c r="H898" s="52">
        <v>46174</v>
      </c>
      <c r="I898" s="53" t="s">
        <v>55</v>
      </c>
      <c r="J898" s="53" t="s">
        <v>56</v>
      </c>
      <c r="K898" s="53" t="s">
        <v>164</v>
      </c>
      <c r="L898" s="53" t="s">
        <v>58</v>
      </c>
      <c r="M898" s="54" t="s">
        <v>102</v>
      </c>
      <c r="N898" s="55" t="s">
        <v>951</v>
      </c>
      <c r="O898" s="56" t="s">
        <v>60</v>
      </c>
      <c r="P898" s="56"/>
      <c r="Q898" s="56"/>
      <c r="R898" s="57" t="s">
        <v>1400</v>
      </c>
      <c r="S898" s="57" t="s">
        <v>1401</v>
      </c>
      <c r="T898" s="56"/>
      <c r="U898" s="56"/>
      <c r="V898" s="57" t="str">
        <f t="array" ref="V898">IFERROR(INDEX(#REF!,MATCH($Q898,#REF!,0)),"")</f>
        <v/>
      </c>
      <c r="W898" s="57" t="str">
        <f t="array" ref="W898">IFERROR(INDEX(#REF!,MATCH($Q898,#REF!,0)),"")</f>
        <v/>
      </c>
      <c r="X898" s="58" t="str">
        <f t="array" ref="X898">IFERROR(INDEX(#REF!,MATCH($Q898,#REF!,0)),"")</f>
        <v/>
      </c>
      <c r="Y898" s="58" t="str">
        <f t="array" ref="Y898">IFERROR(INDEX(#REF!,MATCH($Q898,#REF!,0)),"")</f>
        <v/>
      </c>
      <c r="Z898" s="58" t="str">
        <f t="array" ref="Z898">IFERROR(INDEX(#REF!,MATCH($Q898,#REF!,0)),"")</f>
        <v/>
      </c>
      <c r="AA898" s="58" t="e">
        <f t="shared" si="12"/>
        <v>#VALUE!</v>
      </c>
      <c r="AB898" s="56"/>
      <c r="AC898" s="56"/>
      <c r="AD898" s="56"/>
    </row>
    <row r="899" spans="1:30" ht="15.75" hidden="1" customHeight="1">
      <c r="A899" s="71" t="s">
        <v>2056</v>
      </c>
      <c r="B899" s="35" t="s">
        <v>247</v>
      </c>
      <c r="C899" s="36" t="s">
        <v>545</v>
      </c>
      <c r="D899" s="37" t="s">
        <v>53</v>
      </c>
      <c r="E899" s="37">
        <v>5</v>
      </c>
      <c r="F899" s="38">
        <v>2000</v>
      </c>
      <c r="G899" s="39" t="s">
        <v>54</v>
      </c>
      <c r="H899" s="40">
        <v>46174</v>
      </c>
      <c r="I899" s="41" t="s">
        <v>55</v>
      </c>
      <c r="J899" s="41" t="s">
        <v>56</v>
      </c>
      <c r="K899" s="41" t="s">
        <v>164</v>
      </c>
      <c r="L899" s="41" t="s">
        <v>84</v>
      </c>
      <c r="M899" s="42" t="s">
        <v>109</v>
      </c>
      <c r="N899" s="43" t="s">
        <v>951</v>
      </c>
      <c r="O899" s="44" t="s">
        <v>60</v>
      </c>
      <c r="P899" s="44"/>
      <c r="Q899" s="44"/>
      <c r="R899" s="45" t="s">
        <v>546</v>
      </c>
      <c r="S899" s="45" t="s">
        <v>547</v>
      </c>
      <c r="T899" s="44"/>
      <c r="U899" s="44"/>
      <c r="V899" s="45" t="str">
        <f t="array" ref="V899">IFERROR(INDEX(#REF!,MATCH($Q899,#REF!,0)),"")</f>
        <v/>
      </c>
      <c r="W899" s="45" t="str">
        <f t="array" ref="W899">IFERROR(INDEX(#REF!,MATCH($Q899,#REF!,0)),"")</f>
        <v/>
      </c>
      <c r="X899" s="46" t="str">
        <f t="array" ref="X899">IFERROR(INDEX(#REF!,MATCH($Q899,#REF!,0)),"")</f>
        <v/>
      </c>
      <c r="Y899" s="46" t="str">
        <f t="array" ref="Y899">IFERROR(INDEX(#REF!,MATCH($Q899,#REF!,0)),"")</f>
        <v/>
      </c>
      <c r="Z899" s="46" t="str">
        <f t="array" ref="Z899">IFERROR(INDEX(#REF!,MATCH($Q899,#REF!,0)),"")</f>
        <v/>
      </c>
      <c r="AA899" s="46" t="e">
        <f t="shared" si="12"/>
        <v>#VALUE!</v>
      </c>
      <c r="AB899" s="44"/>
      <c r="AC899" s="44"/>
      <c r="AD899" s="44"/>
    </row>
    <row r="900" spans="1:30" ht="15.75" hidden="1" customHeight="1">
      <c r="A900" s="76" t="s">
        <v>2057</v>
      </c>
      <c r="B900" s="47" t="s">
        <v>440</v>
      </c>
      <c r="C900" s="60" t="s">
        <v>545</v>
      </c>
      <c r="D900" s="49" t="s">
        <v>53</v>
      </c>
      <c r="E900" s="49">
        <v>5</v>
      </c>
      <c r="F900" s="50">
        <v>2000</v>
      </c>
      <c r="G900" s="51" t="s">
        <v>54</v>
      </c>
      <c r="H900" s="52">
        <v>46174</v>
      </c>
      <c r="I900" s="53" t="s">
        <v>55</v>
      </c>
      <c r="J900" s="53" t="s">
        <v>56</v>
      </c>
      <c r="K900" s="53" t="s">
        <v>164</v>
      </c>
      <c r="L900" s="53" t="s">
        <v>84</v>
      </c>
      <c r="M900" s="54" t="s">
        <v>109</v>
      </c>
      <c r="N900" s="55" t="s">
        <v>951</v>
      </c>
      <c r="O900" s="56" t="s">
        <v>60</v>
      </c>
      <c r="P900" s="56"/>
      <c r="Q900" s="56"/>
      <c r="R900" s="57" t="s">
        <v>546</v>
      </c>
      <c r="S900" s="57" t="s">
        <v>547</v>
      </c>
      <c r="T900" s="56"/>
      <c r="U900" s="56"/>
      <c r="V900" s="57" t="str">
        <f t="array" ref="V900">IFERROR(INDEX(#REF!,MATCH($Q900,#REF!,0)),"")</f>
        <v/>
      </c>
      <c r="W900" s="57" t="str">
        <f t="array" ref="W900">IFERROR(INDEX(#REF!,MATCH($Q900,#REF!,0)),"")</f>
        <v/>
      </c>
      <c r="X900" s="58" t="str">
        <f t="array" ref="X900">IFERROR(INDEX(#REF!,MATCH($Q900,#REF!,0)),"")</f>
        <v/>
      </c>
      <c r="Y900" s="58" t="str">
        <f t="array" ref="Y900">IFERROR(INDEX(#REF!,MATCH($Q900,#REF!,0)),"")</f>
        <v/>
      </c>
      <c r="Z900" s="58" t="str">
        <f t="array" ref="Z900">IFERROR(INDEX(#REF!,MATCH($Q900,#REF!,0)),"")</f>
        <v/>
      </c>
      <c r="AA900" s="58" t="e">
        <f t="shared" si="12"/>
        <v>#VALUE!</v>
      </c>
      <c r="AB900" s="56"/>
      <c r="AC900" s="56"/>
      <c r="AD900" s="56"/>
    </row>
    <row r="901" spans="1:30" ht="15.75" hidden="1" customHeight="1">
      <c r="A901" s="71" t="s">
        <v>2058</v>
      </c>
      <c r="B901" s="35" t="s">
        <v>169</v>
      </c>
      <c r="C901" s="36" t="s">
        <v>2027</v>
      </c>
      <c r="D901" s="37" t="s">
        <v>53</v>
      </c>
      <c r="E901" s="37">
        <v>4</v>
      </c>
      <c r="F901" s="38">
        <v>2000</v>
      </c>
      <c r="G901" s="39" t="s">
        <v>54</v>
      </c>
      <c r="H901" s="40">
        <v>46174</v>
      </c>
      <c r="I901" s="41" t="s">
        <v>55</v>
      </c>
      <c r="J901" s="41" t="s">
        <v>56</v>
      </c>
      <c r="K901" s="41" t="s">
        <v>164</v>
      </c>
      <c r="L901" s="41" t="s">
        <v>58</v>
      </c>
      <c r="M901" s="42" t="s">
        <v>153</v>
      </c>
      <c r="N901" s="43" t="s">
        <v>951</v>
      </c>
      <c r="O901" s="44" t="s">
        <v>60</v>
      </c>
      <c r="P901" s="44"/>
      <c r="Q901" s="44"/>
      <c r="R901" s="45"/>
      <c r="S901" s="45" t="s">
        <v>623</v>
      </c>
      <c r="T901" s="44"/>
      <c r="U901" s="44"/>
      <c r="V901" s="45" t="str">
        <f t="array" ref="V901">IFERROR(INDEX(#REF!,MATCH($Q901,#REF!,0)),"")</f>
        <v/>
      </c>
      <c r="W901" s="45" t="str">
        <f t="array" ref="W901">IFERROR(INDEX(#REF!,MATCH($Q901,#REF!,0)),"")</f>
        <v/>
      </c>
      <c r="X901" s="46" t="str">
        <f t="array" ref="X901">IFERROR(INDEX(#REF!,MATCH($Q901,#REF!,0)),"")</f>
        <v/>
      </c>
      <c r="Y901" s="46" t="str">
        <f t="array" ref="Y901">IFERROR(INDEX(#REF!,MATCH($Q901,#REF!,0)),"")</f>
        <v/>
      </c>
      <c r="Z901" s="46" t="str">
        <f t="array" ref="Z901">IFERROR(INDEX(#REF!,MATCH($Q901,#REF!,0)),"")</f>
        <v/>
      </c>
      <c r="AA901" s="46" t="e">
        <f t="shared" si="12"/>
        <v>#VALUE!</v>
      </c>
      <c r="AB901" s="44"/>
      <c r="AC901" s="44"/>
      <c r="AD901" s="44"/>
    </row>
    <row r="902" spans="1:30" ht="15.75" hidden="1" customHeight="1">
      <c r="A902" s="76" t="s">
        <v>2059</v>
      </c>
      <c r="B902" s="47" t="s">
        <v>172</v>
      </c>
      <c r="C902" s="60" t="s">
        <v>2060</v>
      </c>
      <c r="D902" s="49" t="s">
        <v>53</v>
      </c>
      <c r="E902" s="49">
        <v>2</v>
      </c>
      <c r="F902" s="50">
        <v>2000</v>
      </c>
      <c r="G902" s="51" t="s">
        <v>54</v>
      </c>
      <c r="H902" s="52">
        <v>46174</v>
      </c>
      <c r="I902" s="53" t="s">
        <v>55</v>
      </c>
      <c r="J902" s="53" t="s">
        <v>56</v>
      </c>
      <c r="K902" s="53" t="s">
        <v>164</v>
      </c>
      <c r="L902" s="53" t="s">
        <v>91</v>
      </c>
      <c r="M902" s="54" t="s">
        <v>73</v>
      </c>
      <c r="N902" s="55" t="s">
        <v>951</v>
      </c>
      <c r="O902" s="56" t="s">
        <v>60</v>
      </c>
      <c r="P902" s="56"/>
      <c r="Q902" s="56"/>
      <c r="R902" s="57"/>
      <c r="S902" s="57" t="s">
        <v>712</v>
      </c>
      <c r="T902" s="56"/>
      <c r="U902" s="56"/>
      <c r="V902" s="57" t="str">
        <f t="array" ref="V902">IFERROR(INDEX(#REF!,MATCH($Q902,#REF!,0)),"")</f>
        <v/>
      </c>
      <c r="W902" s="57" t="str">
        <f t="array" ref="W902">IFERROR(INDEX(#REF!,MATCH($Q902,#REF!,0)),"")</f>
        <v/>
      </c>
      <c r="X902" s="58" t="str">
        <f t="array" ref="X902">IFERROR(INDEX(#REF!,MATCH($Q902,#REF!,0)),"")</f>
        <v/>
      </c>
      <c r="Y902" s="58" t="str">
        <f t="array" ref="Y902">IFERROR(INDEX(#REF!,MATCH($Q902,#REF!,0)),"")</f>
        <v/>
      </c>
      <c r="Z902" s="58" t="str">
        <f t="array" ref="Z902">IFERROR(INDEX(#REF!,MATCH($Q902,#REF!,0)),"")</f>
        <v/>
      </c>
      <c r="AA902" s="58" t="e">
        <f t="shared" si="12"/>
        <v>#VALUE!</v>
      </c>
      <c r="AB902" s="56"/>
      <c r="AC902" s="56"/>
      <c r="AD902" s="56"/>
    </row>
    <row r="903" spans="1:30" ht="15.75" hidden="1" customHeight="1">
      <c r="A903" s="71" t="s">
        <v>2061</v>
      </c>
      <c r="B903" s="35" t="s">
        <v>1049</v>
      </c>
      <c r="C903" s="36" t="s">
        <v>2062</v>
      </c>
      <c r="D903" s="37" t="s">
        <v>1150</v>
      </c>
      <c r="E903" s="37">
        <v>200</v>
      </c>
      <c r="F903" s="38">
        <v>1040</v>
      </c>
      <c r="G903" s="39" t="s">
        <v>54</v>
      </c>
      <c r="H903" s="40">
        <v>46174</v>
      </c>
      <c r="I903" s="41" t="s">
        <v>55</v>
      </c>
      <c r="J903" s="41" t="s">
        <v>56</v>
      </c>
      <c r="K903" s="41" t="s">
        <v>164</v>
      </c>
      <c r="L903" s="41" t="s">
        <v>58</v>
      </c>
      <c r="M903" s="42" t="s">
        <v>148</v>
      </c>
      <c r="N903" s="43" t="s">
        <v>951</v>
      </c>
      <c r="O903" s="44" t="s">
        <v>60</v>
      </c>
      <c r="P903" s="44"/>
      <c r="Q903" s="44"/>
      <c r="R903" s="45" t="s">
        <v>304</v>
      </c>
      <c r="S903" s="45" t="s">
        <v>305</v>
      </c>
      <c r="T903" s="44"/>
      <c r="U903" s="44"/>
      <c r="V903" s="45" t="str">
        <f t="array" ref="V903">IFERROR(INDEX(#REF!,MATCH($Q903,#REF!,0)),"")</f>
        <v/>
      </c>
      <c r="W903" s="45" t="str">
        <f t="array" ref="W903">IFERROR(INDEX(#REF!,MATCH($Q903,#REF!,0)),"")</f>
        <v/>
      </c>
      <c r="X903" s="46" t="str">
        <f t="array" ref="X903">IFERROR(INDEX(#REF!,MATCH($Q903,#REF!,0)),"")</f>
        <v/>
      </c>
      <c r="Y903" s="46" t="str">
        <f t="array" ref="Y903">IFERROR(INDEX(#REF!,MATCH($Q903,#REF!,0)),"")</f>
        <v/>
      </c>
      <c r="Z903" s="46" t="str">
        <f t="array" ref="Z903">IFERROR(INDEX(#REF!,MATCH($Q903,#REF!,0)),"")</f>
        <v/>
      </c>
      <c r="AA903" s="46" t="e">
        <f t="shared" si="12"/>
        <v>#VALUE!</v>
      </c>
      <c r="AB903" s="44"/>
      <c r="AC903" s="44"/>
      <c r="AD903" s="44"/>
    </row>
    <row r="904" spans="1:30" ht="15.75" hidden="1" customHeight="1">
      <c r="A904" s="76" t="s">
        <v>2063</v>
      </c>
      <c r="B904" s="47" t="s">
        <v>1049</v>
      </c>
      <c r="C904" s="60" t="s">
        <v>2064</v>
      </c>
      <c r="D904" s="49" t="s">
        <v>53</v>
      </c>
      <c r="E904" s="49">
        <v>60</v>
      </c>
      <c r="F904" s="50">
        <v>1020.6</v>
      </c>
      <c r="G904" s="51" t="s">
        <v>54</v>
      </c>
      <c r="H904" s="52">
        <v>46174</v>
      </c>
      <c r="I904" s="53" t="s">
        <v>55</v>
      </c>
      <c r="J904" s="53" t="s">
        <v>56</v>
      </c>
      <c r="K904" s="53" t="s">
        <v>164</v>
      </c>
      <c r="L904" s="53" t="s">
        <v>58</v>
      </c>
      <c r="M904" s="54" t="s">
        <v>153</v>
      </c>
      <c r="N904" s="55" t="s">
        <v>951</v>
      </c>
      <c r="O904" s="56" t="s">
        <v>60</v>
      </c>
      <c r="P904" s="56"/>
      <c r="Q904" s="56"/>
      <c r="R904" s="57" t="s">
        <v>1400</v>
      </c>
      <c r="S904" s="57" t="s">
        <v>1401</v>
      </c>
      <c r="T904" s="56"/>
      <c r="U904" s="56"/>
      <c r="V904" s="57" t="str">
        <f t="array" ref="V904">IFERROR(INDEX(#REF!,MATCH($Q904,#REF!,0)),"")</f>
        <v/>
      </c>
      <c r="W904" s="57" t="str">
        <f t="array" ref="W904">IFERROR(INDEX(#REF!,MATCH($Q904,#REF!,0)),"")</f>
        <v/>
      </c>
      <c r="X904" s="58" t="str">
        <f t="array" ref="X904">IFERROR(INDEX(#REF!,MATCH($Q904,#REF!,0)),"")</f>
        <v/>
      </c>
      <c r="Y904" s="58" t="str">
        <f t="array" ref="Y904">IFERROR(INDEX(#REF!,MATCH($Q904,#REF!,0)),"")</f>
        <v/>
      </c>
      <c r="Z904" s="58" t="str">
        <f t="array" ref="Z904">IFERROR(INDEX(#REF!,MATCH($Q904,#REF!,0)),"")</f>
        <v/>
      </c>
      <c r="AA904" s="58" t="e">
        <f t="shared" si="12"/>
        <v>#VALUE!</v>
      </c>
      <c r="AB904" s="56"/>
      <c r="AC904" s="56"/>
      <c r="AD904" s="56"/>
    </row>
    <row r="905" spans="1:30" ht="15.75" hidden="1" customHeight="1">
      <c r="A905" s="71" t="s">
        <v>2065</v>
      </c>
      <c r="B905" s="35" t="s">
        <v>1049</v>
      </c>
      <c r="C905" s="36" t="s">
        <v>2066</v>
      </c>
      <c r="D905" s="37" t="s">
        <v>53</v>
      </c>
      <c r="E905" s="37">
        <v>50</v>
      </c>
      <c r="F905" s="38">
        <v>1000</v>
      </c>
      <c r="G905" s="39" t="s">
        <v>54</v>
      </c>
      <c r="H905" s="40">
        <v>46174</v>
      </c>
      <c r="I905" s="41" t="s">
        <v>55</v>
      </c>
      <c r="J905" s="41" t="s">
        <v>56</v>
      </c>
      <c r="K905" s="41" t="s">
        <v>164</v>
      </c>
      <c r="L905" s="41" t="s">
        <v>58</v>
      </c>
      <c r="M905" s="42" t="s">
        <v>102</v>
      </c>
      <c r="N905" s="43" t="s">
        <v>951</v>
      </c>
      <c r="O905" s="44" t="s">
        <v>60</v>
      </c>
      <c r="P905" s="44"/>
      <c r="Q905" s="44"/>
      <c r="R905" s="45" t="s">
        <v>158</v>
      </c>
      <c r="S905" s="45" t="s">
        <v>741</v>
      </c>
      <c r="T905" s="44"/>
      <c r="U905" s="44"/>
      <c r="V905" s="45" t="str">
        <f t="array" ref="V905">IFERROR(INDEX(#REF!,MATCH($Q905,#REF!,0)),"")</f>
        <v/>
      </c>
      <c r="W905" s="45" t="str">
        <f t="array" ref="W905">IFERROR(INDEX(#REF!,MATCH($Q905,#REF!,0)),"")</f>
        <v/>
      </c>
      <c r="X905" s="46" t="str">
        <f t="array" ref="X905">IFERROR(INDEX(#REF!,MATCH($Q905,#REF!,0)),"")</f>
        <v/>
      </c>
      <c r="Y905" s="46" t="str">
        <f t="array" ref="Y905">IFERROR(INDEX(#REF!,MATCH($Q905,#REF!,0)),"")</f>
        <v/>
      </c>
      <c r="Z905" s="46" t="str">
        <f t="array" ref="Z905">IFERROR(INDEX(#REF!,MATCH($Q905,#REF!,0)),"")</f>
        <v/>
      </c>
      <c r="AA905" s="46" t="e">
        <f t="shared" si="12"/>
        <v>#VALUE!</v>
      </c>
      <c r="AB905" s="44"/>
      <c r="AC905" s="44"/>
      <c r="AD905" s="44"/>
    </row>
    <row r="906" spans="1:30" ht="15.75" hidden="1" customHeight="1">
      <c r="A906" s="76" t="s">
        <v>2067</v>
      </c>
      <c r="B906" s="47" t="s">
        <v>652</v>
      </c>
      <c r="C906" s="60" t="s">
        <v>321</v>
      </c>
      <c r="D906" s="49" t="s">
        <v>53</v>
      </c>
      <c r="E906" s="49">
        <v>1</v>
      </c>
      <c r="F906" s="50">
        <v>1800</v>
      </c>
      <c r="G906" s="51" t="s">
        <v>54</v>
      </c>
      <c r="H906" s="52">
        <v>46174</v>
      </c>
      <c r="I906" s="53" t="s">
        <v>55</v>
      </c>
      <c r="J906" s="53" t="s">
        <v>56</v>
      </c>
      <c r="K906" s="53" t="s">
        <v>164</v>
      </c>
      <c r="L906" s="53" t="s">
        <v>91</v>
      </c>
      <c r="M906" s="54" t="s">
        <v>59</v>
      </c>
      <c r="N906" s="55" t="s">
        <v>951</v>
      </c>
      <c r="O906" s="56" t="s">
        <v>60</v>
      </c>
      <c r="P906" s="56"/>
      <c r="Q906" s="56"/>
      <c r="R906" s="57" t="s">
        <v>322</v>
      </c>
      <c r="S906" s="57" t="s">
        <v>323</v>
      </c>
      <c r="T906" s="56"/>
      <c r="U906" s="56"/>
      <c r="V906" s="57" t="str">
        <f t="array" ref="V906">IFERROR(INDEX(#REF!,MATCH($Q906,#REF!,0)),"")</f>
        <v/>
      </c>
      <c r="W906" s="57" t="str">
        <f t="array" ref="W906">IFERROR(INDEX(#REF!,MATCH($Q906,#REF!,0)),"")</f>
        <v/>
      </c>
      <c r="X906" s="58" t="str">
        <f t="array" ref="X906">IFERROR(INDEX(#REF!,MATCH($Q906,#REF!,0)),"")</f>
        <v/>
      </c>
      <c r="Y906" s="58" t="str">
        <f t="array" ref="Y906">IFERROR(INDEX(#REF!,MATCH($Q906,#REF!,0)),"")</f>
        <v/>
      </c>
      <c r="Z906" s="58" t="str">
        <f t="array" ref="Z906">IFERROR(INDEX(#REF!,MATCH($Q906,#REF!,0)),"")</f>
        <v/>
      </c>
      <c r="AA906" s="58" t="e">
        <f t="shared" si="12"/>
        <v>#VALUE!</v>
      </c>
      <c r="AB906" s="56"/>
      <c r="AC906" s="56"/>
      <c r="AD906" s="56"/>
    </row>
    <row r="907" spans="1:30" ht="15.75" hidden="1" customHeight="1">
      <c r="A907" s="71" t="s">
        <v>2068</v>
      </c>
      <c r="B907" s="35" t="s">
        <v>1049</v>
      </c>
      <c r="C907" s="36" t="s">
        <v>2069</v>
      </c>
      <c r="D907" s="37" t="s">
        <v>53</v>
      </c>
      <c r="E907" s="37">
        <v>50</v>
      </c>
      <c r="F907" s="38">
        <v>925</v>
      </c>
      <c r="G907" s="39" t="s">
        <v>54</v>
      </c>
      <c r="H907" s="40">
        <v>46174</v>
      </c>
      <c r="I907" s="41" t="s">
        <v>55</v>
      </c>
      <c r="J907" s="41" t="s">
        <v>56</v>
      </c>
      <c r="K907" s="41" t="s">
        <v>164</v>
      </c>
      <c r="L907" s="41" t="s">
        <v>58</v>
      </c>
      <c r="M907" s="42" t="s">
        <v>148</v>
      </c>
      <c r="N907" s="43" t="s">
        <v>951</v>
      </c>
      <c r="O907" s="44" t="s">
        <v>60</v>
      </c>
      <c r="P907" s="44"/>
      <c r="Q907" s="44"/>
      <c r="R907" s="45" t="s">
        <v>729</v>
      </c>
      <c r="S907" s="45" t="s">
        <v>730</v>
      </c>
      <c r="T907" s="44"/>
      <c r="U907" s="44"/>
      <c r="V907" s="45" t="str">
        <f t="array" ref="V907">IFERROR(INDEX(#REF!,MATCH($Q907,#REF!,0)),"")</f>
        <v/>
      </c>
      <c r="W907" s="45" t="str">
        <f t="array" ref="W907">IFERROR(INDEX(#REF!,MATCH($Q907,#REF!,0)),"")</f>
        <v/>
      </c>
      <c r="X907" s="46" t="str">
        <f t="array" ref="X907">IFERROR(INDEX(#REF!,MATCH($Q907,#REF!,0)),"")</f>
        <v/>
      </c>
      <c r="Y907" s="46" t="str">
        <f t="array" ref="Y907">IFERROR(INDEX(#REF!,MATCH($Q907,#REF!,0)),"")</f>
        <v/>
      </c>
      <c r="Z907" s="46" t="str">
        <f t="array" ref="Z907">IFERROR(INDEX(#REF!,MATCH($Q907,#REF!,0)),"")</f>
        <v/>
      </c>
      <c r="AA907" s="46" t="e">
        <f t="shared" si="12"/>
        <v>#VALUE!</v>
      </c>
      <c r="AB907" s="44"/>
      <c r="AC907" s="44"/>
      <c r="AD907" s="44"/>
    </row>
    <row r="908" spans="1:30" ht="15.75" hidden="1" customHeight="1">
      <c r="A908" s="76" t="s">
        <v>2070</v>
      </c>
      <c r="B908" s="47" t="s">
        <v>219</v>
      </c>
      <c r="C908" s="60" t="s">
        <v>2071</v>
      </c>
      <c r="D908" s="49" t="s">
        <v>53</v>
      </c>
      <c r="E908" s="49">
        <v>12</v>
      </c>
      <c r="F908" s="50">
        <v>1800</v>
      </c>
      <c r="G908" s="51" t="s">
        <v>54</v>
      </c>
      <c r="H908" s="52">
        <v>46174</v>
      </c>
      <c r="I908" s="53" t="s">
        <v>55</v>
      </c>
      <c r="J908" s="53" t="s">
        <v>56</v>
      </c>
      <c r="K908" s="53" t="s">
        <v>164</v>
      </c>
      <c r="L908" s="53" t="s">
        <v>91</v>
      </c>
      <c r="M908" s="54" t="s">
        <v>153</v>
      </c>
      <c r="N908" s="55" t="s">
        <v>951</v>
      </c>
      <c r="O908" s="56" t="s">
        <v>60</v>
      </c>
      <c r="P908" s="56"/>
      <c r="Q908" s="56"/>
      <c r="R908" s="57"/>
      <c r="S908" s="57" t="s">
        <v>2072</v>
      </c>
      <c r="T908" s="56"/>
      <c r="U908" s="56"/>
      <c r="V908" s="57" t="str">
        <f t="array" ref="V908">IFERROR(INDEX(#REF!,MATCH($Q908,#REF!,0)),"")</f>
        <v/>
      </c>
      <c r="W908" s="57" t="str">
        <f t="array" ref="W908">IFERROR(INDEX(#REF!,MATCH($Q908,#REF!,0)),"")</f>
        <v/>
      </c>
      <c r="X908" s="58" t="str">
        <f t="array" ref="X908">IFERROR(INDEX(#REF!,MATCH($Q908,#REF!,0)),"")</f>
        <v/>
      </c>
      <c r="Y908" s="58" t="str">
        <f t="array" ref="Y908">IFERROR(INDEX(#REF!,MATCH($Q908,#REF!,0)),"")</f>
        <v/>
      </c>
      <c r="Z908" s="58" t="str">
        <f t="array" ref="Z908">IFERROR(INDEX(#REF!,MATCH($Q908,#REF!,0)),"")</f>
        <v/>
      </c>
      <c r="AA908" s="58" t="e">
        <f t="shared" si="12"/>
        <v>#VALUE!</v>
      </c>
      <c r="AB908" s="56"/>
      <c r="AC908" s="56"/>
      <c r="AD908" s="56"/>
    </row>
    <row r="909" spans="1:30" ht="15.75" hidden="1" customHeight="1">
      <c r="A909" s="71" t="s">
        <v>2073</v>
      </c>
      <c r="B909" s="35" t="s">
        <v>254</v>
      </c>
      <c r="C909" s="36" t="s">
        <v>2074</v>
      </c>
      <c r="D909" s="37" t="s">
        <v>53</v>
      </c>
      <c r="E909" s="37">
        <v>6</v>
      </c>
      <c r="F909" s="38">
        <v>1800</v>
      </c>
      <c r="G909" s="39" t="s">
        <v>54</v>
      </c>
      <c r="H909" s="40">
        <v>46174</v>
      </c>
      <c r="I909" s="41" t="s">
        <v>55</v>
      </c>
      <c r="J909" s="41" t="s">
        <v>56</v>
      </c>
      <c r="K909" s="41" t="s">
        <v>164</v>
      </c>
      <c r="L909" s="41" t="s">
        <v>91</v>
      </c>
      <c r="M909" s="42" t="s">
        <v>73</v>
      </c>
      <c r="N909" s="43" t="s">
        <v>951</v>
      </c>
      <c r="O909" s="44" t="s">
        <v>60</v>
      </c>
      <c r="P909" s="44"/>
      <c r="Q909" s="44"/>
      <c r="R909" s="45" t="s">
        <v>2046</v>
      </c>
      <c r="S909" s="45" t="s">
        <v>2047</v>
      </c>
      <c r="T909" s="44"/>
      <c r="U909" s="44"/>
      <c r="V909" s="45" t="str">
        <f t="array" ref="V909">IFERROR(INDEX(#REF!,MATCH($Q909,#REF!,0)),"")</f>
        <v/>
      </c>
      <c r="W909" s="45" t="str">
        <f t="array" ref="W909">IFERROR(INDEX(#REF!,MATCH($Q909,#REF!,0)),"")</f>
        <v/>
      </c>
      <c r="X909" s="46" t="str">
        <f t="array" ref="X909">IFERROR(INDEX(#REF!,MATCH($Q909,#REF!,0)),"")</f>
        <v/>
      </c>
      <c r="Y909" s="46" t="str">
        <f t="array" ref="Y909">IFERROR(INDEX(#REF!,MATCH($Q909,#REF!,0)),"")</f>
        <v/>
      </c>
      <c r="Z909" s="46" t="str">
        <f t="array" ref="Z909">IFERROR(INDEX(#REF!,MATCH($Q909,#REF!,0)),"")</f>
        <v/>
      </c>
      <c r="AA909" s="46" t="e">
        <f t="shared" si="12"/>
        <v>#VALUE!</v>
      </c>
      <c r="AB909" s="44"/>
      <c r="AC909" s="44"/>
      <c r="AD909" s="44"/>
    </row>
    <row r="910" spans="1:30" ht="15.75" hidden="1" customHeight="1">
      <c r="A910" s="76" t="s">
        <v>2075</v>
      </c>
      <c r="B910" s="76" t="s">
        <v>219</v>
      </c>
      <c r="C910" s="60" t="s">
        <v>2071</v>
      </c>
      <c r="D910" s="77" t="s">
        <v>53</v>
      </c>
      <c r="E910" s="77">
        <v>12</v>
      </c>
      <c r="F910" s="78">
        <v>1800</v>
      </c>
      <c r="G910" s="79" t="s">
        <v>54</v>
      </c>
      <c r="H910" s="87">
        <v>46174</v>
      </c>
      <c r="I910" s="61" t="s">
        <v>55</v>
      </c>
      <c r="J910" s="61" t="s">
        <v>56</v>
      </c>
      <c r="K910" s="61" t="s">
        <v>164</v>
      </c>
      <c r="L910" s="61" t="s">
        <v>91</v>
      </c>
      <c r="M910" s="62" t="s">
        <v>153</v>
      </c>
      <c r="N910" s="70" t="s">
        <v>951</v>
      </c>
      <c r="O910" s="56" t="s">
        <v>60</v>
      </c>
      <c r="P910" s="56"/>
      <c r="Q910" s="56"/>
      <c r="R910" s="57" t="str">
        <f t="array" ref="R910">IFERROR(INDEX('BANCO DE DADOS'!$C$3:$C1104,MATCH(C910,'BANCO DE DADOS'!$B$3:$B1104,0),0),"")</f>
        <v>GTI - MULTIMIDIA</v>
      </c>
      <c r="S910" s="57" t="str">
        <f t="array" ref="S910">IFERROR(INDEX('BANCO DE DADOS'!$D$3:$D1104,MATCH(C910,'BANCO DE DADOS'!$B$3:$B1104,0),0),"")</f>
        <v>COMPRA DE EQUIPAMENTOS DE SEGURANÇA E VIGILÂNCIA</v>
      </c>
      <c r="T910" s="56"/>
      <c r="U910" s="56"/>
      <c r="V910" s="57" t="str">
        <f t="array" ref="V910">IFERROR(INDEX(#REF!,MATCH($Q910,#REF!,0)),"")</f>
        <v/>
      </c>
      <c r="W910" s="57" t="str">
        <f t="array" ref="W910">IFERROR(INDEX(#REF!,MATCH($Q910,#REF!,0)),"")</f>
        <v/>
      </c>
      <c r="X910" s="58" t="str">
        <f t="array" ref="X910">IFERROR(INDEX(#REF!,MATCH($Q910,#REF!,0)),"")</f>
        <v/>
      </c>
      <c r="Y910" s="58" t="str">
        <f t="array" ref="Y910">IFERROR(INDEX(#REF!,MATCH($Q910,#REF!,0)),"")</f>
        <v/>
      </c>
      <c r="Z910" s="58" t="str">
        <f t="array" ref="Z910">IFERROR(INDEX(#REF!,MATCH($Q910,#REF!,0)),"")</f>
        <v/>
      </c>
      <c r="AA910" s="58" t="e">
        <f t="shared" si="12"/>
        <v>#VALUE!</v>
      </c>
      <c r="AB910" s="56"/>
      <c r="AC910" s="56"/>
      <c r="AD910" s="56"/>
    </row>
    <row r="911" spans="1:30" ht="15.75" hidden="1" customHeight="1">
      <c r="A911" s="71" t="s">
        <v>2076</v>
      </c>
      <c r="B911" s="35" t="s">
        <v>1049</v>
      </c>
      <c r="C911" s="36" t="s">
        <v>2077</v>
      </c>
      <c r="D911" s="37" t="s">
        <v>53</v>
      </c>
      <c r="E911" s="37">
        <v>60</v>
      </c>
      <c r="F911" s="38">
        <v>900</v>
      </c>
      <c r="G911" s="39" t="s">
        <v>54</v>
      </c>
      <c r="H911" s="40">
        <v>46174</v>
      </c>
      <c r="I911" s="41" t="s">
        <v>55</v>
      </c>
      <c r="J911" s="41" t="s">
        <v>56</v>
      </c>
      <c r="K911" s="41" t="s">
        <v>164</v>
      </c>
      <c r="L911" s="41" t="s">
        <v>58</v>
      </c>
      <c r="M911" s="42" t="s">
        <v>153</v>
      </c>
      <c r="N911" s="43" t="s">
        <v>951</v>
      </c>
      <c r="O911" s="44" t="s">
        <v>60</v>
      </c>
      <c r="P911" s="44"/>
      <c r="Q911" s="44"/>
      <c r="R911" s="45" t="s">
        <v>1400</v>
      </c>
      <c r="S911" s="45" t="s">
        <v>1401</v>
      </c>
      <c r="T911" s="44"/>
      <c r="U911" s="44"/>
      <c r="V911" s="45" t="str">
        <f t="array" ref="V911">IFERROR(INDEX(#REF!,MATCH($Q911,#REF!,0)),"")</f>
        <v/>
      </c>
      <c r="W911" s="45" t="str">
        <f t="array" ref="W911">IFERROR(INDEX(#REF!,MATCH($Q911,#REF!,0)),"")</f>
        <v/>
      </c>
      <c r="X911" s="46" t="str">
        <f t="array" ref="X911">IFERROR(INDEX(#REF!,MATCH($Q911,#REF!,0)),"")</f>
        <v/>
      </c>
      <c r="Y911" s="46" t="str">
        <f t="array" ref="Y911">IFERROR(INDEX(#REF!,MATCH($Q911,#REF!,0)),"")</f>
        <v/>
      </c>
      <c r="Z911" s="46" t="str">
        <f t="array" ref="Z911">IFERROR(INDEX(#REF!,MATCH($Q911,#REF!,0)),"")</f>
        <v/>
      </c>
      <c r="AA911" s="46" t="e">
        <f t="shared" si="12"/>
        <v>#VALUE!</v>
      </c>
      <c r="AB911" s="44"/>
      <c r="AC911" s="44"/>
      <c r="AD911" s="44"/>
    </row>
    <row r="912" spans="1:30" ht="15.75" hidden="1" customHeight="1">
      <c r="A912" s="76" t="s">
        <v>2078</v>
      </c>
      <c r="B912" s="47" t="s">
        <v>1049</v>
      </c>
      <c r="C912" s="60" t="s">
        <v>2079</v>
      </c>
      <c r="D912" s="49" t="s">
        <v>53</v>
      </c>
      <c r="E912" s="49">
        <v>20</v>
      </c>
      <c r="F912" s="50">
        <v>840</v>
      </c>
      <c r="G912" s="51" t="s">
        <v>54</v>
      </c>
      <c r="H912" s="52">
        <v>46174</v>
      </c>
      <c r="I912" s="53" t="s">
        <v>55</v>
      </c>
      <c r="J912" s="53" t="s">
        <v>56</v>
      </c>
      <c r="K912" s="53" t="s">
        <v>164</v>
      </c>
      <c r="L912" s="53" t="s">
        <v>58</v>
      </c>
      <c r="M912" s="54" t="s">
        <v>136</v>
      </c>
      <c r="N912" s="55" t="s">
        <v>951</v>
      </c>
      <c r="O912" s="56" t="s">
        <v>60</v>
      </c>
      <c r="P912" s="56"/>
      <c r="Q912" s="56"/>
      <c r="R912" s="57" t="s">
        <v>1979</v>
      </c>
      <c r="S912" s="57" t="s">
        <v>1980</v>
      </c>
      <c r="T912" s="56"/>
      <c r="U912" s="56"/>
      <c r="V912" s="57" t="str">
        <f t="array" ref="V912">IFERROR(INDEX(#REF!,MATCH($Q912,#REF!,0)),"")</f>
        <v/>
      </c>
      <c r="W912" s="57" t="str">
        <f t="array" ref="W912">IFERROR(INDEX(#REF!,MATCH($Q912,#REF!,0)),"")</f>
        <v/>
      </c>
      <c r="X912" s="58" t="str">
        <f t="array" ref="X912">IFERROR(INDEX(#REF!,MATCH($Q912,#REF!,0)),"")</f>
        <v/>
      </c>
      <c r="Y912" s="58" t="str">
        <f t="array" ref="Y912">IFERROR(INDEX(#REF!,MATCH($Q912,#REF!,0)),"")</f>
        <v/>
      </c>
      <c r="Z912" s="58" t="str">
        <f t="array" ref="Z912">IFERROR(INDEX(#REF!,MATCH($Q912,#REF!,0)),"")</f>
        <v/>
      </c>
      <c r="AA912" s="58" t="e">
        <f t="shared" si="12"/>
        <v>#VALUE!</v>
      </c>
      <c r="AB912" s="56"/>
      <c r="AC912" s="56"/>
      <c r="AD912" s="56"/>
    </row>
    <row r="913" spans="1:30" ht="15.75" hidden="1" customHeight="1">
      <c r="A913" s="71" t="s">
        <v>2080</v>
      </c>
      <c r="B913" s="35" t="s">
        <v>1049</v>
      </c>
      <c r="C913" s="36" t="s">
        <v>2081</v>
      </c>
      <c r="D913" s="37" t="s">
        <v>1150</v>
      </c>
      <c r="E913" s="37">
        <v>200</v>
      </c>
      <c r="F913" s="38">
        <v>800</v>
      </c>
      <c r="G913" s="39" t="s">
        <v>54</v>
      </c>
      <c r="H913" s="40">
        <v>46174</v>
      </c>
      <c r="I913" s="41" t="s">
        <v>55</v>
      </c>
      <c r="J913" s="41" t="s">
        <v>56</v>
      </c>
      <c r="K913" s="41" t="s">
        <v>164</v>
      </c>
      <c r="L913" s="41" t="s">
        <v>58</v>
      </c>
      <c r="M913" s="42" t="s">
        <v>102</v>
      </c>
      <c r="N913" s="43" t="s">
        <v>951</v>
      </c>
      <c r="O913" s="44" t="s">
        <v>60</v>
      </c>
      <c r="P913" s="44"/>
      <c r="Q913" s="44"/>
      <c r="R913" s="45" t="s">
        <v>304</v>
      </c>
      <c r="S913" s="45" t="s">
        <v>305</v>
      </c>
      <c r="T913" s="44"/>
      <c r="U913" s="44"/>
      <c r="V913" s="45" t="str">
        <f t="array" ref="V913">IFERROR(INDEX(#REF!,MATCH($Q913,#REF!,0)),"")</f>
        <v/>
      </c>
      <c r="W913" s="45" t="str">
        <f t="array" ref="W913">IFERROR(INDEX(#REF!,MATCH($Q913,#REF!,0)),"")</f>
        <v/>
      </c>
      <c r="X913" s="46" t="str">
        <f t="array" ref="X913">IFERROR(INDEX(#REF!,MATCH($Q913,#REF!,0)),"")</f>
        <v/>
      </c>
      <c r="Y913" s="46" t="str">
        <f t="array" ref="Y913">IFERROR(INDEX(#REF!,MATCH($Q913,#REF!,0)),"")</f>
        <v/>
      </c>
      <c r="Z913" s="46" t="str">
        <f t="array" ref="Z913">IFERROR(INDEX(#REF!,MATCH($Q913,#REF!,0)),"")</f>
        <v/>
      </c>
      <c r="AA913" s="46" t="e">
        <f t="shared" si="12"/>
        <v>#VALUE!</v>
      </c>
      <c r="AB913" s="44"/>
      <c r="AC913" s="44"/>
      <c r="AD913" s="44"/>
    </row>
    <row r="914" spans="1:30" ht="15.75" hidden="1" customHeight="1">
      <c r="A914" s="76" t="s">
        <v>2082</v>
      </c>
      <c r="B914" s="47" t="s">
        <v>172</v>
      </c>
      <c r="C914" s="60" t="s">
        <v>2083</v>
      </c>
      <c r="D914" s="49" t="s">
        <v>53</v>
      </c>
      <c r="E914" s="49">
        <v>4</v>
      </c>
      <c r="F914" s="50">
        <v>1600</v>
      </c>
      <c r="G914" s="51" t="s">
        <v>54</v>
      </c>
      <c r="H914" s="52">
        <v>46174</v>
      </c>
      <c r="I914" s="53" t="s">
        <v>55</v>
      </c>
      <c r="J914" s="53" t="s">
        <v>56</v>
      </c>
      <c r="K914" s="53" t="s">
        <v>164</v>
      </c>
      <c r="L914" s="53" t="s">
        <v>91</v>
      </c>
      <c r="M914" s="54" t="s">
        <v>148</v>
      </c>
      <c r="N914" s="55" t="s">
        <v>951</v>
      </c>
      <c r="O914" s="56" t="s">
        <v>60</v>
      </c>
      <c r="P914" s="56"/>
      <c r="Q914" s="56"/>
      <c r="R914" s="57"/>
      <c r="S914" s="57" t="s">
        <v>712</v>
      </c>
      <c r="T914" s="56"/>
      <c r="U914" s="56"/>
      <c r="V914" s="57" t="str">
        <f t="array" ref="V914">IFERROR(INDEX(#REF!,MATCH($Q914,#REF!,0)),"")</f>
        <v/>
      </c>
      <c r="W914" s="57" t="str">
        <f t="array" ref="W914">IFERROR(INDEX(#REF!,MATCH($Q914,#REF!,0)),"")</f>
        <v/>
      </c>
      <c r="X914" s="58" t="str">
        <f t="array" ref="X914">IFERROR(INDEX(#REF!,MATCH($Q914,#REF!,0)),"")</f>
        <v/>
      </c>
      <c r="Y914" s="58" t="str">
        <f t="array" ref="Y914">IFERROR(INDEX(#REF!,MATCH($Q914,#REF!,0)),"")</f>
        <v/>
      </c>
      <c r="Z914" s="58" t="str">
        <f t="array" ref="Z914">IFERROR(INDEX(#REF!,MATCH($Q914,#REF!,0)),"")</f>
        <v/>
      </c>
      <c r="AA914" s="58" t="e">
        <f t="shared" si="12"/>
        <v>#VALUE!</v>
      </c>
      <c r="AB914" s="56"/>
      <c r="AC914" s="56"/>
      <c r="AD914" s="56"/>
    </row>
    <row r="915" spans="1:30" ht="15.75" hidden="1" customHeight="1">
      <c r="A915" s="71" t="s">
        <v>2084</v>
      </c>
      <c r="B915" s="35" t="s">
        <v>1049</v>
      </c>
      <c r="C915" s="36" t="s">
        <v>2085</v>
      </c>
      <c r="D915" s="37" t="s">
        <v>53</v>
      </c>
      <c r="E915" s="37">
        <v>30</v>
      </c>
      <c r="F915" s="38">
        <v>765</v>
      </c>
      <c r="G915" s="39" t="s">
        <v>54</v>
      </c>
      <c r="H915" s="40">
        <v>46174</v>
      </c>
      <c r="I915" s="41" t="s">
        <v>55</v>
      </c>
      <c r="J915" s="41" t="s">
        <v>56</v>
      </c>
      <c r="K915" s="41" t="s">
        <v>164</v>
      </c>
      <c r="L915" s="41" t="s">
        <v>58</v>
      </c>
      <c r="M915" s="42" t="s">
        <v>109</v>
      </c>
      <c r="N915" s="43" t="s">
        <v>951</v>
      </c>
      <c r="O915" s="44" t="s">
        <v>60</v>
      </c>
      <c r="P915" s="44"/>
      <c r="Q915" s="44"/>
      <c r="R915" s="45" t="s">
        <v>729</v>
      </c>
      <c r="S915" s="45" t="s">
        <v>730</v>
      </c>
      <c r="T915" s="44"/>
      <c r="U915" s="44"/>
      <c r="V915" s="45" t="str">
        <f t="array" ref="V915">IFERROR(INDEX(#REF!,MATCH($Q915,#REF!,0)),"")</f>
        <v/>
      </c>
      <c r="W915" s="45" t="str">
        <f t="array" ref="W915">IFERROR(INDEX(#REF!,MATCH($Q915,#REF!,0)),"")</f>
        <v/>
      </c>
      <c r="X915" s="46" t="str">
        <f t="array" ref="X915">IFERROR(INDEX(#REF!,MATCH($Q915,#REF!,0)),"")</f>
        <v/>
      </c>
      <c r="Y915" s="46" t="str">
        <f t="array" ref="Y915">IFERROR(INDEX(#REF!,MATCH($Q915,#REF!,0)),"")</f>
        <v/>
      </c>
      <c r="Z915" s="46" t="str">
        <f t="array" ref="Z915">IFERROR(INDEX(#REF!,MATCH($Q915,#REF!,0)),"")</f>
        <v/>
      </c>
      <c r="AA915" s="46" t="e">
        <f t="shared" si="12"/>
        <v>#VALUE!</v>
      </c>
      <c r="AB915" s="44"/>
      <c r="AC915" s="44"/>
      <c r="AD915" s="44"/>
    </row>
    <row r="916" spans="1:30" ht="15.75" hidden="1" customHeight="1">
      <c r="A916" s="76" t="s">
        <v>2086</v>
      </c>
      <c r="B916" s="47" t="s">
        <v>1049</v>
      </c>
      <c r="C916" s="60" t="s">
        <v>2087</v>
      </c>
      <c r="D916" s="49" t="s">
        <v>53</v>
      </c>
      <c r="E916" s="49">
        <v>30</v>
      </c>
      <c r="F916" s="50">
        <v>750</v>
      </c>
      <c r="G916" s="51" t="s">
        <v>54</v>
      </c>
      <c r="H916" s="52">
        <v>46174</v>
      </c>
      <c r="I916" s="53" t="s">
        <v>55</v>
      </c>
      <c r="J916" s="53" t="s">
        <v>56</v>
      </c>
      <c r="K916" s="53" t="s">
        <v>164</v>
      </c>
      <c r="L916" s="53" t="s">
        <v>58</v>
      </c>
      <c r="M916" s="54" t="s">
        <v>148</v>
      </c>
      <c r="N916" s="55" t="s">
        <v>951</v>
      </c>
      <c r="O916" s="56" t="s">
        <v>60</v>
      </c>
      <c r="P916" s="56"/>
      <c r="Q916" s="56"/>
      <c r="R916" s="57" t="s">
        <v>202</v>
      </c>
      <c r="S916" s="57" t="s">
        <v>181</v>
      </c>
      <c r="T916" s="56"/>
      <c r="U916" s="56"/>
      <c r="V916" s="57" t="str">
        <f t="array" ref="V916">IFERROR(INDEX(#REF!,MATCH($Q916,#REF!,0)),"")</f>
        <v/>
      </c>
      <c r="W916" s="57" t="str">
        <f t="array" ref="W916">IFERROR(INDEX(#REF!,MATCH($Q916,#REF!,0)),"")</f>
        <v/>
      </c>
      <c r="X916" s="58" t="str">
        <f t="array" ref="X916">IFERROR(INDEX(#REF!,MATCH($Q916,#REF!,0)),"")</f>
        <v/>
      </c>
      <c r="Y916" s="58" t="str">
        <f t="array" ref="Y916">IFERROR(INDEX(#REF!,MATCH($Q916,#REF!,0)),"")</f>
        <v/>
      </c>
      <c r="Z916" s="58" t="str">
        <f t="array" ref="Z916">IFERROR(INDEX(#REF!,MATCH($Q916,#REF!,0)),"")</f>
        <v/>
      </c>
      <c r="AA916" s="58" t="e">
        <f t="shared" si="12"/>
        <v>#VALUE!</v>
      </c>
      <c r="AB916" s="56"/>
      <c r="AC916" s="56"/>
      <c r="AD916" s="56"/>
    </row>
    <row r="917" spans="1:30" ht="15.75" hidden="1" customHeight="1">
      <c r="A917" s="71" t="s">
        <v>2088</v>
      </c>
      <c r="B917" s="35" t="s">
        <v>1049</v>
      </c>
      <c r="C917" s="36" t="s">
        <v>2089</v>
      </c>
      <c r="D917" s="37" t="s">
        <v>1791</v>
      </c>
      <c r="E917" s="37">
        <v>200</v>
      </c>
      <c r="F917" s="38">
        <v>720</v>
      </c>
      <c r="G917" s="39" t="s">
        <v>54</v>
      </c>
      <c r="H917" s="40">
        <v>46174</v>
      </c>
      <c r="I917" s="41" t="s">
        <v>55</v>
      </c>
      <c r="J917" s="41" t="s">
        <v>56</v>
      </c>
      <c r="K917" s="41" t="s">
        <v>164</v>
      </c>
      <c r="L917" s="41" t="s">
        <v>58</v>
      </c>
      <c r="M917" s="42" t="s">
        <v>102</v>
      </c>
      <c r="N917" s="43" t="s">
        <v>951</v>
      </c>
      <c r="O917" s="44" t="s">
        <v>60</v>
      </c>
      <c r="P917" s="44"/>
      <c r="Q917" s="44"/>
      <c r="R917" s="45" t="s">
        <v>202</v>
      </c>
      <c r="S917" s="45" t="s">
        <v>181</v>
      </c>
      <c r="T917" s="44"/>
      <c r="U917" s="44"/>
      <c r="V917" s="45" t="str">
        <f t="array" ref="V917">IFERROR(INDEX(#REF!,MATCH($Q917,#REF!,0)),"")</f>
        <v/>
      </c>
      <c r="W917" s="45" t="str">
        <f t="array" ref="W917">IFERROR(INDEX(#REF!,MATCH($Q917,#REF!,0)),"")</f>
        <v/>
      </c>
      <c r="X917" s="46" t="str">
        <f t="array" ref="X917">IFERROR(INDEX(#REF!,MATCH($Q917,#REF!,0)),"")</f>
        <v/>
      </c>
      <c r="Y917" s="46" t="str">
        <f t="array" ref="Y917">IFERROR(INDEX(#REF!,MATCH($Q917,#REF!,0)),"")</f>
        <v/>
      </c>
      <c r="Z917" s="46" t="str">
        <f t="array" ref="Z917">IFERROR(INDEX(#REF!,MATCH($Q917,#REF!,0)),"")</f>
        <v/>
      </c>
      <c r="AA917" s="46" t="e">
        <f t="shared" si="12"/>
        <v>#VALUE!</v>
      </c>
      <c r="AB917" s="44"/>
      <c r="AC917" s="44"/>
      <c r="AD917" s="44"/>
    </row>
    <row r="918" spans="1:30" ht="15.75" hidden="1" customHeight="1">
      <c r="A918" s="76" t="s">
        <v>2090</v>
      </c>
      <c r="B918" s="47" t="s">
        <v>1049</v>
      </c>
      <c r="C918" s="60" t="s">
        <v>2091</v>
      </c>
      <c r="D918" s="49" t="s">
        <v>1857</v>
      </c>
      <c r="E918" s="49">
        <v>120</v>
      </c>
      <c r="F918" s="50">
        <v>720</v>
      </c>
      <c r="G918" s="51" t="s">
        <v>54</v>
      </c>
      <c r="H918" s="52">
        <v>46174</v>
      </c>
      <c r="I918" s="53" t="s">
        <v>55</v>
      </c>
      <c r="J918" s="53" t="s">
        <v>56</v>
      </c>
      <c r="K918" s="53" t="s">
        <v>164</v>
      </c>
      <c r="L918" s="53" t="s">
        <v>58</v>
      </c>
      <c r="M918" s="54" t="s">
        <v>153</v>
      </c>
      <c r="N918" s="55" t="s">
        <v>951</v>
      </c>
      <c r="O918" s="56" t="s">
        <v>60</v>
      </c>
      <c r="P918" s="56"/>
      <c r="Q918" s="56"/>
      <c r="R918" s="57" t="s">
        <v>202</v>
      </c>
      <c r="S918" s="57" t="s">
        <v>181</v>
      </c>
      <c r="T918" s="56"/>
      <c r="U918" s="56"/>
      <c r="V918" s="57" t="str">
        <f t="array" ref="V918">IFERROR(INDEX(#REF!,MATCH($Q918,#REF!,0)),"")</f>
        <v/>
      </c>
      <c r="W918" s="57" t="str">
        <f t="array" ref="W918">IFERROR(INDEX(#REF!,MATCH($Q918,#REF!,0)),"")</f>
        <v/>
      </c>
      <c r="X918" s="58" t="str">
        <f t="array" ref="X918">IFERROR(INDEX(#REF!,MATCH($Q918,#REF!,0)),"")</f>
        <v/>
      </c>
      <c r="Y918" s="58" t="str">
        <f t="array" ref="Y918">IFERROR(INDEX(#REF!,MATCH($Q918,#REF!,0)),"")</f>
        <v/>
      </c>
      <c r="Z918" s="58" t="str">
        <f t="array" ref="Z918">IFERROR(INDEX(#REF!,MATCH($Q918,#REF!,0)),"")</f>
        <v/>
      </c>
      <c r="AA918" s="58" t="e">
        <f t="shared" si="12"/>
        <v>#VALUE!</v>
      </c>
      <c r="AB918" s="56"/>
      <c r="AC918" s="56"/>
      <c r="AD918" s="56"/>
    </row>
    <row r="919" spans="1:30" ht="15.75" hidden="1" customHeight="1">
      <c r="A919" s="71" t="s">
        <v>2092</v>
      </c>
      <c r="B919" s="35" t="s">
        <v>1476</v>
      </c>
      <c r="C919" s="36" t="s">
        <v>2093</v>
      </c>
      <c r="D919" s="37" t="s">
        <v>53</v>
      </c>
      <c r="E919" s="37">
        <v>1</v>
      </c>
      <c r="F919" s="38">
        <v>1500</v>
      </c>
      <c r="G919" s="39" t="s">
        <v>54</v>
      </c>
      <c r="H919" s="40">
        <v>46174</v>
      </c>
      <c r="I919" s="41" t="s">
        <v>55</v>
      </c>
      <c r="J919" s="41" t="s">
        <v>56</v>
      </c>
      <c r="K919" s="41" t="s">
        <v>164</v>
      </c>
      <c r="L919" s="41" t="s">
        <v>58</v>
      </c>
      <c r="M919" s="42" t="s">
        <v>136</v>
      </c>
      <c r="N919" s="43" t="s">
        <v>951</v>
      </c>
      <c r="O919" s="44" t="s">
        <v>60</v>
      </c>
      <c r="P919" s="44"/>
      <c r="Q919" s="44"/>
      <c r="R919" s="45"/>
      <c r="S919" s="45" t="s">
        <v>1540</v>
      </c>
      <c r="T919" s="44"/>
      <c r="U919" s="44"/>
      <c r="V919" s="45" t="str">
        <f t="array" ref="V919">IFERROR(INDEX(#REF!,MATCH($Q919,#REF!,0)),"")</f>
        <v/>
      </c>
      <c r="W919" s="45" t="str">
        <f t="array" ref="W919">IFERROR(INDEX(#REF!,MATCH($Q919,#REF!,0)),"")</f>
        <v/>
      </c>
      <c r="X919" s="46" t="str">
        <f t="array" ref="X919">IFERROR(INDEX(#REF!,MATCH($Q919,#REF!,0)),"")</f>
        <v/>
      </c>
      <c r="Y919" s="46" t="str">
        <f t="array" ref="Y919">IFERROR(INDEX(#REF!,MATCH($Q919,#REF!,0)),"")</f>
        <v/>
      </c>
      <c r="Z919" s="46" t="str">
        <f t="array" ref="Z919">IFERROR(INDEX(#REF!,MATCH($Q919,#REF!,0)),"")</f>
        <v/>
      </c>
      <c r="AA919" s="46" t="e">
        <f t="shared" si="12"/>
        <v>#VALUE!</v>
      </c>
      <c r="AB919" s="44"/>
      <c r="AC919" s="44"/>
      <c r="AD919" s="44"/>
    </row>
    <row r="920" spans="1:30" ht="15.75" hidden="1" customHeight="1">
      <c r="A920" s="76" t="s">
        <v>2094</v>
      </c>
      <c r="B920" s="47" t="s">
        <v>1049</v>
      </c>
      <c r="C920" s="60" t="s">
        <v>2095</v>
      </c>
      <c r="D920" s="49" t="s">
        <v>53</v>
      </c>
      <c r="E920" s="49">
        <v>150</v>
      </c>
      <c r="F920" s="50">
        <v>703.5</v>
      </c>
      <c r="G920" s="51" t="s">
        <v>54</v>
      </c>
      <c r="H920" s="52">
        <v>46143</v>
      </c>
      <c r="I920" s="53" t="s">
        <v>55</v>
      </c>
      <c r="J920" s="53" t="s">
        <v>56</v>
      </c>
      <c r="K920" s="53" t="s">
        <v>164</v>
      </c>
      <c r="L920" s="53" t="s">
        <v>58</v>
      </c>
      <c r="M920" s="54" t="s">
        <v>153</v>
      </c>
      <c r="N920" s="55" t="s">
        <v>951</v>
      </c>
      <c r="O920" s="56" t="s">
        <v>60</v>
      </c>
      <c r="P920" s="56"/>
      <c r="Q920" s="56"/>
      <c r="R920" s="57" t="s">
        <v>304</v>
      </c>
      <c r="S920" s="57" t="s">
        <v>305</v>
      </c>
      <c r="T920" s="56"/>
      <c r="U920" s="56"/>
      <c r="V920" s="57" t="str">
        <f t="array" ref="V920">IFERROR(INDEX(#REF!,MATCH($Q920,#REF!,0)),"")</f>
        <v/>
      </c>
      <c r="W920" s="57" t="str">
        <f t="array" ref="W920">IFERROR(INDEX(#REF!,MATCH($Q920,#REF!,0)),"")</f>
        <v/>
      </c>
      <c r="X920" s="58" t="str">
        <f t="array" ref="X920">IFERROR(INDEX(#REF!,MATCH($Q920,#REF!,0)),"")</f>
        <v/>
      </c>
      <c r="Y920" s="58" t="str">
        <f t="array" ref="Y920">IFERROR(INDEX(#REF!,MATCH($Q920,#REF!,0)),"")</f>
        <v/>
      </c>
      <c r="Z920" s="58" t="str">
        <f t="array" ref="Z920">IFERROR(INDEX(#REF!,MATCH($Q920,#REF!,0)),"")</f>
        <v/>
      </c>
      <c r="AA920" s="58" t="e">
        <f t="shared" si="12"/>
        <v>#VALUE!</v>
      </c>
      <c r="AB920" s="56"/>
      <c r="AC920" s="56"/>
      <c r="AD920" s="56"/>
    </row>
    <row r="921" spans="1:30" ht="15.75" hidden="1" customHeight="1">
      <c r="A921" s="71" t="s">
        <v>2096</v>
      </c>
      <c r="B921" s="35" t="s">
        <v>1049</v>
      </c>
      <c r="C921" s="36" t="s">
        <v>2097</v>
      </c>
      <c r="D921" s="37" t="s">
        <v>53</v>
      </c>
      <c r="E921" s="37">
        <v>60</v>
      </c>
      <c r="F921" s="38">
        <v>690</v>
      </c>
      <c r="G921" s="39" t="s">
        <v>54</v>
      </c>
      <c r="H921" s="40">
        <v>46174</v>
      </c>
      <c r="I921" s="41" t="s">
        <v>55</v>
      </c>
      <c r="J921" s="41" t="s">
        <v>56</v>
      </c>
      <c r="K921" s="41" t="s">
        <v>164</v>
      </c>
      <c r="L921" s="41" t="s">
        <v>58</v>
      </c>
      <c r="M921" s="42" t="s">
        <v>109</v>
      </c>
      <c r="N921" s="43" t="s">
        <v>951</v>
      </c>
      <c r="O921" s="44" t="s">
        <v>60</v>
      </c>
      <c r="P921" s="44"/>
      <c r="Q921" s="44"/>
      <c r="R921" s="45" t="s">
        <v>562</v>
      </c>
      <c r="S921" s="45" t="s">
        <v>563</v>
      </c>
      <c r="T921" s="44"/>
      <c r="U921" s="44"/>
      <c r="V921" s="45" t="str">
        <f t="array" ref="V921">IFERROR(INDEX(#REF!,MATCH($Q921,#REF!,0)),"")</f>
        <v/>
      </c>
      <c r="W921" s="45" t="str">
        <f t="array" ref="W921">IFERROR(INDEX(#REF!,MATCH($Q921,#REF!,0)),"")</f>
        <v/>
      </c>
      <c r="X921" s="46" t="str">
        <f t="array" ref="X921">IFERROR(INDEX(#REF!,MATCH($Q921,#REF!,0)),"")</f>
        <v/>
      </c>
      <c r="Y921" s="46" t="str">
        <f t="array" ref="Y921">IFERROR(INDEX(#REF!,MATCH($Q921,#REF!,0)),"")</f>
        <v/>
      </c>
      <c r="Z921" s="46" t="str">
        <f t="array" ref="Z921">IFERROR(INDEX(#REF!,MATCH($Q921,#REF!,0)),"")</f>
        <v/>
      </c>
      <c r="AA921" s="46" t="e">
        <f t="shared" si="12"/>
        <v>#VALUE!</v>
      </c>
      <c r="AB921" s="44"/>
      <c r="AC921" s="44"/>
      <c r="AD921" s="44"/>
    </row>
    <row r="922" spans="1:30" ht="15.75" hidden="1" customHeight="1">
      <c r="A922" s="76" t="s">
        <v>2098</v>
      </c>
      <c r="B922" s="47" t="s">
        <v>1049</v>
      </c>
      <c r="C922" s="60" t="s">
        <v>2099</v>
      </c>
      <c r="D922" s="49" t="s">
        <v>53</v>
      </c>
      <c r="E922" s="49">
        <v>40</v>
      </c>
      <c r="F922" s="50">
        <v>676</v>
      </c>
      <c r="G922" s="51" t="s">
        <v>54</v>
      </c>
      <c r="H922" s="52">
        <v>46174</v>
      </c>
      <c r="I922" s="53" t="s">
        <v>55</v>
      </c>
      <c r="J922" s="53" t="s">
        <v>56</v>
      </c>
      <c r="K922" s="53" t="s">
        <v>164</v>
      </c>
      <c r="L922" s="53" t="s">
        <v>58</v>
      </c>
      <c r="M922" s="54" t="s">
        <v>153</v>
      </c>
      <c r="N922" s="55" t="s">
        <v>951</v>
      </c>
      <c r="O922" s="56" t="s">
        <v>60</v>
      </c>
      <c r="P922" s="56"/>
      <c r="Q922" s="56"/>
      <c r="R922" s="57" t="s">
        <v>1400</v>
      </c>
      <c r="S922" s="57" t="s">
        <v>1401</v>
      </c>
      <c r="T922" s="56"/>
      <c r="U922" s="56"/>
      <c r="V922" s="57" t="str">
        <f t="array" ref="V922">IFERROR(INDEX(#REF!,MATCH($Q922,#REF!,0)),"")</f>
        <v/>
      </c>
      <c r="W922" s="57" t="str">
        <f t="array" ref="W922">IFERROR(INDEX(#REF!,MATCH($Q922,#REF!,0)),"")</f>
        <v/>
      </c>
      <c r="X922" s="58" t="str">
        <f t="array" ref="X922">IFERROR(INDEX(#REF!,MATCH($Q922,#REF!,0)),"")</f>
        <v/>
      </c>
      <c r="Y922" s="58" t="str">
        <f t="array" ref="Y922">IFERROR(INDEX(#REF!,MATCH($Q922,#REF!,0)),"")</f>
        <v/>
      </c>
      <c r="Z922" s="58" t="str">
        <f t="array" ref="Z922">IFERROR(INDEX(#REF!,MATCH($Q922,#REF!,0)),"")</f>
        <v/>
      </c>
      <c r="AA922" s="58" t="e">
        <f t="shared" si="12"/>
        <v>#VALUE!</v>
      </c>
      <c r="AB922" s="56"/>
      <c r="AC922" s="56"/>
      <c r="AD922" s="56"/>
    </row>
    <row r="923" spans="1:30" ht="15.75" hidden="1" customHeight="1">
      <c r="A923" s="71" t="s">
        <v>2100</v>
      </c>
      <c r="B923" s="35" t="s">
        <v>1049</v>
      </c>
      <c r="C923" s="36" t="s">
        <v>2101</v>
      </c>
      <c r="D923" s="37" t="s">
        <v>53</v>
      </c>
      <c r="E923" s="37">
        <v>30</v>
      </c>
      <c r="F923" s="38">
        <v>645</v>
      </c>
      <c r="G923" s="39" t="s">
        <v>54</v>
      </c>
      <c r="H923" s="40">
        <v>46174</v>
      </c>
      <c r="I923" s="41" t="s">
        <v>55</v>
      </c>
      <c r="J923" s="41" t="s">
        <v>56</v>
      </c>
      <c r="K923" s="41" t="s">
        <v>164</v>
      </c>
      <c r="L923" s="41" t="s">
        <v>58</v>
      </c>
      <c r="M923" s="42" t="s">
        <v>109</v>
      </c>
      <c r="N923" s="43" t="s">
        <v>951</v>
      </c>
      <c r="O923" s="44" t="s">
        <v>60</v>
      </c>
      <c r="P923" s="44"/>
      <c r="Q923" s="44"/>
      <c r="R923" s="45" t="s">
        <v>729</v>
      </c>
      <c r="S923" s="45" t="s">
        <v>730</v>
      </c>
      <c r="T923" s="44"/>
      <c r="U923" s="44"/>
      <c r="V923" s="45" t="str">
        <f t="array" ref="V923">IFERROR(INDEX(#REF!,MATCH($Q923,#REF!,0)),"")</f>
        <v/>
      </c>
      <c r="W923" s="45" t="str">
        <f t="array" ref="W923">IFERROR(INDEX(#REF!,MATCH($Q923,#REF!,0)),"")</f>
        <v/>
      </c>
      <c r="X923" s="46" t="str">
        <f t="array" ref="X923">IFERROR(INDEX(#REF!,MATCH($Q923,#REF!,0)),"")</f>
        <v/>
      </c>
      <c r="Y923" s="46" t="str">
        <f t="array" ref="Y923">IFERROR(INDEX(#REF!,MATCH($Q923,#REF!,0)),"")</f>
        <v/>
      </c>
      <c r="Z923" s="46" t="str">
        <f t="array" ref="Z923">IFERROR(INDEX(#REF!,MATCH($Q923,#REF!,0)),"")</f>
        <v/>
      </c>
      <c r="AA923" s="46" t="e">
        <f t="shared" si="12"/>
        <v>#VALUE!</v>
      </c>
      <c r="AB923" s="44"/>
      <c r="AC923" s="44"/>
      <c r="AD923" s="44"/>
    </row>
    <row r="924" spans="1:30" ht="15.75" hidden="1" customHeight="1">
      <c r="A924" s="76" t="s">
        <v>2102</v>
      </c>
      <c r="B924" s="47" t="s">
        <v>1049</v>
      </c>
      <c r="C924" s="60" t="s">
        <v>2103</v>
      </c>
      <c r="D924" s="49" t="s">
        <v>53</v>
      </c>
      <c r="E924" s="49">
        <v>30</v>
      </c>
      <c r="F924" s="50">
        <v>645</v>
      </c>
      <c r="G924" s="51" t="s">
        <v>54</v>
      </c>
      <c r="H924" s="52">
        <v>46174</v>
      </c>
      <c r="I924" s="53" t="s">
        <v>55</v>
      </c>
      <c r="J924" s="53" t="s">
        <v>56</v>
      </c>
      <c r="K924" s="53" t="s">
        <v>164</v>
      </c>
      <c r="L924" s="53" t="s">
        <v>58</v>
      </c>
      <c r="M924" s="54" t="s">
        <v>136</v>
      </c>
      <c r="N924" s="55" t="s">
        <v>951</v>
      </c>
      <c r="O924" s="56" t="s">
        <v>60</v>
      </c>
      <c r="P924" s="56"/>
      <c r="Q924" s="56"/>
      <c r="R924" s="57" t="s">
        <v>729</v>
      </c>
      <c r="S924" s="57" t="s">
        <v>730</v>
      </c>
      <c r="T924" s="56"/>
      <c r="U924" s="56"/>
      <c r="V924" s="57" t="str">
        <f t="array" ref="V924">IFERROR(INDEX(#REF!,MATCH($Q924,#REF!,0)),"")</f>
        <v/>
      </c>
      <c r="W924" s="57" t="str">
        <f t="array" ref="W924">IFERROR(INDEX(#REF!,MATCH($Q924,#REF!,0)),"")</f>
        <v/>
      </c>
      <c r="X924" s="58" t="str">
        <f t="array" ref="X924">IFERROR(INDEX(#REF!,MATCH($Q924,#REF!,0)),"")</f>
        <v/>
      </c>
      <c r="Y924" s="58" t="str">
        <f t="array" ref="Y924">IFERROR(INDEX(#REF!,MATCH($Q924,#REF!,0)),"")</f>
        <v/>
      </c>
      <c r="Z924" s="58" t="str">
        <f t="array" ref="Z924">IFERROR(INDEX(#REF!,MATCH($Q924,#REF!,0)),"")</f>
        <v/>
      </c>
      <c r="AA924" s="58" t="e">
        <f t="shared" si="12"/>
        <v>#VALUE!</v>
      </c>
      <c r="AB924" s="56"/>
      <c r="AC924" s="56"/>
      <c r="AD924" s="56"/>
    </row>
    <row r="925" spans="1:30" ht="15.75" hidden="1" customHeight="1">
      <c r="A925" s="71" t="s">
        <v>2104</v>
      </c>
      <c r="B925" s="35" t="s">
        <v>1049</v>
      </c>
      <c r="C925" s="36" t="s">
        <v>2105</v>
      </c>
      <c r="D925" s="37" t="s">
        <v>53</v>
      </c>
      <c r="E925" s="37">
        <v>30</v>
      </c>
      <c r="F925" s="38">
        <v>600</v>
      </c>
      <c r="G925" s="39" t="s">
        <v>54</v>
      </c>
      <c r="H925" s="40">
        <v>46174</v>
      </c>
      <c r="I925" s="41" t="s">
        <v>55</v>
      </c>
      <c r="J925" s="41" t="s">
        <v>56</v>
      </c>
      <c r="K925" s="41" t="s">
        <v>164</v>
      </c>
      <c r="L925" s="41" t="s">
        <v>58</v>
      </c>
      <c r="M925" s="42" t="s">
        <v>148</v>
      </c>
      <c r="N925" s="43" t="s">
        <v>951</v>
      </c>
      <c r="O925" s="44" t="s">
        <v>60</v>
      </c>
      <c r="P925" s="44"/>
      <c r="Q925" s="44"/>
      <c r="R925" s="45" t="s">
        <v>1400</v>
      </c>
      <c r="S925" s="45" t="s">
        <v>1401</v>
      </c>
      <c r="T925" s="44"/>
      <c r="U925" s="44"/>
      <c r="V925" s="45" t="str">
        <f t="array" ref="V925">IFERROR(INDEX(#REF!,MATCH($Q925,#REF!,0)),"")</f>
        <v/>
      </c>
      <c r="W925" s="45" t="str">
        <f t="array" ref="W925">IFERROR(INDEX(#REF!,MATCH($Q925,#REF!,0)),"")</f>
        <v/>
      </c>
      <c r="X925" s="46" t="str">
        <f t="array" ref="X925">IFERROR(INDEX(#REF!,MATCH($Q925,#REF!,0)),"")</f>
        <v/>
      </c>
      <c r="Y925" s="46" t="str">
        <f t="array" ref="Y925">IFERROR(INDEX(#REF!,MATCH($Q925,#REF!,0)),"")</f>
        <v/>
      </c>
      <c r="Z925" s="46" t="str">
        <f t="array" ref="Z925">IFERROR(INDEX(#REF!,MATCH($Q925,#REF!,0)),"")</f>
        <v/>
      </c>
      <c r="AA925" s="46" t="e">
        <f t="shared" si="12"/>
        <v>#VALUE!</v>
      </c>
      <c r="AB925" s="44"/>
      <c r="AC925" s="44"/>
      <c r="AD925" s="44"/>
    </row>
    <row r="926" spans="1:30" ht="15.75" hidden="1" customHeight="1">
      <c r="A926" s="76" t="s">
        <v>2106</v>
      </c>
      <c r="B926" s="47" t="s">
        <v>1049</v>
      </c>
      <c r="C926" s="60" t="s">
        <v>1367</v>
      </c>
      <c r="D926" s="49" t="s">
        <v>1150</v>
      </c>
      <c r="E926" s="49">
        <v>200</v>
      </c>
      <c r="F926" s="50">
        <v>600</v>
      </c>
      <c r="G926" s="51" t="s">
        <v>54</v>
      </c>
      <c r="H926" s="52">
        <v>46174</v>
      </c>
      <c r="I926" s="53" t="s">
        <v>55</v>
      </c>
      <c r="J926" s="53" t="s">
        <v>56</v>
      </c>
      <c r="K926" s="53" t="s">
        <v>164</v>
      </c>
      <c r="L926" s="53" t="s">
        <v>58</v>
      </c>
      <c r="M926" s="54" t="s">
        <v>148</v>
      </c>
      <c r="N926" s="55" t="s">
        <v>951</v>
      </c>
      <c r="O926" s="56" t="s">
        <v>60</v>
      </c>
      <c r="P926" s="56"/>
      <c r="Q926" s="56"/>
      <c r="R926" s="57" t="s">
        <v>304</v>
      </c>
      <c r="S926" s="57" t="s">
        <v>305</v>
      </c>
      <c r="T926" s="56"/>
      <c r="U926" s="56"/>
      <c r="V926" s="57" t="str">
        <f t="array" ref="V926">IFERROR(INDEX(#REF!,MATCH($Q926,#REF!,0)),"")</f>
        <v/>
      </c>
      <c r="W926" s="57" t="str">
        <f t="array" ref="W926">IFERROR(INDEX(#REF!,MATCH($Q926,#REF!,0)),"")</f>
        <v/>
      </c>
      <c r="X926" s="58" t="str">
        <f t="array" ref="X926">IFERROR(INDEX(#REF!,MATCH($Q926,#REF!,0)),"")</f>
        <v/>
      </c>
      <c r="Y926" s="58" t="str">
        <f t="array" ref="Y926">IFERROR(INDEX(#REF!,MATCH($Q926,#REF!,0)),"")</f>
        <v/>
      </c>
      <c r="Z926" s="58" t="str">
        <f t="array" ref="Z926">IFERROR(INDEX(#REF!,MATCH($Q926,#REF!,0)),"")</f>
        <v/>
      </c>
      <c r="AA926" s="58" t="e">
        <f t="shared" si="12"/>
        <v>#VALUE!</v>
      </c>
      <c r="AB926" s="56"/>
      <c r="AC926" s="56"/>
      <c r="AD926" s="56"/>
    </row>
    <row r="927" spans="1:30" ht="15.75" hidden="1" customHeight="1">
      <c r="A927" s="71" t="s">
        <v>2107</v>
      </c>
      <c r="B927" s="35" t="s">
        <v>1049</v>
      </c>
      <c r="C927" s="36" t="s">
        <v>2108</v>
      </c>
      <c r="D927" s="37" t="s">
        <v>53</v>
      </c>
      <c r="E927" s="37">
        <v>30</v>
      </c>
      <c r="F927" s="38">
        <v>599.70000000000005</v>
      </c>
      <c r="G927" s="39" t="s">
        <v>54</v>
      </c>
      <c r="H927" s="40">
        <v>46174</v>
      </c>
      <c r="I927" s="41" t="s">
        <v>55</v>
      </c>
      <c r="J927" s="41" t="s">
        <v>56</v>
      </c>
      <c r="K927" s="41" t="s">
        <v>164</v>
      </c>
      <c r="L927" s="41" t="s">
        <v>58</v>
      </c>
      <c r="M927" s="42" t="s">
        <v>153</v>
      </c>
      <c r="N927" s="43" t="s">
        <v>951</v>
      </c>
      <c r="O927" s="44" t="s">
        <v>60</v>
      </c>
      <c r="P927" s="44"/>
      <c r="Q927" s="44"/>
      <c r="R927" s="45" t="s">
        <v>1400</v>
      </c>
      <c r="S927" s="45" t="s">
        <v>1401</v>
      </c>
      <c r="T927" s="44"/>
      <c r="U927" s="44"/>
      <c r="V927" s="45" t="str">
        <f t="array" ref="V927">IFERROR(INDEX(#REF!,MATCH($Q927,#REF!,0)),"")</f>
        <v/>
      </c>
      <c r="W927" s="45" t="str">
        <f t="array" ref="W927">IFERROR(INDEX(#REF!,MATCH($Q927,#REF!,0)),"")</f>
        <v/>
      </c>
      <c r="X927" s="46" t="str">
        <f t="array" ref="X927">IFERROR(INDEX(#REF!,MATCH($Q927,#REF!,0)),"")</f>
        <v/>
      </c>
      <c r="Y927" s="46" t="str">
        <f t="array" ref="Y927">IFERROR(INDEX(#REF!,MATCH($Q927,#REF!,0)),"")</f>
        <v/>
      </c>
      <c r="Z927" s="46" t="str">
        <f t="array" ref="Z927">IFERROR(INDEX(#REF!,MATCH($Q927,#REF!,0)),"")</f>
        <v/>
      </c>
      <c r="AA927" s="46" t="e">
        <f t="shared" si="12"/>
        <v>#VALUE!</v>
      </c>
      <c r="AB927" s="44"/>
      <c r="AC927" s="44"/>
      <c r="AD927" s="44"/>
    </row>
    <row r="928" spans="1:30" ht="15.75" hidden="1" customHeight="1">
      <c r="A928" s="76" t="s">
        <v>2109</v>
      </c>
      <c r="B928" s="47" t="s">
        <v>1049</v>
      </c>
      <c r="C928" s="60" t="s">
        <v>2110</v>
      </c>
      <c r="D928" s="49" t="s">
        <v>53</v>
      </c>
      <c r="E928" s="49">
        <v>30</v>
      </c>
      <c r="F928" s="50">
        <v>570.6</v>
      </c>
      <c r="G928" s="51" t="s">
        <v>54</v>
      </c>
      <c r="H928" s="52">
        <v>46174</v>
      </c>
      <c r="I928" s="53" t="s">
        <v>55</v>
      </c>
      <c r="J928" s="53" t="s">
        <v>56</v>
      </c>
      <c r="K928" s="53" t="s">
        <v>164</v>
      </c>
      <c r="L928" s="53" t="s">
        <v>58</v>
      </c>
      <c r="M928" s="54" t="s">
        <v>102</v>
      </c>
      <c r="N928" s="55" t="s">
        <v>951</v>
      </c>
      <c r="O928" s="56" t="s">
        <v>60</v>
      </c>
      <c r="P928" s="56"/>
      <c r="Q928" s="56"/>
      <c r="R928" s="57" t="s">
        <v>1400</v>
      </c>
      <c r="S928" s="57" t="s">
        <v>1796</v>
      </c>
      <c r="T928" s="56"/>
      <c r="U928" s="56"/>
      <c r="V928" s="57" t="str">
        <f t="array" ref="V928">IFERROR(INDEX(#REF!,MATCH($Q928,#REF!,0)),"")</f>
        <v/>
      </c>
      <c r="W928" s="57" t="str">
        <f t="array" ref="W928">IFERROR(INDEX(#REF!,MATCH($Q928,#REF!,0)),"")</f>
        <v/>
      </c>
      <c r="X928" s="58" t="str">
        <f t="array" ref="X928">IFERROR(INDEX(#REF!,MATCH($Q928,#REF!,0)),"")</f>
        <v/>
      </c>
      <c r="Y928" s="58" t="str">
        <f t="array" ref="Y928">IFERROR(INDEX(#REF!,MATCH($Q928,#REF!,0)),"")</f>
        <v/>
      </c>
      <c r="Z928" s="58" t="str">
        <f t="array" ref="Z928">IFERROR(INDEX(#REF!,MATCH($Q928,#REF!,0)),"")</f>
        <v/>
      </c>
      <c r="AA928" s="58" t="e">
        <f t="shared" si="12"/>
        <v>#VALUE!</v>
      </c>
      <c r="AB928" s="56"/>
      <c r="AC928" s="56"/>
      <c r="AD928" s="56"/>
    </row>
    <row r="929" spans="1:30" ht="15.75" hidden="1" customHeight="1">
      <c r="A929" s="71" t="s">
        <v>2111</v>
      </c>
      <c r="B929" s="35" t="s">
        <v>1049</v>
      </c>
      <c r="C929" s="36" t="s">
        <v>2112</v>
      </c>
      <c r="D929" s="37" t="s">
        <v>53</v>
      </c>
      <c r="E929" s="37">
        <v>60</v>
      </c>
      <c r="F929" s="38">
        <v>570</v>
      </c>
      <c r="G929" s="39" t="s">
        <v>54</v>
      </c>
      <c r="H929" s="40">
        <v>46174</v>
      </c>
      <c r="I929" s="41" t="s">
        <v>55</v>
      </c>
      <c r="J929" s="41" t="s">
        <v>56</v>
      </c>
      <c r="K929" s="41" t="s">
        <v>164</v>
      </c>
      <c r="L929" s="41" t="s">
        <v>58</v>
      </c>
      <c r="M929" s="42" t="s">
        <v>59</v>
      </c>
      <c r="N929" s="43" t="s">
        <v>951</v>
      </c>
      <c r="O929" s="44" t="s">
        <v>60</v>
      </c>
      <c r="P929" s="44"/>
      <c r="Q929" s="44"/>
      <c r="R929" s="45" t="s">
        <v>729</v>
      </c>
      <c r="S929" s="45" t="s">
        <v>730</v>
      </c>
      <c r="T929" s="44"/>
      <c r="U929" s="44"/>
      <c r="V929" s="45" t="str">
        <f t="array" ref="V929">IFERROR(INDEX(#REF!,MATCH($Q929,#REF!,0)),"")</f>
        <v/>
      </c>
      <c r="W929" s="45" t="str">
        <f t="array" ref="W929">IFERROR(INDEX(#REF!,MATCH($Q929,#REF!,0)),"")</f>
        <v/>
      </c>
      <c r="X929" s="46" t="str">
        <f t="array" ref="X929">IFERROR(INDEX(#REF!,MATCH($Q929,#REF!,0)),"")</f>
        <v/>
      </c>
      <c r="Y929" s="46" t="str">
        <f t="array" ref="Y929">IFERROR(INDEX(#REF!,MATCH($Q929,#REF!,0)),"")</f>
        <v/>
      </c>
      <c r="Z929" s="46" t="str">
        <f t="array" ref="Z929">IFERROR(INDEX(#REF!,MATCH($Q929,#REF!,0)),"")</f>
        <v/>
      </c>
      <c r="AA929" s="46" t="e">
        <f t="shared" si="12"/>
        <v>#VALUE!</v>
      </c>
      <c r="AB929" s="44"/>
      <c r="AC929" s="44"/>
      <c r="AD929" s="44"/>
    </row>
    <row r="930" spans="1:30" ht="15.75" hidden="1" customHeight="1">
      <c r="A930" s="76" t="s">
        <v>2113</v>
      </c>
      <c r="B930" s="47" t="s">
        <v>1049</v>
      </c>
      <c r="C930" s="60" t="s">
        <v>2114</v>
      </c>
      <c r="D930" s="49" t="s">
        <v>53</v>
      </c>
      <c r="E930" s="49">
        <v>30</v>
      </c>
      <c r="F930" s="50">
        <v>546</v>
      </c>
      <c r="G930" s="51" t="s">
        <v>54</v>
      </c>
      <c r="H930" s="52">
        <v>46174</v>
      </c>
      <c r="I930" s="53" t="s">
        <v>55</v>
      </c>
      <c r="J930" s="53" t="s">
        <v>56</v>
      </c>
      <c r="K930" s="53" t="s">
        <v>164</v>
      </c>
      <c r="L930" s="53" t="s">
        <v>58</v>
      </c>
      <c r="M930" s="54" t="s">
        <v>109</v>
      </c>
      <c r="N930" s="55" t="s">
        <v>951</v>
      </c>
      <c r="O930" s="56" t="s">
        <v>60</v>
      </c>
      <c r="P930" s="56"/>
      <c r="Q930" s="56"/>
      <c r="R930" s="57" t="s">
        <v>729</v>
      </c>
      <c r="S930" s="57" t="s">
        <v>730</v>
      </c>
      <c r="T930" s="56"/>
      <c r="U930" s="56"/>
      <c r="V930" s="57" t="str">
        <f t="array" ref="V930">IFERROR(INDEX(#REF!,MATCH($Q930,#REF!,0)),"")</f>
        <v/>
      </c>
      <c r="W930" s="57" t="str">
        <f t="array" ref="W930">IFERROR(INDEX(#REF!,MATCH($Q930,#REF!,0)),"")</f>
        <v/>
      </c>
      <c r="X930" s="58" t="str">
        <f t="array" ref="X930">IFERROR(INDEX(#REF!,MATCH($Q930,#REF!,0)),"")</f>
        <v/>
      </c>
      <c r="Y930" s="58" t="str">
        <f t="array" ref="Y930">IFERROR(INDEX(#REF!,MATCH($Q930,#REF!,0)),"")</f>
        <v/>
      </c>
      <c r="Z930" s="58" t="str">
        <f t="array" ref="Z930">IFERROR(INDEX(#REF!,MATCH($Q930,#REF!,0)),"")</f>
        <v/>
      </c>
      <c r="AA930" s="58" t="e">
        <f t="shared" si="12"/>
        <v>#VALUE!</v>
      </c>
      <c r="AB930" s="56"/>
      <c r="AC930" s="56"/>
      <c r="AD930" s="56"/>
    </row>
    <row r="931" spans="1:30" ht="15.75" hidden="1" customHeight="1">
      <c r="A931" s="71" t="s">
        <v>2115</v>
      </c>
      <c r="B931" s="35" t="s">
        <v>1049</v>
      </c>
      <c r="C931" s="36" t="s">
        <v>2116</v>
      </c>
      <c r="D931" s="37" t="s">
        <v>53</v>
      </c>
      <c r="E931" s="37">
        <v>30</v>
      </c>
      <c r="F931" s="38">
        <v>540</v>
      </c>
      <c r="G931" s="39" t="s">
        <v>54</v>
      </c>
      <c r="H931" s="40">
        <v>46174</v>
      </c>
      <c r="I931" s="41" t="s">
        <v>55</v>
      </c>
      <c r="J931" s="41" t="s">
        <v>56</v>
      </c>
      <c r="K931" s="41" t="s">
        <v>164</v>
      </c>
      <c r="L931" s="41" t="s">
        <v>58</v>
      </c>
      <c r="M931" s="42" t="s">
        <v>73</v>
      </c>
      <c r="N931" s="43" t="s">
        <v>951</v>
      </c>
      <c r="O931" s="44" t="s">
        <v>60</v>
      </c>
      <c r="P931" s="44"/>
      <c r="Q931" s="44"/>
      <c r="R931" s="45" t="s">
        <v>1400</v>
      </c>
      <c r="S931" s="45" t="s">
        <v>1401</v>
      </c>
      <c r="T931" s="44"/>
      <c r="U931" s="44"/>
      <c r="V931" s="45" t="str">
        <f t="array" ref="V931">IFERROR(INDEX(#REF!,MATCH($Q931,#REF!,0)),"")</f>
        <v/>
      </c>
      <c r="W931" s="45" t="str">
        <f t="array" ref="W931">IFERROR(INDEX(#REF!,MATCH($Q931,#REF!,0)),"")</f>
        <v/>
      </c>
      <c r="X931" s="46" t="str">
        <f t="array" ref="X931">IFERROR(INDEX(#REF!,MATCH($Q931,#REF!,0)),"")</f>
        <v/>
      </c>
      <c r="Y931" s="46" t="str">
        <f t="array" ref="Y931">IFERROR(INDEX(#REF!,MATCH($Q931,#REF!,0)),"")</f>
        <v/>
      </c>
      <c r="Z931" s="46" t="str">
        <f t="array" ref="Z931">IFERROR(INDEX(#REF!,MATCH($Q931,#REF!,0)),"")</f>
        <v/>
      </c>
      <c r="AA931" s="46" t="e">
        <f t="shared" si="12"/>
        <v>#VALUE!</v>
      </c>
      <c r="AB931" s="44"/>
      <c r="AC931" s="44"/>
      <c r="AD931" s="44"/>
    </row>
    <row r="932" spans="1:30" ht="15.75" hidden="1" customHeight="1">
      <c r="A932" s="76" t="s">
        <v>2117</v>
      </c>
      <c r="B932" s="47" t="s">
        <v>172</v>
      </c>
      <c r="C932" s="60" t="s">
        <v>588</v>
      </c>
      <c r="D932" s="49" t="s">
        <v>163</v>
      </c>
      <c r="E932" s="49">
        <v>20</v>
      </c>
      <c r="F932" s="50">
        <v>1200</v>
      </c>
      <c r="G932" s="51" t="s">
        <v>54</v>
      </c>
      <c r="H932" s="52">
        <v>46174</v>
      </c>
      <c r="I932" s="53" t="s">
        <v>55</v>
      </c>
      <c r="J932" s="53" t="s">
        <v>56</v>
      </c>
      <c r="K932" s="53" t="s">
        <v>164</v>
      </c>
      <c r="L932" s="53" t="s">
        <v>58</v>
      </c>
      <c r="M932" s="54" t="s">
        <v>73</v>
      </c>
      <c r="N932" s="55" t="s">
        <v>951</v>
      </c>
      <c r="O932" s="56" t="s">
        <v>60</v>
      </c>
      <c r="P932" s="56"/>
      <c r="Q932" s="56"/>
      <c r="R932" s="57" t="s">
        <v>308</v>
      </c>
      <c r="S932" s="57" t="s">
        <v>309</v>
      </c>
      <c r="T932" s="56"/>
      <c r="U932" s="56"/>
      <c r="V932" s="57" t="str">
        <f t="array" ref="V932">IFERROR(INDEX(#REF!,MATCH($Q932,#REF!,0)),"")</f>
        <v/>
      </c>
      <c r="W932" s="57" t="str">
        <f t="array" ref="W932">IFERROR(INDEX(#REF!,MATCH($Q932,#REF!,0)),"")</f>
        <v/>
      </c>
      <c r="X932" s="58" t="str">
        <f t="array" ref="X932">IFERROR(INDEX(#REF!,MATCH($Q932,#REF!,0)),"")</f>
        <v/>
      </c>
      <c r="Y932" s="58" t="str">
        <f t="array" ref="Y932">IFERROR(INDEX(#REF!,MATCH($Q932,#REF!,0)),"")</f>
        <v/>
      </c>
      <c r="Z932" s="58" t="str">
        <f t="array" ref="Z932">IFERROR(INDEX(#REF!,MATCH($Q932,#REF!,0)),"")</f>
        <v/>
      </c>
      <c r="AA932" s="58" t="e">
        <f t="shared" si="12"/>
        <v>#VALUE!</v>
      </c>
      <c r="AB932" s="56"/>
      <c r="AC932" s="56"/>
      <c r="AD932" s="56"/>
    </row>
    <row r="933" spans="1:30" ht="15.75" hidden="1" customHeight="1">
      <c r="A933" s="71" t="s">
        <v>2118</v>
      </c>
      <c r="B933" s="35" t="s">
        <v>172</v>
      </c>
      <c r="C933" s="36" t="s">
        <v>545</v>
      </c>
      <c r="D933" s="37" t="s">
        <v>53</v>
      </c>
      <c r="E933" s="37">
        <v>3</v>
      </c>
      <c r="F933" s="38">
        <v>1200</v>
      </c>
      <c r="G933" s="39" t="s">
        <v>54</v>
      </c>
      <c r="H933" s="40">
        <v>46174</v>
      </c>
      <c r="I933" s="41" t="s">
        <v>55</v>
      </c>
      <c r="J933" s="41" t="s">
        <v>56</v>
      </c>
      <c r="K933" s="41" t="s">
        <v>164</v>
      </c>
      <c r="L933" s="41" t="s">
        <v>84</v>
      </c>
      <c r="M933" s="42" t="s">
        <v>109</v>
      </c>
      <c r="N933" s="43" t="s">
        <v>951</v>
      </c>
      <c r="O933" s="44" t="s">
        <v>60</v>
      </c>
      <c r="P933" s="44"/>
      <c r="Q933" s="44"/>
      <c r="R933" s="45" t="s">
        <v>546</v>
      </c>
      <c r="S933" s="45" t="s">
        <v>547</v>
      </c>
      <c r="T933" s="44"/>
      <c r="U933" s="44"/>
      <c r="V933" s="45" t="str">
        <f t="array" ref="V933">IFERROR(INDEX(#REF!,MATCH($Q933,#REF!,0)),"")</f>
        <v/>
      </c>
      <c r="W933" s="45" t="str">
        <f t="array" ref="W933">IFERROR(INDEX(#REF!,MATCH($Q933,#REF!,0)),"")</f>
        <v/>
      </c>
      <c r="X933" s="46" t="str">
        <f t="array" ref="X933">IFERROR(INDEX(#REF!,MATCH($Q933,#REF!,0)),"")</f>
        <v/>
      </c>
      <c r="Y933" s="46" t="str">
        <f t="array" ref="Y933">IFERROR(INDEX(#REF!,MATCH($Q933,#REF!,0)),"")</f>
        <v/>
      </c>
      <c r="Z933" s="46" t="str">
        <f t="array" ref="Z933">IFERROR(INDEX(#REF!,MATCH($Q933,#REF!,0)),"")</f>
        <v/>
      </c>
      <c r="AA933" s="46" t="e">
        <f t="shared" si="12"/>
        <v>#VALUE!</v>
      </c>
      <c r="AB933" s="44"/>
      <c r="AC933" s="44"/>
      <c r="AD933" s="44"/>
    </row>
    <row r="934" spans="1:30" ht="15.75" hidden="1" customHeight="1">
      <c r="A934" s="76" t="s">
        <v>2119</v>
      </c>
      <c r="B934" s="47" t="s">
        <v>219</v>
      </c>
      <c r="C934" s="60" t="s">
        <v>2120</v>
      </c>
      <c r="D934" s="49" t="s">
        <v>53</v>
      </c>
      <c r="E934" s="49">
        <v>3</v>
      </c>
      <c r="F934" s="50">
        <v>1200</v>
      </c>
      <c r="G934" s="51" t="s">
        <v>54</v>
      </c>
      <c r="H934" s="52">
        <v>46174</v>
      </c>
      <c r="I934" s="53" t="s">
        <v>55</v>
      </c>
      <c r="J934" s="53" t="s">
        <v>56</v>
      </c>
      <c r="K934" s="53" t="s">
        <v>164</v>
      </c>
      <c r="L934" s="53" t="s">
        <v>91</v>
      </c>
      <c r="M934" s="54" t="s">
        <v>109</v>
      </c>
      <c r="N934" s="55" t="s">
        <v>951</v>
      </c>
      <c r="O934" s="56" t="s">
        <v>60</v>
      </c>
      <c r="P934" s="56"/>
      <c r="Q934" s="56"/>
      <c r="R934" s="57"/>
      <c r="S934" s="57" t="s">
        <v>381</v>
      </c>
      <c r="T934" s="56"/>
      <c r="U934" s="56"/>
      <c r="V934" s="57" t="str">
        <f t="array" ref="V934">IFERROR(INDEX(#REF!,MATCH($Q934,#REF!,0)),"")</f>
        <v/>
      </c>
      <c r="W934" s="57" t="str">
        <f t="array" ref="W934">IFERROR(INDEX(#REF!,MATCH($Q934,#REF!,0)),"")</f>
        <v/>
      </c>
      <c r="X934" s="58" t="str">
        <f t="array" ref="X934">IFERROR(INDEX(#REF!,MATCH($Q934,#REF!,0)),"")</f>
        <v/>
      </c>
      <c r="Y934" s="58" t="str">
        <f t="array" ref="Y934">IFERROR(INDEX(#REF!,MATCH($Q934,#REF!,0)),"")</f>
        <v/>
      </c>
      <c r="Z934" s="58" t="str">
        <f t="array" ref="Z934">IFERROR(INDEX(#REF!,MATCH($Q934,#REF!,0)),"")</f>
        <v/>
      </c>
      <c r="AA934" s="58" t="e">
        <f t="shared" si="12"/>
        <v>#VALUE!</v>
      </c>
      <c r="AB934" s="56"/>
      <c r="AC934" s="56"/>
      <c r="AD934" s="56"/>
    </row>
    <row r="935" spans="1:30" ht="15.75" hidden="1" customHeight="1">
      <c r="A935" s="71" t="s">
        <v>2121</v>
      </c>
      <c r="B935" s="71" t="s">
        <v>247</v>
      </c>
      <c r="C935" s="36" t="s">
        <v>2122</v>
      </c>
      <c r="D935" s="72" t="s">
        <v>53</v>
      </c>
      <c r="E935" s="72">
        <v>2</v>
      </c>
      <c r="F935" s="73">
        <v>1200</v>
      </c>
      <c r="G935" s="74" t="s">
        <v>54</v>
      </c>
      <c r="H935" s="86">
        <v>46174</v>
      </c>
      <c r="I935" s="75" t="s">
        <v>55</v>
      </c>
      <c r="J935" s="75" t="s">
        <v>56</v>
      </c>
      <c r="K935" s="75" t="s">
        <v>164</v>
      </c>
      <c r="L935" s="75" t="s">
        <v>91</v>
      </c>
      <c r="M935" s="64" t="s">
        <v>153</v>
      </c>
      <c r="N935" s="69" t="s">
        <v>951</v>
      </c>
      <c r="O935" s="44" t="s">
        <v>60</v>
      </c>
      <c r="P935" s="44"/>
      <c r="Q935" s="44"/>
      <c r="R935" s="45">
        <f t="array" ref="R935">IFERROR(INDEX('BANCO DE DADOS'!$C$3:$C1104,MATCH(C935,'BANCO DE DADOS'!$B$3:$B1104,0),0),"")</f>
        <v>0</v>
      </c>
      <c r="S935" s="45" t="str">
        <f t="array" ref="S935">IFERROR(INDEX('BANCO DE DADOS'!$D$3:$D1104,MATCH(C935,'BANCO DE DADOS'!$B$3:$B1104,0),0),"")</f>
        <v>COMPRA DE EQUIPAMENTOS PARA EMBARCAÇÕES</v>
      </c>
      <c r="T935" s="44"/>
      <c r="U935" s="44"/>
      <c r="V935" s="45" t="str">
        <f t="array" ref="V935">IFERROR(INDEX(#REF!,MATCH($Q935,#REF!,0)),"")</f>
        <v/>
      </c>
      <c r="W935" s="45" t="str">
        <f t="array" ref="W935">IFERROR(INDEX(#REF!,MATCH($Q935,#REF!,0)),"")</f>
        <v/>
      </c>
      <c r="X935" s="46" t="str">
        <f t="array" ref="X935">IFERROR(INDEX(#REF!,MATCH($Q935,#REF!,0)),"")</f>
        <v/>
      </c>
      <c r="Y935" s="46" t="str">
        <f t="array" ref="Y935">IFERROR(INDEX(#REF!,MATCH($Q935,#REF!,0)),"")</f>
        <v/>
      </c>
      <c r="Z935" s="46" t="str">
        <f t="array" ref="Z935">IFERROR(INDEX(#REF!,MATCH($Q935,#REF!,0)),"")</f>
        <v/>
      </c>
      <c r="AA935" s="46" t="e">
        <f t="shared" si="12"/>
        <v>#VALUE!</v>
      </c>
      <c r="AB935" s="44"/>
      <c r="AC935" s="44"/>
      <c r="AD935" s="44"/>
    </row>
    <row r="936" spans="1:30" ht="15.75" hidden="1" customHeight="1">
      <c r="A936" s="76" t="s">
        <v>2123</v>
      </c>
      <c r="B936" s="47" t="s">
        <v>1049</v>
      </c>
      <c r="C936" s="60" t="s">
        <v>2124</v>
      </c>
      <c r="D936" s="49" t="s">
        <v>53</v>
      </c>
      <c r="E936" s="49">
        <v>3</v>
      </c>
      <c r="F936" s="50">
        <v>540</v>
      </c>
      <c r="G936" s="51" t="s">
        <v>54</v>
      </c>
      <c r="H936" s="52">
        <v>46174</v>
      </c>
      <c r="I936" s="53" t="s">
        <v>55</v>
      </c>
      <c r="J936" s="53" t="s">
        <v>56</v>
      </c>
      <c r="K936" s="53" t="s">
        <v>164</v>
      </c>
      <c r="L936" s="53" t="s">
        <v>58</v>
      </c>
      <c r="M936" s="54" t="s">
        <v>136</v>
      </c>
      <c r="N936" s="55" t="s">
        <v>951</v>
      </c>
      <c r="O936" s="56" t="s">
        <v>60</v>
      </c>
      <c r="P936" s="56"/>
      <c r="Q936" s="56"/>
      <c r="R936" s="57" t="s">
        <v>1820</v>
      </c>
      <c r="S936" s="57" t="s">
        <v>1821</v>
      </c>
      <c r="T936" s="63"/>
      <c r="U936" s="56"/>
      <c r="V936" s="57" t="str">
        <f t="array" ref="V936">IFERROR(INDEX(#REF!,MATCH($Q936,#REF!,0)),"")</f>
        <v/>
      </c>
      <c r="W936" s="57" t="str">
        <f t="array" ref="W936">IFERROR(INDEX(#REF!,MATCH($Q936,#REF!,0)),"")</f>
        <v/>
      </c>
      <c r="X936" s="58" t="str">
        <f t="array" ref="X936">IFERROR(INDEX(#REF!,MATCH($Q936,#REF!,0)),"")</f>
        <v/>
      </c>
      <c r="Y936" s="58" t="str">
        <f t="array" ref="Y936">IFERROR(INDEX(#REF!,MATCH($Q936,#REF!,0)),"")</f>
        <v/>
      </c>
      <c r="Z936" s="58" t="str">
        <f t="array" ref="Z936">IFERROR(INDEX(#REF!,MATCH($Q936,#REF!,0)),"")</f>
        <v/>
      </c>
      <c r="AA936" s="58" t="e">
        <f t="shared" si="12"/>
        <v>#VALUE!</v>
      </c>
      <c r="AB936" s="56"/>
      <c r="AC936" s="56"/>
      <c r="AD936" s="56"/>
    </row>
    <row r="937" spans="1:30" ht="15.75" hidden="1" customHeight="1">
      <c r="A937" s="71" t="s">
        <v>2125</v>
      </c>
      <c r="B937" s="35" t="s">
        <v>1049</v>
      </c>
      <c r="C937" s="36" t="s">
        <v>2126</v>
      </c>
      <c r="D937" s="37" t="s">
        <v>511</v>
      </c>
      <c r="E937" s="37">
        <v>60</v>
      </c>
      <c r="F937" s="38">
        <v>516</v>
      </c>
      <c r="G937" s="39" t="s">
        <v>54</v>
      </c>
      <c r="H937" s="40">
        <v>46174</v>
      </c>
      <c r="I937" s="41" t="s">
        <v>55</v>
      </c>
      <c r="J937" s="41" t="s">
        <v>56</v>
      </c>
      <c r="K937" s="41" t="s">
        <v>164</v>
      </c>
      <c r="L937" s="41" t="s">
        <v>58</v>
      </c>
      <c r="M937" s="42" t="s">
        <v>109</v>
      </c>
      <c r="N937" s="43" t="s">
        <v>951</v>
      </c>
      <c r="O937" s="44" t="s">
        <v>60</v>
      </c>
      <c r="P937" s="44"/>
      <c r="Q937" s="44"/>
      <c r="R937" s="45" t="s">
        <v>729</v>
      </c>
      <c r="S937" s="45" t="s">
        <v>730</v>
      </c>
      <c r="T937" s="44"/>
      <c r="U937" s="44"/>
      <c r="V937" s="45" t="str">
        <f t="array" ref="V937">IFERROR(INDEX(#REF!,MATCH($Q937,#REF!,0)),"")</f>
        <v/>
      </c>
      <c r="W937" s="45" t="str">
        <f t="array" ref="W937">IFERROR(INDEX(#REF!,MATCH($Q937,#REF!,0)),"")</f>
        <v/>
      </c>
      <c r="X937" s="46" t="str">
        <f t="array" ref="X937">IFERROR(INDEX(#REF!,MATCH($Q937,#REF!,0)),"")</f>
        <v/>
      </c>
      <c r="Y937" s="46" t="str">
        <f t="array" ref="Y937">IFERROR(INDEX(#REF!,MATCH($Q937,#REF!,0)),"")</f>
        <v/>
      </c>
      <c r="Z937" s="46" t="str">
        <f t="array" ref="Z937">IFERROR(INDEX(#REF!,MATCH($Q937,#REF!,0)),"")</f>
        <v/>
      </c>
      <c r="AA937" s="46" t="e">
        <f t="shared" si="12"/>
        <v>#VALUE!</v>
      </c>
      <c r="AB937" s="44"/>
      <c r="AC937" s="44"/>
      <c r="AD937" s="44"/>
    </row>
    <row r="938" spans="1:30" ht="15.75" hidden="1" customHeight="1">
      <c r="A938" s="76" t="s">
        <v>2127</v>
      </c>
      <c r="B938" s="47" t="s">
        <v>1049</v>
      </c>
      <c r="C938" s="60" t="s">
        <v>2128</v>
      </c>
      <c r="D938" s="49" t="s">
        <v>53</v>
      </c>
      <c r="E938" s="49">
        <v>60</v>
      </c>
      <c r="F938" s="50">
        <v>510</v>
      </c>
      <c r="G938" s="51" t="s">
        <v>54</v>
      </c>
      <c r="H938" s="52">
        <v>46174</v>
      </c>
      <c r="I938" s="53" t="s">
        <v>55</v>
      </c>
      <c r="J938" s="53" t="s">
        <v>56</v>
      </c>
      <c r="K938" s="53" t="s">
        <v>164</v>
      </c>
      <c r="L938" s="53" t="s">
        <v>58</v>
      </c>
      <c r="M938" s="54" t="s">
        <v>136</v>
      </c>
      <c r="N938" s="55" t="s">
        <v>951</v>
      </c>
      <c r="O938" s="56" t="s">
        <v>60</v>
      </c>
      <c r="P938" s="56"/>
      <c r="Q938" s="56"/>
      <c r="R938" s="57" t="s">
        <v>1400</v>
      </c>
      <c r="S938" s="57" t="s">
        <v>1401</v>
      </c>
      <c r="T938" s="56"/>
      <c r="U938" s="56"/>
      <c r="V938" s="57" t="str">
        <f t="array" ref="V938">IFERROR(INDEX(#REF!,MATCH($Q938,#REF!,0)),"")</f>
        <v/>
      </c>
      <c r="W938" s="57" t="str">
        <f t="array" ref="W938">IFERROR(INDEX(#REF!,MATCH($Q938,#REF!,0)),"")</f>
        <v/>
      </c>
      <c r="X938" s="58" t="str">
        <f t="array" ref="X938">IFERROR(INDEX(#REF!,MATCH($Q938,#REF!,0)),"")</f>
        <v/>
      </c>
      <c r="Y938" s="58" t="str">
        <f t="array" ref="Y938">IFERROR(INDEX(#REF!,MATCH($Q938,#REF!,0)),"")</f>
        <v/>
      </c>
      <c r="Z938" s="58" t="str">
        <f t="array" ref="Z938">IFERROR(INDEX(#REF!,MATCH($Q938,#REF!,0)),"")</f>
        <v/>
      </c>
      <c r="AA938" s="58" t="e">
        <f t="shared" si="12"/>
        <v>#VALUE!</v>
      </c>
      <c r="AB938" s="56"/>
      <c r="AC938" s="56"/>
      <c r="AD938" s="56"/>
    </row>
    <row r="939" spans="1:30" ht="15.75" hidden="1" customHeight="1">
      <c r="A939" s="71" t="s">
        <v>2129</v>
      </c>
      <c r="B939" s="35" t="s">
        <v>1049</v>
      </c>
      <c r="C939" s="36" t="s">
        <v>2130</v>
      </c>
      <c r="D939" s="37" t="s">
        <v>53</v>
      </c>
      <c r="E939" s="37">
        <v>50</v>
      </c>
      <c r="F939" s="38">
        <v>500</v>
      </c>
      <c r="G939" s="39" t="s">
        <v>54</v>
      </c>
      <c r="H939" s="40">
        <v>46174</v>
      </c>
      <c r="I939" s="41" t="s">
        <v>55</v>
      </c>
      <c r="J939" s="41" t="s">
        <v>56</v>
      </c>
      <c r="K939" s="41" t="s">
        <v>164</v>
      </c>
      <c r="L939" s="41" t="s">
        <v>58</v>
      </c>
      <c r="M939" s="42" t="s">
        <v>102</v>
      </c>
      <c r="N939" s="43" t="s">
        <v>951</v>
      </c>
      <c r="O939" s="44" t="s">
        <v>60</v>
      </c>
      <c r="P939" s="44"/>
      <c r="Q939" s="44"/>
      <c r="R939" s="45" t="s">
        <v>729</v>
      </c>
      <c r="S939" s="45" t="s">
        <v>730</v>
      </c>
      <c r="T939" s="44"/>
      <c r="U939" s="44"/>
      <c r="V939" s="45" t="str">
        <f t="array" ref="V939">IFERROR(INDEX(#REF!,MATCH($Q939,#REF!,0)),"")</f>
        <v/>
      </c>
      <c r="W939" s="45" t="str">
        <f t="array" ref="W939">IFERROR(INDEX(#REF!,MATCH($Q939,#REF!,0)),"")</f>
        <v/>
      </c>
      <c r="X939" s="46" t="str">
        <f t="array" ref="X939">IFERROR(INDEX(#REF!,MATCH($Q939,#REF!,0)),"")</f>
        <v/>
      </c>
      <c r="Y939" s="46" t="str">
        <f t="array" ref="Y939">IFERROR(INDEX(#REF!,MATCH($Q939,#REF!,0)),"")</f>
        <v/>
      </c>
      <c r="Z939" s="46" t="str">
        <f t="array" ref="Z939">IFERROR(INDEX(#REF!,MATCH($Q939,#REF!,0)),"")</f>
        <v/>
      </c>
      <c r="AA939" s="46" t="e">
        <f t="shared" si="12"/>
        <v>#VALUE!</v>
      </c>
      <c r="AB939" s="44"/>
      <c r="AC939" s="44"/>
      <c r="AD939" s="44"/>
    </row>
    <row r="940" spans="1:30" ht="15.75" hidden="1" customHeight="1">
      <c r="A940" s="76" t="s">
        <v>2131</v>
      </c>
      <c r="B940" s="47" t="s">
        <v>1049</v>
      </c>
      <c r="C940" s="60" t="s">
        <v>2132</v>
      </c>
      <c r="D940" s="49" t="s">
        <v>53</v>
      </c>
      <c r="E940" s="49">
        <v>30</v>
      </c>
      <c r="F940" s="50">
        <v>450</v>
      </c>
      <c r="G940" s="51" t="s">
        <v>54</v>
      </c>
      <c r="H940" s="52">
        <v>46174</v>
      </c>
      <c r="I940" s="53" t="s">
        <v>55</v>
      </c>
      <c r="J940" s="53" t="s">
        <v>56</v>
      </c>
      <c r="K940" s="53" t="s">
        <v>164</v>
      </c>
      <c r="L940" s="53" t="s">
        <v>58</v>
      </c>
      <c r="M940" s="54" t="s">
        <v>153</v>
      </c>
      <c r="N940" s="55" t="s">
        <v>951</v>
      </c>
      <c r="O940" s="56" t="s">
        <v>60</v>
      </c>
      <c r="P940" s="56"/>
      <c r="Q940" s="56"/>
      <c r="R940" s="57" t="s">
        <v>729</v>
      </c>
      <c r="S940" s="57" t="s">
        <v>730</v>
      </c>
      <c r="T940" s="56"/>
      <c r="U940" s="56"/>
      <c r="V940" s="57" t="str">
        <f t="array" ref="V940">IFERROR(INDEX(#REF!,MATCH($Q940,#REF!,0)),"")</f>
        <v/>
      </c>
      <c r="W940" s="57" t="str">
        <f t="array" ref="W940">IFERROR(INDEX(#REF!,MATCH($Q940,#REF!,0)),"")</f>
        <v/>
      </c>
      <c r="X940" s="58" t="str">
        <f t="array" ref="X940">IFERROR(INDEX(#REF!,MATCH($Q940,#REF!,0)),"")</f>
        <v/>
      </c>
      <c r="Y940" s="58" t="str">
        <f t="array" ref="Y940">IFERROR(INDEX(#REF!,MATCH($Q940,#REF!,0)),"")</f>
        <v/>
      </c>
      <c r="Z940" s="58" t="str">
        <f t="array" ref="Z940">IFERROR(INDEX(#REF!,MATCH($Q940,#REF!,0)),"")</f>
        <v/>
      </c>
      <c r="AA940" s="58" t="e">
        <f t="shared" si="12"/>
        <v>#VALUE!</v>
      </c>
      <c r="AB940" s="56"/>
      <c r="AC940" s="56"/>
      <c r="AD940" s="56"/>
    </row>
    <row r="941" spans="1:30" ht="15.75" hidden="1" customHeight="1">
      <c r="A941" s="71" t="s">
        <v>2133</v>
      </c>
      <c r="B941" s="35" t="s">
        <v>51</v>
      </c>
      <c r="C941" s="36" t="s">
        <v>2134</v>
      </c>
      <c r="D941" s="37" t="s">
        <v>53</v>
      </c>
      <c r="E941" s="37">
        <v>6</v>
      </c>
      <c r="F941" s="38">
        <v>1080</v>
      </c>
      <c r="G941" s="39" t="s">
        <v>54</v>
      </c>
      <c r="H941" s="40">
        <v>46174</v>
      </c>
      <c r="I941" s="41" t="s">
        <v>55</v>
      </c>
      <c r="J941" s="41" t="s">
        <v>56</v>
      </c>
      <c r="K941" s="41" t="s">
        <v>164</v>
      </c>
      <c r="L941" s="41" t="s">
        <v>91</v>
      </c>
      <c r="M941" s="42" t="s">
        <v>59</v>
      </c>
      <c r="N941" s="43" t="s">
        <v>951</v>
      </c>
      <c r="O941" s="44" t="s">
        <v>60</v>
      </c>
      <c r="P941" s="44"/>
      <c r="Q941" s="44"/>
      <c r="R941" s="45" t="str">
        <f t="array" ref="R941">IFERROR(INDEX('BANCO DE DADOS'!$C$3:$C1104,MATCH(C941,'BANCO DE DADOS'!$B$3:$B1104,0),0),"")</f>
        <v>CEIB</v>
      </c>
      <c r="S941" s="45" t="s">
        <v>1327</v>
      </c>
      <c r="T941" s="44"/>
      <c r="U941" s="44"/>
      <c r="V941" s="45" t="str">
        <f t="array" ref="V941">IFERROR(INDEX(#REF!,MATCH($Q941,#REF!,0)),"")</f>
        <v/>
      </c>
      <c r="W941" s="45" t="str">
        <f t="array" ref="W941">IFERROR(INDEX(#REF!,MATCH($Q941,#REF!,0)),"")</f>
        <v/>
      </c>
      <c r="X941" s="46" t="str">
        <f t="array" ref="X941">IFERROR(INDEX(#REF!,MATCH($Q941,#REF!,0)),"")</f>
        <v/>
      </c>
      <c r="Y941" s="46" t="str">
        <f t="array" ref="Y941">IFERROR(INDEX(#REF!,MATCH($Q941,#REF!,0)),"")</f>
        <v/>
      </c>
      <c r="Z941" s="46" t="str">
        <f t="array" ref="Z941">IFERROR(INDEX(#REF!,MATCH($Q941,#REF!,0)),"")</f>
        <v/>
      </c>
      <c r="AA941" s="46" t="e">
        <f t="shared" si="12"/>
        <v>#VALUE!</v>
      </c>
      <c r="AB941" s="44"/>
      <c r="AC941" s="44"/>
      <c r="AD941" s="44"/>
    </row>
    <row r="942" spans="1:30" ht="15.75" hidden="1" customHeight="1">
      <c r="A942" s="76" t="s">
        <v>2135</v>
      </c>
      <c r="B942" s="47" t="s">
        <v>1049</v>
      </c>
      <c r="C942" s="60" t="s">
        <v>2136</v>
      </c>
      <c r="D942" s="49" t="s">
        <v>53</v>
      </c>
      <c r="E942" s="49">
        <v>30</v>
      </c>
      <c r="F942" s="50">
        <v>420</v>
      </c>
      <c r="G942" s="51" t="s">
        <v>54</v>
      </c>
      <c r="H942" s="52">
        <v>46174</v>
      </c>
      <c r="I942" s="53" t="s">
        <v>55</v>
      </c>
      <c r="J942" s="53" t="s">
        <v>56</v>
      </c>
      <c r="K942" s="53" t="s">
        <v>164</v>
      </c>
      <c r="L942" s="53" t="s">
        <v>58</v>
      </c>
      <c r="M942" s="54" t="s">
        <v>136</v>
      </c>
      <c r="N942" s="55" t="s">
        <v>951</v>
      </c>
      <c r="O942" s="56" t="s">
        <v>60</v>
      </c>
      <c r="P942" s="56"/>
      <c r="Q942" s="56"/>
      <c r="R942" s="57" t="s">
        <v>1400</v>
      </c>
      <c r="S942" s="57" t="s">
        <v>1401</v>
      </c>
      <c r="T942" s="56"/>
      <c r="U942" s="56"/>
      <c r="V942" s="57" t="str">
        <f t="array" ref="V942">IFERROR(INDEX(#REF!,MATCH($Q942,#REF!,0)),"")</f>
        <v/>
      </c>
      <c r="W942" s="57" t="str">
        <f t="array" ref="W942">IFERROR(INDEX(#REF!,MATCH($Q942,#REF!,0)),"")</f>
        <v/>
      </c>
      <c r="X942" s="58" t="str">
        <f t="array" ref="X942">IFERROR(INDEX(#REF!,MATCH($Q942,#REF!,0)),"")</f>
        <v/>
      </c>
      <c r="Y942" s="58" t="str">
        <f t="array" ref="Y942">IFERROR(INDEX(#REF!,MATCH($Q942,#REF!,0)),"")</f>
        <v/>
      </c>
      <c r="Z942" s="58" t="str">
        <f t="array" ref="Z942">IFERROR(INDEX(#REF!,MATCH($Q942,#REF!,0)),"")</f>
        <v/>
      </c>
      <c r="AA942" s="58" t="e">
        <f t="shared" si="12"/>
        <v>#VALUE!</v>
      </c>
      <c r="AB942" s="56"/>
      <c r="AC942" s="56"/>
      <c r="AD942" s="56"/>
    </row>
    <row r="943" spans="1:30" ht="15.75" hidden="1" customHeight="1">
      <c r="A943" s="71" t="s">
        <v>2137</v>
      </c>
      <c r="B943" s="35" t="s">
        <v>233</v>
      </c>
      <c r="C943" s="36" t="s">
        <v>2138</v>
      </c>
      <c r="D943" s="37" t="s">
        <v>53</v>
      </c>
      <c r="E943" s="37">
        <v>3</v>
      </c>
      <c r="F943" s="38">
        <v>1050</v>
      </c>
      <c r="G943" s="39" t="s">
        <v>54</v>
      </c>
      <c r="H943" s="40">
        <v>46174</v>
      </c>
      <c r="I943" s="41" t="s">
        <v>55</v>
      </c>
      <c r="J943" s="41" t="s">
        <v>56</v>
      </c>
      <c r="K943" s="41" t="s">
        <v>164</v>
      </c>
      <c r="L943" s="41" t="s">
        <v>91</v>
      </c>
      <c r="M943" s="42" t="s">
        <v>153</v>
      </c>
      <c r="N943" s="43" t="s">
        <v>951</v>
      </c>
      <c r="O943" s="44" t="s">
        <v>60</v>
      </c>
      <c r="P943" s="44"/>
      <c r="Q943" s="44"/>
      <c r="R943" s="45"/>
      <c r="S943" s="45" t="s">
        <v>2139</v>
      </c>
      <c r="T943" s="44"/>
      <c r="U943" s="44"/>
      <c r="V943" s="45" t="str">
        <f t="array" ref="V943">IFERROR(INDEX(#REF!,MATCH($Q943,#REF!,0)),"")</f>
        <v/>
      </c>
      <c r="W943" s="45" t="str">
        <f t="array" ref="W943">IFERROR(INDEX(#REF!,MATCH($Q943,#REF!,0)),"")</f>
        <v/>
      </c>
      <c r="X943" s="46" t="str">
        <f t="array" ref="X943">IFERROR(INDEX(#REF!,MATCH($Q943,#REF!,0)),"")</f>
        <v/>
      </c>
      <c r="Y943" s="46" t="str">
        <f t="array" ref="Y943">IFERROR(INDEX(#REF!,MATCH($Q943,#REF!,0)),"")</f>
        <v/>
      </c>
      <c r="Z943" s="46" t="str">
        <f t="array" ref="Z943">IFERROR(INDEX(#REF!,MATCH($Q943,#REF!,0)),"")</f>
        <v/>
      </c>
      <c r="AA943" s="46" t="e">
        <f t="shared" si="12"/>
        <v>#VALUE!</v>
      </c>
      <c r="AB943" s="44"/>
      <c r="AC943" s="44"/>
      <c r="AD943" s="44"/>
    </row>
    <row r="944" spans="1:30" ht="15.75" hidden="1" customHeight="1">
      <c r="A944" s="76" t="s">
        <v>2140</v>
      </c>
      <c r="B944" s="47" t="s">
        <v>1049</v>
      </c>
      <c r="C944" s="60" t="s">
        <v>2141</v>
      </c>
      <c r="D944" s="49" t="s">
        <v>53</v>
      </c>
      <c r="E944" s="49">
        <v>60</v>
      </c>
      <c r="F944" s="50">
        <v>420</v>
      </c>
      <c r="G944" s="51" t="s">
        <v>54</v>
      </c>
      <c r="H944" s="52">
        <v>46174</v>
      </c>
      <c r="I944" s="53" t="s">
        <v>55</v>
      </c>
      <c r="J944" s="53" t="s">
        <v>56</v>
      </c>
      <c r="K944" s="53" t="s">
        <v>164</v>
      </c>
      <c r="L944" s="53" t="s">
        <v>58</v>
      </c>
      <c r="M944" s="54" t="s">
        <v>109</v>
      </c>
      <c r="N944" s="55" t="s">
        <v>951</v>
      </c>
      <c r="O944" s="56" t="s">
        <v>60</v>
      </c>
      <c r="P944" s="56"/>
      <c r="Q944" s="56"/>
      <c r="R944" s="57" t="s">
        <v>562</v>
      </c>
      <c r="S944" s="57" t="s">
        <v>563</v>
      </c>
      <c r="T944" s="56"/>
      <c r="U944" s="56"/>
      <c r="V944" s="57" t="str">
        <f t="array" ref="V944">IFERROR(INDEX(#REF!,MATCH($Q944,#REF!,0)),"")</f>
        <v/>
      </c>
      <c r="W944" s="57" t="str">
        <f t="array" ref="W944">IFERROR(INDEX(#REF!,MATCH($Q944,#REF!,0)),"")</f>
        <v/>
      </c>
      <c r="X944" s="58" t="str">
        <f t="array" ref="X944">IFERROR(INDEX(#REF!,MATCH($Q944,#REF!,0)),"")</f>
        <v/>
      </c>
      <c r="Y944" s="58" t="str">
        <f t="array" ref="Y944">IFERROR(INDEX(#REF!,MATCH($Q944,#REF!,0)),"")</f>
        <v/>
      </c>
      <c r="Z944" s="58" t="str">
        <f t="array" ref="Z944">IFERROR(INDEX(#REF!,MATCH($Q944,#REF!,0)),"")</f>
        <v/>
      </c>
      <c r="AA944" s="58" t="e">
        <f t="shared" si="12"/>
        <v>#VALUE!</v>
      </c>
      <c r="AB944" s="56"/>
      <c r="AC944" s="56"/>
      <c r="AD944" s="56"/>
    </row>
    <row r="945" spans="1:30" ht="15.75" hidden="1" customHeight="1">
      <c r="A945" s="71" t="s">
        <v>2142</v>
      </c>
      <c r="B945" s="35" t="s">
        <v>1049</v>
      </c>
      <c r="C945" s="36" t="s">
        <v>2143</v>
      </c>
      <c r="D945" s="37" t="s">
        <v>53</v>
      </c>
      <c r="E945" s="37">
        <v>30</v>
      </c>
      <c r="F945" s="38">
        <v>405</v>
      </c>
      <c r="G945" s="39" t="s">
        <v>54</v>
      </c>
      <c r="H945" s="40">
        <v>46174</v>
      </c>
      <c r="I945" s="41" t="s">
        <v>55</v>
      </c>
      <c r="J945" s="41" t="s">
        <v>56</v>
      </c>
      <c r="K945" s="41" t="s">
        <v>164</v>
      </c>
      <c r="L945" s="41" t="s">
        <v>58</v>
      </c>
      <c r="M945" s="42" t="s">
        <v>148</v>
      </c>
      <c r="N945" s="43" t="s">
        <v>951</v>
      </c>
      <c r="O945" s="44" t="s">
        <v>60</v>
      </c>
      <c r="P945" s="44"/>
      <c r="Q945" s="44"/>
      <c r="R945" s="45" t="s">
        <v>202</v>
      </c>
      <c r="S945" s="45" t="s">
        <v>181</v>
      </c>
      <c r="T945" s="44"/>
      <c r="U945" s="44"/>
      <c r="V945" s="45" t="str">
        <f t="array" ref="V945">IFERROR(INDEX(#REF!,MATCH($Q945,#REF!,0)),"")</f>
        <v/>
      </c>
      <c r="W945" s="45" t="str">
        <f t="array" ref="W945">IFERROR(INDEX(#REF!,MATCH($Q945,#REF!,0)),"")</f>
        <v/>
      </c>
      <c r="X945" s="46" t="str">
        <f t="array" ref="X945">IFERROR(INDEX(#REF!,MATCH($Q945,#REF!,0)),"")</f>
        <v/>
      </c>
      <c r="Y945" s="46" t="str">
        <f t="array" ref="Y945">IFERROR(INDEX(#REF!,MATCH($Q945,#REF!,0)),"")</f>
        <v/>
      </c>
      <c r="Z945" s="46" t="str">
        <f t="array" ref="Z945">IFERROR(INDEX(#REF!,MATCH($Q945,#REF!,0)),"")</f>
        <v/>
      </c>
      <c r="AA945" s="46" t="e">
        <f t="shared" si="12"/>
        <v>#VALUE!</v>
      </c>
      <c r="AB945" s="44"/>
      <c r="AC945" s="44"/>
      <c r="AD945" s="44"/>
    </row>
    <row r="946" spans="1:30" ht="15.75" hidden="1" customHeight="1">
      <c r="A946" s="76" t="s">
        <v>2144</v>
      </c>
      <c r="B946" s="47" t="s">
        <v>161</v>
      </c>
      <c r="C946" s="60" t="s">
        <v>2145</v>
      </c>
      <c r="D946" s="49" t="s">
        <v>53</v>
      </c>
      <c r="E946" s="49">
        <v>5</v>
      </c>
      <c r="F946" s="50">
        <v>1000</v>
      </c>
      <c r="G946" s="51" t="s">
        <v>54</v>
      </c>
      <c r="H946" s="52">
        <v>46174</v>
      </c>
      <c r="I946" s="53" t="s">
        <v>55</v>
      </c>
      <c r="J946" s="53" t="s">
        <v>56</v>
      </c>
      <c r="K946" s="53" t="s">
        <v>164</v>
      </c>
      <c r="L946" s="53" t="s">
        <v>58</v>
      </c>
      <c r="M946" s="54" t="s">
        <v>148</v>
      </c>
      <c r="N946" s="55" t="s">
        <v>951</v>
      </c>
      <c r="O946" s="56" t="s">
        <v>60</v>
      </c>
      <c r="P946" s="56"/>
      <c r="Q946" s="56"/>
      <c r="R946" s="57" t="s">
        <v>308</v>
      </c>
      <c r="S946" s="57" t="s">
        <v>309</v>
      </c>
      <c r="T946" s="56"/>
      <c r="U946" s="56"/>
      <c r="V946" s="57" t="str">
        <f t="array" ref="V946">IFERROR(INDEX(#REF!,MATCH($Q946,#REF!,0)),"")</f>
        <v/>
      </c>
      <c r="W946" s="57" t="str">
        <f t="array" ref="W946">IFERROR(INDEX(#REF!,MATCH($Q946,#REF!,0)),"")</f>
        <v/>
      </c>
      <c r="X946" s="58" t="str">
        <f t="array" ref="X946">IFERROR(INDEX(#REF!,MATCH($Q946,#REF!,0)),"")</f>
        <v/>
      </c>
      <c r="Y946" s="58" t="str">
        <f t="array" ref="Y946">IFERROR(INDEX(#REF!,MATCH($Q946,#REF!,0)),"")</f>
        <v/>
      </c>
      <c r="Z946" s="58" t="str">
        <f t="array" ref="Z946">IFERROR(INDEX(#REF!,MATCH($Q946,#REF!,0)),"")</f>
        <v/>
      </c>
      <c r="AA946" s="58" t="e">
        <f t="shared" si="12"/>
        <v>#VALUE!</v>
      </c>
      <c r="AB946" s="56"/>
      <c r="AC946" s="56"/>
      <c r="AD946" s="56"/>
    </row>
    <row r="947" spans="1:30" ht="15.75" hidden="1" customHeight="1">
      <c r="A947" s="71" t="s">
        <v>2146</v>
      </c>
      <c r="B947" s="35" t="s">
        <v>440</v>
      </c>
      <c r="C947" s="36" t="s">
        <v>469</v>
      </c>
      <c r="D947" s="37" t="s">
        <v>53</v>
      </c>
      <c r="E947" s="37">
        <v>5</v>
      </c>
      <c r="F947" s="38">
        <v>1000</v>
      </c>
      <c r="G947" s="39" t="s">
        <v>54</v>
      </c>
      <c r="H947" s="40">
        <v>46174</v>
      </c>
      <c r="I947" s="41" t="s">
        <v>55</v>
      </c>
      <c r="J947" s="41" t="s">
        <v>56</v>
      </c>
      <c r="K947" s="41" t="s">
        <v>164</v>
      </c>
      <c r="L947" s="41" t="s">
        <v>58</v>
      </c>
      <c r="M947" s="42" t="s">
        <v>109</v>
      </c>
      <c r="N947" s="43" t="s">
        <v>951</v>
      </c>
      <c r="O947" s="44" t="s">
        <v>60</v>
      </c>
      <c r="P947" s="44"/>
      <c r="Q947" s="44"/>
      <c r="R947" s="45" t="s">
        <v>308</v>
      </c>
      <c r="S947" s="45" t="s">
        <v>309</v>
      </c>
      <c r="T947" s="44"/>
      <c r="U947" s="44"/>
      <c r="V947" s="45" t="str">
        <f t="array" ref="V947">IFERROR(INDEX(#REF!,MATCH($Q947,#REF!,0)),"")</f>
        <v/>
      </c>
      <c r="W947" s="45" t="str">
        <f t="array" ref="W947">IFERROR(INDEX(#REF!,MATCH($Q947,#REF!,0)),"")</f>
        <v/>
      </c>
      <c r="X947" s="46" t="str">
        <f t="array" ref="X947">IFERROR(INDEX(#REF!,MATCH($Q947,#REF!,0)),"")</f>
        <v/>
      </c>
      <c r="Y947" s="46" t="str">
        <f t="array" ref="Y947">IFERROR(INDEX(#REF!,MATCH($Q947,#REF!,0)),"")</f>
        <v/>
      </c>
      <c r="Z947" s="46" t="str">
        <f t="array" ref="Z947">IFERROR(INDEX(#REF!,MATCH($Q947,#REF!,0)),"")</f>
        <v/>
      </c>
      <c r="AA947" s="46" t="e">
        <f t="shared" si="12"/>
        <v>#VALUE!</v>
      </c>
      <c r="AB947" s="44"/>
      <c r="AC947" s="44"/>
      <c r="AD947" s="44"/>
    </row>
    <row r="948" spans="1:30" ht="15.75" hidden="1" customHeight="1">
      <c r="A948" s="76" t="s">
        <v>2147</v>
      </c>
      <c r="B948" s="47" t="s">
        <v>1049</v>
      </c>
      <c r="C948" s="60" t="s">
        <v>2148</v>
      </c>
      <c r="D948" s="49" t="s">
        <v>53</v>
      </c>
      <c r="E948" s="49">
        <v>10</v>
      </c>
      <c r="F948" s="50">
        <v>400</v>
      </c>
      <c r="G948" s="51" t="s">
        <v>54</v>
      </c>
      <c r="H948" s="52">
        <v>46174</v>
      </c>
      <c r="I948" s="53" t="s">
        <v>55</v>
      </c>
      <c r="J948" s="53" t="s">
        <v>56</v>
      </c>
      <c r="K948" s="53" t="s">
        <v>164</v>
      </c>
      <c r="L948" s="53" t="s">
        <v>58</v>
      </c>
      <c r="M948" s="54" t="s">
        <v>109</v>
      </c>
      <c r="N948" s="55" t="s">
        <v>951</v>
      </c>
      <c r="O948" s="56" t="s">
        <v>60</v>
      </c>
      <c r="P948" s="56"/>
      <c r="Q948" s="56"/>
      <c r="R948" s="57" t="s">
        <v>729</v>
      </c>
      <c r="S948" s="57" t="s">
        <v>730</v>
      </c>
      <c r="T948" s="56"/>
      <c r="U948" s="56"/>
      <c r="V948" s="57" t="str">
        <f t="array" ref="V948">IFERROR(INDEX(#REF!,MATCH($Q948,#REF!,0)),"")</f>
        <v/>
      </c>
      <c r="W948" s="57" t="str">
        <f t="array" ref="W948">IFERROR(INDEX(#REF!,MATCH($Q948,#REF!,0)),"")</f>
        <v/>
      </c>
      <c r="X948" s="58" t="str">
        <f t="array" ref="X948">IFERROR(INDEX(#REF!,MATCH($Q948,#REF!,0)),"")</f>
        <v/>
      </c>
      <c r="Y948" s="58" t="str">
        <f t="array" ref="Y948">IFERROR(INDEX(#REF!,MATCH($Q948,#REF!,0)),"")</f>
        <v/>
      </c>
      <c r="Z948" s="58" t="str">
        <f t="array" ref="Z948">IFERROR(INDEX(#REF!,MATCH($Q948,#REF!,0)),"")</f>
        <v/>
      </c>
      <c r="AA948" s="58" t="e">
        <f t="shared" si="12"/>
        <v>#VALUE!</v>
      </c>
      <c r="AB948" s="56"/>
      <c r="AC948" s="56"/>
      <c r="AD948" s="56"/>
    </row>
    <row r="949" spans="1:30" ht="15.75" hidden="1" customHeight="1">
      <c r="A949" s="71" t="s">
        <v>2149</v>
      </c>
      <c r="B949" s="35" t="s">
        <v>652</v>
      </c>
      <c r="C949" s="36" t="s">
        <v>2150</v>
      </c>
      <c r="D949" s="37" t="s">
        <v>53</v>
      </c>
      <c r="E949" s="37">
        <v>10</v>
      </c>
      <c r="F949" s="38">
        <v>1000</v>
      </c>
      <c r="G949" s="39" t="s">
        <v>54</v>
      </c>
      <c r="H949" s="40">
        <v>46174</v>
      </c>
      <c r="I949" s="41" t="s">
        <v>55</v>
      </c>
      <c r="J949" s="41" t="s">
        <v>56</v>
      </c>
      <c r="K949" s="41" t="s">
        <v>164</v>
      </c>
      <c r="L949" s="41" t="s">
        <v>91</v>
      </c>
      <c r="M949" s="42" t="s">
        <v>73</v>
      </c>
      <c r="N949" s="43" t="s">
        <v>951</v>
      </c>
      <c r="O949" s="44" t="s">
        <v>60</v>
      </c>
      <c r="P949" s="44"/>
      <c r="Q949" s="44"/>
      <c r="R949" s="45"/>
      <c r="S949" s="45" t="s">
        <v>410</v>
      </c>
      <c r="T949" s="44"/>
      <c r="U949" s="44"/>
      <c r="V949" s="45" t="str">
        <f t="array" ref="V949">IFERROR(INDEX(#REF!,MATCH($Q949,#REF!,0)),"")</f>
        <v/>
      </c>
      <c r="W949" s="45" t="str">
        <f t="array" ref="W949">IFERROR(INDEX(#REF!,MATCH($Q949,#REF!,0)),"")</f>
        <v/>
      </c>
      <c r="X949" s="46" t="str">
        <f t="array" ref="X949">IFERROR(INDEX(#REF!,MATCH($Q949,#REF!,0)),"")</f>
        <v/>
      </c>
      <c r="Y949" s="46" t="str">
        <f t="array" ref="Y949">IFERROR(INDEX(#REF!,MATCH($Q949,#REF!,0)),"")</f>
        <v/>
      </c>
      <c r="Z949" s="46" t="str">
        <f t="array" ref="Z949">IFERROR(INDEX(#REF!,MATCH($Q949,#REF!,0)),"")</f>
        <v/>
      </c>
      <c r="AA949" s="46" t="e">
        <f t="shared" si="12"/>
        <v>#VALUE!</v>
      </c>
      <c r="AB949" s="44"/>
      <c r="AC949" s="44"/>
      <c r="AD949" s="44"/>
    </row>
    <row r="950" spans="1:30" ht="15.75" hidden="1" customHeight="1">
      <c r="A950" s="76" t="s">
        <v>2151</v>
      </c>
      <c r="B950" s="47" t="s">
        <v>254</v>
      </c>
      <c r="C950" s="60" t="s">
        <v>2152</v>
      </c>
      <c r="D950" s="49" t="s">
        <v>53</v>
      </c>
      <c r="E950" s="49">
        <v>8</v>
      </c>
      <c r="F950" s="50">
        <v>960</v>
      </c>
      <c r="G950" s="51" t="s">
        <v>54</v>
      </c>
      <c r="H950" s="52">
        <v>46174</v>
      </c>
      <c r="I950" s="53" t="s">
        <v>55</v>
      </c>
      <c r="J950" s="53" t="s">
        <v>56</v>
      </c>
      <c r="K950" s="53" t="s">
        <v>164</v>
      </c>
      <c r="L950" s="53" t="s">
        <v>91</v>
      </c>
      <c r="M950" s="54" t="s">
        <v>59</v>
      </c>
      <c r="N950" s="55" t="s">
        <v>951</v>
      </c>
      <c r="O950" s="56" t="s">
        <v>60</v>
      </c>
      <c r="P950" s="56"/>
      <c r="Q950" s="56"/>
      <c r="R950" s="57" t="s">
        <v>304</v>
      </c>
      <c r="S950" s="57" t="s">
        <v>305</v>
      </c>
      <c r="T950" s="56"/>
      <c r="U950" s="56"/>
      <c r="V950" s="57" t="str">
        <f t="array" ref="V950">IFERROR(INDEX(#REF!,MATCH($Q950,#REF!,0)),"")</f>
        <v/>
      </c>
      <c r="W950" s="57" t="str">
        <f t="array" ref="W950">IFERROR(INDEX(#REF!,MATCH($Q950,#REF!,0)),"")</f>
        <v/>
      </c>
      <c r="X950" s="58" t="str">
        <f t="array" ref="X950">IFERROR(INDEX(#REF!,MATCH($Q950,#REF!,0)),"")</f>
        <v/>
      </c>
      <c r="Y950" s="58" t="str">
        <f t="array" ref="Y950">IFERROR(INDEX(#REF!,MATCH($Q950,#REF!,0)),"")</f>
        <v/>
      </c>
      <c r="Z950" s="58" t="str">
        <f t="array" ref="Z950">IFERROR(INDEX(#REF!,MATCH($Q950,#REF!,0)),"")</f>
        <v/>
      </c>
      <c r="AA950" s="58" t="e">
        <f t="shared" si="12"/>
        <v>#VALUE!</v>
      </c>
      <c r="AB950" s="56"/>
      <c r="AC950" s="56"/>
      <c r="AD950" s="56"/>
    </row>
    <row r="951" spans="1:30" ht="15.75" hidden="1" customHeight="1">
      <c r="A951" s="71" t="s">
        <v>2153</v>
      </c>
      <c r="B951" s="35" t="s">
        <v>1049</v>
      </c>
      <c r="C951" s="36" t="s">
        <v>2154</v>
      </c>
      <c r="D951" s="37" t="s">
        <v>53</v>
      </c>
      <c r="E951" s="37">
        <v>10</v>
      </c>
      <c r="F951" s="38">
        <v>400</v>
      </c>
      <c r="G951" s="39" t="s">
        <v>54</v>
      </c>
      <c r="H951" s="40">
        <v>46174</v>
      </c>
      <c r="I951" s="41" t="s">
        <v>55</v>
      </c>
      <c r="J951" s="41" t="s">
        <v>56</v>
      </c>
      <c r="K951" s="41" t="s">
        <v>164</v>
      </c>
      <c r="L951" s="41" t="s">
        <v>58</v>
      </c>
      <c r="M951" s="42" t="s">
        <v>73</v>
      </c>
      <c r="N951" s="43" t="s">
        <v>951</v>
      </c>
      <c r="O951" s="44" t="s">
        <v>60</v>
      </c>
      <c r="P951" s="44"/>
      <c r="Q951" s="44"/>
      <c r="R951" s="45" t="s">
        <v>1400</v>
      </c>
      <c r="S951" s="45" t="s">
        <v>1401</v>
      </c>
      <c r="T951" s="44"/>
      <c r="U951" s="44"/>
      <c r="V951" s="45" t="str">
        <f t="array" ref="V951">IFERROR(INDEX(#REF!,MATCH($Q951,#REF!,0)),"")</f>
        <v/>
      </c>
      <c r="W951" s="45" t="str">
        <f t="array" ref="W951">IFERROR(INDEX(#REF!,MATCH($Q951,#REF!,0)),"")</f>
        <v/>
      </c>
      <c r="X951" s="46" t="str">
        <f t="array" ref="X951">IFERROR(INDEX(#REF!,MATCH($Q951,#REF!,0)),"")</f>
        <v/>
      </c>
      <c r="Y951" s="46" t="str">
        <f t="array" ref="Y951">IFERROR(INDEX(#REF!,MATCH($Q951,#REF!,0)),"")</f>
        <v/>
      </c>
      <c r="Z951" s="46" t="str">
        <f t="array" ref="Z951">IFERROR(INDEX(#REF!,MATCH($Q951,#REF!,0)),"")</f>
        <v/>
      </c>
      <c r="AA951" s="46" t="e">
        <f t="shared" si="12"/>
        <v>#VALUE!</v>
      </c>
      <c r="AB951" s="44"/>
      <c r="AC951" s="44"/>
      <c r="AD951" s="44"/>
    </row>
    <row r="952" spans="1:30" ht="15.75" hidden="1" customHeight="1">
      <c r="A952" s="76" t="s">
        <v>2155</v>
      </c>
      <c r="B952" s="47" t="s">
        <v>1049</v>
      </c>
      <c r="C952" s="60" t="s">
        <v>2156</v>
      </c>
      <c r="D952" s="49" t="s">
        <v>53</v>
      </c>
      <c r="E952" s="49">
        <v>20</v>
      </c>
      <c r="F952" s="50">
        <v>390</v>
      </c>
      <c r="G952" s="51" t="s">
        <v>54</v>
      </c>
      <c r="H952" s="52">
        <v>46174</v>
      </c>
      <c r="I952" s="53" t="s">
        <v>55</v>
      </c>
      <c r="J952" s="53" t="s">
        <v>56</v>
      </c>
      <c r="K952" s="53" t="s">
        <v>164</v>
      </c>
      <c r="L952" s="53" t="s">
        <v>58</v>
      </c>
      <c r="M952" s="54" t="s">
        <v>73</v>
      </c>
      <c r="N952" s="55" t="s">
        <v>951</v>
      </c>
      <c r="O952" s="56" t="s">
        <v>60</v>
      </c>
      <c r="P952" s="56"/>
      <c r="Q952" s="56"/>
      <c r="R952" s="57" t="s">
        <v>304</v>
      </c>
      <c r="S952" s="57" t="s">
        <v>305</v>
      </c>
      <c r="T952" s="56"/>
      <c r="U952" s="56"/>
      <c r="V952" s="57" t="str">
        <f t="array" ref="V952">IFERROR(INDEX(#REF!,MATCH($Q952,#REF!,0)),"")</f>
        <v/>
      </c>
      <c r="W952" s="57" t="str">
        <f t="array" ref="W952">IFERROR(INDEX(#REF!,MATCH($Q952,#REF!,0)),"")</f>
        <v/>
      </c>
      <c r="X952" s="58" t="str">
        <f t="array" ref="X952">IFERROR(INDEX(#REF!,MATCH($Q952,#REF!,0)),"")</f>
        <v/>
      </c>
      <c r="Y952" s="58" t="str">
        <f t="array" ref="Y952">IFERROR(INDEX(#REF!,MATCH($Q952,#REF!,0)),"")</f>
        <v/>
      </c>
      <c r="Z952" s="58" t="str">
        <f t="array" ref="Z952">IFERROR(INDEX(#REF!,MATCH($Q952,#REF!,0)),"")</f>
        <v/>
      </c>
      <c r="AA952" s="58" t="e">
        <f t="shared" si="12"/>
        <v>#VALUE!</v>
      </c>
      <c r="AB952" s="56"/>
      <c r="AC952" s="56"/>
      <c r="AD952" s="56"/>
    </row>
    <row r="953" spans="1:30" ht="15.75" hidden="1" customHeight="1">
      <c r="A953" s="71" t="s">
        <v>2157</v>
      </c>
      <c r="B953" s="35" t="s">
        <v>1049</v>
      </c>
      <c r="C953" s="36" t="s">
        <v>2158</v>
      </c>
      <c r="D953" s="37" t="s">
        <v>53</v>
      </c>
      <c r="E953" s="37">
        <v>10</v>
      </c>
      <c r="F953" s="38">
        <v>360</v>
      </c>
      <c r="G953" s="39" t="s">
        <v>54</v>
      </c>
      <c r="H953" s="40">
        <v>46174</v>
      </c>
      <c r="I953" s="41" t="s">
        <v>55</v>
      </c>
      <c r="J953" s="41" t="s">
        <v>56</v>
      </c>
      <c r="K953" s="41" t="s">
        <v>164</v>
      </c>
      <c r="L953" s="41" t="s">
        <v>58</v>
      </c>
      <c r="M953" s="42" t="s">
        <v>148</v>
      </c>
      <c r="N953" s="43" t="s">
        <v>951</v>
      </c>
      <c r="O953" s="44" t="s">
        <v>60</v>
      </c>
      <c r="P953" s="44"/>
      <c r="Q953" s="44"/>
      <c r="R953" s="45" t="s">
        <v>622</v>
      </c>
      <c r="S953" s="45" t="s">
        <v>623</v>
      </c>
      <c r="T953" s="44"/>
      <c r="U953" s="44"/>
      <c r="V953" s="45" t="str">
        <f t="array" ref="V953">IFERROR(INDEX(#REF!,MATCH($Q953,#REF!,0)),"")</f>
        <v/>
      </c>
      <c r="W953" s="45" t="str">
        <f t="array" ref="W953">IFERROR(INDEX(#REF!,MATCH($Q953,#REF!,0)),"")</f>
        <v/>
      </c>
      <c r="X953" s="46" t="str">
        <f t="array" ref="X953">IFERROR(INDEX(#REF!,MATCH($Q953,#REF!,0)),"")</f>
        <v/>
      </c>
      <c r="Y953" s="46" t="str">
        <f t="array" ref="Y953">IFERROR(INDEX(#REF!,MATCH($Q953,#REF!,0)),"")</f>
        <v/>
      </c>
      <c r="Z953" s="46" t="str">
        <f t="array" ref="Z953">IFERROR(INDEX(#REF!,MATCH($Q953,#REF!,0)),"")</f>
        <v/>
      </c>
      <c r="AA953" s="46" t="e">
        <f t="shared" si="12"/>
        <v>#VALUE!</v>
      </c>
      <c r="AB953" s="44"/>
      <c r="AC953" s="44"/>
      <c r="AD953" s="44"/>
    </row>
    <row r="954" spans="1:30" ht="15.75" hidden="1" customHeight="1">
      <c r="A954" s="76" t="s">
        <v>2159</v>
      </c>
      <c r="B954" s="47" t="s">
        <v>652</v>
      </c>
      <c r="C954" s="60" t="s">
        <v>2160</v>
      </c>
      <c r="D954" s="49" t="s">
        <v>53</v>
      </c>
      <c r="E954" s="49">
        <v>1</v>
      </c>
      <c r="F954" s="50">
        <v>800</v>
      </c>
      <c r="G954" s="51" t="s">
        <v>54</v>
      </c>
      <c r="H954" s="52">
        <v>46174</v>
      </c>
      <c r="I954" s="53" t="s">
        <v>55</v>
      </c>
      <c r="J954" s="53" t="s">
        <v>56</v>
      </c>
      <c r="K954" s="53" t="s">
        <v>164</v>
      </c>
      <c r="L954" s="53" t="s">
        <v>91</v>
      </c>
      <c r="M954" s="54" t="s">
        <v>109</v>
      </c>
      <c r="N954" s="55" t="s">
        <v>951</v>
      </c>
      <c r="O954" s="56" t="s">
        <v>60</v>
      </c>
      <c r="P954" s="56"/>
      <c r="Q954" s="56"/>
      <c r="R954" s="57">
        <f t="array" ref="R954">IFERROR(INDEX('BANCO DE DADOS'!$C$3:$C1104,MATCH(C954,'BANCO DE DADOS'!$B$3:$B1104,0),0),"")</f>
        <v>0</v>
      </c>
      <c r="S954" s="57" t="s">
        <v>323</v>
      </c>
      <c r="T954" s="56"/>
      <c r="U954" s="56"/>
      <c r="V954" s="57" t="str">
        <f t="array" ref="V954">IFERROR(INDEX(#REF!,MATCH($Q954,#REF!,0)),"")</f>
        <v/>
      </c>
      <c r="W954" s="57" t="str">
        <f t="array" ref="W954">IFERROR(INDEX(#REF!,MATCH($Q954,#REF!,0)),"")</f>
        <v/>
      </c>
      <c r="X954" s="58" t="str">
        <f t="array" ref="X954">IFERROR(INDEX(#REF!,MATCH($Q954,#REF!,0)),"")</f>
        <v/>
      </c>
      <c r="Y954" s="58" t="str">
        <f t="array" ref="Y954">IFERROR(INDEX(#REF!,MATCH($Q954,#REF!,0)),"")</f>
        <v/>
      </c>
      <c r="Z954" s="58" t="str">
        <f t="array" ref="Z954">IFERROR(INDEX(#REF!,MATCH($Q954,#REF!,0)),"")</f>
        <v/>
      </c>
      <c r="AA954" s="58" t="e">
        <f t="shared" si="12"/>
        <v>#VALUE!</v>
      </c>
      <c r="AB954" s="56"/>
      <c r="AC954" s="56"/>
      <c r="AD954" s="56"/>
    </row>
    <row r="955" spans="1:30" ht="15.75" hidden="1" customHeight="1">
      <c r="A955" s="71" t="s">
        <v>2161</v>
      </c>
      <c r="B955" s="35" t="s">
        <v>172</v>
      </c>
      <c r="C955" s="36" t="s">
        <v>2162</v>
      </c>
      <c r="D955" s="37" t="s">
        <v>53</v>
      </c>
      <c r="E955" s="37">
        <v>4</v>
      </c>
      <c r="F955" s="38">
        <v>800</v>
      </c>
      <c r="G955" s="39" t="s">
        <v>54</v>
      </c>
      <c r="H955" s="40">
        <v>46174</v>
      </c>
      <c r="I955" s="41" t="s">
        <v>55</v>
      </c>
      <c r="J955" s="41" t="s">
        <v>56</v>
      </c>
      <c r="K955" s="41" t="s">
        <v>164</v>
      </c>
      <c r="L955" s="41" t="s">
        <v>84</v>
      </c>
      <c r="M955" s="42" t="s">
        <v>148</v>
      </c>
      <c r="N955" s="43" t="s">
        <v>951</v>
      </c>
      <c r="O955" s="44" t="s">
        <v>60</v>
      </c>
      <c r="P955" s="44"/>
      <c r="Q955" s="44"/>
      <c r="R955" s="45"/>
      <c r="S955" s="45" t="s">
        <v>467</v>
      </c>
      <c r="T955" s="44"/>
      <c r="U955" s="44"/>
      <c r="V955" s="45" t="str">
        <f t="array" ref="V955">IFERROR(INDEX(#REF!,MATCH($Q955,#REF!,0)),"")</f>
        <v/>
      </c>
      <c r="W955" s="45" t="str">
        <f t="array" ref="W955">IFERROR(INDEX(#REF!,MATCH($Q955,#REF!,0)),"")</f>
        <v/>
      </c>
      <c r="X955" s="46" t="str">
        <f t="array" ref="X955">IFERROR(INDEX(#REF!,MATCH($Q955,#REF!,0)),"")</f>
        <v/>
      </c>
      <c r="Y955" s="46" t="str">
        <f t="array" ref="Y955">IFERROR(INDEX(#REF!,MATCH($Q955,#REF!,0)),"")</f>
        <v/>
      </c>
      <c r="Z955" s="46" t="str">
        <f t="array" ref="Z955">IFERROR(INDEX(#REF!,MATCH($Q955,#REF!,0)),"")</f>
        <v/>
      </c>
      <c r="AA955" s="46" t="e">
        <f t="shared" si="12"/>
        <v>#VALUE!</v>
      </c>
      <c r="AB955" s="44"/>
      <c r="AC955" s="44"/>
      <c r="AD955" s="44"/>
    </row>
    <row r="956" spans="1:30" ht="15.75" hidden="1" customHeight="1">
      <c r="A956" s="76" t="s">
        <v>2163</v>
      </c>
      <c r="B956" s="47" t="s">
        <v>291</v>
      </c>
      <c r="C956" s="60" t="s">
        <v>2164</v>
      </c>
      <c r="D956" s="49" t="s">
        <v>53</v>
      </c>
      <c r="E956" s="49">
        <v>2</v>
      </c>
      <c r="F956" s="50">
        <v>800</v>
      </c>
      <c r="G956" s="51" t="s">
        <v>54</v>
      </c>
      <c r="H956" s="52">
        <v>46174</v>
      </c>
      <c r="I956" s="53" t="s">
        <v>55</v>
      </c>
      <c r="J956" s="53" t="s">
        <v>56</v>
      </c>
      <c r="K956" s="53" t="s">
        <v>164</v>
      </c>
      <c r="L956" s="53" t="s">
        <v>91</v>
      </c>
      <c r="M956" s="54" t="s">
        <v>153</v>
      </c>
      <c r="N956" s="55" t="s">
        <v>951</v>
      </c>
      <c r="O956" s="56" t="s">
        <v>60</v>
      </c>
      <c r="P956" s="56"/>
      <c r="Q956" s="56"/>
      <c r="R956" s="57"/>
      <c r="S956" s="57" t="s">
        <v>1132</v>
      </c>
      <c r="T956" s="56"/>
      <c r="U956" s="56"/>
      <c r="V956" s="57" t="str">
        <f t="array" ref="V956">IFERROR(INDEX(#REF!,MATCH($Q956,#REF!,0)),"")</f>
        <v/>
      </c>
      <c r="W956" s="57" t="str">
        <f t="array" ref="W956">IFERROR(INDEX(#REF!,MATCH($Q956,#REF!,0)),"")</f>
        <v/>
      </c>
      <c r="X956" s="58" t="str">
        <f t="array" ref="X956">IFERROR(INDEX(#REF!,MATCH($Q956,#REF!,0)),"")</f>
        <v/>
      </c>
      <c r="Y956" s="58" t="str">
        <f t="array" ref="Y956">IFERROR(INDEX(#REF!,MATCH($Q956,#REF!,0)),"")</f>
        <v/>
      </c>
      <c r="Z956" s="58" t="str">
        <f t="array" ref="Z956">IFERROR(INDEX(#REF!,MATCH($Q956,#REF!,0)),"")</f>
        <v/>
      </c>
      <c r="AA956" s="58" t="e">
        <f t="shared" si="12"/>
        <v>#VALUE!</v>
      </c>
      <c r="AB956" s="56"/>
      <c r="AC956" s="56"/>
      <c r="AD956" s="56"/>
    </row>
    <row r="957" spans="1:30" ht="15.75" hidden="1" customHeight="1">
      <c r="A957" s="71" t="s">
        <v>2165</v>
      </c>
      <c r="B957" s="35" t="s">
        <v>652</v>
      </c>
      <c r="C957" s="36" t="s">
        <v>2166</v>
      </c>
      <c r="D957" s="37" t="s">
        <v>53</v>
      </c>
      <c r="E957" s="37">
        <v>50</v>
      </c>
      <c r="F957" s="38">
        <v>800</v>
      </c>
      <c r="G957" s="39" t="s">
        <v>54</v>
      </c>
      <c r="H957" s="40">
        <v>46174</v>
      </c>
      <c r="I957" s="41" t="s">
        <v>55</v>
      </c>
      <c r="J957" s="41" t="s">
        <v>56</v>
      </c>
      <c r="K957" s="41" t="s">
        <v>164</v>
      </c>
      <c r="L957" s="41" t="s">
        <v>91</v>
      </c>
      <c r="M957" s="42" t="s">
        <v>73</v>
      </c>
      <c r="N957" s="43" t="s">
        <v>951</v>
      </c>
      <c r="O957" s="44" t="s">
        <v>60</v>
      </c>
      <c r="P957" s="44"/>
      <c r="Q957" s="44"/>
      <c r="R957" s="45" t="s">
        <v>654</v>
      </c>
      <c r="S957" s="45" t="s">
        <v>655</v>
      </c>
      <c r="T957" s="44"/>
      <c r="U957" s="44"/>
      <c r="V957" s="45" t="str">
        <f t="array" ref="V957">IFERROR(INDEX(#REF!,MATCH($Q957,#REF!,0)),"")</f>
        <v/>
      </c>
      <c r="W957" s="45" t="str">
        <f t="array" ref="W957">IFERROR(INDEX(#REF!,MATCH($Q957,#REF!,0)),"")</f>
        <v/>
      </c>
      <c r="X957" s="46" t="str">
        <f t="array" ref="X957">IFERROR(INDEX(#REF!,MATCH($Q957,#REF!,0)),"")</f>
        <v/>
      </c>
      <c r="Y957" s="46" t="str">
        <f t="array" ref="Y957">IFERROR(INDEX(#REF!,MATCH($Q957,#REF!,0)),"")</f>
        <v/>
      </c>
      <c r="Z957" s="46" t="str">
        <f t="array" ref="Z957">IFERROR(INDEX(#REF!,MATCH($Q957,#REF!,0)),"")</f>
        <v/>
      </c>
      <c r="AA957" s="46" t="e">
        <f t="shared" si="12"/>
        <v>#VALUE!</v>
      </c>
      <c r="AB957" s="44"/>
      <c r="AC957" s="44"/>
      <c r="AD957" s="44"/>
    </row>
    <row r="958" spans="1:30" ht="15.75" hidden="1" customHeight="1">
      <c r="A958" s="76" t="s">
        <v>2167</v>
      </c>
      <c r="B958" s="47" t="s">
        <v>317</v>
      </c>
      <c r="C958" s="60" t="s">
        <v>551</v>
      </c>
      <c r="D958" s="49" t="s">
        <v>53</v>
      </c>
      <c r="E958" s="49">
        <v>4</v>
      </c>
      <c r="F958" s="50">
        <v>800</v>
      </c>
      <c r="G958" s="51" t="s">
        <v>54</v>
      </c>
      <c r="H958" s="52">
        <v>46174</v>
      </c>
      <c r="I958" s="53" t="s">
        <v>55</v>
      </c>
      <c r="J958" s="53" t="s">
        <v>56</v>
      </c>
      <c r="K958" s="53" t="s">
        <v>164</v>
      </c>
      <c r="L958" s="53" t="s">
        <v>58</v>
      </c>
      <c r="M958" s="54" t="s">
        <v>102</v>
      </c>
      <c r="N958" s="55" t="s">
        <v>951</v>
      </c>
      <c r="O958" s="56" t="s">
        <v>60</v>
      </c>
      <c r="P958" s="56"/>
      <c r="Q958" s="56"/>
      <c r="R958" s="57"/>
      <c r="S958" s="57" t="s">
        <v>488</v>
      </c>
      <c r="T958" s="56"/>
      <c r="U958" s="56"/>
      <c r="V958" s="57" t="str">
        <f t="array" ref="V958">IFERROR(INDEX(#REF!,MATCH($Q958,#REF!,0)),"")</f>
        <v/>
      </c>
      <c r="W958" s="57" t="str">
        <f t="array" ref="W958">IFERROR(INDEX(#REF!,MATCH($Q958,#REF!,0)),"")</f>
        <v/>
      </c>
      <c r="X958" s="58" t="str">
        <f t="array" ref="X958">IFERROR(INDEX(#REF!,MATCH($Q958,#REF!,0)),"")</f>
        <v/>
      </c>
      <c r="Y958" s="58" t="str">
        <f t="array" ref="Y958">IFERROR(INDEX(#REF!,MATCH($Q958,#REF!,0)),"")</f>
        <v/>
      </c>
      <c r="Z958" s="58" t="str">
        <f t="array" ref="Z958">IFERROR(INDEX(#REF!,MATCH($Q958,#REF!,0)),"")</f>
        <v/>
      </c>
      <c r="AA958" s="58" t="e">
        <f t="shared" si="12"/>
        <v>#VALUE!</v>
      </c>
      <c r="AB958" s="56"/>
      <c r="AC958" s="56"/>
      <c r="AD958" s="56"/>
    </row>
    <row r="959" spans="1:30" ht="15.75" hidden="1" customHeight="1">
      <c r="A959" s="71" t="s">
        <v>2168</v>
      </c>
      <c r="B959" s="35" t="s">
        <v>1049</v>
      </c>
      <c r="C959" s="36" t="s">
        <v>2169</v>
      </c>
      <c r="D959" s="37" t="s">
        <v>53</v>
      </c>
      <c r="E959" s="37">
        <v>30</v>
      </c>
      <c r="F959" s="38">
        <v>327</v>
      </c>
      <c r="G959" s="39" t="s">
        <v>54</v>
      </c>
      <c r="H959" s="40">
        <v>46174</v>
      </c>
      <c r="I959" s="41" t="s">
        <v>55</v>
      </c>
      <c r="J959" s="41" t="s">
        <v>56</v>
      </c>
      <c r="K959" s="41" t="s">
        <v>164</v>
      </c>
      <c r="L959" s="41" t="s">
        <v>58</v>
      </c>
      <c r="M959" s="42" t="s">
        <v>148</v>
      </c>
      <c r="N959" s="43" t="s">
        <v>951</v>
      </c>
      <c r="O959" s="44" t="s">
        <v>60</v>
      </c>
      <c r="P959" s="44"/>
      <c r="Q959" s="44"/>
      <c r="R959" s="45" t="s">
        <v>304</v>
      </c>
      <c r="S959" s="45" t="s">
        <v>305</v>
      </c>
      <c r="T959" s="44"/>
      <c r="U959" s="44"/>
      <c r="V959" s="45" t="str">
        <f t="array" ref="V959">IFERROR(INDEX(#REF!,MATCH($Q959,#REF!,0)),"")</f>
        <v/>
      </c>
      <c r="W959" s="45" t="str">
        <f t="array" ref="W959">IFERROR(INDEX(#REF!,MATCH($Q959,#REF!,0)),"")</f>
        <v/>
      </c>
      <c r="X959" s="46" t="str">
        <f t="array" ref="X959">IFERROR(INDEX(#REF!,MATCH($Q959,#REF!,0)),"")</f>
        <v/>
      </c>
      <c r="Y959" s="46" t="str">
        <f t="array" ref="Y959">IFERROR(INDEX(#REF!,MATCH($Q959,#REF!,0)),"")</f>
        <v/>
      </c>
      <c r="Z959" s="46" t="str">
        <f t="array" ref="Z959">IFERROR(INDEX(#REF!,MATCH($Q959,#REF!,0)),"")</f>
        <v/>
      </c>
      <c r="AA959" s="46" t="e">
        <f t="shared" si="12"/>
        <v>#VALUE!</v>
      </c>
      <c r="AB959" s="44"/>
      <c r="AC959" s="44"/>
      <c r="AD959" s="44"/>
    </row>
    <row r="960" spans="1:30" ht="15.75" hidden="1" customHeight="1">
      <c r="A960" s="76" t="s">
        <v>2170</v>
      </c>
      <c r="B960" s="47" t="s">
        <v>233</v>
      </c>
      <c r="C960" s="60" t="s">
        <v>1233</v>
      </c>
      <c r="D960" s="49" t="s">
        <v>53</v>
      </c>
      <c r="E960" s="49">
        <v>1</v>
      </c>
      <c r="F960" s="50">
        <v>792</v>
      </c>
      <c r="G960" s="51" t="s">
        <v>54</v>
      </c>
      <c r="H960" s="52">
        <v>46174</v>
      </c>
      <c r="I960" s="53" t="s">
        <v>55</v>
      </c>
      <c r="J960" s="53" t="s">
        <v>56</v>
      </c>
      <c r="K960" s="53" t="s">
        <v>164</v>
      </c>
      <c r="L960" s="53" t="s">
        <v>91</v>
      </c>
      <c r="M960" s="54" t="s">
        <v>59</v>
      </c>
      <c r="N960" s="55" t="s">
        <v>951</v>
      </c>
      <c r="O960" s="56" t="s">
        <v>60</v>
      </c>
      <c r="P960" s="56"/>
      <c r="Q960" s="56"/>
      <c r="R960" s="57" t="str">
        <f t="array" ref="R960">IFERROR(INDEX('BANCO DE DADOS'!$C$3:$C1104,MATCH(C960,'BANCO DE DADOS'!$B$3:$B1104,0),0),"")</f>
        <v>CEIB</v>
      </c>
      <c r="S960" s="57" t="s">
        <v>1234</v>
      </c>
      <c r="T960" s="56"/>
      <c r="U960" s="56"/>
      <c r="V960" s="57" t="str">
        <f t="array" ref="V960">IFERROR(INDEX(#REF!,MATCH($Q960,#REF!,0)),"")</f>
        <v/>
      </c>
      <c r="W960" s="57" t="str">
        <f t="array" ref="W960">IFERROR(INDEX(#REF!,MATCH($Q960,#REF!,0)),"")</f>
        <v/>
      </c>
      <c r="X960" s="58" t="str">
        <f t="array" ref="X960">IFERROR(INDEX(#REF!,MATCH($Q960,#REF!,0)),"")</f>
        <v/>
      </c>
      <c r="Y960" s="58" t="str">
        <f t="array" ref="Y960">IFERROR(INDEX(#REF!,MATCH($Q960,#REF!,0)),"")</f>
        <v/>
      </c>
      <c r="Z960" s="58" t="str">
        <f t="array" ref="Z960">IFERROR(INDEX(#REF!,MATCH($Q960,#REF!,0)),"")</f>
        <v/>
      </c>
      <c r="AA960" s="58" t="e">
        <f t="shared" si="12"/>
        <v>#VALUE!</v>
      </c>
      <c r="AB960" s="56"/>
      <c r="AC960" s="56"/>
      <c r="AD960" s="56"/>
    </row>
    <row r="961" spans="1:30" ht="15.75" hidden="1" customHeight="1">
      <c r="A961" s="71" t="s">
        <v>2171</v>
      </c>
      <c r="B961" s="35" t="s">
        <v>245</v>
      </c>
      <c r="C961" s="36" t="s">
        <v>1233</v>
      </c>
      <c r="D961" s="37" t="s">
        <v>53</v>
      </c>
      <c r="E961" s="37">
        <v>1</v>
      </c>
      <c r="F961" s="38">
        <v>792</v>
      </c>
      <c r="G961" s="39" t="s">
        <v>54</v>
      </c>
      <c r="H961" s="40">
        <v>46174</v>
      </c>
      <c r="I961" s="41" t="s">
        <v>55</v>
      </c>
      <c r="J961" s="41" t="s">
        <v>56</v>
      </c>
      <c r="K961" s="41" t="s">
        <v>164</v>
      </c>
      <c r="L961" s="41" t="s">
        <v>91</v>
      </c>
      <c r="M961" s="42" t="s">
        <v>59</v>
      </c>
      <c r="N961" s="43" t="s">
        <v>951</v>
      </c>
      <c r="O961" s="44" t="s">
        <v>60</v>
      </c>
      <c r="P961" s="44"/>
      <c r="Q961" s="44"/>
      <c r="R961" s="45" t="str">
        <f t="array" ref="R961">IFERROR(INDEX('BANCO DE DADOS'!$C$3:$C1104,MATCH(C961,'BANCO DE DADOS'!$B$3:$B1104,0),0),"")</f>
        <v>CEIB</v>
      </c>
      <c r="S961" s="45" t="s">
        <v>1234</v>
      </c>
      <c r="T961" s="44"/>
      <c r="U961" s="44"/>
      <c r="V961" s="45" t="str">
        <f t="array" ref="V961">IFERROR(INDEX(#REF!,MATCH($Q961,#REF!,0)),"")</f>
        <v/>
      </c>
      <c r="W961" s="45" t="str">
        <f t="array" ref="W961">IFERROR(INDEX(#REF!,MATCH($Q961,#REF!,0)),"")</f>
        <v/>
      </c>
      <c r="X961" s="46" t="str">
        <f t="array" ref="X961">IFERROR(INDEX(#REF!,MATCH($Q961,#REF!,0)),"")</f>
        <v/>
      </c>
      <c r="Y961" s="46" t="str">
        <f t="array" ref="Y961">IFERROR(INDEX(#REF!,MATCH($Q961,#REF!,0)),"")</f>
        <v/>
      </c>
      <c r="Z961" s="46" t="str">
        <f t="array" ref="Z961">IFERROR(INDEX(#REF!,MATCH($Q961,#REF!,0)),"")</f>
        <v/>
      </c>
      <c r="AA961" s="46" t="e">
        <f t="shared" si="12"/>
        <v>#VALUE!</v>
      </c>
      <c r="AB961" s="44"/>
      <c r="AC961" s="44"/>
      <c r="AD961" s="44"/>
    </row>
    <row r="962" spans="1:30" ht="15.75" hidden="1" customHeight="1">
      <c r="A962" s="76" t="s">
        <v>2172</v>
      </c>
      <c r="B962" s="47" t="s">
        <v>258</v>
      </c>
      <c r="C962" s="60" t="s">
        <v>1233</v>
      </c>
      <c r="D962" s="49" t="s">
        <v>53</v>
      </c>
      <c r="E962" s="49">
        <v>1</v>
      </c>
      <c r="F962" s="50">
        <v>792</v>
      </c>
      <c r="G962" s="51" t="s">
        <v>54</v>
      </c>
      <c r="H962" s="52">
        <v>46174</v>
      </c>
      <c r="I962" s="53" t="s">
        <v>55</v>
      </c>
      <c r="J962" s="53" t="s">
        <v>56</v>
      </c>
      <c r="K962" s="53" t="s">
        <v>164</v>
      </c>
      <c r="L962" s="53" t="s">
        <v>91</v>
      </c>
      <c r="M962" s="54" t="s">
        <v>59</v>
      </c>
      <c r="N962" s="55" t="s">
        <v>951</v>
      </c>
      <c r="O962" s="56" t="s">
        <v>60</v>
      </c>
      <c r="P962" s="56"/>
      <c r="Q962" s="56"/>
      <c r="R962" s="57" t="str">
        <f t="array" ref="R962">IFERROR(INDEX('BANCO DE DADOS'!$C$3:$C1104,MATCH(C962,'BANCO DE DADOS'!$B$3:$B1104,0),0),"")</f>
        <v>CEIB</v>
      </c>
      <c r="S962" s="57" t="s">
        <v>1234</v>
      </c>
      <c r="T962" s="56"/>
      <c r="U962" s="56"/>
      <c r="V962" s="57" t="str">
        <f t="array" ref="V962">IFERROR(INDEX(#REF!,MATCH($Q962,#REF!,0)),"")</f>
        <v/>
      </c>
      <c r="W962" s="57" t="str">
        <f t="array" ref="W962">IFERROR(INDEX(#REF!,MATCH($Q962,#REF!,0)),"")</f>
        <v/>
      </c>
      <c r="X962" s="58" t="str">
        <f t="array" ref="X962">IFERROR(INDEX(#REF!,MATCH($Q962,#REF!,0)),"")</f>
        <v/>
      </c>
      <c r="Y962" s="58" t="str">
        <f t="array" ref="Y962">IFERROR(INDEX(#REF!,MATCH($Q962,#REF!,0)),"")</f>
        <v/>
      </c>
      <c r="Z962" s="58" t="str">
        <f t="array" ref="Z962">IFERROR(INDEX(#REF!,MATCH($Q962,#REF!,0)),"")</f>
        <v/>
      </c>
      <c r="AA962" s="58" t="e">
        <f t="shared" si="12"/>
        <v>#VALUE!</v>
      </c>
      <c r="AB962" s="56"/>
      <c r="AC962" s="56"/>
      <c r="AD962" s="56"/>
    </row>
    <row r="963" spans="1:30" ht="15.75" hidden="1" customHeight="1">
      <c r="A963" s="71" t="s">
        <v>2173</v>
      </c>
      <c r="B963" s="35" t="s">
        <v>1049</v>
      </c>
      <c r="C963" s="36" t="s">
        <v>2174</v>
      </c>
      <c r="D963" s="37" t="s">
        <v>53</v>
      </c>
      <c r="E963" s="37">
        <v>50</v>
      </c>
      <c r="F963" s="38">
        <v>319</v>
      </c>
      <c r="G963" s="39" t="s">
        <v>54</v>
      </c>
      <c r="H963" s="40">
        <v>46174</v>
      </c>
      <c r="I963" s="41" t="s">
        <v>55</v>
      </c>
      <c r="J963" s="41" t="s">
        <v>56</v>
      </c>
      <c r="K963" s="41" t="s">
        <v>164</v>
      </c>
      <c r="L963" s="41" t="s">
        <v>58</v>
      </c>
      <c r="M963" s="42" t="s">
        <v>148</v>
      </c>
      <c r="N963" s="43" t="s">
        <v>951</v>
      </c>
      <c r="O963" s="44" t="s">
        <v>60</v>
      </c>
      <c r="P963" s="44"/>
      <c r="Q963" s="44"/>
      <c r="R963" s="45" t="s">
        <v>304</v>
      </c>
      <c r="S963" s="45" t="s">
        <v>305</v>
      </c>
      <c r="T963" s="44"/>
      <c r="U963" s="44"/>
      <c r="V963" s="45" t="str">
        <f t="array" ref="V963">IFERROR(INDEX(#REF!,MATCH($Q963,#REF!,0)),"")</f>
        <v/>
      </c>
      <c r="W963" s="45" t="str">
        <f t="array" ref="W963">IFERROR(INDEX(#REF!,MATCH($Q963,#REF!,0)),"")</f>
        <v/>
      </c>
      <c r="X963" s="46" t="str">
        <f t="array" ref="X963">IFERROR(INDEX(#REF!,MATCH($Q963,#REF!,0)),"")</f>
        <v/>
      </c>
      <c r="Y963" s="46" t="str">
        <f t="array" ref="Y963">IFERROR(INDEX(#REF!,MATCH($Q963,#REF!,0)),"")</f>
        <v/>
      </c>
      <c r="Z963" s="46" t="str">
        <f t="array" ref="Z963">IFERROR(INDEX(#REF!,MATCH($Q963,#REF!,0)),"")</f>
        <v/>
      </c>
      <c r="AA963" s="46" t="e">
        <f t="shared" si="12"/>
        <v>#VALUE!</v>
      </c>
      <c r="AB963" s="44"/>
      <c r="AC963" s="44"/>
      <c r="AD963" s="44"/>
    </row>
    <row r="964" spans="1:30" ht="15.75" hidden="1" customHeight="1">
      <c r="A964" s="76" t="s">
        <v>2175</v>
      </c>
      <c r="B964" s="47" t="s">
        <v>291</v>
      </c>
      <c r="C964" s="60" t="s">
        <v>2176</v>
      </c>
      <c r="D964" s="49" t="s">
        <v>53</v>
      </c>
      <c r="E964" s="49">
        <v>1</v>
      </c>
      <c r="F964" s="50">
        <v>750</v>
      </c>
      <c r="G964" s="51" t="s">
        <v>54</v>
      </c>
      <c r="H964" s="52">
        <v>46174</v>
      </c>
      <c r="I964" s="53" t="s">
        <v>55</v>
      </c>
      <c r="J964" s="53" t="s">
        <v>56</v>
      </c>
      <c r="K964" s="53" t="s">
        <v>164</v>
      </c>
      <c r="L964" s="53" t="s">
        <v>91</v>
      </c>
      <c r="M964" s="54" t="s">
        <v>109</v>
      </c>
      <c r="N964" s="55" t="s">
        <v>951</v>
      </c>
      <c r="O964" s="56" t="s">
        <v>60</v>
      </c>
      <c r="P964" s="56"/>
      <c r="Q964" s="56"/>
      <c r="R964" s="57">
        <f t="array" ref="R964">IFERROR(INDEX('BANCO DE DADOS'!$C$3:$C1104,MATCH(C964,'BANCO DE DADOS'!$B$3:$B1104,0),0),"")</f>
        <v>0</v>
      </c>
      <c r="S964" s="57" t="s">
        <v>2177</v>
      </c>
      <c r="T964" s="56"/>
      <c r="U964" s="56"/>
      <c r="V964" s="57" t="str">
        <f t="array" ref="V964">IFERROR(INDEX(#REF!,MATCH($Q964,#REF!,0)),"")</f>
        <v/>
      </c>
      <c r="W964" s="57" t="str">
        <f t="array" ref="W964">IFERROR(INDEX(#REF!,MATCH($Q964,#REF!,0)),"")</f>
        <v/>
      </c>
      <c r="X964" s="58" t="str">
        <f t="array" ref="X964">IFERROR(INDEX(#REF!,MATCH($Q964,#REF!,0)),"")</f>
        <v/>
      </c>
      <c r="Y964" s="58" t="str">
        <f t="array" ref="Y964">IFERROR(INDEX(#REF!,MATCH($Q964,#REF!,0)),"")</f>
        <v/>
      </c>
      <c r="Z964" s="58" t="str">
        <f t="array" ref="Z964">IFERROR(INDEX(#REF!,MATCH($Q964,#REF!,0)),"")</f>
        <v/>
      </c>
      <c r="AA964" s="58" t="e">
        <f t="shared" si="12"/>
        <v>#VALUE!</v>
      </c>
      <c r="AB964" s="56"/>
      <c r="AC964" s="56"/>
      <c r="AD964" s="56"/>
    </row>
    <row r="965" spans="1:30" ht="15.75" hidden="1" customHeight="1">
      <c r="A965" s="71" t="s">
        <v>2178</v>
      </c>
      <c r="B965" s="35" t="s">
        <v>317</v>
      </c>
      <c r="C965" s="36" t="s">
        <v>2179</v>
      </c>
      <c r="D965" s="37" t="s">
        <v>53</v>
      </c>
      <c r="E965" s="37">
        <v>3</v>
      </c>
      <c r="F965" s="38">
        <v>750</v>
      </c>
      <c r="G965" s="39" t="s">
        <v>54</v>
      </c>
      <c r="H965" s="40">
        <v>46174</v>
      </c>
      <c r="I965" s="41" t="s">
        <v>55</v>
      </c>
      <c r="J965" s="41" t="s">
        <v>56</v>
      </c>
      <c r="K965" s="41" t="s">
        <v>164</v>
      </c>
      <c r="L965" s="41" t="s">
        <v>91</v>
      </c>
      <c r="M965" s="42" t="s">
        <v>148</v>
      </c>
      <c r="N965" s="43" t="s">
        <v>951</v>
      </c>
      <c r="O965" s="44" t="s">
        <v>60</v>
      </c>
      <c r="P965" s="44"/>
      <c r="Q965" s="44"/>
      <c r="R965" s="45"/>
      <c r="S965" s="45" t="s">
        <v>781</v>
      </c>
      <c r="T965" s="44"/>
      <c r="U965" s="44"/>
      <c r="V965" s="45" t="str">
        <f t="array" ref="V965">IFERROR(INDEX(#REF!,MATCH($Q965,#REF!,0)),"")</f>
        <v/>
      </c>
      <c r="W965" s="45" t="str">
        <f t="array" ref="W965">IFERROR(INDEX(#REF!,MATCH($Q965,#REF!,0)),"")</f>
        <v/>
      </c>
      <c r="X965" s="46" t="str">
        <f t="array" ref="X965">IFERROR(INDEX(#REF!,MATCH($Q965,#REF!,0)),"")</f>
        <v/>
      </c>
      <c r="Y965" s="46" t="str">
        <f t="array" ref="Y965">IFERROR(INDEX(#REF!,MATCH($Q965,#REF!,0)),"")</f>
        <v/>
      </c>
      <c r="Z965" s="46" t="str">
        <f t="array" ref="Z965">IFERROR(INDEX(#REF!,MATCH($Q965,#REF!,0)),"")</f>
        <v/>
      </c>
      <c r="AA965" s="46" t="e">
        <f t="shared" si="12"/>
        <v>#VALUE!</v>
      </c>
      <c r="AB965" s="44"/>
      <c r="AC965" s="44"/>
      <c r="AD965" s="44"/>
    </row>
    <row r="966" spans="1:30" ht="15.75" hidden="1" customHeight="1">
      <c r="A966" s="76" t="s">
        <v>2180</v>
      </c>
      <c r="B966" s="47" t="s">
        <v>1049</v>
      </c>
      <c r="C966" s="60" t="s">
        <v>2181</v>
      </c>
      <c r="D966" s="49" t="s">
        <v>511</v>
      </c>
      <c r="E966" s="49">
        <v>10</v>
      </c>
      <c r="F966" s="50">
        <v>310</v>
      </c>
      <c r="G966" s="51" t="s">
        <v>54</v>
      </c>
      <c r="H966" s="52">
        <v>46174</v>
      </c>
      <c r="I966" s="53" t="s">
        <v>55</v>
      </c>
      <c r="J966" s="53" t="s">
        <v>56</v>
      </c>
      <c r="K966" s="53" t="s">
        <v>164</v>
      </c>
      <c r="L966" s="53" t="s">
        <v>58</v>
      </c>
      <c r="M966" s="54" t="s">
        <v>59</v>
      </c>
      <c r="N966" s="55" t="s">
        <v>951</v>
      </c>
      <c r="O966" s="56" t="s">
        <v>60</v>
      </c>
      <c r="P966" s="56"/>
      <c r="Q966" s="56"/>
      <c r="R966" s="57" t="s">
        <v>729</v>
      </c>
      <c r="S966" s="57" t="s">
        <v>730</v>
      </c>
      <c r="T966" s="56"/>
      <c r="U966" s="56"/>
      <c r="V966" s="57" t="str">
        <f t="array" ref="V966">IFERROR(INDEX(#REF!,MATCH($Q966,#REF!,0)),"")</f>
        <v/>
      </c>
      <c r="W966" s="57" t="str">
        <f t="array" ref="W966">IFERROR(INDEX(#REF!,MATCH($Q966,#REF!,0)),"")</f>
        <v/>
      </c>
      <c r="X966" s="58" t="str">
        <f t="array" ref="X966">IFERROR(INDEX(#REF!,MATCH($Q966,#REF!,0)),"")</f>
        <v/>
      </c>
      <c r="Y966" s="58" t="str">
        <f t="array" ref="Y966">IFERROR(INDEX(#REF!,MATCH($Q966,#REF!,0)),"")</f>
        <v/>
      </c>
      <c r="Z966" s="58" t="str">
        <f t="array" ref="Z966">IFERROR(INDEX(#REF!,MATCH($Q966,#REF!,0)),"")</f>
        <v/>
      </c>
      <c r="AA966" s="58" t="e">
        <f t="shared" si="12"/>
        <v>#VALUE!</v>
      </c>
      <c r="AB966" s="56"/>
      <c r="AC966" s="56"/>
      <c r="AD966" s="56"/>
    </row>
    <row r="967" spans="1:30" ht="15.75" hidden="1" customHeight="1">
      <c r="A967" s="71" t="s">
        <v>2182</v>
      </c>
      <c r="B967" s="35" t="s">
        <v>1049</v>
      </c>
      <c r="C967" s="36" t="s">
        <v>2183</v>
      </c>
      <c r="D967" s="37" t="s">
        <v>53</v>
      </c>
      <c r="E967" s="37">
        <v>100</v>
      </c>
      <c r="F967" s="38">
        <v>300</v>
      </c>
      <c r="G967" s="39" t="s">
        <v>54</v>
      </c>
      <c r="H967" s="40">
        <v>46174</v>
      </c>
      <c r="I967" s="41" t="s">
        <v>55</v>
      </c>
      <c r="J967" s="41" t="s">
        <v>56</v>
      </c>
      <c r="K967" s="41" t="s">
        <v>164</v>
      </c>
      <c r="L967" s="41" t="s">
        <v>58</v>
      </c>
      <c r="M967" s="42" t="s">
        <v>109</v>
      </c>
      <c r="N967" s="43" t="s">
        <v>951</v>
      </c>
      <c r="O967" s="44" t="s">
        <v>60</v>
      </c>
      <c r="P967" s="44"/>
      <c r="Q967" s="44"/>
      <c r="R967" s="45" t="s">
        <v>165</v>
      </c>
      <c r="S967" s="45" t="s">
        <v>505</v>
      </c>
      <c r="T967" s="44"/>
      <c r="U967" s="44"/>
      <c r="V967" s="45" t="str">
        <f t="array" ref="V967">IFERROR(INDEX(#REF!,MATCH($Q967,#REF!,0)),"")</f>
        <v/>
      </c>
      <c r="W967" s="45" t="str">
        <f t="array" ref="W967">IFERROR(INDEX(#REF!,MATCH($Q967,#REF!,0)),"")</f>
        <v/>
      </c>
      <c r="X967" s="46" t="str">
        <f t="array" ref="X967">IFERROR(INDEX(#REF!,MATCH($Q967,#REF!,0)),"")</f>
        <v/>
      </c>
      <c r="Y967" s="46" t="str">
        <f t="array" ref="Y967">IFERROR(INDEX(#REF!,MATCH($Q967,#REF!,0)),"")</f>
        <v/>
      </c>
      <c r="Z967" s="46" t="str">
        <f t="array" ref="Z967">IFERROR(INDEX(#REF!,MATCH($Q967,#REF!,0)),"")</f>
        <v/>
      </c>
      <c r="AA967" s="46" t="e">
        <f t="shared" si="12"/>
        <v>#VALUE!</v>
      </c>
      <c r="AB967" s="44"/>
      <c r="AC967" s="44"/>
      <c r="AD967" s="44"/>
    </row>
    <row r="968" spans="1:30" ht="15.75" hidden="1" customHeight="1">
      <c r="A968" s="76" t="s">
        <v>2184</v>
      </c>
      <c r="B968" s="47" t="s">
        <v>1049</v>
      </c>
      <c r="C968" s="60" t="s">
        <v>2185</v>
      </c>
      <c r="D968" s="49" t="s">
        <v>53</v>
      </c>
      <c r="E968" s="49">
        <v>120</v>
      </c>
      <c r="F968" s="50">
        <v>300</v>
      </c>
      <c r="G968" s="51" t="s">
        <v>54</v>
      </c>
      <c r="H968" s="52">
        <v>46174</v>
      </c>
      <c r="I968" s="53" t="s">
        <v>55</v>
      </c>
      <c r="J968" s="53" t="s">
        <v>56</v>
      </c>
      <c r="K968" s="53" t="s">
        <v>164</v>
      </c>
      <c r="L968" s="53" t="s">
        <v>58</v>
      </c>
      <c r="M968" s="54" t="s">
        <v>59</v>
      </c>
      <c r="N968" s="55" t="s">
        <v>951</v>
      </c>
      <c r="O968" s="56" t="s">
        <v>60</v>
      </c>
      <c r="P968" s="56"/>
      <c r="Q968" s="56"/>
      <c r="R968" s="57" t="s">
        <v>1400</v>
      </c>
      <c r="S968" s="57" t="s">
        <v>1401</v>
      </c>
      <c r="T968" s="56"/>
      <c r="U968" s="56"/>
      <c r="V968" s="57" t="str">
        <f t="array" ref="V968">IFERROR(INDEX(#REF!,MATCH($Q968,#REF!,0)),"")</f>
        <v/>
      </c>
      <c r="W968" s="57" t="str">
        <f t="array" ref="W968">IFERROR(INDEX(#REF!,MATCH($Q968,#REF!,0)),"")</f>
        <v/>
      </c>
      <c r="X968" s="58" t="str">
        <f t="array" ref="X968">IFERROR(INDEX(#REF!,MATCH($Q968,#REF!,0)),"")</f>
        <v/>
      </c>
      <c r="Y968" s="58" t="str">
        <f t="array" ref="Y968">IFERROR(INDEX(#REF!,MATCH($Q968,#REF!,0)),"")</f>
        <v/>
      </c>
      <c r="Z968" s="58" t="str">
        <f t="array" ref="Z968">IFERROR(INDEX(#REF!,MATCH($Q968,#REF!,0)),"")</f>
        <v/>
      </c>
      <c r="AA968" s="58" t="e">
        <f t="shared" si="12"/>
        <v>#VALUE!</v>
      </c>
      <c r="AB968" s="56"/>
      <c r="AC968" s="56"/>
      <c r="AD968" s="56"/>
    </row>
    <row r="969" spans="1:30" ht="15.75" hidden="1" customHeight="1">
      <c r="A969" s="71" t="s">
        <v>2186</v>
      </c>
      <c r="B969" s="35" t="s">
        <v>1049</v>
      </c>
      <c r="C969" s="36" t="s">
        <v>2187</v>
      </c>
      <c r="D969" s="37" t="s">
        <v>53</v>
      </c>
      <c r="E969" s="37">
        <v>48</v>
      </c>
      <c r="F969" s="38">
        <v>283.2</v>
      </c>
      <c r="G969" s="39" t="s">
        <v>54</v>
      </c>
      <c r="H969" s="40">
        <v>46143</v>
      </c>
      <c r="I969" s="41" t="s">
        <v>55</v>
      </c>
      <c r="J969" s="41" t="s">
        <v>56</v>
      </c>
      <c r="K969" s="41" t="s">
        <v>164</v>
      </c>
      <c r="L969" s="41" t="s">
        <v>58</v>
      </c>
      <c r="M969" s="42" t="s">
        <v>109</v>
      </c>
      <c r="N969" s="43" t="s">
        <v>951</v>
      </c>
      <c r="O969" s="44" t="s">
        <v>60</v>
      </c>
      <c r="P969" s="44"/>
      <c r="Q969" s="44"/>
      <c r="R969" s="45" t="s">
        <v>729</v>
      </c>
      <c r="S969" s="45" t="s">
        <v>730</v>
      </c>
      <c r="T969" s="44"/>
      <c r="U969" s="44"/>
      <c r="V969" s="45" t="str">
        <f t="array" ref="V969">IFERROR(INDEX(#REF!,MATCH($Q969,#REF!,0)),"")</f>
        <v/>
      </c>
      <c r="W969" s="45" t="str">
        <f t="array" ref="W969">IFERROR(INDEX(#REF!,MATCH($Q969,#REF!,0)),"")</f>
        <v/>
      </c>
      <c r="X969" s="46" t="str">
        <f t="array" ref="X969">IFERROR(INDEX(#REF!,MATCH($Q969,#REF!,0)),"")</f>
        <v/>
      </c>
      <c r="Y969" s="46" t="str">
        <f t="array" ref="Y969">IFERROR(INDEX(#REF!,MATCH($Q969,#REF!,0)),"")</f>
        <v/>
      </c>
      <c r="Z969" s="46" t="str">
        <f t="array" ref="Z969">IFERROR(INDEX(#REF!,MATCH($Q969,#REF!,0)),"")</f>
        <v/>
      </c>
      <c r="AA969" s="46" t="e">
        <f t="shared" si="12"/>
        <v>#VALUE!</v>
      </c>
      <c r="AB969" s="44"/>
      <c r="AC969" s="44"/>
      <c r="AD969" s="44"/>
    </row>
    <row r="970" spans="1:30" ht="15.75" hidden="1" customHeight="1">
      <c r="A970" s="76" t="s">
        <v>2188</v>
      </c>
      <c r="B970" s="47" t="s">
        <v>242</v>
      </c>
      <c r="C970" s="60" t="s">
        <v>2189</v>
      </c>
      <c r="D970" s="49" t="s">
        <v>2190</v>
      </c>
      <c r="E970" s="49">
        <v>5</v>
      </c>
      <c r="F970" s="50">
        <v>700</v>
      </c>
      <c r="G970" s="51" t="s">
        <v>54</v>
      </c>
      <c r="H970" s="52">
        <v>46174</v>
      </c>
      <c r="I970" s="53" t="s">
        <v>55</v>
      </c>
      <c r="J970" s="53" t="s">
        <v>56</v>
      </c>
      <c r="K970" s="53" t="s">
        <v>164</v>
      </c>
      <c r="L970" s="53" t="s">
        <v>91</v>
      </c>
      <c r="M970" s="54" t="s">
        <v>136</v>
      </c>
      <c r="N970" s="55" t="s">
        <v>951</v>
      </c>
      <c r="O970" s="56" t="s">
        <v>60</v>
      </c>
      <c r="P970" s="56"/>
      <c r="Q970" s="56"/>
      <c r="R970" s="57" t="s">
        <v>304</v>
      </c>
      <c r="S970" s="57" t="s">
        <v>305</v>
      </c>
      <c r="T970" s="56"/>
      <c r="U970" s="56"/>
      <c r="V970" s="57" t="str">
        <f t="array" ref="V970">IFERROR(INDEX(#REF!,MATCH($Q970,#REF!,0)),"")</f>
        <v/>
      </c>
      <c r="W970" s="57" t="str">
        <f t="array" ref="W970">IFERROR(INDEX(#REF!,MATCH($Q970,#REF!,0)),"")</f>
        <v/>
      </c>
      <c r="X970" s="58" t="str">
        <f t="array" ref="X970">IFERROR(INDEX(#REF!,MATCH($Q970,#REF!,0)),"")</f>
        <v/>
      </c>
      <c r="Y970" s="58" t="str">
        <f t="array" ref="Y970">IFERROR(INDEX(#REF!,MATCH($Q970,#REF!,0)),"")</f>
        <v/>
      </c>
      <c r="Z970" s="58" t="str">
        <f t="array" ref="Z970">IFERROR(INDEX(#REF!,MATCH($Q970,#REF!,0)),"")</f>
        <v/>
      </c>
      <c r="AA970" s="58" t="e">
        <f t="shared" si="12"/>
        <v>#VALUE!</v>
      </c>
      <c r="AB970" s="56"/>
      <c r="AC970" s="56"/>
      <c r="AD970" s="56"/>
    </row>
    <row r="971" spans="1:30" ht="15.75" hidden="1" customHeight="1">
      <c r="A971" s="71" t="s">
        <v>2191</v>
      </c>
      <c r="B971" s="35" t="s">
        <v>1049</v>
      </c>
      <c r="C971" s="36" t="s">
        <v>2192</v>
      </c>
      <c r="D971" s="37" t="s">
        <v>53</v>
      </c>
      <c r="E971" s="37">
        <v>30</v>
      </c>
      <c r="F971" s="38">
        <v>258</v>
      </c>
      <c r="G971" s="39" t="s">
        <v>54</v>
      </c>
      <c r="H971" s="40">
        <v>46143</v>
      </c>
      <c r="I971" s="41" t="s">
        <v>55</v>
      </c>
      <c r="J971" s="41" t="s">
        <v>56</v>
      </c>
      <c r="K971" s="41" t="s">
        <v>164</v>
      </c>
      <c r="L971" s="41" t="s">
        <v>58</v>
      </c>
      <c r="M971" s="42" t="s">
        <v>153</v>
      </c>
      <c r="N971" s="43" t="s">
        <v>951</v>
      </c>
      <c r="O971" s="44" t="s">
        <v>60</v>
      </c>
      <c r="P971" s="44"/>
      <c r="Q971" s="44"/>
      <c r="R971" s="45" t="s">
        <v>158</v>
      </c>
      <c r="S971" s="45" t="s">
        <v>515</v>
      </c>
      <c r="T971" s="44"/>
      <c r="U971" s="44"/>
      <c r="V971" s="45" t="str">
        <f t="array" ref="V971">IFERROR(INDEX(#REF!,MATCH($Q971,#REF!,0)),"")</f>
        <v/>
      </c>
      <c r="W971" s="45" t="str">
        <f t="array" ref="W971">IFERROR(INDEX(#REF!,MATCH($Q971,#REF!,0)),"")</f>
        <v/>
      </c>
      <c r="X971" s="46" t="str">
        <f t="array" ref="X971">IFERROR(INDEX(#REF!,MATCH($Q971,#REF!,0)),"")</f>
        <v/>
      </c>
      <c r="Y971" s="46" t="str">
        <f t="array" ref="Y971">IFERROR(INDEX(#REF!,MATCH($Q971,#REF!,0)),"")</f>
        <v/>
      </c>
      <c r="Z971" s="46" t="str">
        <f t="array" ref="Z971">IFERROR(INDEX(#REF!,MATCH($Q971,#REF!,0)),"")</f>
        <v/>
      </c>
      <c r="AA971" s="46" t="e">
        <f t="shared" si="12"/>
        <v>#VALUE!</v>
      </c>
      <c r="AB971" s="44"/>
      <c r="AC971" s="44"/>
      <c r="AD971" s="44"/>
    </row>
    <row r="972" spans="1:30" ht="15.75" hidden="1" customHeight="1">
      <c r="A972" s="76" t="s">
        <v>2193</v>
      </c>
      <c r="B972" s="47" t="s">
        <v>1049</v>
      </c>
      <c r="C972" s="60" t="s">
        <v>2194</v>
      </c>
      <c r="D972" s="49" t="s">
        <v>511</v>
      </c>
      <c r="E972" s="49">
        <v>10</v>
      </c>
      <c r="F972" s="50">
        <v>250</v>
      </c>
      <c r="G972" s="51" t="s">
        <v>54</v>
      </c>
      <c r="H972" s="52">
        <v>46143</v>
      </c>
      <c r="I972" s="53" t="s">
        <v>55</v>
      </c>
      <c r="J972" s="53" t="s">
        <v>56</v>
      </c>
      <c r="K972" s="53" t="s">
        <v>164</v>
      </c>
      <c r="L972" s="53" t="s">
        <v>58</v>
      </c>
      <c r="M972" s="54" t="s">
        <v>73</v>
      </c>
      <c r="N972" s="55" t="s">
        <v>951</v>
      </c>
      <c r="O972" s="56" t="s">
        <v>60</v>
      </c>
      <c r="P972" s="56"/>
      <c r="Q972" s="56"/>
      <c r="R972" s="57" t="s">
        <v>729</v>
      </c>
      <c r="S972" s="57" t="s">
        <v>730</v>
      </c>
      <c r="T972" s="56"/>
      <c r="U972" s="56"/>
      <c r="V972" s="57" t="str">
        <f t="array" ref="V972">IFERROR(INDEX(#REF!,MATCH($Q972,#REF!,0)),"")</f>
        <v/>
      </c>
      <c r="W972" s="57" t="str">
        <f t="array" ref="W972">IFERROR(INDEX(#REF!,MATCH($Q972,#REF!,0)),"")</f>
        <v/>
      </c>
      <c r="X972" s="58" t="str">
        <f t="array" ref="X972">IFERROR(INDEX(#REF!,MATCH($Q972,#REF!,0)),"")</f>
        <v/>
      </c>
      <c r="Y972" s="58" t="str">
        <f t="array" ref="Y972">IFERROR(INDEX(#REF!,MATCH($Q972,#REF!,0)),"")</f>
        <v/>
      </c>
      <c r="Z972" s="58" t="str">
        <f t="array" ref="Z972">IFERROR(INDEX(#REF!,MATCH($Q972,#REF!,0)),"")</f>
        <v/>
      </c>
      <c r="AA972" s="58" t="e">
        <f t="shared" si="12"/>
        <v>#VALUE!</v>
      </c>
      <c r="AB972" s="56"/>
      <c r="AC972" s="56"/>
      <c r="AD972" s="56"/>
    </row>
    <row r="973" spans="1:30" ht="15.75" hidden="1" customHeight="1">
      <c r="A973" s="71" t="s">
        <v>2195</v>
      </c>
      <c r="B973" s="35" t="s">
        <v>1049</v>
      </c>
      <c r="C973" s="36" t="s">
        <v>2196</v>
      </c>
      <c r="D973" s="37" t="s">
        <v>53</v>
      </c>
      <c r="E973" s="37">
        <v>20</v>
      </c>
      <c r="F973" s="38">
        <v>250</v>
      </c>
      <c r="G973" s="39" t="s">
        <v>54</v>
      </c>
      <c r="H973" s="40">
        <v>46143</v>
      </c>
      <c r="I973" s="41" t="s">
        <v>55</v>
      </c>
      <c r="J973" s="41" t="s">
        <v>56</v>
      </c>
      <c r="K973" s="41" t="s">
        <v>164</v>
      </c>
      <c r="L973" s="41" t="s">
        <v>58</v>
      </c>
      <c r="M973" s="42" t="s">
        <v>59</v>
      </c>
      <c r="N973" s="43" t="s">
        <v>951</v>
      </c>
      <c r="O973" s="44" t="s">
        <v>60</v>
      </c>
      <c r="P973" s="44"/>
      <c r="Q973" s="44"/>
      <c r="R973" s="45" t="s">
        <v>304</v>
      </c>
      <c r="S973" s="45" t="s">
        <v>305</v>
      </c>
      <c r="T973" s="44"/>
      <c r="U973" s="44"/>
      <c r="V973" s="45" t="str">
        <f t="array" ref="V973">IFERROR(INDEX(#REF!,MATCH($Q973,#REF!,0)),"")</f>
        <v/>
      </c>
      <c r="W973" s="45" t="str">
        <f t="array" ref="W973">IFERROR(INDEX(#REF!,MATCH($Q973,#REF!,0)),"")</f>
        <v/>
      </c>
      <c r="X973" s="46" t="str">
        <f t="array" ref="X973">IFERROR(INDEX(#REF!,MATCH($Q973,#REF!,0)),"")</f>
        <v/>
      </c>
      <c r="Y973" s="46" t="str">
        <f t="array" ref="Y973">IFERROR(INDEX(#REF!,MATCH($Q973,#REF!,0)),"")</f>
        <v/>
      </c>
      <c r="Z973" s="46" t="str">
        <f t="array" ref="Z973">IFERROR(INDEX(#REF!,MATCH($Q973,#REF!,0)),"")</f>
        <v/>
      </c>
      <c r="AA973" s="46" t="e">
        <f t="shared" si="12"/>
        <v>#VALUE!</v>
      </c>
      <c r="AB973" s="44"/>
      <c r="AC973" s="44"/>
      <c r="AD973" s="44"/>
    </row>
    <row r="974" spans="1:30" ht="15.75" hidden="1" customHeight="1">
      <c r="A974" s="76" t="s">
        <v>2197</v>
      </c>
      <c r="B974" s="47" t="s">
        <v>219</v>
      </c>
      <c r="C974" s="60" t="s">
        <v>783</v>
      </c>
      <c r="D974" s="49" t="s">
        <v>53</v>
      </c>
      <c r="E974" s="49">
        <v>4</v>
      </c>
      <c r="F974" s="50">
        <v>640</v>
      </c>
      <c r="G974" s="51" t="s">
        <v>54</v>
      </c>
      <c r="H974" s="52">
        <v>46174</v>
      </c>
      <c r="I974" s="53" t="s">
        <v>55</v>
      </c>
      <c r="J974" s="53" t="s">
        <v>56</v>
      </c>
      <c r="K974" s="53" t="s">
        <v>164</v>
      </c>
      <c r="L974" s="53" t="s">
        <v>84</v>
      </c>
      <c r="M974" s="54" t="s">
        <v>102</v>
      </c>
      <c r="N974" s="55" t="s">
        <v>951</v>
      </c>
      <c r="O974" s="56" t="s">
        <v>60</v>
      </c>
      <c r="P974" s="56"/>
      <c r="Q974" s="56"/>
      <c r="R974" s="57" t="s">
        <v>780</v>
      </c>
      <c r="S974" s="57" t="s">
        <v>781</v>
      </c>
      <c r="T974" s="56"/>
      <c r="U974" s="56"/>
      <c r="V974" s="57" t="str">
        <f t="array" ref="V974">IFERROR(INDEX(#REF!,MATCH($Q974,#REF!,0)),"")</f>
        <v/>
      </c>
      <c r="W974" s="57" t="str">
        <f t="array" ref="W974">IFERROR(INDEX(#REF!,MATCH($Q974,#REF!,0)),"")</f>
        <v/>
      </c>
      <c r="X974" s="58" t="str">
        <f t="array" ref="X974">IFERROR(INDEX(#REF!,MATCH($Q974,#REF!,0)),"")</f>
        <v/>
      </c>
      <c r="Y974" s="58" t="str">
        <f t="array" ref="Y974">IFERROR(INDEX(#REF!,MATCH($Q974,#REF!,0)),"")</f>
        <v/>
      </c>
      <c r="Z974" s="58" t="str">
        <f t="array" ref="Z974">IFERROR(INDEX(#REF!,MATCH($Q974,#REF!,0)),"")</f>
        <v/>
      </c>
      <c r="AA974" s="58" t="e">
        <f t="shared" si="12"/>
        <v>#VALUE!</v>
      </c>
      <c r="AB974" s="56"/>
      <c r="AC974" s="56"/>
      <c r="AD974" s="56"/>
    </row>
    <row r="975" spans="1:30" ht="15.75" hidden="1" customHeight="1">
      <c r="A975" s="71" t="s">
        <v>2198</v>
      </c>
      <c r="B975" s="35" t="s">
        <v>247</v>
      </c>
      <c r="C975" s="36" t="s">
        <v>783</v>
      </c>
      <c r="D975" s="37" t="s">
        <v>53</v>
      </c>
      <c r="E975" s="37">
        <v>4</v>
      </c>
      <c r="F975" s="38">
        <v>640</v>
      </c>
      <c r="G975" s="39" t="s">
        <v>54</v>
      </c>
      <c r="H975" s="40">
        <v>46174</v>
      </c>
      <c r="I975" s="41" t="s">
        <v>55</v>
      </c>
      <c r="J975" s="41" t="s">
        <v>56</v>
      </c>
      <c r="K975" s="41" t="s">
        <v>164</v>
      </c>
      <c r="L975" s="41" t="s">
        <v>84</v>
      </c>
      <c r="M975" s="42" t="s">
        <v>102</v>
      </c>
      <c r="N975" s="43" t="s">
        <v>951</v>
      </c>
      <c r="O975" s="44" t="s">
        <v>60</v>
      </c>
      <c r="P975" s="44"/>
      <c r="Q975" s="44"/>
      <c r="R975" s="45" t="s">
        <v>780</v>
      </c>
      <c r="S975" s="45" t="s">
        <v>781</v>
      </c>
      <c r="T975" s="44"/>
      <c r="U975" s="44"/>
      <c r="V975" s="45" t="str">
        <f t="array" ref="V975">IFERROR(INDEX(#REF!,MATCH($Q975,#REF!,0)),"")</f>
        <v/>
      </c>
      <c r="W975" s="45" t="str">
        <f t="array" ref="W975">IFERROR(INDEX(#REF!,MATCH($Q975,#REF!,0)),"")</f>
        <v/>
      </c>
      <c r="X975" s="46" t="str">
        <f t="array" ref="X975">IFERROR(INDEX(#REF!,MATCH($Q975,#REF!,0)),"")</f>
        <v/>
      </c>
      <c r="Y975" s="46" t="str">
        <f t="array" ref="Y975">IFERROR(INDEX(#REF!,MATCH($Q975,#REF!,0)),"")</f>
        <v/>
      </c>
      <c r="Z975" s="46" t="str">
        <f t="array" ref="Z975">IFERROR(INDEX(#REF!,MATCH($Q975,#REF!,0)),"")</f>
        <v/>
      </c>
      <c r="AA975" s="46" t="e">
        <f t="shared" si="12"/>
        <v>#VALUE!</v>
      </c>
      <c r="AB975" s="44"/>
      <c r="AC975" s="44"/>
      <c r="AD975" s="44"/>
    </row>
    <row r="976" spans="1:30" ht="15.75" hidden="1" customHeight="1">
      <c r="A976" s="76" t="s">
        <v>2199</v>
      </c>
      <c r="B976" s="47" t="s">
        <v>295</v>
      </c>
      <c r="C976" s="60" t="s">
        <v>2200</v>
      </c>
      <c r="D976" s="49" t="s">
        <v>53</v>
      </c>
      <c r="E976" s="49">
        <v>3</v>
      </c>
      <c r="F976" s="50">
        <v>600</v>
      </c>
      <c r="G976" s="51" t="s">
        <v>54</v>
      </c>
      <c r="H976" s="52">
        <v>46174</v>
      </c>
      <c r="I976" s="53" t="s">
        <v>55</v>
      </c>
      <c r="J976" s="53" t="s">
        <v>56</v>
      </c>
      <c r="K976" s="53" t="s">
        <v>164</v>
      </c>
      <c r="L976" s="53" t="s">
        <v>91</v>
      </c>
      <c r="M976" s="54" t="s">
        <v>136</v>
      </c>
      <c r="N976" s="55" t="s">
        <v>951</v>
      </c>
      <c r="O976" s="56" t="s">
        <v>60</v>
      </c>
      <c r="P976" s="56"/>
      <c r="Q976" s="56"/>
      <c r="R976" s="57" t="s">
        <v>322</v>
      </c>
      <c r="S976" s="57" t="s">
        <v>323</v>
      </c>
      <c r="T976" s="56"/>
      <c r="U976" s="56"/>
      <c r="V976" s="57" t="str">
        <f t="array" ref="V976">IFERROR(INDEX(#REF!,MATCH($Q976,#REF!,0)),"")</f>
        <v/>
      </c>
      <c r="W976" s="57" t="str">
        <f t="array" ref="W976">IFERROR(INDEX(#REF!,MATCH($Q976,#REF!,0)),"")</f>
        <v/>
      </c>
      <c r="X976" s="58" t="str">
        <f t="array" ref="X976">IFERROR(INDEX(#REF!,MATCH($Q976,#REF!,0)),"")</f>
        <v/>
      </c>
      <c r="Y976" s="58" t="str">
        <f t="array" ref="Y976">IFERROR(INDEX(#REF!,MATCH($Q976,#REF!,0)),"")</f>
        <v/>
      </c>
      <c r="Z976" s="58" t="str">
        <f t="array" ref="Z976">IFERROR(INDEX(#REF!,MATCH($Q976,#REF!,0)),"")</f>
        <v/>
      </c>
      <c r="AA976" s="58" t="e">
        <f t="shared" si="12"/>
        <v>#VALUE!</v>
      </c>
      <c r="AB976" s="56"/>
      <c r="AC976" s="56"/>
      <c r="AD976" s="56"/>
    </row>
    <row r="977" spans="1:30" ht="15.75" hidden="1" customHeight="1">
      <c r="A977" s="71" t="s">
        <v>2201</v>
      </c>
      <c r="B977" s="35" t="s">
        <v>652</v>
      </c>
      <c r="C977" s="36" t="s">
        <v>2202</v>
      </c>
      <c r="D977" s="37" t="s">
        <v>53</v>
      </c>
      <c r="E977" s="37">
        <v>2</v>
      </c>
      <c r="F977" s="38">
        <v>600</v>
      </c>
      <c r="G977" s="39" t="s">
        <v>54</v>
      </c>
      <c r="H977" s="40">
        <v>46174</v>
      </c>
      <c r="I977" s="41" t="s">
        <v>55</v>
      </c>
      <c r="J977" s="41" t="s">
        <v>56</v>
      </c>
      <c r="K977" s="41" t="s">
        <v>164</v>
      </c>
      <c r="L977" s="41" t="s">
        <v>91</v>
      </c>
      <c r="M977" s="42" t="s">
        <v>153</v>
      </c>
      <c r="N977" s="43" t="s">
        <v>951</v>
      </c>
      <c r="O977" s="44" t="s">
        <v>60</v>
      </c>
      <c r="P977" s="44"/>
      <c r="Q977" s="44"/>
      <c r="R977" s="45"/>
      <c r="S977" s="45" t="s">
        <v>2139</v>
      </c>
      <c r="T977" s="44"/>
      <c r="U977" s="44"/>
      <c r="V977" s="45" t="str">
        <f t="array" ref="V977">IFERROR(INDEX(#REF!,MATCH($Q977,#REF!,0)),"")</f>
        <v/>
      </c>
      <c r="W977" s="45" t="str">
        <f t="array" ref="W977">IFERROR(INDEX(#REF!,MATCH($Q977,#REF!,0)),"")</f>
        <v/>
      </c>
      <c r="X977" s="46" t="str">
        <f t="array" ref="X977">IFERROR(INDEX(#REF!,MATCH($Q977,#REF!,0)),"")</f>
        <v/>
      </c>
      <c r="Y977" s="46" t="str">
        <f t="array" ref="Y977">IFERROR(INDEX(#REF!,MATCH($Q977,#REF!,0)),"")</f>
        <v/>
      </c>
      <c r="Z977" s="46" t="str">
        <f t="array" ref="Z977">IFERROR(INDEX(#REF!,MATCH($Q977,#REF!,0)),"")</f>
        <v/>
      </c>
      <c r="AA977" s="46" t="e">
        <f t="shared" si="12"/>
        <v>#VALUE!</v>
      </c>
      <c r="AB977" s="44"/>
      <c r="AC977" s="44"/>
      <c r="AD977" s="44"/>
    </row>
    <row r="978" spans="1:30" ht="15.75" hidden="1" customHeight="1">
      <c r="A978" s="76" t="s">
        <v>2203</v>
      </c>
      <c r="B978" s="47" t="s">
        <v>1049</v>
      </c>
      <c r="C978" s="60" t="s">
        <v>2204</v>
      </c>
      <c r="D978" s="49" t="s">
        <v>53</v>
      </c>
      <c r="E978" s="49">
        <v>30</v>
      </c>
      <c r="F978" s="50">
        <v>237</v>
      </c>
      <c r="G978" s="51" t="s">
        <v>54</v>
      </c>
      <c r="H978" s="52">
        <v>46143</v>
      </c>
      <c r="I978" s="53" t="s">
        <v>55</v>
      </c>
      <c r="J978" s="53" t="s">
        <v>56</v>
      </c>
      <c r="K978" s="53" t="s">
        <v>164</v>
      </c>
      <c r="L978" s="53" t="s">
        <v>58</v>
      </c>
      <c r="M978" s="54" t="s">
        <v>153</v>
      </c>
      <c r="N978" s="55" t="s">
        <v>951</v>
      </c>
      <c r="O978" s="56" t="s">
        <v>60</v>
      </c>
      <c r="P978" s="56"/>
      <c r="Q978" s="56"/>
      <c r="R978" s="57" t="s">
        <v>304</v>
      </c>
      <c r="S978" s="57" t="s">
        <v>305</v>
      </c>
      <c r="T978" s="56"/>
      <c r="U978" s="56"/>
      <c r="V978" s="57" t="str">
        <f t="array" ref="V978">IFERROR(INDEX(#REF!,MATCH($Q978,#REF!,0)),"")</f>
        <v/>
      </c>
      <c r="W978" s="57" t="str">
        <f t="array" ref="W978">IFERROR(INDEX(#REF!,MATCH($Q978,#REF!,0)),"")</f>
        <v/>
      </c>
      <c r="X978" s="58" t="str">
        <f t="array" ref="X978">IFERROR(INDEX(#REF!,MATCH($Q978,#REF!,0)),"")</f>
        <v/>
      </c>
      <c r="Y978" s="58" t="str">
        <f t="array" ref="Y978">IFERROR(INDEX(#REF!,MATCH($Q978,#REF!,0)),"")</f>
        <v/>
      </c>
      <c r="Z978" s="58" t="str">
        <f t="array" ref="Z978">IFERROR(INDEX(#REF!,MATCH($Q978,#REF!,0)),"")</f>
        <v/>
      </c>
      <c r="AA978" s="58" t="e">
        <f t="shared" si="12"/>
        <v>#VALUE!</v>
      </c>
      <c r="AB978" s="56"/>
      <c r="AC978" s="56"/>
      <c r="AD978" s="56"/>
    </row>
    <row r="979" spans="1:30" ht="15.75" hidden="1" customHeight="1">
      <c r="A979" s="71" t="s">
        <v>2205</v>
      </c>
      <c r="B979" s="35" t="s">
        <v>1049</v>
      </c>
      <c r="C979" s="36" t="s">
        <v>2206</v>
      </c>
      <c r="D979" s="37" t="s">
        <v>53</v>
      </c>
      <c r="E979" s="37">
        <v>30</v>
      </c>
      <c r="F979" s="38">
        <v>216</v>
      </c>
      <c r="G979" s="39" t="s">
        <v>54</v>
      </c>
      <c r="H979" s="40">
        <v>46143</v>
      </c>
      <c r="I979" s="41" t="s">
        <v>55</v>
      </c>
      <c r="J979" s="41" t="s">
        <v>56</v>
      </c>
      <c r="K979" s="41" t="s">
        <v>164</v>
      </c>
      <c r="L979" s="41" t="s">
        <v>58</v>
      </c>
      <c r="M979" s="42" t="s">
        <v>136</v>
      </c>
      <c r="N979" s="43" t="s">
        <v>951</v>
      </c>
      <c r="O979" s="44" t="s">
        <v>60</v>
      </c>
      <c r="P979" s="44"/>
      <c r="Q979" s="44"/>
      <c r="R979" s="45" t="s">
        <v>729</v>
      </c>
      <c r="S979" s="45" t="s">
        <v>730</v>
      </c>
      <c r="T979" s="44"/>
      <c r="U979" s="44"/>
      <c r="V979" s="45" t="str">
        <f t="array" ref="V979">IFERROR(INDEX(#REF!,MATCH($Q979,#REF!,0)),"")</f>
        <v/>
      </c>
      <c r="W979" s="45" t="str">
        <f t="array" ref="W979">IFERROR(INDEX(#REF!,MATCH($Q979,#REF!,0)),"")</f>
        <v/>
      </c>
      <c r="X979" s="46" t="str">
        <f t="array" ref="X979">IFERROR(INDEX(#REF!,MATCH($Q979,#REF!,0)),"")</f>
        <v/>
      </c>
      <c r="Y979" s="46" t="str">
        <f t="array" ref="Y979">IFERROR(INDEX(#REF!,MATCH($Q979,#REF!,0)),"")</f>
        <v/>
      </c>
      <c r="Z979" s="46" t="str">
        <f t="array" ref="Z979">IFERROR(INDEX(#REF!,MATCH($Q979,#REF!,0)),"")</f>
        <v/>
      </c>
      <c r="AA979" s="46" t="e">
        <f t="shared" si="12"/>
        <v>#VALUE!</v>
      </c>
      <c r="AB979" s="44"/>
      <c r="AC979" s="44"/>
      <c r="AD979" s="44"/>
    </row>
    <row r="980" spans="1:30" ht="15.75" hidden="1" customHeight="1">
      <c r="A980" s="76" t="s">
        <v>2207</v>
      </c>
      <c r="B980" s="47" t="s">
        <v>317</v>
      </c>
      <c r="C980" s="60" t="s">
        <v>1278</v>
      </c>
      <c r="D980" s="49" t="s">
        <v>53</v>
      </c>
      <c r="E980" s="49">
        <v>20</v>
      </c>
      <c r="F980" s="50">
        <v>600</v>
      </c>
      <c r="G980" s="51" t="s">
        <v>54</v>
      </c>
      <c r="H980" s="52">
        <v>46174</v>
      </c>
      <c r="I980" s="53" t="s">
        <v>55</v>
      </c>
      <c r="J980" s="53" t="s">
        <v>56</v>
      </c>
      <c r="K980" s="53" t="s">
        <v>164</v>
      </c>
      <c r="L980" s="53" t="s">
        <v>58</v>
      </c>
      <c r="M980" s="54" t="s">
        <v>109</v>
      </c>
      <c r="N980" s="55" t="s">
        <v>951</v>
      </c>
      <c r="O980" s="56" t="s">
        <v>60</v>
      </c>
      <c r="P980" s="56"/>
      <c r="Q980" s="56"/>
      <c r="R980" s="57" t="s">
        <v>228</v>
      </c>
      <c r="S980" s="57" t="s">
        <v>229</v>
      </c>
      <c r="T980" s="56"/>
      <c r="U980" s="56"/>
      <c r="V980" s="57" t="str">
        <f t="array" ref="V980">IFERROR(INDEX(#REF!,MATCH($Q980,#REF!,0)),"")</f>
        <v/>
      </c>
      <c r="W980" s="57" t="str">
        <f t="array" ref="W980">IFERROR(INDEX(#REF!,MATCH($Q980,#REF!,0)),"")</f>
        <v/>
      </c>
      <c r="X980" s="58" t="str">
        <f t="array" ref="X980">IFERROR(INDEX(#REF!,MATCH($Q980,#REF!,0)),"")</f>
        <v/>
      </c>
      <c r="Y980" s="58" t="str">
        <f t="array" ref="Y980">IFERROR(INDEX(#REF!,MATCH($Q980,#REF!,0)),"")</f>
        <v/>
      </c>
      <c r="Z980" s="58" t="str">
        <f t="array" ref="Z980">IFERROR(INDEX(#REF!,MATCH($Q980,#REF!,0)),"")</f>
        <v/>
      </c>
      <c r="AA980" s="58" t="e">
        <f t="shared" si="12"/>
        <v>#VALUE!</v>
      </c>
      <c r="AB980" s="56"/>
      <c r="AC980" s="56"/>
      <c r="AD980" s="56"/>
    </row>
    <row r="981" spans="1:30" ht="15.75" hidden="1" customHeight="1">
      <c r="A981" s="71" t="s">
        <v>2208</v>
      </c>
      <c r="B981" s="71" t="s">
        <v>247</v>
      </c>
      <c r="C981" s="36" t="s">
        <v>2209</v>
      </c>
      <c r="D981" s="72" t="s">
        <v>53</v>
      </c>
      <c r="E981" s="72">
        <v>4</v>
      </c>
      <c r="F981" s="73">
        <v>600</v>
      </c>
      <c r="G981" s="74" t="s">
        <v>54</v>
      </c>
      <c r="H981" s="86">
        <v>46174</v>
      </c>
      <c r="I981" s="75" t="s">
        <v>55</v>
      </c>
      <c r="J981" s="75" t="s">
        <v>56</v>
      </c>
      <c r="K981" s="75" t="s">
        <v>164</v>
      </c>
      <c r="L981" s="75" t="s">
        <v>91</v>
      </c>
      <c r="M981" s="42" t="s">
        <v>102</v>
      </c>
      <c r="N981" s="69" t="s">
        <v>951</v>
      </c>
      <c r="O981" s="44" t="s">
        <v>60</v>
      </c>
      <c r="P981" s="44"/>
      <c r="Q981" s="44"/>
      <c r="R981" s="45" t="str">
        <f t="array" ref="R981">IFERROR(INDEX('BANCO DE DADOS'!$C$3:$C1104,MATCH(C981,'BANCO DE DADOS'!$B$3:$B1104,0),0),"")</f>
        <v>CEIB - RECARGA DE EXTINTOR</v>
      </c>
      <c r="S981" s="45" t="str">
        <f t="array" ref="S981">IFERROR(INDEX('BANCO DE DADOS'!$D$3:$D1104,MATCH(C981,'BANCO DE DADOS'!$B$3:$B1104,0),0),"")</f>
        <v>SERVIÇOS DE MANUTENÇÃO - SISTEMAS DE PROTEÇÃO CONTRA INCÊNDIO</v>
      </c>
      <c r="T981" s="44"/>
      <c r="U981" s="44"/>
      <c r="V981" s="45" t="str">
        <f t="array" ref="V981">IFERROR(INDEX(#REF!,MATCH($Q981,#REF!,0)),"")</f>
        <v/>
      </c>
      <c r="W981" s="45" t="str">
        <f t="array" ref="W981">IFERROR(INDEX(#REF!,MATCH($Q981,#REF!,0)),"")</f>
        <v/>
      </c>
      <c r="X981" s="46" t="str">
        <f t="array" ref="X981">IFERROR(INDEX(#REF!,MATCH($Q981,#REF!,0)),"")</f>
        <v/>
      </c>
      <c r="Y981" s="46" t="str">
        <f t="array" ref="Y981">IFERROR(INDEX(#REF!,MATCH($Q981,#REF!,0)),"")</f>
        <v/>
      </c>
      <c r="Z981" s="46" t="str">
        <f t="array" ref="Z981">IFERROR(INDEX(#REF!,MATCH($Q981,#REF!,0)),"")</f>
        <v/>
      </c>
      <c r="AA981" s="46" t="e">
        <f t="shared" si="12"/>
        <v>#VALUE!</v>
      </c>
      <c r="AB981" s="44"/>
      <c r="AC981" s="44"/>
      <c r="AD981" s="44"/>
    </row>
    <row r="982" spans="1:30" ht="15.75" hidden="1" customHeight="1">
      <c r="A982" s="76" t="s">
        <v>2210</v>
      </c>
      <c r="B982" s="47" t="s">
        <v>1049</v>
      </c>
      <c r="C982" s="60" t="s">
        <v>2211</v>
      </c>
      <c r="D982" s="49" t="s">
        <v>511</v>
      </c>
      <c r="E982" s="49">
        <v>10</v>
      </c>
      <c r="F982" s="50">
        <v>210</v>
      </c>
      <c r="G982" s="51" t="s">
        <v>54</v>
      </c>
      <c r="H982" s="52">
        <v>46143</v>
      </c>
      <c r="I982" s="53" t="s">
        <v>55</v>
      </c>
      <c r="J982" s="53" t="s">
        <v>56</v>
      </c>
      <c r="K982" s="53" t="s">
        <v>164</v>
      </c>
      <c r="L982" s="53" t="s">
        <v>58</v>
      </c>
      <c r="M982" s="54" t="s">
        <v>59</v>
      </c>
      <c r="N982" s="55" t="s">
        <v>951</v>
      </c>
      <c r="O982" s="56" t="s">
        <v>60</v>
      </c>
      <c r="P982" s="56"/>
      <c r="Q982" s="56"/>
      <c r="R982" s="57" t="s">
        <v>729</v>
      </c>
      <c r="S982" s="57" t="s">
        <v>730</v>
      </c>
      <c r="T982" s="56"/>
      <c r="U982" s="56"/>
      <c r="V982" s="57" t="str">
        <f t="array" ref="V982">IFERROR(INDEX(#REF!,MATCH($Q982,#REF!,0)),"")</f>
        <v/>
      </c>
      <c r="W982" s="57" t="str">
        <f t="array" ref="W982">IFERROR(INDEX(#REF!,MATCH($Q982,#REF!,0)),"")</f>
        <v/>
      </c>
      <c r="X982" s="58" t="str">
        <f t="array" ref="X982">IFERROR(INDEX(#REF!,MATCH($Q982,#REF!,0)),"")</f>
        <v/>
      </c>
      <c r="Y982" s="58" t="str">
        <f t="array" ref="Y982">IFERROR(INDEX(#REF!,MATCH($Q982,#REF!,0)),"")</f>
        <v/>
      </c>
      <c r="Z982" s="58" t="str">
        <f t="array" ref="Z982">IFERROR(INDEX(#REF!,MATCH($Q982,#REF!,0)),"")</f>
        <v/>
      </c>
      <c r="AA982" s="58" t="e">
        <f t="shared" si="12"/>
        <v>#VALUE!</v>
      </c>
      <c r="AB982" s="56"/>
      <c r="AC982" s="56"/>
      <c r="AD982" s="56"/>
    </row>
    <row r="983" spans="1:30" ht="15.75" hidden="1" customHeight="1">
      <c r="A983" s="71" t="s">
        <v>2212</v>
      </c>
      <c r="B983" s="35" t="s">
        <v>1049</v>
      </c>
      <c r="C983" s="36" t="s">
        <v>2213</v>
      </c>
      <c r="D983" s="37" t="s">
        <v>53</v>
      </c>
      <c r="E983" s="37">
        <v>30</v>
      </c>
      <c r="F983" s="38">
        <v>202.5</v>
      </c>
      <c r="G983" s="39" t="s">
        <v>54</v>
      </c>
      <c r="H983" s="40">
        <v>46143</v>
      </c>
      <c r="I983" s="41" t="s">
        <v>55</v>
      </c>
      <c r="J983" s="41" t="s">
        <v>56</v>
      </c>
      <c r="K983" s="41" t="s">
        <v>164</v>
      </c>
      <c r="L983" s="41" t="s">
        <v>58</v>
      </c>
      <c r="M983" s="42" t="s">
        <v>153</v>
      </c>
      <c r="N983" s="43" t="s">
        <v>951</v>
      </c>
      <c r="O983" s="44" t="s">
        <v>60</v>
      </c>
      <c r="P983" s="44"/>
      <c r="Q983" s="44"/>
      <c r="R983" s="45" t="s">
        <v>729</v>
      </c>
      <c r="S983" s="45" t="s">
        <v>730</v>
      </c>
      <c r="T983" s="44"/>
      <c r="U983" s="44"/>
      <c r="V983" s="45" t="str">
        <f t="array" ref="V983">IFERROR(INDEX(#REF!,MATCH($Q983,#REF!,0)),"")</f>
        <v/>
      </c>
      <c r="W983" s="45" t="str">
        <f t="array" ref="W983">IFERROR(INDEX(#REF!,MATCH($Q983,#REF!,0)),"")</f>
        <v/>
      </c>
      <c r="X983" s="46" t="str">
        <f t="array" ref="X983">IFERROR(INDEX(#REF!,MATCH($Q983,#REF!,0)),"")</f>
        <v/>
      </c>
      <c r="Y983" s="46" t="str">
        <f t="array" ref="Y983">IFERROR(INDEX(#REF!,MATCH($Q983,#REF!,0)),"")</f>
        <v/>
      </c>
      <c r="Z983" s="46" t="str">
        <f t="array" ref="Z983">IFERROR(INDEX(#REF!,MATCH($Q983,#REF!,0)),"")</f>
        <v/>
      </c>
      <c r="AA983" s="46" t="e">
        <f t="shared" si="12"/>
        <v>#VALUE!</v>
      </c>
      <c r="AB983" s="44"/>
      <c r="AC983" s="44"/>
      <c r="AD983" s="44"/>
    </row>
    <row r="984" spans="1:30" ht="15.75" hidden="1" customHeight="1">
      <c r="A984" s="76" t="s">
        <v>2214</v>
      </c>
      <c r="B984" s="47" t="s">
        <v>1049</v>
      </c>
      <c r="C984" s="60" t="s">
        <v>2215</v>
      </c>
      <c r="D984" s="49" t="s">
        <v>2216</v>
      </c>
      <c r="E984" s="49">
        <v>60</v>
      </c>
      <c r="F984" s="50">
        <v>201</v>
      </c>
      <c r="G984" s="51" t="s">
        <v>54</v>
      </c>
      <c r="H984" s="52">
        <v>46143</v>
      </c>
      <c r="I984" s="53" t="s">
        <v>55</v>
      </c>
      <c r="J984" s="53" t="s">
        <v>56</v>
      </c>
      <c r="K984" s="53" t="s">
        <v>164</v>
      </c>
      <c r="L984" s="53" t="s">
        <v>58</v>
      </c>
      <c r="M984" s="54" t="s">
        <v>148</v>
      </c>
      <c r="N984" s="55" t="s">
        <v>951</v>
      </c>
      <c r="O984" s="56" t="s">
        <v>60</v>
      </c>
      <c r="P984" s="56"/>
      <c r="Q984" s="56"/>
      <c r="R984" s="57" t="s">
        <v>1400</v>
      </c>
      <c r="S984" s="57" t="s">
        <v>1401</v>
      </c>
      <c r="T984" s="56"/>
      <c r="U984" s="56"/>
      <c r="V984" s="57" t="str">
        <f t="array" ref="V984">IFERROR(INDEX(#REF!,MATCH($Q984,#REF!,0)),"")</f>
        <v/>
      </c>
      <c r="W984" s="57" t="str">
        <f t="array" ref="W984">IFERROR(INDEX(#REF!,MATCH($Q984,#REF!,0)),"")</f>
        <v/>
      </c>
      <c r="X984" s="58" t="str">
        <f t="array" ref="X984">IFERROR(INDEX(#REF!,MATCH($Q984,#REF!,0)),"")</f>
        <v/>
      </c>
      <c r="Y984" s="58" t="str">
        <f t="array" ref="Y984">IFERROR(INDEX(#REF!,MATCH($Q984,#REF!,0)),"")</f>
        <v/>
      </c>
      <c r="Z984" s="58" t="str">
        <f t="array" ref="Z984">IFERROR(INDEX(#REF!,MATCH($Q984,#REF!,0)),"")</f>
        <v/>
      </c>
      <c r="AA984" s="58" t="e">
        <f t="shared" si="12"/>
        <v>#VALUE!</v>
      </c>
      <c r="AB984" s="56"/>
      <c r="AC984" s="56"/>
      <c r="AD984" s="56"/>
    </row>
    <row r="985" spans="1:30" ht="15.75" hidden="1" customHeight="1">
      <c r="A985" s="71" t="s">
        <v>2217</v>
      </c>
      <c r="B985" s="35" t="s">
        <v>156</v>
      </c>
      <c r="C985" s="36" t="s">
        <v>2218</v>
      </c>
      <c r="D985" s="37" t="s">
        <v>53</v>
      </c>
      <c r="E985" s="37">
        <v>2</v>
      </c>
      <c r="F985" s="38">
        <v>560</v>
      </c>
      <c r="G985" s="39" t="s">
        <v>54</v>
      </c>
      <c r="H985" s="40">
        <v>46174</v>
      </c>
      <c r="I985" s="41" t="s">
        <v>55</v>
      </c>
      <c r="J985" s="41" t="s">
        <v>56</v>
      </c>
      <c r="K985" s="41" t="s">
        <v>164</v>
      </c>
      <c r="L985" s="41" t="s">
        <v>91</v>
      </c>
      <c r="M985" s="42" t="s">
        <v>153</v>
      </c>
      <c r="N985" s="43" t="s">
        <v>951</v>
      </c>
      <c r="O985" s="44" t="s">
        <v>60</v>
      </c>
      <c r="P985" s="44"/>
      <c r="Q985" s="44"/>
      <c r="R985" s="45" t="s">
        <v>2046</v>
      </c>
      <c r="S985" s="45" t="s">
        <v>2047</v>
      </c>
      <c r="T985" s="44"/>
      <c r="U985" s="44"/>
      <c r="V985" s="45" t="str">
        <f t="array" ref="V985">IFERROR(INDEX(#REF!,MATCH($Q985,#REF!,0)),"")</f>
        <v/>
      </c>
      <c r="W985" s="45" t="str">
        <f t="array" ref="W985">IFERROR(INDEX(#REF!,MATCH($Q985,#REF!,0)),"")</f>
        <v/>
      </c>
      <c r="X985" s="46" t="str">
        <f t="array" ref="X985">IFERROR(INDEX(#REF!,MATCH($Q985,#REF!,0)),"")</f>
        <v/>
      </c>
      <c r="Y985" s="46" t="str">
        <f t="array" ref="Y985">IFERROR(INDEX(#REF!,MATCH($Q985,#REF!,0)),"")</f>
        <v/>
      </c>
      <c r="Z985" s="46" t="str">
        <f t="array" ref="Z985">IFERROR(INDEX(#REF!,MATCH($Q985,#REF!,0)),"")</f>
        <v/>
      </c>
      <c r="AA985" s="46" t="e">
        <f t="shared" si="12"/>
        <v>#VALUE!</v>
      </c>
      <c r="AB985" s="44"/>
      <c r="AC985" s="44"/>
      <c r="AD985" s="44"/>
    </row>
    <row r="986" spans="1:30" ht="15.75" hidden="1" customHeight="1">
      <c r="A986" s="76" t="s">
        <v>2219</v>
      </c>
      <c r="B986" s="47" t="s">
        <v>317</v>
      </c>
      <c r="C986" s="60" t="s">
        <v>659</v>
      </c>
      <c r="D986" s="49" t="s">
        <v>53</v>
      </c>
      <c r="E986" s="49">
        <v>11</v>
      </c>
      <c r="F986" s="50">
        <v>550</v>
      </c>
      <c r="G986" s="51" t="s">
        <v>54</v>
      </c>
      <c r="H986" s="52">
        <v>46174</v>
      </c>
      <c r="I986" s="53" t="s">
        <v>55</v>
      </c>
      <c r="J986" s="53" t="s">
        <v>56</v>
      </c>
      <c r="K986" s="53" t="s">
        <v>164</v>
      </c>
      <c r="L986" s="53" t="s">
        <v>91</v>
      </c>
      <c r="M986" s="54" t="s">
        <v>136</v>
      </c>
      <c r="N986" s="55" t="s">
        <v>951</v>
      </c>
      <c r="O986" s="56" t="s">
        <v>60</v>
      </c>
      <c r="P986" s="56"/>
      <c r="Q986" s="56"/>
      <c r="R986" s="57"/>
      <c r="S986" s="57" t="s">
        <v>660</v>
      </c>
      <c r="T986" s="56"/>
      <c r="U986" s="56"/>
      <c r="V986" s="57" t="str">
        <f t="array" ref="V986">IFERROR(INDEX(#REF!,MATCH($Q986,#REF!,0)),"")</f>
        <v/>
      </c>
      <c r="W986" s="57" t="str">
        <f t="array" ref="W986">IFERROR(INDEX(#REF!,MATCH($Q986,#REF!,0)),"")</f>
        <v/>
      </c>
      <c r="X986" s="58" t="str">
        <f t="array" ref="X986">IFERROR(INDEX(#REF!,MATCH($Q986,#REF!,0)),"")</f>
        <v/>
      </c>
      <c r="Y986" s="58" t="str">
        <f t="array" ref="Y986">IFERROR(INDEX(#REF!,MATCH($Q986,#REF!,0)),"")</f>
        <v/>
      </c>
      <c r="Z986" s="58" t="str">
        <f t="array" ref="Z986">IFERROR(INDEX(#REF!,MATCH($Q986,#REF!,0)),"")</f>
        <v/>
      </c>
      <c r="AA986" s="58" t="e">
        <f t="shared" si="12"/>
        <v>#VALUE!</v>
      </c>
      <c r="AB986" s="56"/>
      <c r="AC986" s="56"/>
      <c r="AD986" s="56"/>
    </row>
    <row r="987" spans="1:30" ht="15.75" hidden="1" customHeight="1">
      <c r="A987" s="71" t="s">
        <v>2220</v>
      </c>
      <c r="B987" s="35" t="s">
        <v>1049</v>
      </c>
      <c r="C987" s="36" t="s">
        <v>2221</v>
      </c>
      <c r="D987" s="37" t="s">
        <v>53</v>
      </c>
      <c r="E987" s="37">
        <v>10</v>
      </c>
      <c r="F987" s="38">
        <v>195</v>
      </c>
      <c r="G987" s="39" t="s">
        <v>54</v>
      </c>
      <c r="H987" s="40">
        <v>46143</v>
      </c>
      <c r="I987" s="41" t="s">
        <v>55</v>
      </c>
      <c r="J987" s="41" t="s">
        <v>56</v>
      </c>
      <c r="K987" s="41" t="s">
        <v>164</v>
      </c>
      <c r="L987" s="41" t="s">
        <v>58</v>
      </c>
      <c r="M987" s="42" t="s">
        <v>102</v>
      </c>
      <c r="N987" s="43" t="s">
        <v>951</v>
      </c>
      <c r="O987" s="44" t="s">
        <v>60</v>
      </c>
      <c r="P987" s="44"/>
      <c r="Q987" s="44"/>
      <c r="R987" s="45" t="s">
        <v>729</v>
      </c>
      <c r="S987" s="45" t="s">
        <v>730</v>
      </c>
      <c r="T987" s="44"/>
      <c r="U987" s="44"/>
      <c r="V987" s="45" t="str">
        <f t="array" ref="V987">IFERROR(INDEX(#REF!,MATCH($Q987,#REF!,0)),"")</f>
        <v/>
      </c>
      <c r="W987" s="45" t="str">
        <f t="array" ref="W987">IFERROR(INDEX(#REF!,MATCH($Q987,#REF!,0)),"")</f>
        <v/>
      </c>
      <c r="X987" s="46" t="str">
        <f t="array" ref="X987">IFERROR(INDEX(#REF!,MATCH($Q987,#REF!,0)),"")</f>
        <v/>
      </c>
      <c r="Y987" s="46" t="str">
        <f t="array" ref="Y987">IFERROR(INDEX(#REF!,MATCH($Q987,#REF!,0)),"")</f>
        <v/>
      </c>
      <c r="Z987" s="46" t="str">
        <f t="array" ref="Z987">IFERROR(INDEX(#REF!,MATCH($Q987,#REF!,0)),"")</f>
        <v/>
      </c>
      <c r="AA987" s="46" t="e">
        <f t="shared" si="12"/>
        <v>#VALUE!</v>
      </c>
      <c r="AB987" s="44"/>
      <c r="AC987" s="44"/>
      <c r="AD987" s="44"/>
    </row>
    <row r="988" spans="1:30" ht="15.75" hidden="1" customHeight="1">
      <c r="A988" s="76" t="s">
        <v>2222</v>
      </c>
      <c r="B988" s="47" t="s">
        <v>1049</v>
      </c>
      <c r="C988" s="60" t="s">
        <v>2223</v>
      </c>
      <c r="D988" s="49" t="s">
        <v>53</v>
      </c>
      <c r="E988" s="49">
        <v>20</v>
      </c>
      <c r="F988" s="50">
        <v>190</v>
      </c>
      <c r="G988" s="51" t="s">
        <v>54</v>
      </c>
      <c r="H988" s="52">
        <v>46143</v>
      </c>
      <c r="I988" s="53" t="s">
        <v>55</v>
      </c>
      <c r="J988" s="53" t="s">
        <v>56</v>
      </c>
      <c r="K988" s="53" t="s">
        <v>164</v>
      </c>
      <c r="L988" s="53" t="s">
        <v>58</v>
      </c>
      <c r="M988" s="54" t="s">
        <v>59</v>
      </c>
      <c r="N988" s="55" t="s">
        <v>951</v>
      </c>
      <c r="O988" s="56" t="s">
        <v>60</v>
      </c>
      <c r="P988" s="56"/>
      <c r="Q988" s="56"/>
      <c r="R988" s="57" t="s">
        <v>304</v>
      </c>
      <c r="S988" s="57" t="s">
        <v>305</v>
      </c>
      <c r="T988" s="56"/>
      <c r="U988" s="56"/>
      <c r="V988" s="57" t="str">
        <f t="array" ref="V988">IFERROR(INDEX(#REF!,MATCH($Q988,#REF!,0)),"")</f>
        <v/>
      </c>
      <c r="W988" s="57" t="str">
        <f t="array" ref="W988">IFERROR(INDEX(#REF!,MATCH($Q988,#REF!,0)),"")</f>
        <v/>
      </c>
      <c r="X988" s="58" t="str">
        <f t="array" ref="X988">IFERROR(INDEX(#REF!,MATCH($Q988,#REF!,0)),"")</f>
        <v/>
      </c>
      <c r="Y988" s="58" t="str">
        <f t="array" ref="Y988">IFERROR(INDEX(#REF!,MATCH($Q988,#REF!,0)),"")</f>
        <v/>
      </c>
      <c r="Z988" s="58" t="str">
        <f t="array" ref="Z988">IFERROR(INDEX(#REF!,MATCH($Q988,#REF!,0)),"")</f>
        <v/>
      </c>
      <c r="AA988" s="58" t="e">
        <f t="shared" si="12"/>
        <v>#VALUE!</v>
      </c>
      <c r="AB988" s="56"/>
      <c r="AC988" s="56"/>
      <c r="AD988" s="56"/>
    </row>
    <row r="989" spans="1:30" ht="15.75" hidden="1" customHeight="1">
      <c r="A989" s="71" t="s">
        <v>2224</v>
      </c>
      <c r="B989" s="35" t="s">
        <v>1049</v>
      </c>
      <c r="C989" s="36" t="s">
        <v>2225</v>
      </c>
      <c r="D989" s="37" t="s">
        <v>53</v>
      </c>
      <c r="E989" s="37">
        <v>10</v>
      </c>
      <c r="F989" s="38">
        <v>183</v>
      </c>
      <c r="G989" s="39" t="s">
        <v>54</v>
      </c>
      <c r="H989" s="40">
        <v>46143</v>
      </c>
      <c r="I989" s="41" t="s">
        <v>55</v>
      </c>
      <c r="J989" s="41" t="s">
        <v>56</v>
      </c>
      <c r="K989" s="41" t="s">
        <v>164</v>
      </c>
      <c r="L989" s="41" t="s">
        <v>58</v>
      </c>
      <c r="M989" s="42" t="s">
        <v>73</v>
      </c>
      <c r="N989" s="43" t="s">
        <v>951</v>
      </c>
      <c r="O989" s="44" t="s">
        <v>60</v>
      </c>
      <c r="P989" s="44"/>
      <c r="Q989" s="44"/>
      <c r="R989" s="45" t="s">
        <v>729</v>
      </c>
      <c r="S989" s="45" t="s">
        <v>730</v>
      </c>
      <c r="T989" s="65"/>
      <c r="U989" s="44"/>
      <c r="V989" s="45" t="str">
        <f t="array" ref="V989">IFERROR(INDEX(#REF!,MATCH($Q989,#REF!,0)),"")</f>
        <v/>
      </c>
      <c r="W989" s="45" t="str">
        <f t="array" ref="W989">IFERROR(INDEX(#REF!,MATCH($Q989,#REF!,0)),"")</f>
        <v/>
      </c>
      <c r="X989" s="46" t="str">
        <f t="array" ref="X989">IFERROR(INDEX(#REF!,MATCH($Q989,#REF!,0)),"")</f>
        <v/>
      </c>
      <c r="Y989" s="46" t="str">
        <f t="array" ref="Y989">IFERROR(INDEX(#REF!,MATCH($Q989,#REF!,0)),"")</f>
        <v/>
      </c>
      <c r="Z989" s="46" t="str">
        <f t="array" ref="Z989">IFERROR(INDEX(#REF!,MATCH($Q989,#REF!,0)),"")</f>
        <v/>
      </c>
      <c r="AA989" s="46" t="e">
        <f t="shared" si="12"/>
        <v>#VALUE!</v>
      </c>
      <c r="AB989" s="44"/>
      <c r="AC989" s="44"/>
      <c r="AD989" s="44"/>
    </row>
    <row r="990" spans="1:30" ht="15.75" hidden="1" customHeight="1">
      <c r="A990" s="76" t="s">
        <v>2226</v>
      </c>
      <c r="B990" s="47" t="s">
        <v>1049</v>
      </c>
      <c r="C990" s="60" t="s">
        <v>2227</v>
      </c>
      <c r="D990" s="49" t="s">
        <v>53</v>
      </c>
      <c r="E990" s="49">
        <v>50</v>
      </c>
      <c r="F990" s="50">
        <v>180</v>
      </c>
      <c r="G990" s="51" t="s">
        <v>54</v>
      </c>
      <c r="H990" s="52">
        <v>46143</v>
      </c>
      <c r="I990" s="53" t="s">
        <v>55</v>
      </c>
      <c r="J990" s="53" t="s">
        <v>56</v>
      </c>
      <c r="K990" s="53" t="s">
        <v>164</v>
      </c>
      <c r="L990" s="53" t="s">
        <v>58</v>
      </c>
      <c r="M990" s="54" t="s">
        <v>148</v>
      </c>
      <c r="N990" s="55" t="s">
        <v>951</v>
      </c>
      <c r="O990" s="56" t="s">
        <v>60</v>
      </c>
      <c r="P990" s="56"/>
      <c r="Q990" s="56"/>
      <c r="R990" s="57" t="s">
        <v>729</v>
      </c>
      <c r="S990" s="57" t="s">
        <v>730</v>
      </c>
      <c r="T990" s="56"/>
      <c r="U990" s="56"/>
      <c r="V990" s="57" t="str">
        <f t="array" ref="V990">IFERROR(INDEX(#REF!,MATCH($Q990,#REF!,0)),"")</f>
        <v/>
      </c>
      <c r="W990" s="57" t="str">
        <f t="array" ref="W990">IFERROR(INDEX(#REF!,MATCH($Q990,#REF!,0)),"")</f>
        <v/>
      </c>
      <c r="X990" s="58" t="str">
        <f t="array" ref="X990">IFERROR(INDEX(#REF!,MATCH($Q990,#REF!,0)),"")</f>
        <v/>
      </c>
      <c r="Y990" s="58" t="str">
        <f t="array" ref="Y990">IFERROR(INDEX(#REF!,MATCH($Q990,#REF!,0)),"")</f>
        <v/>
      </c>
      <c r="Z990" s="58" t="str">
        <f t="array" ref="Z990">IFERROR(INDEX(#REF!,MATCH($Q990,#REF!,0)),"")</f>
        <v/>
      </c>
      <c r="AA990" s="58" t="e">
        <f t="shared" si="12"/>
        <v>#VALUE!</v>
      </c>
      <c r="AB990" s="56"/>
      <c r="AC990" s="56"/>
      <c r="AD990" s="56"/>
    </row>
    <row r="991" spans="1:30" ht="15.75" hidden="1" customHeight="1">
      <c r="A991" s="71" t="s">
        <v>2228</v>
      </c>
      <c r="B991" s="35" t="s">
        <v>1049</v>
      </c>
      <c r="C991" s="36" t="s">
        <v>2229</v>
      </c>
      <c r="D991" s="37" t="s">
        <v>53</v>
      </c>
      <c r="E991" s="37">
        <v>10</v>
      </c>
      <c r="F991" s="38">
        <v>179</v>
      </c>
      <c r="G991" s="39" t="s">
        <v>54</v>
      </c>
      <c r="H991" s="40">
        <v>46143</v>
      </c>
      <c r="I991" s="41" t="s">
        <v>55</v>
      </c>
      <c r="J991" s="41" t="s">
        <v>56</v>
      </c>
      <c r="K991" s="41" t="s">
        <v>164</v>
      </c>
      <c r="L991" s="41" t="s">
        <v>58</v>
      </c>
      <c r="M991" s="42" t="s">
        <v>109</v>
      </c>
      <c r="N991" s="43" t="s">
        <v>951</v>
      </c>
      <c r="O991" s="44" t="s">
        <v>60</v>
      </c>
      <c r="P991" s="44"/>
      <c r="Q991" s="44"/>
      <c r="R991" s="45" t="s">
        <v>729</v>
      </c>
      <c r="S991" s="45" t="s">
        <v>730</v>
      </c>
      <c r="T991" s="44"/>
      <c r="U991" s="44"/>
      <c r="V991" s="45" t="str">
        <f t="array" ref="V991">IFERROR(INDEX(#REF!,MATCH($Q991,#REF!,0)),"")</f>
        <v/>
      </c>
      <c r="W991" s="45" t="str">
        <f t="array" ref="W991">IFERROR(INDEX(#REF!,MATCH($Q991,#REF!,0)),"")</f>
        <v/>
      </c>
      <c r="X991" s="46" t="str">
        <f t="array" ref="X991">IFERROR(INDEX(#REF!,MATCH($Q991,#REF!,0)),"")</f>
        <v/>
      </c>
      <c r="Y991" s="46" t="str">
        <f t="array" ref="Y991">IFERROR(INDEX(#REF!,MATCH($Q991,#REF!,0)),"")</f>
        <v/>
      </c>
      <c r="Z991" s="46" t="str">
        <f t="array" ref="Z991">IFERROR(INDEX(#REF!,MATCH($Q991,#REF!,0)),"")</f>
        <v/>
      </c>
      <c r="AA991" s="46" t="e">
        <f t="shared" si="12"/>
        <v>#VALUE!</v>
      </c>
      <c r="AB991" s="44"/>
      <c r="AC991" s="44"/>
      <c r="AD991" s="44"/>
    </row>
    <row r="992" spans="1:30" ht="15.75" hidden="1" customHeight="1">
      <c r="A992" s="76" t="s">
        <v>2230</v>
      </c>
      <c r="B992" s="47" t="s">
        <v>1049</v>
      </c>
      <c r="C992" s="60" t="s">
        <v>2231</v>
      </c>
      <c r="D992" s="49" t="s">
        <v>53</v>
      </c>
      <c r="E992" s="49">
        <v>30</v>
      </c>
      <c r="F992" s="50">
        <v>165</v>
      </c>
      <c r="G992" s="51" t="s">
        <v>54</v>
      </c>
      <c r="H992" s="52">
        <v>46143</v>
      </c>
      <c r="I992" s="53" t="s">
        <v>55</v>
      </c>
      <c r="J992" s="53" t="s">
        <v>56</v>
      </c>
      <c r="K992" s="53" t="s">
        <v>164</v>
      </c>
      <c r="L992" s="53" t="s">
        <v>58</v>
      </c>
      <c r="M992" s="54" t="s">
        <v>73</v>
      </c>
      <c r="N992" s="55" t="s">
        <v>951</v>
      </c>
      <c r="O992" s="56" t="s">
        <v>60</v>
      </c>
      <c r="P992" s="56"/>
      <c r="Q992" s="56"/>
      <c r="R992" s="57" t="s">
        <v>729</v>
      </c>
      <c r="S992" s="57" t="s">
        <v>730</v>
      </c>
      <c r="T992" s="56"/>
      <c r="U992" s="56"/>
      <c r="V992" s="57" t="str">
        <f t="array" ref="V992">IFERROR(INDEX(#REF!,MATCH($Q992,#REF!,0)),"")</f>
        <v/>
      </c>
      <c r="W992" s="57" t="str">
        <f t="array" ref="W992">IFERROR(INDEX(#REF!,MATCH($Q992,#REF!,0)),"")</f>
        <v/>
      </c>
      <c r="X992" s="58" t="str">
        <f t="array" ref="X992">IFERROR(INDEX(#REF!,MATCH($Q992,#REF!,0)),"")</f>
        <v/>
      </c>
      <c r="Y992" s="58" t="str">
        <f t="array" ref="Y992">IFERROR(INDEX(#REF!,MATCH($Q992,#REF!,0)),"")</f>
        <v/>
      </c>
      <c r="Z992" s="58" t="str">
        <f t="array" ref="Z992">IFERROR(INDEX(#REF!,MATCH($Q992,#REF!,0)),"")</f>
        <v/>
      </c>
      <c r="AA992" s="58" t="e">
        <f t="shared" si="12"/>
        <v>#VALUE!</v>
      </c>
      <c r="AB992" s="56"/>
      <c r="AC992" s="56"/>
      <c r="AD992" s="56"/>
    </row>
    <row r="993" spans="1:30" ht="15.75" hidden="1" customHeight="1">
      <c r="A993" s="71" t="s">
        <v>2232</v>
      </c>
      <c r="B993" s="35" t="s">
        <v>254</v>
      </c>
      <c r="C993" s="36" t="s">
        <v>2233</v>
      </c>
      <c r="D993" s="37" t="s">
        <v>53</v>
      </c>
      <c r="E993" s="37">
        <v>2</v>
      </c>
      <c r="F993" s="38">
        <v>500</v>
      </c>
      <c r="G993" s="39" t="s">
        <v>54</v>
      </c>
      <c r="H993" s="40">
        <v>46174</v>
      </c>
      <c r="I993" s="41" t="s">
        <v>55</v>
      </c>
      <c r="J993" s="41" t="s">
        <v>56</v>
      </c>
      <c r="K993" s="41" t="s">
        <v>164</v>
      </c>
      <c r="L993" s="41" t="s">
        <v>91</v>
      </c>
      <c r="M993" s="42" t="s">
        <v>109</v>
      </c>
      <c r="N993" s="43" t="s">
        <v>951</v>
      </c>
      <c r="O993" s="44" t="s">
        <v>60</v>
      </c>
      <c r="P993" s="44"/>
      <c r="Q993" s="44"/>
      <c r="R993" s="45" t="s">
        <v>304</v>
      </c>
      <c r="S993" s="45" t="s">
        <v>305</v>
      </c>
      <c r="T993" s="44"/>
      <c r="U993" s="44"/>
      <c r="V993" s="45" t="str">
        <f t="array" ref="V993">IFERROR(INDEX(#REF!,MATCH($Q993,#REF!,0)),"")</f>
        <v/>
      </c>
      <c r="W993" s="45" t="str">
        <f t="array" ref="W993">IFERROR(INDEX(#REF!,MATCH($Q993,#REF!,0)),"")</f>
        <v/>
      </c>
      <c r="X993" s="46" t="str">
        <f t="array" ref="X993">IFERROR(INDEX(#REF!,MATCH($Q993,#REF!,0)),"")</f>
        <v/>
      </c>
      <c r="Y993" s="46" t="str">
        <f t="array" ref="Y993">IFERROR(INDEX(#REF!,MATCH($Q993,#REF!,0)),"")</f>
        <v/>
      </c>
      <c r="Z993" s="46" t="str">
        <f t="array" ref="Z993">IFERROR(INDEX(#REF!,MATCH($Q993,#REF!,0)),"")</f>
        <v/>
      </c>
      <c r="AA993" s="46" t="e">
        <f t="shared" si="12"/>
        <v>#VALUE!</v>
      </c>
      <c r="AB993" s="44"/>
      <c r="AC993" s="44"/>
      <c r="AD993" s="44"/>
    </row>
    <row r="994" spans="1:30" ht="15.75" hidden="1" customHeight="1">
      <c r="A994" s="76" t="s">
        <v>2234</v>
      </c>
      <c r="B994" s="47" t="s">
        <v>291</v>
      </c>
      <c r="C994" s="60" t="s">
        <v>2235</v>
      </c>
      <c r="D994" s="49" t="s">
        <v>53</v>
      </c>
      <c r="E994" s="49">
        <v>1</v>
      </c>
      <c r="F994" s="50">
        <v>500</v>
      </c>
      <c r="G994" s="51" t="s">
        <v>54</v>
      </c>
      <c r="H994" s="52">
        <v>46174</v>
      </c>
      <c r="I994" s="53" t="s">
        <v>55</v>
      </c>
      <c r="J994" s="53" t="s">
        <v>56</v>
      </c>
      <c r="K994" s="53" t="s">
        <v>164</v>
      </c>
      <c r="L994" s="53" t="s">
        <v>91</v>
      </c>
      <c r="M994" s="54" t="s">
        <v>59</v>
      </c>
      <c r="N994" s="55" t="s">
        <v>951</v>
      </c>
      <c r="O994" s="56" t="s">
        <v>60</v>
      </c>
      <c r="P994" s="56"/>
      <c r="Q994" s="56"/>
      <c r="R994" s="57" t="str">
        <f t="array" ref="R994">IFERROR(INDEX('BANCO DE DADOS'!$C$3:$C1104,MATCH(C994,'BANCO DE DADOS'!$B$3:$B1104,0),0),"")</f>
        <v>CEIB</v>
      </c>
      <c r="S994" s="57" t="s">
        <v>1234</v>
      </c>
      <c r="T994" s="56"/>
      <c r="U994" s="56"/>
      <c r="V994" s="57" t="str">
        <f t="array" ref="V994">IFERROR(INDEX(#REF!,MATCH($Q994,#REF!,0)),"")</f>
        <v/>
      </c>
      <c r="W994" s="57" t="str">
        <f t="array" ref="W994">IFERROR(INDEX(#REF!,MATCH($Q994,#REF!,0)),"")</f>
        <v/>
      </c>
      <c r="X994" s="58" t="str">
        <f t="array" ref="X994">IFERROR(INDEX(#REF!,MATCH($Q994,#REF!,0)),"")</f>
        <v/>
      </c>
      <c r="Y994" s="58" t="str">
        <f t="array" ref="Y994">IFERROR(INDEX(#REF!,MATCH($Q994,#REF!,0)),"")</f>
        <v/>
      </c>
      <c r="Z994" s="58" t="str">
        <f t="array" ref="Z994">IFERROR(INDEX(#REF!,MATCH($Q994,#REF!,0)),"")</f>
        <v/>
      </c>
      <c r="AA994" s="58" t="e">
        <f t="shared" si="12"/>
        <v>#VALUE!</v>
      </c>
      <c r="AB994" s="56"/>
      <c r="AC994" s="56"/>
      <c r="AD994" s="56"/>
    </row>
    <row r="995" spans="1:30" ht="15.75" hidden="1" customHeight="1">
      <c r="A995" s="71" t="s">
        <v>2236</v>
      </c>
      <c r="B995" s="35" t="s">
        <v>291</v>
      </c>
      <c r="C995" s="36" t="s">
        <v>2237</v>
      </c>
      <c r="D995" s="37" t="s">
        <v>53</v>
      </c>
      <c r="E995" s="37">
        <v>1</v>
      </c>
      <c r="F995" s="38">
        <v>500</v>
      </c>
      <c r="G995" s="39" t="s">
        <v>54</v>
      </c>
      <c r="H995" s="40">
        <v>46174</v>
      </c>
      <c r="I995" s="41" t="s">
        <v>55</v>
      </c>
      <c r="J995" s="41" t="s">
        <v>56</v>
      </c>
      <c r="K995" s="41" t="s">
        <v>164</v>
      </c>
      <c r="L995" s="41" t="s">
        <v>91</v>
      </c>
      <c r="M995" s="42" t="s">
        <v>59</v>
      </c>
      <c r="N995" s="43" t="s">
        <v>951</v>
      </c>
      <c r="O995" s="44" t="s">
        <v>60</v>
      </c>
      <c r="P995" s="44"/>
      <c r="Q995" s="44"/>
      <c r="R995" s="45" t="str">
        <f t="array" ref="R995">IFERROR(INDEX('BANCO DE DADOS'!$C$3:$C1104,MATCH(C995,'BANCO DE DADOS'!$B$3:$B1104,0),0),"")</f>
        <v>CEIB</v>
      </c>
      <c r="S995" s="45" t="s">
        <v>1234</v>
      </c>
      <c r="T995" s="44"/>
      <c r="U995" s="44"/>
      <c r="V995" s="45" t="str">
        <f t="array" ref="V995">IFERROR(INDEX(#REF!,MATCH($Q995,#REF!,0)),"")</f>
        <v/>
      </c>
      <c r="W995" s="45" t="str">
        <f t="array" ref="W995">IFERROR(INDEX(#REF!,MATCH($Q995,#REF!,0)),"")</f>
        <v/>
      </c>
      <c r="X995" s="46" t="str">
        <f t="array" ref="X995">IFERROR(INDEX(#REF!,MATCH($Q995,#REF!,0)),"")</f>
        <v/>
      </c>
      <c r="Y995" s="46" t="str">
        <f t="array" ref="Y995">IFERROR(INDEX(#REF!,MATCH($Q995,#REF!,0)),"")</f>
        <v/>
      </c>
      <c r="Z995" s="46" t="str">
        <f t="array" ref="Z995">IFERROR(INDEX(#REF!,MATCH($Q995,#REF!,0)),"")</f>
        <v/>
      </c>
      <c r="AA995" s="46" t="e">
        <f t="shared" si="12"/>
        <v>#VALUE!</v>
      </c>
      <c r="AB995" s="44"/>
      <c r="AC995" s="44"/>
      <c r="AD995" s="44"/>
    </row>
    <row r="996" spans="1:30" ht="15.75" hidden="1" customHeight="1">
      <c r="A996" s="76" t="s">
        <v>2238</v>
      </c>
      <c r="B996" s="47" t="s">
        <v>291</v>
      </c>
      <c r="C996" s="60" t="s">
        <v>2239</v>
      </c>
      <c r="D996" s="49" t="s">
        <v>53</v>
      </c>
      <c r="E996" s="49">
        <v>4</v>
      </c>
      <c r="F996" s="50">
        <v>500</v>
      </c>
      <c r="G996" s="51" t="s">
        <v>54</v>
      </c>
      <c r="H996" s="52">
        <v>46174</v>
      </c>
      <c r="I996" s="53" t="s">
        <v>55</v>
      </c>
      <c r="J996" s="53" t="s">
        <v>56</v>
      </c>
      <c r="K996" s="53" t="s">
        <v>164</v>
      </c>
      <c r="L996" s="53" t="s">
        <v>91</v>
      </c>
      <c r="M996" s="54" t="s">
        <v>59</v>
      </c>
      <c r="N996" s="55" t="s">
        <v>951</v>
      </c>
      <c r="O996" s="56" t="s">
        <v>60</v>
      </c>
      <c r="P996" s="56"/>
      <c r="Q996" s="56"/>
      <c r="R996" s="57"/>
      <c r="S996" s="57" t="s">
        <v>2240</v>
      </c>
      <c r="T996" s="56"/>
      <c r="U996" s="56"/>
      <c r="V996" s="57" t="str">
        <f t="array" ref="V996">IFERROR(INDEX(#REF!,MATCH($Q996,#REF!,0)),"")</f>
        <v/>
      </c>
      <c r="W996" s="57" t="str">
        <f t="array" ref="W996">IFERROR(INDEX(#REF!,MATCH($Q996,#REF!,0)),"")</f>
        <v/>
      </c>
      <c r="X996" s="58" t="str">
        <f t="array" ref="X996">IFERROR(INDEX(#REF!,MATCH($Q996,#REF!,0)),"")</f>
        <v/>
      </c>
      <c r="Y996" s="58" t="str">
        <f t="array" ref="Y996">IFERROR(INDEX(#REF!,MATCH($Q996,#REF!,0)),"")</f>
        <v/>
      </c>
      <c r="Z996" s="58" t="str">
        <f t="array" ref="Z996">IFERROR(INDEX(#REF!,MATCH($Q996,#REF!,0)),"")</f>
        <v/>
      </c>
      <c r="AA996" s="58" t="e">
        <f t="shared" si="12"/>
        <v>#VALUE!</v>
      </c>
      <c r="AB996" s="56"/>
      <c r="AC996" s="56"/>
      <c r="AD996" s="56"/>
    </row>
    <row r="997" spans="1:30" ht="15.75" hidden="1" customHeight="1">
      <c r="A997" s="71" t="s">
        <v>2241</v>
      </c>
      <c r="B997" s="35" t="s">
        <v>1049</v>
      </c>
      <c r="C997" s="36" t="s">
        <v>2242</v>
      </c>
      <c r="D997" s="37" t="s">
        <v>53</v>
      </c>
      <c r="E997" s="37">
        <v>200</v>
      </c>
      <c r="F997" s="38">
        <v>160</v>
      </c>
      <c r="G997" s="39" t="s">
        <v>54</v>
      </c>
      <c r="H997" s="40">
        <v>46143</v>
      </c>
      <c r="I997" s="41" t="s">
        <v>55</v>
      </c>
      <c r="J997" s="41" t="s">
        <v>56</v>
      </c>
      <c r="K997" s="41" t="s">
        <v>164</v>
      </c>
      <c r="L997" s="41" t="s">
        <v>58</v>
      </c>
      <c r="M997" s="42" t="s">
        <v>109</v>
      </c>
      <c r="N997" s="43" t="s">
        <v>951</v>
      </c>
      <c r="O997" s="44" t="s">
        <v>60</v>
      </c>
      <c r="P997" s="44"/>
      <c r="Q997" s="44"/>
      <c r="R997" s="45" t="s">
        <v>729</v>
      </c>
      <c r="S997" s="45" t="s">
        <v>730</v>
      </c>
      <c r="T997" s="44"/>
      <c r="U997" s="44"/>
      <c r="V997" s="45" t="str">
        <f t="array" ref="V997">IFERROR(INDEX(#REF!,MATCH($Q997,#REF!,0)),"")</f>
        <v/>
      </c>
      <c r="W997" s="45" t="str">
        <f t="array" ref="W997">IFERROR(INDEX(#REF!,MATCH($Q997,#REF!,0)),"")</f>
        <v/>
      </c>
      <c r="X997" s="46" t="str">
        <f t="array" ref="X997">IFERROR(INDEX(#REF!,MATCH($Q997,#REF!,0)),"")</f>
        <v/>
      </c>
      <c r="Y997" s="46" t="str">
        <f t="array" ref="Y997">IFERROR(INDEX(#REF!,MATCH($Q997,#REF!,0)),"")</f>
        <v/>
      </c>
      <c r="Z997" s="46" t="str">
        <f t="array" ref="Z997">IFERROR(INDEX(#REF!,MATCH($Q997,#REF!,0)),"")</f>
        <v/>
      </c>
      <c r="AA997" s="46" t="e">
        <f t="shared" si="12"/>
        <v>#VALUE!</v>
      </c>
      <c r="AB997" s="44"/>
      <c r="AC997" s="44"/>
      <c r="AD997" s="44"/>
    </row>
    <row r="998" spans="1:30" ht="15.75" hidden="1" customHeight="1">
      <c r="A998" s="76" t="s">
        <v>2243</v>
      </c>
      <c r="B998" s="47" t="s">
        <v>1049</v>
      </c>
      <c r="C998" s="60" t="s">
        <v>2244</v>
      </c>
      <c r="D998" s="49" t="s">
        <v>53</v>
      </c>
      <c r="E998" s="49">
        <v>30</v>
      </c>
      <c r="F998" s="50">
        <v>159</v>
      </c>
      <c r="G998" s="51" t="s">
        <v>54</v>
      </c>
      <c r="H998" s="52">
        <v>46143</v>
      </c>
      <c r="I998" s="53" t="s">
        <v>55</v>
      </c>
      <c r="J998" s="53" t="s">
        <v>56</v>
      </c>
      <c r="K998" s="53" t="s">
        <v>164</v>
      </c>
      <c r="L998" s="53" t="s">
        <v>58</v>
      </c>
      <c r="M998" s="54" t="s">
        <v>73</v>
      </c>
      <c r="N998" s="55" t="s">
        <v>951</v>
      </c>
      <c r="O998" s="56" t="s">
        <v>60</v>
      </c>
      <c r="P998" s="56"/>
      <c r="Q998" s="56"/>
      <c r="R998" s="57" t="s">
        <v>729</v>
      </c>
      <c r="S998" s="57" t="s">
        <v>730</v>
      </c>
      <c r="T998" s="56"/>
      <c r="U998" s="56"/>
      <c r="V998" s="57" t="str">
        <f t="array" ref="V998">IFERROR(INDEX(#REF!,MATCH($Q998,#REF!,0)),"")</f>
        <v/>
      </c>
      <c r="W998" s="57" t="str">
        <f t="array" ref="W998">IFERROR(INDEX(#REF!,MATCH($Q998,#REF!,0)),"")</f>
        <v/>
      </c>
      <c r="X998" s="58" t="str">
        <f t="array" ref="X998">IFERROR(INDEX(#REF!,MATCH($Q998,#REF!,0)),"")</f>
        <v/>
      </c>
      <c r="Y998" s="58" t="str">
        <f t="array" ref="Y998">IFERROR(INDEX(#REF!,MATCH($Q998,#REF!,0)),"")</f>
        <v/>
      </c>
      <c r="Z998" s="58" t="str">
        <f t="array" ref="Z998">IFERROR(INDEX(#REF!,MATCH($Q998,#REF!,0)),"")</f>
        <v/>
      </c>
      <c r="AA998" s="58" t="e">
        <f t="shared" si="12"/>
        <v>#VALUE!</v>
      </c>
      <c r="AB998" s="56"/>
      <c r="AC998" s="56"/>
      <c r="AD998" s="56"/>
    </row>
    <row r="999" spans="1:30" ht="15.75" hidden="1" customHeight="1">
      <c r="A999" s="71" t="s">
        <v>2245</v>
      </c>
      <c r="B999" s="35" t="s">
        <v>1049</v>
      </c>
      <c r="C999" s="36" t="s">
        <v>2246</v>
      </c>
      <c r="D999" s="37" t="s">
        <v>511</v>
      </c>
      <c r="E999" s="37">
        <v>10</v>
      </c>
      <c r="F999" s="38">
        <v>150</v>
      </c>
      <c r="G999" s="39" t="s">
        <v>54</v>
      </c>
      <c r="H999" s="40">
        <v>46143</v>
      </c>
      <c r="I999" s="41" t="s">
        <v>55</v>
      </c>
      <c r="J999" s="41" t="s">
        <v>56</v>
      </c>
      <c r="K999" s="41" t="s">
        <v>164</v>
      </c>
      <c r="L999" s="41" t="s">
        <v>58</v>
      </c>
      <c r="M999" s="42" t="s">
        <v>73</v>
      </c>
      <c r="N999" s="43" t="s">
        <v>951</v>
      </c>
      <c r="O999" s="44" t="s">
        <v>60</v>
      </c>
      <c r="P999" s="44"/>
      <c r="Q999" s="44"/>
      <c r="R999" s="45" t="s">
        <v>729</v>
      </c>
      <c r="S999" s="45" t="s">
        <v>730</v>
      </c>
      <c r="T999" s="44"/>
      <c r="U999" s="44"/>
      <c r="V999" s="45" t="str">
        <f t="array" ref="V999">IFERROR(INDEX(#REF!,MATCH($Q999,#REF!,0)),"")</f>
        <v/>
      </c>
      <c r="W999" s="45" t="str">
        <f t="array" ref="W999">IFERROR(INDEX(#REF!,MATCH($Q999,#REF!,0)),"")</f>
        <v/>
      </c>
      <c r="X999" s="46" t="str">
        <f t="array" ref="X999">IFERROR(INDEX(#REF!,MATCH($Q999,#REF!,0)),"")</f>
        <v/>
      </c>
      <c r="Y999" s="46" t="str">
        <f t="array" ref="Y999">IFERROR(INDEX(#REF!,MATCH($Q999,#REF!,0)),"")</f>
        <v/>
      </c>
      <c r="Z999" s="46" t="str">
        <f t="array" ref="Z999">IFERROR(INDEX(#REF!,MATCH($Q999,#REF!,0)),"")</f>
        <v/>
      </c>
      <c r="AA999" s="46" t="e">
        <f t="shared" si="12"/>
        <v>#VALUE!</v>
      </c>
      <c r="AB999" s="44"/>
      <c r="AC999" s="44"/>
      <c r="AD999" s="44"/>
    </row>
    <row r="1000" spans="1:30" ht="15.75" hidden="1" customHeight="1">
      <c r="A1000" s="76" t="s">
        <v>2247</v>
      </c>
      <c r="B1000" s="47" t="s">
        <v>172</v>
      </c>
      <c r="C1000" s="60" t="s">
        <v>2248</v>
      </c>
      <c r="D1000" s="49" t="s">
        <v>998</v>
      </c>
      <c r="E1000" s="49">
        <v>1</v>
      </c>
      <c r="F1000" s="50">
        <v>470</v>
      </c>
      <c r="G1000" s="51" t="s">
        <v>54</v>
      </c>
      <c r="H1000" s="52">
        <v>46174</v>
      </c>
      <c r="I1000" s="53" t="s">
        <v>55</v>
      </c>
      <c r="J1000" s="53" t="s">
        <v>56</v>
      </c>
      <c r="K1000" s="53" t="s">
        <v>164</v>
      </c>
      <c r="L1000" s="53" t="s">
        <v>91</v>
      </c>
      <c r="M1000" s="54" t="s">
        <v>109</v>
      </c>
      <c r="N1000" s="55" t="s">
        <v>951</v>
      </c>
      <c r="O1000" s="56" t="s">
        <v>60</v>
      </c>
      <c r="P1000" s="56"/>
      <c r="Q1000" s="56"/>
      <c r="R1000" s="57">
        <f t="array" ref="R1000">IFERROR(INDEX('BANCO DE DADOS'!$C$3:$C1104,MATCH(C1000,'BANCO DE DADOS'!$B$3:$B1104,0),0),"")</f>
        <v>0</v>
      </c>
      <c r="S1000" s="57" t="s">
        <v>2249</v>
      </c>
      <c r="T1000" s="56"/>
      <c r="U1000" s="56"/>
      <c r="V1000" s="57" t="str">
        <f t="array" ref="V1000">IFERROR(INDEX(#REF!,MATCH($Q1000,#REF!,0)),"")</f>
        <v/>
      </c>
      <c r="W1000" s="57" t="str">
        <f t="array" ref="W1000">IFERROR(INDEX(#REF!,MATCH($Q1000,#REF!,0)),"")</f>
        <v/>
      </c>
      <c r="X1000" s="58" t="str">
        <f t="array" ref="X1000">IFERROR(INDEX(#REF!,MATCH($Q1000,#REF!,0)),"")</f>
        <v/>
      </c>
      <c r="Y1000" s="58" t="str">
        <f t="array" ref="Y1000">IFERROR(INDEX(#REF!,MATCH($Q1000,#REF!,0)),"")</f>
        <v/>
      </c>
      <c r="Z1000" s="58" t="str">
        <f t="array" ref="Z1000">IFERROR(INDEX(#REF!,MATCH($Q1000,#REF!,0)),"")</f>
        <v/>
      </c>
      <c r="AA1000" s="58" t="e">
        <f t="shared" si="12"/>
        <v>#VALUE!</v>
      </c>
      <c r="AB1000" s="56"/>
      <c r="AC1000" s="56"/>
      <c r="AD1000" s="56"/>
    </row>
    <row r="1001" spans="1:30" ht="15.75" hidden="1" customHeight="1">
      <c r="A1001" s="71" t="s">
        <v>2250</v>
      </c>
      <c r="B1001" s="35" t="s">
        <v>1049</v>
      </c>
      <c r="C1001" s="36" t="s">
        <v>2251</v>
      </c>
      <c r="D1001" s="37" t="s">
        <v>53</v>
      </c>
      <c r="E1001" s="37">
        <v>30</v>
      </c>
      <c r="F1001" s="38">
        <v>150</v>
      </c>
      <c r="G1001" s="39" t="s">
        <v>54</v>
      </c>
      <c r="H1001" s="40">
        <v>46143</v>
      </c>
      <c r="I1001" s="41" t="s">
        <v>55</v>
      </c>
      <c r="J1001" s="41" t="s">
        <v>56</v>
      </c>
      <c r="K1001" s="41" t="s">
        <v>164</v>
      </c>
      <c r="L1001" s="41" t="s">
        <v>58</v>
      </c>
      <c r="M1001" s="42" t="s">
        <v>148</v>
      </c>
      <c r="N1001" s="43" t="s">
        <v>951</v>
      </c>
      <c r="O1001" s="44" t="s">
        <v>60</v>
      </c>
      <c r="P1001" s="44"/>
      <c r="Q1001" s="44"/>
      <c r="R1001" s="45" t="s">
        <v>729</v>
      </c>
      <c r="S1001" s="45" t="s">
        <v>730</v>
      </c>
      <c r="T1001" s="44"/>
      <c r="U1001" s="44"/>
      <c r="V1001" s="45" t="str">
        <f t="array" ref="V1001">IFERROR(INDEX(#REF!,MATCH($Q1001,#REF!,0)),"")</f>
        <v/>
      </c>
      <c r="W1001" s="45" t="str">
        <f t="array" ref="W1001">IFERROR(INDEX(#REF!,MATCH($Q1001,#REF!,0)),"")</f>
        <v/>
      </c>
      <c r="X1001" s="46" t="str">
        <f t="array" ref="X1001">IFERROR(INDEX(#REF!,MATCH($Q1001,#REF!,0)),"")</f>
        <v/>
      </c>
      <c r="Y1001" s="46" t="str">
        <f t="array" ref="Y1001">IFERROR(INDEX(#REF!,MATCH($Q1001,#REF!,0)),"")</f>
        <v/>
      </c>
      <c r="Z1001" s="46" t="str">
        <f t="array" ref="Z1001">IFERROR(INDEX(#REF!,MATCH($Q1001,#REF!,0)),"")</f>
        <v/>
      </c>
      <c r="AA1001" s="46" t="e">
        <f t="shared" si="12"/>
        <v>#VALUE!</v>
      </c>
      <c r="AB1001" s="44"/>
      <c r="AC1001" s="44"/>
      <c r="AD1001" s="44"/>
    </row>
    <row r="1002" spans="1:30" ht="15.75" hidden="1" customHeight="1">
      <c r="A1002" s="76" t="s">
        <v>2252</v>
      </c>
      <c r="B1002" s="47" t="s">
        <v>254</v>
      </c>
      <c r="C1002" s="60" t="s">
        <v>2253</v>
      </c>
      <c r="D1002" s="49" t="s">
        <v>53</v>
      </c>
      <c r="E1002" s="49">
        <v>1</v>
      </c>
      <c r="F1002" s="50">
        <v>450</v>
      </c>
      <c r="G1002" s="51" t="s">
        <v>54</v>
      </c>
      <c r="H1002" s="52">
        <v>46174</v>
      </c>
      <c r="I1002" s="53" t="s">
        <v>55</v>
      </c>
      <c r="J1002" s="53" t="s">
        <v>56</v>
      </c>
      <c r="K1002" s="53" t="s">
        <v>164</v>
      </c>
      <c r="L1002" s="53" t="s">
        <v>91</v>
      </c>
      <c r="M1002" s="54" t="s">
        <v>136</v>
      </c>
      <c r="N1002" s="55" t="s">
        <v>951</v>
      </c>
      <c r="O1002" s="56" t="s">
        <v>60</v>
      </c>
      <c r="P1002" s="56"/>
      <c r="Q1002" s="56"/>
      <c r="R1002" s="57"/>
      <c r="S1002" s="57" t="s">
        <v>2139</v>
      </c>
      <c r="T1002" s="56"/>
      <c r="U1002" s="56"/>
      <c r="V1002" s="57" t="str">
        <f t="array" ref="V1002">IFERROR(INDEX(#REF!,MATCH($Q1002,#REF!,0)),"")</f>
        <v/>
      </c>
      <c r="W1002" s="57" t="str">
        <f t="array" ref="W1002">IFERROR(INDEX(#REF!,MATCH($Q1002,#REF!,0)),"")</f>
        <v/>
      </c>
      <c r="X1002" s="58" t="str">
        <f t="array" ref="X1002">IFERROR(INDEX(#REF!,MATCH($Q1002,#REF!,0)),"")</f>
        <v/>
      </c>
      <c r="Y1002" s="58" t="str">
        <f t="array" ref="Y1002">IFERROR(INDEX(#REF!,MATCH($Q1002,#REF!,0)),"")</f>
        <v/>
      </c>
      <c r="Z1002" s="58" t="str">
        <f t="array" ref="Z1002">IFERROR(INDEX(#REF!,MATCH($Q1002,#REF!,0)),"")</f>
        <v/>
      </c>
      <c r="AA1002" s="58" t="e">
        <f t="shared" si="12"/>
        <v>#VALUE!</v>
      </c>
      <c r="AB1002" s="56"/>
      <c r="AC1002" s="56"/>
      <c r="AD1002" s="56"/>
    </row>
    <row r="1003" spans="1:30" ht="15.75" hidden="1" customHeight="1">
      <c r="A1003" s="71" t="s">
        <v>2254</v>
      </c>
      <c r="B1003" s="35" t="s">
        <v>156</v>
      </c>
      <c r="C1003" s="36" t="s">
        <v>2255</v>
      </c>
      <c r="D1003" s="37" t="s">
        <v>53</v>
      </c>
      <c r="E1003" s="37">
        <v>1</v>
      </c>
      <c r="F1003" s="38">
        <v>450</v>
      </c>
      <c r="G1003" s="39" t="s">
        <v>54</v>
      </c>
      <c r="H1003" s="40">
        <v>46174</v>
      </c>
      <c r="I1003" s="41" t="s">
        <v>55</v>
      </c>
      <c r="J1003" s="41" t="s">
        <v>56</v>
      </c>
      <c r="K1003" s="41" t="s">
        <v>164</v>
      </c>
      <c r="L1003" s="41" t="s">
        <v>91</v>
      </c>
      <c r="M1003" s="42" t="s">
        <v>102</v>
      </c>
      <c r="N1003" s="43" t="s">
        <v>951</v>
      </c>
      <c r="O1003" s="44" t="s">
        <v>60</v>
      </c>
      <c r="P1003" s="44"/>
      <c r="Q1003" s="44"/>
      <c r="R1003" s="45" t="s">
        <v>2046</v>
      </c>
      <c r="S1003" s="45" t="s">
        <v>2047</v>
      </c>
      <c r="T1003" s="44"/>
      <c r="U1003" s="44"/>
      <c r="V1003" s="45" t="str">
        <f t="array" ref="V1003">IFERROR(INDEX(#REF!,MATCH($Q1003,#REF!,0)),"")</f>
        <v/>
      </c>
      <c r="W1003" s="45" t="str">
        <f t="array" ref="W1003">IFERROR(INDEX(#REF!,MATCH($Q1003,#REF!,0)),"")</f>
        <v/>
      </c>
      <c r="X1003" s="46" t="str">
        <f t="array" ref="X1003">IFERROR(INDEX(#REF!,MATCH($Q1003,#REF!,0)),"")</f>
        <v/>
      </c>
      <c r="Y1003" s="46" t="str">
        <f t="array" ref="Y1003">IFERROR(INDEX(#REF!,MATCH($Q1003,#REF!,0)),"")</f>
        <v/>
      </c>
      <c r="Z1003" s="46" t="str">
        <f t="array" ref="Z1003">IFERROR(INDEX(#REF!,MATCH($Q1003,#REF!,0)),"")</f>
        <v/>
      </c>
      <c r="AA1003" s="46" t="e">
        <f t="shared" si="12"/>
        <v>#VALUE!</v>
      </c>
      <c r="AB1003" s="44"/>
      <c r="AC1003" s="44"/>
      <c r="AD1003" s="44"/>
    </row>
    <row r="1004" spans="1:30" ht="15.75" hidden="1" customHeight="1">
      <c r="A1004" s="76" t="s">
        <v>2256</v>
      </c>
      <c r="B1004" s="76" t="s">
        <v>156</v>
      </c>
      <c r="C1004" s="60" t="s">
        <v>2255</v>
      </c>
      <c r="D1004" s="77" t="s">
        <v>53</v>
      </c>
      <c r="E1004" s="77">
        <v>1</v>
      </c>
      <c r="F1004" s="78">
        <v>450</v>
      </c>
      <c r="G1004" s="79" t="s">
        <v>54</v>
      </c>
      <c r="H1004" s="87">
        <v>46174</v>
      </c>
      <c r="I1004" s="61" t="s">
        <v>55</v>
      </c>
      <c r="J1004" s="61" t="s">
        <v>56</v>
      </c>
      <c r="K1004" s="61" t="s">
        <v>164</v>
      </c>
      <c r="L1004" s="61" t="s">
        <v>91</v>
      </c>
      <c r="M1004" s="62" t="s">
        <v>153</v>
      </c>
      <c r="N1004" s="70" t="s">
        <v>951</v>
      </c>
      <c r="O1004" s="56" t="s">
        <v>60</v>
      </c>
      <c r="P1004" s="56"/>
      <c r="Q1004" s="56"/>
      <c r="R1004" s="57" t="str">
        <f t="array" ref="R1004">IFERROR(INDEX('BANCO DE DADOS'!$C$3:$C1104,MATCH(C1004,'BANCO DE DADOS'!$B$3:$B1104,0),0),"")</f>
        <v>1° CIA DO 4° BBM</v>
      </c>
      <c r="S1004" s="57" t="str">
        <f t="array" ref="S1004">IFERROR(INDEX('BANCO DE DADOS'!$D$3:$D1104,MATCH(C1004,'BANCO DE DADOS'!$B$3:$B1104,0),0),"")</f>
        <v>SERVIÇOS DE INSTALAÇÃO - PERSIANARIA E REVESTIMENTOS</v>
      </c>
      <c r="T1004" s="56"/>
      <c r="U1004" s="56"/>
      <c r="V1004" s="57" t="str">
        <f t="array" ref="V1004">IFERROR(INDEX(#REF!,MATCH($Q1004,#REF!,0)),"")</f>
        <v/>
      </c>
      <c r="W1004" s="57" t="str">
        <f t="array" ref="W1004">IFERROR(INDEX(#REF!,MATCH($Q1004,#REF!,0)),"")</f>
        <v/>
      </c>
      <c r="X1004" s="58" t="str">
        <f t="array" ref="X1004">IFERROR(INDEX(#REF!,MATCH($Q1004,#REF!,0)),"")</f>
        <v/>
      </c>
      <c r="Y1004" s="58" t="str">
        <f t="array" ref="Y1004">IFERROR(INDEX(#REF!,MATCH($Q1004,#REF!,0)),"")</f>
        <v/>
      </c>
      <c r="Z1004" s="58" t="str">
        <f t="array" ref="Z1004">IFERROR(INDEX(#REF!,MATCH($Q1004,#REF!,0)),"")</f>
        <v/>
      </c>
      <c r="AA1004" s="58" t="e">
        <f t="shared" si="12"/>
        <v>#VALUE!</v>
      </c>
      <c r="AB1004" s="56"/>
      <c r="AC1004" s="56"/>
      <c r="AD1004" s="56"/>
    </row>
    <row r="1005" spans="1:30" ht="15.75" hidden="1" customHeight="1">
      <c r="A1005" s="71" t="s">
        <v>2257</v>
      </c>
      <c r="B1005" s="35" t="s">
        <v>1049</v>
      </c>
      <c r="C1005" s="36" t="s">
        <v>2258</v>
      </c>
      <c r="D1005" s="37" t="s">
        <v>53</v>
      </c>
      <c r="E1005" s="37">
        <v>10</v>
      </c>
      <c r="F1005" s="38">
        <v>148</v>
      </c>
      <c r="G1005" s="39" t="s">
        <v>54</v>
      </c>
      <c r="H1005" s="40">
        <v>46143</v>
      </c>
      <c r="I1005" s="41" t="s">
        <v>55</v>
      </c>
      <c r="J1005" s="41" t="s">
        <v>56</v>
      </c>
      <c r="K1005" s="41" t="s">
        <v>164</v>
      </c>
      <c r="L1005" s="41" t="s">
        <v>58</v>
      </c>
      <c r="M1005" s="42" t="s">
        <v>59</v>
      </c>
      <c r="N1005" s="43" t="s">
        <v>951</v>
      </c>
      <c r="O1005" s="44" t="s">
        <v>60</v>
      </c>
      <c r="P1005" s="44"/>
      <c r="Q1005" s="44"/>
      <c r="R1005" s="45" t="s">
        <v>729</v>
      </c>
      <c r="S1005" s="45" t="s">
        <v>730</v>
      </c>
      <c r="T1005" s="44"/>
      <c r="U1005" s="44"/>
      <c r="V1005" s="45" t="str">
        <f t="array" ref="V1005">IFERROR(INDEX(#REF!,MATCH($Q1005,#REF!,0)),"")</f>
        <v/>
      </c>
      <c r="W1005" s="45" t="str">
        <f t="array" ref="W1005">IFERROR(INDEX(#REF!,MATCH($Q1005,#REF!,0)),"")</f>
        <v/>
      </c>
      <c r="X1005" s="46" t="str">
        <f t="array" ref="X1005">IFERROR(INDEX(#REF!,MATCH($Q1005,#REF!,0)),"")</f>
        <v/>
      </c>
      <c r="Y1005" s="46" t="str">
        <f t="array" ref="Y1005">IFERROR(INDEX(#REF!,MATCH($Q1005,#REF!,0)),"")</f>
        <v/>
      </c>
      <c r="Z1005" s="46" t="str">
        <f t="array" ref="Z1005">IFERROR(INDEX(#REF!,MATCH($Q1005,#REF!,0)),"")</f>
        <v/>
      </c>
      <c r="AA1005" s="46" t="e">
        <f t="shared" ref="AA1005:AA1102" si="13">Z1005+45</f>
        <v>#VALUE!</v>
      </c>
      <c r="AB1005" s="44"/>
      <c r="AC1005" s="44"/>
      <c r="AD1005" s="44"/>
    </row>
    <row r="1006" spans="1:30" ht="15.75" hidden="1" customHeight="1">
      <c r="A1006" s="76" t="s">
        <v>2259</v>
      </c>
      <c r="B1006" s="47" t="s">
        <v>1049</v>
      </c>
      <c r="C1006" s="60" t="s">
        <v>2260</v>
      </c>
      <c r="D1006" s="49" t="s">
        <v>53</v>
      </c>
      <c r="E1006" s="49">
        <v>2</v>
      </c>
      <c r="F1006" s="50">
        <v>123.8</v>
      </c>
      <c r="G1006" s="51" t="s">
        <v>54</v>
      </c>
      <c r="H1006" s="52">
        <v>46143</v>
      </c>
      <c r="I1006" s="53" t="s">
        <v>55</v>
      </c>
      <c r="J1006" s="53" t="s">
        <v>56</v>
      </c>
      <c r="K1006" s="53" t="s">
        <v>164</v>
      </c>
      <c r="L1006" s="53" t="s">
        <v>58</v>
      </c>
      <c r="M1006" s="54" t="s">
        <v>73</v>
      </c>
      <c r="N1006" s="55" t="s">
        <v>951</v>
      </c>
      <c r="O1006" s="56" t="s">
        <v>60</v>
      </c>
      <c r="P1006" s="56"/>
      <c r="Q1006" s="56"/>
      <c r="R1006" s="57" t="s">
        <v>202</v>
      </c>
      <c r="S1006" s="57" t="s">
        <v>181</v>
      </c>
      <c r="T1006" s="56"/>
      <c r="U1006" s="56"/>
      <c r="V1006" s="57" t="str">
        <f t="array" ref="V1006">IFERROR(INDEX(#REF!,MATCH($Q1006,#REF!,0)),"")</f>
        <v/>
      </c>
      <c r="W1006" s="57" t="str">
        <f t="array" ref="W1006">IFERROR(INDEX(#REF!,MATCH($Q1006,#REF!,0)),"")</f>
        <v/>
      </c>
      <c r="X1006" s="58" t="str">
        <f t="array" ref="X1006">IFERROR(INDEX(#REF!,MATCH($Q1006,#REF!,0)),"")</f>
        <v/>
      </c>
      <c r="Y1006" s="58" t="str">
        <f t="array" ref="Y1006">IFERROR(INDEX(#REF!,MATCH($Q1006,#REF!,0)),"")</f>
        <v/>
      </c>
      <c r="Z1006" s="58" t="str">
        <f t="array" ref="Z1006">IFERROR(INDEX(#REF!,MATCH($Q1006,#REF!,0)),"")</f>
        <v/>
      </c>
      <c r="AA1006" s="58" t="e">
        <f t="shared" si="13"/>
        <v>#VALUE!</v>
      </c>
      <c r="AB1006" s="56"/>
      <c r="AC1006" s="56"/>
      <c r="AD1006" s="56"/>
    </row>
    <row r="1007" spans="1:30" ht="15.75" hidden="1" customHeight="1">
      <c r="A1007" s="71" t="s">
        <v>2261</v>
      </c>
      <c r="B1007" s="35" t="s">
        <v>1049</v>
      </c>
      <c r="C1007" s="36" t="s">
        <v>2262</v>
      </c>
      <c r="D1007" s="37" t="s">
        <v>53</v>
      </c>
      <c r="E1007" s="37">
        <v>20</v>
      </c>
      <c r="F1007" s="38">
        <v>116</v>
      </c>
      <c r="G1007" s="39" t="s">
        <v>54</v>
      </c>
      <c r="H1007" s="40">
        <v>46143</v>
      </c>
      <c r="I1007" s="41" t="s">
        <v>55</v>
      </c>
      <c r="J1007" s="41" t="s">
        <v>56</v>
      </c>
      <c r="K1007" s="41" t="s">
        <v>164</v>
      </c>
      <c r="L1007" s="41" t="s">
        <v>58</v>
      </c>
      <c r="M1007" s="42" t="s">
        <v>153</v>
      </c>
      <c r="N1007" s="43" t="s">
        <v>951</v>
      </c>
      <c r="O1007" s="44" t="s">
        <v>60</v>
      </c>
      <c r="P1007" s="44"/>
      <c r="Q1007" s="44"/>
      <c r="R1007" s="45" t="s">
        <v>304</v>
      </c>
      <c r="S1007" s="45" t="s">
        <v>305</v>
      </c>
      <c r="T1007" s="44"/>
      <c r="U1007" s="44"/>
      <c r="V1007" s="45" t="str">
        <f t="array" ref="V1007">IFERROR(INDEX(#REF!,MATCH($Q1007,#REF!,0)),"")</f>
        <v/>
      </c>
      <c r="W1007" s="45" t="str">
        <f t="array" ref="W1007">IFERROR(INDEX(#REF!,MATCH($Q1007,#REF!,0)),"")</f>
        <v/>
      </c>
      <c r="X1007" s="46" t="str">
        <f t="array" ref="X1007">IFERROR(INDEX(#REF!,MATCH($Q1007,#REF!,0)),"")</f>
        <v/>
      </c>
      <c r="Y1007" s="46" t="str">
        <f t="array" ref="Y1007">IFERROR(INDEX(#REF!,MATCH($Q1007,#REF!,0)),"")</f>
        <v/>
      </c>
      <c r="Z1007" s="46" t="str">
        <f t="array" ref="Z1007">IFERROR(INDEX(#REF!,MATCH($Q1007,#REF!,0)),"")</f>
        <v/>
      </c>
      <c r="AA1007" s="46" t="e">
        <f t="shared" si="13"/>
        <v>#VALUE!</v>
      </c>
      <c r="AB1007" s="44"/>
      <c r="AC1007" s="44"/>
      <c r="AD1007" s="44"/>
    </row>
    <row r="1008" spans="1:30" ht="15.75" hidden="1" customHeight="1">
      <c r="A1008" s="76" t="s">
        <v>2263</v>
      </c>
      <c r="B1008" s="47" t="s">
        <v>219</v>
      </c>
      <c r="C1008" s="60" t="s">
        <v>1385</v>
      </c>
      <c r="D1008" s="49" t="s">
        <v>53</v>
      </c>
      <c r="E1008" s="49">
        <v>4</v>
      </c>
      <c r="F1008" s="50">
        <v>400</v>
      </c>
      <c r="G1008" s="51" t="s">
        <v>54</v>
      </c>
      <c r="H1008" s="52">
        <v>46174</v>
      </c>
      <c r="I1008" s="53" t="s">
        <v>55</v>
      </c>
      <c r="J1008" s="53" t="s">
        <v>56</v>
      </c>
      <c r="K1008" s="53" t="s">
        <v>164</v>
      </c>
      <c r="L1008" s="53" t="s">
        <v>91</v>
      </c>
      <c r="M1008" s="54" t="s">
        <v>73</v>
      </c>
      <c r="N1008" s="55" t="s">
        <v>951</v>
      </c>
      <c r="O1008" s="56" t="s">
        <v>60</v>
      </c>
      <c r="P1008" s="56"/>
      <c r="Q1008" s="56"/>
      <c r="R1008" s="57" t="s">
        <v>322</v>
      </c>
      <c r="S1008" s="57" t="s">
        <v>323</v>
      </c>
      <c r="T1008" s="56"/>
      <c r="U1008" s="56"/>
      <c r="V1008" s="57" t="str">
        <f t="array" ref="V1008">IFERROR(INDEX(#REF!,MATCH($Q1008,#REF!,0)),"")</f>
        <v/>
      </c>
      <c r="W1008" s="57" t="str">
        <f t="array" ref="W1008">IFERROR(INDEX(#REF!,MATCH($Q1008,#REF!,0)),"")</f>
        <v/>
      </c>
      <c r="X1008" s="58" t="str">
        <f t="array" ref="X1008">IFERROR(INDEX(#REF!,MATCH($Q1008,#REF!,0)),"")</f>
        <v/>
      </c>
      <c r="Y1008" s="58" t="str">
        <f t="array" ref="Y1008">IFERROR(INDEX(#REF!,MATCH($Q1008,#REF!,0)),"")</f>
        <v/>
      </c>
      <c r="Z1008" s="58" t="str">
        <f t="array" ref="Z1008">IFERROR(INDEX(#REF!,MATCH($Q1008,#REF!,0)),"")</f>
        <v/>
      </c>
      <c r="AA1008" s="58" t="e">
        <f t="shared" si="13"/>
        <v>#VALUE!</v>
      </c>
      <c r="AB1008" s="56"/>
      <c r="AC1008" s="56"/>
      <c r="AD1008" s="56"/>
    </row>
    <row r="1009" spans="1:30" ht="15.75" hidden="1" customHeight="1">
      <c r="A1009" s="71" t="s">
        <v>2264</v>
      </c>
      <c r="B1009" s="35" t="s">
        <v>161</v>
      </c>
      <c r="C1009" s="36" t="s">
        <v>2265</v>
      </c>
      <c r="D1009" s="37" t="s">
        <v>53</v>
      </c>
      <c r="E1009" s="37">
        <v>20</v>
      </c>
      <c r="F1009" s="38">
        <v>400</v>
      </c>
      <c r="G1009" s="39" t="s">
        <v>54</v>
      </c>
      <c r="H1009" s="40">
        <v>46174</v>
      </c>
      <c r="I1009" s="41" t="s">
        <v>55</v>
      </c>
      <c r="J1009" s="41" t="s">
        <v>56</v>
      </c>
      <c r="K1009" s="41" t="s">
        <v>164</v>
      </c>
      <c r="L1009" s="41" t="s">
        <v>91</v>
      </c>
      <c r="M1009" s="42" t="s">
        <v>148</v>
      </c>
      <c r="N1009" s="43" t="s">
        <v>951</v>
      </c>
      <c r="O1009" s="44" t="s">
        <v>60</v>
      </c>
      <c r="P1009" s="44"/>
      <c r="Q1009" s="44"/>
      <c r="R1009" s="45" t="s">
        <v>304</v>
      </c>
      <c r="S1009" s="45" t="s">
        <v>305</v>
      </c>
      <c r="T1009" s="44"/>
      <c r="U1009" s="44"/>
      <c r="V1009" s="45" t="str">
        <f t="array" ref="V1009">IFERROR(INDEX(#REF!,MATCH($Q1009,#REF!,0)),"")</f>
        <v/>
      </c>
      <c r="W1009" s="45" t="str">
        <f t="array" ref="W1009">IFERROR(INDEX(#REF!,MATCH($Q1009,#REF!,0)),"")</f>
        <v/>
      </c>
      <c r="X1009" s="46" t="str">
        <f t="array" ref="X1009">IFERROR(INDEX(#REF!,MATCH($Q1009,#REF!,0)),"")</f>
        <v/>
      </c>
      <c r="Y1009" s="46" t="str">
        <f t="array" ref="Y1009">IFERROR(INDEX(#REF!,MATCH($Q1009,#REF!,0)),"")</f>
        <v/>
      </c>
      <c r="Z1009" s="46" t="str">
        <f t="array" ref="Z1009">IFERROR(INDEX(#REF!,MATCH($Q1009,#REF!,0)),"")</f>
        <v/>
      </c>
      <c r="AA1009" s="46" t="e">
        <f t="shared" si="13"/>
        <v>#VALUE!</v>
      </c>
      <c r="AB1009" s="44"/>
      <c r="AC1009" s="44"/>
      <c r="AD1009" s="44"/>
    </row>
    <row r="1010" spans="1:30" ht="15.75" hidden="1" customHeight="1">
      <c r="A1010" s="76" t="s">
        <v>2266</v>
      </c>
      <c r="B1010" s="47" t="s">
        <v>156</v>
      </c>
      <c r="C1010" s="60" t="s">
        <v>2267</v>
      </c>
      <c r="D1010" s="49" t="s">
        <v>53</v>
      </c>
      <c r="E1010" s="49">
        <v>1</v>
      </c>
      <c r="F1010" s="50">
        <v>400</v>
      </c>
      <c r="G1010" s="51" t="s">
        <v>54</v>
      </c>
      <c r="H1010" s="52">
        <v>46174</v>
      </c>
      <c r="I1010" s="53" t="s">
        <v>55</v>
      </c>
      <c r="J1010" s="53" t="s">
        <v>56</v>
      </c>
      <c r="K1010" s="53" t="s">
        <v>164</v>
      </c>
      <c r="L1010" s="53" t="s">
        <v>91</v>
      </c>
      <c r="M1010" s="54" t="s">
        <v>102</v>
      </c>
      <c r="N1010" s="55" t="s">
        <v>951</v>
      </c>
      <c r="O1010" s="56" t="s">
        <v>60</v>
      </c>
      <c r="P1010" s="56"/>
      <c r="Q1010" s="56"/>
      <c r="R1010" s="57">
        <f t="array" ref="R1010">IFERROR(INDEX('BANCO DE DADOS'!$C$3:$C1104,MATCH(C1010,'BANCO DE DADOS'!$B$3:$B1104,0),0),"")</f>
        <v>0</v>
      </c>
      <c r="S1010" s="57" t="s">
        <v>2268</v>
      </c>
      <c r="T1010" s="56"/>
      <c r="U1010" s="56"/>
      <c r="V1010" s="57" t="str">
        <f t="array" ref="V1010">IFERROR(INDEX(#REF!,MATCH($Q1010,#REF!,0)),"")</f>
        <v/>
      </c>
      <c r="W1010" s="57" t="str">
        <f t="array" ref="W1010">IFERROR(INDEX(#REF!,MATCH($Q1010,#REF!,0)),"")</f>
        <v/>
      </c>
      <c r="X1010" s="58" t="str">
        <f t="array" ref="X1010">IFERROR(INDEX(#REF!,MATCH($Q1010,#REF!,0)),"")</f>
        <v/>
      </c>
      <c r="Y1010" s="58" t="str">
        <f t="array" ref="Y1010">IFERROR(INDEX(#REF!,MATCH($Q1010,#REF!,0)),"")</f>
        <v/>
      </c>
      <c r="Z1010" s="58" t="str">
        <f t="array" ref="Z1010">IFERROR(INDEX(#REF!,MATCH($Q1010,#REF!,0)),"")</f>
        <v/>
      </c>
      <c r="AA1010" s="58" t="e">
        <f t="shared" si="13"/>
        <v>#VALUE!</v>
      </c>
      <c r="AB1010" s="56"/>
      <c r="AC1010" s="56"/>
      <c r="AD1010" s="56"/>
    </row>
    <row r="1011" spans="1:30" ht="15.75" hidden="1" customHeight="1">
      <c r="A1011" s="71" t="s">
        <v>2269</v>
      </c>
      <c r="B1011" s="35" t="s">
        <v>291</v>
      </c>
      <c r="C1011" s="36" t="s">
        <v>2270</v>
      </c>
      <c r="D1011" s="37" t="s">
        <v>53</v>
      </c>
      <c r="E1011" s="37">
        <v>2</v>
      </c>
      <c r="F1011" s="38">
        <v>400</v>
      </c>
      <c r="G1011" s="39" t="s">
        <v>54</v>
      </c>
      <c r="H1011" s="40">
        <v>46174</v>
      </c>
      <c r="I1011" s="41" t="s">
        <v>55</v>
      </c>
      <c r="J1011" s="41" t="s">
        <v>56</v>
      </c>
      <c r="K1011" s="41" t="s">
        <v>164</v>
      </c>
      <c r="L1011" s="41" t="s">
        <v>91</v>
      </c>
      <c r="M1011" s="42" t="s">
        <v>59</v>
      </c>
      <c r="N1011" s="43" t="s">
        <v>951</v>
      </c>
      <c r="O1011" s="44" t="s">
        <v>60</v>
      </c>
      <c r="P1011" s="44"/>
      <c r="Q1011" s="44"/>
      <c r="R1011" s="45"/>
      <c r="S1011" s="45" t="s">
        <v>1132</v>
      </c>
      <c r="T1011" s="44"/>
      <c r="U1011" s="44"/>
      <c r="V1011" s="45" t="str">
        <f t="array" ref="V1011">IFERROR(INDEX(#REF!,MATCH($Q1011,#REF!,0)),"")</f>
        <v/>
      </c>
      <c r="W1011" s="45" t="str">
        <f t="array" ref="W1011">IFERROR(INDEX(#REF!,MATCH($Q1011,#REF!,0)),"")</f>
        <v/>
      </c>
      <c r="X1011" s="46" t="str">
        <f t="array" ref="X1011">IFERROR(INDEX(#REF!,MATCH($Q1011,#REF!,0)),"")</f>
        <v/>
      </c>
      <c r="Y1011" s="46" t="str">
        <f t="array" ref="Y1011">IFERROR(INDEX(#REF!,MATCH($Q1011,#REF!,0)),"")</f>
        <v/>
      </c>
      <c r="Z1011" s="46" t="str">
        <f t="array" ref="Z1011">IFERROR(INDEX(#REF!,MATCH($Q1011,#REF!,0)),"")</f>
        <v/>
      </c>
      <c r="AA1011" s="46" t="e">
        <f t="shared" si="13"/>
        <v>#VALUE!</v>
      </c>
      <c r="AB1011" s="44"/>
      <c r="AC1011" s="44"/>
      <c r="AD1011" s="44"/>
    </row>
    <row r="1012" spans="1:30" ht="15.75" hidden="1" customHeight="1">
      <c r="A1012" s="76" t="s">
        <v>2271</v>
      </c>
      <c r="B1012" s="47" t="s">
        <v>1476</v>
      </c>
      <c r="C1012" s="60" t="s">
        <v>659</v>
      </c>
      <c r="D1012" s="49" t="s">
        <v>53</v>
      </c>
      <c r="E1012" s="49">
        <v>4</v>
      </c>
      <c r="F1012" s="50">
        <v>400</v>
      </c>
      <c r="G1012" s="51" t="s">
        <v>54</v>
      </c>
      <c r="H1012" s="52">
        <v>46174</v>
      </c>
      <c r="I1012" s="53" t="s">
        <v>55</v>
      </c>
      <c r="J1012" s="53" t="s">
        <v>56</v>
      </c>
      <c r="K1012" s="53" t="s">
        <v>164</v>
      </c>
      <c r="L1012" s="53" t="s">
        <v>91</v>
      </c>
      <c r="M1012" s="54" t="s">
        <v>153</v>
      </c>
      <c r="N1012" s="55" t="s">
        <v>951</v>
      </c>
      <c r="O1012" s="56" t="s">
        <v>60</v>
      </c>
      <c r="P1012" s="56"/>
      <c r="Q1012" s="56"/>
      <c r="R1012" s="57"/>
      <c r="S1012" s="57" t="s">
        <v>660</v>
      </c>
      <c r="T1012" s="56"/>
      <c r="U1012" s="56"/>
      <c r="V1012" s="57" t="str">
        <f t="array" ref="V1012">IFERROR(INDEX(#REF!,MATCH($Q1012,#REF!,0)),"")</f>
        <v/>
      </c>
      <c r="W1012" s="57" t="str">
        <f t="array" ref="W1012">IFERROR(INDEX(#REF!,MATCH($Q1012,#REF!,0)),"")</f>
        <v/>
      </c>
      <c r="X1012" s="58" t="str">
        <f t="array" ref="X1012">IFERROR(INDEX(#REF!,MATCH($Q1012,#REF!,0)),"")</f>
        <v/>
      </c>
      <c r="Y1012" s="58" t="str">
        <f t="array" ref="Y1012">IFERROR(INDEX(#REF!,MATCH($Q1012,#REF!,0)),"")</f>
        <v/>
      </c>
      <c r="Z1012" s="58" t="str">
        <f t="array" ref="Z1012">IFERROR(INDEX(#REF!,MATCH($Q1012,#REF!,0)),"")</f>
        <v/>
      </c>
      <c r="AA1012" s="58" t="e">
        <f t="shared" si="13"/>
        <v>#VALUE!</v>
      </c>
      <c r="AB1012" s="56"/>
      <c r="AC1012" s="56"/>
      <c r="AD1012" s="56"/>
    </row>
    <row r="1013" spans="1:30" ht="15.75" hidden="1" customHeight="1">
      <c r="A1013" s="71" t="s">
        <v>2272</v>
      </c>
      <c r="B1013" s="35" t="s">
        <v>156</v>
      </c>
      <c r="C1013" s="36" t="s">
        <v>2273</v>
      </c>
      <c r="D1013" s="37" t="s">
        <v>53</v>
      </c>
      <c r="E1013" s="37">
        <v>800</v>
      </c>
      <c r="F1013" s="38">
        <v>400</v>
      </c>
      <c r="G1013" s="39" t="s">
        <v>54</v>
      </c>
      <c r="H1013" s="40">
        <v>46174</v>
      </c>
      <c r="I1013" s="41" t="s">
        <v>55</v>
      </c>
      <c r="J1013" s="41" t="s">
        <v>56</v>
      </c>
      <c r="K1013" s="41" t="s">
        <v>164</v>
      </c>
      <c r="L1013" s="41" t="s">
        <v>58</v>
      </c>
      <c r="M1013" s="42" t="s">
        <v>109</v>
      </c>
      <c r="N1013" s="43" t="s">
        <v>951</v>
      </c>
      <c r="O1013" s="44" t="s">
        <v>60</v>
      </c>
      <c r="P1013" s="44"/>
      <c r="Q1013" s="44"/>
      <c r="R1013" s="45"/>
      <c r="S1013" s="45" t="s">
        <v>275</v>
      </c>
      <c r="T1013" s="44"/>
      <c r="U1013" s="44"/>
      <c r="V1013" s="45" t="str">
        <f t="array" ref="V1013">IFERROR(INDEX(#REF!,MATCH($Q1013,#REF!,0)),"")</f>
        <v/>
      </c>
      <c r="W1013" s="45" t="str">
        <f t="array" ref="W1013">IFERROR(INDEX(#REF!,MATCH($Q1013,#REF!,0)),"")</f>
        <v/>
      </c>
      <c r="X1013" s="46" t="str">
        <f t="array" ref="X1013">IFERROR(INDEX(#REF!,MATCH($Q1013,#REF!,0)),"")</f>
        <v/>
      </c>
      <c r="Y1013" s="46" t="str">
        <f t="array" ref="Y1013">IFERROR(INDEX(#REF!,MATCH($Q1013,#REF!,0)),"")</f>
        <v/>
      </c>
      <c r="Z1013" s="46" t="str">
        <f t="array" ref="Z1013">IFERROR(INDEX(#REF!,MATCH($Q1013,#REF!,0)),"")</f>
        <v/>
      </c>
      <c r="AA1013" s="46" t="e">
        <f t="shared" si="13"/>
        <v>#VALUE!</v>
      </c>
      <c r="AB1013" s="44"/>
      <c r="AC1013" s="44"/>
      <c r="AD1013" s="44"/>
    </row>
    <row r="1014" spans="1:30" ht="15.75" hidden="1" customHeight="1">
      <c r="A1014" s="76" t="s">
        <v>2274</v>
      </c>
      <c r="B1014" s="76" t="s">
        <v>247</v>
      </c>
      <c r="C1014" s="60" t="s">
        <v>2275</v>
      </c>
      <c r="D1014" s="77" t="s">
        <v>53</v>
      </c>
      <c r="E1014" s="77">
        <v>8</v>
      </c>
      <c r="F1014" s="78">
        <v>400</v>
      </c>
      <c r="G1014" s="79" t="s">
        <v>54</v>
      </c>
      <c r="H1014" s="87">
        <v>46174</v>
      </c>
      <c r="I1014" s="61" t="s">
        <v>55</v>
      </c>
      <c r="J1014" s="61" t="s">
        <v>56</v>
      </c>
      <c r="K1014" s="61" t="s">
        <v>164</v>
      </c>
      <c r="L1014" s="61" t="s">
        <v>91</v>
      </c>
      <c r="M1014" s="54" t="s">
        <v>102</v>
      </c>
      <c r="N1014" s="70" t="s">
        <v>951</v>
      </c>
      <c r="O1014" s="56" t="s">
        <v>60</v>
      </c>
      <c r="P1014" s="56"/>
      <c r="Q1014" s="56"/>
      <c r="R1014" s="57" t="str">
        <f t="array" ref="R1014">IFERROR(INDEX('BANCO DE DADOS'!$C$3:$C1104,MATCH(C1014,'BANCO DE DADOS'!$B$3:$B1104,0),0),"")</f>
        <v>CEIB - RECARGA DE EXTINTOR</v>
      </c>
      <c r="S1014" s="57" t="str">
        <f t="array" ref="S1014">IFERROR(INDEX('BANCO DE DADOS'!$D$3:$D1104,MATCH(C1014,'BANCO DE DADOS'!$B$3:$B1104,0),0),"")</f>
        <v>SERVIÇOS DE MANUTENÇÃO - SISTEMAS DE PROTEÇÃO CONTRA INCÊNDIO</v>
      </c>
      <c r="T1014" s="56"/>
      <c r="U1014" s="56"/>
      <c r="V1014" s="57" t="str">
        <f t="array" ref="V1014">IFERROR(INDEX(#REF!,MATCH($Q1014,#REF!,0)),"")</f>
        <v/>
      </c>
      <c r="W1014" s="57" t="str">
        <f t="array" ref="W1014">IFERROR(INDEX(#REF!,MATCH($Q1014,#REF!,0)),"")</f>
        <v/>
      </c>
      <c r="X1014" s="58" t="str">
        <f t="array" ref="X1014">IFERROR(INDEX(#REF!,MATCH($Q1014,#REF!,0)),"")</f>
        <v/>
      </c>
      <c r="Y1014" s="58" t="str">
        <f t="array" ref="Y1014">IFERROR(INDEX(#REF!,MATCH($Q1014,#REF!,0)),"")</f>
        <v/>
      </c>
      <c r="Z1014" s="58" t="str">
        <f t="array" ref="Z1014">IFERROR(INDEX(#REF!,MATCH($Q1014,#REF!,0)),"")</f>
        <v/>
      </c>
      <c r="AA1014" s="58" t="e">
        <f t="shared" si="13"/>
        <v>#VALUE!</v>
      </c>
      <c r="AB1014" s="56"/>
      <c r="AC1014" s="56"/>
      <c r="AD1014" s="56"/>
    </row>
    <row r="1015" spans="1:30" ht="15.75" hidden="1" customHeight="1">
      <c r="A1015" s="71" t="s">
        <v>2276</v>
      </c>
      <c r="B1015" s="35" t="s">
        <v>1049</v>
      </c>
      <c r="C1015" s="36" t="s">
        <v>2277</v>
      </c>
      <c r="D1015" s="37" t="s">
        <v>53</v>
      </c>
      <c r="E1015" s="37">
        <v>50</v>
      </c>
      <c r="F1015" s="38">
        <v>102.5</v>
      </c>
      <c r="G1015" s="39" t="s">
        <v>54</v>
      </c>
      <c r="H1015" s="40">
        <v>46143</v>
      </c>
      <c r="I1015" s="41" t="s">
        <v>55</v>
      </c>
      <c r="J1015" s="41" t="s">
        <v>56</v>
      </c>
      <c r="K1015" s="41" t="s">
        <v>164</v>
      </c>
      <c r="L1015" s="41" t="s">
        <v>58</v>
      </c>
      <c r="M1015" s="42" t="s">
        <v>102</v>
      </c>
      <c r="N1015" s="43" t="s">
        <v>951</v>
      </c>
      <c r="O1015" s="44" t="s">
        <v>60</v>
      </c>
      <c r="P1015" s="44"/>
      <c r="Q1015" s="44"/>
      <c r="R1015" s="45" t="s">
        <v>158</v>
      </c>
      <c r="S1015" s="45" t="s">
        <v>515</v>
      </c>
      <c r="T1015" s="44"/>
      <c r="U1015" s="44"/>
      <c r="V1015" s="45" t="str">
        <f t="array" ref="V1015">IFERROR(INDEX(#REF!,MATCH($Q1015,#REF!,0)),"")</f>
        <v/>
      </c>
      <c r="W1015" s="45" t="str">
        <f t="array" ref="W1015">IFERROR(INDEX(#REF!,MATCH($Q1015,#REF!,0)),"")</f>
        <v/>
      </c>
      <c r="X1015" s="46" t="str">
        <f t="array" ref="X1015">IFERROR(INDEX(#REF!,MATCH($Q1015,#REF!,0)),"")</f>
        <v/>
      </c>
      <c r="Y1015" s="46" t="str">
        <f t="array" ref="Y1015">IFERROR(INDEX(#REF!,MATCH($Q1015,#REF!,0)),"")</f>
        <v/>
      </c>
      <c r="Z1015" s="46" t="str">
        <f t="array" ref="Z1015">IFERROR(INDEX(#REF!,MATCH($Q1015,#REF!,0)),"")</f>
        <v/>
      </c>
      <c r="AA1015" s="46" t="e">
        <f t="shared" si="13"/>
        <v>#VALUE!</v>
      </c>
      <c r="AB1015" s="44"/>
      <c r="AC1015" s="44"/>
      <c r="AD1015" s="44"/>
    </row>
    <row r="1016" spans="1:30" ht="15.75" hidden="1" customHeight="1">
      <c r="A1016" s="76" t="s">
        <v>2278</v>
      </c>
      <c r="B1016" s="47" t="s">
        <v>1049</v>
      </c>
      <c r="C1016" s="60" t="s">
        <v>2279</v>
      </c>
      <c r="D1016" s="49" t="s">
        <v>53</v>
      </c>
      <c r="E1016" s="49">
        <v>60</v>
      </c>
      <c r="F1016" s="50">
        <v>90</v>
      </c>
      <c r="G1016" s="51" t="s">
        <v>54</v>
      </c>
      <c r="H1016" s="52">
        <v>46143</v>
      </c>
      <c r="I1016" s="53" t="s">
        <v>55</v>
      </c>
      <c r="J1016" s="53" t="s">
        <v>56</v>
      </c>
      <c r="K1016" s="53" t="s">
        <v>164</v>
      </c>
      <c r="L1016" s="53" t="s">
        <v>58</v>
      </c>
      <c r="M1016" s="54" t="s">
        <v>136</v>
      </c>
      <c r="N1016" s="55" t="s">
        <v>951</v>
      </c>
      <c r="O1016" s="56" t="s">
        <v>60</v>
      </c>
      <c r="P1016" s="56"/>
      <c r="Q1016" s="56"/>
      <c r="R1016" s="57" t="s">
        <v>729</v>
      </c>
      <c r="S1016" s="57" t="s">
        <v>730</v>
      </c>
      <c r="T1016" s="56"/>
      <c r="U1016" s="56"/>
      <c r="V1016" s="57" t="str">
        <f t="array" ref="V1016">IFERROR(INDEX(#REF!,MATCH($Q1016,#REF!,0)),"")</f>
        <v/>
      </c>
      <c r="W1016" s="57" t="str">
        <f t="array" ref="W1016">IFERROR(INDEX(#REF!,MATCH($Q1016,#REF!,0)),"")</f>
        <v/>
      </c>
      <c r="X1016" s="58" t="str">
        <f t="array" ref="X1016">IFERROR(INDEX(#REF!,MATCH($Q1016,#REF!,0)),"")</f>
        <v/>
      </c>
      <c r="Y1016" s="58" t="str">
        <f t="array" ref="Y1016">IFERROR(INDEX(#REF!,MATCH($Q1016,#REF!,0)),"")</f>
        <v/>
      </c>
      <c r="Z1016" s="58" t="str">
        <f t="array" ref="Z1016">IFERROR(INDEX(#REF!,MATCH($Q1016,#REF!,0)),"")</f>
        <v/>
      </c>
      <c r="AA1016" s="58" t="e">
        <f t="shared" si="13"/>
        <v>#VALUE!</v>
      </c>
      <c r="AB1016" s="56"/>
      <c r="AC1016" s="56"/>
      <c r="AD1016" s="56"/>
    </row>
    <row r="1017" spans="1:30" ht="15.75" hidden="1" customHeight="1">
      <c r="A1017" s="71" t="s">
        <v>2280</v>
      </c>
      <c r="B1017" s="35" t="s">
        <v>894</v>
      </c>
      <c r="C1017" s="36" t="s">
        <v>2281</v>
      </c>
      <c r="D1017" s="37" t="s">
        <v>53</v>
      </c>
      <c r="E1017" s="37">
        <v>2</v>
      </c>
      <c r="F1017" s="38">
        <v>351.8</v>
      </c>
      <c r="G1017" s="39" t="s">
        <v>54</v>
      </c>
      <c r="H1017" s="40">
        <v>46174</v>
      </c>
      <c r="I1017" s="41" t="s">
        <v>55</v>
      </c>
      <c r="J1017" s="41" t="s">
        <v>56</v>
      </c>
      <c r="K1017" s="41" t="s">
        <v>164</v>
      </c>
      <c r="L1017" s="41" t="s">
        <v>91</v>
      </c>
      <c r="M1017" s="42" t="s">
        <v>153</v>
      </c>
      <c r="N1017" s="43" t="s">
        <v>951</v>
      </c>
      <c r="O1017" s="44" t="s">
        <v>60</v>
      </c>
      <c r="P1017" s="44"/>
      <c r="Q1017" s="44"/>
      <c r="R1017" s="45"/>
      <c r="S1017" s="45" t="s">
        <v>1506</v>
      </c>
      <c r="T1017" s="44"/>
      <c r="U1017" s="44"/>
      <c r="V1017" s="45" t="str">
        <f t="array" ref="V1017">IFERROR(INDEX(#REF!,MATCH($Q1017,#REF!,0)),"")</f>
        <v/>
      </c>
      <c r="W1017" s="45" t="str">
        <f t="array" ref="W1017">IFERROR(INDEX(#REF!,MATCH($Q1017,#REF!,0)),"")</f>
        <v/>
      </c>
      <c r="X1017" s="46" t="str">
        <f t="array" ref="X1017">IFERROR(INDEX(#REF!,MATCH($Q1017,#REF!,0)),"")</f>
        <v/>
      </c>
      <c r="Y1017" s="46" t="str">
        <f t="array" ref="Y1017">IFERROR(INDEX(#REF!,MATCH($Q1017,#REF!,0)),"")</f>
        <v/>
      </c>
      <c r="Z1017" s="46" t="str">
        <f t="array" ref="Z1017">IFERROR(INDEX(#REF!,MATCH($Q1017,#REF!,0)),"")</f>
        <v/>
      </c>
      <c r="AA1017" s="46" t="e">
        <f t="shared" si="13"/>
        <v>#VALUE!</v>
      </c>
      <c r="AB1017" s="44"/>
      <c r="AC1017" s="44"/>
      <c r="AD1017" s="44"/>
    </row>
    <row r="1018" spans="1:30" ht="15.75" hidden="1" customHeight="1">
      <c r="A1018" s="76" t="s">
        <v>2282</v>
      </c>
      <c r="B1018" s="47" t="s">
        <v>169</v>
      </c>
      <c r="C1018" s="60" t="s">
        <v>2138</v>
      </c>
      <c r="D1018" s="49" t="s">
        <v>53</v>
      </c>
      <c r="E1018" s="49">
        <v>1</v>
      </c>
      <c r="F1018" s="50">
        <v>350</v>
      </c>
      <c r="G1018" s="51" t="s">
        <v>54</v>
      </c>
      <c r="H1018" s="52">
        <v>46174</v>
      </c>
      <c r="I1018" s="53" t="s">
        <v>55</v>
      </c>
      <c r="J1018" s="53" t="s">
        <v>56</v>
      </c>
      <c r="K1018" s="53" t="s">
        <v>164</v>
      </c>
      <c r="L1018" s="53" t="s">
        <v>91</v>
      </c>
      <c r="M1018" s="54" t="s">
        <v>153</v>
      </c>
      <c r="N1018" s="55" t="s">
        <v>951</v>
      </c>
      <c r="O1018" s="56" t="s">
        <v>60</v>
      </c>
      <c r="P1018" s="56"/>
      <c r="Q1018" s="56"/>
      <c r="R1018" s="57"/>
      <c r="S1018" s="57" t="s">
        <v>2139</v>
      </c>
      <c r="T1018" s="56"/>
      <c r="U1018" s="56"/>
      <c r="V1018" s="57" t="str">
        <f t="array" ref="V1018">IFERROR(INDEX(#REF!,MATCH($Q1018,#REF!,0)),"")</f>
        <v/>
      </c>
      <c r="W1018" s="57" t="str">
        <f t="array" ref="W1018">IFERROR(INDEX(#REF!,MATCH($Q1018,#REF!,0)),"")</f>
        <v/>
      </c>
      <c r="X1018" s="58" t="str">
        <f t="array" ref="X1018">IFERROR(INDEX(#REF!,MATCH($Q1018,#REF!,0)),"")</f>
        <v/>
      </c>
      <c r="Y1018" s="58" t="str">
        <f t="array" ref="Y1018">IFERROR(INDEX(#REF!,MATCH($Q1018,#REF!,0)),"")</f>
        <v/>
      </c>
      <c r="Z1018" s="58" t="str">
        <f t="array" ref="Z1018">IFERROR(INDEX(#REF!,MATCH($Q1018,#REF!,0)),"")</f>
        <v/>
      </c>
      <c r="AA1018" s="58" t="e">
        <f t="shared" si="13"/>
        <v>#VALUE!</v>
      </c>
      <c r="AB1018" s="56"/>
      <c r="AC1018" s="56"/>
      <c r="AD1018" s="56"/>
    </row>
    <row r="1019" spans="1:30" ht="15.75" hidden="1" customHeight="1">
      <c r="A1019" s="71" t="s">
        <v>2283</v>
      </c>
      <c r="B1019" s="35" t="s">
        <v>242</v>
      </c>
      <c r="C1019" s="36" t="s">
        <v>2138</v>
      </c>
      <c r="D1019" s="37" t="s">
        <v>53</v>
      </c>
      <c r="E1019" s="37">
        <v>1</v>
      </c>
      <c r="F1019" s="38">
        <v>350</v>
      </c>
      <c r="G1019" s="39" t="s">
        <v>54</v>
      </c>
      <c r="H1019" s="40">
        <v>46174</v>
      </c>
      <c r="I1019" s="41" t="s">
        <v>55</v>
      </c>
      <c r="J1019" s="41" t="s">
        <v>56</v>
      </c>
      <c r="K1019" s="41" t="s">
        <v>164</v>
      </c>
      <c r="L1019" s="41" t="s">
        <v>91</v>
      </c>
      <c r="M1019" s="42" t="s">
        <v>153</v>
      </c>
      <c r="N1019" s="43" t="s">
        <v>951</v>
      </c>
      <c r="O1019" s="44" t="s">
        <v>60</v>
      </c>
      <c r="P1019" s="44"/>
      <c r="Q1019" s="44"/>
      <c r="R1019" s="45"/>
      <c r="S1019" s="45" t="s">
        <v>2139</v>
      </c>
      <c r="T1019" s="44"/>
      <c r="U1019" s="44"/>
      <c r="V1019" s="45" t="str">
        <f t="array" ref="V1019">IFERROR(INDEX(#REF!,MATCH($Q1019,#REF!,0)),"")</f>
        <v/>
      </c>
      <c r="W1019" s="45" t="str">
        <f t="array" ref="W1019">IFERROR(INDEX(#REF!,MATCH($Q1019,#REF!,0)),"")</f>
        <v/>
      </c>
      <c r="X1019" s="46" t="str">
        <f t="array" ref="X1019">IFERROR(INDEX(#REF!,MATCH($Q1019,#REF!,0)),"")</f>
        <v/>
      </c>
      <c r="Y1019" s="46" t="str">
        <f t="array" ref="Y1019">IFERROR(INDEX(#REF!,MATCH($Q1019,#REF!,0)),"")</f>
        <v/>
      </c>
      <c r="Z1019" s="46" t="str">
        <f t="array" ref="Z1019">IFERROR(INDEX(#REF!,MATCH($Q1019,#REF!,0)),"")</f>
        <v/>
      </c>
      <c r="AA1019" s="46" t="e">
        <f t="shared" si="13"/>
        <v>#VALUE!</v>
      </c>
      <c r="AB1019" s="44"/>
      <c r="AC1019" s="44"/>
      <c r="AD1019" s="44"/>
    </row>
    <row r="1020" spans="1:30" ht="15.75" hidden="1" customHeight="1">
      <c r="A1020" s="76" t="s">
        <v>2284</v>
      </c>
      <c r="B1020" s="47" t="s">
        <v>1521</v>
      </c>
      <c r="C1020" s="60" t="s">
        <v>2285</v>
      </c>
      <c r="D1020" s="49" t="s">
        <v>53</v>
      </c>
      <c r="E1020" s="49">
        <v>1</v>
      </c>
      <c r="F1020" s="50">
        <v>350</v>
      </c>
      <c r="G1020" s="51" t="s">
        <v>54</v>
      </c>
      <c r="H1020" s="52">
        <v>46174</v>
      </c>
      <c r="I1020" s="53" t="s">
        <v>55</v>
      </c>
      <c r="J1020" s="53" t="s">
        <v>56</v>
      </c>
      <c r="K1020" s="53" t="s">
        <v>164</v>
      </c>
      <c r="L1020" s="53" t="s">
        <v>91</v>
      </c>
      <c r="M1020" s="54" t="s">
        <v>73</v>
      </c>
      <c r="N1020" s="55" t="s">
        <v>951</v>
      </c>
      <c r="O1020" s="56" t="s">
        <v>60</v>
      </c>
      <c r="P1020" s="56"/>
      <c r="Q1020" s="56"/>
      <c r="R1020" s="57" t="s">
        <v>780</v>
      </c>
      <c r="S1020" s="57" t="s">
        <v>781</v>
      </c>
      <c r="T1020" s="56"/>
      <c r="U1020" s="56"/>
      <c r="V1020" s="57" t="str">
        <f t="array" ref="V1020">IFERROR(INDEX(#REF!,MATCH($Q1020,#REF!,0)),"")</f>
        <v/>
      </c>
      <c r="W1020" s="57" t="str">
        <f t="array" ref="W1020">IFERROR(INDEX(#REF!,MATCH($Q1020,#REF!,0)),"")</f>
        <v/>
      </c>
      <c r="X1020" s="58" t="str">
        <f t="array" ref="X1020">IFERROR(INDEX(#REF!,MATCH($Q1020,#REF!,0)),"")</f>
        <v/>
      </c>
      <c r="Y1020" s="58" t="str">
        <f t="array" ref="Y1020">IFERROR(INDEX(#REF!,MATCH($Q1020,#REF!,0)),"")</f>
        <v/>
      </c>
      <c r="Z1020" s="58" t="str">
        <f t="array" ref="Z1020">IFERROR(INDEX(#REF!,MATCH($Q1020,#REF!,0)),"")</f>
        <v/>
      </c>
      <c r="AA1020" s="58" t="e">
        <f t="shared" si="13"/>
        <v>#VALUE!</v>
      </c>
      <c r="AB1020" s="56"/>
      <c r="AC1020" s="56"/>
      <c r="AD1020" s="56"/>
    </row>
    <row r="1021" spans="1:30" ht="15.75" hidden="1" customHeight="1">
      <c r="A1021" s="71" t="s">
        <v>2286</v>
      </c>
      <c r="B1021" s="35" t="s">
        <v>1049</v>
      </c>
      <c r="C1021" s="36" t="s">
        <v>2287</v>
      </c>
      <c r="D1021" s="37" t="s">
        <v>53</v>
      </c>
      <c r="E1021" s="37">
        <v>30</v>
      </c>
      <c r="F1021" s="38">
        <v>63</v>
      </c>
      <c r="G1021" s="39" t="s">
        <v>54</v>
      </c>
      <c r="H1021" s="40">
        <v>46143</v>
      </c>
      <c r="I1021" s="41" t="s">
        <v>55</v>
      </c>
      <c r="J1021" s="41" t="s">
        <v>56</v>
      </c>
      <c r="K1021" s="41" t="s">
        <v>164</v>
      </c>
      <c r="L1021" s="41" t="s">
        <v>58</v>
      </c>
      <c r="M1021" s="42" t="s">
        <v>59</v>
      </c>
      <c r="N1021" s="43" t="s">
        <v>951</v>
      </c>
      <c r="O1021" s="44" t="s">
        <v>60</v>
      </c>
      <c r="P1021" s="44"/>
      <c r="Q1021" s="44"/>
      <c r="R1021" s="45" t="s">
        <v>729</v>
      </c>
      <c r="S1021" s="45" t="s">
        <v>730</v>
      </c>
      <c r="T1021" s="44"/>
      <c r="U1021" s="44"/>
      <c r="V1021" s="45" t="str">
        <f t="array" ref="V1021">IFERROR(INDEX(#REF!,MATCH($Q1021,#REF!,0)),"")</f>
        <v/>
      </c>
      <c r="W1021" s="45" t="str">
        <f t="array" ref="W1021">IFERROR(INDEX(#REF!,MATCH($Q1021,#REF!,0)),"")</f>
        <v/>
      </c>
      <c r="X1021" s="46" t="str">
        <f t="array" ref="X1021">IFERROR(INDEX(#REF!,MATCH($Q1021,#REF!,0)),"")</f>
        <v/>
      </c>
      <c r="Y1021" s="46" t="str">
        <f t="array" ref="Y1021">IFERROR(INDEX(#REF!,MATCH($Q1021,#REF!,0)),"")</f>
        <v/>
      </c>
      <c r="Z1021" s="46" t="str">
        <f t="array" ref="Z1021">IFERROR(INDEX(#REF!,MATCH($Q1021,#REF!,0)),"")</f>
        <v/>
      </c>
      <c r="AA1021" s="46" t="e">
        <f t="shared" si="13"/>
        <v>#VALUE!</v>
      </c>
      <c r="AB1021" s="44"/>
      <c r="AC1021" s="44"/>
      <c r="AD1021" s="44"/>
    </row>
    <row r="1022" spans="1:30" ht="15.75" hidden="1" customHeight="1">
      <c r="A1022" s="76" t="s">
        <v>2288</v>
      </c>
      <c r="B1022" s="47" t="s">
        <v>1049</v>
      </c>
      <c r="C1022" s="60" t="s">
        <v>2289</v>
      </c>
      <c r="D1022" s="49" t="s">
        <v>511</v>
      </c>
      <c r="E1022" s="49">
        <v>10</v>
      </c>
      <c r="F1022" s="50">
        <v>56</v>
      </c>
      <c r="G1022" s="51" t="s">
        <v>54</v>
      </c>
      <c r="H1022" s="52">
        <v>46143</v>
      </c>
      <c r="I1022" s="53" t="s">
        <v>55</v>
      </c>
      <c r="J1022" s="53" t="s">
        <v>56</v>
      </c>
      <c r="K1022" s="53" t="s">
        <v>164</v>
      </c>
      <c r="L1022" s="53" t="s">
        <v>58</v>
      </c>
      <c r="M1022" s="54" t="s">
        <v>73</v>
      </c>
      <c r="N1022" s="55" t="s">
        <v>951</v>
      </c>
      <c r="O1022" s="56" t="s">
        <v>60</v>
      </c>
      <c r="P1022" s="56"/>
      <c r="Q1022" s="56"/>
      <c r="R1022" s="57" t="s">
        <v>729</v>
      </c>
      <c r="S1022" s="57" t="s">
        <v>730</v>
      </c>
      <c r="T1022" s="56"/>
      <c r="U1022" s="56"/>
      <c r="V1022" s="57" t="str">
        <f t="array" ref="V1022">IFERROR(INDEX(#REF!,MATCH($Q1022,#REF!,0)),"")</f>
        <v/>
      </c>
      <c r="W1022" s="57" t="str">
        <f t="array" ref="W1022">IFERROR(INDEX(#REF!,MATCH($Q1022,#REF!,0)),"")</f>
        <v/>
      </c>
      <c r="X1022" s="58" t="str">
        <f t="array" ref="X1022">IFERROR(INDEX(#REF!,MATCH($Q1022,#REF!,0)),"")</f>
        <v/>
      </c>
      <c r="Y1022" s="58" t="str">
        <f t="array" ref="Y1022">IFERROR(INDEX(#REF!,MATCH($Q1022,#REF!,0)),"")</f>
        <v/>
      </c>
      <c r="Z1022" s="58" t="str">
        <f t="array" ref="Z1022">IFERROR(INDEX(#REF!,MATCH($Q1022,#REF!,0)),"")</f>
        <v/>
      </c>
      <c r="AA1022" s="58" t="e">
        <f t="shared" si="13"/>
        <v>#VALUE!</v>
      </c>
      <c r="AB1022" s="56"/>
      <c r="AC1022" s="56"/>
      <c r="AD1022" s="56"/>
    </row>
    <row r="1023" spans="1:30" ht="15.75" hidden="1" customHeight="1">
      <c r="A1023" s="71" t="s">
        <v>2290</v>
      </c>
      <c r="B1023" s="35" t="s">
        <v>1049</v>
      </c>
      <c r="C1023" s="36" t="s">
        <v>2291</v>
      </c>
      <c r="D1023" s="37" t="s">
        <v>53</v>
      </c>
      <c r="E1023" s="37">
        <v>30</v>
      </c>
      <c r="F1023" s="38">
        <v>54</v>
      </c>
      <c r="G1023" s="39" t="s">
        <v>54</v>
      </c>
      <c r="H1023" s="40">
        <v>46143</v>
      </c>
      <c r="I1023" s="41" t="s">
        <v>55</v>
      </c>
      <c r="J1023" s="41" t="s">
        <v>56</v>
      </c>
      <c r="K1023" s="41" t="s">
        <v>164</v>
      </c>
      <c r="L1023" s="41" t="s">
        <v>58</v>
      </c>
      <c r="M1023" s="42" t="s">
        <v>148</v>
      </c>
      <c r="N1023" s="43" t="s">
        <v>951</v>
      </c>
      <c r="O1023" s="44" t="s">
        <v>60</v>
      </c>
      <c r="P1023" s="44"/>
      <c r="Q1023" s="44"/>
      <c r="R1023" s="45" t="s">
        <v>729</v>
      </c>
      <c r="S1023" s="45" t="s">
        <v>730</v>
      </c>
      <c r="T1023" s="44"/>
      <c r="U1023" s="44"/>
      <c r="V1023" s="45" t="str">
        <f t="array" ref="V1023">IFERROR(INDEX(#REF!,MATCH($Q1023,#REF!,0)),"")</f>
        <v/>
      </c>
      <c r="W1023" s="45" t="str">
        <f t="array" ref="W1023">IFERROR(INDEX(#REF!,MATCH($Q1023,#REF!,0)),"")</f>
        <v/>
      </c>
      <c r="X1023" s="46" t="str">
        <f t="array" ref="X1023">IFERROR(INDEX(#REF!,MATCH($Q1023,#REF!,0)),"")</f>
        <v/>
      </c>
      <c r="Y1023" s="46" t="str">
        <f t="array" ref="Y1023">IFERROR(INDEX(#REF!,MATCH($Q1023,#REF!,0)),"")</f>
        <v/>
      </c>
      <c r="Z1023" s="46" t="str">
        <f t="array" ref="Z1023">IFERROR(INDEX(#REF!,MATCH($Q1023,#REF!,0)),"")</f>
        <v/>
      </c>
      <c r="AA1023" s="46" t="e">
        <f t="shared" si="13"/>
        <v>#VALUE!</v>
      </c>
      <c r="AB1023" s="44"/>
      <c r="AC1023" s="44"/>
      <c r="AD1023" s="44"/>
    </row>
    <row r="1024" spans="1:30" ht="15.75" hidden="1" customHeight="1">
      <c r="A1024" s="76" t="s">
        <v>2292</v>
      </c>
      <c r="B1024" s="47" t="s">
        <v>1049</v>
      </c>
      <c r="C1024" s="60" t="s">
        <v>2293</v>
      </c>
      <c r="D1024" s="49" t="s">
        <v>53</v>
      </c>
      <c r="E1024" s="49">
        <v>10</v>
      </c>
      <c r="F1024" s="50">
        <v>50</v>
      </c>
      <c r="G1024" s="51" t="s">
        <v>54</v>
      </c>
      <c r="H1024" s="52">
        <v>46143</v>
      </c>
      <c r="I1024" s="53" t="s">
        <v>55</v>
      </c>
      <c r="J1024" s="53" t="s">
        <v>56</v>
      </c>
      <c r="K1024" s="53" t="s">
        <v>164</v>
      </c>
      <c r="L1024" s="53" t="s">
        <v>58</v>
      </c>
      <c r="M1024" s="54" t="s">
        <v>136</v>
      </c>
      <c r="N1024" s="55" t="s">
        <v>951</v>
      </c>
      <c r="O1024" s="56" t="s">
        <v>60</v>
      </c>
      <c r="P1024" s="56"/>
      <c r="Q1024" s="56"/>
      <c r="R1024" s="57" t="s">
        <v>729</v>
      </c>
      <c r="S1024" s="57" t="s">
        <v>730</v>
      </c>
      <c r="T1024" s="56"/>
      <c r="U1024" s="56"/>
      <c r="V1024" s="57" t="str">
        <f t="array" ref="V1024">IFERROR(INDEX(#REF!,MATCH($Q1024,#REF!,0)),"")</f>
        <v/>
      </c>
      <c r="W1024" s="57" t="str">
        <f t="array" ref="W1024">IFERROR(INDEX(#REF!,MATCH($Q1024,#REF!,0)),"")</f>
        <v/>
      </c>
      <c r="X1024" s="58" t="str">
        <f t="array" ref="X1024">IFERROR(INDEX(#REF!,MATCH($Q1024,#REF!,0)),"")</f>
        <v/>
      </c>
      <c r="Y1024" s="58" t="str">
        <f t="array" ref="Y1024">IFERROR(INDEX(#REF!,MATCH($Q1024,#REF!,0)),"")</f>
        <v/>
      </c>
      <c r="Z1024" s="58" t="str">
        <f t="array" ref="Z1024">IFERROR(INDEX(#REF!,MATCH($Q1024,#REF!,0)),"")</f>
        <v/>
      </c>
      <c r="AA1024" s="58" t="e">
        <f t="shared" si="13"/>
        <v>#VALUE!</v>
      </c>
      <c r="AB1024" s="56"/>
      <c r="AC1024" s="56"/>
      <c r="AD1024" s="56"/>
    </row>
    <row r="1025" spans="1:30" ht="15.75" hidden="1" customHeight="1">
      <c r="A1025" s="71" t="s">
        <v>2294</v>
      </c>
      <c r="B1025" s="35" t="s">
        <v>1049</v>
      </c>
      <c r="C1025" s="36" t="s">
        <v>2295</v>
      </c>
      <c r="D1025" s="37" t="s">
        <v>53</v>
      </c>
      <c r="E1025" s="37">
        <v>10</v>
      </c>
      <c r="F1025" s="38">
        <v>48</v>
      </c>
      <c r="G1025" s="39" t="s">
        <v>54</v>
      </c>
      <c r="H1025" s="40">
        <v>46143</v>
      </c>
      <c r="I1025" s="41" t="s">
        <v>55</v>
      </c>
      <c r="J1025" s="41" t="s">
        <v>56</v>
      </c>
      <c r="K1025" s="41" t="s">
        <v>164</v>
      </c>
      <c r="L1025" s="41" t="s">
        <v>58</v>
      </c>
      <c r="M1025" s="42" t="s">
        <v>136</v>
      </c>
      <c r="N1025" s="43" t="s">
        <v>951</v>
      </c>
      <c r="O1025" s="44" t="s">
        <v>60</v>
      </c>
      <c r="P1025" s="44"/>
      <c r="Q1025" s="44"/>
      <c r="R1025" s="45" t="s">
        <v>729</v>
      </c>
      <c r="S1025" s="45" t="s">
        <v>730</v>
      </c>
      <c r="T1025" s="44"/>
      <c r="U1025" s="44"/>
      <c r="V1025" s="45" t="str">
        <f t="array" ref="V1025">IFERROR(INDEX(#REF!,MATCH($Q1025,#REF!,0)),"")</f>
        <v/>
      </c>
      <c r="W1025" s="45" t="str">
        <f t="array" ref="W1025">IFERROR(INDEX(#REF!,MATCH($Q1025,#REF!,0)),"")</f>
        <v/>
      </c>
      <c r="X1025" s="46" t="str">
        <f t="array" ref="X1025">IFERROR(INDEX(#REF!,MATCH($Q1025,#REF!,0)),"")</f>
        <v/>
      </c>
      <c r="Y1025" s="46" t="str">
        <f t="array" ref="Y1025">IFERROR(INDEX(#REF!,MATCH($Q1025,#REF!,0)),"")</f>
        <v/>
      </c>
      <c r="Z1025" s="46" t="str">
        <f t="array" ref="Z1025">IFERROR(INDEX(#REF!,MATCH($Q1025,#REF!,0)),"")</f>
        <v/>
      </c>
      <c r="AA1025" s="46" t="e">
        <f t="shared" si="13"/>
        <v>#VALUE!</v>
      </c>
      <c r="AB1025" s="44"/>
      <c r="AC1025" s="44"/>
      <c r="AD1025" s="44"/>
    </row>
    <row r="1026" spans="1:30" ht="15.75" hidden="1" customHeight="1">
      <c r="A1026" s="76" t="s">
        <v>2296</v>
      </c>
      <c r="B1026" s="47" t="s">
        <v>1049</v>
      </c>
      <c r="C1026" s="60" t="s">
        <v>2297</v>
      </c>
      <c r="D1026" s="49" t="s">
        <v>2298</v>
      </c>
      <c r="E1026" s="49">
        <v>10</v>
      </c>
      <c r="F1026" s="50">
        <v>45</v>
      </c>
      <c r="G1026" s="51" t="s">
        <v>54</v>
      </c>
      <c r="H1026" s="52">
        <v>46143</v>
      </c>
      <c r="I1026" s="53" t="s">
        <v>55</v>
      </c>
      <c r="J1026" s="53" t="s">
        <v>56</v>
      </c>
      <c r="K1026" s="53" t="s">
        <v>164</v>
      </c>
      <c r="L1026" s="53" t="s">
        <v>58</v>
      </c>
      <c r="M1026" s="54" t="s">
        <v>102</v>
      </c>
      <c r="N1026" s="55" t="s">
        <v>951</v>
      </c>
      <c r="O1026" s="56" t="s">
        <v>60</v>
      </c>
      <c r="P1026" s="56"/>
      <c r="Q1026" s="56"/>
      <c r="R1026" s="57" t="s">
        <v>729</v>
      </c>
      <c r="S1026" s="57" t="s">
        <v>730</v>
      </c>
      <c r="T1026" s="56"/>
      <c r="U1026" s="56"/>
      <c r="V1026" s="57" t="str">
        <f t="array" ref="V1026">IFERROR(INDEX(#REF!,MATCH($Q1026,#REF!,0)),"")</f>
        <v/>
      </c>
      <c r="W1026" s="57" t="str">
        <f t="array" ref="W1026">IFERROR(INDEX(#REF!,MATCH($Q1026,#REF!,0)),"")</f>
        <v/>
      </c>
      <c r="X1026" s="58" t="str">
        <f t="array" ref="X1026">IFERROR(INDEX(#REF!,MATCH($Q1026,#REF!,0)),"")</f>
        <v/>
      </c>
      <c r="Y1026" s="58" t="str">
        <f t="array" ref="Y1026">IFERROR(INDEX(#REF!,MATCH($Q1026,#REF!,0)),"")</f>
        <v/>
      </c>
      <c r="Z1026" s="58" t="str">
        <f t="array" ref="Z1026">IFERROR(INDEX(#REF!,MATCH($Q1026,#REF!,0)),"")</f>
        <v/>
      </c>
      <c r="AA1026" s="58" t="e">
        <f t="shared" si="13"/>
        <v>#VALUE!</v>
      </c>
      <c r="AB1026" s="56"/>
      <c r="AC1026" s="56"/>
      <c r="AD1026" s="56"/>
    </row>
    <row r="1027" spans="1:30" ht="15.75" hidden="1" customHeight="1">
      <c r="A1027" s="71" t="s">
        <v>2299</v>
      </c>
      <c r="B1027" s="35" t="s">
        <v>652</v>
      </c>
      <c r="C1027" s="36" t="s">
        <v>2300</v>
      </c>
      <c r="D1027" s="37" t="s">
        <v>53</v>
      </c>
      <c r="E1027" s="37">
        <v>1</v>
      </c>
      <c r="F1027" s="38">
        <v>300</v>
      </c>
      <c r="G1027" s="39" t="s">
        <v>54</v>
      </c>
      <c r="H1027" s="40">
        <v>46174</v>
      </c>
      <c r="I1027" s="41" t="s">
        <v>55</v>
      </c>
      <c r="J1027" s="41" t="s">
        <v>56</v>
      </c>
      <c r="K1027" s="41" t="s">
        <v>164</v>
      </c>
      <c r="L1027" s="41" t="s">
        <v>91</v>
      </c>
      <c r="M1027" s="42" t="s">
        <v>59</v>
      </c>
      <c r="N1027" s="43" t="s">
        <v>951</v>
      </c>
      <c r="O1027" s="44" t="s">
        <v>60</v>
      </c>
      <c r="P1027" s="44"/>
      <c r="Q1027" s="44"/>
      <c r="R1027" s="45" t="s">
        <v>322</v>
      </c>
      <c r="S1027" s="45" t="s">
        <v>323</v>
      </c>
      <c r="T1027" s="44"/>
      <c r="U1027" s="44"/>
      <c r="V1027" s="45" t="str">
        <f t="array" ref="V1027">IFERROR(INDEX(#REF!,MATCH($Q1027,#REF!,0)),"")</f>
        <v/>
      </c>
      <c r="W1027" s="45" t="str">
        <f t="array" ref="W1027">IFERROR(INDEX(#REF!,MATCH($Q1027,#REF!,0)),"")</f>
        <v/>
      </c>
      <c r="X1027" s="46" t="str">
        <f t="array" ref="X1027">IFERROR(INDEX(#REF!,MATCH($Q1027,#REF!,0)),"")</f>
        <v/>
      </c>
      <c r="Y1027" s="46" t="str">
        <f t="array" ref="Y1027">IFERROR(INDEX(#REF!,MATCH($Q1027,#REF!,0)),"")</f>
        <v/>
      </c>
      <c r="Z1027" s="46" t="str">
        <f t="array" ref="Z1027">IFERROR(INDEX(#REF!,MATCH($Q1027,#REF!,0)),"")</f>
        <v/>
      </c>
      <c r="AA1027" s="46" t="e">
        <f t="shared" si="13"/>
        <v>#VALUE!</v>
      </c>
      <c r="AB1027" s="44"/>
      <c r="AC1027" s="44"/>
      <c r="AD1027" s="44"/>
    </row>
    <row r="1028" spans="1:30" ht="15.75" hidden="1" customHeight="1">
      <c r="A1028" s="76" t="s">
        <v>2301</v>
      </c>
      <c r="B1028" s="47" t="s">
        <v>247</v>
      </c>
      <c r="C1028" s="60" t="s">
        <v>2302</v>
      </c>
      <c r="D1028" s="49" t="s">
        <v>53</v>
      </c>
      <c r="E1028" s="49">
        <v>10</v>
      </c>
      <c r="F1028" s="50">
        <v>300</v>
      </c>
      <c r="G1028" s="51" t="s">
        <v>54</v>
      </c>
      <c r="H1028" s="52">
        <v>46174</v>
      </c>
      <c r="I1028" s="53" t="s">
        <v>55</v>
      </c>
      <c r="J1028" s="53" t="s">
        <v>56</v>
      </c>
      <c r="K1028" s="53" t="s">
        <v>164</v>
      </c>
      <c r="L1028" s="53" t="s">
        <v>91</v>
      </c>
      <c r="M1028" s="54" t="s">
        <v>153</v>
      </c>
      <c r="N1028" s="55" t="s">
        <v>951</v>
      </c>
      <c r="O1028" s="56" t="s">
        <v>60</v>
      </c>
      <c r="P1028" s="56"/>
      <c r="Q1028" s="56"/>
      <c r="R1028" s="57" t="s">
        <v>304</v>
      </c>
      <c r="S1028" s="57" t="s">
        <v>305</v>
      </c>
      <c r="T1028" s="56"/>
      <c r="U1028" s="56"/>
      <c r="V1028" s="57" t="str">
        <f t="array" ref="V1028">IFERROR(INDEX(#REF!,MATCH($Q1028,#REF!,0)),"")</f>
        <v/>
      </c>
      <c r="W1028" s="57" t="str">
        <f t="array" ref="W1028">IFERROR(INDEX(#REF!,MATCH($Q1028,#REF!,0)),"")</f>
        <v/>
      </c>
      <c r="X1028" s="58" t="str">
        <f t="array" ref="X1028">IFERROR(INDEX(#REF!,MATCH($Q1028,#REF!,0)),"")</f>
        <v/>
      </c>
      <c r="Y1028" s="58" t="str">
        <f t="array" ref="Y1028">IFERROR(INDEX(#REF!,MATCH($Q1028,#REF!,0)),"")</f>
        <v/>
      </c>
      <c r="Z1028" s="58" t="str">
        <f t="array" ref="Z1028">IFERROR(INDEX(#REF!,MATCH($Q1028,#REF!,0)),"")</f>
        <v/>
      </c>
      <c r="AA1028" s="58" t="e">
        <f t="shared" si="13"/>
        <v>#VALUE!</v>
      </c>
      <c r="AB1028" s="56"/>
      <c r="AC1028" s="56"/>
      <c r="AD1028" s="56"/>
    </row>
    <row r="1029" spans="1:30" ht="15.75" hidden="1" customHeight="1">
      <c r="A1029" s="71" t="s">
        <v>2303</v>
      </c>
      <c r="B1029" s="35" t="s">
        <v>295</v>
      </c>
      <c r="C1029" s="36" t="s">
        <v>2304</v>
      </c>
      <c r="D1029" s="37" t="s">
        <v>53</v>
      </c>
      <c r="E1029" s="37">
        <v>2</v>
      </c>
      <c r="F1029" s="38">
        <v>300</v>
      </c>
      <c r="G1029" s="39" t="s">
        <v>54</v>
      </c>
      <c r="H1029" s="40">
        <v>46174</v>
      </c>
      <c r="I1029" s="41" t="s">
        <v>55</v>
      </c>
      <c r="J1029" s="41" t="s">
        <v>56</v>
      </c>
      <c r="K1029" s="41" t="s">
        <v>164</v>
      </c>
      <c r="L1029" s="41" t="s">
        <v>91</v>
      </c>
      <c r="M1029" s="42" t="s">
        <v>73</v>
      </c>
      <c r="N1029" s="43" t="s">
        <v>951</v>
      </c>
      <c r="O1029" s="44" t="s">
        <v>60</v>
      </c>
      <c r="P1029" s="44"/>
      <c r="Q1029" s="44"/>
      <c r="R1029" s="45"/>
      <c r="S1029" s="45" t="s">
        <v>2139</v>
      </c>
      <c r="T1029" s="44"/>
      <c r="U1029" s="44"/>
      <c r="V1029" s="45" t="str">
        <f t="array" ref="V1029">IFERROR(INDEX(#REF!,MATCH($Q1029,#REF!,0)),"")</f>
        <v/>
      </c>
      <c r="W1029" s="45" t="str">
        <f t="array" ref="W1029">IFERROR(INDEX(#REF!,MATCH($Q1029,#REF!,0)),"")</f>
        <v/>
      </c>
      <c r="X1029" s="46" t="str">
        <f t="array" ref="X1029">IFERROR(INDEX(#REF!,MATCH($Q1029,#REF!,0)),"")</f>
        <v/>
      </c>
      <c r="Y1029" s="46" t="str">
        <f t="array" ref="Y1029">IFERROR(INDEX(#REF!,MATCH($Q1029,#REF!,0)),"")</f>
        <v/>
      </c>
      <c r="Z1029" s="46" t="str">
        <f t="array" ref="Z1029">IFERROR(INDEX(#REF!,MATCH($Q1029,#REF!,0)),"")</f>
        <v/>
      </c>
      <c r="AA1029" s="46" t="e">
        <f t="shared" si="13"/>
        <v>#VALUE!</v>
      </c>
      <c r="AB1029" s="44"/>
      <c r="AC1029" s="44"/>
      <c r="AD1029" s="44"/>
    </row>
    <row r="1030" spans="1:30" ht="15.75" hidden="1" customHeight="1">
      <c r="A1030" s="76" t="s">
        <v>2305</v>
      </c>
      <c r="B1030" s="47" t="s">
        <v>1049</v>
      </c>
      <c r="C1030" s="60" t="s">
        <v>2306</v>
      </c>
      <c r="D1030" s="49" t="s">
        <v>53</v>
      </c>
      <c r="E1030" s="49">
        <v>30</v>
      </c>
      <c r="F1030" s="50">
        <v>45</v>
      </c>
      <c r="G1030" s="51" t="s">
        <v>54</v>
      </c>
      <c r="H1030" s="52">
        <v>46143</v>
      </c>
      <c r="I1030" s="53" t="s">
        <v>55</v>
      </c>
      <c r="J1030" s="53" t="s">
        <v>56</v>
      </c>
      <c r="K1030" s="53" t="s">
        <v>164</v>
      </c>
      <c r="L1030" s="53" t="s">
        <v>58</v>
      </c>
      <c r="M1030" s="54" t="s">
        <v>136</v>
      </c>
      <c r="N1030" s="55" t="s">
        <v>951</v>
      </c>
      <c r="O1030" s="56" t="s">
        <v>60</v>
      </c>
      <c r="P1030" s="56"/>
      <c r="Q1030" s="56"/>
      <c r="R1030" s="57" t="s">
        <v>729</v>
      </c>
      <c r="S1030" s="57" t="s">
        <v>730</v>
      </c>
      <c r="T1030" s="56"/>
      <c r="U1030" s="56"/>
      <c r="V1030" s="57" t="str">
        <f t="array" ref="V1030">IFERROR(INDEX(#REF!,MATCH($Q1030,#REF!,0)),"")</f>
        <v/>
      </c>
      <c r="W1030" s="57" t="str">
        <f t="array" ref="W1030">IFERROR(INDEX(#REF!,MATCH($Q1030,#REF!,0)),"")</f>
        <v/>
      </c>
      <c r="X1030" s="58" t="str">
        <f t="array" ref="X1030">IFERROR(INDEX(#REF!,MATCH($Q1030,#REF!,0)),"")</f>
        <v/>
      </c>
      <c r="Y1030" s="58" t="str">
        <f t="array" ref="Y1030">IFERROR(INDEX(#REF!,MATCH($Q1030,#REF!,0)),"")</f>
        <v/>
      </c>
      <c r="Z1030" s="58" t="str">
        <f t="array" ref="Z1030">IFERROR(INDEX(#REF!,MATCH($Q1030,#REF!,0)),"")</f>
        <v/>
      </c>
      <c r="AA1030" s="58" t="e">
        <f t="shared" si="13"/>
        <v>#VALUE!</v>
      </c>
      <c r="AB1030" s="56"/>
      <c r="AC1030" s="56"/>
      <c r="AD1030" s="56"/>
    </row>
    <row r="1031" spans="1:30" ht="15.75" hidden="1" customHeight="1">
      <c r="A1031" s="71" t="s">
        <v>2307</v>
      </c>
      <c r="B1031" s="35" t="s">
        <v>1049</v>
      </c>
      <c r="C1031" s="36" t="s">
        <v>2308</v>
      </c>
      <c r="D1031" s="37" t="s">
        <v>511</v>
      </c>
      <c r="E1031" s="37">
        <v>10</v>
      </c>
      <c r="F1031" s="38">
        <v>43</v>
      </c>
      <c r="G1031" s="39" t="s">
        <v>54</v>
      </c>
      <c r="H1031" s="40">
        <v>46143</v>
      </c>
      <c r="I1031" s="41" t="s">
        <v>55</v>
      </c>
      <c r="J1031" s="41" t="s">
        <v>56</v>
      </c>
      <c r="K1031" s="41" t="s">
        <v>164</v>
      </c>
      <c r="L1031" s="41" t="s">
        <v>58</v>
      </c>
      <c r="M1031" s="42" t="s">
        <v>153</v>
      </c>
      <c r="N1031" s="43" t="s">
        <v>951</v>
      </c>
      <c r="O1031" s="44" t="s">
        <v>60</v>
      </c>
      <c r="P1031" s="44"/>
      <c r="Q1031" s="44"/>
      <c r="R1031" s="45" t="s">
        <v>729</v>
      </c>
      <c r="S1031" s="45" t="s">
        <v>730</v>
      </c>
      <c r="T1031" s="44"/>
      <c r="U1031" s="44"/>
      <c r="V1031" s="45" t="str">
        <f t="array" ref="V1031">IFERROR(INDEX(#REF!,MATCH($Q1031,#REF!,0)),"")</f>
        <v/>
      </c>
      <c r="W1031" s="45" t="str">
        <f t="array" ref="W1031">IFERROR(INDEX(#REF!,MATCH($Q1031,#REF!,0)),"")</f>
        <v/>
      </c>
      <c r="X1031" s="46" t="str">
        <f t="array" ref="X1031">IFERROR(INDEX(#REF!,MATCH($Q1031,#REF!,0)),"")</f>
        <v/>
      </c>
      <c r="Y1031" s="46" t="str">
        <f t="array" ref="Y1031">IFERROR(INDEX(#REF!,MATCH($Q1031,#REF!,0)),"")</f>
        <v/>
      </c>
      <c r="Z1031" s="46" t="str">
        <f t="array" ref="Z1031">IFERROR(INDEX(#REF!,MATCH($Q1031,#REF!,0)),"")</f>
        <v/>
      </c>
      <c r="AA1031" s="46" t="e">
        <f t="shared" si="13"/>
        <v>#VALUE!</v>
      </c>
      <c r="AB1031" s="44"/>
      <c r="AC1031" s="44"/>
      <c r="AD1031" s="44"/>
    </row>
    <row r="1032" spans="1:30" ht="15.75" hidden="1" customHeight="1">
      <c r="A1032" s="76" t="s">
        <v>2309</v>
      </c>
      <c r="B1032" s="47" t="s">
        <v>247</v>
      </c>
      <c r="C1032" s="60" t="s">
        <v>2310</v>
      </c>
      <c r="D1032" s="49" t="s">
        <v>53</v>
      </c>
      <c r="E1032" s="49">
        <v>2</v>
      </c>
      <c r="F1032" s="50">
        <v>300</v>
      </c>
      <c r="G1032" s="51" t="s">
        <v>54</v>
      </c>
      <c r="H1032" s="52">
        <v>46174</v>
      </c>
      <c r="I1032" s="53" t="s">
        <v>55</v>
      </c>
      <c r="J1032" s="53" t="s">
        <v>56</v>
      </c>
      <c r="K1032" s="53" t="s">
        <v>164</v>
      </c>
      <c r="L1032" s="53" t="s">
        <v>91</v>
      </c>
      <c r="M1032" s="54" t="s">
        <v>102</v>
      </c>
      <c r="N1032" s="55" t="s">
        <v>951</v>
      </c>
      <c r="O1032" s="56" t="s">
        <v>60</v>
      </c>
      <c r="P1032" s="56"/>
      <c r="Q1032" s="56"/>
      <c r="R1032" s="57" t="s">
        <v>202</v>
      </c>
      <c r="S1032" s="57" t="s">
        <v>781</v>
      </c>
      <c r="T1032" s="56"/>
      <c r="U1032" s="56"/>
      <c r="V1032" s="57" t="str">
        <f t="array" ref="V1032">IFERROR(INDEX(#REF!,MATCH($Q1032,#REF!,0)),"")</f>
        <v/>
      </c>
      <c r="W1032" s="57" t="str">
        <f t="array" ref="W1032">IFERROR(INDEX(#REF!,MATCH($Q1032,#REF!,0)),"")</f>
        <v/>
      </c>
      <c r="X1032" s="58" t="str">
        <f t="array" ref="X1032">IFERROR(INDEX(#REF!,MATCH($Q1032,#REF!,0)),"")</f>
        <v/>
      </c>
      <c r="Y1032" s="58" t="str">
        <f t="array" ref="Y1032">IFERROR(INDEX(#REF!,MATCH($Q1032,#REF!,0)),"")</f>
        <v/>
      </c>
      <c r="Z1032" s="58" t="str">
        <f t="array" ref="Z1032">IFERROR(INDEX(#REF!,MATCH($Q1032,#REF!,0)),"")</f>
        <v/>
      </c>
      <c r="AA1032" s="58" t="e">
        <f t="shared" si="13"/>
        <v>#VALUE!</v>
      </c>
      <c r="AB1032" s="56"/>
      <c r="AC1032" s="56"/>
      <c r="AD1032" s="56"/>
    </row>
    <row r="1033" spans="1:30" ht="15.75" hidden="1" customHeight="1">
      <c r="A1033" s="71" t="s">
        <v>2311</v>
      </c>
      <c r="B1033" s="71" t="s">
        <v>247</v>
      </c>
      <c r="C1033" s="36" t="s">
        <v>2310</v>
      </c>
      <c r="D1033" s="72" t="s">
        <v>53</v>
      </c>
      <c r="E1033" s="72">
        <v>2</v>
      </c>
      <c r="F1033" s="73">
        <v>300</v>
      </c>
      <c r="G1033" s="74" t="s">
        <v>54</v>
      </c>
      <c r="H1033" s="86">
        <v>46174</v>
      </c>
      <c r="I1033" s="75" t="s">
        <v>55</v>
      </c>
      <c r="J1033" s="75" t="s">
        <v>56</v>
      </c>
      <c r="K1033" s="75" t="s">
        <v>164</v>
      </c>
      <c r="L1033" s="75" t="s">
        <v>91</v>
      </c>
      <c r="M1033" s="64" t="s">
        <v>95</v>
      </c>
      <c r="N1033" s="69" t="s">
        <v>951</v>
      </c>
      <c r="O1033" s="44" t="s">
        <v>60</v>
      </c>
      <c r="P1033" s="44"/>
      <c r="Q1033" s="44"/>
      <c r="R1033" s="45" t="str">
        <f t="array" ref="R1033">IFERROR(INDEX('BANCO DE DADOS'!$C$3:$C1104,MATCH(C1033,'BANCO DE DADOS'!$B$3:$B1104,0),0),"")</f>
        <v>ALMOXARIFADO GERAL</v>
      </c>
      <c r="S1033" s="45" t="str">
        <f t="array" ref="S1033">IFERROR(INDEX('BANCO DE DADOS'!$D$3:$D1104,MATCH(C1033,'BANCO DE DADOS'!$B$3:$B1104,0),0),"")</f>
        <v>COMPRA DE EQUIPAMENTOS PARA COZINHA E REFEITÓRIO</v>
      </c>
      <c r="T1033" s="44"/>
      <c r="U1033" s="44"/>
      <c r="V1033" s="45" t="str">
        <f t="array" ref="V1033">IFERROR(INDEX(#REF!,MATCH($Q1033,#REF!,0)),"")</f>
        <v/>
      </c>
      <c r="W1033" s="45" t="str">
        <f t="array" ref="W1033">IFERROR(INDEX(#REF!,MATCH($Q1033,#REF!,0)),"")</f>
        <v/>
      </c>
      <c r="X1033" s="46" t="str">
        <f t="array" ref="X1033">IFERROR(INDEX(#REF!,MATCH($Q1033,#REF!,0)),"")</f>
        <v/>
      </c>
      <c r="Y1033" s="46" t="str">
        <f t="array" ref="Y1033">IFERROR(INDEX(#REF!,MATCH($Q1033,#REF!,0)),"")</f>
        <v/>
      </c>
      <c r="Z1033" s="46" t="str">
        <f t="array" ref="Z1033">IFERROR(INDEX(#REF!,MATCH($Q1033,#REF!,0)),"")</f>
        <v/>
      </c>
      <c r="AA1033" s="46" t="e">
        <f t="shared" si="13"/>
        <v>#VALUE!</v>
      </c>
      <c r="AB1033" s="44"/>
      <c r="AC1033" s="44"/>
      <c r="AD1033" s="44"/>
    </row>
    <row r="1034" spans="1:30" ht="15.75" hidden="1" customHeight="1">
      <c r="A1034" s="76" t="s">
        <v>2312</v>
      </c>
      <c r="B1034" s="47" t="s">
        <v>1049</v>
      </c>
      <c r="C1034" s="60" t="s">
        <v>2313</v>
      </c>
      <c r="D1034" s="49" t="s">
        <v>511</v>
      </c>
      <c r="E1034" s="49">
        <v>10</v>
      </c>
      <c r="F1034" s="50">
        <v>42</v>
      </c>
      <c r="G1034" s="51" t="s">
        <v>54</v>
      </c>
      <c r="H1034" s="52">
        <v>46143</v>
      </c>
      <c r="I1034" s="53" t="s">
        <v>55</v>
      </c>
      <c r="J1034" s="53" t="s">
        <v>56</v>
      </c>
      <c r="K1034" s="53" t="s">
        <v>164</v>
      </c>
      <c r="L1034" s="53" t="s">
        <v>58</v>
      </c>
      <c r="M1034" s="54" t="s">
        <v>73</v>
      </c>
      <c r="N1034" s="55" t="s">
        <v>951</v>
      </c>
      <c r="O1034" s="56" t="s">
        <v>60</v>
      </c>
      <c r="P1034" s="56"/>
      <c r="Q1034" s="56"/>
      <c r="R1034" s="57" t="s">
        <v>729</v>
      </c>
      <c r="S1034" s="57" t="s">
        <v>730</v>
      </c>
      <c r="T1034" s="56"/>
      <c r="U1034" s="56"/>
      <c r="V1034" s="57" t="str">
        <f t="array" ref="V1034">IFERROR(INDEX(#REF!,MATCH($Q1034,#REF!,0)),"")</f>
        <v/>
      </c>
      <c r="W1034" s="57" t="str">
        <f t="array" ref="W1034">IFERROR(INDEX(#REF!,MATCH($Q1034,#REF!,0)),"")</f>
        <v/>
      </c>
      <c r="X1034" s="58" t="str">
        <f t="array" ref="X1034">IFERROR(INDEX(#REF!,MATCH($Q1034,#REF!,0)),"")</f>
        <v/>
      </c>
      <c r="Y1034" s="58" t="str">
        <f t="array" ref="Y1034">IFERROR(INDEX(#REF!,MATCH($Q1034,#REF!,0)),"")</f>
        <v/>
      </c>
      <c r="Z1034" s="58" t="str">
        <f t="array" ref="Z1034">IFERROR(INDEX(#REF!,MATCH($Q1034,#REF!,0)),"")</f>
        <v/>
      </c>
      <c r="AA1034" s="58" t="e">
        <f t="shared" si="13"/>
        <v>#VALUE!</v>
      </c>
      <c r="AB1034" s="56"/>
      <c r="AC1034" s="56"/>
      <c r="AD1034" s="56"/>
    </row>
    <row r="1035" spans="1:30" ht="15.75" hidden="1" customHeight="1">
      <c r="A1035" s="71" t="s">
        <v>2314</v>
      </c>
      <c r="B1035" s="35" t="s">
        <v>1049</v>
      </c>
      <c r="C1035" s="36" t="s">
        <v>2315</v>
      </c>
      <c r="D1035" s="37" t="s">
        <v>53</v>
      </c>
      <c r="E1035" s="37">
        <v>10</v>
      </c>
      <c r="F1035" s="38">
        <v>38</v>
      </c>
      <c r="G1035" s="39" t="s">
        <v>54</v>
      </c>
      <c r="H1035" s="40">
        <v>46143</v>
      </c>
      <c r="I1035" s="41" t="s">
        <v>55</v>
      </c>
      <c r="J1035" s="41" t="s">
        <v>56</v>
      </c>
      <c r="K1035" s="41" t="s">
        <v>164</v>
      </c>
      <c r="L1035" s="41" t="s">
        <v>58</v>
      </c>
      <c r="M1035" s="42" t="s">
        <v>148</v>
      </c>
      <c r="N1035" s="43" t="s">
        <v>951</v>
      </c>
      <c r="O1035" s="44" t="s">
        <v>60</v>
      </c>
      <c r="P1035" s="44"/>
      <c r="Q1035" s="44"/>
      <c r="R1035" s="45" t="s">
        <v>729</v>
      </c>
      <c r="S1035" s="45" t="s">
        <v>730</v>
      </c>
      <c r="T1035" s="44"/>
      <c r="U1035" s="44"/>
      <c r="V1035" s="45" t="str">
        <f t="array" ref="V1035">IFERROR(INDEX(#REF!,MATCH($Q1035,#REF!,0)),"")</f>
        <v/>
      </c>
      <c r="W1035" s="45" t="str">
        <f t="array" ref="W1035">IFERROR(INDEX(#REF!,MATCH($Q1035,#REF!,0)),"")</f>
        <v/>
      </c>
      <c r="X1035" s="46" t="str">
        <f t="array" ref="X1035">IFERROR(INDEX(#REF!,MATCH($Q1035,#REF!,0)),"")</f>
        <v/>
      </c>
      <c r="Y1035" s="46" t="str">
        <f t="array" ref="Y1035">IFERROR(INDEX(#REF!,MATCH($Q1035,#REF!,0)),"")</f>
        <v/>
      </c>
      <c r="Z1035" s="46" t="str">
        <f t="array" ref="Z1035">IFERROR(INDEX(#REF!,MATCH($Q1035,#REF!,0)),"")</f>
        <v/>
      </c>
      <c r="AA1035" s="46" t="e">
        <f t="shared" si="13"/>
        <v>#VALUE!</v>
      </c>
      <c r="AB1035" s="44"/>
      <c r="AC1035" s="44"/>
      <c r="AD1035" s="44"/>
    </row>
    <row r="1036" spans="1:30" ht="15.75" hidden="1" customHeight="1">
      <c r="A1036" s="76" t="s">
        <v>2316</v>
      </c>
      <c r="B1036" s="47" t="s">
        <v>1049</v>
      </c>
      <c r="C1036" s="60" t="s">
        <v>2317</v>
      </c>
      <c r="D1036" s="49" t="s">
        <v>53</v>
      </c>
      <c r="E1036" s="49">
        <v>10</v>
      </c>
      <c r="F1036" s="50">
        <v>34.5</v>
      </c>
      <c r="G1036" s="51" t="s">
        <v>54</v>
      </c>
      <c r="H1036" s="52">
        <v>46143</v>
      </c>
      <c r="I1036" s="53" t="s">
        <v>55</v>
      </c>
      <c r="J1036" s="53" t="s">
        <v>56</v>
      </c>
      <c r="K1036" s="53" t="s">
        <v>164</v>
      </c>
      <c r="L1036" s="53" t="s">
        <v>58</v>
      </c>
      <c r="M1036" s="54" t="s">
        <v>109</v>
      </c>
      <c r="N1036" s="55" t="s">
        <v>951</v>
      </c>
      <c r="O1036" s="56" t="s">
        <v>60</v>
      </c>
      <c r="P1036" s="56"/>
      <c r="Q1036" s="56"/>
      <c r="R1036" s="57" t="s">
        <v>729</v>
      </c>
      <c r="S1036" s="57" t="s">
        <v>730</v>
      </c>
      <c r="T1036" s="56"/>
      <c r="U1036" s="56"/>
      <c r="V1036" s="57" t="str">
        <f t="array" ref="V1036">IFERROR(INDEX(#REF!,MATCH($Q1036,#REF!,0)),"")</f>
        <v/>
      </c>
      <c r="W1036" s="57" t="str">
        <f t="array" ref="W1036">IFERROR(INDEX(#REF!,MATCH($Q1036,#REF!,0)),"")</f>
        <v/>
      </c>
      <c r="X1036" s="58" t="str">
        <f t="array" ref="X1036">IFERROR(INDEX(#REF!,MATCH($Q1036,#REF!,0)),"")</f>
        <v/>
      </c>
      <c r="Y1036" s="58" t="str">
        <f t="array" ref="Y1036">IFERROR(INDEX(#REF!,MATCH($Q1036,#REF!,0)),"")</f>
        <v/>
      </c>
      <c r="Z1036" s="58" t="str">
        <f t="array" ref="Z1036">IFERROR(INDEX(#REF!,MATCH($Q1036,#REF!,0)),"")</f>
        <v/>
      </c>
      <c r="AA1036" s="58" t="e">
        <f t="shared" si="13"/>
        <v>#VALUE!</v>
      </c>
      <c r="AB1036" s="56"/>
      <c r="AC1036" s="56"/>
      <c r="AD1036" s="56"/>
    </row>
    <row r="1037" spans="1:30" ht="15.75" hidden="1" customHeight="1">
      <c r="A1037" s="71" t="s">
        <v>2318</v>
      </c>
      <c r="B1037" s="35" t="s">
        <v>652</v>
      </c>
      <c r="C1037" s="36" t="s">
        <v>2319</v>
      </c>
      <c r="D1037" s="37" t="s">
        <v>53</v>
      </c>
      <c r="E1037" s="37">
        <v>1</v>
      </c>
      <c r="F1037" s="38">
        <v>250</v>
      </c>
      <c r="G1037" s="39" t="s">
        <v>54</v>
      </c>
      <c r="H1037" s="40">
        <v>46143</v>
      </c>
      <c r="I1037" s="41" t="s">
        <v>55</v>
      </c>
      <c r="J1037" s="41" t="s">
        <v>56</v>
      </c>
      <c r="K1037" s="41" t="s">
        <v>164</v>
      </c>
      <c r="L1037" s="41" t="s">
        <v>91</v>
      </c>
      <c r="M1037" s="42" t="s">
        <v>73</v>
      </c>
      <c r="N1037" s="43" t="s">
        <v>951</v>
      </c>
      <c r="O1037" s="44" t="s">
        <v>60</v>
      </c>
      <c r="P1037" s="44"/>
      <c r="Q1037" s="44"/>
      <c r="R1037" s="45" t="s">
        <v>322</v>
      </c>
      <c r="S1037" s="45" t="s">
        <v>323</v>
      </c>
      <c r="T1037" s="44"/>
      <c r="U1037" s="44"/>
      <c r="V1037" s="45" t="str">
        <f t="array" ref="V1037">IFERROR(INDEX(#REF!,MATCH($Q1037,#REF!,0)),"")</f>
        <v/>
      </c>
      <c r="W1037" s="45" t="str">
        <f t="array" ref="W1037">IFERROR(INDEX(#REF!,MATCH($Q1037,#REF!,0)),"")</f>
        <v/>
      </c>
      <c r="X1037" s="46" t="str">
        <f t="array" ref="X1037">IFERROR(INDEX(#REF!,MATCH($Q1037,#REF!,0)),"")</f>
        <v/>
      </c>
      <c r="Y1037" s="46" t="str">
        <f t="array" ref="Y1037">IFERROR(INDEX(#REF!,MATCH($Q1037,#REF!,0)),"")</f>
        <v/>
      </c>
      <c r="Z1037" s="46" t="str">
        <f t="array" ref="Z1037">IFERROR(INDEX(#REF!,MATCH($Q1037,#REF!,0)),"")</f>
        <v/>
      </c>
      <c r="AA1037" s="46" t="e">
        <f t="shared" si="13"/>
        <v>#VALUE!</v>
      </c>
      <c r="AB1037" s="44"/>
      <c r="AC1037" s="44"/>
      <c r="AD1037" s="44"/>
    </row>
    <row r="1038" spans="1:30" ht="15.75" hidden="1" customHeight="1">
      <c r="A1038" s="76" t="s">
        <v>2320</v>
      </c>
      <c r="B1038" s="47" t="s">
        <v>652</v>
      </c>
      <c r="C1038" s="60" t="s">
        <v>2321</v>
      </c>
      <c r="D1038" s="49" t="s">
        <v>53</v>
      </c>
      <c r="E1038" s="49">
        <v>1</v>
      </c>
      <c r="F1038" s="50">
        <v>250</v>
      </c>
      <c r="G1038" s="51" t="s">
        <v>54</v>
      </c>
      <c r="H1038" s="52">
        <v>46143</v>
      </c>
      <c r="I1038" s="53" t="s">
        <v>55</v>
      </c>
      <c r="J1038" s="53" t="s">
        <v>56</v>
      </c>
      <c r="K1038" s="53" t="s">
        <v>164</v>
      </c>
      <c r="L1038" s="53" t="s">
        <v>91</v>
      </c>
      <c r="M1038" s="54" t="s">
        <v>136</v>
      </c>
      <c r="N1038" s="55" t="s">
        <v>951</v>
      </c>
      <c r="O1038" s="56" t="s">
        <v>60</v>
      </c>
      <c r="P1038" s="56"/>
      <c r="Q1038" s="56"/>
      <c r="R1038" s="57" t="s">
        <v>322</v>
      </c>
      <c r="S1038" s="57" t="s">
        <v>323</v>
      </c>
      <c r="T1038" s="56"/>
      <c r="U1038" s="56"/>
      <c r="V1038" s="57" t="str">
        <f t="array" ref="V1038">IFERROR(INDEX(#REF!,MATCH($Q1038,#REF!,0)),"")</f>
        <v/>
      </c>
      <c r="W1038" s="57" t="str">
        <f t="array" ref="W1038">IFERROR(INDEX(#REF!,MATCH($Q1038,#REF!,0)),"")</f>
        <v/>
      </c>
      <c r="X1038" s="58" t="str">
        <f t="array" ref="X1038">IFERROR(INDEX(#REF!,MATCH($Q1038,#REF!,0)),"")</f>
        <v/>
      </c>
      <c r="Y1038" s="58" t="str">
        <f t="array" ref="Y1038">IFERROR(INDEX(#REF!,MATCH($Q1038,#REF!,0)),"")</f>
        <v/>
      </c>
      <c r="Z1038" s="58" t="str">
        <f t="array" ref="Z1038">IFERROR(INDEX(#REF!,MATCH($Q1038,#REF!,0)),"")</f>
        <v/>
      </c>
      <c r="AA1038" s="58" t="e">
        <f t="shared" si="13"/>
        <v>#VALUE!</v>
      </c>
      <c r="AB1038" s="56"/>
      <c r="AC1038" s="56"/>
      <c r="AD1038" s="56"/>
    </row>
    <row r="1039" spans="1:30" ht="15.75" hidden="1" customHeight="1">
      <c r="A1039" s="71" t="s">
        <v>2322</v>
      </c>
      <c r="B1039" s="35" t="s">
        <v>245</v>
      </c>
      <c r="C1039" s="36" t="s">
        <v>2323</v>
      </c>
      <c r="D1039" s="37" t="s">
        <v>53</v>
      </c>
      <c r="E1039" s="37">
        <v>5</v>
      </c>
      <c r="F1039" s="38">
        <v>240</v>
      </c>
      <c r="G1039" s="39" t="s">
        <v>54</v>
      </c>
      <c r="H1039" s="40">
        <v>46143</v>
      </c>
      <c r="I1039" s="41" t="s">
        <v>55</v>
      </c>
      <c r="J1039" s="41" t="s">
        <v>56</v>
      </c>
      <c r="K1039" s="41" t="s">
        <v>164</v>
      </c>
      <c r="L1039" s="41" t="s">
        <v>91</v>
      </c>
      <c r="M1039" s="42" t="s">
        <v>102</v>
      </c>
      <c r="N1039" s="43" t="s">
        <v>951</v>
      </c>
      <c r="O1039" s="44" t="s">
        <v>60</v>
      </c>
      <c r="P1039" s="44"/>
      <c r="Q1039" s="44"/>
      <c r="R1039" s="45" t="s">
        <v>304</v>
      </c>
      <c r="S1039" s="45" t="s">
        <v>305</v>
      </c>
      <c r="T1039" s="44"/>
      <c r="U1039" s="44"/>
      <c r="V1039" s="45" t="str">
        <f t="array" ref="V1039">IFERROR(INDEX(#REF!,MATCH($Q1039,#REF!,0)),"")</f>
        <v/>
      </c>
      <c r="W1039" s="45" t="str">
        <f t="array" ref="W1039">IFERROR(INDEX(#REF!,MATCH($Q1039,#REF!,0)),"")</f>
        <v/>
      </c>
      <c r="X1039" s="46" t="str">
        <f t="array" ref="X1039">IFERROR(INDEX(#REF!,MATCH($Q1039,#REF!,0)),"")</f>
        <v/>
      </c>
      <c r="Y1039" s="46" t="str">
        <f t="array" ref="Y1039">IFERROR(INDEX(#REF!,MATCH($Q1039,#REF!,0)),"")</f>
        <v/>
      </c>
      <c r="Z1039" s="46" t="str">
        <f t="array" ref="Z1039">IFERROR(INDEX(#REF!,MATCH($Q1039,#REF!,0)),"")</f>
        <v/>
      </c>
      <c r="AA1039" s="46" t="e">
        <f t="shared" si="13"/>
        <v>#VALUE!</v>
      </c>
      <c r="AB1039" s="44"/>
      <c r="AC1039" s="44"/>
      <c r="AD1039" s="44"/>
    </row>
    <row r="1040" spans="1:30" ht="15.75" hidden="1" customHeight="1">
      <c r="A1040" s="76" t="s">
        <v>2324</v>
      </c>
      <c r="B1040" s="47" t="s">
        <v>258</v>
      </c>
      <c r="C1040" s="60" t="s">
        <v>2323</v>
      </c>
      <c r="D1040" s="49" t="s">
        <v>53</v>
      </c>
      <c r="E1040" s="49">
        <v>5</v>
      </c>
      <c r="F1040" s="50">
        <v>240</v>
      </c>
      <c r="G1040" s="51" t="s">
        <v>54</v>
      </c>
      <c r="H1040" s="52">
        <v>46143</v>
      </c>
      <c r="I1040" s="53" t="s">
        <v>55</v>
      </c>
      <c r="J1040" s="53" t="s">
        <v>56</v>
      </c>
      <c r="K1040" s="53" t="s">
        <v>164</v>
      </c>
      <c r="L1040" s="53" t="s">
        <v>91</v>
      </c>
      <c r="M1040" s="54" t="s">
        <v>102</v>
      </c>
      <c r="N1040" s="55" t="s">
        <v>951</v>
      </c>
      <c r="O1040" s="56" t="s">
        <v>60</v>
      </c>
      <c r="P1040" s="56"/>
      <c r="Q1040" s="56"/>
      <c r="R1040" s="57" t="s">
        <v>304</v>
      </c>
      <c r="S1040" s="57" t="s">
        <v>305</v>
      </c>
      <c r="T1040" s="56"/>
      <c r="U1040" s="56"/>
      <c r="V1040" s="57" t="str">
        <f t="array" ref="V1040">IFERROR(INDEX(#REF!,MATCH($Q1040,#REF!,0)),"")</f>
        <v/>
      </c>
      <c r="W1040" s="57" t="str">
        <f t="array" ref="W1040">IFERROR(INDEX(#REF!,MATCH($Q1040,#REF!,0)),"")</f>
        <v/>
      </c>
      <c r="X1040" s="58" t="str">
        <f t="array" ref="X1040">IFERROR(INDEX(#REF!,MATCH($Q1040,#REF!,0)),"")</f>
        <v/>
      </c>
      <c r="Y1040" s="58" t="str">
        <f t="array" ref="Y1040">IFERROR(INDEX(#REF!,MATCH($Q1040,#REF!,0)),"")</f>
        <v/>
      </c>
      <c r="Z1040" s="58" t="str">
        <f t="array" ref="Z1040">IFERROR(INDEX(#REF!,MATCH($Q1040,#REF!,0)),"")</f>
        <v/>
      </c>
      <c r="AA1040" s="58" t="e">
        <f t="shared" si="13"/>
        <v>#VALUE!</v>
      </c>
      <c r="AB1040" s="56"/>
      <c r="AC1040" s="56"/>
      <c r="AD1040" s="56"/>
    </row>
    <row r="1041" spans="1:30" ht="15.75" hidden="1" customHeight="1">
      <c r="A1041" s="71" t="s">
        <v>2325</v>
      </c>
      <c r="B1041" s="35" t="s">
        <v>317</v>
      </c>
      <c r="C1041" s="36" t="s">
        <v>2323</v>
      </c>
      <c r="D1041" s="37" t="s">
        <v>53</v>
      </c>
      <c r="E1041" s="37">
        <v>5</v>
      </c>
      <c r="F1041" s="38">
        <v>240</v>
      </c>
      <c r="G1041" s="39" t="s">
        <v>54</v>
      </c>
      <c r="H1041" s="40">
        <v>46143</v>
      </c>
      <c r="I1041" s="41" t="s">
        <v>55</v>
      </c>
      <c r="J1041" s="41" t="s">
        <v>56</v>
      </c>
      <c r="K1041" s="41" t="s">
        <v>164</v>
      </c>
      <c r="L1041" s="41" t="s">
        <v>91</v>
      </c>
      <c r="M1041" s="42" t="s">
        <v>102</v>
      </c>
      <c r="N1041" s="43" t="s">
        <v>951</v>
      </c>
      <c r="O1041" s="44" t="s">
        <v>60</v>
      </c>
      <c r="P1041" s="44"/>
      <c r="Q1041" s="44"/>
      <c r="R1041" s="45" t="s">
        <v>304</v>
      </c>
      <c r="S1041" s="45" t="s">
        <v>305</v>
      </c>
      <c r="T1041" s="44"/>
      <c r="U1041" s="44"/>
      <c r="V1041" s="45" t="str">
        <f t="array" ref="V1041">IFERROR(INDEX(#REF!,MATCH($Q1041,#REF!,0)),"")</f>
        <v/>
      </c>
      <c r="W1041" s="45" t="str">
        <f t="array" ref="W1041">IFERROR(INDEX(#REF!,MATCH($Q1041,#REF!,0)),"")</f>
        <v/>
      </c>
      <c r="X1041" s="46" t="str">
        <f t="array" ref="X1041">IFERROR(INDEX(#REF!,MATCH($Q1041,#REF!,0)),"")</f>
        <v/>
      </c>
      <c r="Y1041" s="46" t="str">
        <f t="array" ref="Y1041">IFERROR(INDEX(#REF!,MATCH($Q1041,#REF!,0)),"")</f>
        <v/>
      </c>
      <c r="Z1041" s="46" t="str">
        <f t="array" ref="Z1041">IFERROR(INDEX(#REF!,MATCH($Q1041,#REF!,0)),"")</f>
        <v/>
      </c>
      <c r="AA1041" s="46" t="e">
        <f t="shared" si="13"/>
        <v>#VALUE!</v>
      </c>
      <c r="AB1041" s="44"/>
      <c r="AC1041" s="44"/>
      <c r="AD1041" s="44"/>
    </row>
    <row r="1042" spans="1:30" ht="15.75" hidden="1" customHeight="1">
      <c r="A1042" s="76" t="s">
        <v>2326</v>
      </c>
      <c r="B1042" s="47" t="s">
        <v>440</v>
      </c>
      <c r="C1042" s="60" t="s">
        <v>1925</v>
      </c>
      <c r="D1042" s="49" t="s">
        <v>53</v>
      </c>
      <c r="E1042" s="49">
        <v>2</v>
      </c>
      <c r="F1042" s="50">
        <v>200</v>
      </c>
      <c r="G1042" s="51" t="s">
        <v>54</v>
      </c>
      <c r="H1042" s="52">
        <v>46143</v>
      </c>
      <c r="I1042" s="53" t="s">
        <v>55</v>
      </c>
      <c r="J1042" s="53" t="s">
        <v>56</v>
      </c>
      <c r="K1042" s="53" t="s">
        <v>164</v>
      </c>
      <c r="L1042" s="53" t="s">
        <v>91</v>
      </c>
      <c r="M1042" s="54" t="s">
        <v>136</v>
      </c>
      <c r="N1042" s="55" t="s">
        <v>951</v>
      </c>
      <c r="O1042" s="56" t="s">
        <v>60</v>
      </c>
      <c r="P1042" s="56"/>
      <c r="Q1042" s="56"/>
      <c r="R1042" s="57" t="s">
        <v>729</v>
      </c>
      <c r="S1042" s="57" t="s">
        <v>730</v>
      </c>
      <c r="T1042" s="56"/>
      <c r="U1042" s="56"/>
      <c r="V1042" s="57" t="str">
        <f t="array" ref="V1042">IFERROR(INDEX(#REF!,MATCH($Q1042,#REF!,0)),"")</f>
        <v/>
      </c>
      <c r="W1042" s="57" t="str">
        <f t="array" ref="W1042">IFERROR(INDEX(#REF!,MATCH($Q1042,#REF!,0)),"")</f>
        <v/>
      </c>
      <c r="X1042" s="58" t="str">
        <f t="array" ref="X1042">IFERROR(INDEX(#REF!,MATCH($Q1042,#REF!,0)),"")</f>
        <v/>
      </c>
      <c r="Y1042" s="58" t="str">
        <f t="array" ref="Y1042">IFERROR(INDEX(#REF!,MATCH($Q1042,#REF!,0)),"")</f>
        <v/>
      </c>
      <c r="Z1042" s="58" t="str">
        <f t="array" ref="Z1042">IFERROR(INDEX(#REF!,MATCH($Q1042,#REF!,0)),"")</f>
        <v/>
      </c>
      <c r="AA1042" s="58" t="e">
        <f t="shared" si="13"/>
        <v>#VALUE!</v>
      </c>
      <c r="AB1042" s="56"/>
      <c r="AC1042" s="56"/>
      <c r="AD1042" s="56"/>
    </row>
    <row r="1043" spans="1:30" ht="15.75" hidden="1" customHeight="1">
      <c r="A1043" s="71" t="s">
        <v>2327</v>
      </c>
      <c r="B1043" s="35" t="s">
        <v>233</v>
      </c>
      <c r="C1043" s="36" t="s">
        <v>2328</v>
      </c>
      <c r="D1043" s="37" t="s">
        <v>53</v>
      </c>
      <c r="E1043" s="37">
        <v>1</v>
      </c>
      <c r="F1043" s="38">
        <v>200</v>
      </c>
      <c r="G1043" s="39" t="s">
        <v>54</v>
      </c>
      <c r="H1043" s="40">
        <v>46143</v>
      </c>
      <c r="I1043" s="41" t="s">
        <v>55</v>
      </c>
      <c r="J1043" s="41" t="s">
        <v>56</v>
      </c>
      <c r="K1043" s="41" t="s">
        <v>164</v>
      </c>
      <c r="L1043" s="41" t="s">
        <v>91</v>
      </c>
      <c r="M1043" s="42" t="s">
        <v>148</v>
      </c>
      <c r="N1043" s="43" t="s">
        <v>951</v>
      </c>
      <c r="O1043" s="44" t="s">
        <v>60</v>
      </c>
      <c r="P1043" s="44"/>
      <c r="Q1043" s="44"/>
      <c r="R1043" s="45" t="s">
        <v>322</v>
      </c>
      <c r="S1043" s="45" t="s">
        <v>323</v>
      </c>
      <c r="T1043" s="44"/>
      <c r="U1043" s="44"/>
      <c r="V1043" s="45" t="str">
        <f t="array" ref="V1043">IFERROR(INDEX(#REF!,MATCH($Q1043,#REF!,0)),"")</f>
        <v/>
      </c>
      <c r="W1043" s="45" t="str">
        <f t="array" ref="W1043">IFERROR(INDEX(#REF!,MATCH($Q1043,#REF!,0)),"")</f>
        <v/>
      </c>
      <c r="X1043" s="46" t="str">
        <f t="array" ref="X1043">IFERROR(INDEX(#REF!,MATCH($Q1043,#REF!,0)),"")</f>
        <v/>
      </c>
      <c r="Y1043" s="46" t="str">
        <f t="array" ref="Y1043">IFERROR(INDEX(#REF!,MATCH($Q1043,#REF!,0)),"")</f>
        <v/>
      </c>
      <c r="Z1043" s="46" t="str">
        <f t="array" ref="Z1043">IFERROR(INDEX(#REF!,MATCH($Q1043,#REF!,0)),"")</f>
        <v/>
      </c>
      <c r="AA1043" s="46" t="e">
        <f t="shared" si="13"/>
        <v>#VALUE!</v>
      </c>
      <c r="AB1043" s="44"/>
      <c r="AC1043" s="44"/>
      <c r="AD1043" s="44"/>
    </row>
    <row r="1044" spans="1:30" ht="15.75" hidden="1" customHeight="1">
      <c r="A1044" s="76" t="s">
        <v>2329</v>
      </c>
      <c r="B1044" s="76" t="s">
        <v>247</v>
      </c>
      <c r="C1044" s="60" t="s">
        <v>2330</v>
      </c>
      <c r="D1044" s="77" t="s">
        <v>53</v>
      </c>
      <c r="E1044" s="77">
        <v>4</v>
      </c>
      <c r="F1044" s="78">
        <v>200</v>
      </c>
      <c r="G1044" s="79" t="s">
        <v>54</v>
      </c>
      <c r="H1044" s="87">
        <v>46143</v>
      </c>
      <c r="I1044" s="61" t="s">
        <v>55</v>
      </c>
      <c r="J1044" s="61" t="s">
        <v>56</v>
      </c>
      <c r="K1044" s="61" t="s">
        <v>164</v>
      </c>
      <c r="L1044" s="61" t="s">
        <v>91</v>
      </c>
      <c r="M1044" s="54" t="s">
        <v>102</v>
      </c>
      <c r="N1044" s="70" t="s">
        <v>951</v>
      </c>
      <c r="O1044" s="56" t="s">
        <v>60</v>
      </c>
      <c r="P1044" s="56"/>
      <c r="Q1044" s="56"/>
      <c r="R1044" s="57" t="str">
        <f t="array" ref="R1044">IFERROR(INDEX('BANCO DE DADOS'!$C$3:$C1104,MATCH(C1044,'BANCO DE DADOS'!$B$3:$B1104,0),0),"")</f>
        <v>CEIB - RECARGA DE EXTINTOR</v>
      </c>
      <c r="S1044" s="57" t="str">
        <f t="array" ref="S1044">IFERROR(INDEX('BANCO DE DADOS'!$D$3:$D1104,MATCH(C1044,'BANCO DE DADOS'!$B$3:$B1104,0),0),"")</f>
        <v>SERVIÇOS DE MANUTENÇÃO - SISTEMAS DE PROTEÇÃO CONTRA INCÊNDIO</v>
      </c>
      <c r="T1044" s="56"/>
      <c r="U1044" s="56"/>
      <c r="V1044" s="57" t="str">
        <f t="array" ref="V1044">IFERROR(INDEX(#REF!,MATCH($Q1044,#REF!,0)),"")</f>
        <v/>
      </c>
      <c r="W1044" s="57" t="str">
        <f t="array" ref="W1044">IFERROR(INDEX(#REF!,MATCH($Q1044,#REF!,0)),"")</f>
        <v/>
      </c>
      <c r="X1044" s="58" t="str">
        <f t="array" ref="X1044">IFERROR(INDEX(#REF!,MATCH($Q1044,#REF!,0)),"")</f>
        <v/>
      </c>
      <c r="Y1044" s="58" t="str">
        <f t="array" ref="Y1044">IFERROR(INDEX(#REF!,MATCH($Q1044,#REF!,0)),"")</f>
        <v/>
      </c>
      <c r="Z1044" s="58" t="str">
        <f t="array" ref="Z1044">IFERROR(INDEX(#REF!,MATCH($Q1044,#REF!,0)),"")</f>
        <v/>
      </c>
      <c r="AA1044" s="58" t="e">
        <f t="shared" si="13"/>
        <v>#VALUE!</v>
      </c>
      <c r="AB1044" s="56"/>
      <c r="AC1044" s="56"/>
      <c r="AD1044" s="56"/>
    </row>
    <row r="1045" spans="1:30" ht="15.75" hidden="1" customHeight="1">
      <c r="A1045" s="71" t="s">
        <v>2331</v>
      </c>
      <c r="B1045" s="35" t="s">
        <v>652</v>
      </c>
      <c r="C1045" s="36" t="s">
        <v>2332</v>
      </c>
      <c r="D1045" s="37" t="s">
        <v>2333</v>
      </c>
      <c r="E1045" s="37">
        <v>1</v>
      </c>
      <c r="F1045" s="38">
        <v>180</v>
      </c>
      <c r="G1045" s="39" t="s">
        <v>54</v>
      </c>
      <c r="H1045" s="40">
        <v>46143</v>
      </c>
      <c r="I1045" s="41" t="s">
        <v>55</v>
      </c>
      <c r="J1045" s="41" t="s">
        <v>56</v>
      </c>
      <c r="K1045" s="41" t="s">
        <v>164</v>
      </c>
      <c r="L1045" s="41" t="s">
        <v>91</v>
      </c>
      <c r="M1045" s="42" t="s">
        <v>59</v>
      </c>
      <c r="N1045" s="43" t="s">
        <v>951</v>
      </c>
      <c r="O1045" s="44" t="s">
        <v>60</v>
      </c>
      <c r="P1045" s="44"/>
      <c r="Q1045" s="44"/>
      <c r="R1045" s="45" t="s">
        <v>304</v>
      </c>
      <c r="S1045" s="45" t="s">
        <v>305</v>
      </c>
      <c r="T1045" s="44"/>
      <c r="U1045" s="44"/>
      <c r="V1045" s="45" t="str">
        <f t="array" ref="V1045">IFERROR(INDEX(#REF!,MATCH($Q1045,#REF!,0)),"")</f>
        <v/>
      </c>
      <c r="W1045" s="45" t="str">
        <f t="array" ref="W1045">IFERROR(INDEX(#REF!,MATCH($Q1045,#REF!,0)),"")</f>
        <v/>
      </c>
      <c r="X1045" s="46" t="str">
        <f t="array" ref="X1045">IFERROR(INDEX(#REF!,MATCH($Q1045,#REF!,0)),"")</f>
        <v/>
      </c>
      <c r="Y1045" s="46" t="str">
        <f t="array" ref="Y1045">IFERROR(INDEX(#REF!,MATCH($Q1045,#REF!,0)),"")</f>
        <v/>
      </c>
      <c r="Z1045" s="46" t="str">
        <f t="array" ref="Z1045">IFERROR(INDEX(#REF!,MATCH($Q1045,#REF!,0)),"")</f>
        <v/>
      </c>
      <c r="AA1045" s="46" t="e">
        <f t="shared" si="13"/>
        <v>#VALUE!</v>
      </c>
      <c r="AB1045" s="44"/>
      <c r="AC1045" s="44"/>
      <c r="AD1045" s="44"/>
    </row>
    <row r="1046" spans="1:30" ht="15.75" hidden="1" customHeight="1">
      <c r="A1046" s="76" t="s">
        <v>2334</v>
      </c>
      <c r="B1046" s="47" t="s">
        <v>652</v>
      </c>
      <c r="C1046" s="60" t="s">
        <v>2335</v>
      </c>
      <c r="D1046" s="49" t="s">
        <v>53</v>
      </c>
      <c r="E1046" s="49">
        <v>5</v>
      </c>
      <c r="F1046" s="50">
        <v>180</v>
      </c>
      <c r="G1046" s="51" t="s">
        <v>54</v>
      </c>
      <c r="H1046" s="52">
        <v>46143</v>
      </c>
      <c r="I1046" s="53" t="s">
        <v>55</v>
      </c>
      <c r="J1046" s="53" t="s">
        <v>56</v>
      </c>
      <c r="K1046" s="53" t="s">
        <v>164</v>
      </c>
      <c r="L1046" s="53" t="s">
        <v>91</v>
      </c>
      <c r="M1046" s="54" t="s">
        <v>153</v>
      </c>
      <c r="N1046" s="55" t="s">
        <v>951</v>
      </c>
      <c r="O1046" s="56" t="s">
        <v>60</v>
      </c>
      <c r="P1046" s="56"/>
      <c r="Q1046" s="56"/>
      <c r="R1046" s="57" t="s">
        <v>304</v>
      </c>
      <c r="S1046" s="57" t="s">
        <v>305</v>
      </c>
      <c r="T1046" s="56"/>
      <c r="U1046" s="56"/>
      <c r="V1046" s="57" t="str">
        <f t="array" ref="V1046">IFERROR(INDEX(#REF!,MATCH($Q1046,#REF!,0)),"")</f>
        <v/>
      </c>
      <c r="W1046" s="57" t="str">
        <f t="array" ref="W1046">IFERROR(INDEX(#REF!,MATCH($Q1046,#REF!,0)),"")</f>
        <v/>
      </c>
      <c r="X1046" s="58" t="str">
        <f t="array" ref="X1046">IFERROR(INDEX(#REF!,MATCH($Q1046,#REF!,0)),"")</f>
        <v/>
      </c>
      <c r="Y1046" s="58" t="str">
        <f t="array" ref="Y1046">IFERROR(INDEX(#REF!,MATCH($Q1046,#REF!,0)),"")</f>
        <v/>
      </c>
      <c r="Z1046" s="58" t="str">
        <f t="array" ref="Z1046">IFERROR(INDEX(#REF!,MATCH($Q1046,#REF!,0)),"")</f>
        <v/>
      </c>
      <c r="AA1046" s="58" t="e">
        <f t="shared" si="13"/>
        <v>#VALUE!</v>
      </c>
      <c r="AB1046" s="56"/>
      <c r="AC1046" s="56"/>
      <c r="AD1046" s="56"/>
    </row>
    <row r="1047" spans="1:30" ht="15.75" customHeight="1">
      <c r="A1047" s="71" t="s">
        <v>2336</v>
      </c>
      <c r="B1047" s="35" t="s">
        <v>1407</v>
      </c>
      <c r="C1047" s="36" t="s">
        <v>2337</v>
      </c>
      <c r="D1047" s="37" t="s">
        <v>53</v>
      </c>
      <c r="E1047" s="37">
        <v>30</v>
      </c>
      <c r="F1047" s="38">
        <v>50000</v>
      </c>
      <c r="G1047" s="39" t="s">
        <v>54</v>
      </c>
      <c r="H1047" s="40">
        <v>46266</v>
      </c>
      <c r="I1047" s="41" t="s">
        <v>55</v>
      </c>
      <c r="J1047" s="41" t="s">
        <v>56</v>
      </c>
      <c r="K1047" s="41" t="s">
        <v>164</v>
      </c>
      <c r="L1047" s="41" t="s">
        <v>91</v>
      </c>
      <c r="M1047" s="42" t="s">
        <v>153</v>
      </c>
      <c r="N1047" s="43" t="s">
        <v>951</v>
      </c>
      <c r="O1047" s="44" t="s">
        <v>60</v>
      </c>
      <c r="P1047" s="44"/>
      <c r="Q1047" s="44"/>
      <c r="R1047" s="45"/>
      <c r="S1047" s="45" t="s">
        <v>2338</v>
      </c>
      <c r="T1047" s="44"/>
      <c r="U1047" s="44"/>
      <c r="V1047" s="45" t="str">
        <f t="array" ref="V1047">IFERROR(INDEX(#REF!,MATCH($Q1047,#REF!,0)),"")</f>
        <v/>
      </c>
      <c r="W1047" s="45" t="str">
        <f t="array" ref="W1047">IFERROR(INDEX(#REF!,MATCH($Q1047,#REF!,0)),"")</f>
        <v/>
      </c>
      <c r="X1047" s="46" t="str">
        <f t="array" ref="X1047">IFERROR(INDEX(#REF!,MATCH($Q1047,#REF!,0)),"")</f>
        <v/>
      </c>
      <c r="Y1047" s="46" t="str">
        <f t="array" ref="Y1047">IFERROR(INDEX(#REF!,MATCH($Q1047,#REF!,0)),"")</f>
        <v/>
      </c>
      <c r="Z1047" s="46" t="str">
        <f t="array" ref="Z1047">IFERROR(INDEX(#REF!,MATCH($Q1047,#REF!,0)),"")</f>
        <v/>
      </c>
      <c r="AA1047" s="46" t="e">
        <f t="shared" si="13"/>
        <v>#VALUE!</v>
      </c>
      <c r="AB1047" s="44"/>
      <c r="AC1047" s="44"/>
      <c r="AD1047" s="44"/>
    </row>
    <row r="1048" spans="1:30" ht="15.75" hidden="1" customHeight="1">
      <c r="A1048" s="76" t="s">
        <v>2339</v>
      </c>
      <c r="B1048" s="76" t="s">
        <v>652</v>
      </c>
      <c r="C1048" s="60" t="s">
        <v>2332</v>
      </c>
      <c r="D1048" s="77" t="s">
        <v>2333</v>
      </c>
      <c r="E1048" s="77">
        <v>1</v>
      </c>
      <c r="F1048" s="78">
        <v>180</v>
      </c>
      <c r="G1048" s="79" t="s">
        <v>54</v>
      </c>
      <c r="H1048" s="87">
        <v>46143</v>
      </c>
      <c r="I1048" s="61" t="s">
        <v>55</v>
      </c>
      <c r="J1048" s="61" t="s">
        <v>56</v>
      </c>
      <c r="K1048" s="61" t="s">
        <v>164</v>
      </c>
      <c r="L1048" s="61" t="s">
        <v>91</v>
      </c>
      <c r="M1048" s="62" t="s">
        <v>153</v>
      </c>
      <c r="N1048" s="70" t="s">
        <v>951</v>
      </c>
      <c r="O1048" s="56" t="s">
        <v>60</v>
      </c>
      <c r="P1048" s="56"/>
      <c r="Q1048" s="56"/>
      <c r="R1048" s="57" t="str">
        <f t="array" ref="R1048">IFERROR(INDEX('BANCO DE DADOS'!$C$3:$C1104,MATCH(C1048,'BANCO DE DADOS'!$B$3:$B1104,0),0),"")</f>
        <v>PREFEITURA DAL</v>
      </c>
      <c r="S1048" s="57" t="str">
        <f t="array" ref="S1048">IFERROR(INDEX('BANCO DE DADOS'!$D$3:$D1104,MATCH(C1048,'BANCO DE DADOS'!$B$3:$B1104,0),0),"")</f>
        <v>COMPRA DE INSUMOS PARA CONSTRUÇÃO E MANUTENÇÃO</v>
      </c>
      <c r="T1048" s="56"/>
      <c r="U1048" s="56"/>
      <c r="V1048" s="57" t="str">
        <f t="array" ref="V1048">IFERROR(INDEX(#REF!,MATCH($Q1048,#REF!,0)),"")</f>
        <v/>
      </c>
      <c r="W1048" s="57" t="str">
        <f t="array" ref="W1048">IFERROR(INDEX(#REF!,MATCH($Q1048,#REF!,0)),"")</f>
        <v/>
      </c>
      <c r="X1048" s="58" t="str">
        <f t="array" ref="X1048">IFERROR(INDEX(#REF!,MATCH($Q1048,#REF!,0)),"")</f>
        <v/>
      </c>
      <c r="Y1048" s="58" t="str">
        <f t="array" ref="Y1048">IFERROR(INDEX(#REF!,MATCH($Q1048,#REF!,0)),"")</f>
        <v/>
      </c>
      <c r="Z1048" s="58" t="str">
        <f t="array" ref="Z1048">IFERROR(INDEX(#REF!,MATCH($Q1048,#REF!,0)),"")</f>
        <v/>
      </c>
      <c r="AA1048" s="58" t="e">
        <f t="shared" si="13"/>
        <v>#VALUE!</v>
      </c>
      <c r="AB1048" s="56"/>
      <c r="AC1048" s="56"/>
      <c r="AD1048" s="56"/>
    </row>
    <row r="1049" spans="1:30" ht="15.75" customHeight="1">
      <c r="A1049" s="71" t="s">
        <v>2340</v>
      </c>
      <c r="B1049" s="35" t="s">
        <v>1407</v>
      </c>
      <c r="C1049" s="36" t="s">
        <v>2341</v>
      </c>
      <c r="D1049" s="37" t="s">
        <v>53</v>
      </c>
      <c r="E1049" s="37">
        <v>100</v>
      </c>
      <c r="F1049" s="38">
        <v>20000</v>
      </c>
      <c r="G1049" s="39" t="s">
        <v>54</v>
      </c>
      <c r="H1049" s="40">
        <v>46235</v>
      </c>
      <c r="I1049" s="41" t="s">
        <v>55</v>
      </c>
      <c r="J1049" s="41" t="s">
        <v>56</v>
      </c>
      <c r="K1049" s="41" t="s">
        <v>164</v>
      </c>
      <c r="L1049" s="41" t="s">
        <v>91</v>
      </c>
      <c r="M1049" s="42" t="s">
        <v>73</v>
      </c>
      <c r="N1049" s="43" t="s">
        <v>951</v>
      </c>
      <c r="O1049" s="44" t="s">
        <v>60</v>
      </c>
      <c r="P1049" s="44"/>
      <c r="Q1049" s="44"/>
      <c r="R1049" s="45"/>
      <c r="S1049" s="45" t="s">
        <v>2342</v>
      </c>
      <c r="T1049" s="44"/>
      <c r="U1049" s="44"/>
      <c r="V1049" s="45" t="str">
        <f t="array" ref="V1049">IFERROR(INDEX(#REF!,MATCH($Q1049,#REF!,0)),"")</f>
        <v/>
      </c>
      <c r="W1049" s="45" t="str">
        <f t="array" ref="W1049">IFERROR(INDEX(#REF!,MATCH($Q1049,#REF!,0)),"")</f>
        <v/>
      </c>
      <c r="X1049" s="46" t="str">
        <f t="array" ref="X1049">IFERROR(INDEX(#REF!,MATCH($Q1049,#REF!,0)),"")</f>
        <v/>
      </c>
      <c r="Y1049" s="46" t="str">
        <f t="array" ref="Y1049">IFERROR(INDEX(#REF!,MATCH($Q1049,#REF!,0)),"")</f>
        <v/>
      </c>
      <c r="Z1049" s="46" t="str">
        <f t="array" ref="Z1049">IFERROR(INDEX(#REF!,MATCH($Q1049,#REF!,0)),"")</f>
        <v/>
      </c>
      <c r="AA1049" s="46" t="e">
        <f t="shared" si="13"/>
        <v>#VALUE!</v>
      </c>
      <c r="AB1049" s="44"/>
      <c r="AC1049" s="44"/>
      <c r="AD1049" s="44"/>
    </row>
    <row r="1050" spans="1:30" ht="15.75" hidden="1" customHeight="1">
      <c r="A1050" s="76" t="s">
        <v>2343</v>
      </c>
      <c r="B1050" s="47" t="s">
        <v>247</v>
      </c>
      <c r="C1050" s="60" t="s">
        <v>2189</v>
      </c>
      <c r="D1050" s="49" t="s">
        <v>2190</v>
      </c>
      <c r="E1050" s="49">
        <v>1</v>
      </c>
      <c r="F1050" s="50">
        <v>140</v>
      </c>
      <c r="G1050" s="51" t="s">
        <v>54</v>
      </c>
      <c r="H1050" s="52">
        <v>46143</v>
      </c>
      <c r="I1050" s="53" t="s">
        <v>55</v>
      </c>
      <c r="J1050" s="53" t="s">
        <v>56</v>
      </c>
      <c r="K1050" s="53" t="s">
        <v>164</v>
      </c>
      <c r="L1050" s="53" t="s">
        <v>91</v>
      </c>
      <c r="M1050" s="54" t="s">
        <v>136</v>
      </c>
      <c r="N1050" s="55" t="s">
        <v>951</v>
      </c>
      <c r="O1050" s="56" t="s">
        <v>60</v>
      </c>
      <c r="P1050" s="56"/>
      <c r="Q1050" s="56"/>
      <c r="R1050" s="57" t="s">
        <v>304</v>
      </c>
      <c r="S1050" s="57" t="s">
        <v>305</v>
      </c>
      <c r="T1050" s="56"/>
      <c r="U1050" s="56"/>
      <c r="V1050" s="57" t="str">
        <f t="array" ref="V1050">IFERROR(INDEX(#REF!,MATCH($Q1050,#REF!,0)),"")</f>
        <v/>
      </c>
      <c r="W1050" s="57" t="str">
        <f t="array" ref="W1050">IFERROR(INDEX(#REF!,MATCH($Q1050,#REF!,0)),"")</f>
        <v/>
      </c>
      <c r="X1050" s="58" t="str">
        <f t="array" ref="X1050">IFERROR(INDEX(#REF!,MATCH($Q1050,#REF!,0)),"")</f>
        <v/>
      </c>
      <c r="Y1050" s="58" t="str">
        <f t="array" ref="Y1050">IFERROR(INDEX(#REF!,MATCH($Q1050,#REF!,0)),"")</f>
        <v/>
      </c>
      <c r="Z1050" s="58" t="str">
        <f t="array" ref="Z1050">IFERROR(INDEX(#REF!,MATCH($Q1050,#REF!,0)),"")</f>
        <v/>
      </c>
      <c r="AA1050" s="58" t="e">
        <f t="shared" si="13"/>
        <v>#VALUE!</v>
      </c>
      <c r="AB1050" s="56"/>
      <c r="AC1050" s="56"/>
      <c r="AD1050" s="56"/>
    </row>
    <row r="1051" spans="1:30" ht="15.75" hidden="1" customHeight="1">
      <c r="A1051" s="71" t="s">
        <v>2344</v>
      </c>
      <c r="B1051" s="35" t="s">
        <v>1699</v>
      </c>
      <c r="C1051" s="59" t="s">
        <v>2345</v>
      </c>
      <c r="D1051" s="37" t="s">
        <v>53</v>
      </c>
      <c r="E1051" s="37">
        <v>28</v>
      </c>
      <c r="F1051" s="38">
        <v>28000</v>
      </c>
      <c r="G1051" s="39" t="s">
        <v>54</v>
      </c>
      <c r="H1051" s="40">
        <v>46235</v>
      </c>
      <c r="I1051" s="41" t="s">
        <v>55</v>
      </c>
      <c r="J1051" s="41" t="s">
        <v>56</v>
      </c>
      <c r="K1051" s="41" t="s">
        <v>164</v>
      </c>
      <c r="L1051" s="41" t="s">
        <v>91</v>
      </c>
      <c r="M1051" s="42" t="s">
        <v>1701</v>
      </c>
      <c r="N1051" s="43" t="s">
        <v>951</v>
      </c>
      <c r="O1051" s="44" t="s">
        <v>60</v>
      </c>
      <c r="P1051" s="44"/>
      <c r="Q1051" s="44"/>
      <c r="R1051" s="45"/>
      <c r="S1051" s="45" t="s">
        <v>2345</v>
      </c>
      <c r="T1051" s="44"/>
      <c r="U1051" s="44"/>
      <c r="V1051" s="45" t="str">
        <f t="array" ref="V1051">IFERROR(INDEX(#REF!,MATCH($Q1051,#REF!,0)),"")</f>
        <v/>
      </c>
      <c r="W1051" s="45" t="str">
        <f t="array" ref="W1051">IFERROR(INDEX(#REF!,MATCH($Q1051,#REF!,0)),"")</f>
        <v/>
      </c>
      <c r="X1051" s="46" t="str">
        <f t="array" ref="X1051">IFERROR(INDEX(#REF!,MATCH($Q1051,#REF!,0)),"")</f>
        <v/>
      </c>
      <c r="Y1051" s="46" t="str">
        <f t="array" ref="Y1051">IFERROR(INDEX(#REF!,MATCH($Q1051,#REF!,0)),"")</f>
        <v/>
      </c>
      <c r="Z1051" s="46" t="str">
        <f t="array" ref="Z1051">IFERROR(INDEX(#REF!,MATCH($Q1051,#REF!,0)),"")</f>
        <v/>
      </c>
      <c r="AA1051" s="46" t="e">
        <f t="shared" si="13"/>
        <v>#VALUE!</v>
      </c>
      <c r="AB1051" s="44"/>
      <c r="AC1051" s="44"/>
      <c r="AD1051" s="44"/>
    </row>
    <row r="1052" spans="1:30" ht="15.75" hidden="1" customHeight="1">
      <c r="A1052" s="76" t="s">
        <v>2346</v>
      </c>
      <c r="B1052" s="47" t="s">
        <v>652</v>
      </c>
      <c r="C1052" s="60" t="s">
        <v>2347</v>
      </c>
      <c r="D1052" s="49" t="s">
        <v>53</v>
      </c>
      <c r="E1052" s="49">
        <v>1</v>
      </c>
      <c r="F1052" s="50">
        <v>100</v>
      </c>
      <c r="G1052" s="51" t="s">
        <v>54</v>
      </c>
      <c r="H1052" s="52">
        <v>46143</v>
      </c>
      <c r="I1052" s="53" t="s">
        <v>55</v>
      </c>
      <c r="J1052" s="53" t="s">
        <v>56</v>
      </c>
      <c r="K1052" s="53" t="s">
        <v>164</v>
      </c>
      <c r="L1052" s="53" t="s">
        <v>91</v>
      </c>
      <c r="M1052" s="54" t="s">
        <v>102</v>
      </c>
      <c r="N1052" s="55" t="s">
        <v>951</v>
      </c>
      <c r="O1052" s="56" t="s">
        <v>60</v>
      </c>
      <c r="P1052" s="56"/>
      <c r="Q1052" s="56"/>
      <c r="R1052" s="57" t="s">
        <v>322</v>
      </c>
      <c r="S1052" s="57" t="s">
        <v>323</v>
      </c>
      <c r="T1052" s="56"/>
      <c r="U1052" s="56"/>
      <c r="V1052" s="57" t="str">
        <f t="array" ref="V1052">IFERROR(INDEX(#REF!,MATCH($Q1052,#REF!,0)),"")</f>
        <v/>
      </c>
      <c r="W1052" s="57" t="str">
        <f t="array" ref="W1052">IFERROR(INDEX(#REF!,MATCH($Q1052,#REF!,0)),"")</f>
        <v/>
      </c>
      <c r="X1052" s="58" t="str">
        <f t="array" ref="X1052">IFERROR(INDEX(#REF!,MATCH($Q1052,#REF!,0)),"")</f>
        <v/>
      </c>
      <c r="Y1052" s="58" t="str">
        <f t="array" ref="Y1052">IFERROR(INDEX(#REF!,MATCH($Q1052,#REF!,0)),"")</f>
        <v/>
      </c>
      <c r="Z1052" s="58" t="str">
        <f t="array" ref="Z1052">IFERROR(INDEX(#REF!,MATCH($Q1052,#REF!,0)),"")</f>
        <v/>
      </c>
      <c r="AA1052" s="58" t="e">
        <f t="shared" si="13"/>
        <v>#VALUE!</v>
      </c>
      <c r="AB1052" s="56"/>
      <c r="AC1052" s="56"/>
      <c r="AD1052" s="56"/>
    </row>
    <row r="1053" spans="1:30" ht="15.75" hidden="1" customHeight="1">
      <c r="A1053" s="71" t="s">
        <v>2348</v>
      </c>
      <c r="B1053" s="71" t="s">
        <v>652</v>
      </c>
      <c r="C1053" s="36" t="s">
        <v>2347</v>
      </c>
      <c r="D1053" s="72" t="s">
        <v>53</v>
      </c>
      <c r="E1053" s="72">
        <v>1</v>
      </c>
      <c r="F1053" s="73">
        <v>100</v>
      </c>
      <c r="G1053" s="74" t="s">
        <v>54</v>
      </c>
      <c r="H1053" s="86">
        <v>46143</v>
      </c>
      <c r="I1053" s="75" t="s">
        <v>55</v>
      </c>
      <c r="J1053" s="75" t="s">
        <v>56</v>
      </c>
      <c r="K1053" s="75" t="s">
        <v>164</v>
      </c>
      <c r="L1053" s="75" t="s">
        <v>91</v>
      </c>
      <c r="M1053" s="64" t="s">
        <v>95</v>
      </c>
      <c r="N1053" s="69" t="s">
        <v>951</v>
      </c>
      <c r="O1053" s="44" t="s">
        <v>60</v>
      </c>
      <c r="P1053" s="44"/>
      <c r="Q1053" s="44"/>
      <c r="R1053" s="45" t="str">
        <f t="array" ref="R1053">IFERROR(INDEX('BANCO DE DADOS'!$C$3:$C1104,MATCH(C1053,'BANCO DE DADOS'!$B$3:$B1104,0),0),"")</f>
        <v>PREFEITURA DAL</v>
      </c>
      <c r="S1053" s="45" t="str">
        <f t="array" ref="S1053">IFERROR(INDEX('BANCO DE DADOS'!$D$3:$D1104,MATCH(C1053,'BANCO DE DADOS'!$B$3:$B1104,0),0),"")</f>
        <v>COMPRA DE FERRAMENTAS</v>
      </c>
      <c r="T1053" s="44"/>
      <c r="U1053" s="44"/>
      <c r="V1053" s="45" t="str">
        <f t="array" ref="V1053">IFERROR(INDEX(#REF!,MATCH($Q1053,#REF!,0)),"")</f>
        <v/>
      </c>
      <c r="W1053" s="45" t="str">
        <f t="array" ref="W1053">IFERROR(INDEX(#REF!,MATCH($Q1053,#REF!,0)),"")</f>
        <v/>
      </c>
      <c r="X1053" s="46" t="str">
        <f t="array" ref="X1053">IFERROR(INDEX(#REF!,MATCH($Q1053,#REF!,0)),"")</f>
        <v/>
      </c>
      <c r="Y1053" s="46" t="str">
        <f t="array" ref="Y1053">IFERROR(INDEX(#REF!,MATCH($Q1053,#REF!,0)),"")</f>
        <v/>
      </c>
      <c r="Z1053" s="46" t="str">
        <f t="array" ref="Z1053">IFERROR(INDEX(#REF!,MATCH($Q1053,#REF!,0)),"")</f>
        <v/>
      </c>
      <c r="AA1053" s="46" t="e">
        <f t="shared" si="13"/>
        <v>#VALUE!</v>
      </c>
      <c r="AB1053" s="44"/>
      <c r="AC1053" s="44"/>
      <c r="AD1053" s="44"/>
    </row>
    <row r="1054" spans="1:30" ht="15.75" hidden="1" customHeight="1">
      <c r="A1054" s="76" t="s">
        <v>2349</v>
      </c>
      <c r="B1054" s="76" t="s">
        <v>247</v>
      </c>
      <c r="C1054" s="60" t="s">
        <v>2350</v>
      </c>
      <c r="D1054" s="77" t="s">
        <v>53</v>
      </c>
      <c r="E1054" s="77">
        <v>2</v>
      </c>
      <c r="F1054" s="78">
        <v>100</v>
      </c>
      <c r="G1054" s="79" t="s">
        <v>54</v>
      </c>
      <c r="H1054" s="87">
        <v>46143</v>
      </c>
      <c r="I1054" s="61" t="s">
        <v>55</v>
      </c>
      <c r="J1054" s="61" t="s">
        <v>56</v>
      </c>
      <c r="K1054" s="61" t="s">
        <v>164</v>
      </c>
      <c r="L1054" s="61" t="s">
        <v>91</v>
      </c>
      <c r="M1054" s="70" t="s">
        <v>102</v>
      </c>
      <c r="N1054" s="70" t="s">
        <v>951</v>
      </c>
      <c r="O1054" s="56" t="s">
        <v>60</v>
      </c>
      <c r="P1054" s="56"/>
      <c r="Q1054" s="56"/>
      <c r="R1054" s="57" t="str">
        <f t="array" ref="R1054">IFERROR(INDEX('BANCO DE DADOS'!$C$3:$C1104,MATCH(C1054,'BANCO DE DADOS'!$B$3:$B1104,0),0),"")</f>
        <v>CEIB - RECARGA DE EXTINTOR</v>
      </c>
      <c r="S1054" s="57" t="str">
        <f t="array" ref="S1054">IFERROR(INDEX('BANCO DE DADOS'!$D$3:$D1104,MATCH(C1054,'BANCO DE DADOS'!$B$3:$B1104,0),0),"")</f>
        <v>SERVIÇOS DE MANUTENÇÃO - SISTEMAS DE PROTEÇÃO CONTRA INCÊNDIO</v>
      </c>
      <c r="T1054" s="56"/>
      <c r="U1054" s="56"/>
      <c r="V1054" s="57" t="str">
        <f t="array" ref="V1054">IFERROR(INDEX(#REF!,MATCH($Q1054,#REF!,0)),"")</f>
        <v/>
      </c>
      <c r="W1054" s="57" t="str">
        <f t="array" ref="W1054">IFERROR(INDEX(#REF!,MATCH($Q1054,#REF!,0)),"")</f>
        <v/>
      </c>
      <c r="X1054" s="58" t="str">
        <f t="array" ref="X1054">IFERROR(INDEX(#REF!,MATCH($Q1054,#REF!,0)),"")</f>
        <v/>
      </c>
      <c r="Y1054" s="58" t="str">
        <f t="array" ref="Y1054">IFERROR(INDEX(#REF!,MATCH($Q1054,#REF!,0)),"")</f>
        <v/>
      </c>
      <c r="Z1054" s="58" t="str">
        <f t="array" ref="Z1054">IFERROR(INDEX(#REF!,MATCH($Q1054,#REF!,0)),"")</f>
        <v/>
      </c>
      <c r="AA1054" s="58" t="e">
        <f t="shared" si="13"/>
        <v>#VALUE!</v>
      </c>
      <c r="AB1054" s="56"/>
      <c r="AC1054" s="56"/>
      <c r="AD1054" s="56"/>
    </row>
    <row r="1055" spans="1:30" ht="15.75" hidden="1" customHeight="1">
      <c r="A1055" s="71" t="s">
        <v>2351</v>
      </c>
      <c r="B1055" s="35" t="s">
        <v>64</v>
      </c>
      <c r="C1055" s="36" t="s">
        <v>2352</v>
      </c>
      <c r="D1055" s="37" t="s">
        <v>53</v>
      </c>
      <c r="E1055" s="37">
        <v>1</v>
      </c>
      <c r="F1055" s="38">
        <v>120000</v>
      </c>
      <c r="G1055" s="39" t="s">
        <v>54</v>
      </c>
      <c r="H1055" s="40">
        <v>46266</v>
      </c>
      <c r="I1055" s="41" t="s">
        <v>55</v>
      </c>
      <c r="J1055" s="41" t="s">
        <v>56</v>
      </c>
      <c r="K1055" s="41" t="s">
        <v>164</v>
      </c>
      <c r="L1055" s="41" t="s">
        <v>91</v>
      </c>
      <c r="M1055" s="42" t="s">
        <v>73</v>
      </c>
      <c r="N1055" s="43" t="s">
        <v>951</v>
      </c>
      <c r="O1055" s="44" t="s">
        <v>60</v>
      </c>
      <c r="P1055" s="44"/>
      <c r="Q1055" s="44"/>
      <c r="R1055" s="45"/>
      <c r="S1055" s="45" t="s">
        <v>2352</v>
      </c>
      <c r="T1055" s="44"/>
      <c r="U1055" s="44"/>
      <c r="V1055" s="45" t="str">
        <f t="array" ref="V1055">IFERROR(INDEX(#REF!,MATCH($Q1055,#REF!,0)),"")</f>
        <v/>
      </c>
      <c r="W1055" s="45" t="str">
        <f t="array" ref="W1055">IFERROR(INDEX(#REF!,MATCH($Q1055,#REF!,0)),"")</f>
        <v/>
      </c>
      <c r="X1055" s="46" t="str">
        <f t="array" ref="X1055">IFERROR(INDEX(#REF!,MATCH($Q1055,#REF!,0)),"")</f>
        <v/>
      </c>
      <c r="Y1055" s="46" t="str">
        <f t="array" ref="Y1055">IFERROR(INDEX(#REF!,MATCH($Q1055,#REF!,0)),"")</f>
        <v/>
      </c>
      <c r="Z1055" s="46" t="str">
        <f t="array" ref="Z1055">IFERROR(INDEX(#REF!,MATCH($Q1055,#REF!,0)),"")</f>
        <v/>
      </c>
      <c r="AA1055" s="46" t="e">
        <f t="shared" si="13"/>
        <v>#VALUE!</v>
      </c>
      <c r="AB1055" s="44"/>
      <c r="AC1055" s="44"/>
      <c r="AD1055" s="44"/>
    </row>
    <row r="1056" spans="1:30" ht="15.75" hidden="1" customHeight="1">
      <c r="A1056" s="76" t="s">
        <v>2353</v>
      </c>
      <c r="B1056" s="47" t="s">
        <v>247</v>
      </c>
      <c r="C1056" s="60" t="s">
        <v>2354</v>
      </c>
      <c r="D1056" s="49" t="s">
        <v>53</v>
      </c>
      <c r="E1056" s="49">
        <v>5</v>
      </c>
      <c r="F1056" s="50">
        <v>40</v>
      </c>
      <c r="G1056" s="51" t="s">
        <v>54</v>
      </c>
      <c r="H1056" s="52">
        <v>46143</v>
      </c>
      <c r="I1056" s="53" t="s">
        <v>55</v>
      </c>
      <c r="J1056" s="53" t="s">
        <v>56</v>
      </c>
      <c r="K1056" s="53" t="s">
        <v>164</v>
      </c>
      <c r="L1056" s="53" t="s">
        <v>91</v>
      </c>
      <c r="M1056" s="54" t="s">
        <v>73</v>
      </c>
      <c r="N1056" s="55" t="s">
        <v>951</v>
      </c>
      <c r="O1056" s="56" t="s">
        <v>60</v>
      </c>
      <c r="P1056" s="56"/>
      <c r="Q1056" s="56"/>
      <c r="R1056" s="57" t="s">
        <v>729</v>
      </c>
      <c r="S1056" s="57" t="s">
        <v>730</v>
      </c>
      <c r="T1056" s="56"/>
      <c r="U1056" s="56"/>
      <c r="V1056" s="57" t="str">
        <f t="array" ref="V1056">IFERROR(INDEX(#REF!,MATCH($Q1056,#REF!,0)),"")</f>
        <v/>
      </c>
      <c r="W1056" s="57" t="str">
        <f t="array" ref="W1056">IFERROR(INDEX(#REF!,MATCH($Q1056,#REF!,0)),"")</f>
        <v/>
      </c>
      <c r="X1056" s="58" t="str">
        <f t="array" ref="X1056">IFERROR(INDEX(#REF!,MATCH($Q1056,#REF!,0)),"")</f>
        <v/>
      </c>
      <c r="Y1056" s="58" t="str">
        <f t="array" ref="Y1056">IFERROR(INDEX(#REF!,MATCH($Q1056,#REF!,0)),"")</f>
        <v/>
      </c>
      <c r="Z1056" s="58" t="str">
        <f t="array" ref="Z1056">IFERROR(INDEX(#REF!,MATCH($Q1056,#REF!,0)),"")</f>
        <v/>
      </c>
      <c r="AA1056" s="58" t="e">
        <f t="shared" si="13"/>
        <v>#VALUE!</v>
      </c>
      <c r="AB1056" s="56"/>
      <c r="AC1056" s="56"/>
      <c r="AD1056" s="56"/>
    </row>
    <row r="1057" spans="1:30" ht="15.75" hidden="1" customHeight="1">
      <c r="A1057" s="71" t="s">
        <v>2355</v>
      </c>
      <c r="B1057" s="35" t="s">
        <v>51</v>
      </c>
      <c r="C1057" s="36" t="s">
        <v>840</v>
      </c>
      <c r="D1057" s="37" t="s">
        <v>53</v>
      </c>
      <c r="E1057" s="37">
        <v>5</v>
      </c>
      <c r="F1057" s="38">
        <v>610000</v>
      </c>
      <c r="G1057" s="39" t="s">
        <v>54</v>
      </c>
      <c r="H1057" s="40">
        <v>46266</v>
      </c>
      <c r="I1057" s="41" t="s">
        <v>55</v>
      </c>
      <c r="J1057" s="41" t="s">
        <v>56</v>
      </c>
      <c r="K1057" s="41" t="s">
        <v>841</v>
      </c>
      <c r="L1057" s="41" t="s">
        <v>58</v>
      </c>
      <c r="M1057" s="42" t="s">
        <v>842</v>
      </c>
      <c r="N1057" s="43" t="s">
        <v>951</v>
      </c>
      <c r="O1057" s="44" t="s">
        <v>60</v>
      </c>
      <c r="P1057" s="44"/>
      <c r="Q1057" s="36"/>
      <c r="R1057" s="45"/>
      <c r="S1057" s="45" t="str">
        <f t="array" ref="S1057">IFERROR(INDEX('BANCO DE DADOS'!$D$3:$D1104,MATCH(C1057,'BANCO DE DADOS'!$B$3:$B1104,0),0),"")</f>
        <v>SERVIÇOS DE CAPACITAÇÃO E TREINAMENTO</v>
      </c>
      <c r="T1057" s="44"/>
      <c r="U1057" s="44"/>
      <c r="V1057" s="45" t="str">
        <f t="array" ref="V1057">IFERROR(INDEX(#REF!,MATCH($Q1057,#REF!,0)),"")</f>
        <v/>
      </c>
      <c r="W1057" s="45" t="str">
        <f t="array" ref="W1057">IFERROR(INDEX(#REF!,MATCH($Q1057,#REF!,0)),"")</f>
        <v/>
      </c>
      <c r="X1057" s="46" t="str">
        <f t="array" ref="X1057">IFERROR(INDEX(#REF!,MATCH($Q1057,#REF!,0)),"")</f>
        <v/>
      </c>
      <c r="Y1057" s="46" t="str">
        <f t="array" ref="Y1057">IFERROR(INDEX(#REF!,MATCH($Q1057,#REF!,0)),"")</f>
        <v/>
      </c>
      <c r="Z1057" s="46" t="str">
        <f t="array" ref="Z1057">IFERROR(INDEX(#REF!,MATCH($Q1057,#REF!,0)),"")</f>
        <v/>
      </c>
      <c r="AA1057" s="46" t="e">
        <f t="shared" si="13"/>
        <v>#VALUE!</v>
      </c>
      <c r="AB1057" s="44"/>
      <c r="AC1057" s="44"/>
      <c r="AD1057" s="44"/>
    </row>
    <row r="1058" spans="1:30" ht="15.75" hidden="1" customHeight="1">
      <c r="A1058" s="76" t="s">
        <v>2356</v>
      </c>
      <c r="B1058" s="47" t="s">
        <v>1049</v>
      </c>
      <c r="C1058" s="60" t="s">
        <v>2357</v>
      </c>
      <c r="D1058" s="77" t="s">
        <v>53</v>
      </c>
      <c r="E1058" s="77">
        <v>500</v>
      </c>
      <c r="F1058" s="78">
        <v>238500</v>
      </c>
      <c r="G1058" s="79" t="s">
        <v>54</v>
      </c>
      <c r="H1058" s="87">
        <v>46266</v>
      </c>
      <c r="I1058" s="61" t="s">
        <v>55</v>
      </c>
      <c r="J1058" s="61" t="s">
        <v>56</v>
      </c>
      <c r="K1058" s="61" t="s">
        <v>2358</v>
      </c>
      <c r="L1058" s="61" t="s">
        <v>91</v>
      </c>
      <c r="M1058" s="70" t="s">
        <v>59</v>
      </c>
      <c r="N1058" s="70" t="s">
        <v>951</v>
      </c>
      <c r="O1058" s="56" t="s">
        <v>60</v>
      </c>
      <c r="P1058" s="56"/>
      <c r="Q1058" s="56"/>
      <c r="R1058" s="57" t="str">
        <f t="array" ref="R1058">IFERROR(INDEX('BANCO DE DADOS'!$C$3:$C1104,MATCH(C1058,'BANCO DE DADOS'!$B$3:$B1104,0),0),"")</f>
        <v>DOP - EPI INCENDIO ESTRUTURAL</v>
      </c>
      <c r="S1058" s="57" t="str">
        <f t="array" ref="S1058">IFERROR(INDEX('BANCO DE DADOS'!$D$3:$D1104,MATCH(C1058,'BANCO DE DADOS'!$B$3:$B1104,0),0),"")</f>
        <v>COMPRA DE EQUIPAMENTOS DE PROTEÇÃO PESSOAL ESPECIALIZADO</v>
      </c>
      <c r="T1058" s="56"/>
      <c r="U1058" s="56"/>
      <c r="V1058" s="57" t="str">
        <f t="array" ref="V1058">IFERROR(INDEX(#REF!,MATCH($Q1058,#REF!,0)),"")</f>
        <v/>
      </c>
      <c r="W1058" s="57" t="str">
        <f t="array" ref="W1058">IFERROR(INDEX(#REF!,MATCH($Q1058,#REF!,0)),"")</f>
        <v/>
      </c>
      <c r="X1058" s="58" t="str">
        <f t="array" ref="X1058">IFERROR(INDEX(#REF!,MATCH($Q1058,#REF!,0)),"")</f>
        <v/>
      </c>
      <c r="Y1058" s="58" t="str">
        <f t="array" ref="Y1058">IFERROR(INDEX(#REF!,MATCH($Q1058,#REF!,0)),"")</f>
        <v/>
      </c>
      <c r="Z1058" s="58" t="str">
        <f t="array" ref="Z1058">IFERROR(INDEX(#REF!,MATCH($Q1058,#REF!,0)),"")</f>
        <v/>
      </c>
      <c r="AA1058" s="58" t="e">
        <f t="shared" si="13"/>
        <v>#VALUE!</v>
      </c>
      <c r="AB1058" s="56"/>
      <c r="AC1058" s="56"/>
      <c r="AD1058" s="56"/>
    </row>
    <row r="1059" spans="1:30" ht="15.75" hidden="1" customHeight="1">
      <c r="A1059" s="71" t="s">
        <v>2359</v>
      </c>
      <c r="B1059" s="35" t="s">
        <v>233</v>
      </c>
      <c r="C1059" s="36" t="s">
        <v>2360</v>
      </c>
      <c r="D1059" s="37" t="s">
        <v>53</v>
      </c>
      <c r="E1059" s="37">
        <v>1</v>
      </c>
      <c r="F1059" s="38">
        <v>1400</v>
      </c>
      <c r="G1059" s="39" t="s">
        <v>54</v>
      </c>
      <c r="H1059" s="40">
        <v>46174</v>
      </c>
      <c r="I1059" s="41" t="s">
        <v>55</v>
      </c>
      <c r="J1059" s="41" t="s">
        <v>56</v>
      </c>
      <c r="K1059" s="41" t="s">
        <v>2358</v>
      </c>
      <c r="L1059" s="41" t="s">
        <v>91</v>
      </c>
      <c r="M1059" s="42" t="s">
        <v>102</v>
      </c>
      <c r="N1059" s="43" t="s">
        <v>951</v>
      </c>
      <c r="O1059" s="44" t="s">
        <v>60</v>
      </c>
      <c r="P1059" s="44"/>
      <c r="Q1059" s="44"/>
      <c r="R1059" s="45"/>
      <c r="S1059" s="45" t="s">
        <v>2361</v>
      </c>
      <c r="T1059" s="44"/>
      <c r="U1059" s="44"/>
      <c r="V1059" s="45" t="str">
        <f t="array" ref="V1059">IFERROR(INDEX(#REF!,MATCH($Q1059,#REF!,0)),"")</f>
        <v/>
      </c>
      <c r="W1059" s="45" t="str">
        <f t="array" ref="W1059">IFERROR(INDEX(#REF!,MATCH($Q1059,#REF!,0)),"")</f>
        <v/>
      </c>
      <c r="X1059" s="46" t="str">
        <f t="array" ref="X1059">IFERROR(INDEX(#REF!,MATCH($Q1059,#REF!,0)),"")</f>
        <v/>
      </c>
      <c r="Y1059" s="46" t="str">
        <f t="array" ref="Y1059">IFERROR(INDEX(#REF!,MATCH($Q1059,#REF!,0)),"")</f>
        <v/>
      </c>
      <c r="Z1059" s="46" t="str">
        <f t="array" ref="Z1059">IFERROR(INDEX(#REF!,MATCH($Q1059,#REF!,0)),"")</f>
        <v/>
      </c>
      <c r="AA1059" s="46" t="e">
        <f t="shared" si="13"/>
        <v>#VALUE!</v>
      </c>
      <c r="AB1059" s="44"/>
      <c r="AC1059" s="44"/>
      <c r="AD1059" s="44"/>
    </row>
    <row r="1060" spans="1:30" ht="15.75" hidden="1" customHeight="1">
      <c r="A1060" s="76" t="s">
        <v>2362</v>
      </c>
      <c r="B1060" s="47" t="s">
        <v>245</v>
      </c>
      <c r="C1060" s="60" t="s">
        <v>2360</v>
      </c>
      <c r="D1060" s="49" t="s">
        <v>53</v>
      </c>
      <c r="E1060" s="49">
        <v>1</v>
      </c>
      <c r="F1060" s="50">
        <v>1400</v>
      </c>
      <c r="G1060" s="51" t="s">
        <v>54</v>
      </c>
      <c r="H1060" s="52">
        <v>46174</v>
      </c>
      <c r="I1060" s="53" t="s">
        <v>55</v>
      </c>
      <c r="J1060" s="53" t="s">
        <v>56</v>
      </c>
      <c r="K1060" s="53" t="s">
        <v>2358</v>
      </c>
      <c r="L1060" s="53" t="s">
        <v>91</v>
      </c>
      <c r="M1060" s="54" t="s">
        <v>102</v>
      </c>
      <c r="N1060" s="55" t="s">
        <v>951</v>
      </c>
      <c r="O1060" s="56" t="s">
        <v>60</v>
      </c>
      <c r="P1060" s="56"/>
      <c r="Q1060" s="56"/>
      <c r="R1060" s="57"/>
      <c r="S1060" s="57" t="s">
        <v>2361</v>
      </c>
      <c r="T1060" s="56"/>
      <c r="U1060" s="56"/>
      <c r="V1060" s="57" t="str">
        <f t="array" ref="V1060">IFERROR(INDEX(#REF!,MATCH($Q1060,#REF!,0)),"")</f>
        <v/>
      </c>
      <c r="W1060" s="57" t="str">
        <f t="array" ref="W1060">IFERROR(INDEX(#REF!,MATCH($Q1060,#REF!,0)),"")</f>
        <v/>
      </c>
      <c r="X1060" s="58" t="str">
        <f t="array" ref="X1060">IFERROR(INDEX(#REF!,MATCH($Q1060,#REF!,0)),"")</f>
        <v/>
      </c>
      <c r="Y1060" s="58" t="str">
        <f t="array" ref="Y1060">IFERROR(INDEX(#REF!,MATCH($Q1060,#REF!,0)),"")</f>
        <v/>
      </c>
      <c r="Z1060" s="58" t="str">
        <f t="array" ref="Z1060">IFERROR(INDEX(#REF!,MATCH($Q1060,#REF!,0)),"")</f>
        <v/>
      </c>
      <c r="AA1060" s="58" t="e">
        <f t="shared" si="13"/>
        <v>#VALUE!</v>
      </c>
      <c r="AB1060" s="56"/>
      <c r="AC1060" s="56"/>
      <c r="AD1060" s="56"/>
    </row>
    <row r="1061" spans="1:30" ht="15.75" hidden="1" customHeight="1">
      <c r="A1061" s="71" t="s">
        <v>2363</v>
      </c>
      <c r="B1061" s="35" t="s">
        <v>258</v>
      </c>
      <c r="C1061" s="36" t="s">
        <v>2360</v>
      </c>
      <c r="D1061" s="37" t="s">
        <v>53</v>
      </c>
      <c r="E1061" s="37">
        <v>1</v>
      </c>
      <c r="F1061" s="38">
        <v>1400</v>
      </c>
      <c r="G1061" s="39" t="s">
        <v>54</v>
      </c>
      <c r="H1061" s="40">
        <v>46174</v>
      </c>
      <c r="I1061" s="41" t="s">
        <v>55</v>
      </c>
      <c r="J1061" s="41" t="s">
        <v>56</v>
      </c>
      <c r="K1061" s="41" t="s">
        <v>2358</v>
      </c>
      <c r="L1061" s="41" t="s">
        <v>91</v>
      </c>
      <c r="M1061" s="42" t="s">
        <v>102</v>
      </c>
      <c r="N1061" s="43" t="s">
        <v>951</v>
      </c>
      <c r="O1061" s="44" t="s">
        <v>60</v>
      </c>
      <c r="P1061" s="44"/>
      <c r="Q1061" s="44"/>
      <c r="R1061" s="45"/>
      <c r="S1061" s="45" t="s">
        <v>2361</v>
      </c>
      <c r="T1061" s="44"/>
      <c r="U1061" s="44"/>
      <c r="V1061" s="45" t="str">
        <f t="array" ref="V1061">IFERROR(INDEX(#REF!,MATCH($Q1061,#REF!,0)),"")</f>
        <v/>
      </c>
      <c r="W1061" s="45" t="str">
        <f t="array" ref="W1061">IFERROR(INDEX(#REF!,MATCH($Q1061,#REF!,0)),"")</f>
        <v/>
      </c>
      <c r="X1061" s="46" t="str">
        <f t="array" ref="X1061">IFERROR(INDEX(#REF!,MATCH($Q1061,#REF!,0)),"")</f>
        <v/>
      </c>
      <c r="Y1061" s="46" t="str">
        <f t="array" ref="Y1061">IFERROR(INDEX(#REF!,MATCH($Q1061,#REF!,0)),"")</f>
        <v/>
      </c>
      <c r="Z1061" s="46" t="str">
        <f t="array" ref="Z1061">IFERROR(INDEX(#REF!,MATCH($Q1061,#REF!,0)),"")</f>
        <v/>
      </c>
      <c r="AA1061" s="46" t="e">
        <f t="shared" si="13"/>
        <v>#VALUE!</v>
      </c>
      <c r="AB1061" s="44"/>
      <c r="AC1061" s="44"/>
      <c r="AD1061" s="44"/>
    </row>
    <row r="1062" spans="1:30" ht="15.75" hidden="1" customHeight="1">
      <c r="A1062" s="76" t="s">
        <v>2364</v>
      </c>
      <c r="B1062" s="47" t="s">
        <v>237</v>
      </c>
      <c r="C1062" s="60" t="s">
        <v>2365</v>
      </c>
      <c r="D1062" s="49" t="s">
        <v>53</v>
      </c>
      <c r="E1062" s="49">
        <v>5</v>
      </c>
      <c r="F1062" s="50">
        <v>1000</v>
      </c>
      <c r="G1062" s="51" t="s">
        <v>54</v>
      </c>
      <c r="H1062" s="52">
        <v>46174</v>
      </c>
      <c r="I1062" s="53" t="s">
        <v>55</v>
      </c>
      <c r="J1062" s="53" t="s">
        <v>56</v>
      </c>
      <c r="K1062" s="53" t="s">
        <v>2358</v>
      </c>
      <c r="L1062" s="53" t="s">
        <v>91</v>
      </c>
      <c r="M1062" s="54" t="s">
        <v>136</v>
      </c>
      <c r="N1062" s="55" t="s">
        <v>951</v>
      </c>
      <c r="O1062" s="56" t="s">
        <v>60</v>
      </c>
      <c r="P1062" s="56"/>
      <c r="Q1062" s="56"/>
      <c r="R1062" s="57" t="s">
        <v>322</v>
      </c>
      <c r="S1062" s="57" t="s">
        <v>323</v>
      </c>
      <c r="T1062" s="56"/>
      <c r="U1062" s="56"/>
      <c r="V1062" s="57" t="str">
        <f t="array" ref="V1062">IFERROR(INDEX(#REF!,MATCH($Q1062,#REF!,0)),"")</f>
        <v/>
      </c>
      <c r="W1062" s="57" t="str">
        <f t="array" ref="W1062">IFERROR(INDEX(#REF!,MATCH($Q1062,#REF!,0)),"")</f>
        <v/>
      </c>
      <c r="X1062" s="58" t="str">
        <f t="array" ref="X1062">IFERROR(INDEX(#REF!,MATCH($Q1062,#REF!,0)),"")</f>
        <v/>
      </c>
      <c r="Y1062" s="58" t="str">
        <f t="array" ref="Y1062">IFERROR(INDEX(#REF!,MATCH($Q1062,#REF!,0)),"")</f>
        <v/>
      </c>
      <c r="Z1062" s="58" t="str">
        <f t="array" ref="Z1062">IFERROR(INDEX(#REF!,MATCH($Q1062,#REF!,0)),"")</f>
        <v/>
      </c>
      <c r="AA1062" s="58" t="e">
        <f t="shared" si="13"/>
        <v>#VALUE!</v>
      </c>
      <c r="AB1062" s="56"/>
      <c r="AC1062" s="56"/>
      <c r="AD1062" s="56"/>
    </row>
    <row r="1063" spans="1:30" ht="15.75" hidden="1" customHeight="1">
      <c r="A1063" s="71" t="s">
        <v>2366</v>
      </c>
      <c r="B1063" s="35" t="s">
        <v>169</v>
      </c>
      <c r="C1063" s="36" t="s">
        <v>2365</v>
      </c>
      <c r="D1063" s="37" t="s">
        <v>53</v>
      </c>
      <c r="E1063" s="37">
        <v>2</v>
      </c>
      <c r="F1063" s="38">
        <v>400</v>
      </c>
      <c r="G1063" s="39" t="s">
        <v>54</v>
      </c>
      <c r="H1063" s="40">
        <v>46174</v>
      </c>
      <c r="I1063" s="41" t="s">
        <v>55</v>
      </c>
      <c r="J1063" s="41" t="s">
        <v>56</v>
      </c>
      <c r="K1063" s="41" t="s">
        <v>2358</v>
      </c>
      <c r="L1063" s="41" t="s">
        <v>91</v>
      </c>
      <c r="M1063" s="42" t="s">
        <v>136</v>
      </c>
      <c r="N1063" s="43" t="s">
        <v>951</v>
      </c>
      <c r="O1063" s="44" t="s">
        <v>60</v>
      </c>
      <c r="P1063" s="44"/>
      <c r="Q1063" s="44"/>
      <c r="R1063" s="45" t="s">
        <v>322</v>
      </c>
      <c r="S1063" s="45" t="s">
        <v>323</v>
      </c>
      <c r="T1063" s="44"/>
      <c r="U1063" s="44"/>
      <c r="V1063" s="45" t="str">
        <f t="array" ref="V1063">IFERROR(INDEX(#REF!,MATCH($Q1063,#REF!,0)),"")</f>
        <v/>
      </c>
      <c r="W1063" s="45" t="str">
        <f t="array" ref="W1063">IFERROR(INDEX(#REF!,MATCH($Q1063,#REF!,0)),"")</f>
        <v/>
      </c>
      <c r="X1063" s="46" t="str">
        <f t="array" ref="X1063">IFERROR(INDEX(#REF!,MATCH($Q1063,#REF!,0)),"")</f>
        <v/>
      </c>
      <c r="Y1063" s="46" t="str">
        <f t="array" ref="Y1063">IFERROR(INDEX(#REF!,MATCH($Q1063,#REF!,0)),"")</f>
        <v/>
      </c>
      <c r="Z1063" s="46" t="str">
        <f t="array" ref="Z1063">IFERROR(INDEX(#REF!,MATCH($Q1063,#REF!,0)),"")</f>
        <v/>
      </c>
      <c r="AA1063" s="46" t="e">
        <f t="shared" si="13"/>
        <v>#VALUE!</v>
      </c>
      <c r="AB1063" s="44"/>
      <c r="AC1063" s="44"/>
      <c r="AD1063" s="44"/>
    </row>
    <row r="1064" spans="1:30" ht="15.75" hidden="1" customHeight="1">
      <c r="A1064" s="76" t="s">
        <v>2367</v>
      </c>
      <c r="B1064" s="47" t="s">
        <v>172</v>
      </c>
      <c r="C1064" s="60" t="s">
        <v>2365</v>
      </c>
      <c r="D1064" s="49" t="s">
        <v>53</v>
      </c>
      <c r="E1064" s="49">
        <v>1</v>
      </c>
      <c r="F1064" s="50">
        <v>200</v>
      </c>
      <c r="G1064" s="51" t="s">
        <v>54</v>
      </c>
      <c r="H1064" s="52">
        <v>46143</v>
      </c>
      <c r="I1064" s="53" t="s">
        <v>55</v>
      </c>
      <c r="J1064" s="53" t="s">
        <v>56</v>
      </c>
      <c r="K1064" s="53" t="s">
        <v>2358</v>
      </c>
      <c r="L1064" s="53" t="s">
        <v>91</v>
      </c>
      <c r="M1064" s="54" t="s">
        <v>109</v>
      </c>
      <c r="N1064" s="55" t="s">
        <v>951</v>
      </c>
      <c r="O1064" s="56" t="s">
        <v>60</v>
      </c>
      <c r="P1064" s="56"/>
      <c r="Q1064" s="56"/>
      <c r="R1064" s="57" t="s">
        <v>322</v>
      </c>
      <c r="S1064" s="57" t="s">
        <v>323</v>
      </c>
      <c r="T1064" s="56"/>
      <c r="U1064" s="56"/>
      <c r="V1064" s="57" t="str">
        <f t="array" ref="V1064">IFERROR(INDEX(#REF!,MATCH($Q1064,#REF!,0)),"")</f>
        <v/>
      </c>
      <c r="W1064" s="57" t="str">
        <f t="array" ref="W1064">IFERROR(INDEX(#REF!,MATCH($Q1064,#REF!,0)),"")</f>
        <v/>
      </c>
      <c r="X1064" s="58" t="str">
        <f t="array" ref="X1064">IFERROR(INDEX(#REF!,MATCH($Q1064,#REF!,0)),"")</f>
        <v/>
      </c>
      <c r="Y1064" s="58" t="str">
        <f t="array" ref="Y1064">IFERROR(INDEX(#REF!,MATCH($Q1064,#REF!,0)),"")</f>
        <v/>
      </c>
      <c r="Z1064" s="58" t="str">
        <f t="array" ref="Z1064">IFERROR(INDEX(#REF!,MATCH($Q1064,#REF!,0)),"")</f>
        <v/>
      </c>
      <c r="AA1064" s="58" t="e">
        <f t="shared" si="13"/>
        <v>#VALUE!</v>
      </c>
      <c r="AB1064" s="56"/>
      <c r="AC1064" s="56"/>
      <c r="AD1064" s="56"/>
    </row>
    <row r="1065" spans="1:30" ht="15.75" hidden="1" customHeight="1">
      <c r="A1065" s="71" t="s">
        <v>2368</v>
      </c>
      <c r="B1065" s="35" t="s">
        <v>106</v>
      </c>
      <c r="C1065" s="36" t="s">
        <v>2369</v>
      </c>
      <c r="D1065" s="37" t="s">
        <v>53</v>
      </c>
      <c r="E1065" s="37">
        <v>1</v>
      </c>
      <c r="F1065" s="38">
        <v>34465</v>
      </c>
      <c r="G1065" s="39" t="s">
        <v>54</v>
      </c>
      <c r="H1065" s="40">
        <v>46204</v>
      </c>
      <c r="I1065" s="41" t="s">
        <v>55</v>
      </c>
      <c r="J1065" s="75" t="s">
        <v>56</v>
      </c>
      <c r="K1065" s="75" t="s">
        <v>850</v>
      </c>
      <c r="L1065" s="75" t="s">
        <v>58</v>
      </c>
      <c r="M1065" s="42" t="s">
        <v>102</v>
      </c>
      <c r="N1065" s="43" t="s">
        <v>951</v>
      </c>
      <c r="O1065" s="44" t="s">
        <v>60</v>
      </c>
      <c r="P1065" s="44"/>
      <c r="Q1065" s="44"/>
      <c r="R1065" s="45"/>
      <c r="S1065" s="45"/>
      <c r="T1065" s="44"/>
      <c r="U1065" s="44"/>
      <c r="V1065" s="45" t="str">
        <f t="array" ref="V1065">IFERROR(INDEX(#REF!,MATCH($Q1065,#REF!,0)),"")</f>
        <v/>
      </c>
      <c r="W1065" s="45" t="str">
        <f t="array" ref="W1065">IFERROR(INDEX(#REF!,MATCH($Q1065,#REF!,0)),"")</f>
        <v/>
      </c>
      <c r="X1065" s="46" t="str">
        <f t="array" ref="X1065">IFERROR(INDEX(#REF!,MATCH($Q1065,#REF!,0)),"")</f>
        <v/>
      </c>
      <c r="Y1065" s="46" t="str">
        <f t="array" ref="Y1065">IFERROR(INDEX(#REF!,MATCH($Q1065,#REF!,0)),"")</f>
        <v/>
      </c>
      <c r="Z1065" s="46" t="str">
        <f t="array" ref="Z1065">IFERROR(INDEX(#REF!,MATCH($Q1065,#REF!,0)),"")</f>
        <v/>
      </c>
      <c r="AA1065" s="46" t="e">
        <f t="shared" si="13"/>
        <v>#VALUE!</v>
      </c>
      <c r="AB1065" s="44"/>
      <c r="AC1065" s="44"/>
      <c r="AD1065" s="44"/>
    </row>
    <row r="1066" spans="1:30" ht="15.75" hidden="1" customHeight="1">
      <c r="A1066" s="76" t="s">
        <v>2370</v>
      </c>
      <c r="B1066" s="47" t="s">
        <v>51</v>
      </c>
      <c r="C1066" s="60" t="s">
        <v>2371</v>
      </c>
      <c r="D1066" s="49" t="s">
        <v>53</v>
      </c>
      <c r="E1066" s="49">
        <v>16</v>
      </c>
      <c r="F1066" s="50">
        <v>32000</v>
      </c>
      <c r="G1066" s="51" t="s">
        <v>54</v>
      </c>
      <c r="H1066" s="52">
        <v>46204</v>
      </c>
      <c r="I1066" s="53" t="s">
        <v>55</v>
      </c>
      <c r="J1066" s="61" t="s">
        <v>56</v>
      </c>
      <c r="K1066" s="61" t="s">
        <v>850</v>
      </c>
      <c r="L1066" s="61" t="s">
        <v>58</v>
      </c>
      <c r="M1066" s="54" t="s">
        <v>73</v>
      </c>
      <c r="N1066" s="43" t="s">
        <v>951</v>
      </c>
      <c r="O1066" s="56" t="s">
        <v>60</v>
      </c>
      <c r="P1066" s="56"/>
      <c r="Q1066" s="56"/>
      <c r="R1066" s="57"/>
      <c r="S1066" s="57"/>
      <c r="T1066" s="56"/>
      <c r="U1066" s="56"/>
      <c r="V1066" s="57" t="str">
        <f t="array" ref="V1066">IFERROR(INDEX(#REF!,MATCH($Q1066,#REF!,0)),"")</f>
        <v/>
      </c>
      <c r="W1066" s="57" t="str">
        <f t="array" ref="W1066">IFERROR(INDEX(#REF!,MATCH($Q1066,#REF!,0)),"")</f>
        <v/>
      </c>
      <c r="X1066" s="58" t="str">
        <f t="array" ref="X1066">IFERROR(INDEX(#REF!,MATCH($Q1066,#REF!,0)),"")</f>
        <v/>
      </c>
      <c r="Y1066" s="58" t="str">
        <f t="array" ref="Y1066">IFERROR(INDEX(#REF!,MATCH($Q1066,#REF!,0)),"")</f>
        <v/>
      </c>
      <c r="Z1066" s="58" t="str">
        <f t="array" ref="Z1066">IFERROR(INDEX(#REF!,MATCH($Q1066,#REF!,0)),"")</f>
        <v/>
      </c>
      <c r="AA1066" s="58" t="e">
        <f t="shared" si="13"/>
        <v>#VALUE!</v>
      </c>
      <c r="AB1066" s="56"/>
      <c r="AC1066" s="56"/>
      <c r="AD1066" s="56"/>
    </row>
    <row r="1067" spans="1:30" ht="15.75" hidden="1" customHeight="1">
      <c r="A1067" s="71" t="s">
        <v>2372</v>
      </c>
      <c r="B1067" s="35" t="s">
        <v>145</v>
      </c>
      <c r="C1067" s="36" t="s">
        <v>2373</v>
      </c>
      <c r="D1067" s="37" t="s">
        <v>53</v>
      </c>
      <c r="E1067" s="37">
        <v>2</v>
      </c>
      <c r="F1067" s="38">
        <v>28000</v>
      </c>
      <c r="G1067" s="39" t="s">
        <v>54</v>
      </c>
      <c r="H1067" s="40">
        <v>46031</v>
      </c>
      <c r="I1067" s="41" t="s">
        <v>55</v>
      </c>
      <c r="J1067" s="75" t="s">
        <v>56</v>
      </c>
      <c r="K1067" s="75" t="s">
        <v>850</v>
      </c>
      <c r="L1067" s="75" t="s">
        <v>58</v>
      </c>
      <c r="M1067" s="42" t="s">
        <v>73</v>
      </c>
      <c r="N1067" s="43" t="s">
        <v>951</v>
      </c>
      <c r="O1067" s="44" t="s">
        <v>60</v>
      </c>
      <c r="P1067" s="44"/>
      <c r="Q1067" s="44"/>
      <c r="R1067" s="45"/>
      <c r="S1067" s="45"/>
      <c r="T1067" s="44"/>
      <c r="U1067" s="44"/>
      <c r="V1067" s="45" t="str">
        <f t="array" ref="V1067">IFERROR(INDEX(#REF!,MATCH($Q1067,#REF!,0)),"")</f>
        <v/>
      </c>
      <c r="W1067" s="45" t="str">
        <f t="array" ref="W1067">IFERROR(INDEX(#REF!,MATCH($Q1067,#REF!,0)),"")</f>
        <v/>
      </c>
      <c r="X1067" s="46" t="str">
        <f t="array" ref="X1067">IFERROR(INDEX(#REF!,MATCH($Q1067,#REF!,0)),"")</f>
        <v/>
      </c>
      <c r="Y1067" s="46" t="str">
        <f t="array" ref="Y1067">IFERROR(INDEX(#REF!,MATCH($Q1067,#REF!,0)),"")</f>
        <v/>
      </c>
      <c r="Z1067" s="46" t="str">
        <f t="array" ref="Z1067">IFERROR(INDEX(#REF!,MATCH($Q1067,#REF!,0)),"")</f>
        <v/>
      </c>
      <c r="AA1067" s="46" t="e">
        <f t="shared" si="13"/>
        <v>#VALUE!</v>
      </c>
      <c r="AB1067" s="44"/>
      <c r="AC1067" s="44"/>
      <c r="AD1067" s="44"/>
    </row>
    <row r="1068" spans="1:30" ht="15.75" hidden="1" customHeight="1">
      <c r="A1068" s="76" t="s">
        <v>2374</v>
      </c>
      <c r="B1068" s="47" t="s">
        <v>145</v>
      </c>
      <c r="C1068" s="60" t="s">
        <v>2375</v>
      </c>
      <c r="D1068" s="49" t="s">
        <v>53</v>
      </c>
      <c r="E1068" s="49">
        <v>1</v>
      </c>
      <c r="F1068" s="50">
        <v>26000</v>
      </c>
      <c r="G1068" s="51" t="s">
        <v>54</v>
      </c>
      <c r="H1068" s="52">
        <v>46031</v>
      </c>
      <c r="I1068" s="53" t="s">
        <v>55</v>
      </c>
      <c r="J1068" s="61" t="s">
        <v>56</v>
      </c>
      <c r="K1068" s="61" t="s">
        <v>850</v>
      </c>
      <c r="L1068" s="61" t="s">
        <v>58</v>
      </c>
      <c r="M1068" s="54" t="s">
        <v>73</v>
      </c>
      <c r="N1068" s="43" t="s">
        <v>951</v>
      </c>
      <c r="O1068" s="56" t="s">
        <v>60</v>
      </c>
      <c r="P1068" s="56"/>
      <c r="Q1068" s="56"/>
      <c r="R1068" s="57"/>
      <c r="S1068" s="57"/>
      <c r="T1068" s="56"/>
      <c r="U1068" s="56"/>
      <c r="V1068" s="57" t="str">
        <f t="array" ref="V1068">IFERROR(INDEX(#REF!,MATCH($Q1068,#REF!,0)),"")</f>
        <v/>
      </c>
      <c r="W1068" s="57" t="str">
        <f t="array" ref="W1068">IFERROR(INDEX(#REF!,MATCH($Q1068,#REF!,0)),"")</f>
        <v/>
      </c>
      <c r="X1068" s="58" t="str">
        <f t="array" ref="X1068">IFERROR(INDEX(#REF!,MATCH($Q1068,#REF!,0)),"")</f>
        <v/>
      </c>
      <c r="Y1068" s="58" t="str">
        <f t="array" ref="Y1068">IFERROR(INDEX(#REF!,MATCH($Q1068,#REF!,0)),"")</f>
        <v/>
      </c>
      <c r="Z1068" s="58" t="str">
        <f t="array" ref="Z1068">IFERROR(INDEX(#REF!,MATCH($Q1068,#REF!,0)),"")</f>
        <v/>
      </c>
      <c r="AA1068" s="58" t="e">
        <f t="shared" si="13"/>
        <v>#VALUE!</v>
      </c>
      <c r="AB1068" s="56"/>
      <c r="AC1068" s="56"/>
      <c r="AD1068" s="56"/>
    </row>
    <row r="1069" spans="1:30" ht="15.75" hidden="1" customHeight="1">
      <c r="A1069" s="71" t="s">
        <v>2376</v>
      </c>
      <c r="B1069" s="35" t="s">
        <v>1049</v>
      </c>
      <c r="C1069" s="36" t="s">
        <v>2377</v>
      </c>
      <c r="D1069" s="72" t="s">
        <v>53</v>
      </c>
      <c r="E1069" s="72">
        <v>8</v>
      </c>
      <c r="F1069" s="38">
        <v>6400</v>
      </c>
      <c r="G1069" s="39" t="s">
        <v>54</v>
      </c>
      <c r="H1069" s="40">
        <v>46031</v>
      </c>
      <c r="I1069" s="75" t="s">
        <v>55</v>
      </c>
      <c r="J1069" s="75" t="s">
        <v>56</v>
      </c>
      <c r="K1069" s="75" t="s">
        <v>850</v>
      </c>
      <c r="L1069" s="75" t="s">
        <v>58</v>
      </c>
      <c r="M1069" s="64" t="s">
        <v>59</v>
      </c>
      <c r="N1069" s="69" t="s">
        <v>951</v>
      </c>
      <c r="O1069" s="44" t="s">
        <v>60</v>
      </c>
      <c r="P1069" s="44"/>
      <c r="Q1069" s="44"/>
      <c r="R1069" s="45" t="str">
        <f t="array" ref="R1069">IFERROR(INDEX('BANCO DE DADOS'!$C$3:$C1104,MATCH(C1069,'BANCO DE DADOS'!$B$3:$B1104,0),0),"")</f>
        <v/>
      </c>
      <c r="S1069" s="45"/>
      <c r="T1069" s="44"/>
      <c r="U1069" s="44"/>
      <c r="V1069" s="45" t="str">
        <f t="array" ref="V1069">IFERROR(INDEX(#REF!,MATCH($Q1069,#REF!,0)),"")</f>
        <v/>
      </c>
      <c r="W1069" s="45" t="str">
        <f t="array" ref="W1069">IFERROR(INDEX(#REF!,MATCH($Q1069,#REF!,0)),"")</f>
        <v/>
      </c>
      <c r="X1069" s="46" t="str">
        <f t="array" ref="X1069">IFERROR(INDEX(#REF!,MATCH($Q1069,#REF!,0)),"")</f>
        <v/>
      </c>
      <c r="Y1069" s="46" t="str">
        <f t="array" ref="Y1069">IFERROR(INDEX(#REF!,MATCH($Q1069,#REF!,0)),"")</f>
        <v/>
      </c>
      <c r="Z1069" s="46" t="str">
        <f t="array" ref="Z1069">IFERROR(INDEX(#REF!,MATCH($Q1069,#REF!,0)),"")</f>
        <v/>
      </c>
      <c r="AA1069" s="46" t="e">
        <f t="shared" si="13"/>
        <v>#VALUE!</v>
      </c>
      <c r="AB1069" s="44"/>
      <c r="AC1069" s="44"/>
      <c r="AD1069" s="44"/>
    </row>
    <row r="1070" spans="1:30" ht="15.75" hidden="1" customHeight="1">
      <c r="A1070" s="76" t="s">
        <v>2378</v>
      </c>
      <c r="B1070" s="47" t="s">
        <v>1049</v>
      </c>
      <c r="C1070" s="60" t="s">
        <v>2379</v>
      </c>
      <c r="D1070" s="49" t="s">
        <v>53</v>
      </c>
      <c r="E1070" s="49">
        <v>160</v>
      </c>
      <c r="F1070" s="50">
        <f>160*35</f>
        <v>5600</v>
      </c>
      <c r="G1070" s="51" t="s">
        <v>54</v>
      </c>
      <c r="H1070" s="52">
        <v>46031</v>
      </c>
      <c r="I1070" s="53" t="s">
        <v>55</v>
      </c>
      <c r="J1070" s="61" t="s">
        <v>56</v>
      </c>
      <c r="K1070" s="61" t="s">
        <v>850</v>
      </c>
      <c r="L1070" s="61" t="s">
        <v>58</v>
      </c>
      <c r="M1070" s="54" t="s">
        <v>102</v>
      </c>
      <c r="N1070" s="43" t="s">
        <v>951</v>
      </c>
      <c r="O1070" s="56" t="s">
        <v>60</v>
      </c>
      <c r="P1070" s="56"/>
      <c r="Q1070" s="56"/>
      <c r="R1070" s="57"/>
      <c r="S1070" s="57"/>
      <c r="T1070" s="63"/>
      <c r="U1070" s="56"/>
      <c r="V1070" s="57" t="str">
        <f t="array" ref="V1070">IFERROR(INDEX(#REF!,MATCH($Q1070,#REF!,0)),"")</f>
        <v/>
      </c>
      <c r="W1070" s="57" t="str">
        <f t="array" ref="W1070">IFERROR(INDEX(#REF!,MATCH($Q1070,#REF!,0)),"")</f>
        <v/>
      </c>
      <c r="X1070" s="58" t="str">
        <f t="array" ref="X1070">IFERROR(INDEX(#REF!,MATCH($Q1070,#REF!,0)),"")</f>
        <v/>
      </c>
      <c r="Y1070" s="58" t="str">
        <f t="array" ref="Y1070">IFERROR(INDEX(#REF!,MATCH($Q1070,#REF!,0)),"")</f>
        <v/>
      </c>
      <c r="Z1070" s="58" t="str">
        <f t="array" ref="Z1070">IFERROR(INDEX(#REF!,MATCH($Q1070,#REF!,0)),"")</f>
        <v/>
      </c>
      <c r="AA1070" s="58" t="e">
        <f t="shared" si="13"/>
        <v>#VALUE!</v>
      </c>
      <c r="AB1070" s="56"/>
      <c r="AC1070" s="56"/>
      <c r="AD1070" s="56"/>
    </row>
    <row r="1071" spans="1:30" ht="15.75" hidden="1" customHeight="1">
      <c r="A1071" s="71" t="s">
        <v>2380</v>
      </c>
      <c r="B1071" s="35" t="s">
        <v>291</v>
      </c>
      <c r="C1071" s="36" t="s">
        <v>2381</v>
      </c>
      <c r="D1071" s="37" t="s">
        <v>53</v>
      </c>
      <c r="E1071" s="37">
        <v>1</v>
      </c>
      <c r="F1071" s="38">
        <v>3000</v>
      </c>
      <c r="G1071" s="39" t="s">
        <v>54</v>
      </c>
      <c r="H1071" s="40">
        <v>46031</v>
      </c>
      <c r="I1071" s="41" t="s">
        <v>55</v>
      </c>
      <c r="J1071" s="75" t="s">
        <v>56</v>
      </c>
      <c r="K1071" s="75" t="s">
        <v>850</v>
      </c>
      <c r="L1071" s="75" t="s">
        <v>58</v>
      </c>
      <c r="M1071" s="42" t="s">
        <v>102</v>
      </c>
      <c r="N1071" s="43" t="s">
        <v>951</v>
      </c>
      <c r="O1071" s="44" t="s">
        <v>60</v>
      </c>
      <c r="P1071" s="44"/>
      <c r="Q1071" s="44"/>
      <c r="R1071" s="45"/>
      <c r="S1071" s="45"/>
      <c r="T1071" s="44"/>
      <c r="U1071" s="44"/>
      <c r="V1071" s="45" t="str">
        <f t="array" ref="V1071">IFERROR(INDEX(#REF!,MATCH($Q1071,#REF!,0)),"")</f>
        <v/>
      </c>
      <c r="W1071" s="45" t="str">
        <f t="array" ref="W1071">IFERROR(INDEX(#REF!,MATCH($Q1071,#REF!,0)),"")</f>
        <v/>
      </c>
      <c r="X1071" s="46" t="str">
        <f t="array" ref="X1071">IFERROR(INDEX(#REF!,MATCH($Q1071,#REF!,0)),"")</f>
        <v/>
      </c>
      <c r="Y1071" s="46" t="str">
        <f t="array" ref="Y1071">IFERROR(INDEX(#REF!,MATCH($Q1071,#REF!,0)),"")</f>
        <v/>
      </c>
      <c r="Z1071" s="46" t="str">
        <f t="array" ref="Z1071">IFERROR(INDEX(#REF!,MATCH($Q1071,#REF!,0)),"")</f>
        <v/>
      </c>
      <c r="AA1071" s="46" t="e">
        <f t="shared" si="13"/>
        <v>#VALUE!</v>
      </c>
      <c r="AB1071" s="44"/>
      <c r="AC1071" s="44"/>
      <c r="AD1071" s="44"/>
    </row>
    <row r="1072" spans="1:30" ht="15.75" hidden="1" customHeight="1">
      <c r="A1072" s="76" t="s">
        <v>2382</v>
      </c>
      <c r="B1072" s="47" t="s">
        <v>1049</v>
      </c>
      <c r="C1072" s="60" t="s">
        <v>2383</v>
      </c>
      <c r="D1072" s="49" t="s">
        <v>1150</v>
      </c>
      <c r="E1072" s="49">
        <v>200</v>
      </c>
      <c r="F1072" s="50">
        <v>1060</v>
      </c>
      <c r="G1072" s="79" t="s">
        <v>54</v>
      </c>
      <c r="H1072" s="40">
        <v>46266</v>
      </c>
      <c r="I1072" s="53" t="s">
        <v>55</v>
      </c>
      <c r="J1072" s="61" t="s">
        <v>56</v>
      </c>
      <c r="K1072" s="61" t="s">
        <v>850</v>
      </c>
      <c r="L1072" s="61" t="s">
        <v>58</v>
      </c>
      <c r="M1072" s="54" t="s">
        <v>59</v>
      </c>
      <c r="N1072" s="43" t="s">
        <v>951</v>
      </c>
      <c r="O1072" s="56" t="s">
        <v>60</v>
      </c>
      <c r="P1072" s="56"/>
      <c r="Q1072" s="56"/>
      <c r="R1072" s="57"/>
      <c r="S1072" s="57"/>
      <c r="T1072" s="63"/>
      <c r="U1072" s="56"/>
      <c r="V1072" s="57" t="str">
        <f t="array" ref="V1072">IFERROR(INDEX(#REF!,MATCH($Q1072,#REF!,0)),"")</f>
        <v/>
      </c>
      <c r="W1072" s="57" t="str">
        <f t="array" ref="W1072">IFERROR(INDEX(#REF!,MATCH($Q1072,#REF!,0)),"")</f>
        <v/>
      </c>
      <c r="X1072" s="58" t="str">
        <f t="array" ref="X1072">IFERROR(INDEX(#REF!,MATCH($Q1072,#REF!,0)),"")</f>
        <v/>
      </c>
      <c r="Y1072" s="58" t="str">
        <f t="array" ref="Y1072">IFERROR(INDEX(#REF!,MATCH($Q1072,#REF!,0)),"")</f>
        <v/>
      </c>
      <c r="Z1072" s="58" t="str">
        <f t="array" ref="Z1072">IFERROR(INDEX(#REF!,MATCH($Q1072,#REF!,0)),"")</f>
        <v/>
      </c>
      <c r="AA1072" s="58" t="e">
        <f t="shared" si="13"/>
        <v>#VALUE!</v>
      </c>
      <c r="AB1072" s="56"/>
      <c r="AC1072" s="56"/>
      <c r="AD1072" s="56"/>
    </row>
    <row r="1073" spans="1:30" ht="15.75" hidden="1" customHeight="1">
      <c r="A1073" s="71" t="s">
        <v>2384</v>
      </c>
      <c r="B1073" s="35" t="s">
        <v>291</v>
      </c>
      <c r="C1073" s="36" t="s">
        <v>2385</v>
      </c>
      <c r="D1073" s="37" t="s">
        <v>53</v>
      </c>
      <c r="E1073" s="37">
        <v>1</v>
      </c>
      <c r="F1073" s="38">
        <v>1920</v>
      </c>
      <c r="G1073" s="39" t="s">
        <v>54</v>
      </c>
      <c r="H1073" s="40">
        <v>46031</v>
      </c>
      <c r="I1073" s="41" t="s">
        <v>55</v>
      </c>
      <c r="J1073" s="75" t="s">
        <v>56</v>
      </c>
      <c r="K1073" s="75" t="s">
        <v>850</v>
      </c>
      <c r="L1073" s="75" t="s">
        <v>58</v>
      </c>
      <c r="M1073" s="42" t="s">
        <v>102</v>
      </c>
      <c r="N1073" s="43" t="s">
        <v>951</v>
      </c>
      <c r="O1073" s="44" t="s">
        <v>60</v>
      </c>
      <c r="P1073" s="44"/>
      <c r="Q1073" s="44"/>
      <c r="R1073" s="45"/>
      <c r="S1073" s="45"/>
      <c r="T1073" s="44"/>
      <c r="U1073" s="44"/>
      <c r="V1073" s="45" t="str">
        <f t="array" ref="V1073">IFERROR(INDEX(#REF!,MATCH($Q1073,#REF!,0)),"")</f>
        <v/>
      </c>
      <c r="W1073" s="45" t="str">
        <f t="array" ref="W1073">IFERROR(INDEX(#REF!,MATCH($Q1073,#REF!,0)),"")</f>
        <v/>
      </c>
      <c r="X1073" s="46" t="str">
        <f t="array" ref="X1073">IFERROR(INDEX(#REF!,MATCH($Q1073,#REF!,0)),"")</f>
        <v/>
      </c>
      <c r="Y1073" s="46" t="str">
        <f t="array" ref="Y1073">IFERROR(INDEX(#REF!,MATCH($Q1073,#REF!,0)),"")</f>
        <v/>
      </c>
      <c r="Z1073" s="46" t="str">
        <f t="array" ref="Z1073">IFERROR(INDEX(#REF!,MATCH($Q1073,#REF!,0)),"")</f>
        <v/>
      </c>
      <c r="AA1073" s="46" t="e">
        <f t="shared" si="13"/>
        <v>#VALUE!</v>
      </c>
      <c r="AB1073" s="44"/>
      <c r="AC1073" s="44"/>
      <c r="AD1073" s="44"/>
    </row>
    <row r="1074" spans="1:30" ht="15.75" hidden="1" customHeight="1">
      <c r="A1074" s="76" t="s">
        <v>2386</v>
      </c>
      <c r="B1074" s="47" t="s">
        <v>1049</v>
      </c>
      <c r="C1074" s="60" t="s">
        <v>2387</v>
      </c>
      <c r="D1074" s="49" t="s">
        <v>53</v>
      </c>
      <c r="E1074" s="49">
        <v>3</v>
      </c>
      <c r="F1074" s="50">
        <v>960</v>
      </c>
      <c r="G1074" s="51" t="s">
        <v>54</v>
      </c>
      <c r="H1074" s="52">
        <v>46031</v>
      </c>
      <c r="I1074" s="53" t="s">
        <v>55</v>
      </c>
      <c r="J1074" s="61" t="s">
        <v>56</v>
      </c>
      <c r="K1074" s="61" t="s">
        <v>850</v>
      </c>
      <c r="L1074" s="61" t="s">
        <v>58</v>
      </c>
      <c r="M1074" s="64" t="s">
        <v>59</v>
      </c>
      <c r="N1074" s="43" t="s">
        <v>951</v>
      </c>
      <c r="O1074" s="56" t="s">
        <v>60</v>
      </c>
      <c r="P1074" s="56"/>
      <c r="Q1074" s="56"/>
      <c r="R1074" s="57"/>
      <c r="S1074" s="57"/>
      <c r="T1074" s="63"/>
      <c r="U1074" s="56"/>
      <c r="V1074" s="57" t="str">
        <f t="array" ref="V1074">IFERROR(INDEX(#REF!,MATCH($Q1074,#REF!,0)),"")</f>
        <v/>
      </c>
      <c r="W1074" s="57" t="str">
        <f t="array" ref="W1074">IFERROR(INDEX(#REF!,MATCH($Q1074,#REF!,0)),"")</f>
        <v/>
      </c>
      <c r="X1074" s="58" t="str">
        <f t="array" ref="X1074">IFERROR(INDEX(#REF!,MATCH($Q1074,#REF!,0)),"")</f>
        <v/>
      </c>
      <c r="Y1074" s="58" t="str">
        <f t="array" ref="Y1074">IFERROR(INDEX(#REF!,MATCH($Q1074,#REF!,0)),"")</f>
        <v/>
      </c>
      <c r="Z1074" s="58" t="str">
        <f t="array" ref="Z1074">IFERROR(INDEX(#REF!,MATCH($Q1074,#REF!,0)),"")</f>
        <v/>
      </c>
      <c r="AA1074" s="58" t="e">
        <f t="shared" si="13"/>
        <v>#VALUE!</v>
      </c>
      <c r="AB1074" s="56"/>
      <c r="AC1074" s="56"/>
      <c r="AD1074" s="56"/>
    </row>
    <row r="1075" spans="1:30" ht="15.75" hidden="1" customHeight="1">
      <c r="A1075" s="71" t="s">
        <v>2388</v>
      </c>
      <c r="B1075" s="35" t="s">
        <v>2389</v>
      </c>
      <c r="C1075" s="36" t="s">
        <v>2390</v>
      </c>
      <c r="D1075" s="96" t="s">
        <v>53</v>
      </c>
      <c r="E1075" s="96">
        <v>5</v>
      </c>
      <c r="F1075" s="97">
        <v>1750</v>
      </c>
      <c r="G1075" s="98" t="s">
        <v>54</v>
      </c>
      <c r="H1075" s="99">
        <v>46031</v>
      </c>
      <c r="I1075" s="100" t="s">
        <v>55</v>
      </c>
      <c r="J1075" s="101" t="s">
        <v>56</v>
      </c>
      <c r="K1075" s="101" t="s">
        <v>850</v>
      </c>
      <c r="L1075" s="101" t="s">
        <v>58</v>
      </c>
      <c r="M1075" s="102" t="s">
        <v>102</v>
      </c>
      <c r="N1075" s="43" t="s">
        <v>951</v>
      </c>
      <c r="O1075" s="44" t="s">
        <v>60</v>
      </c>
      <c r="P1075" s="44"/>
      <c r="Q1075" s="44"/>
      <c r="R1075" s="45"/>
      <c r="S1075" s="45"/>
      <c r="T1075" s="44"/>
      <c r="U1075" s="44"/>
      <c r="V1075" s="45" t="str">
        <f t="array" ref="V1075">IFERROR(INDEX(#REF!,MATCH($Q1075,#REF!,0)),"")</f>
        <v/>
      </c>
      <c r="W1075" s="45" t="str">
        <f t="array" ref="W1075">IFERROR(INDEX(#REF!,MATCH($Q1075,#REF!,0)),"")</f>
        <v/>
      </c>
      <c r="X1075" s="46" t="str">
        <f t="array" ref="X1075">IFERROR(INDEX(#REF!,MATCH($Q1075,#REF!,0)),"")</f>
        <v/>
      </c>
      <c r="Y1075" s="46" t="str">
        <f t="array" ref="Y1075">IFERROR(INDEX(#REF!,MATCH($Q1075,#REF!,0)),"")</f>
        <v/>
      </c>
      <c r="Z1075" s="46" t="str">
        <f t="array" ref="Z1075">IFERROR(INDEX(#REF!,MATCH($Q1075,#REF!,0)),"")</f>
        <v/>
      </c>
      <c r="AA1075" s="46" t="e">
        <f t="shared" si="13"/>
        <v>#VALUE!</v>
      </c>
      <c r="AB1075" s="44"/>
      <c r="AC1075" s="44"/>
      <c r="AD1075" s="44"/>
    </row>
    <row r="1076" spans="1:30" ht="15.75" hidden="1" customHeight="1">
      <c r="A1076" s="71" t="s">
        <v>2391</v>
      </c>
      <c r="B1076" s="35" t="s">
        <v>1049</v>
      </c>
      <c r="C1076" s="36" t="s">
        <v>2392</v>
      </c>
      <c r="D1076" s="96" t="s">
        <v>53</v>
      </c>
      <c r="E1076" s="96">
        <v>5</v>
      </c>
      <c r="F1076" s="97">
        <v>800</v>
      </c>
      <c r="G1076" s="98" t="s">
        <v>54</v>
      </c>
      <c r="H1076" s="99">
        <v>46031</v>
      </c>
      <c r="I1076" s="100" t="s">
        <v>55</v>
      </c>
      <c r="J1076" s="101" t="s">
        <v>56</v>
      </c>
      <c r="K1076" s="101" t="s">
        <v>850</v>
      </c>
      <c r="L1076" s="101" t="s">
        <v>58</v>
      </c>
      <c r="M1076" s="102" t="s">
        <v>59</v>
      </c>
      <c r="N1076" s="43" t="s">
        <v>951</v>
      </c>
      <c r="O1076" s="44" t="s">
        <v>60</v>
      </c>
      <c r="P1076" s="44"/>
      <c r="Q1076" s="44"/>
      <c r="R1076" s="45"/>
      <c r="S1076" s="45"/>
      <c r="T1076" s="103"/>
      <c r="U1076" s="44"/>
      <c r="V1076" s="45" t="str">
        <f t="array" ref="V1076">IFERROR(INDEX(#REF!,MATCH($Q1076,#REF!,0)),"")</f>
        <v/>
      </c>
      <c r="W1076" s="45" t="str">
        <f t="array" ref="W1076">IFERROR(INDEX(#REF!,MATCH($Q1076,#REF!,0)),"")</f>
        <v/>
      </c>
      <c r="X1076" s="46" t="str">
        <f t="array" ref="X1076">IFERROR(INDEX(#REF!,MATCH($Q1076,#REF!,0)),"")</f>
        <v/>
      </c>
      <c r="Y1076" s="46" t="str">
        <f t="array" ref="Y1076">IFERROR(INDEX(#REF!,MATCH($Q1076,#REF!,0)),"")</f>
        <v/>
      </c>
      <c r="Z1076" s="46" t="str">
        <f t="array" ref="Z1076">IFERROR(INDEX(#REF!,MATCH($Q1076,#REF!,0)),"")</f>
        <v/>
      </c>
      <c r="AA1076" s="46" t="e">
        <f t="shared" si="13"/>
        <v>#VALUE!</v>
      </c>
      <c r="AB1076" s="44"/>
      <c r="AC1076" s="44"/>
      <c r="AD1076" s="44"/>
    </row>
    <row r="1077" spans="1:30" ht="15.75" hidden="1" customHeight="1">
      <c r="A1077" s="76" t="s">
        <v>2393</v>
      </c>
      <c r="B1077" s="47" t="s">
        <v>1049</v>
      </c>
      <c r="C1077" s="60" t="s">
        <v>2394</v>
      </c>
      <c r="D1077" s="49" t="s">
        <v>53</v>
      </c>
      <c r="E1077" s="49">
        <v>3</v>
      </c>
      <c r="F1077" s="50">
        <v>750</v>
      </c>
      <c r="G1077" s="79" t="s">
        <v>54</v>
      </c>
      <c r="H1077" s="40">
        <v>46266</v>
      </c>
      <c r="I1077" s="53" t="s">
        <v>55</v>
      </c>
      <c r="J1077" s="61" t="s">
        <v>56</v>
      </c>
      <c r="K1077" s="61" t="s">
        <v>850</v>
      </c>
      <c r="L1077" s="61" t="s">
        <v>58</v>
      </c>
      <c r="M1077" s="64" t="s">
        <v>59</v>
      </c>
      <c r="N1077" s="43" t="s">
        <v>951</v>
      </c>
      <c r="O1077" s="56" t="s">
        <v>60</v>
      </c>
      <c r="P1077" s="56"/>
      <c r="Q1077" s="56"/>
      <c r="R1077" s="57"/>
      <c r="S1077" s="57"/>
      <c r="T1077" s="63"/>
      <c r="U1077" s="56"/>
      <c r="V1077" s="57" t="str">
        <f t="array" ref="V1077">IFERROR(INDEX(#REF!,MATCH($Q1077,#REF!,0)),"")</f>
        <v/>
      </c>
      <c r="W1077" s="57" t="str">
        <f t="array" ref="W1077">IFERROR(INDEX(#REF!,MATCH($Q1077,#REF!,0)),"")</f>
        <v/>
      </c>
      <c r="X1077" s="58" t="str">
        <f t="array" ref="X1077">IFERROR(INDEX(#REF!,MATCH($Q1077,#REF!,0)),"")</f>
        <v/>
      </c>
      <c r="Y1077" s="58" t="str">
        <f t="array" ref="Y1077">IFERROR(INDEX(#REF!,MATCH($Q1077,#REF!,0)),"")</f>
        <v/>
      </c>
      <c r="Z1077" s="58" t="str">
        <f t="array" ref="Z1077">IFERROR(INDEX(#REF!,MATCH($Q1077,#REF!,0)),"")</f>
        <v/>
      </c>
      <c r="AA1077" s="58" t="e">
        <f t="shared" si="13"/>
        <v>#VALUE!</v>
      </c>
      <c r="AB1077" s="56"/>
      <c r="AC1077" s="56"/>
      <c r="AD1077" s="56"/>
    </row>
    <row r="1078" spans="1:30" ht="15.75" hidden="1" customHeight="1">
      <c r="A1078" s="71" t="s">
        <v>2395</v>
      </c>
      <c r="B1078" s="35" t="s">
        <v>1049</v>
      </c>
      <c r="C1078" s="36" t="s">
        <v>2396</v>
      </c>
      <c r="D1078" s="96" t="s">
        <v>1150</v>
      </c>
      <c r="E1078" s="96">
        <v>200</v>
      </c>
      <c r="F1078" s="97">
        <v>740</v>
      </c>
      <c r="G1078" s="104" t="s">
        <v>54</v>
      </c>
      <c r="H1078" s="40">
        <v>46266</v>
      </c>
      <c r="I1078" s="100" t="s">
        <v>55</v>
      </c>
      <c r="J1078" s="101" t="s">
        <v>56</v>
      </c>
      <c r="K1078" s="101" t="s">
        <v>850</v>
      </c>
      <c r="L1078" s="101" t="s">
        <v>58</v>
      </c>
      <c r="M1078" s="102" t="s">
        <v>59</v>
      </c>
      <c r="N1078" s="43" t="s">
        <v>951</v>
      </c>
      <c r="O1078" s="44" t="s">
        <v>60</v>
      </c>
      <c r="P1078" s="44"/>
      <c r="Q1078" s="44"/>
      <c r="R1078" s="45"/>
      <c r="S1078" s="45"/>
      <c r="T1078" s="103"/>
      <c r="U1078" s="44"/>
      <c r="V1078" s="45" t="str">
        <f t="array" ref="V1078">IFERROR(INDEX(#REF!,MATCH($Q1078,#REF!,0)),"")</f>
        <v/>
      </c>
      <c r="W1078" s="45" t="str">
        <f t="array" ref="W1078">IFERROR(INDEX(#REF!,MATCH($Q1078,#REF!,0)),"")</f>
        <v/>
      </c>
      <c r="X1078" s="46" t="str">
        <f t="array" ref="X1078">IFERROR(INDEX(#REF!,MATCH($Q1078,#REF!,0)),"")</f>
        <v/>
      </c>
      <c r="Y1078" s="46" t="str">
        <f t="array" ref="Y1078">IFERROR(INDEX(#REF!,MATCH($Q1078,#REF!,0)),"")</f>
        <v/>
      </c>
      <c r="Z1078" s="46" t="str">
        <f t="array" ref="Z1078">IFERROR(INDEX(#REF!,MATCH($Q1078,#REF!,0)),"")</f>
        <v/>
      </c>
      <c r="AA1078" s="46" t="e">
        <f t="shared" si="13"/>
        <v>#VALUE!</v>
      </c>
      <c r="AB1078" s="44"/>
      <c r="AC1078" s="44"/>
      <c r="AD1078" s="44"/>
    </row>
    <row r="1079" spans="1:30" ht="15.75" hidden="1" customHeight="1">
      <c r="A1079" s="76" t="s">
        <v>2397</v>
      </c>
      <c r="B1079" s="47" t="s">
        <v>1049</v>
      </c>
      <c r="C1079" s="60" t="s">
        <v>2398</v>
      </c>
      <c r="D1079" s="49" t="s">
        <v>1150</v>
      </c>
      <c r="E1079" s="72">
        <v>200</v>
      </c>
      <c r="F1079" s="73">
        <v>500</v>
      </c>
      <c r="G1079" s="79" t="s">
        <v>54</v>
      </c>
      <c r="H1079" s="40">
        <v>46266</v>
      </c>
      <c r="I1079" s="75" t="s">
        <v>55</v>
      </c>
      <c r="J1079" s="61" t="s">
        <v>56</v>
      </c>
      <c r="K1079" s="61" t="s">
        <v>850</v>
      </c>
      <c r="L1079" s="61" t="s">
        <v>58</v>
      </c>
      <c r="M1079" s="64" t="s">
        <v>59</v>
      </c>
      <c r="N1079" s="69" t="s">
        <v>951</v>
      </c>
      <c r="O1079" s="56" t="s">
        <v>60</v>
      </c>
      <c r="P1079" s="44"/>
      <c r="Q1079" s="44"/>
      <c r="R1079" s="45" t="str">
        <f t="array" ref="R1079">IFERROR(INDEX('BANCO DE DADOS'!$C$3:$C1104,MATCH(C1079,'BANCO DE DADOS'!$B$3:$B1104,0),0),"")</f>
        <v/>
      </c>
      <c r="S1079" s="45"/>
      <c r="T1079" s="44"/>
      <c r="U1079" s="44"/>
      <c r="V1079" s="57" t="str">
        <f t="array" ref="V1079">IFERROR(INDEX(#REF!,MATCH($Q1079,#REF!,0)),"")</f>
        <v/>
      </c>
      <c r="W1079" s="57" t="str">
        <f t="array" ref="W1079">IFERROR(INDEX(#REF!,MATCH($Q1079,#REF!,0)),"")</f>
        <v/>
      </c>
      <c r="X1079" s="58" t="str">
        <f t="array" ref="X1079">IFERROR(INDEX(#REF!,MATCH($Q1079,#REF!,0)),"")</f>
        <v/>
      </c>
      <c r="Y1079" s="58" t="str">
        <f t="array" ref="Y1079">IFERROR(INDEX(#REF!,MATCH($Q1079,#REF!,0)),"")</f>
        <v/>
      </c>
      <c r="Z1079" s="58" t="str">
        <f t="array" ref="Z1079">IFERROR(INDEX(#REF!,MATCH($Q1079,#REF!,0)),"")</f>
        <v/>
      </c>
      <c r="AA1079" s="58" t="e">
        <f t="shared" si="13"/>
        <v>#VALUE!</v>
      </c>
      <c r="AB1079" s="44"/>
      <c r="AC1079" s="44"/>
      <c r="AD1079" s="44"/>
    </row>
    <row r="1080" spans="1:30" ht="15.75" hidden="1" customHeight="1">
      <c r="A1080" s="76" t="s">
        <v>2399</v>
      </c>
      <c r="B1080" s="47" t="s">
        <v>1049</v>
      </c>
      <c r="C1080" s="60" t="s">
        <v>2400</v>
      </c>
      <c r="D1080" s="49" t="s">
        <v>53</v>
      </c>
      <c r="E1080" s="72">
        <v>10</v>
      </c>
      <c r="F1080" s="73">
        <v>470</v>
      </c>
      <c r="G1080" s="79" t="s">
        <v>54</v>
      </c>
      <c r="H1080" s="40">
        <v>46266</v>
      </c>
      <c r="I1080" s="75" t="s">
        <v>55</v>
      </c>
      <c r="J1080" s="61" t="s">
        <v>56</v>
      </c>
      <c r="K1080" s="61" t="s">
        <v>850</v>
      </c>
      <c r="L1080" s="61" t="s">
        <v>58</v>
      </c>
      <c r="M1080" s="54" t="s">
        <v>59</v>
      </c>
      <c r="N1080" s="69" t="s">
        <v>951</v>
      </c>
      <c r="O1080" s="56" t="s">
        <v>60</v>
      </c>
      <c r="P1080" s="44"/>
      <c r="Q1080" s="44"/>
      <c r="R1080" s="45" t="str">
        <f t="array" ref="R1080">IFERROR(INDEX('BANCO DE DADOS'!$C$3:$C1104,MATCH(C1080,'BANCO DE DADOS'!$B$3:$B1104,0),0),"")</f>
        <v/>
      </c>
      <c r="S1080" s="45"/>
      <c r="T1080" s="44"/>
      <c r="U1080" s="44"/>
      <c r="V1080" s="57" t="str">
        <f t="array" ref="V1080">IFERROR(INDEX(#REF!,MATCH($Q1080,#REF!,0)),"")</f>
        <v/>
      </c>
      <c r="W1080" s="57" t="str">
        <f t="array" ref="W1080">IFERROR(INDEX(#REF!,MATCH($Q1080,#REF!,0)),"")</f>
        <v/>
      </c>
      <c r="X1080" s="58" t="str">
        <f t="array" ref="X1080">IFERROR(INDEX(#REF!,MATCH($Q1080,#REF!,0)),"")</f>
        <v/>
      </c>
      <c r="Y1080" s="58" t="str">
        <f t="array" ref="Y1080">IFERROR(INDEX(#REF!,MATCH($Q1080,#REF!,0)),"")</f>
        <v/>
      </c>
      <c r="Z1080" s="58" t="str">
        <f t="array" ref="Z1080">IFERROR(INDEX(#REF!,MATCH($Q1080,#REF!,0)),"")</f>
        <v/>
      </c>
      <c r="AA1080" s="58" t="e">
        <f t="shared" si="13"/>
        <v>#VALUE!</v>
      </c>
      <c r="AB1080" s="44"/>
      <c r="AC1080" s="44"/>
      <c r="AD1080" s="44"/>
    </row>
    <row r="1081" spans="1:30" ht="15.75" hidden="1" customHeight="1">
      <c r="A1081" s="71" t="s">
        <v>2401</v>
      </c>
      <c r="B1081" s="35" t="s">
        <v>1049</v>
      </c>
      <c r="C1081" s="36" t="s">
        <v>2402</v>
      </c>
      <c r="D1081" s="72" t="s">
        <v>53</v>
      </c>
      <c r="E1081" s="72">
        <v>12</v>
      </c>
      <c r="F1081" s="97">
        <v>420</v>
      </c>
      <c r="G1081" s="98" t="s">
        <v>54</v>
      </c>
      <c r="H1081" s="99">
        <v>46031</v>
      </c>
      <c r="I1081" s="100" t="s">
        <v>55</v>
      </c>
      <c r="J1081" s="101" t="s">
        <v>56</v>
      </c>
      <c r="K1081" s="101" t="s">
        <v>850</v>
      </c>
      <c r="L1081" s="101" t="s">
        <v>58</v>
      </c>
      <c r="M1081" s="64" t="s">
        <v>59</v>
      </c>
      <c r="N1081" s="69" t="s">
        <v>951</v>
      </c>
      <c r="O1081" s="44" t="s">
        <v>60</v>
      </c>
      <c r="P1081" s="44"/>
      <c r="Q1081" s="44"/>
      <c r="R1081" s="45" t="str">
        <f t="array" ref="R1081">IFERROR(INDEX('BANCO DE DADOS'!$C$3:$C1104,MATCH(C1081,'BANCO DE DADOS'!$B$3:$B1104,0),0),"")</f>
        <v/>
      </c>
      <c r="S1081" s="45"/>
      <c r="T1081" s="44"/>
      <c r="U1081" s="44"/>
      <c r="V1081" s="45" t="str">
        <f t="array" ref="V1081">IFERROR(INDEX(#REF!,MATCH($Q1081,#REF!,0)),"")</f>
        <v/>
      </c>
      <c r="W1081" s="45" t="str">
        <f t="array" ref="W1081">IFERROR(INDEX(#REF!,MATCH($Q1081,#REF!,0)),"")</f>
        <v/>
      </c>
      <c r="X1081" s="46" t="str">
        <f t="array" ref="X1081">IFERROR(INDEX(#REF!,MATCH($Q1081,#REF!,0)),"")</f>
        <v/>
      </c>
      <c r="Y1081" s="46" t="str">
        <f t="array" ref="Y1081">IFERROR(INDEX(#REF!,MATCH($Q1081,#REF!,0)),"")</f>
        <v/>
      </c>
      <c r="Z1081" s="46" t="str">
        <f t="array" ref="Z1081">IFERROR(INDEX(#REF!,MATCH($Q1081,#REF!,0)),"")</f>
        <v/>
      </c>
      <c r="AA1081" s="46" t="e">
        <f t="shared" si="13"/>
        <v>#VALUE!</v>
      </c>
      <c r="AB1081" s="44"/>
      <c r="AC1081" s="44"/>
      <c r="AD1081" s="44"/>
    </row>
    <row r="1082" spans="1:30" ht="15.75" hidden="1" customHeight="1">
      <c r="A1082" s="76" t="s">
        <v>2403</v>
      </c>
      <c r="B1082" s="47" t="s">
        <v>1049</v>
      </c>
      <c r="C1082" s="60" t="s">
        <v>2404</v>
      </c>
      <c r="D1082" s="49" t="s">
        <v>53</v>
      </c>
      <c r="E1082" s="49">
        <v>35</v>
      </c>
      <c r="F1082" s="50">
        <v>350</v>
      </c>
      <c r="G1082" s="51" t="s">
        <v>54</v>
      </c>
      <c r="H1082" s="52">
        <v>46031</v>
      </c>
      <c r="I1082" s="53" t="s">
        <v>55</v>
      </c>
      <c r="J1082" s="61" t="s">
        <v>56</v>
      </c>
      <c r="K1082" s="61" t="s">
        <v>850</v>
      </c>
      <c r="L1082" s="61" t="s">
        <v>58</v>
      </c>
      <c r="M1082" s="54" t="s">
        <v>59</v>
      </c>
      <c r="N1082" s="43" t="s">
        <v>951</v>
      </c>
      <c r="O1082" s="56" t="s">
        <v>60</v>
      </c>
      <c r="P1082" s="56"/>
      <c r="Q1082" s="56"/>
      <c r="R1082" s="57"/>
      <c r="S1082" s="57"/>
      <c r="T1082" s="63"/>
      <c r="U1082" s="56"/>
      <c r="V1082" s="57" t="str">
        <f t="array" ref="V1082">IFERROR(INDEX(#REF!,MATCH($Q1082,#REF!,0)),"")</f>
        <v/>
      </c>
      <c r="W1082" s="57" t="str">
        <f t="array" ref="W1082">IFERROR(INDEX(#REF!,MATCH($Q1082,#REF!,0)),"")</f>
        <v/>
      </c>
      <c r="X1082" s="58" t="str">
        <f t="array" ref="X1082">IFERROR(INDEX(#REF!,MATCH($Q1082,#REF!,0)),"")</f>
        <v/>
      </c>
      <c r="Y1082" s="58" t="str">
        <f t="array" ref="Y1082">IFERROR(INDEX(#REF!,MATCH($Q1082,#REF!,0)),"")</f>
        <v/>
      </c>
      <c r="Z1082" s="58" t="str">
        <f t="array" ref="Z1082">IFERROR(INDEX(#REF!,MATCH($Q1082,#REF!,0)),"")</f>
        <v/>
      </c>
      <c r="AA1082" s="58" t="e">
        <f t="shared" si="13"/>
        <v>#VALUE!</v>
      </c>
      <c r="AB1082" s="56"/>
      <c r="AC1082" s="56"/>
      <c r="AD1082" s="56"/>
    </row>
    <row r="1083" spans="1:30" ht="15.75" hidden="1" customHeight="1">
      <c r="A1083" s="71" t="s">
        <v>2405</v>
      </c>
      <c r="B1083" s="35" t="s">
        <v>1049</v>
      </c>
      <c r="C1083" s="60" t="s">
        <v>2406</v>
      </c>
      <c r="D1083" s="49" t="s">
        <v>53</v>
      </c>
      <c r="E1083" s="49">
        <v>5</v>
      </c>
      <c r="F1083" s="50">
        <v>350</v>
      </c>
      <c r="G1083" s="51" t="s">
        <v>54</v>
      </c>
      <c r="H1083" s="52">
        <v>46031</v>
      </c>
      <c r="I1083" s="100" t="s">
        <v>55</v>
      </c>
      <c r="J1083" s="101" t="s">
        <v>56</v>
      </c>
      <c r="K1083" s="101" t="s">
        <v>850</v>
      </c>
      <c r="L1083" s="101" t="s">
        <v>58</v>
      </c>
      <c r="M1083" s="64" t="s">
        <v>59</v>
      </c>
      <c r="N1083" s="43" t="s">
        <v>951</v>
      </c>
      <c r="O1083" s="44" t="s">
        <v>60</v>
      </c>
      <c r="P1083" s="44"/>
      <c r="Q1083" s="44"/>
      <c r="R1083" s="45"/>
      <c r="S1083" s="45"/>
      <c r="T1083" s="103"/>
      <c r="U1083" s="44"/>
      <c r="V1083" s="45" t="str">
        <f t="array" ref="V1083">IFERROR(INDEX(#REF!,MATCH($Q1083,#REF!,0)),"")</f>
        <v/>
      </c>
      <c r="W1083" s="45" t="str">
        <f t="array" ref="W1083">IFERROR(INDEX(#REF!,MATCH($Q1083,#REF!,0)),"")</f>
        <v/>
      </c>
      <c r="X1083" s="46" t="str">
        <f t="array" ref="X1083">IFERROR(INDEX(#REF!,MATCH($Q1083,#REF!,0)),"")</f>
        <v/>
      </c>
      <c r="Y1083" s="46" t="str">
        <f t="array" ref="Y1083">IFERROR(INDEX(#REF!,MATCH($Q1083,#REF!,0)),"")</f>
        <v/>
      </c>
      <c r="Z1083" s="46" t="str">
        <f t="array" ref="Z1083">IFERROR(INDEX(#REF!,MATCH($Q1083,#REF!,0)),"")</f>
        <v/>
      </c>
      <c r="AA1083" s="46" t="e">
        <f t="shared" si="13"/>
        <v>#VALUE!</v>
      </c>
      <c r="AB1083" s="44"/>
      <c r="AC1083" s="44"/>
      <c r="AD1083" s="44"/>
    </row>
    <row r="1084" spans="1:30" ht="15.75" hidden="1" customHeight="1">
      <c r="A1084" s="71" t="s">
        <v>2407</v>
      </c>
      <c r="B1084" s="35" t="s">
        <v>1049</v>
      </c>
      <c r="C1084" s="36" t="s">
        <v>2408</v>
      </c>
      <c r="D1084" s="96" t="s">
        <v>53</v>
      </c>
      <c r="E1084" s="72">
        <v>50</v>
      </c>
      <c r="F1084" s="73">
        <v>319</v>
      </c>
      <c r="G1084" s="104" t="s">
        <v>54</v>
      </c>
      <c r="H1084" s="40">
        <v>46266</v>
      </c>
      <c r="I1084" s="75" t="s">
        <v>55</v>
      </c>
      <c r="J1084" s="101" t="s">
        <v>56</v>
      </c>
      <c r="K1084" s="101" t="s">
        <v>850</v>
      </c>
      <c r="L1084" s="101" t="s">
        <v>58</v>
      </c>
      <c r="M1084" s="64" t="s">
        <v>59</v>
      </c>
      <c r="N1084" s="69" t="s">
        <v>951</v>
      </c>
      <c r="O1084" s="44" t="s">
        <v>60</v>
      </c>
      <c r="P1084" s="44"/>
      <c r="Q1084" s="44"/>
      <c r="R1084" s="45" t="str">
        <f t="array" ref="R1084">IFERROR(INDEX('BANCO DE DADOS'!$C$3:$C1104,MATCH(C1084,'BANCO DE DADOS'!$B$3:$B1104,0),0),"")</f>
        <v/>
      </c>
      <c r="S1084" s="45"/>
      <c r="T1084" s="44"/>
      <c r="U1084" s="44"/>
      <c r="V1084" s="45" t="str">
        <f t="array" ref="V1084">IFERROR(INDEX(#REF!,MATCH($Q1084,#REF!,0)),"")</f>
        <v/>
      </c>
      <c r="W1084" s="45" t="str">
        <f t="array" ref="W1084">IFERROR(INDEX(#REF!,MATCH($Q1084,#REF!,0)),"")</f>
        <v/>
      </c>
      <c r="X1084" s="46" t="str">
        <f t="array" ref="X1084">IFERROR(INDEX(#REF!,MATCH($Q1084,#REF!,0)),"")</f>
        <v/>
      </c>
      <c r="Y1084" s="46" t="str">
        <f t="array" ref="Y1084">IFERROR(INDEX(#REF!,MATCH($Q1084,#REF!,0)),"")</f>
        <v/>
      </c>
      <c r="Z1084" s="46" t="str">
        <f t="array" ref="Z1084">IFERROR(INDEX(#REF!,MATCH($Q1084,#REF!,0)),"")</f>
        <v/>
      </c>
      <c r="AA1084" s="46" t="e">
        <f t="shared" si="13"/>
        <v>#VALUE!</v>
      </c>
      <c r="AB1084" s="44"/>
      <c r="AC1084" s="44"/>
      <c r="AD1084" s="44"/>
    </row>
    <row r="1085" spans="1:30" ht="15.75" hidden="1" customHeight="1">
      <c r="A1085" s="76" t="s">
        <v>2409</v>
      </c>
      <c r="B1085" s="47" t="s">
        <v>1049</v>
      </c>
      <c r="C1085" s="60" t="s">
        <v>2410</v>
      </c>
      <c r="D1085" s="60" t="s">
        <v>53</v>
      </c>
      <c r="E1085" s="60">
        <v>30</v>
      </c>
      <c r="F1085" s="105">
        <v>273</v>
      </c>
      <c r="G1085" s="79" t="s">
        <v>54</v>
      </c>
      <c r="H1085" s="40">
        <v>46266</v>
      </c>
      <c r="I1085" s="53" t="s">
        <v>55</v>
      </c>
      <c r="J1085" s="61" t="s">
        <v>56</v>
      </c>
      <c r="K1085" s="61" t="s">
        <v>850</v>
      </c>
      <c r="L1085" s="61" t="s">
        <v>58</v>
      </c>
      <c r="M1085" s="70" t="s">
        <v>59</v>
      </c>
      <c r="N1085" s="43" t="s">
        <v>951</v>
      </c>
      <c r="O1085" s="56" t="s">
        <v>60</v>
      </c>
      <c r="P1085" s="56"/>
      <c r="Q1085" s="56"/>
      <c r="R1085" s="57"/>
      <c r="S1085" s="57"/>
      <c r="T1085" s="63"/>
      <c r="U1085" s="56"/>
      <c r="V1085" s="57" t="str">
        <f t="array" ref="V1085">IFERROR(INDEX(#REF!,MATCH($Q1085,#REF!,0)),"")</f>
        <v/>
      </c>
      <c r="W1085" s="57" t="str">
        <f t="array" ref="W1085">IFERROR(INDEX(#REF!,MATCH($Q1085,#REF!,0)),"")</f>
        <v/>
      </c>
      <c r="X1085" s="58" t="str">
        <f t="array" ref="X1085">IFERROR(INDEX(#REF!,MATCH($Q1085,#REF!,0)),"")</f>
        <v/>
      </c>
      <c r="Y1085" s="58" t="str">
        <f t="array" ref="Y1085">IFERROR(INDEX(#REF!,MATCH($Q1085,#REF!,0)),"")</f>
        <v/>
      </c>
      <c r="Z1085" s="58" t="str">
        <f t="array" ref="Z1085">IFERROR(INDEX(#REF!,MATCH($Q1085,#REF!,0)),"")</f>
        <v/>
      </c>
      <c r="AA1085" s="58" t="e">
        <f t="shared" si="13"/>
        <v>#VALUE!</v>
      </c>
      <c r="AB1085" s="56"/>
      <c r="AC1085" s="56"/>
      <c r="AD1085" s="56"/>
    </row>
    <row r="1086" spans="1:30" ht="15.75" hidden="1" customHeight="1">
      <c r="A1086" s="71" t="s">
        <v>2411</v>
      </c>
      <c r="B1086" s="35" t="s">
        <v>1049</v>
      </c>
      <c r="C1086" s="60" t="s">
        <v>2412</v>
      </c>
      <c r="D1086" s="96" t="s">
        <v>53</v>
      </c>
      <c r="E1086" s="96">
        <v>6</v>
      </c>
      <c r="F1086" s="97">
        <v>240</v>
      </c>
      <c r="G1086" s="98" t="s">
        <v>54</v>
      </c>
      <c r="H1086" s="99">
        <v>46031</v>
      </c>
      <c r="I1086" s="100" t="s">
        <v>55</v>
      </c>
      <c r="J1086" s="101" t="s">
        <v>56</v>
      </c>
      <c r="K1086" s="101" t="s">
        <v>850</v>
      </c>
      <c r="L1086" s="101" t="s">
        <v>58</v>
      </c>
      <c r="M1086" s="64" t="s">
        <v>59</v>
      </c>
      <c r="N1086" s="43" t="s">
        <v>951</v>
      </c>
      <c r="O1086" s="44" t="s">
        <v>60</v>
      </c>
      <c r="P1086" s="44"/>
      <c r="Q1086" s="44"/>
      <c r="R1086" s="45"/>
      <c r="S1086" s="45"/>
      <c r="T1086" s="103"/>
      <c r="U1086" s="44"/>
      <c r="V1086" s="45" t="str">
        <f t="array" ref="V1086">IFERROR(INDEX(#REF!,MATCH($Q1086,#REF!,0)),"")</f>
        <v/>
      </c>
      <c r="W1086" s="45" t="str">
        <f t="array" ref="W1086">IFERROR(INDEX(#REF!,MATCH($Q1086,#REF!,0)),"")</f>
        <v/>
      </c>
      <c r="X1086" s="46" t="str">
        <f t="array" ref="X1086">IFERROR(INDEX(#REF!,MATCH($Q1086,#REF!,0)),"")</f>
        <v/>
      </c>
      <c r="Y1086" s="46" t="str">
        <f t="array" ref="Y1086">IFERROR(INDEX(#REF!,MATCH($Q1086,#REF!,0)),"")</f>
        <v/>
      </c>
      <c r="Z1086" s="46" t="str">
        <f t="array" ref="Z1086">IFERROR(INDEX(#REF!,MATCH($Q1086,#REF!,0)),"")</f>
        <v/>
      </c>
      <c r="AA1086" s="46" t="e">
        <f t="shared" si="13"/>
        <v>#VALUE!</v>
      </c>
      <c r="AB1086" s="44"/>
      <c r="AC1086" s="44"/>
      <c r="AD1086" s="44"/>
    </row>
    <row r="1087" spans="1:30" ht="15.75" hidden="1" customHeight="1">
      <c r="A1087" s="71" t="s">
        <v>2413</v>
      </c>
      <c r="B1087" s="35" t="s">
        <v>1049</v>
      </c>
      <c r="C1087" s="36" t="s">
        <v>2414</v>
      </c>
      <c r="D1087" s="96" t="s">
        <v>53</v>
      </c>
      <c r="E1087" s="72">
        <v>3</v>
      </c>
      <c r="F1087" s="73">
        <v>240</v>
      </c>
      <c r="G1087" s="104" t="s">
        <v>54</v>
      </c>
      <c r="H1087" s="40">
        <v>46266</v>
      </c>
      <c r="I1087" s="75" t="s">
        <v>55</v>
      </c>
      <c r="J1087" s="101" t="s">
        <v>56</v>
      </c>
      <c r="K1087" s="101" t="s">
        <v>850</v>
      </c>
      <c r="L1087" s="101" t="s">
        <v>58</v>
      </c>
      <c r="M1087" s="69" t="s">
        <v>59</v>
      </c>
      <c r="N1087" s="69" t="s">
        <v>951</v>
      </c>
      <c r="O1087" s="44" t="s">
        <v>60</v>
      </c>
      <c r="P1087" s="44"/>
      <c r="Q1087" s="44"/>
      <c r="R1087" s="45" t="str">
        <f t="array" ref="R1087">IFERROR(INDEX('BANCO DE DADOS'!$C$3:$C1104,MATCH(C1087,'BANCO DE DADOS'!$B$3:$B1104,0),0),"")</f>
        <v/>
      </c>
      <c r="S1087" s="45"/>
      <c r="T1087" s="44"/>
      <c r="U1087" s="44"/>
      <c r="V1087" s="45" t="str">
        <f t="array" ref="V1087">IFERROR(INDEX(#REF!,MATCH($Q1087,#REF!,0)),"")</f>
        <v/>
      </c>
      <c r="W1087" s="45" t="str">
        <f t="array" ref="W1087">IFERROR(INDEX(#REF!,MATCH($Q1087,#REF!,0)),"")</f>
        <v/>
      </c>
      <c r="X1087" s="46" t="str">
        <f t="array" ref="X1087">IFERROR(INDEX(#REF!,MATCH($Q1087,#REF!,0)),"")</f>
        <v/>
      </c>
      <c r="Y1087" s="46" t="str">
        <f t="array" ref="Y1087">IFERROR(INDEX(#REF!,MATCH($Q1087,#REF!,0)),"")</f>
        <v/>
      </c>
      <c r="Z1087" s="46" t="str">
        <f t="array" ref="Z1087">IFERROR(INDEX(#REF!,MATCH($Q1087,#REF!,0)),"")</f>
        <v/>
      </c>
      <c r="AA1087" s="46" t="e">
        <f t="shared" si="13"/>
        <v>#VALUE!</v>
      </c>
      <c r="AB1087" s="44"/>
      <c r="AC1087" s="44"/>
      <c r="AD1087" s="44"/>
    </row>
    <row r="1088" spans="1:30" ht="15.75" hidden="1" customHeight="1">
      <c r="A1088" s="76" t="s">
        <v>2415</v>
      </c>
      <c r="B1088" s="47" t="s">
        <v>1049</v>
      </c>
      <c r="C1088" s="60" t="s">
        <v>2416</v>
      </c>
      <c r="D1088" s="49" t="s">
        <v>53</v>
      </c>
      <c r="E1088" s="49">
        <v>15</v>
      </c>
      <c r="F1088" s="50">
        <v>163.5</v>
      </c>
      <c r="G1088" s="79" t="s">
        <v>54</v>
      </c>
      <c r="H1088" s="40">
        <v>46266</v>
      </c>
      <c r="I1088" s="53" t="s">
        <v>55</v>
      </c>
      <c r="J1088" s="61" t="s">
        <v>56</v>
      </c>
      <c r="K1088" s="61" t="s">
        <v>850</v>
      </c>
      <c r="L1088" s="61" t="s">
        <v>58</v>
      </c>
      <c r="M1088" s="62" t="s">
        <v>59</v>
      </c>
      <c r="N1088" s="43" t="s">
        <v>951</v>
      </c>
      <c r="O1088" s="56" t="s">
        <v>60</v>
      </c>
      <c r="P1088" s="56"/>
      <c r="Q1088" s="56"/>
      <c r="R1088" s="57"/>
      <c r="S1088" s="57"/>
      <c r="T1088" s="63"/>
      <c r="U1088" s="56"/>
      <c r="V1088" s="57" t="str">
        <f t="array" ref="V1088">IFERROR(INDEX(#REF!,MATCH($Q1088,#REF!,0)),"")</f>
        <v/>
      </c>
      <c r="W1088" s="57" t="str">
        <f t="array" ref="W1088">IFERROR(INDEX(#REF!,MATCH($Q1088,#REF!,0)),"")</f>
        <v/>
      </c>
      <c r="X1088" s="58" t="str">
        <f t="array" ref="X1088">IFERROR(INDEX(#REF!,MATCH($Q1088,#REF!,0)),"")</f>
        <v/>
      </c>
      <c r="Y1088" s="58" t="str">
        <f t="array" ref="Y1088">IFERROR(INDEX(#REF!,MATCH($Q1088,#REF!,0)),"")</f>
        <v/>
      </c>
      <c r="Z1088" s="58" t="str">
        <f t="array" ref="Z1088">IFERROR(INDEX(#REF!,MATCH($Q1088,#REF!,0)),"")</f>
        <v/>
      </c>
      <c r="AA1088" s="58" t="e">
        <f t="shared" si="13"/>
        <v>#VALUE!</v>
      </c>
      <c r="AB1088" s="56"/>
      <c r="AC1088" s="56"/>
      <c r="AD1088" s="56"/>
    </row>
    <row r="1089" spans="1:30" ht="15.75" hidden="1" customHeight="1">
      <c r="A1089" s="71" t="s">
        <v>2417</v>
      </c>
      <c r="B1089" s="35" t="s">
        <v>1049</v>
      </c>
      <c r="C1089" s="36" t="s">
        <v>2418</v>
      </c>
      <c r="D1089" s="37" t="s">
        <v>53</v>
      </c>
      <c r="E1089" s="37">
        <v>30</v>
      </c>
      <c r="F1089" s="38">
        <v>163</v>
      </c>
      <c r="G1089" s="74" t="s">
        <v>54</v>
      </c>
      <c r="H1089" s="40">
        <v>46266</v>
      </c>
      <c r="I1089" s="41" t="s">
        <v>55</v>
      </c>
      <c r="J1089" s="75" t="s">
        <v>56</v>
      </c>
      <c r="K1089" s="75" t="s">
        <v>850</v>
      </c>
      <c r="L1089" s="75" t="s">
        <v>58</v>
      </c>
      <c r="M1089" s="69" t="s">
        <v>59</v>
      </c>
      <c r="N1089" s="43" t="s">
        <v>951</v>
      </c>
      <c r="O1089" s="44" t="s">
        <v>60</v>
      </c>
      <c r="P1089" s="44"/>
      <c r="Q1089" s="44"/>
      <c r="R1089" s="45"/>
      <c r="S1089" s="45"/>
      <c r="T1089" s="65"/>
      <c r="U1089" s="44"/>
      <c r="V1089" s="45" t="str">
        <f t="array" ref="V1089">IFERROR(INDEX(#REF!,MATCH($Q1089,#REF!,0)),"")</f>
        <v/>
      </c>
      <c r="W1089" s="45" t="str">
        <f t="array" ref="W1089">IFERROR(INDEX(#REF!,MATCH($Q1089,#REF!,0)),"")</f>
        <v/>
      </c>
      <c r="X1089" s="46" t="str">
        <f t="array" ref="X1089">IFERROR(INDEX(#REF!,MATCH($Q1089,#REF!,0)),"")</f>
        <v/>
      </c>
      <c r="Y1089" s="46" t="str">
        <f t="array" ref="Y1089">IFERROR(INDEX(#REF!,MATCH($Q1089,#REF!,0)),"")</f>
        <v/>
      </c>
      <c r="Z1089" s="46" t="str">
        <f t="array" ref="Z1089">IFERROR(INDEX(#REF!,MATCH($Q1089,#REF!,0)),"")</f>
        <v/>
      </c>
      <c r="AA1089" s="46" t="e">
        <f t="shared" si="13"/>
        <v>#VALUE!</v>
      </c>
      <c r="AB1089" s="44"/>
      <c r="AC1089" s="44"/>
      <c r="AD1089" s="44"/>
    </row>
    <row r="1090" spans="1:30" ht="15.75" hidden="1" customHeight="1">
      <c r="A1090" s="71" t="s">
        <v>2419</v>
      </c>
      <c r="B1090" s="35" t="s">
        <v>1049</v>
      </c>
      <c r="C1090" s="36" t="s">
        <v>2420</v>
      </c>
      <c r="D1090" s="96" t="s">
        <v>53</v>
      </c>
      <c r="E1090" s="96">
        <v>1</v>
      </c>
      <c r="F1090" s="97">
        <v>160</v>
      </c>
      <c r="G1090" s="98" t="s">
        <v>54</v>
      </c>
      <c r="H1090" s="99">
        <v>46031</v>
      </c>
      <c r="I1090" s="100" t="s">
        <v>55</v>
      </c>
      <c r="J1090" s="101" t="s">
        <v>56</v>
      </c>
      <c r="K1090" s="101" t="s">
        <v>850</v>
      </c>
      <c r="L1090" s="101" t="s">
        <v>58</v>
      </c>
      <c r="M1090" s="64" t="s">
        <v>59</v>
      </c>
      <c r="N1090" s="43" t="s">
        <v>951</v>
      </c>
      <c r="O1090" s="44" t="s">
        <v>60</v>
      </c>
      <c r="P1090" s="44"/>
      <c r="Q1090" s="44"/>
      <c r="R1090" s="45"/>
      <c r="S1090" s="45"/>
      <c r="T1090" s="103"/>
      <c r="U1090" s="44"/>
      <c r="V1090" s="45" t="str">
        <f t="array" ref="V1090">IFERROR(INDEX(#REF!,MATCH($Q1090,#REF!,0)),"")</f>
        <v/>
      </c>
      <c r="W1090" s="45" t="str">
        <f t="array" ref="W1090">IFERROR(INDEX(#REF!,MATCH($Q1090,#REF!,0)),"")</f>
        <v/>
      </c>
      <c r="X1090" s="46" t="str">
        <f t="array" ref="X1090">IFERROR(INDEX(#REF!,MATCH($Q1090,#REF!,0)),"")</f>
        <v/>
      </c>
      <c r="Y1090" s="46" t="str">
        <f t="array" ref="Y1090">IFERROR(INDEX(#REF!,MATCH($Q1090,#REF!,0)),"")</f>
        <v/>
      </c>
      <c r="Z1090" s="46" t="str">
        <f t="array" ref="Z1090">IFERROR(INDEX(#REF!,MATCH($Q1090,#REF!,0)),"")</f>
        <v/>
      </c>
      <c r="AA1090" s="46" t="e">
        <f t="shared" si="13"/>
        <v>#VALUE!</v>
      </c>
      <c r="AB1090" s="44"/>
      <c r="AC1090" s="44"/>
      <c r="AD1090" s="44"/>
    </row>
    <row r="1091" spans="1:30" ht="38.25" hidden="1">
      <c r="A1091" s="76" t="s">
        <v>2421</v>
      </c>
      <c r="B1091" s="47" t="s">
        <v>1049</v>
      </c>
      <c r="C1091" s="60" t="s">
        <v>2422</v>
      </c>
      <c r="D1091" s="49" t="s">
        <v>53</v>
      </c>
      <c r="E1091" s="49">
        <v>3</v>
      </c>
      <c r="F1091" s="50">
        <v>150</v>
      </c>
      <c r="G1091" s="79" t="s">
        <v>54</v>
      </c>
      <c r="H1091" s="40">
        <v>46266</v>
      </c>
      <c r="I1091" s="53" t="s">
        <v>55</v>
      </c>
      <c r="J1091" s="61" t="s">
        <v>56</v>
      </c>
      <c r="K1091" s="61" t="s">
        <v>850</v>
      </c>
      <c r="L1091" s="61" t="s">
        <v>58</v>
      </c>
      <c r="M1091" s="62" t="s">
        <v>59</v>
      </c>
      <c r="N1091" s="43" t="s">
        <v>951</v>
      </c>
      <c r="O1091" s="56" t="s">
        <v>60</v>
      </c>
      <c r="P1091" s="56"/>
      <c r="Q1091" s="56"/>
      <c r="R1091" s="57"/>
      <c r="S1091" s="57"/>
      <c r="T1091" s="63"/>
      <c r="U1091" s="56"/>
      <c r="V1091" s="57" t="str">
        <f t="array" ref="V1091">IFERROR(INDEX(#REF!,MATCH($Q1091,#REF!,0)),"")</f>
        <v/>
      </c>
      <c r="W1091" s="57" t="str">
        <f t="array" ref="W1091">IFERROR(INDEX(#REF!,MATCH($Q1091,#REF!,0)),"")</f>
        <v/>
      </c>
      <c r="X1091" s="58" t="str">
        <f t="array" ref="X1091">IFERROR(INDEX(#REF!,MATCH($Q1091,#REF!,0)),"")</f>
        <v/>
      </c>
      <c r="Y1091" s="58" t="str">
        <f t="array" ref="Y1091">IFERROR(INDEX(#REF!,MATCH($Q1091,#REF!,0)),"")</f>
        <v/>
      </c>
      <c r="Z1091" s="58" t="str">
        <f t="array" ref="Z1091">IFERROR(INDEX(#REF!,MATCH($Q1091,#REF!,0)),"")</f>
        <v/>
      </c>
      <c r="AA1091" s="58" t="e">
        <f t="shared" si="13"/>
        <v>#VALUE!</v>
      </c>
      <c r="AB1091" s="56"/>
      <c r="AC1091" s="56"/>
      <c r="AD1091" s="56"/>
    </row>
    <row r="1092" spans="1:30" ht="15.75" hidden="1" customHeight="1">
      <c r="A1092" s="76" t="s">
        <v>2423</v>
      </c>
      <c r="B1092" s="47" t="s">
        <v>1049</v>
      </c>
      <c r="C1092" s="60" t="s">
        <v>2424</v>
      </c>
      <c r="D1092" s="49" t="s">
        <v>53</v>
      </c>
      <c r="E1092" s="49">
        <v>3</v>
      </c>
      <c r="F1092" s="50">
        <v>150</v>
      </c>
      <c r="G1092" s="79" t="s">
        <v>54</v>
      </c>
      <c r="H1092" s="40">
        <v>46266</v>
      </c>
      <c r="I1092" s="53" t="s">
        <v>55</v>
      </c>
      <c r="J1092" s="61" t="s">
        <v>56</v>
      </c>
      <c r="K1092" s="61" t="s">
        <v>850</v>
      </c>
      <c r="L1092" s="61" t="s">
        <v>58</v>
      </c>
      <c r="M1092" s="70" t="s">
        <v>59</v>
      </c>
      <c r="N1092" s="43" t="s">
        <v>951</v>
      </c>
      <c r="O1092" s="56" t="s">
        <v>60</v>
      </c>
      <c r="P1092" s="56"/>
      <c r="Q1092" s="56"/>
      <c r="R1092" s="57"/>
      <c r="S1092" s="57"/>
      <c r="T1092" s="63"/>
      <c r="U1092" s="56"/>
      <c r="V1092" s="57" t="str">
        <f t="array" ref="V1092">IFERROR(INDEX(#REF!,MATCH($Q1092,#REF!,0)),"")</f>
        <v/>
      </c>
      <c r="W1092" s="57" t="str">
        <f t="array" ref="W1092">IFERROR(INDEX(#REF!,MATCH($Q1092,#REF!,0)),"")</f>
        <v/>
      </c>
      <c r="X1092" s="58" t="str">
        <f t="array" ref="X1092">IFERROR(INDEX(#REF!,MATCH($Q1092,#REF!,0)),"")</f>
        <v/>
      </c>
      <c r="Y1092" s="58" t="str">
        <f t="array" ref="Y1092">IFERROR(INDEX(#REF!,MATCH($Q1092,#REF!,0)),"")</f>
        <v/>
      </c>
      <c r="Z1092" s="58" t="str">
        <f t="array" ref="Z1092">IFERROR(INDEX(#REF!,MATCH($Q1092,#REF!,0)),"")</f>
        <v/>
      </c>
      <c r="AA1092" s="58" t="e">
        <f t="shared" si="13"/>
        <v>#VALUE!</v>
      </c>
      <c r="AB1092" s="56"/>
      <c r="AC1092" s="56"/>
      <c r="AD1092" s="56"/>
    </row>
    <row r="1093" spans="1:30" ht="15.75" hidden="1" customHeight="1">
      <c r="A1093" s="71" t="s">
        <v>2425</v>
      </c>
      <c r="B1093" s="35" t="s">
        <v>1049</v>
      </c>
      <c r="C1093" s="36" t="s">
        <v>2426</v>
      </c>
      <c r="D1093" s="37" t="s">
        <v>53</v>
      </c>
      <c r="E1093" s="37">
        <v>12</v>
      </c>
      <c r="F1093" s="38">
        <v>140</v>
      </c>
      <c r="G1093" s="74" t="s">
        <v>54</v>
      </c>
      <c r="H1093" s="40">
        <v>46266</v>
      </c>
      <c r="I1093" s="41" t="s">
        <v>55</v>
      </c>
      <c r="J1093" s="75" t="s">
        <v>56</v>
      </c>
      <c r="K1093" s="75" t="s">
        <v>850</v>
      </c>
      <c r="L1093" s="75" t="s">
        <v>58</v>
      </c>
      <c r="M1093" s="64" t="s">
        <v>59</v>
      </c>
      <c r="N1093" s="43" t="s">
        <v>951</v>
      </c>
      <c r="O1093" s="44" t="s">
        <v>60</v>
      </c>
      <c r="P1093" s="44"/>
      <c r="Q1093" s="44"/>
      <c r="R1093" s="45"/>
      <c r="S1093" s="45"/>
      <c r="T1093" s="65"/>
      <c r="U1093" s="44"/>
      <c r="V1093" s="45" t="str">
        <f t="array" ref="V1093">IFERROR(INDEX(#REF!,MATCH($Q1093,#REF!,0)),"")</f>
        <v/>
      </c>
      <c r="W1093" s="45" t="str">
        <f t="array" ref="W1093">IFERROR(INDEX(#REF!,MATCH($Q1093,#REF!,0)),"")</f>
        <v/>
      </c>
      <c r="X1093" s="46" t="str">
        <f t="array" ref="X1093">IFERROR(INDEX(#REF!,MATCH($Q1093,#REF!,0)),"")</f>
        <v/>
      </c>
      <c r="Y1093" s="46" t="str">
        <f t="array" ref="Y1093">IFERROR(INDEX(#REF!,MATCH($Q1093,#REF!,0)),"")</f>
        <v/>
      </c>
      <c r="Z1093" s="46" t="str">
        <f t="array" ref="Z1093">IFERROR(INDEX(#REF!,MATCH($Q1093,#REF!,0)),"")</f>
        <v/>
      </c>
      <c r="AA1093" s="46" t="e">
        <f t="shared" si="13"/>
        <v>#VALUE!</v>
      </c>
      <c r="AB1093" s="44"/>
      <c r="AC1093" s="44"/>
      <c r="AD1093" s="44"/>
    </row>
    <row r="1094" spans="1:30" ht="15.75" hidden="1" customHeight="1">
      <c r="A1094" s="76" t="s">
        <v>2427</v>
      </c>
      <c r="B1094" s="47" t="s">
        <v>1049</v>
      </c>
      <c r="C1094" s="60" t="s">
        <v>2428</v>
      </c>
      <c r="D1094" s="49" t="s">
        <v>53</v>
      </c>
      <c r="E1094" s="49">
        <v>3</v>
      </c>
      <c r="F1094" s="50">
        <v>135</v>
      </c>
      <c r="G1094" s="79" t="s">
        <v>54</v>
      </c>
      <c r="H1094" s="40">
        <v>46266</v>
      </c>
      <c r="I1094" s="53" t="s">
        <v>55</v>
      </c>
      <c r="J1094" s="61" t="s">
        <v>56</v>
      </c>
      <c r="K1094" s="61" t="s">
        <v>850</v>
      </c>
      <c r="L1094" s="61" t="s">
        <v>58</v>
      </c>
      <c r="M1094" s="70" t="s">
        <v>59</v>
      </c>
      <c r="N1094" s="43" t="s">
        <v>951</v>
      </c>
      <c r="O1094" s="56" t="s">
        <v>60</v>
      </c>
      <c r="P1094" s="56"/>
      <c r="Q1094" s="56"/>
      <c r="R1094" s="57"/>
      <c r="S1094" s="57"/>
      <c r="T1094" s="63"/>
      <c r="U1094" s="56"/>
      <c r="V1094" s="57" t="str">
        <f t="array" ref="V1094">IFERROR(INDEX(#REF!,MATCH($Q1094,#REF!,0)),"")</f>
        <v/>
      </c>
      <c r="W1094" s="57" t="str">
        <f t="array" ref="W1094">IFERROR(INDEX(#REF!,MATCH($Q1094,#REF!,0)),"")</f>
        <v/>
      </c>
      <c r="X1094" s="58" t="str">
        <f t="array" ref="X1094">IFERROR(INDEX(#REF!,MATCH($Q1094,#REF!,0)),"")</f>
        <v/>
      </c>
      <c r="Y1094" s="58" t="str">
        <f t="array" ref="Y1094">IFERROR(INDEX(#REF!,MATCH($Q1094,#REF!,0)),"")</f>
        <v/>
      </c>
      <c r="Z1094" s="58" t="str">
        <f t="array" ref="Z1094">IFERROR(INDEX(#REF!,MATCH($Q1094,#REF!,0)),"")</f>
        <v/>
      </c>
      <c r="AA1094" s="58" t="e">
        <f t="shared" si="13"/>
        <v>#VALUE!</v>
      </c>
      <c r="AB1094" s="56"/>
      <c r="AC1094" s="56"/>
      <c r="AD1094" s="56"/>
    </row>
    <row r="1095" spans="1:30" ht="15.75" hidden="1" customHeight="1">
      <c r="A1095" s="71" t="s">
        <v>2429</v>
      </c>
      <c r="B1095" s="35" t="s">
        <v>1049</v>
      </c>
      <c r="C1095" s="36" t="s">
        <v>2430</v>
      </c>
      <c r="D1095" s="37" t="s">
        <v>53</v>
      </c>
      <c r="E1095" s="37">
        <v>20</v>
      </c>
      <c r="F1095" s="38">
        <v>116</v>
      </c>
      <c r="G1095" s="74" t="s">
        <v>54</v>
      </c>
      <c r="H1095" s="40">
        <v>46266</v>
      </c>
      <c r="I1095" s="41" t="s">
        <v>55</v>
      </c>
      <c r="J1095" s="75" t="s">
        <v>56</v>
      </c>
      <c r="K1095" s="75" t="s">
        <v>850</v>
      </c>
      <c r="L1095" s="75" t="s">
        <v>58</v>
      </c>
      <c r="M1095" s="64" t="s">
        <v>59</v>
      </c>
      <c r="N1095" s="43" t="s">
        <v>951</v>
      </c>
      <c r="O1095" s="44" t="s">
        <v>60</v>
      </c>
      <c r="P1095" s="44"/>
      <c r="Q1095" s="44"/>
      <c r="R1095" s="45"/>
      <c r="S1095" s="45"/>
      <c r="T1095" s="65"/>
      <c r="U1095" s="44"/>
      <c r="V1095" s="45" t="str">
        <f t="array" ref="V1095">IFERROR(INDEX(#REF!,MATCH($Q1095,#REF!,0)),"")</f>
        <v/>
      </c>
      <c r="W1095" s="45" t="str">
        <f t="array" ref="W1095">IFERROR(INDEX(#REF!,MATCH($Q1095,#REF!,0)),"")</f>
        <v/>
      </c>
      <c r="X1095" s="46" t="str">
        <f t="array" ref="X1095">IFERROR(INDEX(#REF!,MATCH($Q1095,#REF!,0)),"")</f>
        <v/>
      </c>
      <c r="Y1095" s="46" t="str">
        <f t="array" ref="Y1095">IFERROR(INDEX(#REF!,MATCH($Q1095,#REF!,0)),"")</f>
        <v/>
      </c>
      <c r="Z1095" s="46" t="str">
        <f t="array" ref="Z1095">IFERROR(INDEX(#REF!,MATCH($Q1095,#REF!,0)),"")</f>
        <v/>
      </c>
      <c r="AA1095" s="46" t="e">
        <f t="shared" si="13"/>
        <v>#VALUE!</v>
      </c>
      <c r="AB1095" s="44"/>
      <c r="AC1095" s="44"/>
      <c r="AD1095" s="44"/>
    </row>
    <row r="1096" spans="1:30" ht="15.75" hidden="1" customHeight="1">
      <c r="A1096" s="76" t="s">
        <v>2431</v>
      </c>
      <c r="B1096" s="47" t="s">
        <v>1049</v>
      </c>
      <c r="C1096" s="60" t="s">
        <v>2432</v>
      </c>
      <c r="D1096" s="49" t="s">
        <v>53</v>
      </c>
      <c r="E1096" s="49">
        <v>3</v>
      </c>
      <c r="F1096" s="50">
        <v>105</v>
      </c>
      <c r="G1096" s="79" t="s">
        <v>54</v>
      </c>
      <c r="H1096" s="40">
        <v>46266</v>
      </c>
      <c r="I1096" s="53" t="s">
        <v>55</v>
      </c>
      <c r="J1096" s="61" t="s">
        <v>56</v>
      </c>
      <c r="K1096" s="61" t="s">
        <v>850</v>
      </c>
      <c r="L1096" s="61" t="s">
        <v>58</v>
      </c>
      <c r="M1096" s="62" t="s">
        <v>59</v>
      </c>
      <c r="N1096" s="43" t="s">
        <v>951</v>
      </c>
      <c r="O1096" s="56" t="s">
        <v>60</v>
      </c>
      <c r="P1096" s="56"/>
      <c r="Q1096" s="56"/>
      <c r="R1096" s="57"/>
      <c r="S1096" s="57"/>
      <c r="T1096" s="63"/>
      <c r="U1096" s="56"/>
      <c r="V1096" s="57" t="str">
        <f t="array" ref="V1096">IFERROR(INDEX(#REF!,MATCH($Q1096,#REF!,0)),"")</f>
        <v/>
      </c>
      <c r="W1096" s="57" t="str">
        <f t="array" ref="W1096">IFERROR(INDEX(#REF!,MATCH($Q1096,#REF!,0)),"")</f>
        <v/>
      </c>
      <c r="X1096" s="58" t="str">
        <f t="array" ref="X1096">IFERROR(INDEX(#REF!,MATCH($Q1096,#REF!,0)),"")</f>
        <v/>
      </c>
      <c r="Y1096" s="58" t="str">
        <f t="array" ref="Y1096">IFERROR(INDEX(#REF!,MATCH($Q1096,#REF!,0)),"")</f>
        <v/>
      </c>
      <c r="Z1096" s="58" t="str">
        <f t="array" ref="Z1096">IFERROR(INDEX(#REF!,MATCH($Q1096,#REF!,0)),"")</f>
        <v/>
      </c>
      <c r="AA1096" s="58" t="e">
        <f t="shared" si="13"/>
        <v>#VALUE!</v>
      </c>
      <c r="AB1096" s="56"/>
      <c r="AC1096" s="56"/>
      <c r="AD1096" s="56"/>
    </row>
    <row r="1097" spans="1:30" ht="15.75" hidden="1" customHeight="1">
      <c r="A1097" s="71" t="s">
        <v>2433</v>
      </c>
      <c r="B1097" s="35" t="s">
        <v>1049</v>
      </c>
      <c r="C1097" s="36" t="s">
        <v>2434</v>
      </c>
      <c r="D1097" s="37" t="s">
        <v>53</v>
      </c>
      <c r="E1097" s="37">
        <v>3</v>
      </c>
      <c r="F1097" s="38">
        <v>96</v>
      </c>
      <c r="G1097" s="74" t="s">
        <v>54</v>
      </c>
      <c r="H1097" s="40">
        <v>46266</v>
      </c>
      <c r="I1097" s="41" t="s">
        <v>55</v>
      </c>
      <c r="J1097" s="75" t="s">
        <v>56</v>
      </c>
      <c r="K1097" s="75" t="s">
        <v>850</v>
      </c>
      <c r="L1097" s="75" t="s">
        <v>58</v>
      </c>
      <c r="M1097" s="69" t="s">
        <v>59</v>
      </c>
      <c r="N1097" s="43" t="s">
        <v>951</v>
      </c>
      <c r="O1097" s="44" t="s">
        <v>60</v>
      </c>
      <c r="P1097" s="44"/>
      <c r="Q1097" s="44"/>
      <c r="R1097" s="45"/>
      <c r="S1097" s="45"/>
      <c r="T1097" s="65"/>
      <c r="U1097" s="44"/>
      <c r="V1097" s="45" t="str">
        <f t="array" ref="V1097">IFERROR(INDEX(#REF!,MATCH($Q1097,#REF!,0)),"")</f>
        <v/>
      </c>
      <c r="W1097" s="45" t="str">
        <f t="array" ref="W1097">IFERROR(INDEX(#REF!,MATCH($Q1097,#REF!,0)),"")</f>
        <v/>
      </c>
      <c r="X1097" s="46" t="str">
        <f t="array" ref="X1097">IFERROR(INDEX(#REF!,MATCH($Q1097,#REF!,0)),"")</f>
        <v/>
      </c>
      <c r="Y1097" s="46" t="str">
        <f t="array" ref="Y1097">IFERROR(INDEX(#REF!,MATCH($Q1097,#REF!,0)),"")</f>
        <v/>
      </c>
      <c r="Z1097" s="46" t="str">
        <f t="array" ref="Z1097">IFERROR(INDEX(#REF!,MATCH($Q1097,#REF!,0)),"")</f>
        <v/>
      </c>
      <c r="AA1097" s="46" t="e">
        <f t="shared" si="13"/>
        <v>#VALUE!</v>
      </c>
      <c r="AB1097" s="44"/>
      <c r="AC1097" s="44"/>
      <c r="AD1097" s="44"/>
    </row>
    <row r="1098" spans="1:30" ht="15.75" hidden="1" customHeight="1">
      <c r="A1098" s="76" t="s">
        <v>2435</v>
      </c>
      <c r="B1098" s="47" t="s">
        <v>1049</v>
      </c>
      <c r="C1098" s="60" t="s">
        <v>2436</v>
      </c>
      <c r="D1098" s="49" t="s">
        <v>53</v>
      </c>
      <c r="E1098" s="49">
        <v>3</v>
      </c>
      <c r="F1098" s="50">
        <v>96</v>
      </c>
      <c r="G1098" s="79" t="s">
        <v>54</v>
      </c>
      <c r="H1098" s="40">
        <v>46266</v>
      </c>
      <c r="I1098" s="53" t="s">
        <v>55</v>
      </c>
      <c r="J1098" s="61" t="s">
        <v>56</v>
      </c>
      <c r="K1098" s="61" t="s">
        <v>850</v>
      </c>
      <c r="L1098" s="61" t="s">
        <v>58</v>
      </c>
      <c r="M1098" s="62" t="s">
        <v>59</v>
      </c>
      <c r="N1098" s="43" t="s">
        <v>951</v>
      </c>
      <c r="O1098" s="56" t="s">
        <v>60</v>
      </c>
      <c r="P1098" s="56"/>
      <c r="Q1098" s="56"/>
      <c r="R1098" s="57"/>
      <c r="S1098" s="57"/>
      <c r="T1098" s="63"/>
      <c r="U1098" s="56"/>
      <c r="V1098" s="57" t="str">
        <f t="array" ref="V1098">IFERROR(INDEX(#REF!,MATCH($Q1098,#REF!,0)),"")</f>
        <v/>
      </c>
      <c r="W1098" s="57" t="str">
        <f t="array" ref="W1098">IFERROR(INDEX(#REF!,MATCH($Q1098,#REF!,0)),"")</f>
        <v/>
      </c>
      <c r="X1098" s="58" t="str">
        <f t="array" ref="X1098">IFERROR(INDEX(#REF!,MATCH($Q1098,#REF!,0)),"")</f>
        <v/>
      </c>
      <c r="Y1098" s="58" t="str">
        <f t="array" ref="Y1098">IFERROR(INDEX(#REF!,MATCH($Q1098,#REF!,0)),"")</f>
        <v/>
      </c>
      <c r="Z1098" s="58" t="str">
        <f t="array" ref="Z1098">IFERROR(INDEX(#REF!,MATCH($Q1098,#REF!,0)),"")</f>
        <v/>
      </c>
      <c r="AA1098" s="58" t="e">
        <f t="shared" si="13"/>
        <v>#VALUE!</v>
      </c>
      <c r="AB1098" s="56"/>
      <c r="AC1098" s="56"/>
      <c r="AD1098" s="56"/>
    </row>
    <row r="1099" spans="1:30" ht="15.75" hidden="1" customHeight="1">
      <c r="A1099" s="71" t="s">
        <v>2437</v>
      </c>
      <c r="B1099" s="35" t="s">
        <v>1049</v>
      </c>
      <c r="C1099" s="36" t="s">
        <v>2438</v>
      </c>
      <c r="D1099" s="37" t="s">
        <v>53</v>
      </c>
      <c r="E1099" s="37">
        <v>3</v>
      </c>
      <c r="F1099" s="38">
        <v>30</v>
      </c>
      <c r="G1099" s="74" t="s">
        <v>54</v>
      </c>
      <c r="H1099" s="40">
        <v>46266</v>
      </c>
      <c r="I1099" s="41" t="s">
        <v>55</v>
      </c>
      <c r="J1099" s="75" t="s">
        <v>56</v>
      </c>
      <c r="K1099" s="75" t="s">
        <v>850</v>
      </c>
      <c r="L1099" s="75" t="s">
        <v>58</v>
      </c>
      <c r="M1099" s="69" t="s">
        <v>59</v>
      </c>
      <c r="N1099" s="43" t="s">
        <v>951</v>
      </c>
      <c r="O1099" s="44" t="s">
        <v>60</v>
      </c>
      <c r="P1099" s="44"/>
      <c r="Q1099" s="44"/>
      <c r="R1099" s="45"/>
      <c r="S1099" s="45"/>
      <c r="T1099" s="65"/>
      <c r="U1099" s="44"/>
      <c r="V1099" s="45" t="str">
        <f t="array" ref="V1099">IFERROR(INDEX(#REF!,MATCH($Q1099,#REF!,0)),"")</f>
        <v/>
      </c>
      <c r="W1099" s="45" t="str">
        <f t="array" ref="W1099">IFERROR(INDEX(#REF!,MATCH($Q1099,#REF!,0)),"")</f>
        <v/>
      </c>
      <c r="X1099" s="46" t="str">
        <f t="array" ref="X1099">IFERROR(INDEX(#REF!,MATCH($Q1099,#REF!,0)),"")</f>
        <v/>
      </c>
      <c r="Y1099" s="46" t="str">
        <f t="array" ref="Y1099">IFERROR(INDEX(#REF!,MATCH($Q1099,#REF!,0)),"")</f>
        <v/>
      </c>
      <c r="Z1099" s="46" t="str">
        <f t="array" ref="Z1099">IFERROR(INDEX(#REF!,MATCH($Q1099,#REF!,0)),"")</f>
        <v/>
      </c>
      <c r="AA1099" s="46" t="e">
        <f t="shared" si="13"/>
        <v>#VALUE!</v>
      </c>
      <c r="AB1099" s="44"/>
      <c r="AC1099" s="44"/>
      <c r="AD1099" s="44"/>
    </row>
    <row r="1100" spans="1:30" ht="15.75" hidden="1" customHeight="1">
      <c r="A1100" s="76" t="s">
        <v>2439</v>
      </c>
      <c r="B1100" s="47" t="s">
        <v>1049</v>
      </c>
      <c r="C1100" s="60" t="s">
        <v>2440</v>
      </c>
      <c r="D1100" s="49" t="s">
        <v>53</v>
      </c>
      <c r="E1100" s="49">
        <v>3</v>
      </c>
      <c r="F1100" s="50">
        <v>30</v>
      </c>
      <c r="G1100" s="79" t="s">
        <v>54</v>
      </c>
      <c r="H1100" s="40">
        <v>46266</v>
      </c>
      <c r="I1100" s="53" t="s">
        <v>55</v>
      </c>
      <c r="J1100" s="61" t="s">
        <v>56</v>
      </c>
      <c r="K1100" s="61" t="s">
        <v>850</v>
      </c>
      <c r="L1100" s="61" t="s">
        <v>58</v>
      </c>
      <c r="M1100" s="62" t="s">
        <v>59</v>
      </c>
      <c r="N1100" s="43" t="s">
        <v>951</v>
      </c>
      <c r="O1100" s="56" t="s">
        <v>60</v>
      </c>
      <c r="P1100" s="56"/>
      <c r="Q1100" s="56"/>
      <c r="R1100" s="57"/>
      <c r="S1100" s="57"/>
      <c r="T1100" s="63"/>
      <c r="U1100" s="56"/>
      <c r="V1100" s="57" t="str">
        <f t="array" ref="V1100">IFERROR(INDEX(#REF!,MATCH($Q1100,#REF!,0)),"")</f>
        <v/>
      </c>
      <c r="W1100" s="57" t="str">
        <f t="array" ref="W1100">IFERROR(INDEX(#REF!,MATCH($Q1100,#REF!,0)),"")</f>
        <v/>
      </c>
      <c r="X1100" s="58" t="str">
        <f t="array" ref="X1100">IFERROR(INDEX(#REF!,MATCH($Q1100,#REF!,0)),"")</f>
        <v/>
      </c>
      <c r="Y1100" s="58" t="str">
        <f t="array" ref="Y1100">IFERROR(INDEX(#REF!,MATCH($Q1100,#REF!,0)),"")</f>
        <v/>
      </c>
      <c r="Z1100" s="58" t="str">
        <f t="array" ref="Z1100">IFERROR(INDEX(#REF!,MATCH($Q1100,#REF!,0)),"")</f>
        <v/>
      </c>
      <c r="AA1100" s="58" t="e">
        <f t="shared" si="13"/>
        <v>#VALUE!</v>
      </c>
      <c r="AB1100" s="56"/>
      <c r="AC1100" s="56"/>
      <c r="AD1100" s="56"/>
    </row>
    <row r="1101" spans="1:30" ht="15.75" hidden="1" customHeight="1">
      <c r="A1101" s="76" t="s">
        <v>2441</v>
      </c>
      <c r="B1101" s="47" t="s">
        <v>1049</v>
      </c>
      <c r="C1101" s="60" t="s">
        <v>2442</v>
      </c>
      <c r="D1101" s="49" t="s">
        <v>53</v>
      </c>
      <c r="E1101" s="49">
        <v>3</v>
      </c>
      <c r="F1101" s="50">
        <v>30</v>
      </c>
      <c r="G1101" s="79" t="s">
        <v>54</v>
      </c>
      <c r="H1101" s="40">
        <v>46266</v>
      </c>
      <c r="I1101" s="53" t="s">
        <v>55</v>
      </c>
      <c r="J1101" s="61" t="s">
        <v>56</v>
      </c>
      <c r="K1101" s="61" t="s">
        <v>850</v>
      </c>
      <c r="L1101" s="61" t="s">
        <v>58</v>
      </c>
      <c r="M1101" s="62" t="s">
        <v>59</v>
      </c>
      <c r="N1101" s="43" t="s">
        <v>951</v>
      </c>
      <c r="O1101" s="56" t="s">
        <v>60</v>
      </c>
      <c r="P1101" s="56"/>
      <c r="Q1101" s="56"/>
      <c r="R1101" s="57"/>
      <c r="S1101" s="57"/>
      <c r="T1101" s="63"/>
      <c r="U1101" s="56"/>
      <c r="V1101" s="57" t="str">
        <f t="array" ref="V1101">IFERROR(INDEX(#REF!,MATCH($Q1101,#REF!,0)),"")</f>
        <v/>
      </c>
      <c r="W1101" s="57" t="str">
        <f t="array" ref="W1101">IFERROR(INDEX(#REF!,MATCH($Q1101,#REF!,0)),"")</f>
        <v/>
      </c>
      <c r="X1101" s="58" t="str">
        <f t="array" ref="X1101">IFERROR(INDEX(#REF!,MATCH($Q1101,#REF!,0)),"")</f>
        <v/>
      </c>
      <c r="Y1101" s="58" t="str">
        <f t="array" ref="Y1101">IFERROR(INDEX(#REF!,MATCH($Q1101,#REF!,0)),"")</f>
        <v/>
      </c>
      <c r="Z1101" s="58" t="str">
        <f t="array" ref="Z1101">IFERROR(INDEX(#REF!,MATCH($Q1101,#REF!,0)),"")</f>
        <v/>
      </c>
      <c r="AA1101" s="58" t="e">
        <f t="shared" si="13"/>
        <v>#VALUE!</v>
      </c>
      <c r="AB1101" s="56"/>
      <c r="AC1101" s="56"/>
      <c r="AD1101" s="56"/>
    </row>
    <row r="1102" spans="1:30" ht="15.75" hidden="1" customHeight="1">
      <c r="A1102" s="71" t="s">
        <v>2443</v>
      </c>
      <c r="B1102" s="35" t="s">
        <v>1560</v>
      </c>
      <c r="C1102" s="36" t="s">
        <v>2444</v>
      </c>
      <c r="D1102" s="96" t="s">
        <v>53</v>
      </c>
      <c r="E1102" s="96">
        <v>11</v>
      </c>
      <c r="F1102" s="97">
        <v>100000</v>
      </c>
      <c r="G1102" s="104" t="s">
        <v>54</v>
      </c>
      <c r="H1102" s="40">
        <v>46266</v>
      </c>
      <c r="I1102" s="100" t="s">
        <v>55</v>
      </c>
      <c r="J1102" s="101" t="s">
        <v>56</v>
      </c>
      <c r="K1102" s="101" t="s">
        <v>850</v>
      </c>
      <c r="L1102" s="101" t="s">
        <v>58</v>
      </c>
      <c r="M1102" s="102" t="s">
        <v>109</v>
      </c>
      <c r="N1102" s="43" t="s">
        <v>951</v>
      </c>
      <c r="O1102" s="44" t="s">
        <v>60</v>
      </c>
      <c r="P1102" s="44"/>
      <c r="Q1102" s="44"/>
      <c r="R1102" s="45"/>
      <c r="S1102" s="45" t="s">
        <v>2445</v>
      </c>
      <c r="T1102" s="44"/>
      <c r="U1102" s="44"/>
      <c r="V1102" s="45" t="str">
        <f t="array" ref="V1102">IFERROR(INDEX(#REF!,MATCH($Q1102,#REF!,0)),"")</f>
        <v/>
      </c>
      <c r="W1102" s="45" t="str">
        <f t="array" ref="W1102">IFERROR(INDEX(#REF!,MATCH($Q1102,#REF!,0)),"")</f>
        <v/>
      </c>
      <c r="X1102" s="46" t="str">
        <f t="array" ref="X1102">IFERROR(INDEX(#REF!,MATCH($Q1102,#REF!,0)),"")</f>
        <v/>
      </c>
      <c r="Y1102" s="46" t="str">
        <f t="array" ref="Y1102">IFERROR(INDEX(#REF!,MATCH($Q1102,#REF!,0)),"")</f>
        <v/>
      </c>
      <c r="Z1102" s="46" t="str">
        <f t="array" ref="Z1102">IFERROR(INDEX(#REF!,MATCH($Q1102,#REF!,0)),"")</f>
        <v/>
      </c>
      <c r="AA1102" s="46" t="e">
        <f t="shared" si="13"/>
        <v>#VALUE!</v>
      </c>
      <c r="AB1102" s="44"/>
      <c r="AC1102" s="44"/>
      <c r="AD1102" s="44"/>
    </row>
    <row r="1103" spans="1:30" ht="15.75" hidden="1" customHeight="1">
      <c r="A1103" s="76" t="s">
        <v>2446</v>
      </c>
      <c r="B1103" s="47" t="s">
        <v>250</v>
      </c>
      <c r="C1103" s="60" t="s">
        <v>2447</v>
      </c>
      <c r="D1103" s="49" t="s">
        <v>53</v>
      </c>
      <c r="E1103" s="49">
        <v>1</v>
      </c>
      <c r="F1103" s="50">
        <v>65000</v>
      </c>
      <c r="G1103" s="51" t="s">
        <v>54</v>
      </c>
      <c r="H1103" s="52">
        <v>46031</v>
      </c>
      <c r="I1103" s="53" t="s">
        <v>55</v>
      </c>
      <c r="J1103" s="61" t="s">
        <v>56</v>
      </c>
      <c r="K1103" s="61" t="s">
        <v>850</v>
      </c>
      <c r="L1103" s="61" t="s">
        <v>58</v>
      </c>
      <c r="M1103" s="54" t="s">
        <v>73</v>
      </c>
      <c r="N1103" s="43" t="s">
        <v>951</v>
      </c>
      <c r="O1103" s="56" t="s">
        <v>60</v>
      </c>
      <c r="P1103" s="56"/>
      <c r="Q1103" s="56"/>
      <c r="R1103" s="57"/>
      <c r="S1103" s="57"/>
      <c r="T1103" s="56"/>
      <c r="U1103" s="56"/>
      <c r="V1103" s="57"/>
      <c r="W1103" s="57"/>
      <c r="X1103" s="58"/>
      <c r="Y1103" s="58"/>
      <c r="Z1103" s="58"/>
      <c r="AA1103" s="58"/>
      <c r="AB1103" s="56"/>
      <c r="AC1103" s="56"/>
      <c r="AD1103" s="56"/>
    </row>
    <row r="1104" spans="1:30" ht="15.75" hidden="1" customHeight="1">
      <c r="A1104" s="71" t="s">
        <v>2448</v>
      </c>
      <c r="B1104" s="35" t="s">
        <v>250</v>
      </c>
      <c r="C1104" s="36" t="s">
        <v>2449</v>
      </c>
      <c r="D1104" s="96" t="s">
        <v>53</v>
      </c>
      <c r="E1104" s="96">
        <v>2</v>
      </c>
      <c r="F1104" s="97">
        <v>10000</v>
      </c>
      <c r="G1104" s="98" t="s">
        <v>54</v>
      </c>
      <c r="H1104" s="99">
        <v>46031</v>
      </c>
      <c r="I1104" s="100" t="s">
        <v>55</v>
      </c>
      <c r="J1104" s="101" t="s">
        <v>56</v>
      </c>
      <c r="K1104" s="101" t="s">
        <v>850</v>
      </c>
      <c r="L1104" s="101" t="s">
        <v>58</v>
      </c>
      <c r="M1104" s="102" t="s">
        <v>73</v>
      </c>
      <c r="N1104" s="43" t="s">
        <v>951</v>
      </c>
      <c r="O1104" s="44" t="s">
        <v>60</v>
      </c>
      <c r="P1104" s="44"/>
      <c r="Q1104" s="44"/>
      <c r="R1104" s="45"/>
      <c r="S1104" s="45"/>
      <c r="T1104" s="44"/>
      <c r="U1104" s="44"/>
      <c r="V1104" s="45"/>
      <c r="W1104" s="45"/>
      <c r="X1104" s="46"/>
      <c r="Y1104" s="46"/>
      <c r="Z1104" s="46"/>
      <c r="AA1104" s="46"/>
      <c r="AB1104" s="44"/>
      <c r="AC1104" s="44"/>
      <c r="AD1104" s="44"/>
    </row>
  </sheetData>
  <autoFilter ref="A11:AD1104" xr:uid="{00000000-0009-0000-0000-000002000000}">
    <filterColumn colId="1">
      <filters>
        <filter val="DEPMAT"/>
        <filter val="DEPMAT 2026"/>
      </filters>
    </filterColumn>
    <sortState xmlns:xlrd2="http://schemas.microsoft.com/office/spreadsheetml/2017/richdata2" ref="A11:AD1104">
      <sortCondition ref="B11:B1104"/>
    </sortState>
  </autoFilter>
  <mergeCells count="2">
    <mergeCell ref="E4:H4"/>
    <mergeCell ref="E5:H5"/>
  </mergeCells>
  <dataValidations count="5">
    <dataValidation type="list" allowBlank="1" showErrorMessage="1" sqref="O12:O671 O672:P681 O682:O683 O684:P684 O685:O693 O694:P695 O696:O1104" xr:uid="{00000000-0002-0000-0200-000000000000}">
      <formula1>"VERSÃO 1 (PUBLICADO 06/11/2025),VERSÃO 2 (AGURADANDO PUBLICAÇÃO),SEM PREVISÃO,RETIRADO DO PCA"</formula1>
    </dataValidation>
    <dataValidation type="list" allowBlank="1" showErrorMessage="1" sqref="R12:R715 R717:R1068 R1070:R1078 R1082:R1083 R1085:R1086 R1088:R1104" xr:uid="{00000000-0002-0000-0200-000004000000}">
      <formula1>"ACESSÓRIOS PARA RADIO,ALIMENTICIOS,ALUGUEL DE CONTAINERS,APICULTOR,BANDEIRAS,CAPTURA DE ANIMAIS,CONTRATOS DE MANUTENÇÃO DE AR CONDICIONADO,CORTE DE ARVORE,CORTINA,DRONE,ELETRODOMESTICO,EPI PARA SALVAMENTO EM ALTURAS,EQUIPAMENTO DE AFERIÇÃO,EQUIPAMENTO DE "&amp;"FISIOTERARPIA,EQUIPAMENTO OPERACIONAL,EQUIPAMENTO PARA COMBATE A INCENDIO ESTRUTURAL,EQUIPAMENTO PARA COMBATE A INCENDIO FLORESTAL,EQUIPAMENTO PARA RESGATE AQUATICO,FERRAMENTAS,MATERIAL DE JARDINAGEM,FISIOTERAPIA,MATERIAL DE APH,MATERIAL DE COPA E COZINHA"&amp;",MATERIAL DE EXPEDIENTE,MATERIAL DE LIMPEZA,MATERIAL PARA MANUTENÇÃO ,MERGULHO,METODO START,OBRA,PRODUTO DE LIMPEZA,SOFTWARES,UNIFORME,UTENSILIOS DE COZINHA,VENTILADORES,ITENS PARA ACADEMIA,MOCHILA,BRINDES,EPI,COLCHAO E ACESSORIOS,MATERIAL PARA LIMPEZA AU"&amp;"TOMOTIVA,DESCARTAVEIS,FILTROS,LAMPADA,LGE,RECARGA DE GAS,EQUIPAMENTO PARA LIMPEZA,FERRAMENTAS ELETRICAS"</formula1>
    </dataValidation>
    <dataValidation type="list" allowBlank="1" showErrorMessage="1" sqref="P723" xr:uid="{00000000-0002-0000-0200-000005000000}">
      <formula1>"BAIXA,MÉDIA,ALTA"</formula1>
    </dataValidation>
    <dataValidation type="list" allowBlank="1" showErrorMessage="1" sqref="AD746" xr:uid="{00000000-0002-0000-0200-000007000000}">
      <formula1>"ADESÃO,CONSUMO DE ARP,COMPRA DIRETA,LICITAÇÃO,INEXIGIBILIDADE,DISPENSA"</formula1>
    </dataValidation>
    <dataValidation type="list" allowBlank="1" showErrorMessage="1" sqref="AC12:AD745 AC746 AC747:AD1104" xr:uid="{00000000-0002-0000-0200-000008000000}">
      <formula1>"ENTREGUE,PROCESSAMENTO (GPC/GFO),LICITAÇÃO,AGUARDANDO ENTREGA,GERAR DFD,SETOR REQUISITANTE (DOCUMENTAÇÃO)"</formula1>
    </dataValidation>
  </dataValidations>
  <pageMargins left="0.511811024" right="0.53611836379460409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200-000001000000}">
          <x14:formula1>
            <xm:f>Listas!$E$2:$E$33</xm:f>
          </x14:formula1>
          <xm:sqref>J12:J67 J69:J1104</xm:sqref>
        </x14:dataValidation>
        <x14:dataValidation type="list" allowBlank="1" showErrorMessage="1" xr:uid="{00000000-0002-0000-0200-000002000000}">
          <x14:formula1>
            <xm:f>Listas!$F$2:$F$88</xm:f>
          </x14:formula1>
          <xm:sqref>K12:K67 K69:K918 K920:K1104</xm:sqref>
        </x14:dataValidation>
        <x14:dataValidation type="list" allowBlank="1" showErrorMessage="1" xr:uid="{00000000-0002-0000-0200-000003000000}">
          <x14:formula1>
            <xm:f>Listas!$C$2:$C$8</xm:f>
          </x14:formula1>
          <xm:sqref>L12:L67 L69:L1104</xm:sqref>
        </x14:dataValidation>
        <x14:dataValidation type="list" allowBlank="1" showErrorMessage="1" xr:uid="{00000000-0002-0000-0200-000006000000}">
          <x14:formula1>
            <xm:f>Listas!$D$2:$D$9</xm:f>
          </x14:formula1>
          <xm:sqref>I12:I67 K919 I69:I1104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1000"/>
  <sheetViews>
    <sheetView topLeftCell="B1" workbookViewId="0"/>
  </sheetViews>
  <sheetFormatPr defaultColWidth="12.5703125" defaultRowHeight="15" customHeight="1"/>
  <cols>
    <col min="1" max="1" width="9.140625" hidden="1" customWidth="1"/>
    <col min="2" max="26" width="8.5703125" customWidth="1"/>
  </cols>
  <sheetData>
    <row r="1" spans="1:1" ht="12.75" customHeight="1">
      <c r="A1" s="150" t="str">
        <f>IFERROR(IF(INDEX(#REF!,MATCH(LEFT([2]PCA!#REF!,6),#REF!,0))&lt;&gt;"",INDEX(#REF!,MATCH(LEFT([2]PCA!#REF!,6),#REF!,0)),""),"")</f>
        <v/>
      </c>
    </row>
    <row r="2" spans="1:1" ht="12.75" customHeight="1">
      <c r="A2" s="150" t="str">
        <f>IFERROR(IF(INDEX(#REF!,MATCH(LEFT([2]PCA!#REF!,6),#REF!,0))&lt;&gt;"",INDEX(#REF!,MATCH(LEFT([2]PCA!#REF!,6),#REF!,0)),""),"")</f>
        <v/>
      </c>
    </row>
    <row r="3" spans="1:1" ht="12.75" customHeight="1">
      <c r="A3" s="150" t="str">
        <f>IFERROR(IF(INDEX(#REF!,MATCH(LEFT([2]PCA!#REF!,6),#REF!,0))&lt;&gt;"",INDEX(#REF!,MATCH(LEFT([2]PCA!#REF!,6),#REF!,0)),""),"")</f>
        <v/>
      </c>
    </row>
    <row r="4" spans="1:1" ht="12.75" customHeight="1">
      <c r="A4" s="150" t="str">
        <f>IFERROR(IF(INDEX(#REF!,MATCH(LEFT([2]PCA!#REF!,6),#REF!,0))&lt;&gt;"",INDEX(#REF!,MATCH(LEFT([2]PCA!#REF!,6),#REF!,0)),""),"")</f>
        <v/>
      </c>
    </row>
    <row r="5" spans="1:1" ht="12.75" customHeight="1">
      <c r="A5" s="150" t="str">
        <f>IFERROR(IF(INDEX(#REF!,MATCH(LEFT([2]PCA!#REF!,6),#REF!,0))&lt;&gt;"",INDEX(#REF!,MATCH(LEFT([2]PCA!#REF!,6),#REF!,0)),""),"")</f>
        <v/>
      </c>
    </row>
    <row r="6" spans="1:1" ht="12.75" customHeight="1">
      <c r="A6" s="150" t="str">
        <f>IFERROR(IF(INDEX(#REF!,MATCH(LEFT([2]PCA!#REF!,6),#REF!,0))&lt;&gt;"",INDEX(#REF!,MATCH(LEFT([2]PCA!#REF!,6),#REF!,0)),""),"")</f>
        <v/>
      </c>
    </row>
    <row r="7" spans="1:1" ht="12.75" customHeight="1">
      <c r="A7" s="150" t="str">
        <f>IFERROR(IF(INDEX(#REF!,MATCH(LEFT([2]PCA!#REF!,6),#REF!,0))&lt;&gt;"",INDEX(#REF!,MATCH(LEFT([2]PCA!#REF!,6),#REF!,0)),""),"")</f>
        <v/>
      </c>
    </row>
    <row r="8" spans="1:1" ht="12.75" customHeight="1">
      <c r="A8" s="150" t="str">
        <f>IFERROR(IF(INDEX(#REF!,MATCH(LEFT([2]PCA!#REF!,6),#REF!,0))&lt;&gt;"",INDEX(#REF!,MATCH(LEFT([2]PCA!#REF!,6),#REF!,0)),""),"")</f>
        <v/>
      </c>
    </row>
    <row r="9" spans="1:1" ht="12.75" customHeight="1">
      <c r="A9" s="150" t="str">
        <f>IFERROR(IF(INDEX(#REF!,MATCH(LEFT([2]PCA!#REF!,6),#REF!,0))&lt;&gt;"",INDEX(#REF!,MATCH(LEFT([2]PCA!#REF!,6),#REF!,0)),""),"")</f>
        <v/>
      </c>
    </row>
    <row r="10" spans="1:1" ht="12.75" customHeight="1">
      <c r="A10" s="150" t="str">
        <f>IFERROR(IF(INDEX(#REF!,MATCH(LEFT([2]PCA!#REF!,6),#REF!,0))&lt;&gt;"",INDEX(#REF!,MATCH(LEFT([2]PCA!#REF!,6),#REF!,0)),""),"")</f>
        <v/>
      </c>
    </row>
    <row r="11" spans="1:1" ht="12.75" customHeight="1">
      <c r="A11" s="150" t="str">
        <f>IFERROR(IF(INDEX(#REF!,MATCH(LEFT([2]PCA!#REF!,6),#REF!,0))&lt;&gt;"",INDEX(#REF!,MATCH(LEFT([2]PCA!#REF!,6),#REF!,0)),""),"")</f>
        <v/>
      </c>
    </row>
    <row r="12" spans="1:1" ht="12.75" customHeight="1">
      <c r="A12" s="150" t="str">
        <f>IFERROR(IF(INDEX(#REF!,MATCH(LEFT([2]PCA!#REF!,6),#REF!,0))&lt;&gt;"",INDEX(#REF!,MATCH(LEFT([2]PCA!#REF!,6),#REF!,0)),""),"")</f>
        <v/>
      </c>
    </row>
    <row r="13" spans="1:1" ht="12.75" customHeight="1">
      <c r="A13" s="150" t="str">
        <f>IFERROR(IF(INDEX(#REF!,MATCH(LEFT([2]PCA!#REF!,6),#REF!,0))&lt;&gt;"",INDEX(#REF!,MATCH(LEFT([2]PCA!#REF!,6),#REF!,0)),""),"")</f>
        <v/>
      </c>
    </row>
    <row r="14" spans="1:1" ht="12.75" customHeight="1">
      <c r="A14" s="150" t="str">
        <f>IFERROR(IF(INDEX(#REF!,MATCH(LEFT([2]PCA!#REF!,6),#REF!,0))&lt;&gt;"",INDEX(#REF!,MATCH(LEFT([2]PCA!#REF!,6),#REF!,0)),""),"")</f>
        <v/>
      </c>
    </row>
    <row r="15" spans="1:1" ht="12.75" customHeight="1">
      <c r="A15" s="150" t="str">
        <f>IFERROR(IF(INDEX(#REF!,MATCH(LEFT([2]PCA!#REF!,6),#REF!,0))&lt;&gt;"",INDEX(#REF!,MATCH(LEFT([2]PCA!#REF!,6),#REF!,0)),""),"")</f>
        <v/>
      </c>
    </row>
    <row r="16" spans="1:1" ht="12.75" customHeight="1">
      <c r="A16" s="150" t="str">
        <f>IFERROR(IF(INDEX(#REF!,MATCH(LEFT([2]PCA!#REF!,6),#REF!,0))&lt;&gt;"",INDEX(#REF!,MATCH(LEFT([2]PCA!#REF!,6),#REF!,0)),""),"")</f>
        <v/>
      </c>
    </row>
    <row r="17" spans="1:1" ht="12.75" customHeight="1">
      <c r="A17" s="150" t="str">
        <f>IFERROR(IF(INDEX(#REF!,MATCH(LEFT([2]PCA!#REF!,6),#REF!,0))&lt;&gt;"",INDEX(#REF!,MATCH(LEFT([2]PCA!#REF!,6),#REF!,0)),""),"")</f>
        <v/>
      </c>
    </row>
    <row r="18" spans="1:1" ht="12.75" customHeight="1">
      <c r="A18" s="150" t="str">
        <f>IFERROR(IF(INDEX(#REF!,MATCH(LEFT([2]PCA!#REF!,6),#REF!,0))&lt;&gt;"",INDEX(#REF!,MATCH(LEFT([2]PCA!#REF!,6),#REF!,0)),""),"")</f>
        <v/>
      </c>
    </row>
    <row r="19" spans="1:1" ht="12.75" customHeight="1">
      <c r="A19" s="150" t="str">
        <f>IFERROR(IF(INDEX(#REF!,MATCH(LEFT([2]PCA!#REF!,6),#REF!,0))&lt;&gt;"",INDEX(#REF!,MATCH(LEFT([2]PCA!#REF!,6),#REF!,0)),""),"")</f>
        <v/>
      </c>
    </row>
    <row r="20" spans="1:1" ht="12.75" customHeight="1">
      <c r="A20" s="150" t="str">
        <f>IFERROR(IF(INDEX(#REF!,MATCH(LEFT([2]PCA!#REF!,6),#REF!,0))&lt;&gt;"",INDEX(#REF!,MATCH(LEFT([2]PCA!#REF!,6),#REF!,0)),""),"")</f>
        <v/>
      </c>
    </row>
    <row r="21" spans="1:1" ht="12.75" customHeight="1">
      <c r="A21" s="150" t="str">
        <f>IFERROR(IF(INDEX(#REF!,MATCH(LEFT([2]PCA!#REF!,6),#REF!,0))&lt;&gt;"",INDEX(#REF!,MATCH(LEFT([2]PCA!#REF!,6),#REF!,0)),""),"")</f>
        <v/>
      </c>
    </row>
    <row r="22" spans="1:1" ht="12.75" customHeight="1">
      <c r="A22" s="150" t="str">
        <f>IFERROR(IF(INDEX(#REF!,MATCH(LEFT([2]PCA!#REF!,6),#REF!,0))&lt;&gt;"",INDEX(#REF!,MATCH(LEFT([2]PCA!#REF!,6),#REF!,0)),""),"")</f>
        <v/>
      </c>
    </row>
    <row r="23" spans="1:1" ht="12.75" customHeight="1">
      <c r="A23" s="150" t="str">
        <f>IFERROR(IF(INDEX(#REF!,MATCH(LEFT([2]PCA!#REF!,6),#REF!,0))&lt;&gt;"",INDEX(#REF!,MATCH(LEFT([2]PCA!#REF!,6),#REF!,0)),""),"")</f>
        <v/>
      </c>
    </row>
    <row r="24" spans="1:1" ht="12.75" customHeight="1">
      <c r="A24" s="150" t="str">
        <f>IFERROR(IF(INDEX(#REF!,MATCH(LEFT([2]PCA!#REF!,6),#REF!,0))&lt;&gt;"",INDEX(#REF!,MATCH(LEFT([2]PCA!#REF!,6),#REF!,0)),""),"")</f>
        <v/>
      </c>
    </row>
    <row r="25" spans="1:1" ht="12.75" customHeight="1">
      <c r="A25" s="150" t="str">
        <f>IFERROR(IF(INDEX(#REF!,MATCH(LEFT([2]PCA!#REF!,6),#REF!,0))&lt;&gt;"",INDEX(#REF!,MATCH(LEFT([2]PCA!#REF!,6),#REF!,0)),""),"")</f>
        <v/>
      </c>
    </row>
    <row r="26" spans="1:1" ht="12.75" customHeight="1">
      <c r="A26" s="150" t="str">
        <f>IFERROR(IF(INDEX(#REF!,MATCH(LEFT([2]PCA!#REF!,6),#REF!,0))&lt;&gt;"",INDEX(#REF!,MATCH(LEFT([2]PCA!#REF!,6),#REF!,0)),""),"")</f>
        <v/>
      </c>
    </row>
    <row r="27" spans="1:1" ht="12.75" customHeight="1">
      <c r="A27" s="150" t="str">
        <f>IFERROR(IF(INDEX(#REF!,MATCH(LEFT([2]PCA!#REF!,6),#REF!,0))&lt;&gt;"",INDEX(#REF!,MATCH(LEFT([2]PCA!#REF!,6),#REF!,0)),""),"")</f>
        <v/>
      </c>
    </row>
    <row r="28" spans="1:1" ht="12.75" customHeight="1">
      <c r="A28" s="150" t="str">
        <f>IFERROR(IF(INDEX(#REF!,MATCH(LEFT([2]PCA!#REF!,6),#REF!,0))&lt;&gt;"",INDEX(#REF!,MATCH(LEFT([2]PCA!#REF!,6),#REF!,0)),""),"")</f>
        <v/>
      </c>
    </row>
    <row r="29" spans="1:1" ht="12.75" customHeight="1">
      <c r="A29" s="150" t="str">
        <f>IFERROR(IF(INDEX(#REF!,MATCH(LEFT([2]PCA!#REF!,6),#REF!,0))&lt;&gt;"",INDEX(#REF!,MATCH(LEFT([2]PCA!#REF!,6),#REF!,0)),""),"")</f>
        <v/>
      </c>
    </row>
    <row r="30" spans="1:1" ht="12.75" customHeight="1">
      <c r="A30" s="150" t="str">
        <f>IFERROR(IF(INDEX(#REF!,MATCH(LEFT([2]PCA!#REF!,6),#REF!,0))&lt;&gt;"",INDEX(#REF!,MATCH(LEFT([2]PCA!#REF!,6),#REF!,0)),""),"")</f>
        <v/>
      </c>
    </row>
    <row r="31" spans="1:1" ht="12.75" customHeight="1">
      <c r="A31" s="150" t="str">
        <f>IFERROR(IF(INDEX(#REF!,MATCH(LEFT([2]PCA!#REF!,6),#REF!,0))&lt;&gt;"",INDEX(#REF!,MATCH(LEFT([2]PCA!#REF!,6),#REF!,0)),""),"")</f>
        <v/>
      </c>
    </row>
    <row r="32" spans="1:1" ht="12.75" customHeight="1">
      <c r="A32" s="150" t="str">
        <f>IFERROR(IF(INDEX(#REF!,MATCH(LEFT([2]PCA!#REF!,6),#REF!,0))&lt;&gt;"",INDEX(#REF!,MATCH(LEFT([2]PCA!#REF!,6),#REF!,0)),""),"")</f>
        <v/>
      </c>
    </row>
    <row r="33" spans="1:1" ht="12.75" customHeight="1">
      <c r="A33" s="150" t="str">
        <f>IFERROR(IF(INDEX(#REF!,MATCH(LEFT([2]PCA!#REF!,6),#REF!,0))&lt;&gt;"",INDEX(#REF!,MATCH(LEFT([2]PCA!#REF!,6),#REF!,0)),""),"")</f>
        <v/>
      </c>
    </row>
    <row r="34" spans="1:1" ht="12.75" customHeight="1">
      <c r="A34" s="150" t="str">
        <f>IFERROR(IF(INDEX(#REF!,MATCH(LEFT([2]PCA!#REF!,6),#REF!,0))&lt;&gt;"",INDEX(#REF!,MATCH(LEFT([2]PCA!#REF!,6),#REF!,0)),""),"")</f>
        <v/>
      </c>
    </row>
    <row r="35" spans="1:1" ht="12.75" customHeight="1">
      <c r="A35" s="150" t="str">
        <f>IFERROR(IF(INDEX(#REF!,MATCH(LEFT([2]PCA!#REF!,6),#REF!,0))&lt;&gt;"",INDEX(#REF!,MATCH(LEFT([2]PCA!#REF!,6),#REF!,0)),""),"")</f>
        <v/>
      </c>
    </row>
    <row r="36" spans="1:1" ht="12.75" customHeight="1">
      <c r="A36" s="150" t="str">
        <f>IFERROR(IF(INDEX(#REF!,MATCH(LEFT([2]PCA!#REF!,6),#REF!,0))&lt;&gt;"",INDEX(#REF!,MATCH(LEFT([2]PCA!#REF!,6),#REF!,0)),""),"")</f>
        <v/>
      </c>
    </row>
    <row r="37" spans="1:1" ht="12.75" customHeight="1">
      <c r="A37" s="150" t="str">
        <f>IFERROR(IF(INDEX(#REF!,MATCH(LEFT([2]PCA!#REF!,6),#REF!,0))&lt;&gt;"",INDEX(#REF!,MATCH(LEFT([2]PCA!#REF!,6),#REF!,0)),""),"")</f>
        <v/>
      </c>
    </row>
    <row r="38" spans="1:1" ht="12.75" customHeight="1">
      <c r="A38" s="150" t="str">
        <f>IFERROR(IF(INDEX(#REF!,MATCH(LEFT([2]PCA!#REF!,6),#REF!,0))&lt;&gt;"",INDEX(#REF!,MATCH(LEFT([2]PCA!#REF!,6),#REF!,0)),""),"")</f>
        <v/>
      </c>
    </row>
    <row r="39" spans="1:1" ht="12.75" customHeight="1">
      <c r="A39" s="150" t="str">
        <f>IFERROR(IF(INDEX(#REF!,MATCH(LEFT([2]PCA!#REF!,6),#REF!,0))&lt;&gt;"",INDEX(#REF!,MATCH(LEFT([2]PCA!#REF!,6),#REF!,0)),""),"")</f>
        <v/>
      </c>
    </row>
    <row r="40" spans="1:1" ht="12.75" customHeight="1">
      <c r="A40" s="150" t="str">
        <f>IFERROR(IF(INDEX(#REF!,MATCH(LEFT([2]PCA!#REF!,6),#REF!,0))&lt;&gt;"",INDEX(#REF!,MATCH(LEFT([2]PCA!#REF!,6),#REF!,0)),""),"")</f>
        <v/>
      </c>
    </row>
    <row r="41" spans="1:1" ht="12.75" customHeight="1">
      <c r="A41" s="150" t="str">
        <f>IFERROR(IF(INDEX(#REF!,MATCH(LEFT([2]PCA!#REF!,6),#REF!,0))&lt;&gt;"",INDEX(#REF!,MATCH(LEFT([2]PCA!#REF!,6),#REF!,0)),""),"")</f>
        <v/>
      </c>
    </row>
    <row r="42" spans="1:1" ht="12.75" customHeight="1">
      <c r="A42" s="150" t="str">
        <f>IFERROR(IF(INDEX(#REF!,MATCH(LEFT([2]PCA!#REF!,6),#REF!,0))&lt;&gt;"",INDEX(#REF!,MATCH(LEFT([2]PCA!#REF!,6),#REF!,0)),""),"")</f>
        <v/>
      </c>
    </row>
    <row r="43" spans="1:1" ht="12.75" customHeight="1">
      <c r="A43" s="150" t="str">
        <f>IFERROR(IF(INDEX(#REF!,MATCH(LEFT([2]PCA!#REF!,6),#REF!,0))&lt;&gt;"",INDEX(#REF!,MATCH(LEFT([2]PCA!#REF!,6),#REF!,0)),""),"")</f>
        <v/>
      </c>
    </row>
    <row r="44" spans="1:1" ht="12.75" customHeight="1">
      <c r="A44" s="150" t="str">
        <f>IFERROR(IF(INDEX(#REF!,MATCH(LEFT([2]PCA!#REF!,6),#REF!,0))&lt;&gt;"",INDEX(#REF!,MATCH(LEFT([2]PCA!#REF!,6),#REF!,0)),""),"")</f>
        <v/>
      </c>
    </row>
    <row r="45" spans="1:1" ht="12.75" customHeight="1">
      <c r="A45" s="150" t="str">
        <f>IFERROR(IF(INDEX(#REF!,MATCH(LEFT([2]PCA!#REF!,6),#REF!,0))&lt;&gt;"",INDEX(#REF!,MATCH(LEFT([2]PCA!#REF!,6),#REF!,0)),""),"")</f>
        <v/>
      </c>
    </row>
    <row r="46" spans="1:1" ht="12.75" customHeight="1">
      <c r="A46" s="150" t="str">
        <f>IFERROR(IF(INDEX(#REF!,MATCH(LEFT([2]PCA!#REF!,6),#REF!,0))&lt;&gt;"",INDEX(#REF!,MATCH(LEFT([2]PCA!#REF!,6),#REF!,0)),""),"")</f>
        <v/>
      </c>
    </row>
    <row r="47" spans="1:1" ht="12.75" customHeight="1">
      <c r="A47" s="150" t="str">
        <f>IFERROR(IF(INDEX(#REF!,MATCH(LEFT([2]PCA!#REF!,6),#REF!,0))&lt;&gt;"",INDEX(#REF!,MATCH(LEFT([2]PCA!#REF!,6),#REF!,0)),""),"")</f>
        <v/>
      </c>
    </row>
    <row r="48" spans="1:1" ht="12.75" customHeight="1">
      <c r="A48" s="150" t="str">
        <f>IFERROR(IF(INDEX(#REF!,MATCH(LEFT([2]PCA!#REF!,6),#REF!,0))&lt;&gt;"",INDEX(#REF!,MATCH(LEFT([2]PCA!#REF!,6),#REF!,0)),""),"")</f>
        <v/>
      </c>
    </row>
    <row r="49" spans="1:1" ht="12.75" customHeight="1">
      <c r="A49" s="150" t="str">
        <f>IFERROR(IF(INDEX(#REF!,MATCH(LEFT([2]PCA!#REF!,6),#REF!,0))&lt;&gt;"",INDEX(#REF!,MATCH(LEFT([2]PCA!#REF!,6),#REF!,0)),""),"")</f>
        <v/>
      </c>
    </row>
    <row r="50" spans="1:1" ht="12.75" customHeight="1">
      <c r="A50" s="150" t="str">
        <f>IFERROR(IF(INDEX(#REF!,MATCH(LEFT([2]PCA!#REF!,6),#REF!,0))&lt;&gt;"",INDEX(#REF!,MATCH(LEFT([2]PCA!#REF!,6),#REF!,0)),""),"")</f>
        <v/>
      </c>
    </row>
    <row r="51" spans="1:1" ht="12.75" customHeight="1">
      <c r="A51" s="150" t="str">
        <f>IFERROR(IF(INDEX(#REF!,MATCH(LEFT([2]PCA!#REF!,6),#REF!,0))&lt;&gt;"",INDEX(#REF!,MATCH(LEFT([2]PCA!#REF!,6),#REF!,0)),""),"")</f>
        <v/>
      </c>
    </row>
    <row r="52" spans="1:1" ht="12.75" customHeight="1">
      <c r="A52" s="150" t="str">
        <f>IFERROR(IF(INDEX(#REF!,MATCH(LEFT([2]PCA!#REF!,6),#REF!,0))&lt;&gt;"",INDEX(#REF!,MATCH(LEFT([2]PCA!#REF!,6),#REF!,0)),""),"")</f>
        <v/>
      </c>
    </row>
    <row r="53" spans="1:1" ht="12.75" customHeight="1">
      <c r="A53" s="150" t="str">
        <f>IFERROR(IF(INDEX(#REF!,MATCH(LEFT([2]PCA!#REF!,6),#REF!,0))&lt;&gt;"",INDEX(#REF!,MATCH(LEFT([2]PCA!#REF!,6),#REF!,0)),""),"")</f>
        <v/>
      </c>
    </row>
    <row r="54" spans="1:1" ht="12.75" customHeight="1">
      <c r="A54" s="150" t="str">
        <f>IFERROR(IF(INDEX(#REF!,MATCH(LEFT([2]PCA!#REF!,6),#REF!,0))&lt;&gt;"",INDEX(#REF!,MATCH(LEFT([2]PCA!#REF!,6),#REF!,0)),""),"")</f>
        <v/>
      </c>
    </row>
    <row r="55" spans="1:1" ht="12.75" customHeight="1">
      <c r="A55" s="150" t="str">
        <f>IFERROR(IF(INDEX(#REF!,MATCH(LEFT([2]PCA!#REF!,6),#REF!,0))&lt;&gt;"",INDEX(#REF!,MATCH(LEFT([2]PCA!#REF!,6),#REF!,0)),""),"")</f>
        <v/>
      </c>
    </row>
    <row r="56" spans="1:1" ht="12.75" customHeight="1">
      <c r="A56" s="150" t="str">
        <f>IFERROR(IF(INDEX(#REF!,MATCH(LEFT([2]PCA!#REF!,6),#REF!,0))&lt;&gt;"",INDEX(#REF!,MATCH(LEFT([2]PCA!#REF!,6),#REF!,0)),""),"")</f>
        <v/>
      </c>
    </row>
    <row r="57" spans="1:1" ht="12.75" customHeight="1">
      <c r="A57" s="150" t="str">
        <f>IFERROR(IF(INDEX(#REF!,MATCH(LEFT([2]PCA!#REF!,6),#REF!,0))&lt;&gt;"",INDEX(#REF!,MATCH(LEFT([2]PCA!#REF!,6),#REF!,0)),""),"")</f>
        <v/>
      </c>
    </row>
    <row r="58" spans="1:1" ht="12.75" customHeight="1">
      <c r="A58" s="150" t="str">
        <f>IFERROR(IF(INDEX(#REF!,MATCH(LEFT([2]PCA!#REF!,6),#REF!,0))&lt;&gt;"",INDEX(#REF!,MATCH(LEFT([2]PCA!#REF!,6),#REF!,0)),""),"")</f>
        <v/>
      </c>
    </row>
    <row r="59" spans="1:1" ht="12.75" customHeight="1">
      <c r="A59" s="150" t="str">
        <f>IFERROR(IF(INDEX(#REF!,MATCH(LEFT([2]PCA!#REF!,6),#REF!,0))&lt;&gt;"",INDEX(#REF!,MATCH(LEFT([2]PCA!#REF!,6),#REF!,0)),""),"")</f>
        <v/>
      </c>
    </row>
    <row r="60" spans="1:1" ht="12.75" customHeight="1">
      <c r="A60" s="150" t="str">
        <f>IFERROR(IF(INDEX(#REF!,MATCH(LEFT([2]PCA!#REF!,6),#REF!,0))&lt;&gt;"",INDEX(#REF!,MATCH(LEFT([2]PCA!#REF!,6),#REF!,0)),""),"")</f>
        <v/>
      </c>
    </row>
    <row r="61" spans="1:1" ht="12.75" customHeight="1"/>
    <row r="62" spans="1:1" ht="12.75" customHeight="1"/>
    <row r="63" spans="1:1" ht="12.75" customHeight="1"/>
    <row r="64" spans="1: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511811024" right="0.511811024" top="0.78740157499999996" bottom="0.78740157499999996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AC3"/>
  <sheetViews>
    <sheetView workbookViewId="0"/>
  </sheetViews>
  <sheetFormatPr defaultColWidth="12.5703125" defaultRowHeight="15" customHeight="1"/>
  <sheetData>
    <row r="1" spans="1:29">
      <c r="A1" s="227" t="s">
        <v>3668</v>
      </c>
      <c r="B1" s="227" t="s">
        <v>3669</v>
      </c>
      <c r="C1" s="227" t="s">
        <v>3670</v>
      </c>
      <c r="D1" s="227" t="s">
        <v>3671</v>
      </c>
      <c r="E1" s="227" t="s">
        <v>3672</v>
      </c>
      <c r="F1" s="227" t="s">
        <v>3673</v>
      </c>
      <c r="G1" s="227" t="s">
        <v>3674</v>
      </c>
      <c r="H1" s="227" t="s">
        <v>3675</v>
      </c>
      <c r="I1" s="227" t="s">
        <v>3676</v>
      </c>
      <c r="J1" s="227" t="s">
        <v>3677</v>
      </c>
      <c r="K1" s="227" t="s">
        <v>3678</v>
      </c>
      <c r="L1" s="227" t="s">
        <v>3679</v>
      </c>
      <c r="M1" s="227" t="s">
        <v>3680</v>
      </c>
      <c r="N1" s="227" t="s">
        <v>3681</v>
      </c>
      <c r="O1" s="227" t="s">
        <v>3682</v>
      </c>
      <c r="P1" s="227" t="s">
        <v>3683</v>
      </c>
      <c r="Q1" s="227" t="s">
        <v>3684</v>
      </c>
      <c r="R1" s="227" t="s">
        <v>3685</v>
      </c>
      <c r="S1" s="227" t="s">
        <v>3686</v>
      </c>
      <c r="T1" s="227" t="s">
        <v>3687</v>
      </c>
      <c r="U1" s="227" t="s">
        <v>3688</v>
      </c>
      <c r="V1" s="227" t="s">
        <v>3689</v>
      </c>
      <c r="W1" s="227" t="s">
        <v>3690</v>
      </c>
      <c r="X1" s="227" t="s">
        <v>3691</v>
      </c>
      <c r="Y1" s="227" t="s">
        <v>3692</v>
      </c>
      <c r="Z1" s="227" t="s">
        <v>3693</v>
      </c>
      <c r="AA1" s="227" t="s">
        <v>3694</v>
      </c>
      <c r="AB1" s="227" t="s">
        <v>3695</v>
      </c>
      <c r="AC1" s="227" t="s">
        <v>3696</v>
      </c>
    </row>
    <row r="2" spans="1:29">
      <c r="A2" s="227" t="s">
        <v>3697</v>
      </c>
      <c r="B2" s="227" t="s">
        <v>3698</v>
      </c>
      <c r="C2" s="227" t="s">
        <v>3699</v>
      </c>
      <c r="D2" s="227">
        <v>1129624565</v>
      </c>
      <c r="E2" s="227">
        <v>1</v>
      </c>
      <c r="F2" s="227">
        <v>2</v>
      </c>
      <c r="G2" s="227" t="s">
        <v>3700</v>
      </c>
      <c r="H2" s="227" t="s">
        <v>3701</v>
      </c>
      <c r="I2" s="227" t="s">
        <v>3702</v>
      </c>
      <c r="J2" s="227" t="s">
        <v>3703</v>
      </c>
      <c r="K2" s="227" t="s">
        <v>3704</v>
      </c>
      <c r="L2" s="227" t="s">
        <v>3704</v>
      </c>
      <c r="M2" s="227" t="s">
        <v>3705</v>
      </c>
      <c r="N2" s="227" t="b">
        <v>1</v>
      </c>
      <c r="O2" s="227" t="s">
        <v>3706</v>
      </c>
      <c r="P2" s="227" t="b">
        <v>0</v>
      </c>
      <c r="R2" s="227" t="b">
        <v>1</v>
      </c>
      <c r="S2" s="227" t="b">
        <v>0</v>
      </c>
      <c r="T2" s="227"/>
      <c r="X2" s="227" t="b">
        <v>0</v>
      </c>
      <c r="Y2" s="227"/>
      <c r="Z2" s="227"/>
      <c r="AA2" s="227" t="b">
        <v>0</v>
      </c>
      <c r="AC2" s="227" t="s">
        <v>3707</v>
      </c>
    </row>
    <row r="3" spans="1:29">
      <c r="A3" s="227"/>
      <c r="B3" s="227"/>
      <c r="C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R3" s="227"/>
      <c r="S3" s="227"/>
      <c r="X3" s="227"/>
      <c r="AA3" s="227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C305"/>
  <sheetViews>
    <sheetView showGridLines="0" workbookViewId="0">
      <pane ySplit="8" topLeftCell="A9" activePane="bottomLeft" state="frozen"/>
      <selection pane="bottomLeft" activeCell="B10" sqref="B10"/>
    </sheetView>
  </sheetViews>
  <sheetFormatPr defaultColWidth="12.5703125" defaultRowHeight="15" customHeight="1"/>
  <cols>
    <col min="1" max="2" width="19.7109375" customWidth="1"/>
    <col min="3" max="3" width="31.85546875" customWidth="1"/>
    <col min="4" max="4" width="14.85546875" customWidth="1"/>
    <col min="5" max="5" width="13" customWidth="1"/>
    <col min="6" max="6" width="27" customWidth="1"/>
    <col min="7" max="7" width="17.85546875" customWidth="1"/>
    <col min="8" max="8" width="12.42578125" customWidth="1"/>
    <col min="9" max="9" width="16.7109375" customWidth="1"/>
    <col min="10" max="10" width="12.42578125" customWidth="1"/>
    <col min="11" max="11" width="11.42578125" customWidth="1"/>
    <col min="12" max="12" width="15.5703125" customWidth="1"/>
    <col min="13" max="13" width="29.42578125" customWidth="1"/>
    <col min="14" max="17" width="15.42578125" customWidth="1"/>
    <col min="18" max="18" width="41.7109375" customWidth="1"/>
    <col min="19" max="19" width="53.140625" customWidth="1"/>
    <col min="20" max="20" width="14.7109375" customWidth="1"/>
    <col min="21" max="26" width="15.42578125" customWidth="1"/>
    <col min="27" max="27" width="17.140625" customWidth="1"/>
    <col min="28" max="28" width="15.85546875" customWidth="1"/>
    <col min="29" max="29" width="15.42578125" customWidth="1"/>
  </cols>
  <sheetData>
    <row r="1" spans="1:29" ht="15.7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5"/>
      <c r="T1" s="13"/>
      <c r="U1" s="13"/>
      <c r="V1" s="13"/>
      <c r="W1" s="13"/>
      <c r="X1" s="16"/>
      <c r="Y1" s="13"/>
      <c r="Z1" s="16"/>
      <c r="AA1" s="13"/>
      <c r="AB1" s="13"/>
      <c r="AC1" s="13"/>
    </row>
    <row r="2" spans="1:29" ht="45.75" customHeight="1">
      <c r="A2" s="17"/>
      <c r="B2" s="18"/>
      <c r="C2" s="18"/>
      <c r="D2" s="18"/>
      <c r="E2" s="18"/>
      <c r="F2" s="19" t="s">
        <v>19</v>
      </c>
      <c r="G2" s="18"/>
      <c r="H2" s="18"/>
      <c r="I2" s="18"/>
      <c r="J2" s="18"/>
      <c r="K2" s="18"/>
      <c r="L2" s="18"/>
      <c r="M2" s="18"/>
      <c r="N2" s="106"/>
      <c r="O2" s="17"/>
      <c r="P2" s="17"/>
      <c r="Q2" s="17"/>
      <c r="R2" s="17"/>
      <c r="S2" s="21"/>
      <c r="T2" s="17"/>
      <c r="U2" s="17"/>
      <c r="V2" s="17"/>
      <c r="W2" s="17"/>
      <c r="X2" s="22"/>
      <c r="Y2" s="17"/>
      <c r="Z2" s="22"/>
      <c r="AA2" s="17"/>
      <c r="AB2" s="17"/>
      <c r="AC2" s="17"/>
    </row>
    <row r="3" spans="1:29" ht="15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3"/>
      <c r="R3" s="23"/>
      <c r="S3" s="23"/>
      <c r="T3" s="23"/>
      <c r="U3" s="23"/>
      <c r="V3" s="23"/>
      <c r="W3" s="23"/>
      <c r="X3" s="24"/>
      <c r="Y3" s="23"/>
      <c r="Z3" s="24"/>
      <c r="AA3" s="23"/>
      <c r="AB3" s="23"/>
      <c r="AC3" s="23"/>
    </row>
    <row r="4" spans="1:29" ht="38.25" customHeight="1">
      <c r="A4" s="25"/>
      <c r="C4" s="26" t="s">
        <v>20</v>
      </c>
      <c r="D4" s="27"/>
      <c r="E4" s="273" t="s">
        <v>21</v>
      </c>
      <c r="F4" s="274"/>
      <c r="G4" s="274"/>
      <c r="H4" s="275"/>
      <c r="I4" s="27"/>
      <c r="J4" s="27"/>
      <c r="K4" s="27"/>
      <c r="L4" s="27"/>
      <c r="M4" s="13"/>
      <c r="O4" s="13"/>
      <c r="P4" s="13"/>
      <c r="Q4" s="23"/>
      <c r="R4" s="23"/>
      <c r="S4" s="23"/>
      <c r="T4" s="23"/>
      <c r="U4" s="23"/>
      <c r="V4" s="23"/>
      <c r="W4" s="23"/>
      <c r="X4" s="24"/>
      <c r="Y4" s="23"/>
      <c r="Z4" s="24"/>
      <c r="AA4" s="23"/>
      <c r="AB4" s="23"/>
      <c r="AC4" s="23"/>
    </row>
    <row r="5" spans="1:29" ht="30" customHeight="1">
      <c r="A5" s="25"/>
      <c r="C5" s="26" t="s">
        <v>22</v>
      </c>
      <c r="D5" s="27"/>
      <c r="E5" s="273" t="s">
        <v>23</v>
      </c>
      <c r="F5" s="274"/>
      <c r="G5" s="274"/>
      <c r="H5" s="275"/>
      <c r="I5" s="27"/>
      <c r="J5" s="27"/>
      <c r="K5" s="27"/>
      <c r="L5" s="27"/>
      <c r="M5" s="13"/>
      <c r="N5" s="13"/>
      <c r="O5" s="13"/>
      <c r="P5" s="13"/>
      <c r="Q5" s="23"/>
      <c r="R5" s="23"/>
      <c r="S5" s="23"/>
      <c r="T5" s="23"/>
      <c r="U5" s="23"/>
      <c r="V5" s="23"/>
      <c r="W5" s="23"/>
      <c r="X5" s="24"/>
      <c r="Y5" s="23"/>
      <c r="Z5" s="24"/>
      <c r="AA5" s="23"/>
      <c r="AB5" s="23"/>
      <c r="AC5" s="23"/>
    </row>
    <row r="6" spans="1:29" ht="15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23"/>
      <c r="R6" s="23"/>
      <c r="S6" s="23"/>
      <c r="T6" s="23"/>
      <c r="U6" s="23"/>
      <c r="V6" s="23"/>
      <c r="W6" s="23"/>
      <c r="X6" s="24"/>
      <c r="Y6" s="23"/>
      <c r="Z6" s="24"/>
      <c r="AA6" s="23"/>
      <c r="AB6" s="23"/>
      <c r="AC6" s="23"/>
    </row>
    <row r="7" spans="1:29" ht="15.75" customHeight="1">
      <c r="A7" s="13"/>
      <c r="B7" s="13"/>
      <c r="C7" s="13"/>
      <c r="D7" s="13"/>
      <c r="E7" s="13"/>
      <c r="F7" s="29">
        <f>SUBTOTAL(9,F9:F305)</f>
        <v>37023182.399999999</v>
      </c>
      <c r="G7" s="29">
        <f>F7*0.8</f>
        <v>29618545.920000002</v>
      </c>
      <c r="H7" s="13"/>
      <c r="I7" s="13"/>
      <c r="J7" s="13"/>
      <c r="K7" s="13"/>
      <c r="L7" s="13"/>
      <c r="M7" s="13"/>
      <c r="N7" s="13"/>
      <c r="O7" s="13"/>
      <c r="P7" s="13"/>
      <c r="Q7" s="23"/>
      <c r="R7" s="23"/>
      <c r="S7" s="23"/>
      <c r="T7" s="23"/>
      <c r="U7" s="23"/>
      <c r="V7" s="23"/>
      <c r="W7" s="23"/>
      <c r="X7" s="24"/>
      <c r="Y7" s="23"/>
      <c r="Z7" s="30"/>
      <c r="AA7" s="23"/>
      <c r="AB7" s="23"/>
      <c r="AC7" s="23"/>
    </row>
    <row r="8" spans="1:29" ht="50.25" customHeight="1">
      <c r="A8" s="32" t="s">
        <v>24</v>
      </c>
      <c r="B8" s="32" t="s">
        <v>25</v>
      </c>
      <c r="C8" s="32" t="s">
        <v>26</v>
      </c>
      <c r="D8" s="33" t="s">
        <v>27</v>
      </c>
      <c r="E8" s="33" t="s">
        <v>28</v>
      </c>
      <c r="F8" s="33" t="s">
        <v>29</v>
      </c>
      <c r="G8" s="33" t="s">
        <v>30</v>
      </c>
      <c r="H8" s="32" t="s">
        <v>31</v>
      </c>
      <c r="I8" s="33" t="s">
        <v>32</v>
      </c>
      <c r="J8" s="33"/>
      <c r="K8" s="33"/>
      <c r="L8" s="33" t="s">
        <v>33</v>
      </c>
      <c r="M8" s="33" t="s">
        <v>34</v>
      </c>
      <c r="N8" s="32" t="s">
        <v>35</v>
      </c>
      <c r="O8" s="32" t="s">
        <v>36</v>
      </c>
      <c r="P8" s="32" t="s">
        <v>37</v>
      </c>
      <c r="Q8" s="32" t="s">
        <v>0</v>
      </c>
      <c r="R8" s="32" t="s">
        <v>38</v>
      </c>
      <c r="S8" s="32" t="s">
        <v>39</v>
      </c>
      <c r="T8" s="32" t="s">
        <v>40</v>
      </c>
      <c r="U8" s="32" t="s">
        <v>41</v>
      </c>
      <c r="V8" s="32" t="s">
        <v>42</v>
      </c>
      <c r="W8" s="32" t="s">
        <v>1</v>
      </c>
      <c r="X8" s="34" t="s">
        <v>43</v>
      </c>
      <c r="Y8" s="32" t="s">
        <v>44</v>
      </c>
      <c r="Z8" s="34" t="s">
        <v>45</v>
      </c>
      <c r="AA8" s="32" t="s">
        <v>46</v>
      </c>
      <c r="AB8" s="32" t="s">
        <v>47</v>
      </c>
      <c r="AC8" s="32" t="s">
        <v>48</v>
      </c>
    </row>
    <row r="9" spans="1:29" ht="36.75" customHeight="1">
      <c r="A9" s="71"/>
      <c r="B9" s="71" t="s">
        <v>1407</v>
      </c>
      <c r="C9" s="107" t="s">
        <v>2450</v>
      </c>
      <c r="D9" s="108" t="s">
        <v>53</v>
      </c>
      <c r="E9" s="108">
        <v>1</v>
      </c>
      <c r="F9" s="109">
        <v>9000000</v>
      </c>
      <c r="G9" s="104" t="s">
        <v>54</v>
      </c>
      <c r="H9" s="110">
        <v>46266</v>
      </c>
      <c r="I9" s="101" t="s">
        <v>101</v>
      </c>
      <c r="J9" s="101" t="s">
        <v>56</v>
      </c>
      <c r="K9" s="101" t="s">
        <v>858</v>
      </c>
      <c r="L9" s="101" t="s">
        <v>91</v>
      </c>
      <c r="M9" s="111" t="s">
        <v>2451</v>
      </c>
      <c r="N9" s="69" t="s">
        <v>951</v>
      </c>
      <c r="O9" s="44" t="s">
        <v>2452</v>
      </c>
      <c r="P9" s="44"/>
      <c r="Q9" s="44"/>
      <c r="R9" s="45" t="str">
        <f t="array" ref="R9">IFERROR(INDEX('BANCO DE DADOS'!$C$3:$C305,MATCH(C9,'BANCO DE DADOS'!$B$3:$B305,0),0),"")</f>
        <v>DEPMAT</v>
      </c>
      <c r="S9" s="45" t="str">
        <f t="array" ref="S9">IFERROR(INDEX('BANCO DE DADOS'!$D$3:$D305,MATCH(C9,'BANCO DE DADOS'!$B$3:$B305,0),0),"")</f>
        <v>COMPRA DE EQUIPAMENTOS OPERACIONAIS ESPECIALIZADOS</v>
      </c>
      <c r="T9" s="44"/>
      <c r="U9" s="44"/>
      <c r="V9" s="45" t="str">
        <f t="array" ref="V9">IFERROR(INDEX(#REF!,MATCH($Q9,#REF!,0)),"")</f>
        <v/>
      </c>
      <c r="W9" s="45" t="str">
        <f t="array" ref="W9">IFERROR(INDEX(#REF!,MATCH($Q9,#REF!,0)),"")</f>
        <v/>
      </c>
      <c r="X9" s="46" t="str">
        <f t="array" ref="X9">IFERROR(INDEX(#REF!,MATCH($Q9,#REF!,0)),"")</f>
        <v/>
      </c>
      <c r="Y9" s="46" t="str">
        <f t="array" ref="Y9">IFERROR(INDEX(#REF!,MATCH($Q9,#REF!,0)),"")</f>
        <v/>
      </c>
      <c r="Z9" s="46" t="str">
        <f t="array" ref="Z9">IFERROR(INDEX(#REF!,MATCH($Q9,#REF!,0)),"")</f>
        <v/>
      </c>
      <c r="AA9" s="46" t="e">
        <f t="shared" ref="AA9:AA17" si="0">Z9+45</f>
        <v>#VALUE!</v>
      </c>
      <c r="AB9" s="44"/>
      <c r="AC9" s="44"/>
    </row>
    <row r="10" spans="1:29" ht="36.75" customHeight="1">
      <c r="A10" s="35" t="s">
        <v>2453</v>
      </c>
      <c r="B10" s="35" t="s">
        <v>894</v>
      </c>
      <c r="C10" s="36" t="s">
        <v>2454</v>
      </c>
      <c r="D10" s="37" t="s">
        <v>53</v>
      </c>
      <c r="E10" s="37">
        <v>12</v>
      </c>
      <c r="F10" s="112">
        <v>4740000</v>
      </c>
      <c r="G10" s="39" t="s">
        <v>54</v>
      </c>
      <c r="H10" s="40"/>
      <c r="I10" s="41" t="s">
        <v>101</v>
      </c>
      <c r="J10" s="41"/>
      <c r="K10" s="41"/>
      <c r="L10" s="41"/>
      <c r="M10" s="42"/>
      <c r="N10" s="44" t="s">
        <v>951</v>
      </c>
      <c r="O10" s="44" t="s">
        <v>2452</v>
      </c>
      <c r="P10" s="44"/>
      <c r="Q10" s="44"/>
      <c r="R10" s="45"/>
      <c r="S10" s="45"/>
      <c r="T10" s="44"/>
      <c r="U10" s="44"/>
      <c r="V10" s="45" t="str">
        <f t="array" ref="V10">IFERROR(INDEX(#REF!,MATCH($Q10,#REF!,0)),"")</f>
        <v/>
      </c>
      <c r="W10" s="45" t="str">
        <f t="array" ref="W10">IFERROR(INDEX(#REF!,MATCH($Q10,#REF!,0)),"")</f>
        <v/>
      </c>
      <c r="X10" s="46" t="str">
        <f t="array" ref="X10">IFERROR(INDEX(#REF!,MATCH($Q10,#REF!,0)),"")</f>
        <v/>
      </c>
      <c r="Y10" s="46" t="str">
        <f t="array" ref="Y10">IFERROR(INDEX(#REF!,MATCH($Q10,#REF!,0)),"")</f>
        <v/>
      </c>
      <c r="Z10" s="46" t="str">
        <f t="array" ref="Z10">IFERROR(INDEX(#REF!,MATCH($Q10,#REF!,0)),"")</f>
        <v/>
      </c>
      <c r="AA10" s="46" t="e">
        <f t="shared" si="0"/>
        <v>#VALUE!</v>
      </c>
      <c r="AB10" s="44"/>
      <c r="AC10" s="44"/>
    </row>
    <row r="11" spans="1:29" ht="15.75" customHeight="1">
      <c r="A11" s="71"/>
      <c r="B11" s="71" t="s">
        <v>1407</v>
      </c>
      <c r="C11" s="107" t="s">
        <v>2455</v>
      </c>
      <c r="D11" s="72" t="s">
        <v>53</v>
      </c>
      <c r="E11" s="72">
        <v>1</v>
      </c>
      <c r="F11" s="109">
        <v>2200000</v>
      </c>
      <c r="G11" s="74" t="s">
        <v>54</v>
      </c>
      <c r="H11" s="86">
        <v>46266</v>
      </c>
      <c r="I11" s="75" t="s">
        <v>101</v>
      </c>
      <c r="J11" s="75" t="s">
        <v>56</v>
      </c>
      <c r="K11" s="75" t="s">
        <v>858</v>
      </c>
      <c r="L11" s="75" t="s">
        <v>84</v>
      </c>
      <c r="M11" s="64" t="s">
        <v>2451</v>
      </c>
      <c r="N11" s="69" t="s">
        <v>951</v>
      </c>
      <c r="O11" s="44" t="s">
        <v>2452</v>
      </c>
      <c r="P11" s="44"/>
      <c r="Q11" s="44"/>
      <c r="R11" s="45" t="str">
        <f t="array" ref="R11">IFERROR(INDEX('BANCO DE DADOS'!$C$3:$C305,MATCH(C11,'BANCO DE DADOS'!$B$3:$B305,0),0),"")</f>
        <v/>
      </c>
      <c r="S11" s="45" t="str">
        <f t="array" ref="S11">IFERROR(INDEX('BANCO DE DADOS'!$D$3:$D305,MATCH(C11,'BANCO DE DADOS'!$B$3:$B305,0),0),"")</f>
        <v/>
      </c>
      <c r="T11" s="44"/>
      <c r="U11" s="44"/>
      <c r="V11" s="45" t="str">
        <f t="array" ref="V11">IFERROR(INDEX(#REF!,MATCH($Q11,#REF!,0)),"")</f>
        <v/>
      </c>
      <c r="W11" s="45" t="str">
        <f t="array" ref="W11">IFERROR(INDEX(#REF!,MATCH($Q11,#REF!,0)),"")</f>
        <v/>
      </c>
      <c r="X11" s="46" t="str">
        <f t="array" ref="X11">IFERROR(INDEX(#REF!,MATCH($Q11,#REF!,0)),"")</f>
        <v/>
      </c>
      <c r="Y11" s="46" t="str">
        <f t="array" ref="Y11">IFERROR(INDEX(#REF!,MATCH($Q11,#REF!,0)),"")</f>
        <v/>
      </c>
      <c r="Z11" s="46" t="str">
        <f t="array" ref="Z11">IFERROR(INDEX(#REF!,MATCH($Q11,#REF!,0)),"")</f>
        <v/>
      </c>
      <c r="AA11" s="46" t="e">
        <f t="shared" si="0"/>
        <v>#VALUE!</v>
      </c>
      <c r="AB11" s="44"/>
      <c r="AC11" s="44"/>
    </row>
    <row r="12" spans="1:29" ht="15.75" customHeight="1">
      <c r="A12" s="76"/>
      <c r="B12" s="76" t="s">
        <v>1560</v>
      </c>
      <c r="C12" s="113" t="s">
        <v>2456</v>
      </c>
      <c r="D12" s="77" t="s">
        <v>53</v>
      </c>
      <c r="E12" s="77">
        <v>1</v>
      </c>
      <c r="F12" s="109">
        <v>2000000</v>
      </c>
      <c r="G12" s="79" t="s">
        <v>54</v>
      </c>
      <c r="H12" s="87">
        <v>46266</v>
      </c>
      <c r="I12" s="61" t="s">
        <v>101</v>
      </c>
      <c r="J12" s="61" t="s">
        <v>56</v>
      </c>
      <c r="K12" s="61" t="s">
        <v>864</v>
      </c>
      <c r="L12" s="61" t="s">
        <v>84</v>
      </c>
      <c r="M12" s="62" t="s">
        <v>2451</v>
      </c>
      <c r="N12" s="70" t="s">
        <v>951</v>
      </c>
      <c r="O12" s="56" t="s">
        <v>2452</v>
      </c>
      <c r="P12" s="56"/>
      <c r="Q12" s="56"/>
      <c r="R12" s="57" t="str">
        <f t="array" ref="R12">IFERROR(INDEX('BANCO DE DADOS'!$C$3:$C305,MATCH(C12,'BANCO DE DADOS'!$B$3:$B305,0),0),"")</f>
        <v/>
      </c>
      <c r="S12" s="57" t="str">
        <f t="array" ref="S12">IFERROR(INDEX('BANCO DE DADOS'!$D$3:$D305,MATCH(C12,'BANCO DE DADOS'!$B$3:$B305,0),0),"")</f>
        <v/>
      </c>
      <c r="T12" s="56"/>
      <c r="U12" s="56"/>
      <c r="V12" s="57" t="str">
        <f t="array" ref="V12">IFERROR(INDEX(#REF!,MATCH($Q12,#REF!,0)),"")</f>
        <v/>
      </c>
      <c r="W12" s="57" t="str">
        <f t="array" ref="W12">IFERROR(INDEX(#REF!,MATCH($Q12,#REF!,0)),"")</f>
        <v/>
      </c>
      <c r="X12" s="58" t="str">
        <f t="array" ref="X12">IFERROR(INDEX(#REF!,MATCH($Q12,#REF!,0)),"")</f>
        <v/>
      </c>
      <c r="Y12" s="58" t="str">
        <f t="array" ref="Y12">IFERROR(INDEX(#REF!,MATCH($Q12,#REF!,0)),"")</f>
        <v/>
      </c>
      <c r="Z12" s="58" t="str">
        <f t="array" ref="Z12">IFERROR(INDEX(#REF!,MATCH($Q12,#REF!,0)),"")</f>
        <v/>
      </c>
      <c r="AA12" s="58" t="e">
        <f t="shared" si="0"/>
        <v>#VALUE!</v>
      </c>
      <c r="AB12" s="56"/>
      <c r="AC12" s="56"/>
    </row>
    <row r="13" spans="1:29" ht="15.75" customHeight="1">
      <c r="A13" s="71" t="s">
        <v>2453</v>
      </c>
      <c r="B13" s="71" t="s">
        <v>1049</v>
      </c>
      <c r="C13" s="107" t="s">
        <v>2457</v>
      </c>
      <c r="D13" s="72" t="s">
        <v>53</v>
      </c>
      <c r="E13" s="72">
        <v>400</v>
      </c>
      <c r="F13" s="109">
        <v>1712000</v>
      </c>
      <c r="G13" s="74" t="s">
        <v>54</v>
      </c>
      <c r="H13" s="86">
        <v>46266</v>
      </c>
      <c r="I13" s="75" t="s">
        <v>55</v>
      </c>
      <c r="J13" s="75" t="s">
        <v>56</v>
      </c>
      <c r="K13" s="75" t="s">
        <v>164</v>
      </c>
      <c r="L13" s="75" t="s">
        <v>84</v>
      </c>
      <c r="M13" s="64" t="s">
        <v>2451</v>
      </c>
      <c r="N13" s="69" t="s">
        <v>951</v>
      </c>
      <c r="O13" s="44" t="s">
        <v>2452</v>
      </c>
      <c r="P13" s="44"/>
      <c r="Q13" s="44"/>
      <c r="R13" s="45" t="str">
        <f t="array" ref="R13">IFERROR(INDEX('BANCO DE DADOS'!$C$3:$C305,MATCH(C13,'BANCO DE DADOS'!$B$3:$B305,0),0),"")</f>
        <v/>
      </c>
      <c r="S13" s="45" t="str">
        <f t="array" ref="S13">IFERROR(INDEX('BANCO DE DADOS'!$D$3:$D305,MATCH(C13,'BANCO DE DADOS'!$B$3:$B305,0),0),"")</f>
        <v/>
      </c>
      <c r="T13" s="44"/>
      <c r="U13" s="44"/>
      <c r="V13" s="45" t="str">
        <f t="array" ref="V13">IFERROR(INDEX(#REF!,MATCH($Q13,#REF!,0)),"")</f>
        <v/>
      </c>
      <c r="W13" s="45" t="str">
        <f t="array" ref="W13">IFERROR(INDEX(#REF!,MATCH($Q13,#REF!,0)),"")</f>
        <v/>
      </c>
      <c r="X13" s="46" t="str">
        <f t="array" ref="X13">IFERROR(INDEX(#REF!,MATCH($Q13,#REF!,0)),"")</f>
        <v/>
      </c>
      <c r="Y13" s="46" t="str">
        <f t="array" ref="Y13">IFERROR(INDEX(#REF!,MATCH($Q13,#REF!,0)),"")</f>
        <v/>
      </c>
      <c r="Z13" s="46" t="str">
        <f t="array" ref="Z13">IFERROR(INDEX(#REF!,MATCH($Q13,#REF!,0)),"")</f>
        <v/>
      </c>
      <c r="AA13" s="46" t="e">
        <f t="shared" si="0"/>
        <v>#VALUE!</v>
      </c>
      <c r="AB13" s="44"/>
      <c r="AC13" s="44"/>
    </row>
    <row r="14" spans="1:29" ht="15.75" customHeight="1">
      <c r="A14" s="76"/>
      <c r="B14" s="76" t="s">
        <v>1560</v>
      </c>
      <c r="C14" s="113" t="s">
        <v>2458</v>
      </c>
      <c r="D14" s="77" t="s">
        <v>53</v>
      </c>
      <c r="E14" s="77">
        <v>1</v>
      </c>
      <c r="F14" s="109">
        <v>1450000</v>
      </c>
      <c r="G14" s="79" t="s">
        <v>54</v>
      </c>
      <c r="H14" s="87">
        <v>46266</v>
      </c>
      <c r="I14" s="61" t="s">
        <v>101</v>
      </c>
      <c r="J14" s="61" t="s">
        <v>56</v>
      </c>
      <c r="K14" s="61" t="s">
        <v>864</v>
      </c>
      <c r="L14" s="61" t="s">
        <v>84</v>
      </c>
      <c r="M14" s="62" t="s">
        <v>2451</v>
      </c>
      <c r="N14" s="70" t="s">
        <v>951</v>
      </c>
      <c r="O14" s="56" t="s">
        <v>2452</v>
      </c>
      <c r="P14" s="56"/>
      <c r="Q14" s="56"/>
      <c r="R14" s="57" t="str">
        <f t="array" ref="R14">IFERROR(INDEX('BANCO DE DADOS'!$C$3:$C305,MATCH(C14,'BANCO DE DADOS'!$B$3:$B305,0),0),"")</f>
        <v/>
      </c>
      <c r="S14" s="57" t="str">
        <f t="array" ref="S14">IFERROR(INDEX('BANCO DE DADOS'!$D$3:$D305,MATCH(C14,'BANCO DE DADOS'!$B$3:$B305,0),0),"")</f>
        <v/>
      </c>
      <c r="T14" s="56"/>
      <c r="U14" s="56"/>
      <c r="V14" s="57" t="str">
        <f t="array" ref="V14">IFERROR(INDEX(#REF!,MATCH($Q14,#REF!,0)),"")</f>
        <v/>
      </c>
      <c r="W14" s="57" t="str">
        <f t="array" ref="W14">IFERROR(INDEX(#REF!,MATCH($Q14,#REF!,0)),"")</f>
        <v/>
      </c>
      <c r="X14" s="58" t="str">
        <f t="array" ref="X14">IFERROR(INDEX(#REF!,MATCH($Q14,#REF!,0)),"")</f>
        <v/>
      </c>
      <c r="Y14" s="58" t="str">
        <f t="array" ref="Y14">IFERROR(INDEX(#REF!,MATCH($Q14,#REF!,0)),"")</f>
        <v/>
      </c>
      <c r="Z14" s="58" t="str">
        <f t="array" ref="Z14">IFERROR(INDEX(#REF!,MATCH($Q14,#REF!,0)),"")</f>
        <v/>
      </c>
      <c r="AA14" s="58" t="e">
        <f t="shared" si="0"/>
        <v>#VALUE!</v>
      </c>
      <c r="AB14" s="56"/>
      <c r="AC14" s="56"/>
    </row>
    <row r="15" spans="1:29" ht="15.75" customHeight="1">
      <c r="A15" s="114" t="s">
        <v>2459</v>
      </c>
      <c r="B15" s="114" t="s">
        <v>51</v>
      </c>
      <c r="C15" s="115" t="s">
        <v>2460</v>
      </c>
      <c r="D15" s="116" t="s">
        <v>53</v>
      </c>
      <c r="E15" s="116">
        <v>1</v>
      </c>
      <c r="F15" s="117">
        <v>1306870</v>
      </c>
      <c r="G15" s="118" t="s">
        <v>54</v>
      </c>
      <c r="H15" s="119">
        <v>46266</v>
      </c>
      <c r="I15" s="120" t="s">
        <v>101</v>
      </c>
      <c r="J15" s="120" t="s">
        <v>56</v>
      </c>
      <c r="K15" s="120" t="s">
        <v>858</v>
      </c>
      <c r="L15" s="120" t="s">
        <v>84</v>
      </c>
      <c r="M15" s="121" t="s">
        <v>2451</v>
      </c>
      <c r="N15" s="122" t="s">
        <v>951</v>
      </c>
      <c r="O15" s="122" t="s">
        <v>2452</v>
      </c>
      <c r="P15" s="122"/>
      <c r="Q15" s="122"/>
      <c r="R15" s="123" t="str">
        <f t="array" ref="R15">IFERROR(INDEX('BANCO DE DADOS'!$C$3:$C305,MATCH(C15,'BANCO DE DADOS'!$B$3:$B305,0),0),"")</f>
        <v/>
      </c>
      <c r="S15" s="123" t="str">
        <f t="array" ref="S15">IFERROR(INDEX('BANCO DE DADOS'!$D$3:$D305,MATCH(C15,'BANCO DE DADOS'!$B$3:$B305,0),0),"")</f>
        <v/>
      </c>
      <c r="T15" s="122"/>
      <c r="U15" s="122"/>
      <c r="V15" s="123" t="str">
        <f t="array" ref="V15">IFERROR(INDEX(#REF!,MATCH($Q15,#REF!,0)),"")</f>
        <v/>
      </c>
      <c r="W15" s="123" t="str">
        <f t="array" ref="W15">IFERROR(INDEX(#REF!,MATCH($Q15,#REF!,0)),"")</f>
        <v/>
      </c>
      <c r="X15" s="124" t="str">
        <f t="array" ref="X15">IFERROR(INDEX(#REF!,MATCH($Q15,#REF!,0)),"")</f>
        <v/>
      </c>
      <c r="Y15" s="124" t="str">
        <f t="array" ref="Y15">IFERROR(INDEX(#REF!,MATCH($Q15,#REF!,0)),"")</f>
        <v/>
      </c>
      <c r="Z15" s="124" t="str">
        <f t="array" ref="Z15">IFERROR(INDEX(#REF!,MATCH($Q15,#REF!,0)),"")</f>
        <v/>
      </c>
      <c r="AA15" s="124" t="e">
        <f t="shared" si="0"/>
        <v>#VALUE!</v>
      </c>
      <c r="AB15" s="122"/>
      <c r="AC15" s="122"/>
    </row>
    <row r="16" spans="1:29" ht="15.75" customHeight="1">
      <c r="A16" s="76" t="s">
        <v>2453</v>
      </c>
      <c r="B16" s="76" t="s">
        <v>51</v>
      </c>
      <c r="C16" s="113" t="s">
        <v>2461</v>
      </c>
      <c r="D16" s="77" t="s">
        <v>583</v>
      </c>
      <c r="E16" s="77">
        <v>60</v>
      </c>
      <c r="F16" s="109">
        <v>1200000</v>
      </c>
      <c r="G16" s="79" t="s">
        <v>54</v>
      </c>
      <c r="H16" s="87">
        <v>46266</v>
      </c>
      <c r="I16" s="61" t="s">
        <v>101</v>
      </c>
      <c r="J16" s="61" t="s">
        <v>56</v>
      </c>
      <c r="K16" s="61" t="s">
        <v>858</v>
      </c>
      <c r="L16" s="61" t="s">
        <v>84</v>
      </c>
      <c r="M16" s="62" t="s">
        <v>2451</v>
      </c>
      <c r="N16" s="70" t="s">
        <v>951</v>
      </c>
      <c r="O16" s="56" t="s">
        <v>2452</v>
      </c>
      <c r="P16" s="56"/>
      <c r="Q16" s="56"/>
      <c r="R16" s="57" t="str">
        <f t="array" ref="R16">IFERROR(INDEX('BANCO DE DADOS'!$C$3:$C305,MATCH(C16,'BANCO DE DADOS'!$B$3:$B305,0),0),"")</f>
        <v/>
      </c>
      <c r="S16" s="57" t="str">
        <f t="array" ref="S16">IFERROR(INDEX('BANCO DE DADOS'!$D$3:$D305,MATCH(C16,'BANCO DE DADOS'!$B$3:$B305,0),0),"")</f>
        <v/>
      </c>
      <c r="T16" s="56"/>
      <c r="U16" s="56"/>
      <c r="V16" s="57" t="str">
        <f t="array" ref="V16">IFERROR(INDEX(#REF!,MATCH($Q16,#REF!,0)),"")</f>
        <v/>
      </c>
      <c r="W16" s="57" t="str">
        <f t="array" ref="W16">IFERROR(INDEX(#REF!,MATCH($Q16,#REF!,0)),"")</f>
        <v/>
      </c>
      <c r="X16" s="58" t="str">
        <f t="array" ref="X16">IFERROR(INDEX(#REF!,MATCH($Q16,#REF!,0)),"")</f>
        <v/>
      </c>
      <c r="Y16" s="58" t="str">
        <f t="array" ref="Y16">IFERROR(INDEX(#REF!,MATCH($Q16,#REF!,0)),"")</f>
        <v/>
      </c>
      <c r="Z16" s="58" t="str">
        <f t="array" ref="Z16">IFERROR(INDEX(#REF!,MATCH($Q16,#REF!,0)),"")</f>
        <v/>
      </c>
      <c r="AA16" s="58" t="e">
        <f t="shared" si="0"/>
        <v>#VALUE!</v>
      </c>
      <c r="AB16" s="56"/>
      <c r="AC16" s="56"/>
    </row>
    <row r="17" spans="1:29" ht="15.75" customHeight="1">
      <c r="A17" s="71"/>
      <c r="B17" s="71" t="s">
        <v>1407</v>
      </c>
      <c r="C17" s="107" t="s">
        <v>2462</v>
      </c>
      <c r="D17" s="72" t="s">
        <v>53</v>
      </c>
      <c r="E17" s="72">
        <v>100</v>
      </c>
      <c r="F17" s="109">
        <v>850000</v>
      </c>
      <c r="G17" s="74" t="s">
        <v>54</v>
      </c>
      <c r="H17" s="86">
        <v>46266</v>
      </c>
      <c r="I17" s="75" t="s">
        <v>101</v>
      </c>
      <c r="J17" s="75" t="s">
        <v>56</v>
      </c>
      <c r="K17" s="75" t="s">
        <v>858</v>
      </c>
      <c r="L17" s="75" t="s">
        <v>91</v>
      </c>
      <c r="M17" s="64" t="s">
        <v>2451</v>
      </c>
      <c r="N17" s="69" t="s">
        <v>951</v>
      </c>
      <c r="O17" s="69" t="s">
        <v>2452</v>
      </c>
      <c r="P17" s="44"/>
      <c r="Q17" s="44"/>
      <c r="R17" s="45" t="str">
        <f t="array" ref="R17">IFERROR(INDEX('BANCO DE DADOS'!$C$3:$C305,MATCH(C17,'BANCO DE DADOS'!$B$3:$B305,0),0),"")</f>
        <v/>
      </c>
      <c r="S17" s="45" t="str">
        <f t="array" ref="S17">IFERROR(INDEX('BANCO DE DADOS'!$D$3:$D305,MATCH(C17,'BANCO DE DADOS'!$B$3:$B305,0),0),"")</f>
        <v/>
      </c>
      <c r="T17" s="44"/>
      <c r="U17" s="44"/>
      <c r="V17" s="45" t="str">
        <f t="array" ref="V17">IFERROR(INDEX(#REF!,MATCH($Q17,#REF!,0)),"")</f>
        <v/>
      </c>
      <c r="W17" s="45" t="str">
        <f t="array" ref="W17">IFERROR(INDEX(#REF!,MATCH($Q17,#REF!,0)),"")</f>
        <v/>
      </c>
      <c r="X17" s="46" t="str">
        <f t="array" ref="X17">IFERROR(INDEX(#REF!,MATCH($Q17,#REF!,0)),"")</f>
        <v/>
      </c>
      <c r="Y17" s="46" t="str">
        <f t="array" ref="Y17">IFERROR(INDEX(#REF!,MATCH($Q17,#REF!,0)),"")</f>
        <v/>
      </c>
      <c r="Z17" s="46" t="str">
        <f t="array" ref="Z17">IFERROR(INDEX(#REF!,MATCH($Q17,#REF!,0)),"")</f>
        <v/>
      </c>
      <c r="AA17" s="46" t="e">
        <f t="shared" si="0"/>
        <v>#VALUE!</v>
      </c>
      <c r="AB17" s="44"/>
      <c r="AC17" s="44"/>
    </row>
    <row r="18" spans="1:29" ht="15.75" customHeight="1">
      <c r="A18" s="76" t="s">
        <v>2453</v>
      </c>
      <c r="B18" s="76" t="s">
        <v>894</v>
      </c>
      <c r="C18" s="113" t="s">
        <v>2463</v>
      </c>
      <c r="D18" s="77" t="s">
        <v>53</v>
      </c>
      <c r="E18" s="77">
        <v>1</v>
      </c>
      <c r="F18" s="109">
        <v>660000</v>
      </c>
      <c r="G18" s="79"/>
      <c r="H18" s="87"/>
      <c r="I18" s="61" t="s">
        <v>101</v>
      </c>
      <c r="J18" s="61"/>
      <c r="K18" s="61"/>
      <c r="L18" s="61"/>
      <c r="M18" s="62"/>
      <c r="N18" s="70"/>
      <c r="O18" s="56" t="s">
        <v>2452</v>
      </c>
      <c r="P18" s="56"/>
      <c r="Q18" s="56"/>
      <c r="R18" s="57"/>
      <c r="S18" s="57"/>
      <c r="T18" s="56"/>
      <c r="U18" s="56"/>
      <c r="V18" s="57"/>
      <c r="W18" s="57"/>
      <c r="X18" s="58"/>
      <c r="Y18" s="58"/>
      <c r="Z18" s="58"/>
      <c r="AA18" s="58"/>
      <c r="AB18" s="56"/>
      <c r="AC18" s="56"/>
    </row>
    <row r="19" spans="1:29" ht="15.75" customHeight="1">
      <c r="A19" s="71"/>
      <c r="B19" s="71" t="s">
        <v>1407</v>
      </c>
      <c r="C19" s="107" t="s">
        <v>2464</v>
      </c>
      <c r="D19" s="72" t="s">
        <v>53</v>
      </c>
      <c r="E19" s="72">
        <v>1</v>
      </c>
      <c r="F19" s="109">
        <v>630000</v>
      </c>
      <c r="G19" s="74" t="s">
        <v>54</v>
      </c>
      <c r="H19" s="86">
        <v>46266</v>
      </c>
      <c r="I19" s="75" t="s">
        <v>101</v>
      </c>
      <c r="J19" s="75" t="s">
        <v>56</v>
      </c>
      <c r="K19" s="75" t="s">
        <v>858</v>
      </c>
      <c r="L19" s="75" t="s">
        <v>84</v>
      </c>
      <c r="M19" s="64" t="s">
        <v>2451</v>
      </c>
      <c r="N19" s="69" t="s">
        <v>951</v>
      </c>
      <c r="O19" s="44" t="s">
        <v>2452</v>
      </c>
      <c r="P19" s="44"/>
      <c r="Q19" s="44"/>
      <c r="R19" s="45" t="str">
        <f t="array" ref="R19">IFERROR(INDEX('BANCO DE DADOS'!$C$3:$C305,MATCH(C19,'BANCO DE DADOS'!$B$3:$B305,0),0),"")</f>
        <v/>
      </c>
      <c r="S19" s="45" t="str">
        <f t="array" ref="S19">IFERROR(INDEX('BANCO DE DADOS'!$D$3:$D305,MATCH(C19,'BANCO DE DADOS'!$B$3:$B305,0),0),"")</f>
        <v/>
      </c>
      <c r="T19" s="44"/>
      <c r="U19" s="44"/>
      <c r="V19" s="45" t="str">
        <f t="array" ref="V19">IFERROR(INDEX(#REF!,MATCH($Q19,#REF!,0)),"")</f>
        <v/>
      </c>
      <c r="W19" s="45" t="str">
        <f t="array" ref="W19">IFERROR(INDEX(#REF!,MATCH($Q19,#REF!,0)),"")</f>
        <v/>
      </c>
      <c r="X19" s="46" t="str">
        <f t="array" ref="X19">IFERROR(INDEX(#REF!,MATCH($Q19,#REF!,0)),"")</f>
        <v/>
      </c>
      <c r="Y19" s="46" t="str">
        <f t="array" ref="Y19">IFERROR(INDEX(#REF!,MATCH($Q19,#REF!,0)),"")</f>
        <v/>
      </c>
      <c r="Z19" s="46" t="str">
        <f t="array" ref="Z19">IFERROR(INDEX(#REF!,MATCH($Q19,#REF!,0)),"")</f>
        <v/>
      </c>
      <c r="AA19" s="46" t="e">
        <f t="shared" ref="AA19:AA273" si="1">Z19+45</f>
        <v>#VALUE!</v>
      </c>
      <c r="AB19" s="44"/>
      <c r="AC19" s="44"/>
    </row>
    <row r="20" spans="1:29" ht="15.75" customHeight="1">
      <c r="A20" s="47"/>
      <c r="B20" s="47" t="s">
        <v>1407</v>
      </c>
      <c r="C20" s="60" t="s">
        <v>2465</v>
      </c>
      <c r="D20" s="49" t="s">
        <v>53</v>
      </c>
      <c r="E20" s="49">
        <v>1</v>
      </c>
      <c r="F20" s="112">
        <v>600000</v>
      </c>
      <c r="G20" s="51" t="s">
        <v>54</v>
      </c>
      <c r="H20" s="52">
        <v>46266</v>
      </c>
      <c r="I20" s="53" t="s">
        <v>55</v>
      </c>
      <c r="J20" s="53" t="s">
        <v>56</v>
      </c>
      <c r="K20" s="53" t="s">
        <v>83</v>
      </c>
      <c r="L20" s="53" t="s">
        <v>91</v>
      </c>
      <c r="M20" s="54" t="s">
        <v>148</v>
      </c>
      <c r="N20" s="56" t="s">
        <v>951</v>
      </c>
      <c r="O20" s="56" t="s">
        <v>2452</v>
      </c>
      <c r="P20" s="56"/>
      <c r="Q20" s="56"/>
      <c r="R20" s="57"/>
      <c r="S20" s="57" t="s">
        <v>2466</v>
      </c>
      <c r="T20" s="56"/>
      <c r="U20" s="56"/>
      <c r="V20" s="57" t="str">
        <f t="array" ref="V20">IFERROR(INDEX(#REF!,MATCH($Q20,#REF!,0)),"")</f>
        <v/>
      </c>
      <c r="W20" s="57" t="str">
        <f t="array" ref="W20">IFERROR(INDEX(#REF!,MATCH($Q20,#REF!,0)),"")</f>
        <v/>
      </c>
      <c r="X20" s="58" t="str">
        <f t="array" ref="X20">IFERROR(INDEX(#REF!,MATCH($Q20,#REF!,0)),"")</f>
        <v/>
      </c>
      <c r="Y20" s="58" t="str">
        <f t="array" ref="Y20">IFERROR(INDEX(#REF!,MATCH($Q20,#REF!,0)),"")</f>
        <v/>
      </c>
      <c r="Z20" s="58" t="str">
        <f t="array" ref="Z20">IFERROR(INDEX(#REF!,MATCH($Q20,#REF!,0)),"")</f>
        <v/>
      </c>
      <c r="AA20" s="58" t="e">
        <f t="shared" si="1"/>
        <v>#VALUE!</v>
      </c>
      <c r="AB20" s="56"/>
      <c r="AC20" s="56"/>
    </row>
    <row r="21" spans="1:29" ht="15.75" customHeight="1">
      <c r="A21" s="125"/>
      <c r="B21" s="125" t="s">
        <v>70</v>
      </c>
      <c r="C21" s="126" t="s">
        <v>2467</v>
      </c>
      <c r="D21" s="127" t="s">
        <v>53</v>
      </c>
      <c r="E21" s="127">
        <v>10</v>
      </c>
      <c r="F21" s="128">
        <v>550000</v>
      </c>
      <c r="G21" s="129" t="s">
        <v>54</v>
      </c>
      <c r="H21" s="130">
        <v>46266</v>
      </c>
      <c r="I21" s="131" t="s">
        <v>101</v>
      </c>
      <c r="J21" s="131" t="s">
        <v>56</v>
      </c>
      <c r="K21" s="131" t="s">
        <v>858</v>
      </c>
      <c r="L21" s="131" t="s">
        <v>84</v>
      </c>
      <c r="M21" s="132" t="s">
        <v>2451</v>
      </c>
      <c r="N21" s="133" t="s">
        <v>951</v>
      </c>
      <c r="O21" s="134" t="s">
        <v>2452</v>
      </c>
      <c r="P21" s="134"/>
      <c r="Q21" s="134"/>
      <c r="R21" s="135" t="str">
        <f t="array" ref="R21">IFERROR(INDEX('BANCO DE DADOS'!$C$3:$C305,MATCH(C21,'BANCO DE DADOS'!$B$3:$B305,0),0),"")</f>
        <v/>
      </c>
      <c r="S21" s="135" t="str">
        <f t="array" ref="S21">IFERROR(INDEX('BANCO DE DADOS'!$D$3:$D305,MATCH(C21,'BANCO DE DADOS'!$B$3:$B305,0),0),"")</f>
        <v/>
      </c>
      <c r="T21" s="134"/>
      <c r="U21" s="134"/>
      <c r="V21" s="135" t="str">
        <f t="array" ref="V21">IFERROR(INDEX(#REF!,MATCH($Q21,#REF!,0)),"")</f>
        <v/>
      </c>
      <c r="W21" s="135" t="str">
        <f t="array" ref="W21">IFERROR(INDEX(#REF!,MATCH($Q21,#REF!,0)),"")</f>
        <v/>
      </c>
      <c r="X21" s="136" t="str">
        <f t="array" ref="X21">IFERROR(INDEX(#REF!,MATCH($Q21,#REF!,0)),"")</f>
        <v/>
      </c>
      <c r="Y21" s="136" t="str">
        <f t="array" ref="Y21">IFERROR(INDEX(#REF!,MATCH($Q21,#REF!,0)),"")</f>
        <v/>
      </c>
      <c r="Z21" s="136" t="str">
        <f t="array" ref="Z21">IFERROR(INDEX(#REF!,MATCH($Q21,#REF!,0)),"")</f>
        <v/>
      </c>
      <c r="AA21" s="136" t="e">
        <f t="shared" si="1"/>
        <v>#VALUE!</v>
      </c>
      <c r="AB21" s="134"/>
      <c r="AC21" s="134"/>
    </row>
    <row r="22" spans="1:29" ht="15.75" customHeight="1">
      <c r="A22" s="47" t="s">
        <v>2468</v>
      </c>
      <c r="B22" s="47" t="s">
        <v>2469</v>
      </c>
      <c r="C22" s="60" t="s">
        <v>2470</v>
      </c>
      <c r="D22" s="49"/>
      <c r="E22" s="49"/>
      <c r="F22" s="112">
        <v>500000</v>
      </c>
      <c r="G22" s="51" t="s">
        <v>54</v>
      </c>
      <c r="H22" s="52">
        <v>46266</v>
      </c>
      <c r="I22" s="53" t="s">
        <v>101</v>
      </c>
      <c r="J22" s="53" t="s">
        <v>56</v>
      </c>
      <c r="K22" s="53" t="s">
        <v>858</v>
      </c>
      <c r="L22" s="53" t="s">
        <v>91</v>
      </c>
      <c r="M22" s="54" t="s">
        <v>73</v>
      </c>
      <c r="N22" s="56" t="s">
        <v>951</v>
      </c>
      <c r="O22" s="70" t="s">
        <v>2452</v>
      </c>
      <c r="P22" s="56"/>
      <c r="Q22" s="56"/>
      <c r="R22" s="57"/>
      <c r="S22" s="57" t="s">
        <v>2471</v>
      </c>
      <c r="T22" s="56"/>
      <c r="U22" s="56"/>
      <c r="V22" s="57" t="str">
        <f t="array" ref="V22">IFERROR(INDEX(#REF!,MATCH($Q22,#REF!,0)),"")</f>
        <v/>
      </c>
      <c r="W22" s="57" t="str">
        <f t="array" ref="W22">IFERROR(INDEX(#REF!,MATCH($Q22,#REF!,0)),"")</f>
        <v/>
      </c>
      <c r="X22" s="58" t="str">
        <f t="array" ref="X22">IFERROR(INDEX(#REF!,MATCH($Q22,#REF!,0)),"")</f>
        <v/>
      </c>
      <c r="Y22" s="58" t="str">
        <f t="array" ref="Y22">IFERROR(INDEX(#REF!,MATCH($Q22,#REF!,0)),"")</f>
        <v/>
      </c>
      <c r="Z22" s="58" t="str">
        <f t="array" ref="Z22">IFERROR(INDEX(#REF!,MATCH($Q22,#REF!,0)),"")</f>
        <v/>
      </c>
      <c r="AA22" s="58" t="e">
        <f t="shared" si="1"/>
        <v>#VALUE!</v>
      </c>
      <c r="AB22" s="56"/>
      <c r="AC22" s="56"/>
    </row>
    <row r="23" spans="1:29" ht="15.75" customHeight="1">
      <c r="A23" s="35" t="s">
        <v>2468</v>
      </c>
      <c r="B23" s="71" t="s">
        <v>848</v>
      </c>
      <c r="C23" s="107" t="s">
        <v>2472</v>
      </c>
      <c r="D23" s="72" t="s">
        <v>53</v>
      </c>
      <c r="E23" s="72">
        <v>1</v>
      </c>
      <c r="F23" s="109">
        <v>500000</v>
      </c>
      <c r="G23" s="74" t="s">
        <v>54</v>
      </c>
      <c r="H23" s="86">
        <v>46266</v>
      </c>
      <c r="I23" s="75" t="s">
        <v>101</v>
      </c>
      <c r="J23" s="75" t="s">
        <v>56</v>
      </c>
      <c r="K23" s="75" t="s">
        <v>858</v>
      </c>
      <c r="L23" s="75" t="s">
        <v>91</v>
      </c>
      <c r="M23" s="64" t="s">
        <v>2451</v>
      </c>
      <c r="N23" s="69" t="s">
        <v>951</v>
      </c>
      <c r="O23" s="69" t="s">
        <v>2452</v>
      </c>
      <c r="P23" s="44"/>
      <c r="Q23" s="44"/>
      <c r="R23" s="45" t="str">
        <f t="array" ref="R23">IFERROR(INDEX('BANCO DE DADOS'!$C$3:$C305,MATCH(C23,'BANCO DE DADOS'!$B$3:$B305,0),0),"")</f>
        <v/>
      </c>
      <c r="S23" s="45" t="str">
        <f t="array" ref="S23">IFERROR(INDEX('BANCO DE DADOS'!$D$3:$D305,MATCH(C23,'BANCO DE DADOS'!$B$3:$B305,0),0),"")</f>
        <v/>
      </c>
      <c r="T23" s="44"/>
      <c r="U23" s="44"/>
      <c r="V23" s="45" t="str">
        <f t="array" ref="V23">IFERROR(INDEX(#REF!,MATCH($Q23,#REF!,0)),"")</f>
        <v/>
      </c>
      <c r="W23" s="45" t="str">
        <f t="array" ref="W23">IFERROR(INDEX(#REF!,MATCH($Q23,#REF!,0)),"")</f>
        <v/>
      </c>
      <c r="X23" s="46" t="str">
        <f t="array" ref="X23">IFERROR(INDEX(#REF!,MATCH($Q23,#REF!,0)),"")</f>
        <v/>
      </c>
      <c r="Y23" s="46" t="str">
        <f t="array" ref="Y23">IFERROR(INDEX(#REF!,MATCH($Q23,#REF!,0)),"")</f>
        <v/>
      </c>
      <c r="Z23" s="46" t="str">
        <f t="array" ref="Z23">IFERROR(INDEX(#REF!,MATCH($Q23,#REF!,0)),"")</f>
        <v/>
      </c>
      <c r="AA23" s="46" t="e">
        <f t="shared" si="1"/>
        <v>#VALUE!</v>
      </c>
      <c r="AB23" s="44"/>
      <c r="AC23" s="44"/>
    </row>
    <row r="24" spans="1:29" ht="15.75" customHeight="1">
      <c r="A24" s="76"/>
      <c r="B24" s="76" t="s">
        <v>1560</v>
      </c>
      <c r="C24" s="113" t="s">
        <v>2473</v>
      </c>
      <c r="D24" s="77" t="s">
        <v>53</v>
      </c>
      <c r="E24" s="77">
        <v>1</v>
      </c>
      <c r="F24" s="109">
        <v>500000</v>
      </c>
      <c r="G24" s="79" t="s">
        <v>66</v>
      </c>
      <c r="H24" s="87">
        <v>46266</v>
      </c>
      <c r="I24" s="61" t="s">
        <v>101</v>
      </c>
      <c r="J24" s="61" t="s">
        <v>56</v>
      </c>
      <c r="K24" s="61" t="s">
        <v>864</v>
      </c>
      <c r="L24" s="61" t="s">
        <v>91</v>
      </c>
      <c r="M24" s="62" t="s">
        <v>2451</v>
      </c>
      <c r="N24" s="70" t="s">
        <v>951</v>
      </c>
      <c r="O24" s="56" t="s">
        <v>2452</v>
      </c>
      <c r="P24" s="56"/>
      <c r="Q24" s="56"/>
      <c r="R24" s="57" t="str">
        <f t="array" ref="R24">IFERROR(INDEX('BANCO DE DADOS'!$C$3:$C305,MATCH(C24,'BANCO DE DADOS'!$B$3:$B305,0),0),"")</f>
        <v>GEA - OBRAS</v>
      </c>
      <c r="S24" s="57" t="str">
        <f t="array" ref="S24">IFERROR(INDEX('BANCO DE DADOS'!$D$3:$D305,MATCH(C24,'BANCO DE DADOS'!$B$3:$B305,0),0),"")</f>
        <v>SERVIÇOS DE CONSULTORIA E PROJETOS</v>
      </c>
      <c r="T24" s="56"/>
      <c r="U24" s="56"/>
      <c r="V24" s="57" t="str">
        <f t="array" ref="V24">IFERROR(INDEX(#REF!,MATCH($Q24,#REF!,0)),"")</f>
        <v/>
      </c>
      <c r="W24" s="57" t="str">
        <f t="array" ref="W24">IFERROR(INDEX(#REF!,MATCH($Q24,#REF!,0)),"")</f>
        <v/>
      </c>
      <c r="X24" s="58" t="str">
        <f t="array" ref="X24">IFERROR(INDEX(#REF!,MATCH($Q24,#REF!,0)),"")</f>
        <v/>
      </c>
      <c r="Y24" s="58" t="str">
        <f t="array" ref="Y24">IFERROR(INDEX(#REF!,MATCH($Q24,#REF!,0)),"")</f>
        <v/>
      </c>
      <c r="Z24" s="58" t="str">
        <f t="array" ref="Z24">IFERROR(INDEX(#REF!,MATCH($Q24,#REF!,0)),"")</f>
        <v/>
      </c>
      <c r="AA24" s="58" t="e">
        <f t="shared" si="1"/>
        <v>#VALUE!</v>
      </c>
      <c r="AB24" s="56"/>
      <c r="AC24" s="56"/>
    </row>
    <row r="25" spans="1:29" ht="15.75" customHeight="1">
      <c r="A25" s="125" t="s">
        <v>2474</v>
      </c>
      <c r="B25" s="125" t="s">
        <v>70</v>
      </c>
      <c r="C25" s="126" t="s">
        <v>2475</v>
      </c>
      <c r="D25" s="127" t="s">
        <v>2476</v>
      </c>
      <c r="E25" s="127">
        <v>8500</v>
      </c>
      <c r="F25" s="128">
        <v>480000</v>
      </c>
      <c r="G25" s="129" t="s">
        <v>66</v>
      </c>
      <c r="H25" s="130">
        <v>46266</v>
      </c>
      <c r="I25" s="131" t="s">
        <v>55</v>
      </c>
      <c r="J25" s="131" t="s">
        <v>56</v>
      </c>
      <c r="K25" s="131" t="s">
        <v>72</v>
      </c>
      <c r="L25" s="131" t="s">
        <v>91</v>
      </c>
      <c r="M25" s="132" t="s">
        <v>2451</v>
      </c>
      <c r="N25" s="133" t="s">
        <v>951</v>
      </c>
      <c r="O25" s="134" t="s">
        <v>2452</v>
      </c>
      <c r="P25" s="134"/>
      <c r="Q25" s="134"/>
      <c r="R25" s="135" t="str">
        <f t="array" ref="R25">IFERROR(INDEX('BANCO DE DADOS'!$C$3:$C305,MATCH(C25,'BANCO DE DADOS'!$B$3:$B305,0),0),"")</f>
        <v/>
      </c>
      <c r="S25" s="135" t="str">
        <f t="array" ref="S25">IFERROR(INDEX('BANCO DE DADOS'!$D$3:$D305,MATCH(C25,'BANCO DE DADOS'!$B$3:$B305,0),0),"")</f>
        <v/>
      </c>
      <c r="T25" s="134"/>
      <c r="U25" s="134"/>
      <c r="V25" s="135" t="str">
        <f t="array" ref="V25">IFERROR(INDEX(#REF!,MATCH($Q25,#REF!,0)),"")</f>
        <v/>
      </c>
      <c r="W25" s="135" t="str">
        <f t="array" ref="W25">IFERROR(INDEX(#REF!,MATCH($Q25,#REF!,0)),"")</f>
        <v/>
      </c>
      <c r="X25" s="136" t="str">
        <f t="array" ref="X25">IFERROR(INDEX(#REF!,MATCH($Q25,#REF!,0)),"")</f>
        <v/>
      </c>
      <c r="Y25" s="136" t="str">
        <f t="array" ref="Y25">IFERROR(INDEX(#REF!,MATCH($Q25,#REF!,0)),"")</f>
        <v/>
      </c>
      <c r="Z25" s="136" t="str">
        <f t="array" ref="Z25">IFERROR(INDEX(#REF!,MATCH($Q25,#REF!,0)),"")</f>
        <v/>
      </c>
      <c r="AA25" s="136" t="e">
        <f t="shared" si="1"/>
        <v>#VALUE!</v>
      </c>
      <c r="AB25" s="134"/>
      <c r="AC25" s="134"/>
    </row>
    <row r="26" spans="1:29" ht="15.75" customHeight="1">
      <c r="A26" s="47"/>
      <c r="B26" s="47" t="s">
        <v>233</v>
      </c>
      <c r="C26" s="60" t="s">
        <v>2477</v>
      </c>
      <c r="D26" s="49" t="s">
        <v>53</v>
      </c>
      <c r="E26" s="49">
        <v>1</v>
      </c>
      <c r="F26" s="112">
        <v>480000</v>
      </c>
      <c r="G26" s="51" t="s">
        <v>54</v>
      </c>
      <c r="H26" s="52">
        <v>46143</v>
      </c>
      <c r="I26" s="53" t="s">
        <v>55</v>
      </c>
      <c r="J26" s="53" t="s">
        <v>56</v>
      </c>
      <c r="K26" s="53" t="s">
        <v>164</v>
      </c>
      <c r="L26" s="53" t="s">
        <v>91</v>
      </c>
      <c r="M26" s="54" t="s">
        <v>73</v>
      </c>
      <c r="N26" s="56" t="s">
        <v>951</v>
      </c>
      <c r="O26" s="56" t="s">
        <v>2452</v>
      </c>
      <c r="P26" s="56"/>
      <c r="Q26" s="56"/>
      <c r="R26" s="57" t="s">
        <v>2478</v>
      </c>
      <c r="S26" s="57" t="s">
        <v>2479</v>
      </c>
      <c r="T26" s="56"/>
      <c r="U26" s="56"/>
      <c r="V26" s="57" t="str">
        <f t="array" ref="V26">IFERROR(INDEX(#REF!,MATCH($Q26,#REF!,0)),"")</f>
        <v/>
      </c>
      <c r="W26" s="57" t="str">
        <f t="array" ref="W26">IFERROR(INDEX(#REF!,MATCH($Q26,#REF!,0)),"")</f>
        <v/>
      </c>
      <c r="X26" s="58" t="str">
        <f t="array" ref="X26">IFERROR(INDEX(#REF!,MATCH($Q26,#REF!,0)),"")</f>
        <v/>
      </c>
      <c r="Y26" s="58" t="str">
        <f t="array" ref="Y26">IFERROR(INDEX(#REF!,MATCH($Q26,#REF!,0)),"")</f>
        <v/>
      </c>
      <c r="Z26" s="58" t="str">
        <f t="array" ref="Z26">IFERROR(INDEX(#REF!,MATCH($Q26,#REF!,0)),"")</f>
        <v/>
      </c>
      <c r="AA26" s="58" t="e">
        <f t="shared" si="1"/>
        <v>#VALUE!</v>
      </c>
      <c r="AB26" s="56"/>
      <c r="AC26" s="56"/>
    </row>
    <row r="27" spans="1:29" ht="15.75" customHeight="1">
      <c r="A27" s="71"/>
      <c r="B27" s="71" t="s">
        <v>1407</v>
      </c>
      <c r="C27" s="107" t="s">
        <v>2480</v>
      </c>
      <c r="D27" s="72" t="s">
        <v>53</v>
      </c>
      <c r="E27" s="72">
        <v>1</v>
      </c>
      <c r="F27" s="73">
        <v>450000</v>
      </c>
      <c r="G27" s="74" t="s">
        <v>54</v>
      </c>
      <c r="H27" s="86">
        <v>46266</v>
      </c>
      <c r="I27" s="75" t="s">
        <v>101</v>
      </c>
      <c r="J27" s="75" t="s">
        <v>56</v>
      </c>
      <c r="K27" s="75" t="s">
        <v>858</v>
      </c>
      <c r="L27" s="75" t="s">
        <v>84</v>
      </c>
      <c r="M27" s="64" t="s">
        <v>2451</v>
      </c>
      <c r="N27" s="69" t="s">
        <v>951</v>
      </c>
      <c r="O27" s="44" t="s">
        <v>2452</v>
      </c>
      <c r="P27" s="44"/>
      <c r="Q27" s="44"/>
      <c r="R27" s="45" t="str">
        <f t="array" ref="R27">IFERROR(INDEX('BANCO DE DADOS'!$C$3:$C305,MATCH(C27,'BANCO DE DADOS'!$B$3:$B305,0),0),"")</f>
        <v/>
      </c>
      <c r="S27" s="45" t="str">
        <f t="array" ref="S27">IFERROR(INDEX('BANCO DE DADOS'!$D$3:$D305,MATCH(C27,'BANCO DE DADOS'!$B$3:$B305,0),0),"")</f>
        <v/>
      </c>
      <c r="T27" s="44"/>
      <c r="U27" s="44"/>
      <c r="V27" s="45" t="str">
        <f t="array" ref="V27">IFERROR(INDEX(#REF!,MATCH($Q27,#REF!,0)),"")</f>
        <v/>
      </c>
      <c r="W27" s="45" t="str">
        <f t="array" ref="W27">IFERROR(INDEX(#REF!,MATCH($Q27,#REF!,0)),"")</f>
        <v/>
      </c>
      <c r="X27" s="46" t="str">
        <f t="array" ref="X27">IFERROR(INDEX(#REF!,MATCH($Q27,#REF!,0)),"")</f>
        <v/>
      </c>
      <c r="Y27" s="46" t="str">
        <f t="array" ref="Y27">IFERROR(INDEX(#REF!,MATCH($Q27,#REF!,0)),"")</f>
        <v/>
      </c>
      <c r="Z27" s="46" t="str">
        <f t="array" ref="Z27">IFERROR(INDEX(#REF!,MATCH($Q27,#REF!,0)),"")</f>
        <v/>
      </c>
      <c r="AA27" s="46" t="e">
        <f t="shared" si="1"/>
        <v>#VALUE!</v>
      </c>
      <c r="AB27" s="44"/>
      <c r="AC27" s="44"/>
    </row>
    <row r="28" spans="1:29" ht="15.75" customHeight="1">
      <c r="A28" s="76"/>
      <c r="B28" s="76" t="s">
        <v>1560</v>
      </c>
      <c r="C28" s="113" t="s">
        <v>2481</v>
      </c>
      <c r="D28" s="77" t="s">
        <v>53</v>
      </c>
      <c r="E28" s="77">
        <v>1</v>
      </c>
      <c r="F28" s="78">
        <v>440000</v>
      </c>
      <c r="G28" s="79" t="s">
        <v>54</v>
      </c>
      <c r="H28" s="87">
        <v>46266</v>
      </c>
      <c r="I28" s="61" t="s">
        <v>101</v>
      </c>
      <c r="J28" s="61" t="s">
        <v>56</v>
      </c>
      <c r="K28" s="61" t="s">
        <v>864</v>
      </c>
      <c r="L28" s="61" t="s">
        <v>84</v>
      </c>
      <c r="M28" s="62" t="s">
        <v>2451</v>
      </c>
      <c r="N28" s="70" t="s">
        <v>951</v>
      </c>
      <c r="O28" s="56" t="s">
        <v>2452</v>
      </c>
      <c r="P28" s="56"/>
      <c r="Q28" s="56"/>
      <c r="R28" s="57" t="str">
        <f t="array" ref="R28">IFERROR(INDEX('BANCO DE DADOS'!$C$3:$C305,MATCH(C28,'BANCO DE DADOS'!$B$3:$B305,0),0),"")</f>
        <v>GEA - OBRAS</v>
      </c>
      <c r="S28" s="57" t="str">
        <f t="array" ref="S28">IFERROR(INDEX('BANCO DE DADOS'!$D$3:$D305,MATCH(C28,'BANCO DE DADOS'!$B$3:$B305,0),0),"")</f>
        <v>SERVIÇOS DE CONSTRUÇÃO - INFRAESTRUTURA PREDIAL</v>
      </c>
      <c r="T28" s="56"/>
      <c r="U28" s="56"/>
      <c r="V28" s="57" t="str">
        <f t="array" ref="V28">IFERROR(INDEX(#REF!,MATCH($Q28,#REF!,0)),"")</f>
        <v/>
      </c>
      <c r="W28" s="57" t="str">
        <f t="array" ref="W28">IFERROR(INDEX(#REF!,MATCH($Q28,#REF!,0)),"")</f>
        <v/>
      </c>
      <c r="X28" s="58" t="str">
        <f t="array" ref="X28">IFERROR(INDEX(#REF!,MATCH($Q28,#REF!,0)),"")</f>
        <v/>
      </c>
      <c r="Y28" s="58" t="str">
        <f t="array" ref="Y28">IFERROR(INDEX(#REF!,MATCH($Q28,#REF!,0)),"")</f>
        <v/>
      </c>
      <c r="Z28" s="58" t="str">
        <f t="array" ref="Z28">IFERROR(INDEX(#REF!,MATCH($Q28,#REF!,0)),"")</f>
        <v/>
      </c>
      <c r="AA28" s="58" t="e">
        <f t="shared" si="1"/>
        <v>#VALUE!</v>
      </c>
      <c r="AB28" s="56"/>
      <c r="AC28" s="56"/>
    </row>
    <row r="29" spans="1:29" ht="15.75" customHeight="1">
      <c r="A29" s="137" t="s">
        <v>2468</v>
      </c>
      <c r="B29" s="137" t="s">
        <v>70</v>
      </c>
      <c r="C29" s="138" t="s">
        <v>2482</v>
      </c>
      <c r="D29" s="139" t="s">
        <v>2476</v>
      </c>
      <c r="E29" s="139">
        <v>5000</v>
      </c>
      <c r="F29" s="140">
        <v>400000</v>
      </c>
      <c r="G29" s="141" t="s">
        <v>66</v>
      </c>
      <c r="H29" s="142">
        <v>46266</v>
      </c>
      <c r="I29" s="143" t="s">
        <v>55</v>
      </c>
      <c r="J29" s="143" t="s">
        <v>56</v>
      </c>
      <c r="K29" s="143" t="s">
        <v>72</v>
      </c>
      <c r="L29" s="143" t="s">
        <v>58</v>
      </c>
      <c r="M29" s="144" t="s">
        <v>148</v>
      </c>
      <c r="N29" s="134" t="s">
        <v>951</v>
      </c>
      <c r="O29" s="134" t="s">
        <v>2452</v>
      </c>
      <c r="P29" s="134"/>
      <c r="Q29" s="134"/>
      <c r="R29" s="135"/>
      <c r="S29" s="135" t="s">
        <v>2483</v>
      </c>
      <c r="T29" s="134"/>
      <c r="U29" s="134"/>
      <c r="V29" s="135" t="str">
        <f t="array" ref="V29">IFERROR(INDEX(#REF!,MATCH($Q29,#REF!,0)),"")</f>
        <v/>
      </c>
      <c r="W29" s="135" t="str">
        <f t="array" ref="W29">IFERROR(INDEX(#REF!,MATCH($Q29,#REF!,0)),"")</f>
        <v/>
      </c>
      <c r="X29" s="136" t="str">
        <f t="array" ref="X29">IFERROR(INDEX(#REF!,MATCH($Q29,#REF!,0)),"")</f>
        <v/>
      </c>
      <c r="Y29" s="136" t="str">
        <f t="array" ref="Y29">IFERROR(INDEX(#REF!,MATCH($Q29,#REF!,0)),"")</f>
        <v/>
      </c>
      <c r="Z29" s="136" t="str">
        <f t="array" ref="Z29">IFERROR(INDEX(#REF!,MATCH($Q29,#REF!,0)),"")</f>
        <v/>
      </c>
      <c r="AA29" s="136" t="e">
        <f t="shared" si="1"/>
        <v>#VALUE!</v>
      </c>
      <c r="AB29" s="134"/>
      <c r="AC29" s="134"/>
    </row>
    <row r="30" spans="1:29" ht="15.75" customHeight="1">
      <c r="A30" s="125"/>
      <c r="B30" s="125" t="s">
        <v>1407</v>
      </c>
      <c r="C30" s="126" t="s">
        <v>2484</v>
      </c>
      <c r="D30" s="127" t="s">
        <v>53</v>
      </c>
      <c r="E30" s="127">
        <v>1</v>
      </c>
      <c r="F30" s="128">
        <v>350000</v>
      </c>
      <c r="G30" s="129" t="s">
        <v>54</v>
      </c>
      <c r="H30" s="130">
        <v>46266</v>
      </c>
      <c r="I30" s="131" t="s">
        <v>101</v>
      </c>
      <c r="J30" s="131" t="s">
        <v>56</v>
      </c>
      <c r="K30" s="131" t="s">
        <v>858</v>
      </c>
      <c r="L30" s="131" t="s">
        <v>84</v>
      </c>
      <c r="M30" s="132" t="s">
        <v>2451</v>
      </c>
      <c r="N30" s="133" t="s">
        <v>951</v>
      </c>
      <c r="O30" s="134" t="s">
        <v>2452</v>
      </c>
      <c r="P30" s="134"/>
      <c r="Q30" s="134"/>
      <c r="R30" s="135" t="str">
        <f t="array" ref="R30">IFERROR(INDEX('BANCO DE DADOS'!$C$3:$C305,MATCH(C30,'BANCO DE DADOS'!$B$3:$B305,0),0),"")</f>
        <v/>
      </c>
      <c r="S30" s="135" t="str">
        <f t="array" ref="S30">IFERROR(INDEX('BANCO DE DADOS'!$D$3:$D305,MATCH(C30,'BANCO DE DADOS'!$B$3:$B305,0),0),"")</f>
        <v/>
      </c>
      <c r="T30" s="134"/>
      <c r="U30" s="134"/>
      <c r="V30" s="135" t="str">
        <f t="array" ref="V30">IFERROR(INDEX(#REF!,MATCH($Q30,#REF!,0)),"")</f>
        <v/>
      </c>
      <c r="W30" s="135" t="str">
        <f t="array" ref="W30">IFERROR(INDEX(#REF!,MATCH($Q30,#REF!,0)),"")</f>
        <v/>
      </c>
      <c r="X30" s="136" t="str">
        <f t="array" ref="X30">IFERROR(INDEX(#REF!,MATCH($Q30,#REF!,0)),"")</f>
        <v/>
      </c>
      <c r="Y30" s="136" t="str">
        <f t="array" ref="Y30">IFERROR(INDEX(#REF!,MATCH($Q30,#REF!,0)),"")</f>
        <v/>
      </c>
      <c r="Z30" s="136" t="str">
        <f t="array" ref="Z30">IFERROR(INDEX(#REF!,MATCH($Q30,#REF!,0)),"")</f>
        <v/>
      </c>
      <c r="AA30" s="136" t="e">
        <f t="shared" si="1"/>
        <v>#VALUE!</v>
      </c>
      <c r="AB30" s="134"/>
      <c r="AC30" s="134"/>
    </row>
    <row r="31" spans="1:29" ht="15.75" customHeight="1">
      <c r="A31" s="35"/>
      <c r="B31" s="35" t="s">
        <v>70</v>
      </c>
      <c r="C31" s="36" t="s">
        <v>2485</v>
      </c>
      <c r="D31" s="37" t="s">
        <v>53</v>
      </c>
      <c r="E31" s="37">
        <v>12</v>
      </c>
      <c r="F31" s="73">
        <v>447000</v>
      </c>
      <c r="G31" s="39" t="s">
        <v>54</v>
      </c>
      <c r="H31" s="40">
        <v>46266</v>
      </c>
      <c r="I31" s="41" t="s">
        <v>55</v>
      </c>
      <c r="J31" s="41" t="s">
        <v>56</v>
      </c>
      <c r="K31" s="41" t="s">
        <v>72</v>
      </c>
      <c r="L31" s="41" t="s">
        <v>84</v>
      </c>
      <c r="M31" s="42" t="s">
        <v>2486</v>
      </c>
      <c r="N31" s="44" t="s">
        <v>951</v>
      </c>
      <c r="O31" s="44" t="s">
        <v>2452</v>
      </c>
      <c r="P31" s="44"/>
      <c r="Q31" s="44"/>
      <c r="R31" s="45"/>
      <c r="S31" s="45" t="s">
        <v>2487</v>
      </c>
      <c r="T31" s="44"/>
      <c r="U31" s="44"/>
      <c r="V31" s="45" t="str">
        <f t="array" ref="V31">IFERROR(INDEX(#REF!,MATCH($Q31,#REF!,0)),"")</f>
        <v/>
      </c>
      <c r="W31" s="45" t="str">
        <f t="array" ref="W31">IFERROR(INDEX(#REF!,MATCH($Q31,#REF!,0)),"")</f>
        <v/>
      </c>
      <c r="X31" s="46" t="str">
        <f t="array" ref="X31">IFERROR(INDEX(#REF!,MATCH($Q31,#REF!,0)),"")</f>
        <v/>
      </c>
      <c r="Y31" s="46" t="str">
        <f t="array" ref="Y31">IFERROR(INDEX(#REF!,MATCH($Q31,#REF!,0)),"")</f>
        <v/>
      </c>
      <c r="Z31" s="46" t="str">
        <f t="array" ref="Z31">IFERROR(INDEX(#REF!,MATCH($Q31,#REF!,0)),"")</f>
        <v/>
      </c>
      <c r="AA31" s="46" t="e">
        <f t="shared" si="1"/>
        <v>#VALUE!</v>
      </c>
      <c r="AB31" s="44"/>
      <c r="AC31" s="44"/>
    </row>
    <row r="32" spans="1:29" ht="15.75" customHeight="1">
      <c r="A32" s="76"/>
      <c r="B32" s="76" t="s">
        <v>1560</v>
      </c>
      <c r="C32" s="113" t="s">
        <v>2488</v>
      </c>
      <c r="D32" s="77" t="s">
        <v>53</v>
      </c>
      <c r="E32" s="77">
        <v>1</v>
      </c>
      <c r="F32" s="78">
        <v>300000</v>
      </c>
      <c r="G32" s="79" t="s">
        <v>66</v>
      </c>
      <c r="H32" s="87">
        <v>46266</v>
      </c>
      <c r="I32" s="61" t="s">
        <v>101</v>
      </c>
      <c r="J32" s="61" t="s">
        <v>56</v>
      </c>
      <c r="K32" s="61" t="s">
        <v>864</v>
      </c>
      <c r="L32" s="61" t="s">
        <v>91</v>
      </c>
      <c r="M32" s="62" t="s">
        <v>2451</v>
      </c>
      <c r="N32" s="70" t="s">
        <v>951</v>
      </c>
      <c r="O32" s="56" t="s">
        <v>2452</v>
      </c>
      <c r="P32" s="56"/>
      <c r="Q32" s="56"/>
      <c r="R32" s="57" t="str">
        <f t="array" ref="R32">IFERROR(INDEX('BANCO DE DADOS'!$C$3:$C305,MATCH(C32,'BANCO DE DADOS'!$B$3:$B305,0),0),"")</f>
        <v/>
      </c>
      <c r="S32" s="57" t="str">
        <f t="array" ref="S32">IFERROR(INDEX('BANCO DE DADOS'!$D$3:$D305,MATCH(C32,'BANCO DE DADOS'!$B$3:$B305,0),0),"")</f>
        <v/>
      </c>
      <c r="T32" s="56"/>
      <c r="U32" s="56"/>
      <c r="V32" s="57" t="str">
        <f t="array" ref="V32">IFERROR(INDEX(#REF!,MATCH($Q32,#REF!,0)),"")</f>
        <v/>
      </c>
      <c r="W32" s="57" t="str">
        <f t="array" ref="W32">IFERROR(INDEX(#REF!,MATCH($Q32,#REF!,0)),"")</f>
        <v/>
      </c>
      <c r="X32" s="58" t="str">
        <f t="array" ref="X32">IFERROR(INDEX(#REF!,MATCH($Q32,#REF!,0)),"")</f>
        <v/>
      </c>
      <c r="Y32" s="58" t="str">
        <f t="array" ref="Y32">IFERROR(INDEX(#REF!,MATCH($Q32,#REF!,0)),"")</f>
        <v/>
      </c>
      <c r="Z32" s="58" t="str">
        <f t="array" ref="Z32">IFERROR(INDEX(#REF!,MATCH($Q32,#REF!,0)),"")</f>
        <v/>
      </c>
      <c r="AA32" s="58" t="e">
        <f t="shared" si="1"/>
        <v>#VALUE!</v>
      </c>
      <c r="AB32" s="56"/>
      <c r="AC32" s="56"/>
    </row>
    <row r="33" spans="1:29" ht="15.75" customHeight="1">
      <c r="A33" s="71"/>
      <c r="B33" s="71" t="s">
        <v>51</v>
      </c>
      <c r="C33" s="107" t="s">
        <v>2489</v>
      </c>
      <c r="D33" s="72" t="s">
        <v>53</v>
      </c>
      <c r="E33" s="72">
        <v>1</v>
      </c>
      <c r="F33" s="73">
        <v>300000</v>
      </c>
      <c r="G33" s="74" t="s">
        <v>54</v>
      </c>
      <c r="H33" s="86">
        <v>46266</v>
      </c>
      <c r="I33" s="75" t="s">
        <v>101</v>
      </c>
      <c r="J33" s="75" t="s">
        <v>56</v>
      </c>
      <c r="K33" s="75" t="s">
        <v>858</v>
      </c>
      <c r="L33" s="75" t="s">
        <v>91</v>
      </c>
      <c r="M33" s="64" t="s">
        <v>2451</v>
      </c>
      <c r="N33" s="69" t="s">
        <v>951</v>
      </c>
      <c r="O33" s="44" t="s">
        <v>2452</v>
      </c>
      <c r="P33" s="44"/>
      <c r="Q33" s="44"/>
      <c r="R33" s="45" t="str">
        <f t="array" ref="R33">IFERROR(INDEX('BANCO DE DADOS'!$C$3:$C305,MATCH(C33,'BANCO DE DADOS'!$B$3:$B305,0),0),"")</f>
        <v/>
      </c>
      <c r="S33" s="45" t="str">
        <f t="array" ref="S33">IFERROR(INDEX('BANCO DE DADOS'!$D$3:$D305,MATCH(C33,'BANCO DE DADOS'!$B$3:$B305,0),0),"")</f>
        <v/>
      </c>
      <c r="T33" s="44"/>
      <c r="U33" s="44"/>
      <c r="V33" s="45" t="str">
        <f t="array" ref="V33">IFERROR(INDEX(#REF!,MATCH($Q33,#REF!,0)),"")</f>
        <v/>
      </c>
      <c r="W33" s="45" t="str">
        <f t="array" ref="W33">IFERROR(INDEX(#REF!,MATCH($Q33,#REF!,0)),"")</f>
        <v/>
      </c>
      <c r="X33" s="46" t="str">
        <f t="array" ref="X33">IFERROR(INDEX(#REF!,MATCH($Q33,#REF!,0)),"")</f>
        <v/>
      </c>
      <c r="Y33" s="46" t="str">
        <f t="array" ref="Y33">IFERROR(INDEX(#REF!,MATCH($Q33,#REF!,0)),"")</f>
        <v/>
      </c>
      <c r="Z33" s="46" t="str">
        <f t="array" ref="Z33">IFERROR(INDEX(#REF!,MATCH($Q33,#REF!,0)),"")</f>
        <v/>
      </c>
      <c r="AA33" s="46" t="e">
        <f t="shared" si="1"/>
        <v>#VALUE!</v>
      </c>
      <c r="AB33" s="44"/>
      <c r="AC33" s="44"/>
    </row>
    <row r="34" spans="1:29" ht="15.75" customHeight="1">
      <c r="A34" s="76"/>
      <c r="B34" s="76" t="s">
        <v>51</v>
      </c>
      <c r="C34" s="113" t="s">
        <v>2490</v>
      </c>
      <c r="D34" s="77" t="s">
        <v>53</v>
      </c>
      <c r="E34" s="77">
        <v>35</v>
      </c>
      <c r="F34" s="78">
        <v>280000</v>
      </c>
      <c r="G34" s="79" t="s">
        <v>54</v>
      </c>
      <c r="H34" s="87">
        <v>46266</v>
      </c>
      <c r="I34" s="61" t="s">
        <v>101</v>
      </c>
      <c r="J34" s="61" t="s">
        <v>56</v>
      </c>
      <c r="K34" s="61" t="s">
        <v>858</v>
      </c>
      <c r="L34" s="61" t="s">
        <v>91</v>
      </c>
      <c r="M34" s="62" t="s">
        <v>2451</v>
      </c>
      <c r="N34" s="70" t="s">
        <v>951</v>
      </c>
      <c r="O34" s="56" t="s">
        <v>2452</v>
      </c>
      <c r="P34" s="56"/>
      <c r="Q34" s="56"/>
      <c r="R34" s="57" t="str">
        <f t="array" ref="R34">IFERROR(INDEX('BANCO DE DADOS'!$C$3:$C305,MATCH(C34,'BANCO DE DADOS'!$B$3:$B305,0),0),"")</f>
        <v>DOP - EPI SALVAMENTO TERRESTRE</v>
      </c>
      <c r="S34" s="57" t="str">
        <f t="array" ref="S34">IFERROR(INDEX('BANCO DE DADOS'!$D$3:$D305,MATCH(C34,'BANCO DE DADOS'!$B$3:$B305,0),0),"")</f>
        <v>COMPRA DE EQUIPAMENTOS DE PROTEÇÃO RESPIRATÓRIA</v>
      </c>
      <c r="T34" s="56"/>
      <c r="U34" s="56"/>
      <c r="V34" s="57" t="str">
        <f t="array" ref="V34">IFERROR(INDEX(#REF!,MATCH($Q34,#REF!,0)),"")</f>
        <v/>
      </c>
      <c r="W34" s="57" t="str">
        <f t="array" ref="W34">IFERROR(INDEX(#REF!,MATCH($Q34,#REF!,0)),"")</f>
        <v/>
      </c>
      <c r="X34" s="58" t="str">
        <f t="array" ref="X34">IFERROR(INDEX(#REF!,MATCH($Q34,#REF!,0)),"")</f>
        <v/>
      </c>
      <c r="Y34" s="58" t="str">
        <f t="array" ref="Y34">IFERROR(INDEX(#REF!,MATCH($Q34,#REF!,0)),"")</f>
        <v/>
      </c>
      <c r="Z34" s="58" t="str">
        <f t="array" ref="Z34">IFERROR(INDEX(#REF!,MATCH($Q34,#REF!,0)),"")</f>
        <v/>
      </c>
      <c r="AA34" s="58" t="e">
        <f t="shared" si="1"/>
        <v>#VALUE!</v>
      </c>
      <c r="AB34" s="56"/>
      <c r="AC34" s="56"/>
    </row>
    <row r="35" spans="1:29" ht="15.75" customHeight="1">
      <c r="A35" s="71" t="s">
        <v>2453</v>
      </c>
      <c r="B35" s="71" t="s">
        <v>51</v>
      </c>
      <c r="C35" s="107" t="s">
        <v>2491</v>
      </c>
      <c r="D35" s="72" t="s">
        <v>53</v>
      </c>
      <c r="E35" s="72">
        <v>2</v>
      </c>
      <c r="F35" s="73">
        <v>252000</v>
      </c>
      <c r="G35" s="74" t="s">
        <v>54</v>
      </c>
      <c r="H35" s="86">
        <v>46266</v>
      </c>
      <c r="I35" s="75" t="s">
        <v>101</v>
      </c>
      <c r="J35" s="75" t="s">
        <v>56</v>
      </c>
      <c r="K35" s="75" t="s">
        <v>858</v>
      </c>
      <c r="L35" s="75" t="s">
        <v>91</v>
      </c>
      <c r="M35" s="64" t="s">
        <v>2451</v>
      </c>
      <c r="N35" s="69" t="s">
        <v>951</v>
      </c>
      <c r="O35" s="44" t="s">
        <v>2452</v>
      </c>
      <c r="P35" s="44"/>
      <c r="Q35" s="44"/>
      <c r="R35" s="45" t="str">
        <f t="array" ref="R35">IFERROR(INDEX('BANCO DE DADOS'!$C$3:$C305,MATCH(C35,'BANCO DE DADOS'!$B$3:$B305,0),0),"")</f>
        <v>ALMOXARIFADO GERAL - MATERIAL DE COPA E COZINHA</v>
      </c>
      <c r="S35" s="45" t="str">
        <f t="array" ref="S35">IFERROR(INDEX('BANCO DE DADOS'!$D$3:$D305,MATCH(C35,'BANCO DE DADOS'!$B$3:$B305,0),0),"")</f>
        <v>COMPRA DE EQUIPAMENTOS DE IMAGEAMENTO TÉRMICO</v>
      </c>
      <c r="T35" s="44"/>
      <c r="U35" s="44"/>
      <c r="V35" s="45" t="str">
        <f t="array" ref="V35">IFERROR(INDEX(#REF!,MATCH($Q35,#REF!,0)),"")</f>
        <v/>
      </c>
      <c r="W35" s="45" t="str">
        <f t="array" ref="W35">IFERROR(INDEX(#REF!,MATCH($Q35,#REF!,0)),"")</f>
        <v/>
      </c>
      <c r="X35" s="46" t="str">
        <f t="array" ref="X35">IFERROR(INDEX(#REF!,MATCH($Q35,#REF!,0)),"")</f>
        <v/>
      </c>
      <c r="Y35" s="46" t="str">
        <f t="array" ref="Y35">IFERROR(INDEX(#REF!,MATCH($Q35,#REF!,0)),"")</f>
        <v/>
      </c>
      <c r="Z35" s="46" t="str">
        <f t="array" ref="Z35">IFERROR(INDEX(#REF!,MATCH($Q35,#REF!,0)),"")</f>
        <v/>
      </c>
      <c r="AA35" s="46" t="e">
        <f t="shared" si="1"/>
        <v>#VALUE!</v>
      </c>
      <c r="AB35" s="44"/>
      <c r="AC35" s="44"/>
    </row>
    <row r="36" spans="1:29" ht="15.75" customHeight="1">
      <c r="A36" s="125"/>
      <c r="B36" s="125" t="s">
        <v>70</v>
      </c>
      <c r="C36" s="126" t="s">
        <v>2492</v>
      </c>
      <c r="D36" s="127" t="s">
        <v>53</v>
      </c>
      <c r="E36" s="127">
        <v>5</v>
      </c>
      <c r="F36" s="128">
        <v>250000</v>
      </c>
      <c r="G36" s="129" t="s">
        <v>54</v>
      </c>
      <c r="H36" s="130">
        <v>46266</v>
      </c>
      <c r="I36" s="131" t="s">
        <v>101</v>
      </c>
      <c r="J36" s="131" t="s">
        <v>56</v>
      </c>
      <c r="K36" s="131" t="s">
        <v>858</v>
      </c>
      <c r="L36" s="131" t="s">
        <v>91</v>
      </c>
      <c r="M36" s="132" t="s">
        <v>2451</v>
      </c>
      <c r="N36" s="133" t="s">
        <v>951</v>
      </c>
      <c r="O36" s="134" t="s">
        <v>2452</v>
      </c>
      <c r="P36" s="134"/>
      <c r="Q36" s="134"/>
      <c r="R36" s="135" t="str">
        <f t="array" ref="R36">IFERROR(INDEX('BANCO DE DADOS'!$C$3:$C305,MATCH(C36,'BANCO DE DADOS'!$B$3:$B305,0),0),"")</f>
        <v/>
      </c>
      <c r="S36" s="135" t="str">
        <f t="array" ref="S36">IFERROR(INDEX('BANCO DE DADOS'!$D$3:$D305,MATCH(C36,'BANCO DE DADOS'!$B$3:$B305,0),0),"")</f>
        <v/>
      </c>
      <c r="T36" s="134"/>
      <c r="U36" s="134"/>
      <c r="V36" s="135" t="str">
        <f t="array" ref="V36">IFERROR(INDEX(#REF!,MATCH($Q36,#REF!,0)),"")</f>
        <v/>
      </c>
      <c r="W36" s="135" t="str">
        <f t="array" ref="W36">IFERROR(INDEX(#REF!,MATCH($Q36,#REF!,0)),"")</f>
        <v/>
      </c>
      <c r="X36" s="136" t="str">
        <f t="array" ref="X36">IFERROR(INDEX(#REF!,MATCH($Q36,#REF!,0)),"")</f>
        <v/>
      </c>
      <c r="Y36" s="136" t="str">
        <f t="array" ref="Y36">IFERROR(INDEX(#REF!,MATCH($Q36,#REF!,0)),"")</f>
        <v/>
      </c>
      <c r="Z36" s="136" t="str">
        <f t="array" ref="Z36">IFERROR(INDEX(#REF!,MATCH($Q36,#REF!,0)),"")</f>
        <v/>
      </c>
      <c r="AA36" s="136" t="e">
        <f t="shared" si="1"/>
        <v>#VALUE!</v>
      </c>
      <c r="AB36" s="134"/>
      <c r="AC36" s="134"/>
    </row>
    <row r="37" spans="1:29" ht="15.75" customHeight="1">
      <c r="A37" s="125"/>
      <c r="B37" s="125" t="s">
        <v>2493</v>
      </c>
      <c r="C37" s="126" t="s">
        <v>2494</v>
      </c>
      <c r="D37" s="127" t="s">
        <v>53</v>
      </c>
      <c r="E37" s="127">
        <v>1</v>
      </c>
      <c r="F37" s="128">
        <v>200000</v>
      </c>
      <c r="G37" s="129" t="s">
        <v>54</v>
      </c>
      <c r="H37" s="130">
        <v>46266</v>
      </c>
      <c r="I37" s="131" t="s">
        <v>101</v>
      </c>
      <c r="J37" s="131" t="s">
        <v>56</v>
      </c>
      <c r="K37" s="131" t="s">
        <v>864</v>
      </c>
      <c r="L37" s="131" t="s">
        <v>91</v>
      </c>
      <c r="M37" s="132" t="s">
        <v>2451</v>
      </c>
      <c r="N37" s="133" t="s">
        <v>951</v>
      </c>
      <c r="O37" s="134" t="s">
        <v>2452</v>
      </c>
      <c r="P37" s="134"/>
      <c r="Q37" s="134"/>
      <c r="R37" s="135" t="str">
        <f t="array" ref="R37">IFERROR(INDEX('BANCO DE DADOS'!$C$3:$C305,MATCH(C37,'BANCO DE DADOS'!$B$3:$B305,0),0),"")</f>
        <v/>
      </c>
      <c r="S37" s="135" t="str">
        <f t="array" ref="S37">IFERROR(INDEX('BANCO DE DADOS'!$D$3:$D305,MATCH(C37,'BANCO DE DADOS'!$B$3:$B305,0),0),"")</f>
        <v/>
      </c>
      <c r="T37" s="134"/>
      <c r="U37" s="134"/>
      <c r="V37" s="135" t="str">
        <f t="array" ref="V37">IFERROR(INDEX(#REF!,MATCH($Q37,#REF!,0)),"")</f>
        <v/>
      </c>
      <c r="W37" s="135" t="str">
        <f t="array" ref="W37">IFERROR(INDEX(#REF!,MATCH($Q37,#REF!,0)),"")</f>
        <v/>
      </c>
      <c r="X37" s="136" t="str">
        <f t="array" ref="X37">IFERROR(INDEX(#REF!,MATCH($Q37,#REF!,0)),"")</f>
        <v/>
      </c>
      <c r="Y37" s="136" t="str">
        <f t="array" ref="Y37">IFERROR(INDEX(#REF!,MATCH($Q37,#REF!,0)),"")</f>
        <v/>
      </c>
      <c r="Z37" s="136" t="str">
        <f t="array" ref="Z37">IFERROR(INDEX(#REF!,MATCH($Q37,#REF!,0)),"")</f>
        <v/>
      </c>
      <c r="AA37" s="136" t="e">
        <f t="shared" si="1"/>
        <v>#VALUE!</v>
      </c>
      <c r="AB37" s="134"/>
      <c r="AC37" s="134"/>
    </row>
    <row r="38" spans="1:29" ht="15.75" customHeight="1">
      <c r="A38" s="76" t="s">
        <v>2495</v>
      </c>
      <c r="B38" s="76" t="s">
        <v>51</v>
      </c>
      <c r="C38" s="113" t="s">
        <v>2496</v>
      </c>
      <c r="D38" s="77" t="s">
        <v>53</v>
      </c>
      <c r="E38" s="77">
        <v>1</v>
      </c>
      <c r="F38" s="78">
        <v>160000</v>
      </c>
      <c r="G38" s="79" t="s">
        <v>54</v>
      </c>
      <c r="H38" s="87">
        <v>46266</v>
      </c>
      <c r="I38" s="61" t="s">
        <v>101</v>
      </c>
      <c r="J38" s="61" t="s">
        <v>56</v>
      </c>
      <c r="K38" s="61" t="s">
        <v>858</v>
      </c>
      <c r="L38" s="61" t="s">
        <v>91</v>
      </c>
      <c r="M38" s="62" t="s">
        <v>2451</v>
      </c>
      <c r="N38" s="70" t="s">
        <v>951</v>
      </c>
      <c r="O38" s="56" t="s">
        <v>2452</v>
      </c>
      <c r="P38" s="56"/>
      <c r="Q38" s="56"/>
      <c r="R38" s="57" t="str">
        <f t="array" ref="R38">IFERROR(INDEX('BANCO DE DADOS'!$C$3:$C305,MATCH(C38,'BANCO DE DADOS'!$B$3:$B305,0),0),"")</f>
        <v>DOP - EQUIPAMENTO OPERACIONAL SALVAMENTO TERRESTRE</v>
      </c>
      <c r="S38" s="57" t="str">
        <f t="array" ref="S38">IFERROR(INDEX('BANCO DE DADOS'!$D$3:$D305,MATCH(C38,'BANCO DE DADOS'!$B$3:$B305,0),0),"")</f>
        <v>COMPRA DE CAMERA PARA BUSCA E RESGATE</v>
      </c>
      <c r="T38" s="56"/>
      <c r="U38" s="56"/>
      <c r="V38" s="57" t="str">
        <f t="array" ref="V38">IFERROR(INDEX(#REF!,MATCH($Q38,#REF!,0)),"")</f>
        <v/>
      </c>
      <c r="W38" s="57" t="str">
        <f t="array" ref="W38">IFERROR(INDEX(#REF!,MATCH($Q38,#REF!,0)),"")</f>
        <v/>
      </c>
      <c r="X38" s="58" t="str">
        <f t="array" ref="X38">IFERROR(INDEX(#REF!,MATCH($Q38,#REF!,0)),"")</f>
        <v/>
      </c>
      <c r="Y38" s="58" t="str">
        <f t="array" ref="Y38">IFERROR(INDEX(#REF!,MATCH($Q38,#REF!,0)),"")</f>
        <v/>
      </c>
      <c r="Z38" s="58" t="str">
        <f t="array" ref="Z38">IFERROR(INDEX(#REF!,MATCH($Q38,#REF!,0)),"")</f>
        <v/>
      </c>
      <c r="AA38" s="58" t="e">
        <f t="shared" si="1"/>
        <v>#VALUE!</v>
      </c>
      <c r="AB38" s="56"/>
      <c r="AC38" s="56"/>
    </row>
    <row r="39" spans="1:29" ht="15.75" customHeight="1">
      <c r="A39" s="35"/>
      <c r="B39" s="35" t="s">
        <v>51</v>
      </c>
      <c r="C39" s="36" t="s">
        <v>2497</v>
      </c>
      <c r="D39" s="37" t="s">
        <v>53</v>
      </c>
      <c r="E39" s="37">
        <v>5</v>
      </c>
      <c r="F39" s="38">
        <v>150000</v>
      </c>
      <c r="G39" s="39" t="s">
        <v>54</v>
      </c>
      <c r="H39" s="40">
        <v>46266</v>
      </c>
      <c r="I39" s="41" t="s">
        <v>55</v>
      </c>
      <c r="J39" s="41" t="s">
        <v>56</v>
      </c>
      <c r="K39" s="41" t="s">
        <v>164</v>
      </c>
      <c r="L39" s="41" t="s">
        <v>91</v>
      </c>
      <c r="M39" s="42" t="s">
        <v>2498</v>
      </c>
      <c r="N39" s="44" t="s">
        <v>951</v>
      </c>
      <c r="O39" s="44" t="s">
        <v>2452</v>
      </c>
      <c r="P39" s="44"/>
      <c r="Q39" s="44"/>
      <c r="R39" s="45"/>
      <c r="S39" s="45" t="s">
        <v>2499</v>
      </c>
      <c r="T39" s="44"/>
      <c r="U39" s="44"/>
      <c r="V39" s="45" t="str">
        <f t="array" ref="V39">IFERROR(INDEX(#REF!,MATCH($Q39,#REF!,0)),"")</f>
        <v/>
      </c>
      <c r="W39" s="45" t="str">
        <f t="array" ref="W39">IFERROR(INDEX(#REF!,MATCH($Q39,#REF!,0)),"")</f>
        <v/>
      </c>
      <c r="X39" s="46" t="str">
        <f t="array" ref="X39">IFERROR(INDEX(#REF!,MATCH($Q39,#REF!,0)),"")</f>
        <v/>
      </c>
      <c r="Y39" s="46" t="str">
        <f t="array" ref="Y39">IFERROR(INDEX(#REF!,MATCH($Q39,#REF!,0)),"")</f>
        <v/>
      </c>
      <c r="Z39" s="46" t="str">
        <f t="array" ref="Z39">IFERROR(INDEX(#REF!,MATCH($Q39,#REF!,0)),"")</f>
        <v/>
      </c>
      <c r="AA39" s="46" t="e">
        <f t="shared" si="1"/>
        <v>#VALUE!</v>
      </c>
      <c r="AB39" s="44"/>
      <c r="AC39" s="44"/>
    </row>
    <row r="40" spans="1:29" ht="15.75" customHeight="1">
      <c r="A40" s="76"/>
      <c r="B40" s="76" t="s">
        <v>51</v>
      </c>
      <c r="C40" s="113" t="s">
        <v>2500</v>
      </c>
      <c r="D40" s="77" t="s">
        <v>53</v>
      </c>
      <c r="E40" s="77">
        <v>4</v>
      </c>
      <c r="F40" s="78">
        <v>146400</v>
      </c>
      <c r="G40" s="79" t="s">
        <v>54</v>
      </c>
      <c r="H40" s="87">
        <v>46266</v>
      </c>
      <c r="I40" s="61" t="s">
        <v>101</v>
      </c>
      <c r="J40" s="61" t="s">
        <v>56</v>
      </c>
      <c r="K40" s="61" t="s">
        <v>858</v>
      </c>
      <c r="L40" s="61" t="s">
        <v>91</v>
      </c>
      <c r="M40" s="62" t="s">
        <v>2451</v>
      </c>
      <c r="N40" s="70" t="s">
        <v>951</v>
      </c>
      <c r="O40" s="56" t="s">
        <v>2452</v>
      </c>
      <c r="P40" s="56"/>
      <c r="Q40" s="56"/>
      <c r="R40" s="57" t="str">
        <f t="array" ref="R40">IFERROR(INDEX('BANCO DE DADOS'!$C$3:$C305,MATCH(C40,'BANCO DE DADOS'!$B$3:$B305,0),0),"")</f>
        <v/>
      </c>
      <c r="S40" s="57" t="str">
        <f t="array" ref="S40">IFERROR(INDEX('BANCO DE DADOS'!$D$3:$D305,MATCH(C40,'BANCO DE DADOS'!$B$3:$B305,0),0),"")</f>
        <v/>
      </c>
      <c r="T40" s="56"/>
      <c r="U40" s="56"/>
      <c r="V40" s="57" t="str">
        <f t="array" ref="V40">IFERROR(INDEX(#REF!,MATCH($Q40,#REF!,0)),"")</f>
        <v/>
      </c>
      <c r="W40" s="57" t="str">
        <f t="array" ref="W40">IFERROR(INDEX(#REF!,MATCH($Q40,#REF!,0)),"")</f>
        <v/>
      </c>
      <c r="X40" s="58" t="str">
        <f t="array" ref="X40">IFERROR(INDEX(#REF!,MATCH($Q40,#REF!,0)),"")</f>
        <v/>
      </c>
      <c r="Y40" s="58" t="str">
        <f t="array" ref="Y40">IFERROR(INDEX(#REF!,MATCH($Q40,#REF!,0)),"")</f>
        <v/>
      </c>
      <c r="Z40" s="58" t="str">
        <f t="array" ref="Z40">IFERROR(INDEX(#REF!,MATCH($Q40,#REF!,0)),"")</f>
        <v/>
      </c>
      <c r="AA40" s="58" t="e">
        <f t="shared" si="1"/>
        <v>#VALUE!</v>
      </c>
      <c r="AB40" s="56"/>
      <c r="AC40" s="56"/>
    </row>
    <row r="41" spans="1:29" ht="15.75" customHeight="1">
      <c r="A41" s="71"/>
      <c r="B41" s="71" t="s">
        <v>51</v>
      </c>
      <c r="C41" s="107" t="s">
        <v>2501</v>
      </c>
      <c r="D41" s="72" t="s">
        <v>53</v>
      </c>
      <c r="E41" s="72">
        <v>20</v>
      </c>
      <c r="F41" s="73">
        <v>144000</v>
      </c>
      <c r="G41" s="74" t="s">
        <v>54</v>
      </c>
      <c r="H41" s="86">
        <v>46266</v>
      </c>
      <c r="I41" s="75" t="s">
        <v>101</v>
      </c>
      <c r="J41" s="75" t="s">
        <v>56</v>
      </c>
      <c r="K41" s="75" t="s">
        <v>858</v>
      </c>
      <c r="L41" s="75" t="s">
        <v>91</v>
      </c>
      <c r="M41" s="64" t="s">
        <v>2451</v>
      </c>
      <c r="N41" s="69" t="s">
        <v>951</v>
      </c>
      <c r="O41" s="44" t="s">
        <v>2452</v>
      </c>
      <c r="P41" s="44"/>
      <c r="Q41" s="44"/>
      <c r="R41" s="45" t="str">
        <f t="array" ref="R41">IFERROR(INDEX('BANCO DE DADOS'!$C$3:$C305,MATCH(C41,'BANCO DE DADOS'!$B$3:$B305,0),0),"")</f>
        <v/>
      </c>
      <c r="S41" s="45" t="str">
        <f t="array" ref="S41">IFERROR(INDEX('BANCO DE DADOS'!$D$3:$D305,MATCH(C41,'BANCO DE DADOS'!$B$3:$B305,0),0),"")</f>
        <v/>
      </c>
      <c r="T41" s="44"/>
      <c r="U41" s="44"/>
      <c r="V41" s="45" t="str">
        <f t="array" ref="V41">IFERROR(INDEX(#REF!,MATCH($Q41,#REF!,0)),"")</f>
        <v/>
      </c>
      <c r="W41" s="45" t="str">
        <f t="array" ref="W41">IFERROR(INDEX(#REF!,MATCH($Q41,#REF!,0)),"")</f>
        <v/>
      </c>
      <c r="X41" s="46" t="str">
        <f t="array" ref="X41">IFERROR(INDEX(#REF!,MATCH($Q41,#REF!,0)),"")</f>
        <v/>
      </c>
      <c r="Y41" s="46" t="str">
        <f t="array" ref="Y41">IFERROR(INDEX(#REF!,MATCH($Q41,#REF!,0)),"")</f>
        <v/>
      </c>
      <c r="Z41" s="46" t="str">
        <f t="array" ref="Z41">IFERROR(INDEX(#REF!,MATCH($Q41,#REF!,0)),"")</f>
        <v/>
      </c>
      <c r="AA41" s="46" t="e">
        <f t="shared" si="1"/>
        <v>#VALUE!</v>
      </c>
      <c r="AB41" s="44"/>
      <c r="AC41" s="44"/>
    </row>
    <row r="42" spans="1:29" ht="15.75" customHeight="1">
      <c r="A42" s="47"/>
      <c r="B42" s="47" t="s">
        <v>51</v>
      </c>
      <c r="C42" s="60" t="s">
        <v>2502</v>
      </c>
      <c r="D42" s="49" t="s">
        <v>53</v>
      </c>
      <c r="E42" s="49">
        <v>40</v>
      </c>
      <c r="F42" s="50">
        <v>120000</v>
      </c>
      <c r="G42" s="51" t="s">
        <v>54</v>
      </c>
      <c r="H42" s="52">
        <v>46266</v>
      </c>
      <c r="I42" s="53" t="s">
        <v>55</v>
      </c>
      <c r="J42" s="53" t="s">
        <v>56</v>
      </c>
      <c r="K42" s="53" t="s">
        <v>164</v>
      </c>
      <c r="L42" s="53" t="s">
        <v>91</v>
      </c>
      <c r="M42" s="54" t="s">
        <v>2486</v>
      </c>
      <c r="N42" s="56" t="s">
        <v>951</v>
      </c>
      <c r="O42" s="56" t="s">
        <v>2452</v>
      </c>
      <c r="P42" s="56"/>
      <c r="Q42" s="56"/>
      <c r="R42" s="57" t="str">
        <f t="array" ref="R42">IFERROR(INDEX('BANCO DE DADOS'!$C$3:$C305,MATCH(C42,'BANCO DE DADOS'!$B$3:$B305,0),0),"")</f>
        <v>CEIB</v>
      </c>
      <c r="S42" s="57" t="s">
        <v>2503</v>
      </c>
      <c r="T42" s="145"/>
      <c r="U42" s="56"/>
      <c r="V42" s="57" t="str">
        <f t="array" ref="V42">IFERROR(INDEX(#REF!,MATCH($Q42,#REF!,0)),"")</f>
        <v/>
      </c>
      <c r="W42" s="57" t="str">
        <f t="array" ref="W42">IFERROR(INDEX(#REF!,MATCH($Q42,#REF!,0)),"")</f>
        <v/>
      </c>
      <c r="X42" s="58" t="str">
        <f t="array" ref="X42">IFERROR(INDEX(#REF!,MATCH($Q42,#REF!,0)),"")</f>
        <v/>
      </c>
      <c r="Y42" s="58" t="str">
        <f t="array" ref="Y42">IFERROR(INDEX(#REF!,MATCH($Q42,#REF!,0)),"")</f>
        <v/>
      </c>
      <c r="Z42" s="58" t="str">
        <f t="array" ref="Z42">IFERROR(INDEX(#REF!,MATCH($Q42,#REF!,0)),"")</f>
        <v/>
      </c>
      <c r="AA42" s="58" t="e">
        <f t="shared" si="1"/>
        <v>#VALUE!</v>
      </c>
      <c r="AB42" s="56"/>
      <c r="AC42" s="56"/>
    </row>
    <row r="43" spans="1:29" ht="15.75" customHeight="1">
      <c r="A43" s="35"/>
      <c r="B43" s="35" t="s">
        <v>51</v>
      </c>
      <c r="C43" s="36" t="s">
        <v>2504</v>
      </c>
      <c r="D43" s="37" t="s">
        <v>53</v>
      </c>
      <c r="E43" s="37">
        <v>40</v>
      </c>
      <c r="F43" s="38">
        <v>120000</v>
      </c>
      <c r="G43" s="39" t="s">
        <v>54</v>
      </c>
      <c r="H43" s="40">
        <v>46266</v>
      </c>
      <c r="I43" s="41" t="s">
        <v>55</v>
      </c>
      <c r="J43" s="41" t="s">
        <v>56</v>
      </c>
      <c r="K43" s="41" t="s">
        <v>164</v>
      </c>
      <c r="L43" s="41" t="s">
        <v>91</v>
      </c>
      <c r="M43" s="42" t="s">
        <v>148</v>
      </c>
      <c r="N43" s="44" t="s">
        <v>951</v>
      </c>
      <c r="O43" s="44" t="s">
        <v>2452</v>
      </c>
      <c r="P43" s="44"/>
      <c r="Q43" s="44"/>
      <c r="R43" s="45"/>
      <c r="S43" s="45" t="s">
        <v>229</v>
      </c>
      <c r="T43" s="44"/>
      <c r="U43" s="44"/>
      <c r="V43" s="45" t="str">
        <f t="array" ref="V43">IFERROR(INDEX(#REF!,MATCH($Q43,#REF!,0)),"")</f>
        <v/>
      </c>
      <c r="W43" s="45" t="str">
        <f t="array" ref="W43">IFERROR(INDEX(#REF!,MATCH($Q43,#REF!,0)),"")</f>
        <v/>
      </c>
      <c r="X43" s="46" t="str">
        <f t="array" ref="X43">IFERROR(INDEX(#REF!,MATCH($Q43,#REF!,0)),"")</f>
        <v/>
      </c>
      <c r="Y43" s="46" t="str">
        <f t="array" ref="Y43">IFERROR(INDEX(#REF!,MATCH($Q43,#REF!,0)),"")</f>
        <v/>
      </c>
      <c r="Z43" s="46" t="str">
        <f t="array" ref="Z43">IFERROR(INDEX(#REF!,MATCH($Q43,#REF!,0)),"")</f>
        <v/>
      </c>
      <c r="AA43" s="46" t="e">
        <f t="shared" si="1"/>
        <v>#VALUE!</v>
      </c>
      <c r="AB43" s="44"/>
      <c r="AC43" s="44"/>
    </row>
    <row r="44" spans="1:29" ht="15.75" customHeight="1">
      <c r="A44" s="76"/>
      <c r="B44" s="76" t="s">
        <v>70</v>
      </c>
      <c r="C44" s="113" t="s">
        <v>2505</v>
      </c>
      <c r="D44" s="77" t="s">
        <v>53</v>
      </c>
      <c r="E44" s="77">
        <v>12</v>
      </c>
      <c r="F44" s="78">
        <v>120000</v>
      </c>
      <c r="G44" s="79" t="s">
        <v>54</v>
      </c>
      <c r="H44" s="87">
        <v>46266</v>
      </c>
      <c r="I44" s="61" t="s">
        <v>55</v>
      </c>
      <c r="J44" s="61" t="s">
        <v>56</v>
      </c>
      <c r="K44" s="61" t="s">
        <v>83</v>
      </c>
      <c r="L44" s="61" t="s">
        <v>91</v>
      </c>
      <c r="M44" s="62" t="s">
        <v>2451</v>
      </c>
      <c r="N44" s="70" t="s">
        <v>951</v>
      </c>
      <c r="O44" s="56" t="s">
        <v>2452</v>
      </c>
      <c r="P44" s="56"/>
      <c r="Q44" s="56"/>
      <c r="R44" s="57">
        <f t="array" ref="R44">IFERROR(INDEX('BANCO DE DADOS'!$C$3:$C305,MATCH(C44,'BANCO DE DADOS'!$B$3:$B305,0),0),"")</f>
        <v>0</v>
      </c>
      <c r="S44" s="57" t="str">
        <f t="array" ref="S44">IFERROR(INDEX('BANCO DE DADOS'!$D$3:$D305,MATCH(C44,'BANCO DE DADOS'!$B$3:$B305,0),0),"")</f>
        <v>SERVIÇOS DE CAPACITAÇÃO E TREINAMENTO</v>
      </c>
      <c r="T44" s="56"/>
      <c r="U44" s="56"/>
      <c r="V44" s="57" t="str">
        <f t="array" ref="V44">IFERROR(INDEX(#REF!,MATCH($Q44,#REF!,0)),"")</f>
        <v/>
      </c>
      <c r="W44" s="57" t="str">
        <f t="array" ref="W44">IFERROR(INDEX(#REF!,MATCH($Q44,#REF!,0)),"")</f>
        <v/>
      </c>
      <c r="X44" s="58" t="str">
        <f t="array" ref="X44">IFERROR(INDEX(#REF!,MATCH($Q44,#REF!,0)),"")</f>
        <v/>
      </c>
      <c r="Y44" s="58" t="str">
        <f t="array" ref="Y44">IFERROR(INDEX(#REF!,MATCH($Q44,#REF!,0)),"")</f>
        <v/>
      </c>
      <c r="Z44" s="58" t="str">
        <f t="array" ref="Z44">IFERROR(INDEX(#REF!,MATCH($Q44,#REF!,0)),"")</f>
        <v/>
      </c>
      <c r="AA44" s="58" t="e">
        <f t="shared" si="1"/>
        <v>#VALUE!</v>
      </c>
      <c r="AB44" s="56"/>
      <c r="AC44" s="56"/>
    </row>
    <row r="45" spans="1:29" ht="15.75" customHeight="1">
      <c r="A45" s="71"/>
      <c r="B45" s="71" t="s">
        <v>1049</v>
      </c>
      <c r="C45" s="107" t="s">
        <v>2506</v>
      </c>
      <c r="D45" s="72" t="s">
        <v>53</v>
      </c>
      <c r="E45" s="72">
        <v>10</v>
      </c>
      <c r="F45" s="73">
        <v>118200</v>
      </c>
      <c r="G45" s="74" t="s">
        <v>54</v>
      </c>
      <c r="H45" s="86">
        <v>46266</v>
      </c>
      <c r="I45" s="75" t="s">
        <v>101</v>
      </c>
      <c r="J45" s="75" t="s">
        <v>56</v>
      </c>
      <c r="K45" s="75" t="s">
        <v>858</v>
      </c>
      <c r="L45" s="75" t="s">
        <v>91</v>
      </c>
      <c r="M45" s="64" t="s">
        <v>2451</v>
      </c>
      <c r="N45" s="69" t="s">
        <v>951</v>
      </c>
      <c r="O45" s="44" t="s">
        <v>2452</v>
      </c>
      <c r="P45" s="44"/>
      <c r="Q45" s="44"/>
      <c r="R45" s="45" t="str">
        <f t="array" ref="R45">IFERROR(INDEX('BANCO DE DADOS'!$C$3:$C305,MATCH(C45,'BANCO DE DADOS'!$B$3:$B305,0),0),"")</f>
        <v/>
      </c>
      <c r="S45" s="45" t="str">
        <f t="array" ref="S45">IFERROR(INDEX('BANCO DE DADOS'!$D$3:$D305,MATCH(C45,'BANCO DE DADOS'!$B$3:$B305,0),0),"")</f>
        <v/>
      </c>
      <c r="T45" s="44"/>
      <c r="U45" s="44"/>
      <c r="V45" s="45" t="str">
        <f t="array" ref="V45">IFERROR(INDEX(#REF!,MATCH($Q45,#REF!,0)),"")</f>
        <v/>
      </c>
      <c r="W45" s="45" t="str">
        <f t="array" ref="W45">IFERROR(INDEX(#REF!,MATCH($Q45,#REF!,0)),"")</f>
        <v/>
      </c>
      <c r="X45" s="46" t="str">
        <f t="array" ref="X45">IFERROR(INDEX(#REF!,MATCH($Q45,#REF!,0)),"")</f>
        <v/>
      </c>
      <c r="Y45" s="46" t="str">
        <f t="array" ref="Y45">IFERROR(INDEX(#REF!,MATCH($Q45,#REF!,0)),"")</f>
        <v/>
      </c>
      <c r="Z45" s="46" t="str">
        <f t="array" ref="Z45">IFERROR(INDEX(#REF!,MATCH($Q45,#REF!,0)),"")</f>
        <v/>
      </c>
      <c r="AA45" s="46" t="e">
        <f t="shared" si="1"/>
        <v>#VALUE!</v>
      </c>
      <c r="AB45" s="44"/>
      <c r="AC45" s="44"/>
    </row>
    <row r="46" spans="1:29" ht="15.75" customHeight="1">
      <c r="A46" s="47"/>
      <c r="B46" s="47" t="s">
        <v>51</v>
      </c>
      <c r="C46" s="60" t="s">
        <v>1149</v>
      </c>
      <c r="D46" s="49" t="s">
        <v>1439</v>
      </c>
      <c r="E46" s="49">
        <v>2000</v>
      </c>
      <c r="F46" s="50">
        <v>80000</v>
      </c>
      <c r="G46" s="51" t="s">
        <v>54</v>
      </c>
      <c r="H46" s="52">
        <v>46266</v>
      </c>
      <c r="I46" s="53" t="s">
        <v>55</v>
      </c>
      <c r="J46" s="53" t="s">
        <v>56</v>
      </c>
      <c r="K46" s="53" t="s">
        <v>164</v>
      </c>
      <c r="L46" s="53" t="s">
        <v>91</v>
      </c>
      <c r="M46" s="54" t="s">
        <v>148</v>
      </c>
      <c r="N46" s="56" t="s">
        <v>951</v>
      </c>
      <c r="O46" s="56" t="s">
        <v>2452</v>
      </c>
      <c r="P46" s="56"/>
      <c r="Q46" s="56"/>
      <c r="R46" s="57"/>
      <c r="S46" s="57" t="s">
        <v>410</v>
      </c>
      <c r="T46" s="56"/>
      <c r="U46" s="56"/>
      <c r="V46" s="57" t="str">
        <f t="array" ref="V46">IFERROR(INDEX(#REF!,MATCH($Q46,#REF!,0)),"")</f>
        <v/>
      </c>
      <c r="W46" s="57" t="str">
        <f t="array" ref="W46">IFERROR(INDEX(#REF!,MATCH($Q46,#REF!,0)),"")</f>
        <v/>
      </c>
      <c r="X46" s="58" t="str">
        <f t="array" ref="X46">IFERROR(INDEX(#REF!,MATCH($Q46,#REF!,0)),"")</f>
        <v/>
      </c>
      <c r="Y46" s="58" t="str">
        <f t="array" ref="Y46">IFERROR(INDEX(#REF!,MATCH($Q46,#REF!,0)),"")</f>
        <v/>
      </c>
      <c r="Z46" s="58" t="str">
        <f t="array" ref="Z46">IFERROR(INDEX(#REF!,MATCH($Q46,#REF!,0)),"")</f>
        <v/>
      </c>
      <c r="AA46" s="58" t="e">
        <f t="shared" si="1"/>
        <v>#VALUE!</v>
      </c>
      <c r="AB46" s="56"/>
      <c r="AC46" s="56"/>
    </row>
    <row r="47" spans="1:29" ht="15.75" customHeight="1">
      <c r="A47" s="71"/>
      <c r="B47" s="71" t="s">
        <v>1476</v>
      </c>
      <c r="C47" s="107" t="s">
        <v>2507</v>
      </c>
      <c r="D47" s="72" t="s">
        <v>53</v>
      </c>
      <c r="E47" s="72">
        <v>2</v>
      </c>
      <c r="F47" s="73">
        <v>80000</v>
      </c>
      <c r="G47" s="74" t="s">
        <v>54</v>
      </c>
      <c r="H47" s="86">
        <v>46266</v>
      </c>
      <c r="I47" s="75" t="s">
        <v>55</v>
      </c>
      <c r="J47" s="75" t="s">
        <v>56</v>
      </c>
      <c r="K47" s="75" t="s">
        <v>841</v>
      </c>
      <c r="L47" s="75" t="s">
        <v>91</v>
      </c>
      <c r="M47" s="64" t="s">
        <v>2451</v>
      </c>
      <c r="N47" s="69" t="s">
        <v>951</v>
      </c>
      <c r="O47" s="44" t="s">
        <v>2452</v>
      </c>
      <c r="P47" s="44"/>
      <c r="Q47" s="44"/>
      <c r="R47" s="45">
        <f t="array" ref="R47">IFERROR(INDEX('BANCO DE DADOS'!$C$3:$C305,MATCH(C47,'BANCO DE DADOS'!$B$3:$B305,0),0),"")</f>
        <v>0</v>
      </c>
      <c r="S47" s="45" t="str">
        <f t="array" ref="S47">IFERROR(INDEX('BANCO DE DADOS'!$D$3:$D305,MATCH(C47,'BANCO DE DADOS'!$B$3:$B305,0),0),"")</f>
        <v>SERVIÇOS DE CAPACITAÇÃO E TREINAMENTO</v>
      </c>
      <c r="T47" s="44"/>
      <c r="U47" s="44"/>
      <c r="V47" s="45" t="str">
        <f t="array" ref="V47">IFERROR(INDEX(#REF!,MATCH($Q47,#REF!,0)),"")</f>
        <v/>
      </c>
      <c r="W47" s="45" t="str">
        <f t="array" ref="W47">IFERROR(INDEX(#REF!,MATCH($Q47,#REF!,0)),"")</f>
        <v/>
      </c>
      <c r="X47" s="46" t="str">
        <f t="array" ref="X47">IFERROR(INDEX(#REF!,MATCH($Q47,#REF!,0)),"")</f>
        <v/>
      </c>
      <c r="Y47" s="46" t="str">
        <f t="array" ref="Y47">IFERROR(INDEX(#REF!,MATCH($Q47,#REF!,0)),"")</f>
        <v/>
      </c>
      <c r="Z47" s="46" t="str">
        <f t="array" ref="Z47">IFERROR(INDEX(#REF!,MATCH($Q47,#REF!,0)),"")</f>
        <v/>
      </c>
      <c r="AA47" s="46" t="e">
        <f t="shared" si="1"/>
        <v>#VALUE!</v>
      </c>
      <c r="AB47" s="44"/>
      <c r="AC47" s="44"/>
    </row>
    <row r="48" spans="1:29" ht="15.75" customHeight="1">
      <c r="A48" s="76"/>
      <c r="B48" s="76" t="s">
        <v>1407</v>
      </c>
      <c r="C48" s="113" t="s">
        <v>2508</v>
      </c>
      <c r="D48" s="77" t="s">
        <v>53</v>
      </c>
      <c r="E48" s="77">
        <v>10</v>
      </c>
      <c r="F48" s="78">
        <v>80000</v>
      </c>
      <c r="G48" s="79" t="s">
        <v>54</v>
      </c>
      <c r="H48" s="87">
        <v>46266</v>
      </c>
      <c r="I48" s="61" t="s">
        <v>101</v>
      </c>
      <c r="J48" s="61" t="s">
        <v>56</v>
      </c>
      <c r="K48" s="61" t="s">
        <v>858</v>
      </c>
      <c r="L48" s="61" t="s">
        <v>91</v>
      </c>
      <c r="M48" s="62" t="s">
        <v>2451</v>
      </c>
      <c r="N48" s="70" t="s">
        <v>951</v>
      </c>
      <c r="O48" s="56" t="s">
        <v>2452</v>
      </c>
      <c r="P48" s="56"/>
      <c r="Q48" s="56"/>
      <c r="R48" s="57" t="str">
        <f t="array" ref="R48">IFERROR(INDEX('BANCO DE DADOS'!$C$3:$C305,MATCH(C48,'BANCO DE DADOS'!$B$3:$B305,0),0),"")</f>
        <v/>
      </c>
      <c r="S48" s="57" t="str">
        <f t="array" ref="S48">IFERROR(INDEX('BANCO DE DADOS'!$D$3:$D305,MATCH(C48,'BANCO DE DADOS'!$B$3:$B305,0),0),"")</f>
        <v/>
      </c>
      <c r="T48" s="56"/>
      <c r="U48" s="56"/>
      <c r="V48" s="57" t="str">
        <f t="array" ref="V48">IFERROR(INDEX(#REF!,MATCH($Q48,#REF!,0)),"")</f>
        <v/>
      </c>
      <c r="W48" s="57" t="str">
        <f t="array" ref="W48">IFERROR(INDEX(#REF!,MATCH($Q48,#REF!,0)),"")</f>
        <v/>
      </c>
      <c r="X48" s="58" t="str">
        <f t="array" ref="X48">IFERROR(INDEX(#REF!,MATCH($Q48,#REF!,0)),"")</f>
        <v/>
      </c>
      <c r="Y48" s="58" t="str">
        <f t="array" ref="Y48">IFERROR(INDEX(#REF!,MATCH($Q48,#REF!,0)),"")</f>
        <v/>
      </c>
      <c r="Z48" s="58" t="str">
        <f t="array" ref="Z48">IFERROR(INDEX(#REF!,MATCH($Q48,#REF!,0)),"")</f>
        <v/>
      </c>
      <c r="AA48" s="58" t="e">
        <f t="shared" si="1"/>
        <v>#VALUE!</v>
      </c>
      <c r="AB48" s="56"/>
      <c r="AC48" s="56"/>
    </row>
    <row r="49" spans="1:29" ht="15.75" customHeight="1">
      <c r="A49" s="71"/>
      <c r="B49" s="71" t="s">
        <v>1476</v>
      </c>
      <c r="C49" s="107" t="s">
        <v>2509</v>
      </c>
      <c r="D49" s="72" t="s">
        <v>53</v>
      </c>
      <c r="E49" s="72">
        <v>2</v>
      </c>
      <c r="F49" s="73">
        <v>80000</v>
      </c>
      <c r="G49" s="74" t="s">
        <v>54</v>
      </c>
      <c r="H49" s="86">
        <v>46266</v>
      </c>
      <c r="I49" s="75" t="s">
        <v>101</v>
      </c>
      <c r="J49" s="75" t="s">
        <v>56</v>
      </c>
      <c r="K49" s="75" t="s">
        <v>858</v>
      </c>
      <c r="L49" s="75" t="s">
        <v>91</v>
      </c>
      <c r="M49" s="64" t="s">
        <v>2451</v>
      </c>
      <c r="N49" s="69" t="s">
        <v>951</v>
      </c>
      <c r="O49" s="44" t="s">
        <v>2452</v>
      </c>
      <c r="P49" s="44"/>
      <c r="Q49" s="44"/>
      <c r="R49" s="45" t="str">
        <f t="array" ref="R49">IFERROR(INDEX('BANCO DE DADOS'!$C$3:$C305,MATCH(C49,'BANCO DE DADOS'!$B$3:$B305,0),0),"")</f>
        <v/>
      </c>
      <c r="S49" s="45" t="str">
        <f t="array" ref="S49">IFERROR(INDEX('BANCO DE DADOS'!$D$3:$D305,MATCH(C49,'BANCO DE DADOS'!$B$3:$B305,0),0),"")</f>
        <v/>
      </c>
      <c r="T49" s="44"/>
      <c r="U49" s="44"/>
      <c r="V49" s="45" t="str">
        <f t="array" ref="V49">IFERROR(INDEX(#REF!,MATCH($Q49,#REF!,0)),"")</f>
        <v/>
      </c>
      <c r="W49" s="45" t="str">
        <f t="array" ref="W49">IFERROR(INDEX(#REF!,MATCH($Q49,#REF!,0)),"")</f>
        <v/>
      </c>
      <c r="X49" s="46" t="str">
        <f t="array" ref="X49">IFERROR(INDEX(#REF!,MATCH($Q49,#REF!,0)),"")</f>
        <v/>
      </c>
      <c r="Y49" s="46" t="str">
        <f t="array" ref="Y49">IFERROR(INDEX(#REF!,MATCH($Q49,#REF!,0)),"")</f>
        <v/>
      </c>
      <c r="Z49" s="46" t="str">
        <f t="array" ref="Z49">IFERROR(INDEX(#REF!,MATCH($Q49,#REF!,0)),"")</f>
        <v/>
      </c>
      <c r="AA49" s="46" t="e">
        <f t="shared" si="1"/>
        <v>#VALUE!</v>
      </c>
      <c r="AB49" s="44"/>
      <c r="AC49" s="44"/>
    </row>
    <row r="50" spans="1:29" ht="15.75" customHeight="1">
      <c r="A50" s="76"/>
      <c r="B50" s="76" t="s">
        <v>51</v>
      </c>
      <c r="C50" s="113" t="s">
        <v>2510</v>
      </c>
      <c r="D50" s="77" t="s">
        <v>53</v>
      </c>
      <c r="E50" s="77">
        <v>7</v>
      </c>
      <c r="F50" s="78">
        <v>70000</v>
      </c>
      <c r="G50" s="79" t="s">
        <v>54</v>
      </c>
      <c r="H50" s="87">
        <v>46266</v>
      </c>
      <c r="I50" s="61" t="s">
        <v>101</v>
      </c>
      <c r="J50" s="61" t="s">
        <v>56</v>
      </c>
      <c r="K50" s="61" t="s">
        <v>858</v>
      </c>
      <c r="L50" s="61" t="s">
        <v>58</v>
      </c>
      <c r="M50" s="62" t="s">
        <v>2451</v>
      </c>
      <c r="N50" s="70" t="s">
        <v>951</v>
      </c>
      <c r="O50" s="56" t="s">
        <v>2452</v>
      </c>
      <c r="P50" s="56"/>
      <c r="Q50" s="56"/>
      <c r="R50" s="57" t="str">
        <f t="array" ref="R50">IFERROR(INDEX('BANCO DE DADOS'!$C$3:$C305,MATCH(C50,'BANCO DE DADOS'!$B$3:$B305,0),0),"")</f>
        <v/>
      </c>
      <c r="S50" s="57" t="str">
        <f t="array" ref="S50">IFERROR(INDEX('BANCO DE DADOS'!$D$3:$D305,MATCH(C50,'BANCO DE DADOS'!$B$3:$B305,0),0),"")</f>
        <v/>
      </c>
      <c r="T50" s="56"/>
      <c r="U50" s="56"/>
      <c r="V50" s="57" t="str">
        <f t="array" ref="V50">IFERROR(INDEX(#REF!,MATCH($Q50,#REF!,0)),"")</f>
        <v/>
      </c>
      <c r="W50" s="57" t="str">
        <f t="array" ref="W50">IFERROR(INDEX(#REF!,MATCH($Q50,#REF!,0)),"")</f>
        <v/>
      </c>
      <c r="X50" s="58" t="str">
        <f t="array" ref="X50">IFERROR(INDEX(#REF!,MATCH($Q50,#REF!,0)),"")</f>
        <v/>
      </c>
      <c r="Y50" s="58" t="str">
        <f t="array" ref="Y50">IFERROR(INDEX(#REF!,MATCH($Q50,#REF!,0)),"")</f>
        <v/>
      </c>
      <c r="Z50" s="58" t="str">
        <f t="array" ref="Z50">IFERROR(INDEX(#REF!,MATCH($Q50,#REF!,0)),"")</f>
        <v/>
      </c>
      <c r="AA50" s="58" t="e">
        <f t="shared" si="1"/>
        <v>#VALUE!</v>
      </c>
      <c r="AB50" s="56"/>
      <c r="AC50" s="56"/>
    </row>
    <row r="51" spans="1:29" ht="15.75" customHeight="1">
      <c r="A51" s="35"/>
      <c r="B51" s="35" t="s">
        <v>51</v>
      </c>
      <c r="C51" s="36" t="s">
        <v>2511</v>
      </c>
      <c r="D51" s="37" t="s">
        <v>2512</v>
      </c>
      <c r="E51" s="37">
        <v>90</v>
      </c>
      <c r="F51" s="38">
        <v>68310</v>
      </c>
      <c r="G51" s="39" t="s">
        <v>54</v>
      </c>
      <c r="H51" s="40">
        <v>46266</v>
      </c>
      <c r="I51" s="41" t="s">
        <v>55</v>
      </c>
      <c r="J51" s="41" t="s">
        <v>56</v>
      </c>
      <c r="K51" s="41" t="s">
        <v>164</v>
      </c>
      <c r="L51" s="41" t="s">
        <v>91</v>
      </c>
      <c r="M51" s="42" t="s">
        <v>73</v>
      </c>
      <c r="N51" s="44" t="s">
        <v>951</v>
      </c>
      <c r="O51" s="44" t="s">
        <v>2452</v>
      </c>
      <c r="P51" s="44"/>
      <c r="Q51" s="44"/>
      <c r="R51" s="45" t="str">
        <f t="array" ref="R51">IFERROR(INDEX('BANCO DE DADOS'!$C$3:$C305,MATCH(C51,'BANCO DE DADOS'!$B$3:$B305,0),0),"")</f>
        <v>CEIB</v>
      </c>
      <c r="S51" s="45" t="s">
        <v>2513</v>
      </c>
      <c r="T51" s="44"/>
      <c r="U51" s="44"/>
      <c r="V51" s="45" t="str">
        <f t="array" ref="V51">IFERROR(INDEX(#REF!,MATCH($Q51,#REF!,0)),"")</f>
        <v/>
      </c>
      <c r="W51" s="45" t="str">
        <f t="array" ref="W51">IFERROR(INDEX(#REF!,MATCH($Q51,#REF!,0)),"")</f>
        <v/>
      </c>
      <c r="X51" s="46" t="str">
        <f t="array" ref="X51">IFERROR(INDEX(#REF!,MATCH($Q51,#REF!,0)),"")</f>
        <v/>
      </c>
      <c r="Y51" s="46" t="str">
        <f t="array" ref="Y51">IFERROR(INDEX(#REF!,MATCH($Q51,#REF!,0)),"")</f>
        <v/>
      </c>
      <c r="Z51" s="46" t="str">
        <f t="array" ref="Z51">IFERROR(INDEX(#REF!,MATCH($Q51,#REF!,0)),"")</f>
        <v/>
      </c>
      <c r="AA51" s="46" t="e">
        <f t="shared" si="1"/>
        <v>#VALUE!</v>
      </c>
      <c r="AB51" s="44"/>
      <c r="AC51" s="44"/>
    </row>
    <row r="52" spans="1:29" ht="15.75" customHeight="1">
      <c r="A52" s="47"/>
      <c r="B52" s="47" t="s">
        <v>51</v>
      </c>
      <c r="C52" s="60" t="s">
        <v>2514</v>
      </c>
      <c r="D52" s="49" t="s">
        <v>53</v>
      </c>
      <c r="E52" s="49">
        <v>40</v>
      </c>
      <c r="F52" s="50">
        <v>64000</v>
      </c>
      <c r="G52" s="51" t="s">
        <v>54</v>
      </c>
      <c r="H52" s="52">
        <v>46204</v>
      </c>
      <c r="I52" s="53" t="s">
        <v>55</v>
      </c>
      <c r="J52" s="53" t="s">
        <v>56</v>
      </c>
      <c r="K52" s="53" t="s">
        <v>164</v>
      </c>
      <c r="L52" s="53" t="s">
        <v>91</v>
      </c>
      <c r="M52" s="54" t="s">
        <v>109</v>
      </c>
      <c r="N52" s="56" t="s">
        <v>951</v>
      </c>
      <c r="O52" s="56" t="s">
        <v>2452</v>
      </c>
      <c r="P52" s="56"/>
      <c r="Q52" s="56"/>
      <c r="R52" s="57"/>
      <c r="S52" s="57" t="s">
        <v>2515</v>
      </c>
      <c r="T52" s="56"/>
      <c r="U52" s="56"/>
      <c r="V52" s="57" t="str">
        <f t="array" ref="V52">IFERROR(INDEX(#REF!,MATCH($Q52,#REF!,0)),"")</f>
        <v/>
      </c>
      <c r="W52" s="57" t="str">
        <f t="array" ref="W52">IFERROR(INDEX(#REF!,MATCH($Q52,#REF!,0)),"")</f>
        <v/>
      </c>
      <c r="X52" s="58" t="str">
        <f t="array" ref="X52">IFERROR(INDEX(#REF!,MATCH($Q52,#REF!,0)),"")</f>
        <v/>
      </c>
      <c r="Y52" s="58" t="str">
        <f t="array" ref="Y52">IFERROR(INDEX(#REF!,MATCH($Q52,#REF!,0)),"")</f>
        <v/>
      </c>
      <c r="Z52" s="58" t="str">
        <f t="array" ref="Z52">IFERROR(INDEX(#REF!,MATCH($Q52,#REF!,0)),"")</f>
        <v/>
      </c>
      <c r="AA52" s="58" t="e">
        <f t="shared" si="1"/>
        <v>#VALUE!</v>
      </c>
      <c r="AB52" s="56"/>
      <c r="AC52" s="56"/>
    </row>
    <row r="53" spans="1:29" ht="51.75" customHeight="1">
      <c r="A53" s="35"/>
      <c r="B53" s="35" t="s">
        <v>51</v>
      </c>
      <c r="C53" s="36" t="s">
        <v>2516</v>
      </c>
      <c r="D53" s="37" t="s">
        <v>53</v>
      </c>
      <c r="E53" s="37">
        <v>35</v>
      </c>
      <c r="F53" s="38">
        <v>63000</v>
      </c>
      <c r="G53" s="39" t="s">
        <v>54</v>
      </c>
      <c r="H53" s="40">
        <v>46266</v>
      </c>
      <c r="I53" s="41" t="s">
        <v>55</v>
      </c>
      <c r="J53" s="41" t="s">
        <v>56</v>
      </c>
      <c r="K53" s="41" t="s">
        <v>164</v>
      </c>
      <c r="L53" s="41" t="s">
        <v>91</v>
      </c>
      <c r="M53" s="42" t="s">
        <v>2517</v>
      </c>
      <c r="N53" s="44" t="s">
        <v>951</v>
      </c>
      <c r="O53" s="44" t="s">
        <v>2452</v>
      </c>
      <c r="P53" s="44"/>
      <c r="Q53" s="44"/>
      <c r="R53" s="45"/>
      <c r="S53" s="45" t="s">
        <v>1292</v>
      </c>
      <c r="T53" s="44"/>
      <c r="U53" s="44"/>
      <c r="V53" s="45" t="str">
        <f t="array" ref="V53">IFERROR(INDEX(#REF!,MATCH($Q53,#REF!,0)),"")</f>
        <v/>
      </c>
      <c r="W53" s="45" t="str">
        <f t="array" ref="W53">IFERROR(INDEX(#REF!,MATCH($Q53,#REF!,0)),"")</f>
        <v/>
      </c>
      <c r="X53" s="46" t="str">
        <f t="array" ref="X53">IFERROR(INDEX(#REF!,MATCH($Q53,#REF!,0)),"")</f>
        <v/>
      </c>
      <c r="Y53" s="46" t="str">
        <f t="array" ref="Y53">IFERROR(INDEX(#REF!,MATCH($Q53,#REF!,0)),"")</f>
        <v/>
      </c>
      <c r="Z53" s="46" t="str">
        <f t="array" ref="Z53">IFERROR(INDEX(#REF!,MATCH($Q53,#REF!,0)),"")</f>
        <v/>
      </c>
      <c r="AA53" s="46" t="e">
        <f t="shared" si="1"/>
        <v>#VALUE!</v>
      </c>
      <c r="AB53" s="44"/>
      <c r="AC53" s="44"/>
    </row>
    <row r="54" spans="1:29" ht="51.75" customHeight="1">
      <c r="A54" s="47"/>
      <c r="B54" s="47" t="s">
        <v>51</v>
      </c>
      <c r="C54" s="60" t="s">
        <v>2518</v>
      </c>
      <c r="D54" s="49" t="s">
        <v>53</v>
      </c>
      <c r="E54" s="49">
        <v>10</v>
      </c>
      <c r="F54" s="50">
        <v>60000</v>
      </c>
      <c r="G54" s="51" t="s">
        <v>54</v>
      </c>
      <c r="H54" s="52">
        <v>46266</v>
      </c>
      <c r="I54" s="53" t="s">
        <v>55</v>
      </c>
      <c r="J54" s="53" t="s">
        <v>56</v>
      </c>
      <c r="K54" s="53" t="s">
        <v>164</v>
      </c>
      <c r="L54" s="53" t="s">
        <v>58</v>
      </c>
      <c r="M54" s="54" t="s">
        <v>2498</v>
      </c>
      <c r="N54" s="56" t="s">
        <v>951</v>
      </c>
      <c r="O54" s="56" t="s">
        <v>2452</v>
      </c>
      <c r="P54" s="56"/>
      <c r="Q54" s="56"/>
      <c r="R54" s="57" t="s">
        <v>334</v>
      </c>
      <c r="S54" s="57" t="s">
        <v>335</v>
      </c>
      <c r="T54" s="56"/>
      <c r="U54" s="56"/>
      <c r="V54" s="57" t="str">
        <f t="array" ref="V54">IFERROR(INDEX(#REF!,MATCH($Q54,#REF!,0)),"")</f>
        <v/>
      </c>
      <c r="W54" s="57" t="str">
        <f t="array" ref="W54">IFERROR(INDEX(#REF!,MATCH($Q54,#REF!,0)),"")</f>
        <v/>
      </c>
      <c r="X54" s="58" t="str">
        <f t="array" ref="X54">IFERROR(INDEX(#REF!,MATCH($Q54,#REF!,0)),"")</f>
        <v/>
      </c>
      <c r="Y54" s="58" t="str">
        <f t="array" ref="Y54">IFERROR(INDEX(#REF!,MATCH($Q54,#REF!,0)),"")</f>
        <v/>
      </c>
      <c r="Z54" s="58" t="str">
        <f t="array" ref="Z54">IFERROR(INDEX(#REF!,MATCH($Q54,#REF!,0)),"")</f>
        <v/>
      </c>
      <c r="AA54" s="58" t="e">
        <f t="shared" si="1"/>
        <v>#VALUE!</v>
      </c>
      <c r="AB54" s="56"/>
      <c r="AC54" s="56"/>
    </row>
    <row r="55" spans="1:29" ht="51.75" customHeight="1">
      <c r="A55" s="71"/>
      <c r="B55" s="71" t="s">
        <v>888</v>
      </c>
      <c r="C55" s="107" t="s">
        <v>2519</v>
      </c>
      <c r="D55" s="72" t="s">
        <v>53</v>
      </c>
      <c r="E55" s="72">
        <v>2</v>
      </c>
      <c r="F55" s="73">
        <v>60000</v>
      </c>
      <c r="G55" s="74" t="s">
        <v>54</v>
      </c>
      <c r="H55" s="86">
        <v>46266</v>
      </c>
      <c r="I55" s="75" t="s">
        <v>101</v>
      </c>
      <c r="J55" s="75" t="s">
        <v>56</v>
      </c>
      <c r="K55" s="75" t="s">
        <v>858</v>
      </c>
      <c r="L55" s="75" t="s">
        <v>58</v>
      </c>
      <c r="M55" s="64" t="s">
        <v>2451</v>
      </c>
      <c r="N55" s="69" t="s">
        <v>951</v>
      </c>
      <c r="O55" s="44" t="s">
        <v>2452</v>
      </c>
      <c r="P55" s="44"/>
      <c r="Q55" s="44"/>
      <c r="R55" s="45" t="str">
        <f t="array" ref="R55">IFERROR(INDEX('BANCO DE DADOS'!$C$3:$C305,MATCH(C55,'BANCO DE DADOS'!$B$3:$B305,0),0),"")</f>
        <v/>
      </c>
      <c r="S55" s="45" t="str">
        <f t="array" ref="S55">IFERROR(INDEX('BANCO DE DADOS'!$D$3:$D305,MATCH(C55,'BANCO DE DADOS'!$B$3:$B305,0),0),"")</f>
        <v/>
      </c>
      <c r="T55" s="44"/>
      <c r="U55" s="44"/>
      <c r="V55" s="45" t="str">
        <f t="array" ref="V55">IFERROR(INDEX(#REF!,MATCH($Q55,#REF!,0)),"")</f>
        <v/>
      </c>
      <c r="W55" s="45" t="str">
        <f t="array" ref="W55">IFERROR(INDEX(#REF!,MATCH($Q55,#REF!,0)),"")</f>
        <v/>
      </c>
      <c r="X55" s="46" t="str">
        <f t="array" ref="X55">IFERROR(INDEX(#REF!,MATCH($Q55,#REF!,0)),"")</f>
        <v/>
      </c>
      <c r="Y55" s="46" t="str">
        <f t="array" ref="Y55">IFERROR(INDEX(#REF!,MATCH($Q55,#REF!,0)),"")</f>
        <v/>
      </c>
      <c r="Z55" s="46" t="str">
        <f t="array" ref="Z55">IFERROR(INDEX(#REF!,MATCH($Q55,#REF!,0)),"")</f>
        <v/>
      </c>
      <c r="AA55" s="46" t="e">
        <f t="shared" si="1"/>
        <v>#VALUE!</v>
      </c>
      <c r="AB55" s="44"/>
      <c r="AC55" s="44"/>
    </row>
    <row r="56" spans="1:29" ht="51.75" customHeight="1">
      <c r="A56" s="47"/>
      <c r="B56" s="47" t="s">
        <v>51</v>
      </c>
      <c r="C56" s="60" t="s">
        <v>2520</v>
      </c>
      <c r="D56" s="49" t="s">
        <v>53</v>
      </c>
      <c r="E56" s="49">
        <v>15</v>
      </c>
      <c r="F56" s="50">
        <v>59719.86</v>
      </c>
      <c r="G56" s="51" t="s">
        <v>54</v>
      </c>
      <c r="H56" s="52">
        <v>46266</v>
      </c>
      <c r="I56" s="53" t="s">
        <v>55</v>
      </c>
      <c r="J56" s="53" t="s">
        <v>56</v>
      </c>
      <c r="K56" s="53" t="s">
        <v>164</v>
      </c>
      <c r="L56" s="53" t="s">
        <v>91</v>
      </c>
      <c r="M56" s="54" t="s">
        <v>2486</v>
      </c>
      <c r="N56" s="56" t="s">
        <v>951</v>
      </c>
      <c r="O56" s="56" t="s">
        <v>2452</v>
      </c>
      <c r="P56" s="56"/>
      <c r="Q56" s="56"/>
      <c r="R56" s="57"/>
      <c r="S56" s="57" t="s">
        <v>229</v>
      </c>
      <c r="T56" s="56"/>
      <c r="U56" s="56"/>
      <c r="V56" s="57" t="str">
        <f t="array" ref="V56">IFERROR(INDEX(#REF!,MATCH($Q56,#REF!,0)),"")</f>
        <v/>
      </c>
      <c r="W56" s="57" t="str">
        <f t="array" ref="W56">IFERROR(INDEX(#REF!,MATCH($Q56,#REF!,0)),"")</f>
        <v/>
      </c>
      <c r="X56" s="58" t="str">
        <f t="array" ref="X56">IFERROR(INDEX(#REF!,MATCH($Q56,#REF!,0)),"")</f>
        <v/>
      </c>
      <c r="Y56" s="58" t="str">
        <f t="array" ref="Y56">IFERROR(INDEX(#REF!,MATCH($Q56,#REF!,0)),"")</f>
        <v/>
      </c>
      <c r="Z56" s="58" t="str">
        <f t="array" ref="Z56">IFERROR(INDEX(#REF!,MATCH($Q56,#REF!,0)),"")</f>
        <v/>
      </c>
      <c r="AA56" s="58" t="e">
        <f t="shared" si="1"/>
        <v>#VALUE!</v>
      </c>
      <c r="AB56" s="56"/>
      <c r="AC56" s="56"/>
    </row>
    <row r="57" spans="1:29" ht="51.75" customHeight="1">
      <c r="A57" s="35"/>
      <c r="B57" s="35" t="s">
        <v>51</v>
      </c>
      <c r="C57" s="36" t="s">
        <v>2521</v>
      </c>
      <c r="D57" s="37" t="s">
        <v>53</v>
      </c>
      <c r="E57" s="37">
        <v>15</v>
      </c>
      <c r="F57" s="38">
        <v>57600</v>
      </c>
      <c r="G57" s="39" t="s">
        <v>54</v>
      </c>
      <c r="H57" s="40">
        <v>46266</v>
      </c>
      <c r="I57" s="41" t="s">
        <v>55</v>
      </c>
      <c r="J57" s="41" t="s">
        <v>56</v>
      </c>
      <c r="K57" s="41" t="s">
        <v>164</v>
      </c>
      <c r="L57" s="41" t="s">
        <v>91</v>
      </c>
      <c r="M57" s="42" t="s">
        <v>148</v>
      </c>
      <c r="N57" s="44" t="s">
        <v>951</v>
      </c>
      <c r="O57" s="44" t="s">
        <v>2452</v>
      </c>
      <c r="P57" s="44"/>
      <c r="Q57" s="44"/>
      <c r="R57" s="45" t="s">
        <v>158</v>
      </c>
      <c r="S57" s="45" t="s">
        <v>2522</v>
      </c>
      <c r="T57" s="44"/>
      <c r="U57" s="44"/>
      <c r="V57" s="45" t="str">
        <f t="array" ref="V57">IFERROR(INDEX(#REF!,MATCH($Q57,#REF!,0)),"")</f>
        <v/>
      </c>
      <c r="W57" s="45" t="str">
        <f t="array" ref="W57">IFERROR(INDEX(#REF!,MATCH($Q57,#REF!,0)),"")</f>
        <v/>
      </c>
      <c r="X57" s="46" t="str">
        <f t="array" ref="X57">IFERROR(INDEX(#REF!,MATCH($Q57,#REF!,0)),"")</f>
        <v/>
      </c>
      <c r="Y57" s="46" t="str">
        <f t="array" ref="Y57">IFERROR(INDEX(#REF!,MATCH($Q57,#REF!,0)),"")</f>
        <v/>
      </c>
      <c r="Z57" s="46" t="str">
        <f t="array" ref="Z57">IFERROR(INDEX(#REF!,MATCH($Q57,#REF!,0)),"")</f>
        <v/>
      </c>
      <c r="AA57" s="46" t="e">
        <f t="shared" si="1"/>
        <v>#VALUE!</v>
      </c>
      <c r="AB57" s="44"/>
      <c r="AC57" s="44"/>
    </row>
    <row r="58" spans="1:29" ht="51.75" customHeight="1">
      <c r="A58" s="47"/>
      <c r="B58" s="47" t="s">
        <v>51</v>
      </c>
      <c r="C58" s="60" t="s">
        <v>2523</v>
      </c>
      <c r="D58" s="49" t="s">
        <v>53</v>
      </c>
      <c r="E58" s="49">
        <v>4</v>
      </c>
      <c r="F58" s="50">
        <v>57600</v>
      </c>
      <c r="G58" s="51" t="s">
        <v>54</v>
      </c>
      <c r="H58" s="52">
        <v>46266</v>
      </c>
      <c r="I58" s="53" t="s">
        <v>101</v>
      </c>
      <c r="J58" s="53" t="s">
        <v>56</v>
      </c>
      <c r="K58" s="53" t="s">
        <v>164</v>
      </c>
      <c r="L58" s="53" t="s">
        <v>91</v>
      </c>
      <c r="M58" s="54" t="s">
        <v>73</v>
      </c>
      <c r="N58" s="56" t="s">
        <v>951</v>
      </c>
      <c r="O58" s="56" t="s">
        <v>2452</v>
      </c>
      <c r="P58" s="56"/>
      <c r="Q58" s="56"/>
      <c r="R58" s="57" t="str">
        <f t="array" ref="R58">IFERROR(INDEX('BANCO DE DADOS'!$C$3:$C305,MATCH(C58,'BANCO DE DADOS'!$B$3:$B305,0),0),"")</f>
        <v/>
      </c>
      <c r="S58" s="57" t="s">
        <v>416</v>
      </c>
      <c r="T58" s="56"/>
      <c r="U58" s="56"/>
      <c r="V58" s="57" t="str">
        <f t="array" ref="V58">IFERROR(INDEX(#REF!,MATCH($Q58,#REF!,0)),"")</f>
        <v/>
      </c>
      <c r="W58" s="57" t="str">
        <f t="array" ref="W58">IFERROR(INDEX(#REF!,MATCH($Q58,#REF!,0)),"")</f>
        <v/>
      </c>
      <c r="X58" s="58" t="str">
        <f t="array" ref="X58">IFERROR(INDEX(#REF!,MATCH($Q58,#REF!,0)),"")</f>
        <v/>
      </c>
      <c r="Y58" s="58" t="str">
        <f t="array" ref="Y58">IFERROR(INDEX(#REF!,MATCH($Q58,#REF!,0)),"")</f>
        <v/>
      </c>
      <c r="Z58" s="58" t="str">
        <f t="array" ref="Z58">IFERROR(INDEX(#REF!,MATCH($Q58,#REF!,0)),"")</f>
        <v/>
      </c>
      <c r="AA58" s="58" t="e">
        <f t="shared" si="1"/>
        <v>#VALUE!</v>
      </c>
      <c r="AB58" s="56"/>
      <c r="AC58" s="56"/>
    </row>
    <row r="59" spans="1:29" ht="51.75" customHeight="1">
      <c r="A59" s="35"/>
      <c r="B59" s="35" t="s">
        <v>51</v>
      </c>
      <c r="C59" s="36" t="s">
        <v>2524</v>
      </c>
      <c r="D59" s="37" t="s">
        <v>53</v>
      </c>
      <c r="E59" s="37">
        <v>40</v>
      </c>
      <c r="F59" s="38">
        <v>52000</v>
      </c>
      <c r="G59" s="39" t="s">
        <v>54</v>
      </c>
      <c r="H59" s="40">
        <v>46266</v>
      </c>
      <c r="I59" s="41" t="s">
        <v>55</v>
      </c>
      <c r="J59" s="41" t="s">
        <v>56</v>
      </c>
      <c r="K59" s="41" t="s">
        <v>164</v>
      </c>
      <c r="L59" s="41" t="s">
        <v>91</v>
      </c>
      <c r="M59" s="42" t="s">
        <v>109</v>
      </c>
      <c r="N59" s="44" t="s">
        <v>951</v>
      </c>
      <c r="O59" s="44" t="s">
        <v>2452</v>
      </c>
      <c r="P59" s="44"/>
      <c r="Q59" s="44"/>
      <c r="R59" s="45"/>
      <c r="S59" s="45" t="s">
        <v>229</v>
      </c>
      <c r="T59" s="44"/>
      <c r="U59" s="44"/>
      <c r="V59" s="45" t="str">
        <f t="array" ref="V59">IFERROR(INDEX(#REF!,MATCH($Q59,#REF!,0)),"")</f>
        <v/>
      </c>
      <c r="W59" s="45" t="str">
        <f t="array" ref="W59">IFERROR(INDEX(#REF!,MATCH($Q59,#REF!,0)),"")</f>
        <v/>
      </c>
      <c r="X59" s="46" t="str">
        <f t="array" ref="X59">IFERROR(INDEX(#REF!,MATCH($Q59,#REF!,0)),"")</f>
        <v/>
      </c>
      <c r="Y59" s="46" t="str">
        <f t="array" ref="Y59">IFERROR(INDEX(#REF!,MATCH($Q59,#REF!,0)),"")</f>
        <v/>
      </c>
      <c r="Z59" s="46" t="str">
        <f t="array" ref="Z59">IFERROR(INDEX(#REF!,MATCH($Q59,#REF!,0)),"")</f>
        <v/>
      </c>
      <c r="AA59" s="46" t="e">
        <f t="shared" si="1"/>
        <v>#VALUE!</v>
      </c>
      <c r="AB59" s="44"/>
      <c r="AC59" s="44"/>
    </row>
    <row r="60" spans="1:29" ht="15.75" customHeight="1">
      <c r="A60" s="47"/>
      <c r="B60" s="47" t="s">
        <v>51</v>
      </c>
      <c r="C60" s="60" t="s">
        <v>2525</v>
      </c>
      <c r="D60" s="49" t="s">
        <v>53</v>
      </c>
      <c r="E60" s="49">
        <v>50</v>
      </c>
      <c r="F60" s="50">
        <v>51000</v>
      </c>
      <c r="G60" s="51" t="s">
        <v>54</v>
      </c>
      <c r="H60" s="52">
        <v>46266</v>
      </c>
      <c r="I60" s="53" t="s">
        <v>55</v>
      </c>
      <c r="J60" s="53" t="s">
        <v>56</v>
      </c>
      <c r="K60" s="53" t="s">
        <v>164</v>
      </c>
      <c r="L60" s="53" t="s">
        <v>91</v>
      </c>
      <c r="M60" s="54" t="s">
        <v>2517</v>
      </c>
      <c r="N60" s="56" t="s">
        <v>951</v>
      </c>
      <c r="O60" s="56" t="s">
        <v>2452</v>
      </c>
      <c r="P60" s="56"/>
      <c r="Q60" s="56"/>
      <c r="R60" s="57"/>
      <c r="S60" s="57" t="s">
        <v>288</v>
      </c>
      <c r="T60" s="56"/>
      <c r="U60" s="56"/>
      <c r="V60" s="57" t="str">
        <f t="array" ref="V60">IFERROR(INDEX(#REF!,MATCH($Q60,#REF!,0)),"")</f>
        <v/>
      </c>
      <c r="W60" s="57" t="str">
        <f t="array" ref="W60">IFERROR(INDEX(#REF!,MATCH($Q60,#REF!,0)),"")</f>
        <v/>
      </c>
      <c r="X60" s="58" t="str">
        <f t="array" ref="X60">IFERROR(INDEX(#REF!,MATCH($Q60,#REF!,0)),"")</f>
        <v/>
      </c>
      <c r="Y60" s="58" t="str">
        <f t="array" ref="Y60">IFERROR(INDEX(#REF!,MATCH($Q60,#REF!,0)),"")</f>
        <v/>
      </c>
      <c r="Z60" s="58" t="str">
        <f t="array" ref="Z60">IFERROR(INDEX(#REF!,MATCH($Q60,#REF!,0)),"")</f>
        <v/>
      </c>
      <c r="AA60" s="58" t="e">
        <f t="shared" si="1"/>
        <v>#VALUE!</v>
      </c>
      <c r="AB60" s="56"/>
      <c r="AC60" s="56"/>
    </row>
    <row r="61" spans="1:29" ht="15.75" customHeight="1">
      <c r="A61" s="35" t="s">
        <v>1734</v>
      </c>
      <c r="B61" s="35" t="s">
        <v>156</v>
      </c>
      <c r="C61" s="36" t="s">
        <v>2526</v>
      </c>
      <c r="D61" s="37" t="s">
        <v>53</v>
      </c>
      <c r="E61" s="37">
        <v>1</v>
      </c>
      <c r="F61" s="38">
        <v>50000</v>
      </c>
      <c r="G61" s="39" t="s">
        <v>54</v>
      </c>
      <c r="H61" s="40">
        <v>46266</v>
      </c>
      <c r="I61" s="41" t="s">
        <v>55</v>
      </c>
      <c r="J61" s="41" t="s">
        <v>56</v>
      </c>
      <c r="K61" s="41" t="s">
        <v>83</v>
      </c>
      <c r="L61" s="41" t="s">
        <v>91</v>
      </c>
      <c r="M61" s="42" t="s">
        <v>109</v>
      </c>
      <c r="N61" s="44" t="s">
        <v>951</v>
      </c>
      <c r="O61" s="44" t="s">
        <v>2452</v>
      </c>
      <c r="P61" s="44"/>
      <c r="Q61" s="44"/>
      <c r="R61" s="45"/>
      <c r="S61" s="45" t="s">
        <v>2527</v>
      </c>
      <c r="T61" s="44"/>
      <c r="U61" s="44"/>
      <c r="V61" s="45" t="str">
        <f t="array" ref="V61">IFERROR(INDEX(#REF!,MATCH($Q61,#REF!,0)),"")</f>
        <v/>
      </c>
      <c r="W61" s="45" t="str">
        <f t="array" ref="W61">IFERROR(INDEX(#REF!,MATCH($Q61,#REF!,0)),"")</f>
        <v/>
      </c>
      <c r="X61" s="46" t="str">
        <f t="array" ref="X61">IFERROR(INDEX(#REF!,MATCH($Q61,#REF!,0)),"")</f>
        <v/>
      </c>
      <c r="Y61" s="46" t="str">
        <f t="array" ref="Y61">IFERROR(INDEX(#REF!,MATCH($Q61,#REF!,0)),"")</f>
        <v/>
      </c>
      <c r="Z61" s="46" t="str">
        <f t="array" ref="Z61">IFERROR(INDEX(#REF!,MATCH($Q61,#REF!,0)),"")</f>
        <v/>
      </c>
      <c r="AA61" s="46" t="e">
        <f t="shared" si="1"/>
        <v>#VALUE!</v>
      </c>
      <c r="AB61" s="44"/>
      <c r="AC61" s="44"/>
    </row>
    <row r="62" spans="1:29" ht="15.75" customHeight="1">
      <c r="A62" s="76"/>
      <c r="B62" s="76" t="s">
        <v>291</v>
      </c>
      <c r="C62" s="113" t="s">
        <v>2528</v>
      </c>
      <c r="D62" s="77" t="s">
        <v>53</v>
      </c>
      <c r="E62" s="77">
        <v>1</v>
      </c>
      <c r="F62" s="78">
        <v>50000</v>
      </c>
      <c r="G62" s="79" t="s">
        <v>54</v>
      </c>
      <c r="H62" s="87">
        <v>46266</v>
      </c>
      <c r="I62" s="61" t="s">
        <v>55</v>
      </c>
      <c r="J62" s="61" t="s">
        <v>56</v>
      </c>
      <c r="K62" s="61" t="s">
        <v>841</v>
      </c>
      <c r="L62" s="61" t="s">
        <v>91</v>
      </c>
      <c r="M62" s="62" t="s">
        <v>2451</v>
      </c>
      <c r="N62" s="70" t="s">
        <v>951</v>
      </c>
      <c r="O62" s="56" t="s">
        <v>2452</v>
      </c>
      <c r="P62" s="56"/>
      <c r="Q62" s="56"/>
      <c r="R62" s="57">
        <f t="array" ref="R62">IFERROR(INDEX('BANCO DE DADOS'!$C$3:$C305,MATCH(C62,'BANCO DE DADOS'!$B$3:$B305,0),0),"")</f>
        <v>0</v>
      </c>
      <c r="S62" s="57" t="str">
        <f t="array" ref="S62">IFERROR(INDEX('BANCO DE DADOS'!$D$3:$D305,MATCH(C62,'BANCO DE DADOS'!$B$3:$B305,0),0),"")</f>
        <v>SERVIÇOS DE CAPACITAÇÃO E TREINAMENTO</v>
      </c>
      <c r="T62" s="56"/>
      <c r="U62" s="56"/>
      <c r="V62" s="57" t="str">
        <f t="array" ref="V62">IFERROR(INDEX(#REF!,MATCH($Q62,#REF!,0)),"")</f>
        <v/>
      </c>
      <c r="W62" s="57" t="str">
        <f t="array" ref="W62">IFERROR(INDEX(#REF!,MATCH($Q62,#REF!,0)),"")</f>
        <v/>
      </c>
      <c r="X62" s="58" t="str">
        <f t="array" ref="X62">IFERROR(INDEX(#REF!,MATCH($Q62,#REF!,0)),"")</f>
        <v/>
      </c>
      <c r="Y62" s="58" t="str">
        <f t="array" ref="Y62">IFERROR(INDEX(#REF!,MATCH($Q62,#REF!,0)),"")</f>
        <v/>
      </c>
      <c r="Z62" s="58" t="str">
        <f t="array" ref="Z62">IFERROR(INDEX(#REF!,MATCH($Q62,#REF!,0)),"")</f>
        <v/>
      </c>
      <c r="AA62" s="58" t="e">
        <f t="shared" si="1"/>
        <v>#VALUE!</v>
      </c>
      <c r="AB62" s="56"/>
      <c r="AC62" s="56"/>
    </row>
    <row r="63" spans="1:29" ht="15.75" customHeight="1">
      <c r="A63" s="71"/>
      <c r="B63" s="71" t="s">
        <v>1476</v>
      </c>
      <c r="C63" s="107" t="s">
        <v>348</v>
      </c>
      <c r="D63" s="72" t="s">
        <v>53</v>
      </c>
      <c r="E63" s="72">
        <v>1</v>
      </c>
      <c r="F63" s="73">
        <v>50000</v>
      </c>
      <c r="G63" s="74" t="s">
        <v>54</v>
      </c>
      <c r="H63" s="86">
        <v>46266</v>
      </c>
      <c r="I63" s="75" t="s">
        <v>101</v>
      </c>
      <c r="J63" s="75" t="s">
        <v>56</v>
      </c>
      <c r="K63" s="75" t="s">
        <v>858</v>
      </c>
      <c r="L63" s="75" t="s">
        <v>58</v>
      </c>
      <c r="M63" s="64" t="s">
        <v>2451</v>
      </c>
      <c r="N63" s="69" t="s">
        <v>951</v>
      </c>
      <c r="O63" s="44" t="s">
        <v>2452</v>
      </c>
      <c r="P63" s="44"/>
      <c r="Q63" s="44"/>
      <c r="R63" s="45" t="str">
        <f t="array" ref="R63">IFERROR(INDEX('BANCO DE DADOS'!$C$3:$C305,MATCH(C63,'BANCO DE DADOS'!$B$3:$B305,0),0),"")</f>
        <v/>
      </c>
      <c r="S63" s="45" t="str">
        <f t="array" ref="S63">IFERROR(INDEX('BANCO DE DADOS'!$D$3:$D305,MATCH(C63,'BANCO DE DADOS'!$B$3:$B305,0),0),"")</f>
        <v/>
      </c>
      <c r="T63" s="44"/>
      <c r="U63" s="44"/>
      <c r="V63" s="45" t="str">
        <f t="array" ref="V63">IFERROR(INDEX(#REF!,MATCH($Q63,#REF!,0)),"")</f>
        <v/>
      </c>
      <c r="W63" s="45" t="str">
        <f t="array" ref="W63">IFERROR(INDEX(#REF!,MATCH($Q63,#REF!,0)),"")</f>
        <v/>
      </c>
      <c r="X63" s="46" t="str">
        <f t="array" ref="X63">IFERROR(INDEX(#REF!,MATCH($Q63,#REF!,0)),"")</f>
        <v/>
      </c>
      <c r="Y63" s="46" t="str">
        <f t="array" ref="Y63">IFERROR(INDEX(#REF!,MATCH($Q63,#REF!,0)),"")</f>
        <v/>
      </c>
      <c r="Z63" s="46" t="str">
        <f t="array" ref="Z63">IFERROR(INDEX(#REF!,MATCH($Q63,#REF!,0)),"")</f>
        <v/>
      </c>
      <c r="AA63" s="46" t="e">
        <f t="shared" si="1"/>
        <v>#VALUE!</v>
      </c>
      <c r="AB63" s="44"/>
      <c r="AC63" s="44"/>
    </row>
    <row r="64" spans="1:29" ht="15.75" customHeight="1">
      <c r="A64" s="76"/>
      <c r="B64" s="76" t="s">
        <v>848</v>
      </c>
      <c r="C64" s="113" t="s">
        <v>2529</v>
      </c>
      <c r="D64" s="77" t="s">
        <v>53</v>
      </c>
      <c r="E64" s="77">
        <v>2</v>
      </c>
      <c r="F64" s="78">
        <v>50000</v>
      </c>
      <c r="G64" s="79" t="s">
        <v>54</v>
      </c>
      <c r="H64" s="87">
        <v>46266</v>
      </c>
      <c r="I64" s="61" t="s">
        <v>101</v>
      </c>
      <c r="J64" s="61" t="s">
        <v>56</v>
      </c>
      <c r="K64" s="61" t="s">
        <v>858</v>
      </c>
      <c r="L64" s="61" t="s">
        <v>91</v>
      </c>
      <c r="M64" s="62" t="s">
        <v>2451</v>
      </c>
      <c r="N64" s="70" t="s">
        <v>951</v>
      </c>
      <c r="O64" s="56" t="s">
        <v>2452</v>
      </c>
      <c r="P64" s="56"/>
      <c r="Q64" s="56"/>
      <c r="R64" s="57" t="str">
        <f t="array" ref="R64">IFERROR(INDEX('BANCO DE DADOS'!$C$3:$C305,MATCH(C64,'BANCO DE DADOS'!$B$3:$B305,0),0),"")</f>
        <v>DOP - EQUIPAMENTO OPERACIONAL SALVAMENTO AQUATICO</v>
      </c>
      <c r="S64" s="57" t="str">
        <f t="array" ref="S64">IFERROR(INDEX('BANCO DE DADOS'!$D$3:$D305,MATCH(C64,'BANCO DE DADOS'!$B$3:$B305,0),0),"")</f>
        <v>COMPRA DE EQUIPAMENTOS DE RESGATE E SALVAMENTO</v>
      </c>
      <c r="T64" s="56"/>
      <c r="U64" s="56"/>
      <c r="V64" s="57" t="str">
        <f t="array" ref="V64">IFERROR(INDEX(#REF!,MATCH($Q64,#REF!,0)),"")</f>
        <v/>
      </c>
      <c r="W64" s="57" t="str">
        <f t="array" ref="W64">IFERROR(INDEX(#REF!,MATCH($Q64,#REF!,0)),"")</f>
        <v/>
      </c>
      <c r="X64" s="58" t="str">
        <f t="array" ref="X64">IFERROR(INDEX(#REF!,MATCH($Q64,#REF!,0)),"")</f>
        <v/>
      </c>
      <c r="Y64" s="58" t="str">
        <f t="array" ref="Y64">IFERROR(INDEX(#REF!,MATCH($Q64,#REF!,0)),"")</f>
        <v/>
      </c>
      <c r="Z64" s="58" t="str">
        <f t="array" ref="Z64">IFERROR(INDEX(#REF!,MATCH($Q64,#REF!,0)),"")</f>
        <v/>
      </c>
      <c r="AA64" s="58" t="e">
        <f t="shared" si="1"/>
        <v>#VALUE!</v>
      </c>
      <c r="AB64" s="56"/>
      <c r="AC64" s="56"/>
    </row>
    <row r="65" spans="1:29" ht="15.75" customHeight="1">
      <c r="A65" s="71"/>
      <c r="B65" s="71" t="s">
        <v>51</v>
      </c>
      <c r="C65" s="107" t="s">
        <v>348</v>
      </c>
      <c r="D65" s="72" t="s">
        <v>53</v>
      </c>
      <c r="E65" s="72">
        <v>1</v>
      </c>
      <c r="F65" s="73">
        <v>50000</v>
      </c>
      <c r="G65" s="74" t="s">
        <v>54</v>
      </c>
      <c r="H65" s="86">
        <v>46266</v>
      </c>
      <c r="I65" s="75" t="s">
        <v>101</v>
      </c>
      <c r="J65" s="75" t="s">
        <v>56</v>
      </c>
      <c r="K65" s="75" t="s">
        <v>858</v>
      </c>
      <c r="L65" s="75" t="s">
        <v>91</v>
      </c>
      <c r="M65" s="64" t="s">
        <v>2451</v>
      </c>
      <c r="N65" s="69" t="s">
        <v>951</v>
      </c>
      <c r="O65" s="44" t="s">
        <v>2452</v>
      </c>
      <c r="P65" s="44"/>
      <c r="Q65" s="44"/>
      <c r="R65" s="45" t="str">
        <f t="array" ref="R65">IFERROR(INDEX('BANCO DE DADOS'!$C$3:$C305,MATCH(C65,'BANCO DE DADOS'!$B$3:$B305,0),0),"")</f>
        <v/>
      </c>
      <c r="S65" s="45" t="str">
        <f t="array" ref="S65">IFERROR(INDEX('BANCO DE DADOS'!$D$3:$D305,MATCH(C65,'BANCO DE DADOS'!$B$3:$B305,0),0),"")</f>
        <v/>
      </c>
      <c r="T65" s="44"/>
      <c r="U65" s="44"/>
      <c r="V65" s="45" t="str">
        <f t="array" ref="V65">IFERROR(INDEX(#REF!,MATCH($Q65,#REF!,0)),"")</f>
        <v/>
      </c>
      <c r="W65" s="45" t="str">
        <f t="array" ref="W65">IFERROR(INDEX(#REF!,MATCH($Q65,#REF!,0)),"")</f>
        <v/>
      </c>
      <c r="X65" s="46" t="str">
        <f t="array" ref="X65">IFERROR(INDEX(#REF!,MATCH($Q65,#REF!,0)),"")</f>
        <v/>
      </c>
      <c r="Y65" s="46" t="str">
        <f t="array" ref="Y65">IFERROR(INDEX(#REF!,MATCH($Q65,#REF!,0)),"")</f>
        <v/>
      </c>
      <c r="Z65" s="46" t="str">
        <f t="array" ref="Z65">IFERROR(INDEX(#REF!,MATCH($Q65,#REF!,0)),"")</f>
        <v/>
      </c>
      <c r="AA65" s="46" t="e">
        <f t="shared" si="1"/>
        <v>#VALUE!</v>
      </c>
      <c r="AB65" s="44"/>
      <c r="AC65" s="44"/>
    </row>
    <row r="66" spans="1:29" ht="15.75" customHeight="1">
      <c r="A66" s="76"/>
      <c r="B66" s="76" t="s">
        <v>848</v>
      </c>
      <c r="C66" s="113" t="s">
        <v>348</v>
      </c>
      <c r="D66" s="77" t="s">
        <v>53</v>
      </c>
      <c r="E66" s="77">
        <v>1</v>
      </c>
      <c r="F66" s="78">
        <v>50000</v>
      </c>
      <c r="G66" s="79" t="s">
        <v>54</v>
      </c>
      <c r="H66" s="87">
        <v>46266</v>
      </c>
      <c r="I66" s="61" t="s">
        <v>101</v>
      </c>
      <c r="J66" s="61" t="s">
        <v>56</v>
      </c>
      <c r="K66" s="61" t="s">
        <v>858</v>
      </c>
      <c r="L66" s="61" t="s">
        <v>91</v>
      </c>
      <c r="M66" s="62" t="s">
        <v>2451</v>
      </c>
      <c r="N66" s="70" t="s">
        <v>951</v>
      </c>
      <c r="O66" s="56" t="s">
        <v>2452</v>
      </c>
      <c r="P66" s="56"/>
      <c r="Q66" s="56"/>
      <c r="R66" s="57" t="str">
        <f t="array" ref="R66">IFERROR(INDEX('BANCO DE DADOS'!$C$3:$C305,MATCH(C66,'BANCO DE DADOS'!$B$3:$B305,0),0),"")</f>
        <v/>
      </c>
      <c r="S66" s="57" t="str">
        <f t="array" ref="S66">IFERROR(INDEX('BANCO DE DADOS'!$D$3:$D305,MATCH(C66,'BANCO DE DADOS'!$B$3:$B305,0),0),"")</f>
        <v/>
      </c>
      <c r="T66" s="56"/>
      <c r="U66" s="56"/>
      <c r="V66" s="57" t="str">
        <f t="array" ref="V66">IFERROR(INDEX(#REF!,MATCH($Q66,#REF!,0)),"")</f>
        <v/>
      </c>
      <c r="W66" s="57" t="str">
        <f t="array" ref="W66">IFERROR(INDEX(#REF!,MATCH($Q66,#REF!,0)),"")</f>
        <v/>
      </c>
      <c r="X66" s="58" t="str">
        <f t="array" ref="X66">IFERROR(INDEX(#REF!,MATCH($Q66,#REF!,0)),"")</f>
        <v/>
      </c>
      <c r="Y66" s="58" t="str">
        <f t="array" ref="Y66">IFERROR(INDEX(#REF!,MATCH($Q66,#REF!,0)),"")</f>
        <v/>
      </c>
      <c r="Z66" s="58" t="str">
        <f t="array" ref="Z66">IFERROR(INDEX(#REF!,MATCH($Q66,#REF!,0)),"")</f>
        <v/>
      </c>
      <c r="AA66" s="58" t="e">
        <f t="shared" si="1"/>
        <v>#VALUE!</v>
      </c>
      <c r="AB66" s="56"/>
      <c r="AC66" s="56"/>
    </row>
    <row r="67" spans="1:29" ht="15.75" customHeight="1">
      <c r="A67" s="71"/>
      <c r="B67" s="71" t="s">
        <v>51</v>
      </c>
      <c r="C67" s="107" t="s">
        <v>2530</v>
      </c>
      <c r="D67" s="72" t="s">
        <v>53</v>
      </c>
      <c r="E67" s="72">
        <v>17</v>
      </c>
      <c r="F67" s="73">
        <v>49300</v>
      </c>
      <c r="G67" s="74" t="s">
        <v>54</v>
      </c>
      <c r="H67" s="86">
        <v>46266</v>
      </c>
      <c r="I67" s="75" t="s">
        <v>101</v>
      </c>
      <c r="J67" s="75" t="s">
        <v>56</v>
      </c>
      <c r="K67" s="75" t="s">
        <v>858</v>
      </c>
      <c r="L67" s="75" t="s">
        <v>84</v>
      </c>
      <c r="M67" s="64" t="s">
        <v>2451</v>
      </c>
      <c r="N67" s="69" t="s">
        <v>951</v>
      </c>
      <c r="O67" s="44" t="s">
        <v>2452</v>
      </c>
      <c r="P67" s="44"/>
      <c r="Q67" s="44"/>
      <c r="R67" s="45" t="str">
        <f t="array" ref="R67">IFERROR(INDEX('BANCO DE DADOS'!$C$3:$C305,MATCH(C67,'BANCO DE DADOS'!$B$3:$B305,0),0),"")</f>
        <v/>
      </c>
      <c r="S67" s="45" t="str">
        <f t="array" ref="S67">IFERROR(INDEX('BANCO DE DADOS'!$D$3:$D305,MATCH(C67,'BANCO DE DADOS'!$B$3:$B305,0),0),"")</f>
        <v/>
      </c>
      <c r="T67" s="44"/>
      <c r="U67" s="44"/>
      <c r="V67" s="45" t="str">
        <f t="array" ref="V67">IFERROR(INDEX(#REF!,MATCH($Q67,#REF!,0)),"")</f>
        <v/>
      </c>
      <c r="W67" s="45" t="str">
        <f t="array" ref="W67">IFERROR(INDEX(#REF!,MATCH($Q67,#REF!,0)),"")</f>
        <v/>
      </c>
      <c r="X67" s="46" t="str">
        <f t="array" ref="X67">IFERROR(INDEX(#REF!,MATCH($Q67,#REF!,0)),"")</f>
        <v/>
      </c>
      <c r="Y67" s="46" t="str">
        <f t="array" ref="Y67">IFERROR(INDEX(#REF!,MATCH($Q67,#REF!,0)),"")</f>
        <v/>
      </c>
      <c r="Z67" s="46" t="str">
        <f t="array" ref="Z67">IFERROR(INDEX(#REF!,MATCH($Q67,#REF!,0)),"")</f>
        <v/>
      </c>
      <c r="AA67" s="46" t="e">
        <f t="shared" si="1"/>
        <v>#VALUE!</v>
      </c>
      <c r="AB67" s="44"/>
      <c r="AC67" s="44"/>
    </row>
    <row r="68" spans="1:29" ht="15.75" customHeight="1">
      <c r="A68" s="47"/>
      <c r="B68" s="47" t="s">
        <v>51</v>
      </c>
      <c r="C68" s="60" t="s">
        <v>2531</v>
      </c>
      <c r="D68" s="49" t="s">
        <v>53</v>
      </c>
      <c r="E68" s="49">
        <v>8</v>
      </c>
      <c r="F68" s="50">
        <v>48000</v>
      </c>
      <c r="G68" s="51" t="s">
        <v>54</v>
      </c>
      <c r="H68" s="52">
        <v>46266</v>
      </c>
      <c r="I68" s="53" t="s">
        <v>55</v>
      </c>
      <c r="J68" s="53" t="s">
        <v>56</v>
      </c>
      <c r="K68" s="53" t="s">
        <v>164</v>
      </c>
      <c r="L68" s="53" t="s">
        <v>91</v>
      </c>
      <c r="M68" s="54" t="s">
        <v>2498</v>
      </c>
      <c r="N68" s="56" t="s">
        <v>951</v>
      </c>
      <c r="O68" s="56" t="s">
        <v>2452</v>
      </c>
      <c r="P68" s="56"/>
      <c r="Q68" s="56"/>
      <c r="R68" s="57"/>
      <c r="S68" s="57" t="s">
        <v>1080</v>
      </c>
      <c r="T68" s="56"/>
      <c r="U68" s="56"/>
      <c r="V68" s="57" t="str">
        <f t="array" ref="V68">IFERROR(INDEX(#REF!,MATCH($Q68,#REF!,0)),"")</f>
        <v/>
      </c>
      <c r="W68" s="57" t="str">
        <f t="array" ref="W68">IFERROR(INDEX(#REF!,MATCH($Q68,#REF!,0)),"")</f>
        <v/>
      </c>
      <c r="X68" s="58" t="str">
        <f t="array" ref="X68">IFERROR(INDEX(#REF!,MATCH($Q68,#REF!,0)),"")</f>
        <v/>
      </c>
      <c r="Y68" s="58" t="str">
        <f t="array" ref="Y68">IFERROR(INDEX(#REF!,MATCH($Q68,#REF!,0)),"")</f>
        <v/>
      </c>
      <c r="Z68" s="58" t="str">
        <f t="array" ref="Z68">IFERROR(INDEX(#REF!,MATCH($Q68,#REF!,0)),"")</f>
        <v/>
      </c>
      <c r="AA68" s="58" t="e">
        <f t="shared" si="1"/>
        <v>#VALUE!</v>
      </c>
      <c r="AB68" s="56"/>
      <c r="AC68" s="56"/>
    </row>
    <row r="69" spans="1:29" ht="15.75" customHeight="1">
      <c r="A69" s="35"/>
      <c r="B69" s="35" t="s">
        <v>51</v>
      </c>
      <c r="C69" s="36" t="s">
        <v>285</v>
      </c>
      <c r="D69" s="37" t="s">
        <v>53</v>
      </c>
      <c r="E69" s="37">
        <v>35</v>
      </c>
      <c r="F69" s="38">
        <v>45500</v>
      </c>
      <c r="G69" s="39" t="s">
        <v>54</v>
      </c>
      <c r="H69" s="40">
        <v>46266</v>
      </c>
      <c r="I69" s="41" t="s">
        <v>55</v>
      </c>
      <c r="J69" s="41" t="s">
        <v>56</v>
      </c>
      <c r="K69" s="41" t="s">
        <v>164</v>
      </c>
      <c r="L69" s="41" t="s">
        <v>91</v>
      </c>
      <c r="M69" s="42" t="s">
        <v>2486</v>
      </c>
      <c r="N69" s="44" t="s">
        <v>951</v>
      </c>
      <c r="O69" s="44" t="s">
        <v>2452</v>
      </c>
      <c r="P69" s="44"/>
      <c r="Q69" s="44"/>
      <c r="R69" s="45"/>
      <c r="S69" s="45" t="s">
        <v>229</v>
      </c>
      <c r="T69" s="44"/>
      <c r="U69" s="44"/>
      <c r="V69" s="45" t="str">
        <f t="array" ref="V69">IFERROR(INDEX(#REF!,MATCH($Q69,#REF!,0)),"")</f>
        <v/>
      </c>
      <c r="W69" s="45" t="str">
        <f t="array" ref="W69">IFERROR(INDEX(#REF!,MATCH($Q69,#REF!,0)),"")</f>
        <v/>
      </c>
      <c r="X69" s="46" t="str">
        <f t="array" ref="X69">IFERROR(INDEX(#REF!,MATCH($Q69,#REF!,0)),"")</f>
        <v/>
      </c>
      <c r="Y69" s="46" t="str">
        <f t="array" ref="Y69">IFERROR(INDEX(#REF!,MATCH($Q69,#REF!,0)),"")</f>
        <v/>
      </c>
      <c r="Z69" s="46" t="str">
        <f t="array" ref="Z69">IFERROR(INDEX(#REF!,MATCH($Q69,#REF!,0)),"")</f>
        <v/>
      </c>
      <c r="AA69" s="46" t="e">
        <f t="shared" si="1"/>
        <v>#VALUE!</v>
      </c>
      <c r="AB69" s="44"/>
      <c r="AC69" s="44"/>
    </row>
    <row r="70" spans="1:29" ht="15.75" customHeight="1">
      <c r="A70" s="47"/>
      <c r="B70" s="47" t="s">
        <v>51</v>
      </c>
      <c r="C70" s="60" t="s">
        <v>2532</v>
      </c>
      <c r="D70" s="49" t="s">
        <v>53</v>
      </c>
      <c r="E70" s="49">
        <v>12</v>
      </c>
      <c r="F70" s="50">
        <v>41760</v>
      </c>
      <c r="G70" s="51" t="s">
        <v>54</v>
      </c>
      <c r="H70" s="52">
        <v>46266</v>
      </c>
      <c r="I70" s="53" t="s">
        <v>55</v>
      </c>
      <c r="J70" s="53" t="s">
        <v>56</v>
      </c>
      <c r="K70" s="53" t="s">
        <v>164</v>
      </c>
      <c r="L70" s="53" t="s">
        <v>91</v>
      </c>
      <c r="M70" s="54" t="s">
        <v>2498</v>
      </c>
      <c r="N70" s="56" t="s">
        <v>951</v>
      </c>
      <c r="O70" s="56" t="s">
        <v>2452</v>
      </c>
      <c r="P70" s="56"/>
      <c r="Q70" s="56"/>
      <c r="R70" s="57" t="s">
        <v>755</v>
      </c>
      <c r="S70" s="57" t="s">
        <v>467</v>
      </c>
      <c r="T70" s="56"/>
      <c r="U70" s="56"/>
      <c r="V70" s="57" t="str">
        <f t="array" ref="V70">IFERROR(INDEX(#REF!,MATCH($Q70,#REF!,0)),"")</f>
        <v/>
      </c>
      <c r="W70" s="57" t="str">
        <f t="array" ref="W70">IFERROR(INDEX(#REF!,MATCH($Q70,#REF!,0)),"")</f>
        <v/>
      </c>
      <c r="X70" s="58" t="str">
        <f t="array" ref="X70">IFERROR(INDEX(#REF!,MATCH($Q70,#REF!,0)),"")</f>
        <v/>
      </c>
      <c r="Y70" s="58" t="str">
        <f t="array" ref="Y70">IFERROR(INDEX(#REF!,MATCH($Q70,#REF!,0)),"")</f>
        <v/>
      </c>
      <c r="Z70" s="58" t="str">
        <f t="array" ref="Z70">IFERROR(INDEX(#REF!,MATCH($Q70,#REF!,0)),"")</f>
        <v/>
      </c>
      <c r="AA70" s="58" t="e">
        <f t="shared" si="1"/>
        <v>#VALUE!</v>
      </c>
      <c r="AB70" s="56"/>
      <c r="AC70" s="56"/>
    </row>
    <row r="71" spans="1:29" ht="15.75" customHeight="1">
      <c r="A71" s="35" t="s">
        <v>1686</v>
      </c>
      <c r="B71" s="35" t="s">
        <v>51</v>
      </c>
      <c r="C71" s="36" t="s">
        <v>2533</v>
      </c>
      <c r="D71" s="37" t="s">
        <v>53</v>
      </c>
      <c r="E71" s="37">
        <v>40</v>
      </c>
      <c r="F71" s="38">
        <v>40000</v>
      </c>
      <c r="G71" s="39" t="s">
        <v>54</v>
      </c>
      <c r="H71" s="40">
        <v>46266</v>
      </c>
      <c r="I71" s="41" t="s">
        <v>55</v>
      </c>
      <c r="J71" s="41" t="s">
        <v>56</v>
      </c>
      <c r="K71" s="41" t="s">
        <v>164</v>
      </c>
      <c r="L71" s="41" t="s">
        <v>58</v>
      </c>
      <c r="M71" s="42" t="s">
        <v>2534</v>
      </c>
      <c r="N71" s="44" t="s">
        <v>951</v>
      </c>
      <c r="O71" s="44" t="s">
        <v>2452</v>
      </c>
      <c r="P71" s="44"/>
      <c r="Q71" s="44"/>
      <c r="R71" s="45" t="s">
        <v>331</v>
      </c>
      <c r="S71" s="45" t="s">
        <v>352</v>
      </c>
      <c r="T71" s="44"/>
      <c r="U71" s="44"/>
      <c r="V71" s="45" t="str">
        <f t="array" ref="V71">IFERROR(INDEX(#REF!,MATCH($Q71,#REF!,0)),"")</f>
        <v/>
      </c>
      <c r="W71" s="45" t="str">
        <f t="array" ref="W71">IFERROR(INDEX(#REF!,MATCH($Q71,#REF!,0)),"")</f>
        <v/>
      </c>
      <c r="X71" s="46" t="str">
        <f t="array" ref="X71">IFERROR(INDEX(#REF!,MATCH($Q71,#REF!,0)),"")</f>
        <v/>
      </c>
      <c r="Y71" s="46" t="str">
        <f t="array" ref="Y71">IFERROR(INDEX(#REF!,MATCH($Q71,#REF!,0)),"")</f>
        <v/>
      </c>
      <c r="Z71" s="46" t="str">
        <f t="array" ref="Z71">IFERROR(INDEX(#REF!,MATCH($Q71,#REF!,0)),"")</f>
        <v/>
      </c>
      <c r="AA71" s="46" t="e">
        <f t="shared" si="1"/>
        <v>#VALUE!</v>
      </c>
      <c r="AB71" s="44"/>
      <c r="AC71" s="44"/>
    </row>
    <row r="72" spans="1:29" ht="15.75" customHeight="1">
      <c r="A72" s="76"/>
      <c r="B72" s="76" t="s">
        <v>291</v>
      </c>
      <c r="C72" s="113" t="s">
        <v>2535</v>
      </c>
      <c r="D72" s="77" t="s">
        <v>53</v>
      </c>
      <c r="E72" s="77">
        <v>2</v>
      </c>
      <c r="F72" s="78">
        <v>40000</v>
      </c>
      <c r="G72" s="79" t="s">
        <v>54</v>
      </c>
      <c r="H72" s="87">
        <v>46266</v>
      </c>
      <c r="I72" s="61" t="s">
        <v>55</v>
      </c>
      <c r="J72" s="61" t="s">
        <v>56</v>
      </c>
      <c r="K72" s="61" t="s">
        <v>841</v>
      </c>
      <c r="L72" s="61" t="s">
        <v>91</v>
      </c>
      <c r="M72" s="62" t="s">
        <v>2451</v>
      </c>
      <c r="N72" s="70"/>
      <c r="O72" s="56" t="s">
        <v>2452</v>
      </c>
      <c r="P72" s="56"/>
      <c r="Q72" s="56"/>
      <c r="R72" s="57" t="str">
        <f t="array" ref="R72">IFERROR(INDEX('BANCO DE DADOS'!$C$3:$C305,MATCH(C72,'BANCO DE DADOS'!$B$3:$B305,0),0),"")</f>
        <v/>
      </c>
      <c r="S72" s="57" t="str">
        <f t="array" ref="S72">IFERROR(INDEX('BANCO DE DADOS'!$D$3:$D305,MATCH(C72,'BANCO DE DADOS'!$B$3:$B305,0),0),"")</f>
        <v/>
      </c>
      <c r="T72" s="56"/>
      <c r="U72" s="56"/>
      <c r="V72" s="57" t="str">
        <f t="array" ref="V72">IFERROR(INDEX(#REF!,MATCH($Q72,#REF!,0)),"")</f>
        <v/>
      </c>
      <c r="W72" s="57" t="str">
        <f t="array" ref="W72">IFERROR(INDEX(#REF!,MATCH($Q72,#REF!,0)),"")</f>
        <v/>
      </c>
      <c r="X72" s="58" t="str">
        <f t="array" ref="X72">IFERROR(INDEX(#REF!,MATCH($Q72,#REF!,0)),"")</f>
        <v/>
      </c>
      <c r="Y72" s="58" t="str">
        <f t="array" ref="Y72">IFERROR(INDEX(#REF!,MATCH($Q72,#REF!,0)),"")</f>
        <v/>
      </c>
      <c r="Z72" s="58" t="str">
        <f t="array" ref="Z72">IFERROR(INDEX(#REF!,MATCH($Q72,#REF!,0)),"")</f>
        <v/>
      </c>
      <c r="AA72" s="58" t="e">
        <f t="shared" si="1"/>
        <v>#VALUE!</v>
      </c>
      <c r="AB72" s="56"/>
      <c r="AC72" s="56"/>
    </row>
    <row r="73" spans="1:29" ht="15.75" customHeight="1">
      <c r="A73" s="71"/>
      <c r="B73" s="71" t="s">
        <v>888</v>
      </c>
      <c r="C73" s="107" t="s">
        <v>2536</v>
      </c>
      <c r="D73" s="72" t="s">
        <v>53</v>
      </c>
      <c r="E73" s="72">
        <v>5</v>
      </c>
      <c r="F73" s="73">
        <v>37500</v>
      </c>
      <c r="G73" s="74" t="s">
        <v>54</v>
      </c>
      <c r="H73" s="86">
        <v>46235</v>
      </c>
      <c r="I73" s="75" t="s">
        <v>101</v>
      </c>
      <c r="J73" s="75" t="s">
        <v>56</v>
      </c>
      <c r="K73" s="75" t="s">
        <v>858</v>
      </c>
      <c r="L73" s="75" t="s">
        <v>91</v>
      </c>
      <c r="M73" s="64" t="s">
        <v>2451</v>
      </c>
      <c r="N73" s="69" t="s">
        <v>951</v>
      </c>
      <c r="O73" s="44" t="s">
        <v>2452</v>
      </c>
      <c r="P73" s="44"/>
      <c r="Q73" s="44"/>
      <c r="R73" s="45" t="str">
        <f t="array" ref="R73">IFERROR(INDEX('BANCO DE DADOS'!$C$3:$C305,MATCH(C73,'BANCO DE DADOS'!$B$3:$B305,0),0),"")</f>
        <v>DOP - EQUIPAMENTO OPERACIONAL SALVAMENTO AQUATICO</v>
      </c>
      <c r="S73" s="45" t="str">
        <f t="array" ref="S73">IFERROR(INDEX('BANCO DE DADOS'!$D$3:$D305,MATCH(C73,'BANCO DE DADOS'!$B$3:$B305,0),0),"")</f>
        <v>COMPRA DE EQUIPAMENTOS ESPECIALIZADOS DE MERGULHO</v>
      </c>
      <c r="T73" s="44"/>
      <c r="U73" s="44"/>
      <c r="V73" s="45" t="str">
        <f t="array" ref="V73">IFERROR(INDEX(#REF!,MATCH($Q73,#REF!,0)),"")</f>
        <v/>
      </c>
      <c r="W73" s="45" t="str">
        <f t="array" ref="W73">IFERROR(INDEX(#REF!,MATCH($Q73,#REF!,0)),"")</f>
        <v/>
      </c>
      <c r="X73" s="46" t="str">
        <f t="array" ref="X73">IFERROR(INDEX(#REF!,MATCH($Q73,#REF!,0)),"")</f>
        <v/>
      </c>
      <c r="Y73" s="46" t="str">
        <f t="array" ref="Y73">IFERROR(INDEX(#REF!,MATCH($Q73,#REF!,0)),"")</f>
        <v/>
      </c>
      <c r="Z73" s="46" t="str">
        <f t="array" ref="Z73">IFERROR(INDEX(#REF!,MATCH($Q73,#REF!,0)),"")</f>
        <v/>
      </c>
      <c r="AA73" s="46" t="e">
        <f t="shared" si="1"/>
        <v>#VALUE!</v>
      </c>
      <c r="AB73" s="44"/>
      <c r="AC73" s="44"/>
    </row>
    <row r="74" spans="1:29" ht="15.75" customHeight="1">
      <c r="A74" s="76"/>
      <c r="B74" s="76" t="s">
        <v>51</v>
      </c>
      <c r="C74" s="113" t="s">
        <v>2537</v>
      </c>
      <c r="D74" s="77" t="s">
        <v>53</v>
      </c>
      <c r="E74" s="77">
        <v>4</v>
      </c>
      <c r="F74" s="78">
        <v>36960</v>
      </c>
      <c r="G74" s="79" t="s">
        <v>54</v>
      </c>
      <c r="H74" s="87">
        <v>46235</v>
      </c>
      <c r="I74" s="61" t="s">
        <v>101</v>
      </c>
      <c r="J74" s="61" t="s">
        <v>56</v>
      </c>
      <c r="K74" s="61" t="s">
        <v>858</v>
      </c>
      <c r="L74" s="61" t="s">
        <v>91</v>
      </c>
      <c r="M74" s="62" t="s">
        <v>2451</v>
      </c>
      <c r="N74" s="70" t="s">
        <v>951</v>
      </c>
      <c r="O74" s="56" t="s">
        <v>2452</v>
      </c>
      <c r="P74" s="56"/>
      <c r="Q74" s="56"/>
      <c r="R74" s="57" t="str">
        <f t="array" ref="R74">IFERROR(INDEX('BANCO DE DADOS'!$C$3:$C305,MATCH(C74,'BANCO DE DADOS'!$B$3:$B305,0),0),"")</f>
        <v>DOP - EQUIPAMENTO OPERACIONAL SALVAMENTO TERRESTRE</v>
      </c>
      <c r="S74" s="57" t="str">
        <f t="array" ref="S74">IFERROR(INDEX('BANCO DE DADOS'!$D$3:$D305,MATCH(C74,'BANCO DE DADOS'!$B$3:$B305,0),0),"")</f>
        <v>COMPRA DE EQUIPAMENTOS DE IMAGEAMENTO TÉRMICO</v>
      </c>
      <c r="T74" s="56"/>
      <c r="U74" s="56"/>
      <c r="V74" s="57" t="str">
        <f t="array" ref="V74">IFERROR(INDEX(#REF!,MATCH($Q74,#REF!,0)),"")</f>
        <v/>
      </c>
      <c r="W74" s="57" t="str">
        <f t="array" ref="W74">IFERROR(INDEX(#REF!,MATCH($Q74,#REF!,0)),"")</f>
        <v/>
      </c>
      <c r="X74" s="58" t="str">
        <f t="array" ref="X74">IFERROR(INDEX(#REF!,MATCH($Q74,#REF!,0)),"")</f>
        <v/>
      </c>
      <c r="Y74" s="58" t="str">
        <f t="array" ref="Y74">IFERROR(INDEX(#REF!,MATCH($Q74,#REF!,0)),"")</f>
        <v/>
      </c>
      <c r="Z74" s="58" t="str">
        <f t="array" ref="Z74">IFERROR(INDEX(#REF!,MATCH($Q74,#REF!,0)),"")</f>
        <v/>
      </c>
      <c r="AA74" s="58" t="e">
        <f t="shared" si="1"/>
        <v>#VALUE!</v>
      </c>
      <c r="AB74" s="56"/>
      <c r="AC74" s="56"/>
    </row>
    <row r="75" spans="1:29" ht="15.75" customHeight="1">
      <c r="A75" s="71"/>
      <c r="B75" s="71" t="s">
        <v>1476</v>
      </c>
      <c r="C75" s="107" t="s">
        <v>2538</v>
      </c>
      <c r="D75" s="72" t="s">
        <v>53</v>
      </c>
      <c r="E75" s="72">
        <v>1</v>
      </c>
      <c r="F75" s="73">
        <v>35000</v>
      </c>
      <c r="G75" s="74" t="s">
        <v>54</v>
      </c>
      <c r="H75" s="86">
        <v>46235</v>
      </c>
      <c r="I75" s="75" t="s">
        <v>101</v>
      </c>
      <c r="J75" s="75" t="s">
        <v>56</v>
      </c>
      <c r="K75" s="75" t="s">
        <v>72</v>
      </c>
      <c r="L75" s="75" t="s">
        <v>84</v>
      </c>
      <c r="M75" s="64" t="s">
        <v>2451</v>
      </c>
      <c r="N75" s="69" t="s">
        <v>951</v>
      </c>
      <c r="O75" s="44" t="s">
        <v>2452</v>
      </c>
      <c r="P75" s="44"/>
      <c r="Q75" s="44"/>
      <c r="R75" s="45">
        <f t="array" ref="R75">IFERROR(INDEX('BANCO DE DADOS'!$C$3:$C305,MATCH(C75,'BANCO DE DADOS'!$B$3:$B305,0),0),"")</f>
        <v>0</v>
      </c>
      <c r="S75" s="45" t="str">
        <f t="array" ref="S75">IFERROR(INDEX('BANCO DE DADOS'!$D$3:$D305,MATCH(C75,'BANCO DE DADOS'!$B$3:$B305,0),0),"")</f>
        <v>COMPRA DE SOFTWARES E LICENÇAS</v>
      </c>
      <c r="T75" s="44"/>
      <c r="U75" s="44"/>
      <c r="V75" s="45" t="str">
        <f t="array" ref="V75">IFERROR(INDEX(#REF!,MATCH($Q75,#REF!,0)),"")</f>
        <v/>
      </c>
      <c r="W75" s="45" t="str">
        <f t="array" ref="W75">IFERROR(INDEX(#REF!,MATCH($Q75,#REF!,0)),"")</f>
        <v/>
      </c>
      <c r="X75" s="46" t="str">
        <f t="array" ref="X75">IFERROR(INDEX(#REF!,MATCH($Q75,#REF!,0)),"")</f>
        <v/>
      </c>
      <c r="Y75" s="46" t="str">
        <f t="array" ref="Y75">IFERROR(INDEX(#REF!,MATCH($Q75,#REF!,0)),"")</f>
        <v/>
      </c>
      <c r="Z75" s="46" t="str">
        <f t="array" ref="Z75">IFERROR(INDEX(#REF!,MATCH($Q75,#REF!,0)),"")</f>
        <v/>
      </c>
      <c r="AA75" s="46" t="e">
        <f t="shared" si="1"/>
        <v>#VALUE!</v>
      </c>
      <c r="AB75" s="44"/>
      <c r="AC75" s="44"/>
    </row>
    <row r="76" spans="1:29" ht="15.75" customHeight="1">
      <c r="A76" s="76"/>
      <c r="B76" s="76" t="s">
        <v>51</v>
      </c>
      <c r="C76" s="113" t="s">
        <v>2539</v>
      </c>
      <c r="D76" s="77" t="s">
        <v>53</v>
      </c>
      <c r="E76" s="77">
        <v>8</v>
      </c>
      <c r="F76" s="78">
        <v>32006.400000000001</v>
      </c>
      <c r="G76" s="79" t="s">
        <v>54</v>
      </c>
      <c r="H76" s="87">
        <v>46235</v>
      </c>
      <c r="I76" s="61" t="s">
        <v>101</v>
      </c>
      <c r="J76" s="61" t="s">
        <v>56</v>
      </c>
      <c r="K76" s="61" t="s">
        <v>164</v>
      </c>
      <c r="L76" s="61" t="s">
        <v>91</v>
      </c>
      <c r="M76" s="62" t="s">
        <v>2451</v>
      </c>
      <c r="N76" s="70" t="s">
        <v>951</v>
      </c>
      <c r="O76" s="56" t="s">
        <v>2452</v>
      </c>
      <c r="P76" s="56"/>
      <c r="Q76" s="56"/>
      <c r="R76" s="57" t="str">
        <f t="array" ref="R76">IFERROR(INDEX('BANCO DE DADOS'!$C$3:$C305,MATCH(C76,'BANCO DE DADOS'!$B$3:$B305,0),0),"")</f>
        <v>DEPMAT - EQUIPAMENTO DE CALIBRAÇÃO</v>
      </c>
      <c r="S76" s="57" t="str">
        <f t="array" ref="S76">IFERROR(INDEX('BANCO DE DADOS'!$D$3:$D305,MATCH(C76,'BANCO DE DADOS'!$B$3:$B305,0),0),"")</f>
        <v>COMPRA DE EQUIPAMENTOS DE MEDIÇÃO E CALIBRAÇÃO</v>
      </c>
      <c r="T76" s="56"/>
      <c r="U76" s="56"/>
      <c r="V76" s="57" t="str">
        <f t="array" ref="V76">IFERROR(INDEX(#REF!,MATCH($Q76,#REF!,0)),"")</f>
        <v/>
      </c>
      <c r="W76" s="57" t="str">
        <f t="array" ref="W76">IFERROR(INDEX(#REF!,MATCH($Q76,#REF!,0)),"")</f>
        <v/>
      </c>
      <c r="X76" s="58" t="str">
        <f t="array" ref="X76">IFERROR(INDEX(#REF!,MATCH($Q76,#REF!,0)),"")</f>
        <v/>
      </c>
      <c r="Y76" s="58" t="str">
        <f t="array" ref="Y76">IFERROR(INDEX(#REF!,MATCH($Q76,#REF!,0)),"")</f>
        <v/>
      </c>
      <c r="Z76" s="58" t="str">
        <f t="array" ref="Z76">IFERROR(INDEX(#REF!,MATCH($Q76,#REF!,0)),"")</f>
        <v/>
      </c>
      <c r="AA76" s="58" t="e">
        <f t="shared" si="1"/>
        <v>#VALUE!</v>
      </c>
      <c r="AB76" s="56"/>
      <c r="AC76" s="56"/>
    </row>
    <row r="77" spans="1:29" ht="15.75" customHeight="1">
      <c r="A77" s="71"/>
      <c r="B77" s="71" t="s">
        <v>51</v>
      </c>
      <c r="C77" s="107" t="s">
        <v>2540</v>
      </c>
      <c r="D77" s="72" t="s">
        <v>53</v>
      </c>
      <c r="E77" s="72">
        <v>4</v>
      </c>
      <c r="F77" s="73">
        <v>30084</v>
      </c>
      <c r="G77" s="74" t="s">
        <v>54</v>
      </c>
      <c r="H77" s="86">
        <v>46235</v>
      </c>
      <c r="I77" s="75" t="s">
        <v>101</v>
      </c>
      <c r="J77" s="75" t="s">
        <v>56</v>
      </c>
      <c r="K77" s="75" t="s">
        <v>858</v>
      </c>
      <c r="L77" s="75" t="s">
        <v>91</v>
      </c>
      <c r="M77" s="64" t="s">
        <v>2451</v>
      </c>
      <c r="N77" s="69" t="s">
        <v>951</v>
      </c>
      <c r="O77" s="44" t="s">
        <v>2452</v>
      </c>
      <c r="P77" s="44"/>
      <c r="Q77" s="44"/>
      <c r="R77" s="45" t="str">
        <f t="array" ref="R77">IFERROR(INDEX('BANCO DE DADOS'!$C$3:$C305,MATCH(C77,'BANCO DE DADOS'!$B$3:$B305,0),0),"")</f>
        <v>CEIB - EQUIPAMENTO PARA TREINAMENTO</v>
      </c>
      <c r="S77" s="45" t="str">
        <f t="array" ref="S77">IFERROR(INDEX('BANCO DE DADOS'!$D$3:$D305,MATCH(C77,'BANCO DE DADOS'!$B$3:$B305,0),0),"")</f>
        <v>COMPRA DE EQUIPAMENTOS DE TREINAMENTO E SIMULAÇÃO</v>
      </c>
      <c r="T77" s="44"/>
      <c r="U77" s="44"/>
      <c r="V77" s="45" t="str">
        <f t="array" ref="V77">IFERROR(INDEX(#REF!,MATCH($Q77,#REF!,0)),"")</f>
        <v/>
      </c>
      <c r="W77" s="45" t="str">
        <f t="array" ref="W77">IFERROR(INDEX(#REF!,MATCH($Q77,#REF!,0)),"")</f>
        <v/>
      </c>
      <c r="X77" s="46" t="str">
        <f t="array" ref="X77">IFERROR(INDEX(#REF!,MATCH($Q77,#REF!,0)),"")</f>
        <v/>
      </c>
      <c r="Y77" s="46" t="str">
        <f t="array" ref="Y77">IFERROR(INDEX(#REF!,MATCH($Q77,#REF!,0)),"")</f>
        <v/>
      </c>
      <c r="Z77" s="46" t="str">
        <f t="array" ref="Z77">IFERROR(INDEX(#REF!,MATCH($Q77,#REF!,0)),"")</f>
        <v/>
      </c>
      <c r="AA77" s="46" t="e">
        <f t="shared" si="1"/>
        <v>#VALUE!</v>
      </c>
      <c r="AB77" s="44"/>
      <c r="AC77" s="44"/>
    </row>
    <row r="78" spans="1:29" ht="15.75" customHeight="1">
      <c r="A78" s="76"/>
      <c r="B78" s="76" t="s">
        <v>888</v>
      </c>
      <c r="C78" s="113" t="s">
        <v>1092</v>
      </c>
      <c r="D78" s="77" t="s">
        <v>53</v>
      </c>
      <c r="E78" s="77">
        <v>3</v>
      </c>
      <c r="F78" s="78">
        <v>30000</v>
      </c>
      <c r="G78" s="79" t="s">
        <v>54</v>
      </c>
      <c r="H78" s="87">
        <v>46235</v>
      </c>
      <c r="I78" s="61" t="s">
        <v>101</v>
      </c>
      <c r="J78" s="61" t="s">
        <v>56</v>
      </c>
      <c r="K78" s="61" t="s">
        <v>858</v>
      </c>
      <c r="L78" s="61" t="s">
        <v>91</v>
      </c>
      <c r="M78" s="62" t="s">
        <v>2451</v>
      </c>
      <c r="N78" s="70" t="s">
        <v>951</v>
      </c>
      <c r="O78" s="56" t="s">
        <v>2452</v>
      </c>
      <c r="P78" s="56"/>
      <c r="Q78" s="56"/>
      <c r="R78" s="57" t="str">
        <f t="array" ref="R78">IFERROR(INDEX('BANCO DE DADOS'!$C$3:$C305,MATCH(C78,'BANCO DE DADOS'!$B$3:$B305,0),0),"")</f>
        <v/>
      </c>
      <c r="S78" s="57" t="str">
        <f t="array" ref="S78">IFERROR(INDEX('BANCO DE DADOS'!$D$3:$D305,MATCH(C78,'BANCO DE DADOS'!$B$3:$B305,0),0),"")</f>
        <v/>
      </c>
      <c r="T78" s="56"/>
      <c r="U78" s="56"/>
      <c r="V78" s="57" t="str">
        <f t="array" ref="V78">IFERROR(INDEX(#REF!,MATCH($Q78,#REF!,0)),"")</f>
        <v/>
      </c>
      <c r="W78" s="57" t="str">
        <f t="array" ref="W78">IFERROR(INDEX(#REF!,MATCH($Q78,#REF!,0)),"")</f>
        <v/>
      </c>
      <c r="X78" s="58" t="str">
        <f t="array" ref="X78">IFERROR(INDEX(#REF!,MATCH($Q78,#REF!,0)),"")</f>
        <v/>
      </c>
      <c r="Y78" s="58" t="str">
        <f t="array" ref="Y78">IFERROR(INDEX(#REF!,MATCH($Q78,#REF!,0)),"")</f>
        <v/>
      </c>
      <c r="Z78" s="58" t="str">
        <f t="array" ref="Z78">IFERROR(INDEX(#REF!,MATCH($Q78,#REF!,0)),"")</f>
        <v/>
      </c>
      <c r="AA78" s="58" t="e">
        <f t="shared" si="1"/>
        <v>#VALUE!</v>
      </c>
      <c r="AB78" s="56"/>
      <c r="AC78" s="56"/>
    </row>
    <row r="79" spans="1:29" ht="15.75" customHeight="1">
      <c r="A79" s="71"/>
      <c r="B79" s="71" t="s">
        <v>51</v>
      </c>
      <c r="C79" s="107" t="s">
        <v>2541</v>
      </c>
      <c r="D79" s="72" t="s">
        <v>53</v>
      </c>
      <c r="E79" s="72">
        <v>3</v>
      </c>
      <c r="F79" s="73">
        <v>30000</v>
      </c>
      <c r="G79" s="74" t="s">
        <v>54</v>
      </c>
      <c r="H79" s="86">
        <v>46235</v>
      </c>
      <c r="I79" s="75" t="s">
        <v>101</v>
      </c>
      <c r="J79" s="75" t="s">
        <v>56</v>
      </c>
      <c r="K79" s="75" t="s">
        <v>858</v>
      </c>
      <c r="L79" s="75" t="s">
        <v>91</v>
      </c>
      <c r="M79" s="64" t="s">
        <v>2451</v>
      </c>
      <c r="N79" s="69" t="s">
        <v>951</v>
      </c>
      <c r="O79" s="44" t="s">
        <v>2452</v>
      </c>
      <c r="P79" s="44"/>
      <c r="Q79" s="44"/>
      <c r="R79" s="45" t="str">
        <f t="array" ref="R79">IFERROR(INDEX('BANCO DE DADOS'!$C$3:$C305,MATCH(C79,'BANCO DE DADOS'!$B$3:$B305,0),0),"")</f>
        <v/>
      </c>
      <c r="S79" s="45" t="str">
        <f t="array" ref="S79">IFERROR(INDEX('BANCO DE DADOS'!$D$3:$D305,MATCH(C79,'BANCO DE DADOS'!$B$3:$B305,0),0),"")</f>
        <v/>
      </c>
      <c r="T79" s="44"/>
      <c r="U79" s="44"/>
      <c r="V79" s="45" t="str">
        <f t="array" ref="V79">IFERROR(INDEX(#REF!,MATCH($Q79,#REF!,0)),"")</f>
        <v/>
      </c>
      <c r="W79" s="45" t="str">
        <f t="array" ref="W79">IFERROR(INDEX(#REF!,MATCH($Q79,#REF!,0)),"")</f>
        <v/>
      </c>
      <c r="X79" s="46" t="str">
        <f t="array" ref="X79">IFERROR(INDEX(#REF!,MATCH($Q79,#REF!,0)),"")</f>
        <v/>
      </c>
      <c r="Y79" s="46" t="str">
        <f t="array" ref="Y79">IFERROR(INDEX(#REF!,MATCH($Q79,#REF!,0)),"")</f>
        <v/>
      </c>
      <c r="Z79" s="46" t="str">
        <f t="array" ref="Z79">IFERROR(INDEX(#REF!,MATCH($Q79,#REF!,0)),"")</f>
        <v/>
      </c>
      <c r="AA79" s="46" t="e">
        <f t="shared" si="1"/>
        <v>#VALUE!</v>
      </c>
      <c r="AB79" s="44"/>
      <c r="AC79" s="44"/>
    </row>
    <row r="80" spans="1:29" ht="15.75" customHeight="1">
      <c r="A80" s="76"/>
      <c r="B80" s="76" t="s">
        <v>888</v>
      </c>
      <c r="C80" s="113" t="s">
        <v>2542</v>
      </c>
      <c r="D80" s="77" t="s">
        <v>53</v>
      </c>
      <c r="E80" s="77">
        <v>3</v>
      </c>
      <c r="F80" s="78">
        <v>30000</v>
      </c>
      <c r="G80" s="79" t="s">
        <v>54</v>
      </c>
      <c r="H80" s="87">
        <v>46235</v>
      </c>
      <c r="I80" s="61" t="s">
        <v>101</v>
      </c>
      <c r="J80" s="61" t="s">
        <v>56</v>
      </c>
      <c r="K80" s="61" t="s">
        <v>858</v>
      </c>
      <c r="L80" s="61" t="s">
        <v>84</v>
      </c>
      <c r="M80" s="62" t="s">
        <v>2451</v>
      </c>
      <c r="N80" s="70" t="s">
        <v>951</v>
      </c>
      <c r="O80" s="56" t="s">
        <v>2452</v>
      </c>
      <c r="P80" s="56"/>
      <c r="Q80" s="56"/>
      <c r="R80" s="57" t="str">
        <f t="array" ref="R80">IFERROR(INDEX('BANCO DE DADOS'!$C$3:$C305,MATCH(C80,'BANCO DE DADOS'!$B$3:$B305,0),0),"")</f>
        <v/>
      </c>
      <c r="S80" s="57" t="str">
        <f t="array" ref="S80">IFERROR(INDEX('BANCO DE DADOS'!$D$3:$D305,MATCH(C80,'BANCO DE DADOS'!$B$3:$B305,0),0),"")</f>
        <v/>
      </c>
      <c r="T80" s="56"/>
      <c r="U80" s="56"/>
      <c r="V80" s="57" t="str">
        <f t="array" ref="V80">IFERROR(INDEX(#REF!,MATCH($Q80,#REF!,0)),"")</f>
        <v/>
      </c>
      <c r="W80" s="57" t="str">
        <f t="array" ref="W80">IFERROR(INDEX(#REF!,MATCH($Q80,#REF!,0)),"")</f>
        <v/>
      </c>
      <c r="X80" s="58" t="str">
        <f t="array" ref="X80">IFERROR(INDEX(#REF!,MATCH($Q80,#REF!,0)),"")</f>
        <v/>
      </c>
      <c r="Y80" s="58" t="str">
        <f t="array" ref="Y80">IFERROR(INDEX(#REF!,MATCH($Q80,#REF!,0)),"")</f>
        <v/>
      </c>
      <c r="Z80" s="58" t="str">
        <f t="array" ref="Z80">IFERROR(INDEX(#REF!,MATCH($Q80,#REF!,0)),"")</f>
        <v/>
      </c>
      <c r="AA80" s="58" t="e">
        <f t="shared" si="1"/>
        <v>#VALUE!</v>
      </c>
      <c r="AB80" s="56"/>
      <c r="AC80" s="56"/>
    </row>
    <row r="81" spans="1:29" ht="15.75" customHeight="1">
      <c r="A81" s="35" t="s">
        <v>1708</v>
      </c>
      <c r="B81" s="35" t="s">
        <v>51</v>
      </c>
      <c r="C81" s="36" t="s">
        <v>2543</v>
      </c>
      <c r="D81" s="37" t="s">
        <v>53</v>
      </c>
      <c r="E81" s="37">
        <v>250</v>
      </c>
      <c r="F81" s="38">
        <v>25000</v>
      </c>
      <c r="G81" s="39" t="s">
        <v>54</v>
      </c>
      <c r="H81" s="40">
        <v>46235</v>
      </c>
      <c r="I81" s="41" t="s">
        <v>55</v>
      </c>
      <c r="J81" s="41" t="s">
        <v>56</v>
      </c>
      <c r="K81" s="41" t="s">
        <v>164</v>
      </c>
      <c r="L81" s="41" t="s">
        <v>58</v>
      </c>
      <c r="M81" s="42" t="s">
        <v>148</v>
      </c>
      <c r="N81" s="44" t="s">
        <v>951</v>
      </c>
      <c r="O81" s="44" t="s">
        <v>2452</v>
      </c>
      <c r="P81" s="44"/>
      <c r="Q81" s="44"/>
      <c r="R81" s="45" t="s">
        <v>228</v>
      </c>
      <c r="S81" s="45" t="s">
        <v>229</v>
      </c>
      <c r="T81" s="44"/>
      <c r="U81" s="44"/>
      <c r="V81" s="45" t="str">
        <f t="array" ref="V81">IFERROR(INDEX(#REF!,MATCH($Q81,#REF!,0)),"")</f>
        <v/>
      </c>
      <c r="W81" s="45" t="str">
        <f t="array" ref="W81">IFERROR(INDEX(#REF!,MATCH($Q81,#REF!,0)),"")</f>
        <v/>
      </c>
      <c r="X81" s="46" t="str">
        <f t="array" ref="X81">IFERROR(INDEX(#REF!,MATCH($Q81,#REF!,0)),"")</f>
        <v/>
      </c>
      <c r="Y81" s="46" t="str">
        <f t="array" ref="Y81">IFERROR(INDEX(#REF!,MATCH($Q81,#REF!,0)),"")</f>
        <v/>
      </c>
      <c r="Z81" s="46" t="str">
        <f t="array" ref="Z81">IFERROR(INDEX(#REF!,MATCH($Q81,#REF!,0)),"")</f>
        <v/>
      </c>
      <c r="AA81" s="46" t="e">
        <f t="shared" si="1"/>
        <v>#VALUE!</v>
      </c>
      <c r="AB81" s="44"/>
      <c r="AC81" s="44"/>
    </row>
    <row r="82" spans="1:29" ht="15.75" customHeight="1">
      <c r="A82" s="76"/>
      <c r="B82" s="76" t="s">
        <v>1407</v>
      </c>
      <c r="C82" s="113" t="s">
        <v>2544</v>
      </c>
      <c r="D82" s="77" t="s">
        <v>53</v>
      </c>
      <c r="E82" s="77">
        <v>1</v>
      </c>
      <c r="F82" s="78">
        <v>25000</v>
      </c>
      <c r="G82" s="79" t="s">
        <v>54</v>
      </c>
      <c r="H82" s="87">
        <v>46235</v>
      </c>
      <c r="I82" s="61" t="s">
        <v>101</v>
      </c>
      <c r="J82" s="61" t="s">
        <v>56</v>
      </c>
      <c r="K82" s="61" t="s">
        <v>858</v>
      </c>
      <c r="L82" s="61" t="s">
        <v>91</v>
      </c>
      <c r="M82" s="62" t="s">
        <v>2451</v>
      </c>
      <c r="N82" s="70" t="s">
        <v>951</v>
      </c>
      <c r="O82" s="56" t="s">
        <v>2452</v>
      </c>
      <c r="P82" s="56"/>
      <c r="Q82" s="56"/>
      <c r="R82" s="57" t="str">
        <f t="array" ref="R82">IFERROR(INDEX('BANCO DE DADOS'!$C$3:$C305,MATCH(C82,'BANCO DE DADOS'!$B$3:$B305,0),0),"")</f>
        <v/>
      </c>
      <c r="S82" s="57" t="str">
        <f t="array" ref="S82">IFERROR(INDEX('BANCO DE DADOS'!$D$3:$D305,MATCH(C82,'BANCO DE DADOS'!$B$3:$B305,0),0),"")</f>
        <v/>
      </c>
      <c r="T82" s="56"/>
      <c r="U82" s="56"/>
      <c r="V82" s="57" t="str">
        <f t="array" ref="V82">IFERROR(INDEX(#REF!,MATCH($Q82,#REF!,0)),"")</f>
        <v/>
      </c>
      <c r="W82" s="57" t="str">
        <f t="array" ref="W82">IFERROR(INDEX(#REF!,MATCH($Q82,#REF!,0)),"")</f>
        <v/>
      </c>
      <c r="X82" s="58" t="str">
        <f t="array" ref="X82">IFERROR(INDEX(#REF!,MATCH($Q82,#REF!,0)),"")</f>
        <v/>
      </c>
      <c r="Y82" s="58" t="str">
        <f t="array" ref="Y82">IFERROR(INDEX(#REF!,MATCH($Q82,#REF!,0)),"")</f>
        <v/>
      </c>
      <c r="Z82" s="58" t="str">
        <f t="array" ref="Z82">IFERROR(INDEX(#REF!,MATCH($Q82,#REF!,0)),"")</f>
        <v/>
      </c>
      <c r="AA82" s="58" t="e">
        <f t="shared" si="1"/>
        <v>#VALUE!</v>
      </c>
      <c r="AB82" s="56"/>
      <c r="AC82" s="56"/>
    </row>
    <row r="83" spans="1:29" ht="15.75" customHeight="1">
      <c r="A83" s="65"/>
      <c r="B83" s="71" t="s">
        <v>1476</v>
      </c>
      <c r="C83" s="36" t="s">
        <v>2545</v>
      </c>
      <c r="D83" s="72" t="s">
        <v>53</v>
      </c>
      <c r="E83" s="72">
        <v>1</v>
      </c>
      <c r="F83" s="73">
        <v>25000</v>
      </c>
      <c r="G83" s="74" t="s">
        <v>54</v>
      </c>
      <c r="H83" s="86">
        <v>46235</v>
      </c>
      <c r="I83" s="75" t="s">
        <v>101</v>
      </c>
      <c r="J83" s="75" t="s">
        <v>56</v>
      </c>
      <c r="K83" s="75" t="s">
        <v>858</v>
      </c>
      <c r="L83" s="75" t="s">
        <v>84</v>
      </c>
      <c r="M83" s="64" t="s">
        <v>2451</v>
      </c>
      <c r="N83" s="69" t="s">
        <v>951</v>
      </c>
      <c r="O83" s="44" t="s">
        <v>2452</v>
      </c>
      <c r="P83" s="44"/>
      <c r="Q83" s="44"/>
      <c r="R83" s="45" t="str">
        <f t="array" ref="R83">IFERROR(INDEX('BANCO DE DADOS'!$C$3:$C305,MATCH(#REF!,'BANCO DE DADOS'!$B$3:$B305,0),0),"")</f>
        <v/>
      </c>
      <c r="S83" s="45" t="str">
        <f t="array" ref="S83">IFERROR(INDEX('BANCO DE DADOS'!$D$3:$D305,MATCH(#REF!,'BANCO DE DADOS'!$B$3:$B305,0),0),"")</f>
        <v/>
      </c>
      <c r="T83" s="44"/>
      <c r="U83" s="44"/>
      <c r="V83" s="45" t="str">
        <f t="array" ref="V83">IFERROR(INDEX(#REF!,MATCH($Q83,#REF!,0)),"")</f>
        <v/>
      </c>
      <c r="W83" s="45" t="str">
        <f t="array" ref="W83">IFERROR(INDEX(#REF!,MATCH($Q83,#REF!,0)),"")</f>
        <v/>
      </c>
      <c r="X83" s="46" t="str">
        <f t="array" ref="X83">IFERROR(INDEX(#REF!,MATCH($Q83,#REF!,0)),"")</f>
        <v/>
      </c>
      <c r="Y83" s="46" t="str">
        <f t="array" ref="Y83">IFERROR(INDEX(#REF!,MATCH($Q83,#REF!,0)),"")</f>
        <v/>
      </c>
      <c r="Z83" s="46" t="str">
        <f t="array" ref="Z83">IFERROR(INDEX(#REF!,MATCH($Q83,#REF!,0)),"")</f>
        <v/>
      </c>
      <c r="AA83" s="46" t="e">
        <f t="shared" si="1"/>
        <v>#VALUE!</v>
      </c>
      <c r="AB83" s="44"/>
      <c r="AC83" s="44"/>
    </row>
    <row r="84" spans="1:29" ht="15.75" customHeight="1">
      <c r="A84" s="47" t="s">
        <v>1785</v>
      </c>
      <c r="B84" s="47" t="s">
        <v>51</v>
      </c>
      <c r="C84" s="60" t="s">
        <v>2546</v>
      </c>
      <c r="D84" s="49" t="s">
        <v>53</v>
      </c>
      <c r="E84" s="49">
        <v>4</v>
      </c>
      <c r="F84" s="50">
        <v>24000</v>
      </c>
      <c r="G84" s="51" t="s">
        <v>54</v>
      </c>
      <c r="H84" s="52">
        <v>46235</v>
      </c>
      <c r="I84" s="53" t="s">
        <v>55</v>
      </c>
      <c r="J84" s="53" t="s">
        <v>56</v>
      </c>
      <c r="K84" s="53" t="s">
        <v>164</v>
      </c>
      <c r="L84" s="53" t="s">
        <v>91</v>
      </c>
      <c r="M84" s="54" t="s">
        <v>2517</v>
      </c>
      <c r="N84" s="56" t="s">
        <v>951</v>
      </c>
      <c r="O84" s="56" t="s">
        <v>2452</v>
      </c>
      <c r="P84" s="56"/>
      <c r="Q84" s="56"/>
      <c r="R84" s="57"/>
      <c r="S84" s="57" t="s">
        <v>2546</v>
      </c>
      <c r="T84" s="56"/>
      <c r="U84" s="56"/>
      <c r="V84" s="57" t="str">
        <f t="array" ref="V84">IFERROR(INDEX(#REF!,MATCH($Q84,#REF!,0)),"")</f>
        <v/>
      </c>
      <c r="W84" s="57" t="str">
        <f t="array" ref="W84">IFERROR(INDEX(#REF!,MATCH($Q84,#REF!,0)),"")</f>
        <v/>
      </c>
      <c r="X84" s="58" t="str">
        <f t="array" ref="X84">IFERROR(INDEX(#REF!,MATCH($Q84,#REF!,0)),"")</f>
        <v/>
      </c>
      <c r="Y84" s="58" t="str">
        <f t="array" ref="Y84">IFERROR(INDEX(#REF!,MATCH($Q84,#REF!,0)),"")</f>
        <v/>
      </c>
      <c r="Z84" s="58" t="str">
        <f t="array" ref="Z84">IFERROR(INDEX(#REF!,MATCH($Q84,#REF!,0)),"")</f>
        <v/>
      </c>
      <c r="AA84" s="58" t="e">
        <f t="shared" si="1"/>
        <v>#VALUE!</v>
      </c>
      <c r="AB84" s="56"/>
      <c r="AC84" s="56"/>
    </row>
    <row r="85" spans="1:29" ht="15.75" customHeight="1">
      <c r="A85" s="71"/>
      <c r="B85" s="71" t="s">
        <v>291</v>
      </c>
      <c r="C85" s="107" t="s">
        <v>2547</v>
      </c>
      <c r="D85" s="72" t="s">
        <v>53</v>
      </c>
      <c r="E85" s="72">
        <v>24</v>
      </c>
      <c r="F85" s="73">
        <v>24000</v>
      </c>
      <c r="G85" s="74" t="s">
        <v>54</v>
      </c>
      <c r="H85" s="86">
        <v>46235</v>
      </c>
      <c r="I85" s="75" t="s">
        <v>101</v>
      </c>
      <c r="J85" s="75" t="s">
        <v>56</v>
      </c>
      <c r="K85" s="75" t="s">
        <v>858</v>
      </c>
      <c r="L85" s="75" t="s">
        <v>91</v>
      </c>
      <c r="M85" s="64" t="s">
        <v>2451</v>
      </c>
      <c r="N85" s="69" t="s">
        <v>951</v>
      </c>
      <c r="O85" s="44" t="s">
        <v>2452</v>
      </c>
      <c r="P85" s="44"/>
      <c r="Q85" s="44"/>
      <c r="R85" s="45">
        <f t="array" ref="R85">IFERROR(INDEX('BANCO DE DADOS'!$C$3:$C305,MATCH(C85,'BANCO DE DADOS'!$B$3:$B305,0),0),"")</f>
        <v>0</v>
      </c>
      <c r="S85" s="45" t="str">
        <f t="array" ref="S85">IFERROR(INDEX('BANCO DE DADOS'!$D$3:$D305,MATCH(C85,'BANCO DE DADOS'!$B$3:$B305,0),0),"")</f>
        <v>COMPRA DE MÓVEIS E EQUIPAMENTOS PARA ÁREAS COMUNS</v>
      </c>
      <c r="T85" s="44"/>
      <c r="U85" s="44"/>
      <c r="V85" s="45" t="str">
        <f t="array" ref="V85">IFERROR(INDEX(#REF!,MATCH($Q85,#REF!,0)),"")</f>
        <v/>
      </c>
      <c r="W85" s="45" t="str">
        <f t="array" ref="W85">IFERROR(INDEX(#REF!,MATCH($Q85,#REF!,0)),"")</f>
        <v/>
      </c>
      <c r="X85" s="46" t="str">
        <f t="array" ref="X85">IFERROR(INDEX(#REF!,MATCH($Q85,#REF!,0)),"")</f>
        <v/>
      </c>
      <c r="Y85" s="46" t="str">
        <f t="array" ref="Y85">IFERROR(INDEX(#REF!,MATCH($Q85,#REF!,0)),"")</f>
        <v/>
      </c>
      <c r="Z85" s="46" t="str">
        <f t="array" ref="Z85">IFERROR(INDEX(#REF!,MATCH($Q85,#REF!,0)),"")</f>
        <v/>
      </c>
      <c r="AA85" s="46" t="e">
        <f t="shared" si="1"/>
        <v>#VALUE!</v>
      </c>
      <c r="AB85" s="44"/>
      <c r="AC85" s="44"/>
    </row>
    <row r="86" spans="1:29" ht="15.75" customHeight="1">
      <c r="A86" s="47" t="s">
        <v>1843</v>
      </c>
      <c r="B86" s="47" t="s">
        <v>888</v>
      </c>
      <c r="C86" s="60" t="s">
        <v>2548</v>
      </c>
      <c r="D86" s="49" t="s">
        <v>53</v>
      </c>
      <c r="E86" s="49">
        <v>13</v>
      </c>
      <c r="F86" s="50">
        <v>23400</v>
      </c>
      <c r="G86" s="51" t="s">
        <v>54</v>
      </c>
      <c r="H86" s="52">
        <v>46235</v>
      </c>
      <c r="I86" s="53" t="s">
        <v>55</v>
      </c>
      <c r="J86" s="53" t="s">
        <v>56</v>
      </c>
      <c r="K86" s="53" t="s">
        <v>164</v>
      </c>
      <c r="L86" s="53" t="s">
        <v>91</v>
      </c>
      <c r="M86" s="54" t="s">
        <v>2534</v>
      </c>
      <c r="N86" s="56" t="s">
        <v>951</v>
      </c>
      <c r="O86" s="56" t="s">
        <v>2452</v>
      </c>
      <c r="P86" s="56"/>
      <c r="Q86" s="56"/>
      <c r="R86" s="57"/>
      <c r="S86" s="57" t="s">
        <v>2549</v>
      </c>
      <c r="T86" s="56"/>
      <c r="U86" s="56"/>
      <c r="V86" s="57" t="str">
        <f t="array" ref="V86">IFERROR(INDEX(#REF!,MATCH($Q86,#REF!,0)),"")</f>
        <v/>
      </c>
      <c r="W86" s="57" t="str">
        <f t="array" ref="W86">IFERROR(INDEX(#REF!,MATCH($Q86,#REF!,0)),"")</f>
        <v/>
      </c>
      <c r="X86" s="58" t="str">
        <f t="array" ref="X86">IFERROR(INDEX(#REF!,MATCH($Q86,#REF!,0)),"")</f>
        <v/>
      </c>
      <c r="Y86" s="58" t="str">
        <f t="array" ref="Y86">IFERROR(INDEX(#REF!,MATCH($Q86,#REF!,0)),"")</f>
        <v/>
      </c>
      <c r="Z86" s="58" t="str">
        <f t="array" ref="Z86">IFERROR(INDEX(#REF!,MATCH($Q86,#REF!,0)),"")</f>
        <v/>
      </c>
      <c r="AA86" s="58" t="e">
        <f t="shared" si="1"/>
        <v>#VALUE!</v>
      </c>
      <c r="AB86" s="56"/>
      <c r="AC86" s="56"/>
    </row>
    <row r="87" spans="1:29" ht="15.75" customHeight="1">
      <c r="A87" s="71"/>
      <c r="B87" s="71" t="s">
        <v>440</v>
      </c>
      <c r="C87" s="107" t="s">
        <v>2550</v>
      </c>
      <c r="D87" s="72" t="s">
        <v>53</v>
      </c>
      <c r="E87" s="72">
        <v>60</v>
      </c>
      <c r="F87" s="73">
        <v>20100</v>
      </c>
      <c r="G87" s="74" t="s">
        <v>54</v>
      </c>
      <c r="H87" s="86">
        <v>46235</v>
      </c>
      <c r="I87" s="75" t="s">
        <v>101</v>
      </c>
      <c r="J87" s="75" t="s">
        <v>56</v>
      </c>
      <c r="K87" s="75" t="s">
        <v>164</v>
      </c>
      <c r="L87" s="75" t="s">
        <v>91</v>
      </c>
      <c r="M87" s="64" t="s">
        <v>2451</v>
      </c>
      <c r="N87" s="69" t="s">
        <v>951</v>
      </c>
      <c r="O87" s="44" t="s">
        <v>2452</v>
      </c>
      <c r="P87" s="44"/>
      <c r="Q87" s="44"/>
      <c r="R87" s="45">
        <f t="array" ref="R87">IFERROR(INDEX('BANCO DE DADOS'!$C$3:$C305,MATCH(C87,'BANCO DE DADOS'!$B$3:$B305,0),0),"")</f>
        <v>0</v>
      </c>
      <c r="S87" s="45" t="str">
        <f t="array" ref="S87">IFERROR(INDEX('BANCO DE DADOS'!$D$3:$D305,MATCH(C87,'BANCO DE DADOS'!$B$3:$B305,0),0),"")</f>
        <v>COMPRA DE MÓVEIS PARA ESCRITÓRIO E ÁREAS COMUNS</v>
      </c>
      <c r="T87" s="44"/>
      <c r="U87" s="44"/>
      <c r="V87" s="45" t="str">
        <f t="array" ref="V87">IFERROR(INDEX(#REF!,MATCH($Q87,#REF!,0)),"")</f>
        <v/>
      </c>
      <c r="W87" s="45" t="str">
        <f t="array" ref="W87">IFERROR(INDEX(#REF!,MATCH($Q87,#REF!,0)),"")</f>
        <v/>
      </c>
      <c r="X87" s="46" t="str">
        <f t="array" ref="X87">IFERROR(INDEX(#REF!,MATCH($Q87,#REF!,0)),"")</f>
        <v/>
      </c>
      <c r="Y87" s="46" t="str">
        <f t="array" ref="Y87">IFERROR(INDEX(#REF!,MATCH($Q87,#REF!,0)),"")</f>
        <v/>
      </c>
      <c r="Z87" s="46" t="str">
        <f t="array" ref="Z87">IFERROR(INDEX(#REF!,MATCH($Q87,#REF!,0)),"")</f>
        <v/>
      </c>
      <c r="AA87" s="46" t="e">
        <f t="shared" si="1"/>
        <v>#VALUE!</v>
      </c>
      <c r="AB87" s="44"/>
      <c r="AC87" s="44"/>
    </row>
    <row r="88" spans="1:29" ht="15.75" customHeight="1">
      <c r="A88" s="47" t="s">
        <v>1508</v>
      </c>
      <c r="B88" s="47" t="s">
        <v>283</v>
      </c>
      <c r="C88" s="60" t="s">
        <v>2551</v>
      </c>
      <c r="D88" s="49" t="s">
        <v>53</v>
      </c>
      <c r="E88" s="49">
        <v>25</v>
      </c>
      <c r="F88" s="50">
        <v>20000</v>
      </c>
      <c r="G88" s="51" t="s">
        <v>54</v>
      </c>
      <c r="H88" s="52">
        <v>46235</v>
      </c>
      <c r="I88" s="53" t="s">
        <v>55</v>
      </c>
      <c r="J88" s="53" t="s">
        <v>56</v>
      </c>
      <c r="K88" s="53" t="s">
        <v>164</v>
      </c>
      <c r="L88" s="53" t="s">
        <v>91</v>
      </c>
      <c r="M88" s="54" t="s">
        <v>2486</v>
      </c>
      <c r="N88" s="56" t="s">
        <v>951</v>
      </c>
      <c r="O88" s="56" t="s">
        <v>2452</v>
      </c>
      <c r="P88" s="56"/>
      <c r="Q88" s="56"/>
      <c r="R88" s="57" t="s">
        <v>2046</v>
      </c>
      <c r="S88" s="57" t="s">
        <v>2047</v>
      </c>
      <c r="T88" s="56"/>
      <c r="U88" s="56"/>
      <c r="V88" s="57" t="str">
        <f t="array" ref="V88">IFERROR(INDEX(#REF!,MATCH($Q88,#REF!,0)),"")</f>
        <v/>
      </c>
      <c r="W88" s="57" t="str">
        <f t="array" ref="W88">IFERROR(INDEX(#REF!,MATCH($Q88,#REF!,0)),"")</f>
        <v/>
      </c>
      <c r="X88" s="58" t="str">
        <f t="array" ref="X88">IFERROR(INDEX(#REF!,MATCH($Q88,#REF!,0)),"")</f>
        <v/>
      </c>
      <c r="Y88" s="58" t="str">
        <f t="array" ref="Y88">IFERROR(INDEX(#REF!,MATCH($Q88,#REF!,0)),"")</f>
        <v/>
      </c>
      <c r="Z88" s="58" t="str">
        <f t="array" ref="Z88">IFERROR(INDEX(#REF!,MATCH($Q88,#REF!,0)),"")</f>
        <v/>
      </c>
      <c r="AA88" s="58" t="e">
        <f t="shared" si="1"/>
        <v>#VALUE!</v>
      </c>
      <c r="AB88" s="56"/>
      <c r="AC88" s="56"/>
    </row>
    <row r="89" spans="1:29" ht="15.75" customHeight="1">
      <c r="A89" s="35" t="s">
        <v>1520</v>
      </c>
      <c r="B89" s="35" t="s">
        <v>283</v>
      </c>
      <c r="C89" s="36" t="s">
        <v>2552</v>
      </c>
      <c r="D89" s="37" t="s">
        <v>53</v>
      </c>
      <c r="E89" s="37">
        <v>1</v>
      </c>
      <c r="F89" s="38">
        <v>20000</v>
      </c>
      <c r="G89" s="39" t="s">
        <v>54</v>
      </c>
      <c r="H89" s="40">
        <v>46235</v>
      </c>
      <c r="I89" s="41" t="s">
        <v>55</v>
      </c>
      <c r="J89" s="41" t="s">
        <v>56</v>
      </c>
      <c r="K89" s="41" t="s">
        <v>83</v>
      </c>
      <c r="L89" s="41" t="s">
        <v>91</v>
      </c>
      <c r="M89" s="42" t="s">
        <v>2517</v>
      </c>
      <c r="N89" s="44" t="s">
        <v>951</v>
      </c>
      <c r="O89" s="44" t="s">
        <v>2452</v>
      </c>
      <c r="P89" s="44"/>
      <c r="Q89" s="44"/>
      <c r="R89" s="45" t="str">
        <f t="array" ref="R89">IFERROR(INDEX('BANCO DE DADOS'!$C$3:$C305,MATCH(C89,'BANCO DE DADOS'!$B$3:$B305,0),0),"")</f>
        <v/>
      </c>
      <c r="S89" s="45" t="s">
        <v>2552</v>
      </c>
      <c r="T89" s="44"/>
      <c r="U89" s="44"/>
      <c r="V89" s="45" t="str">
        <f t="array" ref="V89">IFERROR(INDEX(#REF!,MATCH($Q89,#REF!,0)),"")</f>
        <v/>
      </c>
      <c r="W89" s="45" t="str">
        <f t="array" ref="W89">IFERROR(INDEX(#REF!,MATCH($Q89,#REF!,0)),"")</f>
        <v/>
      </c>
      <c r="X89" s="46" t="str">
        <f t="array" ref="X89">IFERROR(INDEX(#REF!,MATCH($Q89,#REF!,0)),"")</f>
        <v/>
      </c>
      <c r="Y89" s="46" t="str">
        <f t="array" ref="Y89">IFERROR(INDEX(#REF!,MATCH($Q89,#REF!,0)),"")</f>
        <v/>
      </c>
      <c r="Z89" s="46" t="str">
        <f t="array" ref="Z89">IFERROR(INDEX(#REF!,MATCH($Q89,#REF!,0)),"")</f>
        <v/>
      </c>
      <c r="AA89" s="46" t="e">
        <f t="shared" si="1"/>
        <v>#VALUE!</v>
      </c>
      <c r="AB89" s="44"/>
      <c r="AC89" s="44"/>
    </row>
    <row r="90" spans="1:29" ht="15.75" customHeight="1">
      <c r="A90" s="76"/>
      <c r="B90" s="76" t="s">
        <v>51</v>
      </c>
      <c r="C90" s="113" t="s">
        <v>2553</v>
      </c>
      <c r="D90" s="77" t="s">
        <v>53</v>
      </c>
      <c r="E90" s="77">
        <v>8</v>
      </c>
      <c r="F90" s="78">
        <v>18240</v>
      </c>
      <c r="G90" s="79" t="s">
        <v>54</v>
      </c>
      <c r="H90" s="87">
        <v>46235</v>
      </c>
      <c r="I90" s="61" t="s">
        <v>55</v>
      </c>
      <c r="J90" s="61" t="s">
        <v>56</v>
      </c>
      <c r="K90" s="61" t="s">
        <v>83</v>
      </c>
      <c r="L90" s="61" t="s">
        <v>91</v>
      </c>
      <c r="M90" s="62" t="s">
        <v>2451</v>
      </c>
      <c r="N90" s="70"/>
      <c r="O90" s="56" t="s">
        <v>2452</v>
      </c>
      <c r="P90" s="56"/>
      <c r="Q90" s="56"/>
      <c r="R90" s="57">
        <f t="array" ref="R90">IFERROR(INDEX('BANCO DE DADOS'!$C$3:$C305,MATCH(C90,'BANCO DE DADOS'!$B$3:$B305,0),0),"")</f>
        <v>0</v>
      </c>
      <c r="S90" s="57" t="str">
        <f t="array" ref="S90">IFERROR(INDEX('BANCO DE DADOS'!$D$3:$D305,MATCH(C90,'BANCO DE DADOS'!$B$3:$B305,0),0),"")</f>
        <v>SERVIÇOS DE CAPACITAÇÃO E TREINAMENTO</v>
      </c>
      <c r="T90" s="56"/>
      <c r="U90" s="56"/>
      <c r="V90" s="57" t="str">
        <f t="array" ref="V90">IFERROR(INDEX(#REF!,MATCH($Q90,#REF!,0)),"")</f>
        <v/>
      </c>
      <c r="W90" s="57" t="str">
        <f t="array" ref="W90">IFERROR(INDEX(#REF!,MATCH($Q90,#REF!,0)),"")</f>
        <v/>
      </c>
      <c r="X90" s="58" t="str">
        <f t="array" ref="X90">IFERROR(INDEX(#REF!,MATCH($Q90,#REF!,0)),"")</f>
        <v/>
      </c>
      <c r="Y90" s="58" t="str">
        <f t="array" ref="Y90">IFERROR(INDEX(#REF!,MATCH($Q90,#REF!,0)),"")</f>
        <v/>
      </c>
      <c r="Z90" s="58" t="str">
        <f t="array" ref="Z90">IFERROR(INDEX(#REF!,MATCH($Q90,#REF!,0)),"")</f>
        <v/>
      </c>
      <c r="AA90" s="58" t="e">
        <f t="shared" si="1"/>
        <v>#VALUE!</v>
      </c>
      <c r="AB90" s="56"/>
      <c r="AC90" s="56"/>
    </row>
    <row r="91" spans="1:29" ht="15.75" customHeight="1">
      <c r="A91" s="35" t="s">
        <v>1667</v>
      </c>
      <c r="B91" s="35" t="s">
        <v>51</v>
      </c>
      <c r="C91" s="36" t="s">
        <v>2554</v>
      </c>
      <c r="D91" s="37" t="s">
        <v>53</v>
      </c>
      <c r="E91" s="37">
        <v>1</v>
      </c>
      <c r="F91" s="38">
        <v>18000</v>
      </c>
      <c r="G91" s="39" t="s">
        <v>54</v>
      </c>
      <c r="H91" s="40">
        <v>46235</v>
      </c>
      <c r="I91" s="41" t="s">
        <v>55</v>
      </c>
      <c r="J91" s="41" t="s">
        <v>56</v>
      </c>
      <c r="K91" s="41" t="s">
        <v>83</v>
      </c>
      <c r="L91" s="41" t="s">
        <v>91</v>
      </c>
      <c r="M91" s="42" t="s">
        <v>109</v>
      </c>
      <c r="N91" s="44" t="s">
        <v>951</v>
      </c>
      <c r="O91" s="44" t="s">
        <v>2452</v>
      </c>
      <c r="P91" s="44"/>
      <c r="Q91" s="44"/>
      <c r="R91" s="45"/>
      <c r="S91" s="45" t="s">
        <v>1673</v>
      </c>
      <c r="T91" s="44"/>
      <c r="U91" s="44"/>
      <c r="V91" s="45" t="str">
        <f t="array" ref="V91">IFERROR(INDEX(#REF!,MATCH($Q91,#REF!,0)),"")</f>
        <v/>
      </c>
      <c r="W91" s="45" t="str">
        <f t="array" ref="W91">IFERROR(INDEX(#REF!,MATCH($Q91,#REF!,0)),"")</f>
        <v/>
      </c>
      <c r="X91" s="46" t="str">
        <f t="array" ref="X91">IFERROR(INDEX(#REF!,MATCH($Q91,#REF!,0)),"")</f>
        <v/>
      </c>
      <c r="Y91" s="46" t="str">
        <f t="array" ref="Y91">IFERROR(INDEX(#REF!,MATCH($Q91,#REF!,0)),"")</f>
        <v/>
      </c>
      <c r="Z91" s="46" t="str">
        <f t="array" ref="Z91">IFERROR(INDEX(#REF!,MATCH($Q91,#REF!,0)),"")</f>
        <v/>
      </c>
      <c r="AA91" s="46" t="e">
        <f t="shared" si="1"/>
        <v>#VALUE!</v>
      </c>
      <c r="AB91" s="44"/>
      <c r="AC91" s="44"/>
    </row>
    <row r="92" spans="1:29" ht="15.75" customHeight="1">
      <c r="A92" s="76"/>
      <c r="B92" s="76" t="s">
        <v>51</v>
      </c>
      <c r="C92" s="113" t="s">
        <v>2554</v>
      </c>
      <c r="D92" s="77" t="s">
        <v>53</v>
      </c>
      <c r="E92" s="77">
        <v>1</v>
      </c>
      <c r="F92" s="78">
        <v>18000</v>
      </c>
      <c r="G92" s="79" t="s">
        <v>54</v>
      </c>
      <c r="H92" s="87">
        <v>46235</v>
      </c>
      <c r="I92" s="61" t="s">
        <v>55</v>
      </c>
      <c r="J92" s="61" t="s">
        <v>56</v>
      </c>
      <c r="K92" s="61" t="s">
        <v>83</v>
      </c>
      <c r="L92" s="61" t="s">
        <v>91</v>
      </c>
      <c r="M92" s="62" t="s">
        <v>2451</v>
      </c>
      <c r="N92" s="70" t="s">
        <v>951</v>
      </c>
      <c r="O92" s="56" t="s">
        <v>2452</v>
      </c>
      <c r="P92" s="56"/>
      <c r="Q92" s="56"/>
      <c r="R92" s="57" t="str">
        <f t="array" ref="R92">IFERROR(INDEX('BANCO DE DADOS'!$C$3:$C305,MATCH(C92,'BANCO DE DADOS'!$B$3:$B305,0),0),"")</f>
        <v/>
      </c>
      <c r="S92" s="57" t="str">
        <f t="array" ref="S92">IFERROR(INDEX('BANCO DE DADOS'!$D$3:$D305,MATCH(C92,'BANCO DE DADOS'!$B$3:$B305,0),0),"")</f>
        <v/>
      </c>
      <c r="T92" s="56"/>
      <c r="U92" s="56"/>
      <c r="V92" s="57" t="str">
        <f t="array" ref="V92">IFERROR(INDEX(#REF!,MATCH($Q92,#REF!,0)),"")</f>
        <v/>
      </c>
      <c r="W92" s="57" t="str">
        <f t="array" ref="W92">IFERROR(INDEX(#REF!,MATCH($Q92,#REF!,0)),"")</f>
        <v/>
      </c>
      <c r="X92" s="58" t="str">
        <f t="array" ref="X92">IFERROR(INDEX(#REF!,MATCH($Q92,#REF!,0)),"")</f>
        <v/>
      </c>
      <c r="Y92" s="58" t="str">
        <f t="array" ref="Y92">IFERROR(INDEX(#REF!,MATCH($Q92,#REF!,0)),"")</f>
        <v/>
      </c>
      <c r="Z92" s="58" t="str">
        <f t="array" ref="Z92">IFERROR(INDEX(#REF!,MATCH($Q92,#REF!,0)),"")</f>
        <v/>
      </c>
      <c r="AA92" s="58" t="e">
        <f t="shared" si="1"/>
        <v>#VALUE!</v>
      </c>
      <c r="AB92" s="56"/>
      <c r="AC92" s="56"/>
    </row>
    <row r="93" spans="1:29" ht="51.75" customHeight="1">
      <c r="A93" s="71"/>
      <c r="B93" s="71" t="s">
        <v>233</v>
      </c>
      <c r="C93" s="107" t="s">
        <v>2555</v>
      </c>
      <c r="D93" s="72" t="s">
        <v>53</v>
      </c>
      <c r="E93" s="72">
        <v>2</v>
      </c>
      <c r="F93" s="73">
        <v>18000</v>
      </c>
      <c r="G93" s="74" t="s">
        <v>54</v>
      </c>
      <c r="H93" s="86">
        <v>46235</v>
      </c>
      <c r="I93" s="75" t="s">
        <v>101</v>
      </c>
      <c r="J93" s="75" t="s">
        <v>56</v>
      </c>
      <c r="K93" s="75" t="s">
        <v>858</v>
      </c>
      <c r="L93" s="75" t="s">
        <v>91</v>
      </c>
      <c r="M93" s="64" t="s">
        <v>2451</v>
      </c>
      <c r="N93" s="69" t="s">
        <v>951</v>
      </c>
      <c r="O93" s="44" t="s">
        <v>2452</v>
      </c>
      <c r="P93" s="44"/>
      <c r="Q93" s="44"/>
      <c r="R93" s="45" t="str">
        <f t="array" ref="R93">IFERROR(INDEX('BANCO DE DADOS'!$C$3:$C305,MATCH(C93,'BANCO DE DADOS'!$B$3:$B305,0),0),"")</f>
        <v/>
      </c>
      <c r="S93" s="45" t="str">
        <f t="array" ref="S93">IFERROR(INDEX('BANCO DE DADOS'!$D$3:$D305,MATCH(C93,'BANCO DE DADOS'!$B$3:$B305,0),0),"")</f>
        <v/>
      </c>
      <c r="T93" s="44"/>
      <c r="U93" s="44"/>
      <c r="V93" s="45" t="str">
        <f t="array" ref="V93">IFERROR(INDEX(#REF!,MATCH($Q93,#REF!,0)),"")</f>
        <v/>
      </c>
      <c r="W93" s="45" t="str">
        <f t="array" ref="W93">IFERROR(INDEX(#REF!,MATCH($Q93,#REF!,0)),"")</f>
        <v/>
      </c>
      <c r="X93" s="46" t="str">
        <f t="array" ref="X93">IFERROR(INDEX(#REF!,MATCH($Q93,#REF!,0)),"")</f>
        <v/>
      </c>
      <c r="Y93" s="46" t="str">
        <f t="array" ref="Y93">IFERROR(INDEX(#REF!,MATCH($Q93,#REF!,0)),"")</f>
        <v/>
      </c>
      <c r="Z93" s="46" t="str">
        <f t="array" ref="Z93">IFERROR(INDEX(#REF!,MATCH($Q93,#REF!,0)),"")</f>
        <v/>
      </c>
      <c r="AA93" s="46" t="e">
        <f t="shared" si="1"/>
        <v>#VALUE!</v>
      </c>
      <c r="AB93" s="44"/>
      <c r="AC93" s="44"/>
    </row>
    <row r="94" spans="1:29" ht="51.75" customHeight="1">
      <c r="A94" s="47" t="s">
        <v>1660</v>
      </c>
      <c r="B94" s="47" t="s">
        <v>51</v>
      </c>
      <c r="C94" s="60" t="s">
        <v>2556</v>
      </c>
      <c r="D94" s="49" t="s">
        <v>583</v>
      </c>
      <c r="E94" s="49">
        <v>120</v>
      </c>
      <c r="F94" s="50">
        <v>17280</v>
      </c>
      <c r="G94" s="51" t="s">
        <v>54</v>
      </c>
      <c r="H94" s="52">
        <v>46235</v>
      </c>
      <c r="I94" s="53" t="s">
        <v>55</v>
      </c>
      <c r="J94" s="53" t="s">
        <v>56</v>
      </c>
      <c r="K94" s="53" t="s">
        <v>164</v>
      </c>
      <c r="L94" s="53" t="s">
        <v>91</v>
      </c>
      <c r="M94" s="54" t="s">
        <v>2517</v>
      </c>
      <c r="N94" s="56" t="s">
        <v>951</v>
      </c>
      <c r="O94" s="56" t="s">
        <v>2452</v>
      </c>
      <c r="P94" s="56"/>
      <c r="Q94" s="56"/>
      <c r="R94" s="57"/>
      <c r="S94" s="57" t="s">
        <v>2557</v>
      </c>
      <c r="T94" s="56"/>
      <c r="U94" s="56"/>
      <c r="V94" s="57" t="str">
        <f t="array" ref="V94">IFERROR(INDEX(#REF!,MATCH($Q94,#REF!,0)),"")</f>
        <v/>
      </c>
      <c r="W94" s="57" t="str">
        <f t="array" ref="W94">IFERROR(INDEX(#REF!,MATCH($Q94,#REF!,0)),"")</f>
        <v/>
      </c>
      <c r="X94" s="58" t="str">
        <f t="array" ref="X94">IFERROR(INDEX(#REF!,MATCH($Q94,#REF!,0)),"")</f>
        <v/>
      </c>
      <c r="Y94" s="58" t="str">
        <f t="array" ref="Y94">IFERROR(INDEX(#REF!,MATCH($Q94,#REF!,0)),"")</f>
        <v/>
      </c>
      <c r="Z94" s="58" t="str">
        <f t="array" ref="Z94">IFERROR(INDEX(#REF!,MATCH($Q94,#REF!,0)),"")</f>
        <v/>
      </c>
      <c r="AA94" s="58" t="e">
        <f t="shared" si="1"/>
        <v>#VALUE!</v>
      </c>
      <c r="AB94" s="56"/>
      <c r="AC94" s="56"/>
    </row>
    <row r="95" spans="1:29" ht="15.75" customHeight="1">
      <c r="A95" s="71"/>
      <c r="B95" s="71" t="s">
        <v>233</v>
      </c>
      <c r="C95" s="107" t="s">
        <v>2558</v>
      </c>
      <c r="D95" s="72" t="s">
        <v>53</v>
      </c>
      <c r="E95" s="72">
        <v>1</v>
      </c>
      <c r="F95" s="73">
        <v>17000</v>
      </c>
      <c r="G95" s="74" t="s">
        <v>54</v>
      </c>
      <c r="H95" s="86">
        <v>46235</v>
      </c>
      <c r="I95" s="75" t="s">
        <v>101</v>
      </c>
      <c r="J95" s="75" t="s">
        <v>56</v>
      </c>
      <c r="K95" s="75" t="s">
        <v>858</v>
      </c>
      <c r="L95" s="75" t="s">
        <v>58</v>
      </c>
      <c r="M95" s="64" t="s">
        <v>2451</v>
      </c>
      <c r="N95" s="69" t="s">
        <v>951</v>
      </c>
      <c r="O95" s="44" t="s">
        <v>2452</v>
      </c>
      <c r="P95" s="44"/>
      <c r="Q95" s="44"/>
      <c r="R95" s="45" t="str">
        <f t="array" ref="R95">IFERROR(INDEX('BANCO DE DADOS'!$C$3:$C305,MATCH(C95,'BANCO DE DADOS'!$B$3:$B305,0),0),"")</f>
        <v/>
      </c>
      <c r="S95" s="45" t="str">
        <f t="array" ref="S95">IFERROR(INDEX('BANCO DE DADOS'!$D$3:$D305,MATCH(C95,'BANCO DE DADOS'!$B$3:$B305,0),0),"")</f>
        <v/>
      </c>
      <c r="T95" s="44"/>
      <c r="U95" s="44"/>
      <c r="V95" s="45" t="str">
        <f t="array" ref="V95">IFERROR(INDEX(#REF!,MATCH($Q95,#REF!,0)),"")</f>
        <v/>
      </c>
      <c r="W95" s="45" t="str">
        <f t="array" ref="W95">IFERROR(INDEX(#REF!,MATCH($Q95,#REF!,0)),"")</f>
        <v/>
      </c>
      <c r="X95" s="46" t="str">
        <f t="array" ref="X95">IFERROR(INDEX(#REF!,MATCH($Q95,#REF!,0)),"")</f>
        <v/>
      </c>
      <c r="Y95" s="46" t="str">
        <f t="array" ref="Y95">IFERROR(INDEX(#REF!,MATCH($Q95,#REF!,0)),"")</f>
        <v/>
      </c>
      <c r="Z95" s="46" t="str">
        <f t="array" ref="Z95">IFERROR(INDEX(#REF!,MATCH($Q95,#REF!,0)),"")</f>
        <v/>
      </c>
      <c r="AA95" s="46" t="e">
        <f t="shared" si="1"/>
        <v>#VALUE!</v>
      </c>
      <c r="AB95" s="44"/>
      <c r="AC95" s="44"/>
    </row>
    <row r="96" spans="1:29" ht="15.75" customHeight="1">
      <c r="A96" s="47" t="s">
        <v>948</v>
      </c>
      <c r="B96" s="47" t="s">
        <v>51</v>
      </c>
      <c r="C96" s="60" t="s">
        <v>311</v>
      </c>
      <c r="D96" s="49" t="s">
        <v>53</v>
      </c>
      <c r="E96" s="49">
        <v>8</v>
      </c>
      <c r="F96" s="50">
        <v>16000</v>
      </c>
      <c r="G96" s="51" t="s">
        <v>54</v>
      </c>
      <c r="H96" s="52">
        <v>46235</v>
      </c>
      <c r="I96" s="53" t="s">
        <v>55</v>
      </c>
      <c r="J96" s="53" t="s">
        <v>56</v>
      </c>
      <c r="K96" s="53" t="s">
        <v>164</v>
      </c>
      <c r="L96" s="53" t="s">
        <v>91</v>
      </c>
      <c r="M96" s="54" t="s">
        <v>2498</v>
      </c>
      <c r="N96" s="56" t="s">
        <v>951</v>
      </c>
      <c r="O96" s="56" t="s">
        <v>2452</v>
      </c>
      <c r="P96" s="56"/>
      <c r="Q96" s="56"/>
      <c r="R96" s="57" t="str">
        <f t="array" ref="R96">IFERROR(INDEX('BANCO DE DADOS'!$C$3:$C305,MATCH(C96,'BANCO DE DADOS'!$B$3:$B305,0),0),"")</f>
        <v/>
      </c>
      <c r="S96" s="57" t="s">
        <v>312</v>
      </c>
      <c r="T96" s="56"/>
      <c r="U96" s="56"/>
      <c r="V96" s="57" t="str">
        <f t="array" ref="V96">IFERROR(INDEX(#REF!,MATCH($Q96,#REF!,0)),"")</f>
        <v/>
      </c>
      <c r="W96" s="57" t="str">
        <f t="array" ref="W96">IFERROR(INDEX(#REF!,MATCH($Q96,#REF!,0)),"")</f>
        <v/>
      </c>
      <c r="X96" s="58" t="str">
        <f t="array" ref="X96">IFERROR(INDEX(#REF!,MATCH($Q96,#REF!,0)),"")</f>
        <v/>
      </c>
      <c r="Y96" s="58" t="str">
        <f t="array" ref="Y96">IFERROR(INDEX(#REF!,MATCH($Q96,#REF!,0)),"")</f>
        <v/>
      </c>
      <c r="Z96" s="58" t="str">
        <f t="array" ref="Z96">IFERROR(INDEX(#REF!,MATCH($Q96,#REF!,0)),"")</f>
        <v/>
      </c>
      <c r="AA96" s="58" t="e">
        <f t="shared" si="1"/>
        <v>#VALUE!</v>
      </c>
      <c r="AB96" s="56"/>
      <c r="AC96" s="56"/>
    </row>
    <row r="97" spans="1:29" ht="15.75" customHeight="1">
      <c r="A97" s="71"/>
      <c r="B97" s="71" t="s">
        <v>156</v>
      </c>
      <c r="C97" s="107" t="s">
        <v>2559</v>
      </c>
      <c r="D97" s="72" t="s">
        <v>53</v>
      </c>
      <c r="E97" s="72">
        <v>4</v>
      </c>
      <c r="F97" s="73">
        <v>16000</v>
      </c>
      <c r="G97" s="74" t="s">
        <v>54</v>
      </c>
      <c r="H97" s="86">
        <v>46235</v>
      </c>
      <c r="I97" s="75" t="s">
        <v>101</v>
      </c>
      <c r="J97" s="75" t="s">
        <v>56</v>
      </c>
      <c r="K97" s="75" t="s">
        <v>858</v>
      </c>
      <c r="L97" s="75" t="s">
        <v>91</v>
      </c>
      <c r="M97" s="64" t="s">
        <v>2451</v>
      </c>
      <c r="N97" s="69" t="s">
        <v>951</v>
      </c>
      <c r="O97" s="44" t="s">
        <v>2452</v>
      </c>
      <c r="P97" s="44"/>
      <c r="Q97" s="44"/>
      <c r="R97" s="45" t="str">
        <f t="array" ref="R97">IFERROR(INDEX('BANCO DE DADOS'!$C$3:$C305,MATCH(C97,'BANCO DE DADOS'!$B$3:$B305,0),0),"")</f>
        <v>DAL - AR CONDICIONADO</v>
      </c>
      <c r="S97" s="45" t="str">
        <f t="array" ref="S97">IFERROR(INDEX('BANCO DE DADOS'!$D$3:$D305,MATCH(C97,'BANCO DE DADOS'!$B$3:$B305,0),0),"")</f>
        <v>COMPRA DE EQUIPAMENTOS DE CLIMATIZAÇÃO</v>
      </c>
      <c r="T97" s="44"/>
      <c r="U97" s="44"/>
      <c r="V97" s="45" t="str">
        <f t="array" ref="V97">IFERROR(INDEX(#REF!,MATCH($Q97,#REF!,0)),"")</f>
        <v/>
      </c>
      <c r="W97" s="45" t="str">
        <f t="array" ref="W97">IFERROR(INDEX(#REF!,MATCH($Q97,#REF!,0)),"")</f>
        <v/>
      </c>
      <c r="X97" s="46" t="str">
        <f t="array" ref="X97">IFERROR(INDEX(#REF!,MATCH($Q97,#REF!,0)),"")</f>
        <v/>
      </c>
      <c r="Y97" s="46" t="str">
        <f t="array" ref="Y97">IFERROR(INDEX(#REF!,MATCH($Q97,#REF!,0)),"")</f>
        <v/>
      </c>
      <c r="Z97" s="46" t="str">
        <f t="array" ref="Z97">IFERROR(INDEX(#REF!,MATCH($Q97,#REF!,0)),"")</f>
        <v/>
      </c>
      <c r="AA97" s="46" t="e">
        <f t="shared" si="1"/>
        <v>#VALUE!</v>
      </c>
      <c r="AB97" s="44"/>
      <c r="AC97" s="44"/>
    </row>
    <row r="98" spans="1:29" ht="15.75" customHeight="1">
      <c r="A98" s="76"/>
      <c r="B98" s="76" t="s">
        <v>51</v>
      </c>
      <c r="C98" s="113" t="s">
        <v>2560</v>
      </c>
      <c r="D98" s="77" t="s">
        <v>53</v>
      </c>
      <c r="E98" s="77">
        <v>9</v>
      </c>
      <c r="F98" s="78">
        <v>15300</v>
      </c>
      <c r="G98" s="79" t="s">
        <v>54</v>
      </c>
      <c r="H98" s="87">
        <v>46235</v>
      </c>
      <c r="I98" s="61" t="s">
        <v>101</v>
      </c>
      <c r="J98" s="61" t="s">
        <v>56</v>
      </c>
      <c r="K98" s="61" t="s">
        <v>858</v>
      </c>
      <c r="L98" s="61" t="s">
        <v>84</v>
      </c>
      <c r="M98" s="62" t="s">
        <v>2451</v>
      </c>
      <c r="N98" s="70" t="s">
        <v>951</v>
      </c>
      <c r="O98" s="56" t="s">
        <v>2452</v>
      </c>
      <c r="P98" s="56"/>
      <c r="Q98" s="56"/>
      <c r="R98" s="57" t="str">
        <f t="array" ref="R98">IFERROR(INDEX('BANCO DE DADOS'!$C$3:$C305,MATCH(C98,'BANCO DE DADOS'!$B$3:$B305,0),0),"")</f>
        <v/>
      </c>
      <c r="S98" s="57" t="str">
        <f t="array" ref="S98">IFERROR(INDEX('BANCO DE DADOS'!$D$3:$D305,MATCH(C98,'BANCO DE DADOS'!$B$3:$B305,0),0),"")</f>
        <v/>
      </c>
      <c r="T98" s="56"/>
      <c r="U98" s="56"/>
      <c r="V98" s="57" t="str">
        <f t="array" ref="V98">IFERROR(INDEX(#REF!,MATCH($Q98,#REF!,0)),"")</f>
        <v/>
      </c>
      <c r="W98" s="57" t="str">
        <f t="array" ref="W98">IFERROR(INDEX(#REF!,MATCH($Q98,#REF!,0)),"")</f>
        <v/>
      </c>
      <c r="X98" s="58" t="str">
        <f t="array" ref="X98">IFERROR(INDEX(#REF!,MATCH($Q98,#REF!,0)),"")</f>
        <v/>
      </c>
      <c r="Y98" s="58" t="str">
        <f t="array" ref="Y98">IFERROR(INDEX(#REF!,MATCH($Q98,#REF!,0)),"")</f>
        <v/>
      </c>
      <c r="Z98" s="58" t="str">
        <f t="array" ref="Z98">IFERROR(INDEX(#REF!,MATCH($Q98,#REF!,0)),"")</f>
        <v/>
      </c>
      <c r="AA98" s="58" t="e">
        <f t="shared" si="1"/>
        <v>#VALUE!</v>
      </c>
      <c r="AB98" s="56"/>
      <c r="AC98" s="56"/>
    </row>
    <row r="99" spans="1:29" ht="15.75" customHeight="1">
      <c r="A99" s="35" t="s">
        <v>1647</v>
      </c>
      <c r="B99" s="35" t="s">
        <v>51</v>
      </c>
      <c r="C99" s="36" t="s">
        <v>2561</v>
      </c>
      <c r="D99" s="37" t="s">
        <v>53</v>
      </c>
      <c r="E99" s="37">
        <v>25</v>
      </c>
      <c r="F99" s="38">
        <v>15000</v>
      </c>
      <c r="G99" s="39" t="s">
        <v>54</v>
      </c>
      <c r="H99" s="40">
        <v>46235</v>
      </c>
      <c r="I99" s="41" t="s">
        <v>55</v>
      </c>
      <c r="J99" s="41" t="s">
        <v>56</v>
      </c>
      <c r="K99" s="41" t="s">
        <v>164</v>
      </c>
      <c r="L99" s="41" t="s">
        <v>91</v>
      </c>
      <c r="M99" s="42" t="s">
        <v>2498</v>
      </c>
      <c r="N99" s="44" t="s">
        <v>951</v>
      </c>
      <c r="O99" s="44" t="s">
        <v>2452</v>
      </c>
      <c r="P99" s="44"/>
      <c r="Q99" s="44"/>
      <c r="R99" s="45"/>
      <c r="S99" s="45" t="s">
        <v>2562</v>
      </c>
      <c r="T99" s="44"/>
      <c r="U99" s="44"/>
      <c r="V99" s="45" t="str">
        <f t="array" ref="V99">IFERROR(INDEX(#REF!,MATCH($Q99,#REF!,0)),"")</f>
        <v/>
      </c>
      <c r="W99" s="45" t="str">
        <f t="array" ref="W99">IFERROR(INDEX(#REF!,MATCH($Q99,#REF!,0)),"")</f>
        <v/>
      </c>
      <c r="X99" s="46" t="str">
        <f t="array" ref="X99">IFERROR(INDEX(#REF!,MATCH($Q99,#REF!,0)),"")</f>
        <v/>
      </c>
      <c r="Y99" s="46" t="str">
        <f t="array" ref="Y99">IFERROR(INDEX(#REF!,MATCH($Q99,#REF!,0)),"")</f>
        <v/>
      </c>
      <c r="Z99" s="46" t="str">
        <f t="array" ref="Z99">IFERROR(INDEX(#REF!,MATCH($Q99,#REF!,0)),"")</f>
        <v/>
      </c>
      <c r="AA99" s="46" t="e">
        <f t="shared" si="1"/>
        <v>#VALUE!</v>
      </c>
      <c r="AB99" s="44"/>
      <c r="AC99" s="44"/>
    </row>
    <row r="100" spans="1:29" ht="15.75" customHeight="1">
      <c r="A100" s="47" t="s">
        <v>1845</v>
      </c>
      <c r="B100" s="47" t="s">
        <v>888</v>
      </c>
      <c r="C100" s="60" t="s">
        <v>2563</v>
      </c>
      <c r="D100" s="49" t="s">
        <v>53</v>
      </c>
      <c r="E100" s="49">
        <v>5</v>
      </c>
      <c r="F100" s="50">
        <v>14400</v>
      </c>
      <c r="G100" s="51" t="s">
        <v>54</v>
      </c>
      <c r="H100" s="52">
        <v>46235</v>
      </c>
      <c r="I100" s="53" t="s">
        <v>55</v>
      </c>
      <c r="J100" s="53" t="s">
        <v>56</v>
      </c>
      <c r="K100" s="53" t="s">
        <v>164</v>
      </c>
      <c r="L100" s="53" t="s">
        <v>91</v>
      </c>
      <c r="M100" s="54" t="s">
        <v>73</v>
      </c>
      <c r="N100" s="56" t="s">
        <v>951</v>
      </c>
      <c r="O100" s="56" t="s">
        <v>2452</v>
      </c>
      <c r="P100" s="56"/>
      <c r="Q100" s="56"/>
      <c r="R100" s="57"/>
      <c r="S100" s="57" t="s">
        <v>2564</v>
      </c>
      <c r="T100" s="56"/>
      <c r="U100" s="56"/>
      <c r="V100" s="57" t="str">
        <f t="array" ref="V100">IFERROR(INDEX(#REF!,MATCH($Q100,#REF!,0)),"")</f>
        <v/>
      </c>
      <c r="W100" s="57" t="str">
        <f t="array" ref="W100">IFERROR(INDEX(#REF!,MATCH($Q100,#REF!,0)),"")</f>
        <v/>
      </c>
      <c r="X100" s="58" t="str">
        <f t="array" ref="X100">IFERROR(INDEX(#REF!,MATCH($Q100,#REF!,0)),"")</f>
        <v/>
      </c>
      <c r="Y100" s="58" t="str">
        <f t="array" ref="Y100">IFERROR(INDEX(#REF!,MATCH($Q100,#REF!,0)),"")</f>
        <v/>
      </c>
      <c r="Z100" s="58" t="str">
        <f t="array" ref="Z100">IFERROR(INDEX(#REF!,MATCH($Q100,#REF!,0)),"")</f>
        <v/>
      </c>
      <c r="AA100" s="58" t="e">
        <f t="shared" si="1"/>
        <v>#VALUE!</v>
      </c>
      <c r="AB100" s="56"/>
      <c r="AC100" s="56"/>
    </row>
    <row r="101" spans="1:29" ht="15.75" customHeight="1">
      <c r="A101" s="71"/>
      <c r="B101" s="71" t="s">
        <v>775</v>
      </c>
      <c r="C101" s="107" t="s">
        <v>1198</v>
      </c>
      <c r="D101" s="72" t="s">
        <v>53</v>
      </c>
      <c r="E101" s="72">
        <v>10</v>
      </c>
      <c r="F101" s="73">
        <v>14000</v>
      </c>
      <c r="G101" s="74" t="s">
        <v>54</v>
      </c>
      <c r="H101" s="86">
        <v>46235</v>
      </c>
      <c r="I101" s="75" t="s">
        <v>101</v>
      </c>
      <c r="J101" s="75" t="s">
        <v>56</v>
      </c>
      <c r="K101" s="75" t="s">
        <v>858</v>
      </c>
      <c r="L101" s="75" t="s">
        <v>91</v>
      </c>
      <c r="M101" s="64" t="s">
        <v>2451</v>
      </c>
      <c r="N101" s="69" t="s">
        <v>951</v>
      </c>
      <c r="O101" s="44" t="s">
        <v>2452</v>
      </c>
      <c r="P101" s="44"/>
      <c r="Q101" s="44"/>
      <c r="R101" s="45" t="str">
        <f t="array" ref="R101">IFERROR(INDEX('BANCO DE DADOS'!$C$3:$C305,MATCH(C101,'BANCO DE DADOS'!$B$3:$B305,0),0),"")</f>
        <v/>
      </c>
      <c r="S101" s="45" t="str">
        <f t="array" ref="S101">IFERROR(INDEX('BANCO DE DADOS'!$D$3:$D305,MATCH(C101,'BANCO DE DADOS'!$B$3:$B305,0),0),"")</f>
        <v/>
      </c>
      <c r="T101" s="44"/>
      <c r="U101" s="44"/>
      <c r="V101" s="45" t="str">
        <f t="array" ref="V101">IFERROR(INDEX(#REF!,MATCH($Q101,#REF!,0)),"")</f>
        <v/>
      </c>
      <c r="W101" s="45" t="str">
        <f t="array" ref="W101">IFERROR(INDEX(#REF!,MATCH($Q101,#REF!,0)),"")</f>
        <v/>
      </c>
      <c r="X101" s="46" t="str">
        <f t="array" ref="X101">IFERROR(INDEX(#REF!,MATCH($Q101,#REF!,0)),"")</f>
        <v/>
      </c>
      <c r="Y101" s="46" t="str">
        <f t="array" ref="Y101">IFERROR(INDEX(#REF!,MATCH($Q101,#REF!,0)),"")</f>
        <v/>
      </c>
      <c r="Z101" s="46" t="str">
        <f t="array" ref="Z101">IFERROR(INDEX(#REF!,MATCH($Q101,#REF!,0)),"")</f>
        <v/>
      </c>
      <c r="AA101" s="46" t="e">
        <f t="shared" si="1"/>
        <v>#VALUE!</v>
      </c>
      <c r="AB101" s="44"/>
      <c r="AC101" s="44"/>
    </row>
    <row r="102" spans="1:29" ht="15.75" customHeight="1">
      <c r="A102" s="76"/>
      <c r="B102" s="76" t="s">
        <v>245</v>
      </c>
      <c r="C102" s="113" t="s">
        <v>2565</v>
      </c>
      <c r="D102" s="77" t="s">
        <v>53</v>
      </c>
      <c r="E102" s="77">
        <v>4</v>
      </c>
      <c r="F102" s="78">
        <v>14000</v>
      </c>
      <c r="G102" s="79" t="s">
        <v>54</v>
      </c>
      <c r="H102" s="87">
        <v>46235</v>
      </c>
      <c r="I102" s="61" t="s">
        <v>101</v>
      </c>
      <c r="J102" s="61" t="s">
        <v>56</v>
      </c>
      <c r="K102" s="61" t="s">
        <v>858</v>
      </c>
      <c r="L102" s="61" t="s">
        <v>91</v>
      </c>
      <c r="M102" s="62" t="s">
        <v>2451</v>
      </c>
      <c r="N102" s="70" t="s">
        <v>951</v>
      </c>
      <c r="O102" s="56" t="s">
        <v>2452</v>
      </c>
      <c r="P102" s="56"/>
      <c r="Q102" s="56"/>
      <c r="R102" s="57" t="str">
        <f t="array" ref="R102">IFERROR(INDEX('BANCO DE DADOS'!$C$3:$C305,MATCH(C102,'BANCO DE DADOS'!$B$3:$B305,0),0),"")</f>
        <v/>
      </c>
      <c r="S102" s="57" t="str">
        <f t="array" ref="S102">IFERROR(INDEX('BANCO DE DADOS'!$D$3:$D305,MATCH(C102,'BANCO DE DADOS'!$B$3:$B305,0),0),"")</f>
        <v/>
      </c>
      <c r="T102" s="56"/>
      <c r="U102" s="56"/>
      <c r="V102" s="57" t="str">
        <f t="array" ref="V102">IFERROR(INDEX(#REF!,MATCH($Q102,#REF!,0)),"")</f>
        <v/>
      </c>
      <c r="W102" s="57" t="str">
        <f t="array" ref="W102">IFERROR(INDEX(#REF!,MATCH($Q102,#REF!,0)),"")</f>
        <v/>
      </c>
      <c r="X102" s="58" t="str">
        <f t="array" ref="X102">IFERROR(INDEX(#REF!,MATCH($Q102,#REF!,0)),"")</f>
        <v/>
      </c>
      <c r="Y102" s="58" t="str">
        <f t="array" ref="Y102">IFERROR(INDEX(#REF!,MATCH($Q102,#REF!,0)),"")</f>
        <v/>
      </c>
      <c r="Z102" s="58" t="str">
        <f t="array" ref="Z102">IFERROR(INDEX(#REF!,MATCH($Q102,#REF!,0)),"")</f>
        <v/>
      </c>
      <c r="AA102" s="58" t="e">
        <f t="shared" si="1"/>
        <v>#VALUE!</v>
      </c>
      <c r="AB102" s="56"/>
      <c r="AC102" s="56"/>
    </row>
    <row r="103" spans="1:29" ht="15.75" customHeight="1">
      <c r="A103" s="35"/>
      <c r="B103" s="71" t="s">
        <v>99</v>
      </c>
      <c r="C103" s="36" t="s">
        <v>2566</v>
      </c>
      <c r="D103" s="72" t="s">
        <v>53</v>
      </c>
      <c r="E103" s="72"/>
      <c r="F103" s="73">
        <v>12040.14</v>
      </c>
      <c r="G103" s="74" t="s">
        <v>54</v>
      </c>
      <c r="H103" s="86"/>
      <c r="I103" s="75" t="s">
        <v>55</v>
      </c>
      <c r="J103" s="75" t="s">
        <v>56</v>
      </c>
      <c r="K103" s="75" t="s">
        <v>164</v>
      </c>
      <c r="L103" s="75"/>
      <c r="M103" s="64"/>
      <c r="N103" s="69" t="s">
        <v>951</v>
      </c>
      <c r="O103" s="44" t="s">
        <v>2452</v>
      </c>
      <c r="P103" s="44"/>
      <c r="Q103" s="44"/>
      <c r="R103" s="45" t="str">
        <f t="array" ref="R103">IFERROR(INDEX('BANCO DE DADOS'!$C$3:$C305,MATCH(C103,'BANCO DE DADOS'!$B$3:$B305,0),0),"")</f>
        <v/>
      </c>
      <c r="S103" s="45" t="s">
        <v>2566</v>
      </c>
      <c r="T103" s="44"/>
      <c r="U103" s="44"/>
      <c r="V103" s="45" t="str">
        <f t="array" ref="V103">IFERROR(INDEX(#REF!,MATCH($Q103,#REF!,0)),"")</f>
        <v/>
      </c>
      <c r="W103" s="45" t="str">
        <f t="array" ref="W103">IFERROR(INDEX(#REF!,MATCH($Q103,#REF!,0)),"")</f>
        <v/>
      </c>
      <c r="X103" s="46" t="str">
        <f t="array" ref="X103">IFERROR(INDEX(#REF!,MATCH($Q103,#REF!,0)),"")</f>
        <v/>
      </c>
      <c r="Y103" s="46" t="str">
        <f t="array" ref="Y103">IFERROR(INDEX(#REF!,MATCH($Q103,#REF!,0)),"")</f>
        <v/>
      </c>
      <c r="Z103" s="46" t="str">
        <f t="array" ref="Z103">IFERROR(INDEX(#REF!,MATCH($Q103,#REF!,0)),"")</f>
        <v/>
      </c>
      <c r="AA103" s="46" t="e">
        <f t="shared" si="1"/>
        <v>#VALUE!</v>
      </c>
      <c r="AB103" s="44"/>
      <c r="AC103" s="44"/>
    </row>
    <row r="104" spans="1:29" ht="15.75" customHeight="1">
      <c r="A104" s="47" t="s">
        <v>550</v>
      </c>
      <c r="B104" s="47" t="s">
        <v>1049</v>
      </c>
      <c r="C104" s="60" t="s">
        <v>2567</v>
      </c>
      <c r="D104" s="49" t="s">
        <v>53</v>
      </c>
      <c r="E104" s="49">
        <v>60</v>
      </c>
      <c r="F104" s="50">
        <v>12000</v>
      </c>
      <c r="G104" s="51" t="s">
        <v>54</v>
      </c>
      <c r="H104" s="52">
        <v>46235</v>
      </c>
      <c r="I104" s="53" t="s">
        <v>55</v>
      </c>
      <c r="J104" s="53" t="s">
        <v>56</v>
      </c>
      <c r="K104" s="53" t="s">
        <v>164</v>
      </c>
      <c r="L104" s="53" t="s">
        <v>58</v>
      </c>
      <c r="M104" s="54" t="s">
        <v>73</v>
      </c>
      <c r="N104" s="56" t="s">
        <v>951</v>
      </c>
      <c r="O104" s="56" t="s">
        <v>2452</v>
      </c>
      <c r="P104" s="56"/>
      <c r="Q104" s="56"/>
      <c r="R104" s="57" t="s">
        <v>729</v>
      </c>
      <c r="S104" s="57" t="s">
        <v>1887</v>
      </c>
      <c r="T104" s="56"/>
      <c r="U104" s="56"/>
      <c r="V104" s="57" t="str">
        <f t="array" ref="V104">IFERROR(INDEX(#REF!,MATCH($Q104,#REF!,0)),"")</f>
        <v/>
      </c>
      <c r="W104" s="57" t="str">
        <f t="array" ref="W104">IFERROR(INDEX(#REF!,MATCH($Q104,#REF!,0)),"")</f>
        <v/>
      </c>
      <c r="X104" s="58" t="str">
        <f t="array" ref="X104">IFERROR(INDEX(#REF!,MATCH($Q104,#REF!,0)),"")</f>
        <v/>
      </c>
      <c r="Y104" s="58" t="str">
        <f t="array" ref="Y104">IFERROR(INDEX(#REF!,MATCH($Q104,#REF!,0)),"")</f>
        <v/>
      </c>
      <c r="Z104" s="58" t="str">
        <f t="array" ref="Z104">IFERROR(INDEX(#REF!,MATCH($Q104,#REF!,0)),"")</f>
        <v/>
      </c>
      <c r="AA104" s="58" t="e">
        <f t="shared" si="1"/>
        <v>#VALUE!</v>
      </c>
      <c r="AB104" s="56"/>
      <c r="AC104" s="56"/>
    </row>
    <row r="105" spans="1:29" ht="15.75" customHeight="1">
      <c r="A105" s="35" t="s">
        <v>1706</v>
      </c>
      <c r="B105" s="35" t="s">
        <v>51</v>
      </c>
      <c r="C105" s="36" t="s">
        <v>2504</v>
      </c>
      <c r="D105" s="37" t="s">
        <v>53</v>
      </c>
      <c r="E105" s="37">
        <v>4</v>
      </c>
      <c r="F105" s="38">
        <v>12000</v>
      </c>
      <c r="G105" s="39" t="s">
        <v>54</v>
      </c>
      <c r="H105" s="40">
        <v>46235</v>
      </c>
      <c r="I105" s="41" t="s">
        <v>55</v>
      </c>
      <c r="J105" s="41" t="s">
        <v>56</v>
      </c>
      <c r="K105" s="41" t="s">
        <v>164</v>
      </c>
      <c r="L105" s="41" t="s">
        <v>91</v>
      </c>
      <c r="M105" s="42" t="s">
        <v>148</v>
      </c>
      <c r="N105" s="44" t="s">
        <v>951</v>
      </c>
      <c r="O105" s="44" t="s">
        <v>2452</v>
      </c>
      <c r="P105" s="44"/>
      <c r="Q105" s="44"/>
      <c r="R105" s="45"/>
      <c r="S105" s="45" t="s">
        <v>229</v>
      </c>
      <c r="T105" s="44"/>
      <c r="U105" s="44"/>
      <c r="V105" s="45" t="str">
        <f t="array" ref="V105">IFERROR(INDEX(#REF!,MATCH($Q105,#REF!,0)),"")</f>
        <v/>
      </c>
      <c r="W105" s="45" t="str">
        <f t="array" ref="W105">IFERROR(INDEX(#REF!,MATCH($Q105,#REF!,0)),"")</f>
        <v/>
      </c>
      <c r="X105" s="46" t="str">
        <f t="array" ref="X105">IFERROR(INDEX(#REF!,MATCH($Q105,#REF!,0)),"")</f>
        <v/>
      </c>
      <c r="Y105" s="46" t="str">
        <f t="array" ref="Y105">IFERROR(INDEX(#REF!,MATCH($Q105,#REF!,0)),"")</f>
        <v/>
      </c>
      <c r="Z105" s="46" t="str">
        <f t="array" ref="Z105">IFERROR(INDEX(#REF!,MATCH($Q105,#REF!,0)),"")</f>
        <v/>
      </c>
      <c r="AA105" s="46" t="e">
        <f t="shared" si="1"/>
        <v>#VALUE!</v>
      </c>
      <c r="AB105" s="44"/>
      <c r="AC105" s="44"/>
    </row>
    <row r="106" spans="1:29" ht="15.75" customHeight="1">
      <c r="A106" s="76"/>
      <c r="B106" s="76" t="s">
        <v>156</v>
      </c>
      <c r="C106" s="113" t="s">
        <v>2568</v>
      </c>
      <c r="D106" s="77" t="s">
        <v>53</v>
      </c>
      <c r="E106" s="77">
        <v>1</v>
      </c>
      <c r="F106" s="78">
        <v>12000</v>
      </c>
      <c r="G106" s="79" t="s">
        <v>54</v>
      </c>
      <c r="H106" s="87">
        <v>46235</v>
      </c>
      <c r="I106" s="61" t="s">
        <v>55</v>
      </c>
      <c r="J106" s="61" t="s">
        <v>56</v>
      </c>
      <c r="K106" s="61" t="s">
        <v>841</v>
      </c>
      <c r="L106" s="61" t="s">
        <v>91</v>
      </c>
      <c r="M106" s="62" t="s">
        <v>2451</v>
      </c>
      <c r="N106" s="70" t="s">
        <v>951</v>
      </c>
      <c r="O106" s="56" t="s">
        <v>2452</v>
      </c>
      <c r="P106" s="56"/>
      <c r="Q106" s="56"/>
      <c r="R106" s="57">
        <f t="array" ref="R106">IFERROR(INDEX('BANCO DE DADOS'!$C$3:$C305,MATCH(C106,'BANCO DE DADOS'!$B$3:$B305,0),0),"")</f>
        <v>0</v>
      </c>
      <c r="S106" s="57" t="str">
        <f t="array" ref="S106">IFERROR(INDEX('BANCO DE DADOS'!$D$3:$D305,MATCH(C106,'BANCO DE DADOS'!$B$3:$B305,0),0),"")</f>
        <v>SERVIÇOS DE CAPACITAÇÃO E TREINAMENTO</v>
      </c>
      <c r="T106" s="56"/>
      <c r="U106" s="56"/>
      <c r="V106" s="57" t="str">
        <f t="array" ref="V106">IFERROR(INDEX(#REF!,MATCH($Q106,#REF!,0)),"")</f>
        <v/>
      </c>
      <c r="W106" s="57" t="str">
        <f t="array" ref="W106">IFERROR(INDEX(#REF!,MATCH($Q106,#REF!,0)),"")</f>
        <v/>
      </c>
      <c r="X106" s="58" t="str">
        <f t="array" ref="X106">IFERROR(INDEX(#REF!,MATCH($Q106,#REF!,0)),"")</f>
        <v/>
      </c>
      <c r="Y106" s="58" t="str">
        <f t="array" ref="Y106">IFERROR(INDEX(#REF!,MATCH($Q106,#REF!,0)),"")</f>
        <v/>
      </c>
      <c r="Z106" s="58" t="str">
        <f t="array" ref="Z106">IFERROR(INDEX(#REF!,MATCH($Q106,#REF!,0)),"")</f>
        <v/>
      </c>
      <c r="AA106" s="58" t="e">
        <f t="shared" si="1"/>
        <v>#VALUE!</v>
      </c>
      <c r="AB106" s="56"/>
      <c r="AC106" s="56"/>
    </row>
    <row r="107" spans="1:29" ht="15.75" customHeight="1">
      <c r="A107" s="71"/>
      <c r="B107" s="71" t="s">
        <v>291</v>
      </c>
      <c r="C107" s="107" t="s">
        <v>2569</v>
      </c>
      <c r="D107" s="72" t="s">
        <v>53</v>
      </c>
      <c r="E107" s="72">
        <v>4</v>
      </c>
      <c r="F107" s="73">
        <v>12000</v>
      </c>
      <c r="G107" s="74" t="s">
        <v>54</v>
      </c>
      <c r="H107" s="86">
        <v>46235</v>
      </c>
      <c r="I107" s="75" t="s">
        <v>101</v>
      </c>
      <c r="J107" s="75" t="s">
        <v>56</v>
      </c>
      <c r="K107" s="75" t="s">
        <v>858</v>
      </c>
      <c r="L107" s="75" t="s">
        <v>91</v>
      </c>
      <c r="M107" s="64" t="s">
        <v>2451</v>
      </c>
      <c r="N107" s="69" t="s">
        <v>951</v>
      </c>
      <c r="O107" s="44" t="s">
        <v>2452</v>
      </c>
      <c r="P107" s="44"/>
      <c r="Q107" s="44"/>
      <c r="R107" s="45" t="str">
        <f t="array" ref="R107">IFERROR(INDEX('BANCO DE DADOS'!$C$3:$C305,MATCH(C107,'BANCO DE DADOS'!$B$3:$B305,0),0),"")</f>
        <v>GTI - MULTIMIDIA</v>
      </c>
      <c r="S107" s="45" t="str">
        <f t="array" ref="S107">IFERROR(INDEX('BANCO DE DADOS'!$D$3:$D305,MATCH(C107,'BANCO DE DADOS'!$B$3:$B305,0),0),"")</f>
        <v>COMPRA DE EQUIPAMENTOS DE SOM E ÁUDIO</v>
      </c>
      <c r="T107" s="44"/>
      <c r="U107" s="44"/>
      <c r="V107" s="45" t="str">
        <f t="array" ref="V107">IFERROR(INDEX(#REF!,MATCH($Q107,#REF!,0)),"")</f>
        <v/>
      </c>
      <c r="W107" s="45" t="str">
        <f t="array" ref="W107">IFERROR(INDEX(#REF!,MATCH($Q107,#REF!,0)),"")</f>
        <v/>
      </c>
      <c r="X107" s="46" t="str">
        <f t="array" ref="X107">IFERROR(INDEX(#REF!,MATCH($Q107,#REF!,0)),"")</f>
        <v/>
      </c>
      <c r="Y107" s="46" t="str">
        <f t="array" ref="Y107">IFERROR(INDEX(#REF!,MATCH($Q107,#REF!,0)),"")</f>
        <v/>
      </c>
      <c r="Z107" s="46" t="str">
        <f t="array" ref="Z107">IFERROR(INDEX(#REF!,MATCH($Q107,#REF!,0)),"")</f>
        <v/>
      </c>
      <c r="AA107" s="46" t="e">
        <f t="shared" si="1"/>
        <v>#VALUE!</v>
      </c>
      <c r="AB107" s="44"/>
      <c r="AC107" s="44"/>
    </row>
    <row r="108" spans="1:29" ht="15.75" customHeight="1">
      <c r="A108" s="76"/>
      <c r="B108" s="76" t="s">
        <v>440</v>
      </c>
      <c r="C108" s="113" t="s">
        <v>2570</v>
      </c>
      <c r="D108" s="77" t="s">
        <v>53</v>
      </c>
      <c r="E108" s="77">
        <v>2</v>
      </c>
      <c r="F108" s="78">
        <v>11898</v>
      </c>
      <c r="G108" s="79" t="s">
        <v>54</v>
      </c>
      <c r="H108" s="87">
        <v>46235</v>
      </c>
      <c r="I108" s="61" t="s">
        <v>101</v>
      </c>
      <c r="J108" s="61" t="s">
        <v>56</v>
      </c>
      <c r="K108" s="61" t="s">
        <v>858</v>
      </c>
      <c r="L108" s="61" t="s">
        <v>91</v>
      </c>
      <c r="M108" s="62" t="s">
        <v>2451</v>
      </c>
      <c r="N108" s="70" t="s">
        <v>951</v>
      </c>
      <c r="O108" s="56" t="s">
        <v>2452</v>
      </c>
      <c r="P108" s="56"/>
      <c r="Q108" s="56"/>
      <c r="R108" s="57" t="str">
        <f t="array" ref="R108">IFERROR(INDEX('BANCO DE DADOS'!$C$3:$C305,MATCH(C108,'BANCO DE DADOS'!$B$3:$B305,0),0),"")</f>
        <v/>
      </c>
      <c r="S108" s="57" t="str">
        <f t="array" ref="S108">IFERROR(INDEX('BANCO DE DADOS'!$D$3:$D305,MATCH(C108,'BANCO DE DADOS'!$B$3:$B305,0),0),"")</f>
        <v/>
      </c>
      <c r="T108" s="56"/>
      <c r="U108" s="56"/>
      <c r="V108" s="57" t="str">
        <f t="array" ref="V108">IFERROR(INDEX(#REF!,MATCH($Q108,#REF!,0)),"")</f>
        <v/>
      </c>
      <c r="W108" s="57" t="str">
        <f t="array" ref="W108">IFERROR(INDEX(#REF!,MATCH($Q108,#REF!,0)),"")</f>
        <v/>
      </c>
      <c r="X108" s="58" t="str">
        <f t="array" ref="X108">IFERROR(INDEX(#REF!,MATCH($Q108,#REF!,0)),"")</f>
        <v/>
      </c>
      <c r="Y108" s="58" t="str">
        <f t="array" ref="Y108">IFERROR(INDEX(#REF!,MATCH($Q108,#REF!,0)),"")</f>
        <v/>
      </c>
      <c r="Z108" s="58" t="str">
        <f t="array" ref="Z108">IFERROR(INDEX(#REF!,MATCH($Q108,#REF!,0)),"")</f>
        <v/>
      </c>
      <c r="AA108" s="58" t="e">
        <f t="shared" si="1"/>
        <v>#VALUE!</v>
      </c>
      <c r="AB108" s="56"/>
      <c r="AC108" s="56"/>
    </row>
    <row r="109" spans="1:29" ht="15.75" customHeight="1">
      <c r="A109" s="35" t="s">
        <v>1689</v>
      </c>
      <c r="B109" s="35" t="s">
        <v>51</v>
      </c>
      <c r="C109" s="36" t="s">
        <v>2571</v>
      </c>
      <c r="D109" s="37" t="s">
        <v>2572</v>
      </c>
      <c r="E109" s="37">
        <v>150</v>
      </c>
      <c r="F109" s="38">
        <v>11850</v>
      </c>
      <c r="G109" s="39" t="s">
        <v>54</v>
      </c>
      <c r="H109" s="40">
        <v>46235</v>
      </c>
      <c r="I109" s="41" t="s">
        <v>55</v>
      </c>
      <c r="J109" s="41" t="s">
        <v>56</v>
      </c>
      <c r="K109" s="41" t="s">
        <v>164</v>
      </c>
      <c r="L109" s="41" t="s">
        <v>91</v>
      </c>
      <c r="M109" s="42" t="s">
        <v>109</v>
      </c>
      <c r="N109" s="44" t="s">
        <v>951</v>
      </c>
      <c r="O109" s="44" t="s">
        <v>2452</v>
      </c>
      <c r="P109" s="44"/>
      <c r="Q109" s="44"/>
      <c r="R109" s="45" t="s">
        <v>622</v>
      </c>
      <c r="S109" s="45" t="s">
        <v>2573</v>
      </c>
      <c r="T109" s="44"/>
      <c r="U109" s="44"/>
      <c r="V109" s="45" t="str">
        <f t="array" ref="V109">IFERROR(INDEX(#REF!,MATCH($Q109,#REF!,0)),"")</f>
        <v/>
      </c>
      <c r="W109" s="45" t="str">
        <f t="array" ref="W109">IFERROR(INDEX(#REF!,MATCH($Q109,#REF!,0)),"")</f>
        <v/>
      </c>
      <c r="X109" s="46" t="str">
        <f t="array" ref="X109">IFERROR(INDEX(#REF!,MATCH($Q109,#REF!,0)),"")</f>
        <v/>
      </c>
      <c r="Y109" s="46" t="str">
        <f t="array" ref="Y109">IFERROR(INDEX(#REF!,MATCH($Q109,#REF!,0)),"")</f>
        <v/>
      </c>
      <c r="Z109" s="46" t="str">
        <f t="array" ref="Z109">IFERROR(INDEX(#REF!,MATCH($Q109,#REF!,0)),"")</f>
        <v/>
      </c>
      <c r="AA109" s="46" t="e">
        <f t="shared" si="1"/>
        <v>#VALUE!</v>
      </c>
      <c r="AB109" s="44"/>
      <c r="AC109" s="44"/>
    </row>
    <row r="110" spans="1:29" ht="15.75" customHeight="1">
      <c r="A110" s="76"/>
      <c r="B110" s="76" t="s">
        <v>317</v>
      </c>
      <c r="C110" s="113" t="s">
        <v>2547</v>
      </c>
      <c r="D110" s="77" t="s">
        <v>53</v>
      </c>
      <c r="E110" s="77">
        <v>11</v>
      </c>
      <c r="F110" s="78">
        <v>11000</v>
      </c>
      <c r="G110" s="79" t="s">
        <v>54</v>
      </c>
      <c r="H110" s="87">
        <v>46235</v>
      </c>
      <c r="I110" s="61" t="s">
        <v>101</v>
      </c>
      <c r="J110" s="61" t="s">
        <v>56</v>
      </c>
      <c r="K110" s="61" t="s">
        <v>858</v>
      </c>
      <c r="L110" s="61" t="s">
        <v>91</v>
      </c>
      <c r="M110" s="62" t="s">
        <v>2451</v>
      </c>
      <c r="N110" s="70" t="s">
        <v>951</v>
      </c>
      <c r="O110" s="56" t="s">
        <v>2452</v>
      </c>
      <c r="P110" s="56"/>
      <c r="Q110" s="56"/>
      <c r="R110" s="57">
        <f t="array" ref="R110">IFERROR(INDEX('BANCO DE DADOS'!$C$3:$C305,MATCH(C110,'BANCO DE DADOS'!$B$3:$B305,0),0),"")</f>
        <v>0</v>
      </c>
      <c r="S110" s="57" t="str">
        <f t="array" ref="S110">IFERROR(INDEX('BANCO DE DADOS'!$D$3:$D305,MATCH(C110,'BANCO DE DADOS'!$B$3:$B305,0),0),"")</f>
        <v>COMPRA DE MÓVEIS E EQUIPAMENTOS PARA ÁREAS COMUNS</v>
      </c>
      <c r="T110" s="56"/>
      <c r="U110" s="56"/>
      <c r="V110" s="57" t="str">
        <f t="array" ref="V110">IFERROR(INDEX(#REF!,MATCH($Q110,#REF!,0)),"")</f>
        <v/>
      </c>
      <c r="W110" s="57" t="str">
        <f t="array" ref="W110">IFERROR(INDEX(#REF!,MATCH($Q110,#REF!,0)),"")</f>
        <v/>
      </c>
      <c r="X110" s="58" t="str">
        <f t="array" ref="X110">IFERROR(INDEX(#REF!,MATCH($Q110,#REF!,0)),"")</f>
        <v/>
      </c>
      <c r="Y110" s="58" t="str">
        <f t="array" ref="Y110">IFERROR(INDEX(#REF!,MATCH($Q110,#REF!,0)),"")</f>
        <v/>
      </c>
      <c r="Z110" s="58" t="str">
        <f t="array" ref="Z110">IFERROR(INDEX(#REF!,MATCH($Q110,#REF!,0)),"")</f>
        <v/>
      </c>
      <c r="AA110" s="58" t="e">
        <f t="shared" si="1"/>
        <v>#VALUE!</v>
      </c>
      <c r="AB110" s="56"/>
      <c r="AC110" s="56"/>
    </row>
    <row r="111" spans="1:29" ht="15.75" customHeight="1">
      <c r="A111" s="71"/>
      <c r="B111" s="71" t="s">
        <v>145</v>
      </c>
      <c r="C111" s="107" t="s">
        <v>2574</v>
      </c>
      <c r="D111" s="72" t="s">
        <v>53</v>
      </c>
      <c r="E111" s="72">
        <v>2</v>
      </c>
      <c r="F111" s="73">
        <v>11000</v>
      </c>
      <c r="G111" s="74" t="s">
        <v>54</v>
      </c>
      <c r="H111" s="86">
        <v>46235</v>
      </c>
      <c r="I111" s="75" t="s">
        <v>101</v>
      </c>
      <c r="J111" s="75" t="s">
        <v>56</v>
      </c>
      <c r="K111" s="75" t="s">
        <v>858</v>
      </c>
      <c r="L111" s="75" t="s">
        <v>84</v>
      </c>
      <c r="M111" s="64" t="s">
        <v>2451</v>
      </c>
      <c r="N111" s="69" t="s">
        <v>951</v>
      </c>
      <c r="O111" s="44" t="s">
        <v>2452</v>
      </c>
      <c r="P111" s="44"/>
      <c r="Q111" s="44"/>
      <c r="R111" s="45" t="str">
        <f t="array" ref="R111">IFERROR(INDEX('BANCO DE DADOS'!$C$3:$C305,MATCH(C111,'BANCO DE DADOS'!$B$3:$B305,0),0),"")</f>
        <v/>
      </c>
      <c r="S111" s="45" t="str">
        <f t="array" ref="S111">IFERROR(INDEX('BANCO DE DADOS'!$D$3:$D305,MATCH(C111,'BANCO DE DADOS'!$B$3:$B305,0),0),"")</f>
        <v/>
      </c>
      <c r="T111" s="44"/>
      <c r="U111" s="44"/>
      <c r="V111" s="45" t="str">
        <f t="array" ref="V111">IFERROR(INDEX(#REF!,MATCH($Q111,#REF!,0)),"")</f>
        <v/>
      </c>
      <c r="W111" s="45" t="str">
        <f t="array" ref="W111">IFERROR(INDEX(#REF!,MATCH($Q111,#REF!,0)),"")</f>
        <v/>
      </c>
      <c r="X111" s="46" t="str">
        <f t="array" ref="X111">IFERROR(INDEX(#REF!,MATCH($Q111,#REF!,0)),"")</f>
        <v/>
      </c>
      <c r="Y111" s="46" t="str">
        <f t="array" ref="Y111">IFERROR(INDEX(#REF!,MATCH($Q111,#REF!,0)),"")</f>
        <v/>
      </c>
      <c r="Z111" s="46" t="str">
        <f t="array" ref="Z111">IFERROR(INDEX(#REF!,MATCH($Q111,#REF!,0)),"")</f>
        <v/>
      </c>
      <c r="AA111" s="46" t="e">
        <f t="shared" si="1"/>
        <v>#VALUE!</v>
      </c>
      <c r="AB111" s="44"/>
      <c r="AC111" s="44"/>
    </row>
    <row r="112" spans="1:29" ht="15.75" customHeight="1">
      <c r="A112" s="47" t="s">
        <v>1852</v>
      </c>
      <c r="B112" s="47" t="s">
        <v>51</v>
      </c>
      <c r="C112" s="60" t="s">
        <v>321</v>
      </c>
      <c r="D112" s="49" t="s">
        <v>53</v>
      </c>
      <c r="E112" s="49">
        <v>6</v>
      </c>
      <c r="F112" s="50">
        <v>10800</v>
      </c>
      <c r="G112" s="51" t="s">
        <v>54</v>
      </c>
      <c r="H112" s="52">
        <v>46235</v>
      </c>
      <c r="I112" s="53" t="s">
        <v>55</v>
      </c>
      <c r="J112" s="53" t="s">
        <v>56</v>
      </c>
      <c r="K112" s="53" t="s">
        <v>164</v>
      </c>
      <c r="L112" s="53" t="s">
        <v>91</v>
      </c>
      <c r="M112" s="54" t="s">
        <v>2498</v>
      </c>
      <c r="N112" s="56" t="s">
        <v>951</v>
      </c>
      <c r="O112" s="56" t="s">
        <v>2452</v>
      </c>
      <c r="P112" s="56"/>
      <c r="Q112" s="56"/>
      <c r="R112" s="57" t="s">
        <v>322</v>
      </c>
      <c r="S112" s="57" t="s">
        <v>323</v>
      </c>
      <c r="T112" s="56"/>
      <c r="U112" s="56"/>
      <c r="V112" s="57" t="str">
        <f t="array" ref="V112">IFERROR(INDEX(#REF!,MATCH($Q112,#REF!,0)),"")</f>
        <v/>
      </c>
      <c r="W112" s="57" t="str">
        <f t="array" ref="W112">IFERROR(INDEX(#REF!,MATCH($Q112,#REF!,0)),"")</f>
        <v/>
      </c>
      <c r="X112" s="58" t="str">
        <f t="array" ref="X112">IFERROR(INDEX(#REF!,MATCH($Q112,#REF!,0)),"")</f>
        <v/>
      </c>
      <c r="Y112" s="58" t="str">
        <f t="array" ref="Y112">IFERROR(INDEX(#REF!,MATCH($Q112,#REF!,0)),"")</f>
        <v/>
      </c>
      <c r="Z112" s="58" t="str">
        <f t="array" ref="Z112">IFERROR(INDEX(#REF!,MATCH($Q112,#REF!,0)),"")</f>
        <v/>
      </c>
      <c r="AA112" s="58" t="e">
        <f t="shared" si="1"/>
        <v>#VALUE!</v>
      </c>
      <c r="AB112" s="56"/>
      <c r="AC112" s="56"/>
    </row>
    <row r="113" spans="1:29" ht="15.75" customHeight="1">
      <c r="A113" s="71"/>
      <c r="B113" s="71" t="s">
        <v>51</v>
      </c>
      <c r="C113" s="107" t="s">
        <v>2575</v>
      </c>
      <c r="D113" s="72" t="s">
        <v>53</v>
      </c>
      <c r="E113" s="72">
        <v>5</v>
      </c>
      <c r="F113" s="73">
        <v>10680</v>
      </c>
      <c r="G113" s="74" t="s">
        <v>54</v>
      </c>
      <c r="H113" s="86">
        <v>46235</v>
      </c>
      <c r="I113" s="75" t="s">
        <v>101</v>
      </c>
      <c r="J113" s="75" t="s">
        <v>56</v>
      </c>
      <c r="K113" s="75" t="s">
        <v>858</v>
      </c>
      <c r="L113" s="75" t="s">
        <v>91</v>
      </c>
      <c r="M113" s="64" t="s">
        <v>2451</v>
      </c>
      <c r="N113" s="69" t="s">
        <v>951</v>
      </c>
      <c r="O113" s="44" t="s">
        <v>2452</v>
      </c>
      <c r="P113" s="44"/>
      <c r="Q113" s="44"/>
      <c r="R113" s="45" t="str">
        <f t="array" ref="R113">IFERROR(INDEX('BANCO DE DADOS'!$C$3:$C305,MATCH(C113,'BANCO DE DADOS'!$B$3:$B305,0),0),"")</f>
        <v/>
      </c>
      <c r="S113" s="45" t="str">
        <f t="array" ref="S113">IFERROR(INDEX('BANCO DE DADOS'!$D$3:$D305,MATCH(C113,'BANCO DE DADOS'!$B$3:$B305,0),0),"")</f>
        <v/>
      </c>
      <c r="T113" s="44"/>
      <c r="U113" s="44"/>
      <c r="V113" s="45" t="str">
        <f t="array" ref="V113">IFERROR(INDEX(#REF!,MATCH($Q113,#REF!,0)),"")</f>
        <v/>
      </c>
      <c r="W113" s="45" t="str">
        <f t="array" ref="W113">IFERROR(INDEX(#REF!,MATCH($Q113,#REF!,0)),"")</f>
        <v/>
      </c>
      <c r="X113" s="46" t="str">
        <f t="array" ref="X113">IFERROR(INDEX(#REF!,MATCH($Q113,#REF!,0)),"")</f>
        <v/>
      </c>
      <c r="Y113" s="46" t="str">
        <f t="array" ref="Y113">IFERROR(INDEX(#REF!,MATCH($Q113,#REF!,0)),"")</f>
        <v/>
      </c>
      <c r="Z113" s="46" t="str">
        <f t="array" ref="Z113">IFERROR(INDEX(#REF!,MATCH($Q113,#REF!,0)),"")</f>
        <v/>
      </c>
      <c r="AA113" s="46" t="e">
        <f t="shared" si="1"/>
        <v>#VALUE!</v>
      </c>
      <c r="AB113" s="44"/>
      <c r="AC113" s="44"/>
    </row>
    <row r="114" spans="1:29" ht="15.75" customHeight="1">
      <c r="A114" s="76"/>
      <c r="B114" s="76" t="s">
        <v>219</v>
      </c>
      <c r="C114" s="113" t="s">
        <v>2576</v>
      </c>
      <c r="D114" s="77" t="s">
        <v>53</v>
      </c>
      <c r="E114" s="77">
        <v>4</v>
      </c>
      <c r="F114" s="78">
        <v>10400</v>
      </c>
      <c r="G114" s="79" t="s">
        <v>54</v>
      </c>
      <c r="H114" s="87">
        <v>46235</v>
      </c>
      <c r="I114" s="61" t="s">
        <v>101</v>
      </c>
      <c r="J114" s="61" t="s">
        <v>56</v>
      </c>
      <c r="K114" s="61" t="s">
        <v>858</v>
      </c>
      <c r="L114" s="61" t="s">
        <v>91</v>
      </c>
      <c r="M114" s="62" t="s">
        <v>2451</v>
      </c>
      <c r="N114" s="70" t="s">
        <v>951</v>
      </c>
      <c r="O114" s="56" t="s">
        <v>2452</v>
      </c>
      <c r="P114" s="56"/>
      <c r="Q114" s="56"/>
      <c r="R114" s="57" t="str">
        <f t="array" ref="R114">IFERROR(INDEX('BANCO DE DADOS'!$C$3:$C305,MATCH(C114,'BANCO DE DADOS'!$B$3:$B305,0),0),"")</f>
        <v/>
      </c>
      <c r="S114" s="57" t="str">
        <f t="array" ref="S114">IFERROR(INDEX('BANCO DE DADOS'!$D$3:$D305,MATCH(C114,'BANCO DE DADOS'!$B$3:$B305,0),0),"")</f>
        <v/>
      </c>
      <c r="T114" s="56"/>
      <c r="U114" s="56"/>
      <c r="V114" s="57" t="str">
        <f t="array" ref="V114">IFERROR(INDEX(#REF!,MATCH($Q114,#REF!,0)),"")</f>
        <v/>
      </c>
      <c r="W114" s="57" t="str">
        <f t="array" ref="W114">IFERROR(INDEX(#REF!,MATCH($Q114,#REF!,0)),"")</f>
        <v/>
      </c>
      <c r="X114" s="58" t="str">
        <f t="array" ref="X114">IFERROR(INDEX(#REF!,MATCH($Q114,#REF!,0)),"")</f>
        <v/>
      </c>
      <c r="Y114" s="58" t="str">
        <f t="array" ref="Y114">IFERROR(INDEX(#REF!,MATCH($Q114,#REF!,0)),"")</f>
        <v/>
      </c>
      <c r="Z114" s="58" t="str">
        <f t="array" ref="Z114">IFERROR(INDEX(#REF!,MATCH($Q114,#REF!,0)),"")</f>
        <v/>
      </c>
      <c r="AA114" s="58" t="e">
        <f t="shared" si="1"/>
        <v>#VALUE!</v>
      </c>
      <c r="AB114" s="56"/>
      <c r="AC114" s="56"/>
    </row>
    <row r="115" spans="1:29" ht="15.75" customHeight="1">
      <c r="A115" s="35"/>
      <c r="B115" s="35" t="s">
        <v>848</v>
      </c>
      <c r="C115" s="36" t="s">
        <v>2577</v>
      </c>
      <c r="D115" s="37" t="s">
        <v>53</v>
      </c>
      <c r="E115" s="37">
        <v>25</v>
      </c>
      <c r="F115" s="38">
        <v>10000</v>
      </c>
      <c r="G115" s="39" t="s">
        <v>54</v>
      </c>
      <c r="H115" s="40"/>
      <c r="I115" s="41" t="s">
        <v>55</v>
      </c>
      <c r="J115" s="41"/>
      <c r="K115" s="41"/>
      <c r="L115" s="41"/>
      <c r="M115" s="42"/>
      <c r="N115" s="44" t="s">
        <v>951</v>
      </c>
      <c r="O115" s="44" t="s">
        <v>2452</v>
      </c>
      <c r="P115" s="44"/>
      <c r="Q115" s="44"/>
      <c r="R115" s="45"/>
      <c r="S115" s="45"/>
      <c r="T115" s="44"/>
      <c r="U115" s="44"/>
      <c r="V115" s="45" t="str">
        <f t="array" ref="V115">IFERROR(INDEX(#REF!,MATCH($Q115,#REF!,0)),"")</f>
        <v/>
      </c>
      <c r="W115" s="45" t="str">
        <f t="array" ref="W115">IFERROR(INDEX(#REF!,MATCH($Q115,#REF!,0)),"")</f>
        <v/>
      </c>
      <c r="X115" s="46" t="str">
        <f t="array" ref="X115">IFERROR(INDEX(#REF!,MATCH($Q115,#REF!,0)),"")</f>
        <v/>
      </c>
      <c r="Y115" s="46" t="str">
        <f t="array" ref="Y115">IFERROR(INDEX(#REF!,MATCH($Q115,#REF!,0)),"")</f>
        <v/>
      </c>
      <c r="Z115" s="46" t="str">
        <f t="array" ref="Z115">IFERROR(INDEX(#REF!,MATCH($Q115,#REF!,0)),"")</f>
        <v/>
      </c>
      <c r="AA115" s="46" t="e">
        <f t="shared" si="1"/>
        <v>#VALUE!</v>
      </c>
      <c r="AB115" s="44"/>
      <c r="AC115" s="44"/>
    </row>
    <row r="116" spans="1:29" ht="15.75" customHeight="1">
      <c r="A116" s="47" t="s">
        <v>223</v>
      </c>
      <c r="B116" s="47" t="s">
        <v>317</v>
      </c>
      <c r="C116" s="60" t="s">
        <v>2578</v>
      </c>
      <c r="D116" s="49" t="s">
        <v>53</v>
      </c>
      <c r="E116" s="49">
        <v>1</v>
      </c>
      <c r="F116" s="50">
        <v>10000</v>
      </c>
      <c r="G116" s="51" t="s">
        <v>54</v>
      </c>
      <c r="H116" s="52">
        <v>46204</v>
      </c>
      <c r="I116" s="53" t="s">
        <v>101</v>
      </c>
      <c r="J116" s="53" t="s">
        <v>56</v>
      </c>
      <c r="K116" s="53" t="s">
        <v>858</v>
      </c>
      <c r="L116" s="53" t="s">
        <v>58</v>
      </c>
      <c r="M116" s="54" t="s">
        <v>2534</v>
      </c>
      <c r="N116" s="56" t="s">
        <v>951</v>
      </c>
      <c r="O116" s="56" t="s">
        <v>2452</v>
      </c>
      <c r="P116" s="56"/>
      <c r="Q116" s="56"/>
      <c r="R116" s="57"/>
      <c r="S116" s="57" t="s">
        <v>2579</v>
      </c>
      <c r="T116" s="56"/>
      <c r="U116" s="56"/>
      <c r="V116" s="57" t="str">
        <f t="array" ref="V116">IFERROR(INDEX(#REF!,MATCH($Q116,#REF!,0)),"")</f>
        <v/>
      </c>
      <c r="W116" s="57" t="str">
        <f t="array" ref="W116">IFERROR(INDEX(#REF!,MATCH($Q116,#REF!,0)),"")</f>
        <v/>
      </c>
      <c r="X116" s="58" t="str">
        <f t="array" ref="X116">IFERROR(INDEX(#REF!,MATCH($Q116,#REF!,0)),"")</f>
        <v/>
      </c>
      <c r="Y116" s="58" t="str">
        <f t="array" ref="Y116">IFERROR(INDEX(#REF!,MATCH($Q116,#REF!,0)),"")</f>
        <v/>
      </c>
      <c r="Z116" s="58" t="str">
        <f t="array" ref="Z116">IFERROR(INDEX(#REF!,MATCH($Q116,#REF!,0)),"")</f>
        <v/>
      </c>
      <c r="AA116" s="58" t="e">
        <f t="shared" si="1"/>
        <v>#VALUE!</v>
      </c>
      <c r="AB116" s="56"/>
      <c r="AC116" s="56"/>
    </row>
    <row r="117" spans="1:29" ht="51.75" customHeight="1">
      <c r="A117" s="71"/>
      <c r="B117" s="71" t="s">
        <v>145</v>
      </c>
      <c r="C117" s="107" t="s">
        <v>2580</v>
      </c>
      <c r="D117" s="72" t="s">
        <v>53</v>
      </c>
      <c r="E117" s="72">
        <v>1</v>
      </c>
      <c r="F117" s="73">
        <v>10000</v>
      </c>
      <c r="G117" s="74" t="s">
        <v>54</v>
      </c>
      <c r="H117" s="86">
        <v>46235</v>
      </c>
      <c r="I117" s="75" t="s">
        <v>101</v>
      </c>
      <c r="J117" s="75" t="s">
        <v>56</v>
      </c>
      <c r="K117" s="75" t="s">
        <v>858</v>
      </c>
      <c r="L117" s="75" t="s">
        <v>91</v>
      </c>
      <c r="M117" s="64" t="s">
        <v>2451</v>
      </c>
      <c r="N117" s="69" t="s">
        <v>951</v>
      </c>
      <c r="O117" s="44" t="s">
        <v>2452</v>
      </c>
      <c r="P117" s="44"/>
      <c r="Q117" s="44"/>
      <c r="R117" s="45" t="str">
        <f t="array" ref="R117">IFERROR(INDEX('BANCO DE DADOS'!$C$3:$C305,MATCH(C117,'BANCO DE DADOS'!$B$3:$B305,0),0),"")</f>
        <v>GTI - MULTIMIDIA</v>
      </c>
      <c r="S117" s="45" t="str">
        <f t="array" ref="S117">IFERROR(INDEX('BANCO DE DADOS'!$D$3:$D305,MATCH(C117,'BANCO DE DADOS'!$B$3:$B305,0),0),"")</f>
        <v>COMPRA DE EQUIPAMENTOS E ACESSÓRIOS DE COMUNICAÇÃO</v>
      </c>
      <c r="T117" s="44"/>
      <c r="U117" s="44"/>
      <c r="V117" s="45" t="str">
        <f t="array" ref="V117">IFERROR(INDEX(#REF!,MATCH($Q117,#REF!,0)),"")</f>
        <v/>
      </c>
      <c r="W117" s="45" t="str">
        <f t="array" ref="W117">IFERROR(INDEX(#REF!,MATCH($Q117,#REF!,0)),"")</f>
        <v/>
      </c>
      <c r="X117" s="46" t="str">
        <f t="array" ref="X117">IFERROR(INDEX(#REF!,MATCH($Q117,#REF!,0)),"")</f>
        <v/>
      </c>
      <c r="Y117" s="46" t="str">
        <f t="array" ref="Y117">IFERROR(INDEX(#REF!,MATCH($Q117,#REF!,0)),"")</f>
        <v/>
      </c>
      <c r="Z117" s="46" t="str">
        <f t="array" ref="Z117">IFERROR(INDEX(#REF!,MATCH($Q117,#REF!,0)),"")</f>
        <v/>
      </c>
      <c r="AA117" s="46" t="e">
        <f t="shared" si="1"/>
        <v>#VALUE!</v>
      </c>
      <c r="AB117" s="44"/>
      <c r="AC117" s="44"/>
    </row>
    <row r="118" spans="1:29" ht="15.75" customHeight="1">
      <c r="A118" s="76"/>
      <c r="B118" s="76" t="s">
        <v>161</v>
      </c>
      <c r="C118" s="113" t="s">
        <v>2547</v>
      </c>
      <c r="D118" s="77" t="s">
        <v>53</v>
      </c>
      <c r="E118" s="77">
        <v>10</v>
      </c>
      <c r="F118" s="78">
        <v>10000</v>
      </c>
      <c r="G118" s="79" t="s">
        <v>54</v>
      </c>
      <c r="H118" s="87">
        <v>46204</v>
      </c>
      <c r="I118" s="61" t="s">
        <v>101</v>
      </c>
      <c r="J118" s="61" t="s">
        <v>56</v>
      </c>
      <c r="K118" s="61" t="s">
        <v>858</v>
      </c>
      <c r="L118" s="61" t="s">
        <v>91</v>
      </c>
      <c r="M118" s="62" t="s">
        <v>2451</v>
      </c>
      <c r="N118" s="70" t="s">
        <v>951</v>
      </c>
      <c r="O118" s="56" t="s">
        <v>2452</v>
      </c>
      <c r="P118" s="56"/>
      <c r="Q118" s="56"/>
      <c r="R118" s="57">
        <f t="array" ref="R118">IFERROR(INDEX('BANCO DE DADOS'!$C$3:$C305,MATCH(C118,'BANCO DE DADOS'!$B$3:$B305,0),0),"")</f>
        <v>0</v>
      </c>
      <c r="S118" s="57" t="str">
        <f t="array" ref="S118">IFERROR(INDEX('BANCO DE DADOS'!$D$3:$D305,MATCH(C118,'BANCO DE DADOS'!$B$3:$B305,0),0),"")</f>
        <v>COMPRA DE MÓVEIS E EQUIPAMENTOS PARA ÁREAS COMUNS</v>
      </c>
      <c r="T118" s="56"/>
      <c r="U118" s="56"/>
      <c r="V118" s="57" t="str">
        <f t="array" ref="V118">IFERROR(INDEX(#REF!,MATCH($Q118,#REF!,0)),"")</f>
        <v/>
      </c>
      <c r="W118" s="57" t="str">
        <f t="array" ref="W118">IFERROR(INDEX(#REF!,MATCH($Q118,#REF!,0)),"")</f>
        <v/>
      </c>
      <c r="X118" s="58" t="str">
        <f t="array" ref="X118">IFERROR(INDEX(#REF!,MATCH($Q118,#REF!,0)),"")</f>
        <v/>
      </c>
      <c r="Y118" s="58" t="str">
        <f t="array" ref="Y118">IFERROR(INDEX(#REF!,MATCH($Q118,#REF!,0)),"")</f>
        <v/>
      </c>
      <c r="Z118" s="58" t="str">
        <f t="array" ref="Z118">IFERROR(INDEX(#REF!,MATCH($Q118,#REF!,0)),"")</f>
        <v/>
      </c>
      <c r="AA118" s="58" t="e">
        <f t="shared" si="1"/>
        <v>#VALUE!</v>
      </c>
      <c r="AB118" s="56"/>
      <c r="AC118" s="56"/>
    </row>
    <row r="119" spans="1:29" ht="15.75" customHeight="1">
      <c r="A119" s="71"/>
      <c r="B119" s="71" t="s">
        <v>1476</v>
      </c>
      <c r="C119" s="107" t="s">
        <v>1509</v>
      </c>
      <c r="D119" s="72" t="s">
        <v>53</v>
      </c>
      <c r="E119" s="72">
        <v>1</v>
      </c>
      <c r="F119" s="73">
        <v>10000</v>
      </c>
      <c r="G119" s="74" t="s">
        <v>54</v>
      </c>
      <c r="H119" s="86">
        <v>46204</v>
      </c>
      <c r="I119" s="75" t="s">
        <v>101</v>
      </c>
      <c r="J119" s="75" t="s">
        <v>56</v>
      </c>
      <c r="K119" s="75" t="s">
        <v>858</v>
      </c>
      <c r="L119" s="75" t="s">
        <v>58</v>
      </c>
      <c r="M119" s="64" t="s">
        <v>2451</v>
      </c>
      <c r="N119" s="69" t="s">
        <v>951</v>
      </c>
      <c r="O119" s="44" t="s">
        <v>2452</v>
      </c>
      <c r="P119" s="44"/>
      <c r="Q119" s="44"/>
      <c r="R119" s="45" t="str">
        <f t="array" ref="R119">IFERROR(INDEX('BANCO DE DADOS'!$C$3:$C305,MATCH(C119,'BANCO DE DADOS'!$B$3:$B305,0),0),"")</f>
        <v/>
      </c>
      <c r="S119" s="45" t="str">
        <f t="array" ref="S119">IFERROR(INDEX('BANCO DE DADOS'!$D$3:$D305,MATCH(C119,'BANCO DE DADOS'!$B$3:$B305,0),0),"")</f>
        <v/>
      </c>
      <c r="T119" s="44"/>
      <c r="U119" s="44"/>
      <c r="V119" s="45" t="str">
        <f t="array" ref="V119">IFERROR(INDEX(#REF!,MATCH($Q119,#REF!,0)),"")</f>
        <v/>
      </c>
      <c r="W119" s="45" t="str">
        <f t="array" ref="W119">IFERROR(INDEX(#REF!,MATCH($Q119,#REF!,0)),"")</f>
        <v/>
      </c>
      <c r="X119" s="46" t="str">
        <f t="array" ref="X119">IFERROR(INDEX(#REF!,MATCH($Q119,#REF!,0)),"")</f>
        <v/>
      </c>
      <c r="Y119" s="46" t="str">
        <f t="array" ref="Y119">IFERROR(INDEX(#REF!,MATCH($Q119,#REF!,0)),"")</f>
        <v/>
      </c>
      <c r="Z119" s="46" t="str">
        <f t="array" ref="Z119">IFERROR(INDEX(#REF!,MATCH($Q119,#REF!,0)),"")</f>
        <v/>
      </c>
      <c r="AA119" s="46" t="e">
        <f t="shared" si="1"/>
        <v>#VALUE!</v>
      </c>
      <c r="AB119" s="44"/>
      <c r="AC119" s="44"/>
    </row>
    <row r="120" spans="1:29" ht="15.75" customHeight="1">
      <c r="A120" s="76"/>
      <c r="B120" s="76" t="s">
        <v>1476</v>
      </c>
      <c r="C120" s="113" t="s">
        <v>2581</v>
      </c>
      <c r="D120" s="77" t="s">
        <v>53</v>
      </c>
      <c r="E120" s="77">
        <v>1</v>
      </c>
      <c r="F120" s="78">
        <v>10000</v>
      </c>
      <c r="G120" s="79" t="s">
        <v>54</v>
      </c>
      <c r="H120" s="87">
        <v>46204</v>
      </c>
      <c r="I120" s="61" t="s">
        <v>101</v>
      </c>
      <c r="J120" s="61" t="s">
        <v>56</v>
      </c>
      <c r="K120" s="61" t="s">
        <v>858</v>
      </c>
      <c r="L120" s="61" t="s">
        <v>84</v>
      </c>
      <c r="M120" s="62" t="s">
        <v>2451</v>
      </c>
      <c r="N120" s="70" t="s">
        <v>951</v>
      </c>
      <c r="O120" s="56" t="s">
        <v>2452</v>
      </c>
      <c r="P120" s="56"/>
      <c r="Q120" s="56"/>
      <c r="R120" s="57" t="str">
        <f t="array" ref="R120">IFERROR(INDEX('BANCO DE DADOS'!$C$3:$C305,MATCH(C120,'BANCO DE DADOS'!$B$3:$B305,0),0),"")</f>
        <v/>
      </c>
      <c r="S120" s="57" t="str">
        <f t="array" ref="S120">IFERROR(INDEX('BANCO DE DADOS'!$D$3:$D305,MATCH(C120,'BANCO DE DADOS'!$B$3:$B305,0),0),"")</f>
        <v/>
      </c>
      <c r="T120" s="56"/>
      <c r="U120" s="56"/>
      <c r="V120" s="57" t="str">
        <f t="array" ref="V120">IFERROR(INDEX(#REF!,MATCH($Q120,#REF!,0)),"")</f>
        <v/>
      </c>
      <c r="W120" s="57" t="str">
        <f t="array" ref="W120">IFERROR(INDEX(#REF!,MATCH($Q120,#REF!,0)),"")</f>
        <v/>
      </c>
      <c r="X120" s="58" t="str">
        <f t="array" ref="X120">IFERROR(INDEX(#REF!,MATCH($Q120,#REF!,0)),"")</f>
        <v/>
      </c>
      <c r="Y120" s="58" t="str">
        <f t="array" ref="Y120">IFERROR(INDEX(#REF!,MATCH($Q120,#REF!,0)),"")</f>
        <v/>
      </c>
      <c r="Z120" s="58" t="str">
        <f t="array" ref="Z120">IFERROR(INDEX(#REF!,MATCH($Q120,#REF!,0)),"")</f>
        <v/>
      </c>
      <c r="AA120" s="58" t="e">
        <f t="shared" si="1"/>
        <v>#VALUE!</v>
      </c>
      <c r="AB120" s="56"/>
      <c r="AC120" s="56"/>
    </row>
    <row r="121" spans="1:29" ht="15.75" customHeight="1">
      <c r="A121" s="71"/>
      <c r="B121" s="71" t="s">
        <v>156</v>
      </c>
      <c r="C121" s="107" t="s">
        <v>2537</v>
      </c>
      <c r="D121" s="72" t="s">
        <v>53</v>
      </c>
      <c r="E121" s="72">
        <v>1</v>
      </c>
      <c r="F121" s="73">
        <v>9240</v>
      </c>
      <c r="G121" s="74" t="s">
        <v>54</v>
      </c>
      <c r="H121" s="86">
        <v>46204</v>
      </c>
      <c r="I121" s="75" t="s">
        <v>101</v>
      </c>
      <c r="J121" s="75" t="s">
        <v>56</v>
      </c>
      <c r="K121" s="75" t="s">
        <v>858</v>
      </c>
      <c r="L121" s="75" t="s">
        <v>91</v>
      </c>
      <c r="M121" s="64" t="s">
        <v>2451</v>
      </c>
      <c r="N121" s="69" t="s">
        <v>951</v>
      </c>
      <c r="O121" s="44" t="s">
        <v>2452</v>
      </c>
      <c r="P121" s="44"/>
      <c r="Q121" s="44"/>
      <c r="R121" s="45" t="str">
        <f t="array" ref="R121">IFERROR(INDEX('BANCO DE DADOS'!$C$3:$C305,MATCH(C121,'BANCO DE DADOS'!$B$3:$B305,0),0),"")</f>
        <v>DOP - EQUIPAMENTO OPERACIONAL SALVAMENTO TERRESTRE</v>
      </c>
      <c r="S121" s="45" t="str">
        <f t="array" ref="S121">IFERROR(INDEX('BANCO DE DADOS'!$D$3:$D305,MATCH(C121,'BANCO DE DADOS'!$B$3:$B305,0),0),"")</f>
        <v>COMPRA DE EQUIPAMENTOS DE IMAGEAMENTO TÉRMICO</v>
      </c>
      <c r="T121" s="44"/>
      <c r="U121" s="44"/>
      <c r="V121" s="45" t="str">
        <f t="array" ref="V121">IFERROR(INDEX(#REF!,MATCH($Q121,#REF!,0)),"")</f>
        <v/>
      </c>
      <c r="W121" s="45" t="str">
        <f t="array" ref="W121">IFERROR(INDEX(#REF!,MATCH($Q121,#REF!,0)),"")</f>
        <v/>
      </c>
      <c r="X121" s="46" t="str">
        <f t="array" ref="X121">IFERROR(INDEX(#REF!,MATCH($Q121,#REF!,0)),"")</f>
        <v/>
      </c>
      <c r="Y121" s="46" t="str">
        <f t="array" ref="Y121">IFERROR(INDEX(#REF!,MATCH($Q121,#REF!,0)),"")</f>
        <v/>
      </c>
      <c r="Z121" s="46" t="str">
        <f t="array" ref="Z121">IFERROR(INDEX(#REF!,MATCH($Q121,#REF!,0)),"")</f>
        <v/>
      </c>
      <c r="AA121" s="46" t="e">
        <f t="shared" si="1"/>
        <v>#VALUE!</v>
      </c>
      <c r="AB121" s="44"/>
      <c r="AC121" s="44"/>
    </row>
    <row r="122" spans="1:29" ht="15.75" customHeight="1">
      <c r="A122" s="47" t="s">
        <v>1546</v>
      </c>
      <c r="B122" s="47" t="s">
        <v>172</v>
      </c>
      <c r="C122" s="60" t="s">
        <v>2582</v>
      </c>
      <c r="D122" s="49" t="s">
        <v>53</v>
      </c>
      <c r="E122" s="49">
        <v>5</v>
      </c>
      <c r="F122" s="50">
        <v>9000</v>
      </c>
      <c r="G122" s="51" t="s">
        <v>54</v>
      </c>
      <c r="H122" s="52">
        <v>46204</v>
      </c>
      <c r="I122" s="53" t="s">
        <v>55</v>
      </c>
      <c r="J122" s="53" t="s">
        <v>56</v>
      </c>
      <c r="K122" s="53" t="s">
        <v>164</v>
      </c>
      <c r="L122" s="53" t="s">
        <v>91</v>
      </c>
      <c r="M122" s="54" t="s">
        <v>2534</v>
      </c>
      <c r="N122" s="56" t="s">
        <v>951</v>
      </c>
      <c r="O122" s="56" t="s">
        <v>2452</v>
      </c>
      <c r="P122" s="56"/>
      <c r="Q122" s="56"/>
      <c r="R122" s="57"/>
      <c r="S122" s="57" t="s">
        <v>2583</v>
      </c>
      <c r="T122" s="56"/>
      <c r="U122" s="56"/>
      <c r="V122" s="57" t="str">
        <f t="array" ref="V122">IFERROR(INDEX(#REF!,MATCH($Q122,#REF!,0)),"")</f>
        <v/>
      </c>
      <c r="W122" s="57" t="str">
        <f t="array" ref="W122">IFERROR(INDEX(#REF!,MATCH($Q122,#REF!,0)),"")</f>
        <v/>
      </c>
      <c r="X122" s="58" t="str">
        <f t="array" ref="X122">IFERROR(INDEX(#REF!,MATCH($Q122,#REF!,0)),"")</f>
        <v/>
      </c>
      <c r="Y122" s="58" t="str">
        <f t="array" ref="Y122">IFERROR(INDEX(#REF!,MATCH($Q122,#REF!,0)),"")</f>
        <v/>
      </c>
      <c r="Z122" s="58" t="str">
        <f t="array" ref="Z122">IFERROR(INDEX(#REF!,MATCH($Q122,#REF!,0)),"")</f>
        <v/>
      </c>
      <c r="AA122" s="58" t="e">
        <f t="shared" si="1"/>
        <v>#VALUE!</v>
      </c>
      <c r="AB122" s="56"/>
      <c r="AC122" s="56"/>
    </row>
    <row r="123" spans="1:29" ht="15.75" customHeight="1">
      <c r="A123" s="71"/>
      <c r="B123" s="71" t="s">
        <v>283</v>
      </c>
      <c r="C123" s="107" t="s">
        <v>2584</v>
      </c>
      <c r="D123" s="72" t="s">
        <v>53</v>
      </c>
      <c r="E123" s="72">
        <v>10</v>
      </c>
      <c r="F123" s="73">
        <v>9000</v>
      </c>
      <c r="G123" s="74" t="s">
        <v>54</v>
      </c>
      <c r="H123" s="86">
        <v>46204</v>
      </c>
      <c r="I123" s="75" t="s">
        <v>101</v>
      </c>
      <c r="J123" s="75" t="s">
        <v>56</v>
      </c>
      <c r="K123" s="75" t="s">
        <v>858</v>
      </c>
      <c r="L123" s="75" t="s">
        <v>91</v>
      </c>
      <c r="M123" s="64" t="s">
        <v>2451</v>
      </c>
      <c r="N123" s="69" t="s">
        <v>951</v>
      </c>
      <c r="O123" s="44" t="s">
        <v>2452</v>
      </c>
      <c r="P123" s="44"/>
      <c r="Q123" s="44"/>
      <c r="R123" s="45">
        <f t="array" ref="R123">IFERROR(INDEX('BANCO DE DADOS'!$C$3:$C305,MATCH(C123,'BANCO DE DADOS'!$B$3:$B305,0),0),"")</f>
        <v>0</v>
      </c>
      <c r="S123" s="45" t="str">
        <f t="array" ref="S123">IFERROR(INDEX('BANCO DE DADOS'!$D$3:$D305,MATCH(C123,'BANCO DE DADOS'!$B$3:$B305,0),0),"")</f>
        <v>COMPRA DE MÓVEIS PARA ESCRITÓRIO E ÁREAS COMUNS</v>
      </c>
      <c r="T123" s="44"/>
      <c r="U123" s="44"/>
      <c r="V123" s="45" t="str">
        <f t="array" ref="V123">IFERROR(INDEX(#REF!,MATCH($Q123,#REF!,0)),"")</f>
        <v/>
      </c>
      <c r="W123" s="45" t="str">
        <f t="array" ref="W123">IFERROR(INDEX(#REF!,MATCH($Q123,#REF!,0)),"")</f>
        <v/>
      </c>
      <c r="X123" s="46" t="str">
        <f t="array" ref="X123">IFERROR(INDEX(#REF!,MATCH($Q123,#REF!,0)),"")</f>
        <v/>
      </c>
      <c r="Y123" s="46" t="str">
        <f t="array" ref="Y123">IFERROR(INDEX(#REF!,MATCH($Q123,#REF!,0)),"")</f>
        <v/>
      </c>
      <c r="Z123" s="46" t="str">
        <f t="array" ref="Z123">IFERROR(INDEX(#REF!,MATCH($Q123,#REF!,0)),"")</f>
        <v/>
      </c>
      <c r="AA123" s="46" t="e">
        <f t="shared" si="1"/>
        <v>#VALUE!</v>
      </c>
      <c r="AB123" s="44"/>
      <c r="AC123" s="44"/>
    </row>
    <row r="124" spans="1:29" ht="15.75" customHeight="1">
      <c r="A124" s="76"/>
      <c r="B124" s="76" t="s">
        <v>237</v>
      </c>
      <c r="C124" s="113" t="s">
        <v>2555</v>
      </c>
      <c r="D124" s="77" t="s">
        <v>53</v>
      </c>
      <c r="E124" s="77">
        <v>1</v>
      </c>
      <c r="F124" s="78">
        <v>9000</v>
      </c>
      <c r="G124" s="79" t="s">
        <v>54</v>
      </c>
      <c r="H124" s="87">
        <v>46204</v>
      </c>
      <c r="I124" s="61" t="s">
        <v>101</v>
      </c>
      <c r="J124" s="61" t="s">
        <v>56</v>
      </c>
      <c r="K124" s="61" t="s">
        <v>858</v>
      </c>
      <c r="L124" s="61" t="s">
        <v>91</v>
      </c>
      <c r="M124" s="62" t="s">
        <v>2451</v>
      </c>
      <c r="N124" s="70" t="s">
        <v>951</v>
      </c>
      <c r="O124" s="56" t="s">
        <v>2452</v>
      </c>
      <c r="P124" s="56"/>
      <c r="Q124" s="56"/>
      <c r="R124" s="57" t="str">
        <f t="array" ref="R124">IFERROR(INDEX('BANCO DE DADOS'!$C$3:$C305,MATCH(C124,'BANCO DE DADOS'!$B$3:$B305,0),0),"")</f>
        <v/>
      </c>
      <c r="S124" s="57" t="str">
        <f t="array" ref="S124">IFERROR(INDEX('BANCO DE DADOS'!$D$3:$D305,MATCH(C124,'BANCO DE DADOS'!$B$3:$B305,0),0),"")</f>
        <v/>
      </c>
      <c r="T124" s="56"/>
      <c r="U124" s="56"/>
      <c r="V124" s="57" t="str">
        <f t="array" ref="V124">IFERROR(INDEX(#REF!,MATCH($Q124,#REF!,0)),"")</f>
        <v/>
      </c>
      <c r="W124" s="57" t="str">
        <f t="array" ref="W124">IFERROR(INDEX(#REF!,MATCH($Q124,#REF!,0)),"")</f>
        <v/>
      </c>
      <c r="X124" s="58" t="str">
        <f t="array" ref="X124">IFERROR(INDEX(#REF!,MATCH($Q124,#REF!,0)),"")</f>
        <v/>
      </c>
      <c r="Y124" s="58" t="str">
        <f t="array" ref="Y124">IFERROR(INDEX(#REF!,MATCH($Q124,#REF!,0)),"")</f>
        <v/>
      </c>
      <c r="Z124" s="58" t="str">
        <f t="array" ref="Z124">IFERROR(INDEX(#REF!,MATCH($Q124,#REF!,0)),"")</f>
        <v/>
      </c>
      <c r="AA124" s="58" t="e">
        <f t="shared" si="1"/>
        <v>#VALUE!</v>
      </c>
      <c r="AB124" s="56"/>
      <c r="AC124" s="56"/>
    </row>
    <row r="125" spans="1:29" ht="15.75" customHeight="1">
      <c r="A125" s="71"/>
      <c r="B125" s="71" t="s">
        <v>247</v>
      </c>
      <c r="C125" s="107" t="s">
        <v>2555</v>
      </c>
      <c r="D125" s="72" t="s">
        <v>53</v>
      </c>
      <c r="E125" s="72">
        <v>1</v>
      </c>
      <c r="F125" s="73">
        <v>9000</v>
      </c>
      <c r="G125" s="74" t="s">
        <v>54</v>
      </c>
      <c r="H125" s="86">
        <v>46204</v>
      </c>
      <c r="I125" s="75" t="s">
        <v>101</v>
      </c>
      <c r="J125" s="75" t="s">
        <v>56</v>
      </c>
      <c r="K125" s="75" t="s">
        <v>858</v>
      </c>
      <c r="L125" s="75" t="s">
        <v>91</v>
      </c>
      <c r="M125" s="64" t="s">
        <v>2451</v>
      </c>
      <c r="N125" s="69" t="s">
        <v>951</v>
      </c>
      <c r="O125" s="44" t="s">
        <v>2452</v>
      </c>
      <c r="P125" s="44"/>
      <c r="Q125" s="44"/>
      <c r="R125" s="45" t="str">
        <f t="array" ref="R125">IFERROR(INDEX('BANCO DE DADOS'!$C$3:$C305,MATCH(C125,'BANCO DE DADOS'!$B$3:$B305,0),0),"")</f>
        <v/>
      </c>
      <c r="S125" s="45" t="str">
        <f t="array" ref="S125">IFERROR(INDEX('BANCO DE DADOS'!$D$3:$D305,MATCH(C125,'BANCO DE DADOS'!$B$3:$B305,0),0),"")</f>
        <v/>
      </c>
      <c r="T125" s="44"/>
      <c r="U125" s="44"/>
      <c r="V125" s="45" t="str">
        <f t="array" ref="V125">IFERROR(INDEX(#REF!,MATCH($Q125,#REF!,0)),"")</f>
        <v/>
      </c>
      <c r="W125" s="45" t="str">
        <f t="array" ref="W125">IFERROR(INDEX(#REF!,MATCH($Q125,#REF!,0)),"")</f>
        <v/>
      </c>
      <c r="X125" s="46" t="str">
        <f t="array" ref="X125">IFERROR(INDEX(#REF!,MATCH($Q125,#REF!,0)),"")</f>
        <v/>
      </c>
      <c r="Y125" s="46" t="str">
        <f t="array" ref="Y125">IFERROR(INDEX(#REF!,MATCH($Q125,#REF!,0)),"")</f>
        <v/>
      </c>
      <c r="Z125" s="46" t="str">
        <f t="array" ref="Z125">IFERROR(INDEX(#REF!,MATCH($Q125,#REF!,0)),"")</f>
        <v/>
      </c>
      <c r="AA125" s="46" t="e">
        <f t="shared" si="1"/>
        <v>#VALUE!</v>
      </c>
      <c r="AB125" s="44"/>
      <c r="AC125" s="44"/>
    </row>
    <row r="126" spans="1:29" ht="15.75" customHeight="1">
      <c r="A126" s="76"/>
      <c r="B126" s="76" t="s">
        <v>242</v>
      </c>
      <c r="C126" s="113" t="s">
        <v>2555</v>
      </c>
      <c r="D126" s="77" t="s">
        <v>53</v>
      </c>
      <c r="E126" s="77">
        <v>1</v>
      </c>
      <c r="F126" s="78">
        <v>9000</v>
      </c>
      <c r="G126" s="79" t="s">
        <v>54</v>
      </c>
      <c r="H126" s="87">
        <v>46204</v>
      </c>
      <c r="I126" s="61" t="s">
        <v>101</v>
      </c>
      <c r="J126" s="61" t="s">
        <v>56</v>
      </c>
      <c r="K126" s="61" t="s">
        <v>858</v>
      </c>
      <c r="L126" s="61" t="s">
        <v>91</v>
      </c>
      <c r="M126" s="62" t="s">
        <v>2451</v>
      </c>
      <c r="N126" s="70" t="s">
        <v>951</v>
      </c>
      <c r="O126" s="56" t="s">
        <v>2452</v>
      </c>
      <c r="P126" s="56"/>
      <c r="Q126" s="56"/>
      <c r="R126" s="57" t="str">
        <f t="array" ref="R126">IFERROR(INDEX('BANCO DE DADOS'!$C$3:$C305,MATCH(C126,'BANCO DE DADOS'!$B$3:$B305,0),0),"")</f>
        <v/>
      </c>
      <c r="S126" s="57" t="str">
        <f t="array" ref="S126">IFERROR(INDEX('BANCO DE DADOS'!$D$3:$D305,MATCH(C126,'BANCO DE DADOS'!$B$3:$B305,0),0),"")</f>
        <v/>
      </c>
      <c r="T126" s="56"/>
      <c r="U126" s="56"/>
      <c r="V126" s="57" t="str">
        <f t="array" ref="V126">IFERROR(INDEX(#REF!,MATCH($Q126,#REF!,0)),"")</f>
        <v/>
      </c>
      <c r="W126" s="57" t="str">
        <f t="array" ref="W126">IFERROR(INDEX(#REF!,MATCH($Q126,#REF!,0)),"")</f>
        <v/>
      </c>
      <c r="X126" s="58" t="str">
        <f t="array" ref="X126">IFERROR(INDEX(#REF!,MATCH($Q126,#REF!,0)),"")</f>
        <v/>
      </c>
      <c r="Y126" s="58" t="str">
        <f t="array" ref="Y126">IFERROR(INDEX(#REF!,MATCH($Q126,#REF!,0)),"")</f>
        <v/>
      </c>
      <c r="Z126" s="58" t="str">
        <f t="array" ref="Z126">IFERROR(INDEX(#REF!,MATCH($Q126,#REF!,0)),"")</f>
        <v/>
      </c>
      <c r="AA126" s="58" t="e">
        <f t="shared" si="1"/>
        <v>#VALUE!</v>
      </c>
      <c r="AB126" s="56"/>
      <c r="AC126" s="56"/>
    </row>
    <row r="127" spans="1:29" ht="15.75" customHeight="1">
      <c r="A127" s="71"/>
      <c r="B127" s="71" t="s">
        <v>848</v>
      </c>
      <c r="C127" s="107" t="s">
        <v>2585</v>
      </c>
      <c r="D127" s="72" t="s">
        <v>53</v>
      </c>
      <c r="E127" s="72">
        <v>1</v>
      </c>
      <c r="F127" s="73">
        <v>8500</v>
      </c>
      <c r="G127" s="74" t="s">
        <v>54</v>
      </c>
      <c r="H127" s="86">
        <v>46204</v>
      </c>
      <c r="I127" s="75" t="s">
        <v>101</v>
      </c>
      <c r="J127" s="75" t="s">
        <v>56</v>
      </c>
      <c r="K127" s="75" t="s">
        <v>858</v>
      </c>
      <c r="L127" s="75" t="s">
        <v>91</v>
      </c>
      <c r="M127" s="64" t="s">
        <v>2451</v>
      </c>
      <c r="N127" s="69" t="s">
        <v>951</v>
      </c>
      <c r="O127" s="44" t="s">
        <v>2452</v>
      </c>
      <c r="P127" s="44"/>
      <c r="Q127" s="44"/>
      <c r="R127" s="45">
        <f t="array" ref="R127">IFERROR(INDEX('BANCO DE DADOS'!$C$3:$C305,MATCH(C127,'BANCO DE DADOS'!$B$3:$B305,0),0),"")</f>
        <v>0</v>
      </c>
      <c r="S127" s="45" t="str">
        <f t="array" ref="S127">IFERROR(INDEX('BANCO DE DADOS'!$D$3:$D305,MATCH(C127,'BANCO DE DADOS'!$B$3:$B305,0),0),"")</f>
        <v>COMPRA DE EQUIPAMENTOS PARA MANUTENÇÃO E OFICINA</v>
      </c>
      <c r="T127" s="44"/>
      <c r="U127" s="44"/>
      <c r="V127" s="45" t="str">
        <f t="array" ref="V127">IFERROR(INDEX(#REF!,MATCH($Q127,#REF!,0)),"")</f>
        <v/>
      </c>
      <c r="W127" s="45" t="str">
        <f t="array" ref="W127">IFERROR(INDEX(#REF!,MATCH($Q127,#REF!,0)),"")</f>
        <v/>
      </c>
      <c r="X127" s="46" t="str">
        <f t="array" ref="X127">IFERROR(INDEX(#REF!,MATCH($Q127,#REF!,0)),"")</f>
        <v/>
      </c>
      <c r="Y127" s="46" t="str">
        <f t="array" ref="Y127">IFERROR(INDEX(#REF!,MATCH($Q127,#REF!,0)),"")</f>
        <v/>
      </c>
      <c r="Z127" s="46" t="str">
        <f t="array" ref="Z127">IFERROR(INDEX(#REF!,MATCH($Q127,#REF!,0)),"")</f>
        <v/>
      </c>
      <c r="AA127" s="46" t="e">
        <f t="shared" si="1"/>
        <v>#VALUE!</v>
      </c>
      <c r="AB127" s="44"/>
      <c r="AC127" s="44"/>
    </row>
    <row r="128" spans="1:29" ht="15.75" customHeight="1">
      <c r="A128" s="76"/>
      <c r="B128" s="76" t="s">
        <v>258</v>
      </c>
      <c r="C128" s="113" t="s">
        <v>2586</v>
      </c>
      <c r="D128" s="77" t="s">
        <v>53</v>
      </c>
      <c r="E128" s="77">
        <v>4</v>
      </c>
      <c r="F128" s="78">
        <v>8000</v>
      </c>
      <c r="G128" s="79" t="s">
        <v>54</v>
      </c>
      <c r="H128" s="87">
        <v>46204</v>
      </c>
      <c r="I128" s="61" t="s">
        <v>101</v>
      </c>
      <c r="J128" s="61" t="s">
        <v>56</v>
      </c>
      <c r="K128" s="61" t="s">
        <v>858</v>
      </c>
      <c r="L128" s="61" t="s">
        <v>84</v>
      </c>
      <c r="M128" s="62" t="s">
        <v>2451</v>
      </c>
      <c r="N128" s="70" t="s">
        <v>951</v>
      </c>
      <c r="O128" s="56" t="s">
        <v>2452</v>
      </c>
      <c r="P128" s="56"/>
      <c r="Q128" s="56"/>
      <c r="R128" s="57" t="str">
        <f t="array" ref="R128">IFERROR(INDEX('BANCO DE DADOS'!$C$3:$C305,MATCH(C128,'BANCO DE DADOS'!$B$3:$B305,0),0),"")</f>
        <v/>
      </c>
      <c r="S128" s="57" t="str">
        <f t="array" ref="S128">IFERROR(INDEX('BANCO DE DADOS'!$D$3:$D305,MATCH(C128,'BANCO DE DADOS'!$B$3:$B305,0),0),"")</f>
        <v/>
      </c>
      <c r="T128" s="56"/>
      <c r="U128" s="56"/>
      <c r="V128" s="57" t="str">
        <f t="array" ref="V128">IFERROR(INDEX(#REF!,MATCH($Q128,#REF!,0)),"")</f>
        <v/>
      </c>
      <c r="W128" s="57" t="str">
        <f t="array" ref="W128">IFERROR(INDEX(#REF!,MATCH($Q128,#REF!,0)),"")</f>
        <v/>
      </c>
      <c r="X128" s="58" t="str">
        <f t="array" ref="X128">IFERROR(INDEX(#REF!,MATCH($Q128,#REF!,0)),"")</f>
        <v/>
      </c>
      <c r="Y128" s="58" t="str">
        <f t="array" ref="Y128">IFERROR(INDEX(#REF!,MATCH($Q128,#REF!,0)),"")</f>
        <v/>
      </c>
      <c r="Z128" s="58" t="str">
        <f t="array" ref="Z128">IFERROR(INDEX(#REF!,MATCH($Q128,#REF!,0)),"")</f>
        <v/>
      </c>
      <c r="AA128" s="58" t="e">
        <f t="shared" si="1"/>
        <v>#VALUE!</v>
      </c>
      <c r="AB128" s="56"/>
      <c r="AC128" s="56"/>
    </row>
    <row r="129" spans="1:29" ht="15.75" customHeight="1">
      <c r="A129" s="71"/>
      <c r="B129" s="71" t="s">
        <v>848</v>
      </c>
      <c r="C129" s="107" t="s">
        <v>2587</v>
      </c>
      <c r="D129" s="72" t="s">
        <v>53</v>
      </c>
      <c r="E129" s="72">
        <v>1</v>
      </c>
      <c r="F129" s="73">
        <v>7000</v>
      </c>
      <c r="G129" s="74" t="s">
        <v>54</v>
      </c>
      <c r="H129" s="86">
        <v>46204</v>
      </c>
      <c r="I129" s="75" t="s">
        <v>101</v>
      </c>
      <c r="J129" s="75" t="s">
        <v>56</v>
      </c>
      <c r="K129" s="75" t="s">
        <v>858</v>
      </c>
      <c r="L129" s="75" t="s">
        <v>91</v>
      </c>
      <c r="M129" s="64" t="s">
        <v>2451</v>
      </c>
      <c r="N129" s="69" t="s">
        <v>951</v>
      </c>
      <c r="O129" s="44" t="s">
        <v>2452</v>
      </c>
      <c r="P129" s="44"/>
      <c r="Q129" s="44"/>
      <c r="R129" s="45" t="str">
        <f t="array" ref="R129">IFERROR(INDEX('BANCO DE DADOS'!$C$3:$C305,MATCH(C129,'BANCO DE DADOS'!$B$3:$B305,0),0),"")</f>
        <v/>
      </c>
      <c r="S129" s="45" t="str">
        <f t="array" ref="S129">IFERROR(INDEX('BANCO DE DADOS'!$D$3:$D305,MATCH(C129,'BANCO DE DADOS'!$B$3:$B305,0),0),"")</f>
        <v/>
      </c>
      <c r="T129" s="44"/>
      <c r="U129" s="44"/>
      <c r="V129" s="45" t="str">
        <f t="array" ref="V129">IFERROR(INDEX(#REF!,MATCH($Q129,#REF!,0)),"")</f>
        <v/>
      </c>
      <c r="W129" s="45" t="str">
        <f t="array" ref="W129">IFERROR(INDEX(#REF!,MATCH($Q129,#REF!,0)),"")</f>
        <v/>
      </c>
      <c r="X129" s="46" t="str">
        <f t="array" ref="X129">IFERROR(INDEX(#REF!,MATCH($Q129,#REF!,0)),"")</f>
        <v/>
      </c>
      <c r="Y129" s="46" t="str">
        <f t="array" ref="Y129">IFERROR(INDEX(#REF!,MATCH($Q129,#REF!,0)),"")</f>
        <v/>
      </c>
      <c r="Z129" s="46" t="str">
        <f t="array" ref="Z129">IFERROR(INDEX(#REF!,MATCH($Q129,#REF!,0)),"")</f>
        <v/>
      </c>
      <c r="AA129" s="46" t="e">
        <f t="shared" si="1"/>
        <v>#VALUE!</v>
      </c>
      <c r="AB129" s="44"/>
      <c r="AC129" s="44"/>
    </row>
    <row r="130" spans="1:29" ht="15.75" customHeight="1">
      <c r="A130" s="47" t="s">
        <v>1893</v>
      </c>
      <c r="B130" s="47" t="s">
        <v>51</v>
      </c>
      <c r="C130" s="60" t="s">
        <v>302</v>
      </c>
      <c r="D130" s="49" t="s">
        <v>303</v>
      </c>
      <c r="E130" s="49">
        <v>20</v>
      </c>
      <c r="F130" s="50">
        <v>6000</v>
      </c>
      <c r="G130" s="51" t="s">
        <v>54</v>
      </c>
      <c r="H130" s="52">
        <v>46235</v>
      </c>
      <c r="I130" s="53" t="s">
        <v>55</v>
      </c>
      <c r="J130" s="53" t="s">
        <v>56</v>
      </c>
      <c r="K130" s="53" t="s">
        <v>164</v>
      </c>
      <c r="L130" s="53" t="s">
        <v>91</v>
      </c>
      <c r="M130" s="54" t="s">
        <v>2534</v>
      </c>
      <c r="N130" s="56" t="s">
        <v>951</v>
      </c>
      <c r="O130" s="56" t="s">
        <v>2452</v>
      </c>
      <c r="P130" s="56"/>
      <c r="Q130" s="56"/>
      <c r="R130" s="57" t="s">
        <v>304</v>
      </c>
      <c r="S130" s="57" t="s">
        <v>305</v>
      </c>
      <c r="T130" s="56"/>
      <c r="U130" s="56"/>
      <c r="V130" s="57" t="str">
        <f t="array" ref="V130">IFERROR(INDEX(#REF!,MATCH($Q130,#REF!,0)),"")</f>
        <v/>
      </c>
      <c r="W130" s="57" t="str">
        <f t="array" ref="W130">IFERROR(INDEX(#REF!,MATCH($Q130,#REF!,0)),"")</f>
        <v/>
      </c>
      <c r="X130" s="58" t="str">
        <f t="array" ref="X130">IFERROR(INDEX(#REF!,MATCH($Q130,#REF!,0)),"")</f>
        <v/>
      </c>
      <c r="Y130" s="58" t="str">
        <f t="array" ref="Y130">IFERROR(INDEX(#REF!,MATCH($Q130,#REF!,0)),"")</f>
        <v/>
      </c>
      <c r="Z130" s="58" t="str">
        <f t="array" ref="Z130">IFERROR(INDEX(#REF!,MATCH($Q130,#REF!,0)),"")</f>
        <v/>
      </c>
      <c r="AA130" s="58" t="e">
        <f t="shared" si="1"/>
        <v>#VALUE!</v>
      </c>
      <c r="AB130" s="56"/>
      <c r="AC130" s="56"/>
    </row>
    <row r="131" spans="1:29" ht="15.75" customHeight="1">
      <c r="A131" s="71"/>
      <c r="B131" s="71" t="s">
        <v>145</v>
      </c>
      <c r="C131" s="107" t="s">
        <v>2569</v>
      </c>
      <c r="D131" s="72" t="s">
        <v>53</v>
      </c>
      <c r="E131" s="72">
        <v>2</v>
      </c>
      <c r="F131" s="73">
        <v>6000</v>
      </c>
      <c r="G131" s="74" t="s">
        <v>54</v>
      </c>
      <c r="H131" s="86">
        <v>46204</v>
      </c>
      <c r="I131" s="75" t="s">
        <v>101</v>
      </c>
      <c r="J131" s="75" t="s">
        <v>56</v>
      </c>
      <c r="K131" s="75" t="s">
        <v>858</v>
      </c>
      <c r="L131" s="75" t="s">
        <v>91</v>
      </c>
      <c r="M131" s="64" t="s">
        <v>2451</v>
      </c>
      <c r="N131" s="69" t="s">
        <v>951</v>
      </c>
      <c r="O131" s="44" t="s">
        <v>2452</v>
      </c>
      <c r="P131" s="44"/>
      <c r="Q131" s="44"/>
      <c r="R131" s="45" t="str">
        <f t="array" ref="R131">IFERROR(INDEX('BANCO DE DADOS'!$C$3:$C305,MATCH(C131,'BANCO DE DADOS'!$B$3:$B305,0),0),"")</f>
        <v>GTI - MULTIMIDIA</v>
      </c>
      <c r="S131" s="45" t="str">
        <f t="array" ref="S131">IFERROR(INDEX('BANCO DE DADOS'!$D$3:$D305,MATCH(C131,'BANCO DE DADOS'!$B$3:$B305,0),0),"")</f>
        <v>COMPRA DE EQUIPAMENTOS DE SOM E ÁUDIO</v>
      </c>
      <c r="T131" s="44"/>
      <c r="U131" s="44"/>
      <c r="V131" s="45" t="str">
        <f t="array" ref="V131">IFERROR(INDEX(#REF!,MATCH($Q131,#REF!,0)),"")</f>
        <v/>
      </c>
      <c r="W131" s="45" t="str">
        <f t="array" ref="W131">IFERROR(INDEX(#REF!,MATCH($Q131,#REF!,0)),"")</f>
        <v/>
      </c>
      <c r="X131" s="46" t="str">
        <f t="array" ref="X131">IFERROR(INDEX(#REF!,MATCH($Q131,#REF!,0)),"")</f>
        <v/>
      </c>
      <c r="Y131" s="46" t="str">
        <f t="array" ref="Y131">IFERROR(INDEX(#REF!,MATCH($Q131,#REF!,0)),"")</f>
        <v/>
      </c>
      <c r="Z131" s="46" t="str">
        <f t="array" ref="Z131">IFERROR(INDEX(#REF!,MATCH($Q131,#REF!,0)),"")</f>
        <v/>
      </c>
      <c r="AA131" s="46" t="e">
        <f t="shared" si="1"/>
        <v>#VALUE!</v>
      </c>
      <c r="AB131" s="44"/>
      <c r="AC131" s="44"/>
    </row>
    <row r="132" spans="1:29" ht="15.75" customHeight="1">
      <c r="A132" s="76"/>
      <c r="B132" s="76" t="s">
        <v>1476</v>
      </c>
      <c r="C132" s="113" t="s">
        <v>2588</v>
      </c>
      <c r="D132" s="77" t="s">
        <v>53</v>
      </c>
      <c r="E132" s="77">
        <v>1</v>
      </c>
      <c r="F132" s="78">
        <v>6000</v>
      </c>
      <c r="G132" s="79" t="s">
        <v>54</v>
      </c>
      <c r="H132" s="87">
        <v>46204</v>
      </c>
      <c r="I132" s="61" t="s">
        <v>101</v>
      </c>
      <c r="J132" s="61" t="s">
        <v>56</v>
      </c>
      <c r="K132" s="61" t="s">
        <v>858</v>
      </c>
      <c r="L132" s="61" t="s">
        <v>91</v>
      </c>
      <c r="M132" s="62" t="s">
        <v>2451</v>
      </c>
      <c r="N132" s="70" t="s">
        <v>951</v>
      </c>
      <c r="O132" s="56" t="s">
        <v>2452</v>
      </c>
      <c r="P132" s="56"/>
      <c r="Q132" s="56"/>
      <c r="R132" s="57" t="str">
        <f t="array" ref="R132">IFERROR(INDEX('BANCO DE DADOS'!$C$3:$C305,MATCH(C132,'BANCO DE DADOS'!$B$3:$B305,0),0),"")</f>
        <v/>
      </c>
      <c r="S132" s="57" t="str">
        <f t="array" ref="S132">IFERROR(INDEX('BANCO DE DADOS'!$D$3:$D305,MATCH(C132,'BANCO DE DADOS'!$B$3:$B305,0),0),"")</f>
        <v/>
      </c>
      <c r="T132" s="56"/>
      <c r="U132" s="56"/>
      <c r="V132" s="57" t="str">
        <f t="array" ref="V132">IFERROR(INDEX(#REF!,MATCH($Q132,#REF!,0)),"")</f>
        <v/>
      </c>
      <c r="W132" s="57" t="str">
        <f t="array" ref="W132">IFERROR(INDEX(#REF!,MATCH($Q132,#REF!,0)),"")</f>
        <v/>
      </c>
      <c r="X132" s="58" t="str">
        <f t="array" ref="X132">IFERROR(INDEX(#REF!,MATCH($Q132,#REF!,0)),"")</f>
        <v/>
      </c>
      <c r="Y132" s="58" t="str">
        <f t="array" ref="Y132">IFERROR(INDEX(#REF!,MATCH($Q132,#REF!,0)),"")</f>
        <v/>
      </c>
      <c r="Z132" s="58" t="str">
        <f t="array" ref="Z132">IFERROR(INDEX(#REF!,MATCH($Q132,#REF!,0)),"")</f>
        <v/>
      </c>
      <c r="AA132" s="58" t="e">
        <f t="shared" si="1"/>
        <v>#VALUE!</v>
      </c>
      <c r="AB132" s="56"/>
      <c r="AC132" s="56"/>
    </row>
    <row r="133" spans="1:29" ht="15.75" customHeight="1">
      <c r="A133" s="71"/>
      <c r="B133" s="71" t="s">
        <v>440</v>
      </c>
      <c r="C133" s="107" t="s">
        <v>2586</v>
      </c>
      <c r="D133" s="72" t="s">
        <v>53</v>
      </c>
      <c r="E133" s="72">
        <v>3</v>
      </c>
      <c r="F133" s="73">
        <v>6000</v>
      </c>
      <c r="G133" s="74" t="s">
        <v>54</v>
      </c>
      <c r="H133" s="86">
        <v>46204</v>
      </c>
      <c r="I133" s="75" t="s">
        <v>101</v>
      </c>
      <c r="J133" s="75" t="s">
        <v>56</v>
      </c>
      <c r="K133" s="75" t="s">
        <v>858</v>
      </c>
      <c r="L133" s="75" t="s">
        <v>84</v>
      </c>
      <c r="M133" s="64" t="s">
        <v>2451</v>
      </c>
      <c r="N133" s="69" t="s">
        <v>951</v>
      </c>
      <c r="O133" s="44" t="s">
        <v>2452</v>
      </c>
      <c r="P133" s="44"/>
      <c r="Q133" s="44"/>
      <c r="R133" s="45" t="str">
        <f t="array" ref="R133">IFERROR(INDEX('BANCO DE DADOS'!$C$3:$C305,MATCH(C133,'BANCO DE DADOS'!$B$3:$B305,0),0),"")</f>
        <v/>
      </c>
      <c r="S133" s="45" t="str">
        <f t="array" ref="S133">IFERROR(INDEX('BANCO DE DADOS'!$D$3:$D305,MATCH(C133,'BANCO DE DADOS'!$B$3:$B305,0),0),"")</f>
        <v/>
      </c>
      <c r="T133" s="44"/>
      <c r="U133" s="44"/>
      <c r="V133" s="45" t="str">
        <f t="array" ref="V133">IFERROR(INDEX(#REF!,MATCH($Q133,#REF!,0)),"")</f>
        <v/>
      </c>
      <c r="W133" s="45" t="str">
        <f t="array" ref="W133">IFERROR(INDEX(#REF!,MATCH($Q133,#REF!,0)),"")</f>
        <v/>
      </c>
      <c r="X133" s="46" t="str">
        <f t="array" ref="X133">IFERROR(INDEX(#REF!,MATCH($Q133,#REF!,0)),"")</f>
        <v/>
      </c>
      <c r="Y133" s="46" t="str">
        <f t="array" ref="Y133">IFERROR(INDEX(#REF!,MATCH($Q133,#REF!,0)),"")</f>
        <v/>
      </c>
      <c r="Z133" s="46" t="str">
        <f t="array" ref="Z133">IFERROR(INDEX(#REF!,MATCH($Q133,#REF!,0)),"")</f>
        <v/>
      </c>
      <c r="AA133" s="46" t="e">
        <f t="shared" si="1"/>
        <v>#VALUE!</v>
      </c>
      <c r="AB133" s="44"/>
      <c r="AC133" s="44"/>
    </row>
    <row r="134" spans="1:29" ht="15.75" customHeight="1">
      <c r="A134" s="76"/>
      <c r="B134" s="76" t="s">
        <v>258</v>
      </c>
      <c r="C134" s="113" t="s">
        <v>2589</v>
      </c>
      <c r="D134" s="77" t="s">
        <v>53</v>
      </c>
      <c r="E134" s="77">
        <v>4</v>
      </c>
      <c r="F134" s="78">
        <v>6000</v>
      </c>
      <c r="G134" s="79" t="s">
        <v>54</v>
      </c>
      <c r="H134" s="87">
        <v>46204</v>
      </c>
      <c r="I134" s="61" t="s">
        <v>101</v>
      </c>
      <c r="J134" s="61" t="s">
        <v>56</v>
      </c>
      <c r="K134" s="61" t="s">
        <v>858</v>
      </c>
      <c r="L134" s="61" t="s">
        <v>84</v>
      </c>
      <c r="M134" s="62" t="s">
        <v>2451</v>
      </c>
      <c r="N134" s="70" t="s">
        <v>951</v>
      </c>
      <c r="O134" s="56" t="s">
        <v>2452</v>
      </c>
      <c r="P134" s="56"/>
      <c r="Q134" s="56"/>
      <c r="R134" s="57" t="str">
        <f t="array" ref="R134">IFERROR(INDEX('BANCO DE DADOS'!$C$3:$C305,MATCH(C134,'BANCO DE DADOS'!$B$3:$B305,0),0),"")</f>
        <v/>
      </c>
      <c r="S134" s="57" t="str">
        <f t="array" ref="S134">IFERROR(INDEX('BANCO DE DADOS'!$D$3:$D305,MATCH(C134,'BANCO DE DADOS'!$B$3:$B305,0),0),"")</f>
        <v/>
      </c>
      <c r="T134" s="56"/>
      <c r="U134" s="56"/>
      <c r="V134" s="57" t="str">
        <f t="array" ref="V134">IFERROR(INDEX(#REF!,MATCH($Q134,#REF!,0)),"")</f>
        <v/>
      </c>
      <c r="W134" s="57" t="str">
        <f t="array" ref="W134">IFERROR(INDEX(#REF!,MATCH($Q134,#REF!,0)),"")</f>
        <v/>
      </c>
      <c r="X134" s="58" t="str">
        <f t="array" ref="X134">IFERROR(INDEX(#REF!,MATCH($Q134,#REF!,0)),"")</f>
        <v/>
      </c>
      <c r="Y134" s="58" t="str">
        <f t="array" ref="Y134">IFERROR(INDEX(#REF!,MATCH($Q134,#REF!,0)),"")</f>
        <v/>
      </c>
      <c r="Z134" s="58" t="str">
        <f t="array" ref="Z134">IFERROR(INDEX(#REF!,MATCH($Q134,#REF!,0)),"")</f>
        <v/>
      </c>
      <c r="AA134" s="58" t="e">
        <f t="shared" si="1"/>
        <v>#VALUE!</v>
      </c>
      <c r="AB134" s="56"/>
      <c r="AC134" s="56"/>
    </row>
    <row r="135" spans="1:29" ht="15.75" customHeight="1">
      <c r="A135" s="35" t="s">
        <v>1683</v>
      </c>
      <c r="B135" s="35" t="s">
        <v>51</v>
      </c>
      <c r="C135" s="36" t="s">
        <v>2590</v>
      </c>
      <c r="D135" s="37" t="s">
        <v>53</v>
      </c>
      <c r="E135" s="37">
        <v>16</v>
      </c>
      <c r="F135" s="38">
        <v>5760</v>
      </c>
      <c r="G135" s="39" t="s">
        <v>54</v>
      </c>
      <c r="H135" s="40">
        <v>46204</v>
      </c>
      <c r="I135" s="41" t="s">
        <v>55</v>
      </c>
      <c r="J135" s="41" t="s">
        <v>56</v>
      </c>
      <c r="K135" s="41" t="s">
        <v>164</v>
      </c>
      <c r="L135" s="41" t="s">
        <v>91</v>
      </c>
      <c r="M135" s="42" t="s">
        <v>73</v>
      </c>
      <c r="N135" s="44" t="s">
        <v>951</v>
      </c>
      <c r="O135" s="44" t="s">
        <v>2452</v>
      </c>
      <c r="P135" s="44"/>
      <c r="Q135" s="44"/>
      <c r="R135" s="45" t="str">
        <f t="array" ref="R135">IFERROR(INDEX('BANCO DE DADOS'!$C$3:$C305,MATCH(C135,'BANCO DE DADOS'!$B$3:$B305,0),0),"")</f>
        <v>CEIB</v>
      </c>
      <c r="S135" s="45" t="s">
        <v>2591</v>
      </c>
      <c r="T135" s="44"/>
      <c r="U135" s="44"/>
      <c r="V135" s="45" t="str">
        <f t="array" ref="V135">IFERROR(INDEX(#REF!,MATCH($Q135,#REF!,0)),"")</f>
        <v/>
      </c>
      <c r="W135" s="45" t="str">
        <f t="array" ref="W135">IFERROR(INDEX(#REF!,MATCH($Q135,#REF!,0)),"")</f>
        <v/>
      </c>
      <c r="X135" s="46" t="str">
        <f t="array" ref="X135">IFERROR(INDEX(#REF!,MATCH($Q135,#REF!,0)),"")</f>
        <v/>
      </c>
      <c r="Y135" s="46" t="str">
        <f t="array" ref="Y135">IFERROR(INDEX(#REF!,MATCH($Q135,#REF!,0)),"")</f>
        <v/>
      </c>
      <c r="Z135" s="46" t="str">
        <f t="array" ref="Z135">IFERROR(INDEX(#REF!,MATCH($Q135,#REF!,0)),"")</f>
        <v/>
      </c>
      <c r="AA135" s="46" t="e">
        <f t="shared" si="1"/>
        <v>#VALUE!</v>
      </c>
      <c r="AB135" s="44"/>
      <c r="AC135" s="44"/>
    </row>
    <row r="136" spans="1:29" ht="15.75" customHeight="1">
      <c r="A136" s="76"/>
      <c r="B136" s="76" t="s">
        <v>254</v>
      </c>
      <c r="C136" s="113" t="s">
        <v>1198</v>
      </c>
      <c r="D136" s="77" t="s">
        <v>53</v>
      </c>
      <c r="E136" s="77">
        <v>4</v>
      </c>
      <c r="F136" s="78">
        <v>5600</v>
      </c>
      <c r="G136" s="79" t="s">
        <v>54</v>
      </c>
      <c r="H136" s="87">
        <v>46204</v>
      </c>
      <c r="I136" s="61" t="s">
        <v>101</v>
      </c>
      <c r="J136" s="61" t="s">
        <v>56</v>
      </c>
      <c r="K136" s="61" t="s">
        <v>858</v>
      </c>
      <c r="L136" s="61" t="s">
        <v>91</v>
      </c>
      <c r="M136" s="62" t="s">
        <v>2451</v>
      </c>
      <c r="N136" s="70" t="s">
        <v>951</v>
      </c>
      <c r="O136" s="56" t="s">
        <v>2452</v>
      </c>
      <c r="P136" s="56"/>
      <c r="Q136" s="56"/>
      <c r="R136" s="57" t="str">
        <f t="array" ref="R136">IFERROR(INDEX('BANCO DE DADOS'!$C$3:$C305,MATCH(C136,'BANCO DE DADOS'!$B$3:$B305,0),0),"")</f>
        <v/>
      </c>
      <c r="S136" s="57" t="str">
        <f t="array" ref="S136">IFERROR(INDEX('BANCO DE DADOS'!$D$3:$D305,MATCH(C136,'BANCO DE DADOS'!$B$3:$B305,0),0),"")</f>
        <v/>
      </c>
      <c r="T136" s="56"/>
      <c r="U136" s="56"/>
      <c r="V136" s="57" t="str">
        <f t="array" ref="V136">IFERROR(INDEX(#REF!,MATCH($Q136,#REF!,0)),"")</f>
        <v/>
      </c>
      <c r="W136" s="57" t="str">
        <f t="array" ref="W136">IFERROR(INDEX(#REF!,MATCH($Q136,#REF!,0)),"")</f>
        <v/>
      </c>
      <c r="X136" s="58" t="str">
        <f t="array" ref="X136">IFERROR(INDEX(#REF!,MATCH($Q136,#REF!,0)),"")</f>
        <v/>
      </c>
      <c r="Y136" s="58" t="str">
        <f t="array" ref="Y136">IFERROR(INDEX(#REF!,MATCH($Q136,#REF!,0)),"")</f>
        <v/>
      </c>
      <c r="Z136" s="58" t="str">
        <f t="array" ref="Z136">IFERROR(INDEX(#REF!,MATCH($Q136,#REF!,0)),"")</f>
        <v/>
      </c>
      <c r="AA136" s="58" t="e">
        <f t="shared" si="1"/>
        <v>#VALUE!</v>
      </c>
      <c r="AB136" s="56"/>
      <c r="AC136" s="56"/>
    </row>
    <row r="137" spans="1:29" ht="15.75" customHeight="1">
      <c r="A137" s="71"/>
      <c r="B137" s="71" t="s">
        <v>258</v>
      </c>
      <c r="C137" s="107" t="s">
        <v>1198</v>
      </c>
      <c r="D137" s="72" t="s">
        <v>53</v>
      </c>
      <c r="E137" s="72">
        <v>4</v>
      </c>
      <c r="F137" s="73">
        <v>5600</v>
      </c>
      <c r="G137" s="74" t="s">
        <v>54</v>
      </c>
      <c r="H137" s="86">
        <v>46204</v>
      </c>
      <c r="I137" s="75" t="s">
        <v>101</v>
      </c>
      <c r="J137" s="75" t="s">
        <v>56</v>
      </c>
      <c r="K137" s="75" t="s">
        <v>858</v>
      </c>
      <c r="L137" s="75" t="s">
        <v>91</v>
      </c>
      <c r="M137" s="64" t="s">
        <v>2451</v>
      </c>
      <c r="N137" s="69" t="s">
        <v>951</v>
      </c>
      <c r="O137" s="44" t="s">
        <v>2452</v>
      </c>
      <c r="P137" s="44"/>
      <c r="Q137" s="44"/>
      <c r="R137" s="45" t="str">
        <f t="array" ref="R137">IFERROR(INDEX('BANCO DE DADOS'!$C$3:$C305,MATCH(C137,'BANCO DE DADOS'!$B$3:$B305,0),0),"")</f>
        <v/>
      </c>
      <c r="S137" s="45" t="str">
        <f t="array" ref="S137">IFERROR(INDEX('BANCO DE DADOS'!$D$3:$D305,MATCH(C137,'BANCO DE DADOS'!$B$3:$B305,0),0),"")</f>
        <v/>
      </c>
      <c r="T137" s="44"/>
      <c r="U137" s="44"/>
      <c r="V137" s="45" t="str">
        <f t="array" ref="V137">IFERROR(INDEX(#REF!,MATCH($Q137,#REF!,0)),"")</f>
        <v/>
      </c>
      <c r="W137" s="45" t="str">
        <f t="array" ref="W137">IFERROR(INDEX(#REF!,MATCH($Q137,#REF!,0)),"")</f>
        <v/>
      </c>
      <c r="X137" s="46" t="str">
        <f t="array" ref="X137">IFERROR(INDEX(#REF!,MATCH($Q137,#REF!,0)),"")</f>
        <v/>
      </c>
      <c r="Y137" s="46" t="str">
        <f t="array" ref="Y137">IFERROR(INDEX(#REF!,MATCH($Q137,#REF!,0)),"")</f>
        <v/>
      </c>
      <c r="Z137" s="46" t="str">
        <f t="array" ref="Z137">IFERROR(INDEX(#REF!,MATCH($Q137,#REF!,0)),"")</f>
        <v/>
      </c>
      <c r="AA137" s="46" t="e">
        <f t="shared" si="1"/>
        <v>#VALUE!</v>
      </c>
      <c r="AB137" s="44"/>
      <c r="AC137" s="44"/>
    </row>
    <row r="138" spans="1:29" ht="15.75" customHeight="1">
      <c r="A138" s="47" t="s">
        <v>1537</v>
      </c>
      <c r="B138" s="47" t="s">
        <v>233</v>
      </c>
      <c r="C138" s="60" t="s">
        <v>2592</v>
      </c>
      <c r="D138" s="49" t="s">
        <v>53</v>
      </c>
      <c r="E138" s="49">
        <v>1</v>
      </c>
      <c r="F138" s="50">
        <v>5500</v>
      </c>
      <c r="G138" s="51" t="s">
        <v>54</v>
      </c>
      <c r="H138" s="52">
        <v>46204</v>
      </c>
      <c r="I138" s="53" t="s">
        <v>55</v>
      </c>
      <c r="J138" s="53" t="s">
        <v>56</v>
      </c>
      <c r="K138" s="53" t="s">
        <v>164</v>
      </c>
      <c r="L138" s="53" t="s">
        <v>91</v>
      </c>
      <c r="M138" s="54" t="s">
        <v>148</v>
      </c>
      <c r="N138" s="56" t="s">
        <v>951</v>
      </c>
      <c r="O138" s="56" t="s">
        <v>2452</v>
      </c>
      <c r="P138" s="56"/>
      <c r="Q138" s="57"/>
      <c r="R138" s="57"/>
      <c r="S138" s="57" t="s">
        <v>342</v>
      </c>
      <c r="T138" s="56"/>
      <c r="U138" s="56"/>
      <c r="V138" s="57" t="str">
        <f t="array" ref="V138">IFERROR(INDEX(#REF!,MATCH($Q138,#REF!,0)),"")</f>
        <v/>
      </c>
      <c r="W138" s="57" t="str">
        <f t="array" ref="W138">IFERROR(INDEX(#REF!,MATCH($Q138,#REF!,0)),"")</f>
        <v/>
      </c>
      <c r="X138" s="58" t="str">
        <f t="array" ref="X138">IFERROR(INDEX(#REF!,MATCH($Q138,#REF!,0)),"")</f>
        <v/>
      </c>
      <c r="Y138" s="58" t="str">
        <f t="array" ref="Y138">IFERROR(INDEX(#REF!,MATCH($Q138,#REF!,0)),"")</f>
        <v/>
      </c>
      <c r="Z138" s="58" t="str">
        <f t="array" ref="Z138">IFERROR(INDEX(#REF!,MATCH($Q138,#REF!,0)),"")</f>
        <v/>
      </c>
      <c r="AA138" s="58" t="e">
        <f t="shared" si="1"/>
        <v>#VALUE!</v>
      </c>
      <c r="AB138" s="56"/>
      <c r="AC138" s="56"/>
    </row>
    <row r="139" spans="1:29" ht="15.75" customHeight="1">
      <c r="A139" s="71"/>
      <c r="B139" s="71" t="s">
        <v>295</v>
      </c>
      <c r="C139" s="107" t="s">
        <v>2547</v>
      </c>
      <c r="D139" s="72" t="s">
        <v>53</v>
      </c>
      <c r="E139" s="72">
        <v>5</v>
      </c>
      <c r="F139" s="73">
        <v>5500</v>
      </c>
      <c r="G139" s="74" t="s">
        <v>54</v>
      </c>
      <c r="H139" s="86">
        <v>46204</v>
      </c>
      <c r="I139" s="75" t="s">
        <v>101</v>
      </c>
      <c r="J139" s="75" t="s">
        <v>56</v>
      </c>
      <c r="K139" s="75" t="s">
        <v>858</v>
      </c>
      <c r="L139" s="75" t="s">
        <v>91</v>
      </c>
      <c r="M139" s="64" t="s">
        <v>2451</v>
      </c>
      <c r="N139" s="69" t="s">
        <v>951</v>
      </c>
      <c r="O139" s="44" t="s">
        <v>2452</v>
      </c>
      <c r="P139" s="44"/>
      <c r="Q139" s="44"/>
      <c r="R139" s="45">
        <f t="array" ref="R139">IFERROR(INDEX('BANCO DE DADOS'!$C$3:$C305,MATCH(C139,'BANCO DE DADOS'!$B$3:$B305,0),0),"")</f>
        <v>0</v>
      </c>
      <c r="S139" s="45" t="str">
        <f t="array" ref="S139">IFERROR(INDEX('BANCO DE DADOS'!$D$3:$D305,MATCH(C139,'BANCO DE DADOS'!$B$3:$B305,0),0),"")</f>
        <v>COMPRA DE MÓVEIS E EQUIPAMENTOS PARA ÁREAS COMUNS</v>
      </c>
      <c r="T139" s="44"/>
      <c r="U139" s="44"/>
      <c r="V139" s="45" t="str">
        <f t="array" ref="V139">IFERROR(INDEX(#REF!,MATCH($Q139,#REF!,0)),"")</f>
        <v/>
      </c>
      <c r="W139" s="45" t="str">
        <f t="array" ref="W139">IFERROR(INDEX(#REF!,MATCH($Q139,#REF!,0)),"")</f>
        <v/>
      </c>
      <c r="X139" s="46" t="str">
        <f t="array" ref="X139">IFERROR(INDEX(#REF!,MATCH($Q139,#REF!,0)),"")</f>
        <v/>
      </c>
      <c r="Y139" s="46" t="str">
        <f t="array" ref="Y139">IFERROR(INDEX(#REF!,MATCH($Q139,#REF!,0)),"")</f>
        <v/>
      </c>
      <c r="Z139" s="46" t="str">
        <f t="array" ref="Z139">IFERROR(INDEX(#REF!,MATCH($Q139,#REF!,0)),"")</f>
        <v/>
      </c>
      <c r="AA139" s="46" t="e">
        <f t="shared" si="1"/>
        <v>#VALUE!</v>
      </c>
      <c r="AB139" s="44"/>
      <c r="AC139" s="44"/>
    </row>
    <row r="140" spans="1:29" ht="15.75" customHeight="1">
      <c r="A140" s="76"/>
      <c r="B140" s="76" t="s">
        <v>888</v>
      </c>
      <c r="C140" s="113" t="s">
        <v>2593</v>
      </c>
      <c r="D140" s="77" t="s">
        <v>53</v>
      </c>
      <c r="E140" s="77">
        <v>5</v>
      </c>
      <c r="F140" s="78">
        <v>5440</v>
      </c>
      <c r="G140" s="79" t="s">
        <v>54</v>
      </c>
      <c r="H140" s="87">
        <v>46204</v>
      </c>
      <c r="I140" s="61" t="s">
        <v>101</v>
      </c>
      <c r="J140" s="61" t="s">
        <v>56</v>
      </c>
      <c r="K140" s="61" t="s">
        <v>858</v>
      </c>
      <c r="L140" s="61" t="s">
        <v>91</v>
      </c>
      <c r="M140" s="62" t="s">
        <v>2451</v>
      </c>
      <c r="N140" s="70" t="s">
        <v>951</v>
      </c>
      <c r="O140" s="56" t="s">
        <v>2452</v>
      </c>
      <c r="P140" s="56"/>
      <c r="Q140" s="56"/>
      <c r="R140" s="57" t="str">
        <f t="array" ref="R140">IFERROR(INDEX('BANCO DE DADOS'!$C$3:$C305,MATCH(C140,'BANCO DE DADOS'!$B$3:$B305,0),0),"")</f>
        <v/>
      </c>
      <c r="S140" s="57" t="str">
        <f t="array" ref="S140">IFERROR(INDEX('BANCO DE DADOS'!$D$3:$D305,MATCH(C140,'BANCO DE DADOS'!$B$3:$B305,0),0),"")</f>
        <v/>
      </c>
      <c r="T140" s="56"/>
      <c r="U140" s="56"/>
      <c r="V140" s="57" t="str">
        <f t="array" ref="V140">IFERROR(INDEX(#REF!,MATCH($Q140,#REF!,0)),"")</f>
        <v/>
      </c>
      <c r="W140" s="57" t="str">
        <f t="array" ref="W140">IFERROR(INDEX(#REF!,MATCH($Q140,#REF!,0)),"")</f>
        <v/>
      </c>
      <c r="X140" s="58" t="str">
        <f t="array" ref="X140">IFERROR(INDEX(#REF!,MATCH($Q140,#REF!,0)),"")</f>
        <v/>
      </c>
      <c r="Y140" s="58" t="str">
        <f t="array" ref="Y140">IFERROR(INDEX(#REF!,MATCH($Q140,#REF!,0)),"")</f>
        <v/>
      </c>
      <c r="Z140" s="58" t="str">
        <f t="array" ref="Z140">IFERROR(INDEX(#REF!,MATCH($Q140,#REF!,0)),"")</f>
        <v/>
      </c>
      <c r="AA140" s="58" t="e">
        <f t="shared" si="1"/>
        <v>#VALUE!</v>
      </c>
      <c r="AB140" s="56"/>
      <c r="AC140" s="56"/>
    </row>
    <row r="141" spans="1:29" ht="77.25" customHeight="1">
      <c r="A141" s="35" t="s">
        <v>1776</v>
      </c>
      <c r="B141" s="35" t="s">
        <v>51</v>
      </c>
      <c r="C141" s="36" t="s">
        <v>2594</v>
      </c>
      <c r="D141" s="37" t="s">
        <v>53</v>
      </c>
      <c r="E141" s="37">
        <v>30</v>
      </c>
      <c r="F141" s="38">
        <v>5400</v>
      </c>
      <c r="G141" s="39" t="s">
        <v>54</v>
      </c>
      <c r="H141" s="40">
        <v>46204</v>
      </c>
      <c r="I141" s="41" t="s">
        <v>55</v>
      </c>
      <c r="J141" s="41" t="s">
        <v>56</v>
      </c>
      <c r="K141" s="41" t="s">
        <v>164</v>
      </c>
      <c r="L141" s="41" t="s">
        <v>91</v>
      </c>
      <c r="M141" s="42" t="s">
        <v>2517</v>
      </c>
      <c r="N141" s="44" t="s">
        <v>951</v>
      </c>
      <c r="O141" s="44" t="s">
        <v>2452</v>
      </c>
      <c r="P141" s="44"/>
      <c r="Q141" s="44"/>
      <c r="R141" s="45"/>
      <c r="S141" s="45" t="s">
        <v>2595</v>
      </c>
      <c r="T141" s="44"/>
      <c r="U141" s="44"/>
      <c r="V141" s="45" t="str">
        <f t="array" ref="V141">IFERROR(INDEX(#REF!,MATCH($Q141,#REF!,0)),"")</f>
        <v/>
      </c>
      <c r="W141" s="45" t="str">
        <f t="array" ref="W141">IFERROR(INDEX(#REF!,MATCH($Q141,#REF!,0)),"")</f>
        <v/>
      </c>
      <c r="X141" s="46" t="str">
        <f t="array" ref="X141">IFERROR(INDEX(#REF!,MATCH($Q141,#REF!,0)),"")</f>
        <v/>
      </c>
      <c r="Y141" s="46" t="str">
        <f t="array" ref="Y141">IFERROR(INDEX(#REF!,MATCH($Q141,#REF!,0)),"")</f>
        <v/>
      </c>
      <c r="Z141" s="46" t="str">
        <f t="array" ref="Z141">IFERROR(INDEX(#REF!,MATCH($Q141,#REF!,0)),"")</f>
        <v/>
      </c>
      <c r="AA141" s="46" t="e">
        <f t="shared" si="1"/>
        <v>#VALUE!</v>
      </c>
      <c r="AB141" s="44"/>
      <c r="AC141" s="44"/>
    </row>
    <row r="142" spans="1:29" ht="51.75" customHeight="1">
      <c r="A142" s="76"/>
      <c r="B142" s="76" t="s">
        <v>51</v>
      </c>
      <c r="C142" s="113" t="s">
        <v>2596</v>
      </c>
      <c r="D142" s="77" t="s">
        <v>53</v>
      </c>
      <c r="E142" s="77">
        <v>3</v>
      </c>
      <c r="F142" s="78">
        <v>5400</v>
      </c>
      <c r="G142" s="79" t="s">
        <v>54</v>
      </c>
      <c r="H142" s="87">
        <v>46204</v>
      </c>
      <c r="I142" s="61" t="s">
        <v>101</v>
      </c>
      <c r="J142" s="61" t="s">
        <v>56</v>
      </c>
      <c r="K142" s="61" t="s">
        <v>858</v>
      </c>
      <c r="L142" s="61" t="s">
        <v>91</v>
      </c>
      <c r="M142" s="62" t="s">
        <v>2451</v>
      </c>
      <c r="N142" s="70" t="s">
        <v>951</v>
      </c>
      <c r="O142" s="56" t="s">
        <v>2452</v>
      </c>
      <c r="P142" s="56"/>
      <c r="Q142" s="56"/>
      <c r="R142" s="57" t="str">
        <f t="array" ref="R142">IFERROR(INDEX('BANCO DE DADOS'!$C$3:$C305,MATCH(C142,'BANCO DE DADOS'!$B$3:$B305,0),0),"")</f>
        <v/>
      </c>
      <c r="S142" s="57" t="str">
        <f t="array" ref="S142">IFERROR(INDEX('BANCO DE DADOS'!$D$3:$D305,MATCH(C142,'BANCO DE DADOS'!$B$3:$B305,0),0),"")</f>
        <v/>
      </c>
      <c r="T142" s="56"/>
      <c r="U142" s="56"/>
      <c r="V142" s="57" t="str">
        <f t="array" ref="V142">IFERROR(INDEX(#REF!,MATCH($Q142,#REF!,0)),"")</f>
        <v/>
      </c>
      <c r="W142" s="57" t="str">
        <f t="array" ref="W142">IFERROR(INDEX(#REF!,MATCH($Q142,#REF!,0)),"")</f>
        <v/>
      </c>
      <c r="X142" s="58" t="str">
        <f t="array" ref="X142">IFERROR(INDEX(#REF!,MATCH($Q142,#REF!,0)),"")</f>
        <v/>
      </c>
      <c r="Y142" s="58" t="str">
        <f t="array" ref="Y142">IFERROR(INDEX(#REF!,MATCH($Q142,#REF!,0)),"")</f>
        <v/>
      </c>
      <c r="Z142" s="58" t="str">
        <f t="array" ref="Z142">IFERROR(INDEX(#REF!,MATCH($Q142,#REF!,0)),"")</f>
        <v/>
      </c>
      <c r="AA142" s="58" t="e">
        <f t="shared" si="1"/>
        <v>#VALUE!</v>
      </c>
      <c r="AB142" s="56"/>
      <c r="AC142" s="56"/>
    </row>
    <row r="143" spans="1:29" ht="51.75" customHeight="1">
      <c r="A143" s="35" t="s">
        <v>1538</v>
      </c>
      <c r="B143" s="35" t="s">
        <v>169</v>
      </c>
      <c r="C143" s="36" t="s">
        <v>2592</v>
      </c>
      <c r="D143" s="37" t="s">
        <v>53</v>
      </c>
      <c r="E143" s="37">
        <v>1</v>
      </c>
      <c r="F143" s="38">
        <v>5300</v>
      </c>
      <c r="G143" s="39" t="s">
        <v>54</v>
      </c>
      <c r="H143" s="40">
        <v>46204</v>
      </c>
      <c r="I143" s="41" t="s">
        <v>55</v>
      </c>
      <c r="J143" s="41" t="s">
        <v>56</v>
      </c>
      <c r="K143" s="41" t="s">
        <v>164</v>
      </c>
      <c r="L143" s="41" t="s">
        <v>91</v>
      </c>
      <c r="M143" s="42" t="s">
        <v>148</v>
      </c>
      <c r="N143" s="44" t="s">
        <v>951</v>
      </c>
      <c r="O143" s="44" t="s">
        <v>2452</v>
      </c>
      <c r="P143" s="44"/>
      <c r="Q143" s="45"/>
      <c r="R143" s="45"/>
      <c r="S143" s="45" t="s">
        <v>342</v>
      </c>
      <c r="T143" s="44"/>
      <c r="U143" s="44"/>
      <c r="V143" s="45" t="str">
        <f t="array" ref="V143">IFERROR(INDEX(#REF!,MATCH($Q143,#REF!,0)),"")</f>
        <v/>
      </c>
      <c r="W143" s="45" t="str">
        <f t="array" ref="W143">IFERROR(INDEX(#REF!,MATCH($Q143,#REF!,0)),"")</f>
        <v/>
      </c>
      <c r="X143" s="46" t="str">
        <f t="array" ref="X143">IFERROR(INDEX(#REF!,MATCH($Q143,#REF!,0)),"")</f>
        <v/>
      </c>
      <c r="Y143" s="46" t="str">
        <f t="array" ref="Y143">IFERROR(INDEX(#REF!,MATCH($Q143,#REF!,0)),"")</f>
        <v/>
      </c>
      <c r="Z143" s="46" t="str">
        <f t="array" ref="Z143">IFERROR(INDEX(#REF!,MATCH($Q143,#REF!,0)),"")</f>
        <v/>
      </c>
      <c r="AA143" s="46" t="e">
        <f t="shared" si="1"/>
        <v>#VALUE!</v>
      </c>
      <c r="AB143" s="44"/>
      <c r="AC143" s="44"/>
    </row>
    <row r="144" spans="1:29" ht="77.25" customHeight="1">
      <c r="A144" s="47" t="s">
        <v>1541</v>
      </c>
      <c r="B144" s="47" t="s">
        <v>242</v>
      </c>
      <c r="C144" s="60" t="s">
        <v>2592</v>
      </c>
      <c r="D144" s="49" t="s">
        <v>53</v>
      </c>
      <c r="E144" s="49">
        <v>1</v>
      </c>
      <c r="F144" s="50">
        <v>5300</v>
      </c>
      <c r="G144" s="51" t="s">
        <v>54</v>
      </c>
      <c r="H144" s="52">
        <v>46204</v>
      </c>
      <c r="I144" s="53" t="s">
        <v>55</v>
      </c>
      <c r="J144" s="53" t="s">
        <v>56</v>
      </c>
      <c r="K144" s="53" t="s">
        <v>164</v>
      </c>
      <c r="L144" s="53" t="s">
        <v>91</v>
      </c>
      <c r="M144" s="54" t="s">
        <v>148</v>
      </c>
      <c r="N144" s="56" t="s">
        <v>951</v>
      </c>
      <c r="O144" s="56" t="s">
        <v>2452</v>
      </c>
      <c r="P144" s="56"/>
      <c r="Q144" s="57"/>
      <c r="R144" s="57"/>
      <c r="S144" s="57" t="s">
        <v>342</v>
      </c>
      <c r="T144" s="56"/>
      <c r="U144" s="56"/>
      <c r="V144" s="57" t="str">
        <f t="array" ref="V144">IFERROR(INDEX(#REF!,MATCH($Q144,#REF!,0)),"")</f>
        <v/>
      </c>
      <c r="W144" s="57" t="str">
        <f t="array" ref="W144">IFERROR(INDEX(#REF!,MATCH($Q144,#REF!,0)),"")</f>
        <v/>
      </c>
      <c r="X144" s="58" t="str">
        <f t="array" ref="X144">IFERROR(INDEX(#REF!,MATCH($Q144,#REF!,0)),"")</f>
        <v/>
      </c>
      <c r="Y144" s="58" t="str">
        <f t="array" ref="Y144">IFERROR(INDEX(#REF!,MATCH($Q144,#REF!,0)),"")</f>
        <v/>
      </c>
      <c r="Z144" s="58" t="str">
        <f t="array" ref="Z144">IFERROR(INDEX(#REF!,MATCH($Q144,#REF!,0)),"")</f>
        <v/>
      </c>
      <c r="AA144" s="58" t="e">
        <f t="shared" si="1"/>
        <v>#VALUE!</v>
      </c>
      <c r="AB144" s="56"/>
      <c r="AC144" s="56"/>
    </row>
    <row r="145" spans="1:29" ht="77.25" customHeight="1">
      <c r="A145" s="71"/>
      <c r="B145" s="71" t="s">
        <v>254</v>
      </c>
      <c r="C145" s="107" t="s">
        <v>2576</v>
      </c>
      <c r="D145" s="72" t="s">
        <v>53</v>
      </c>
      <c r="E145" s="72">
        <v>2</v>
      </c>
      <c r="F145" s="73">
        <v>5200</v>
      </c>
      <c r="G145" s="74" t="s">
        <v>54</v>
      </c>
      <c r="H145" s="86">
        <v>46204</v>
      </c>
      <c r="I145" s="75" t="s">
        <v>101</v>
      </c>
      <c r="J145" s="75" t="s">
        <v>56</v>
      </c>
      <c r="K145" s="75" t="s">
        <v>858</v>
      </c>
      <c r="L145" s="75" t="s">
        <v>91</v>
      </c>
      <c r="M145" s="64" t="s">
        <v>2451</v>
      </c>
      <c r="N145" s="69" t="s">
        <v>951</v>
      </c>
      <c r="O145" s="44" t="s">
        <v>2452</v>
      </c>
      <c r="P145" s="44"/>
      <c r="Q145" s="44"/>
      <c r="R145" s="45" t="str">
        <f t="array" ref="R145">IFERROR(INDEX('BANCO DE DADOS'!$C$3:$C305,MATCH(C145,'BANCO DE DADOS'!$B$3:$B305,0),0),"")</f>
        <v/>
      </c>
      <c r="S145" s="45" t="str">
        <f t="array" ref="S145">IFERROR(INDEX('BANCO DE DADOS'!$D$3:$D305,MATCH(C145,'BANCO DE DADOS'!$B$3:$B305,0),0),"")</f>
        <v/>
      </c>
      <c r="T145" s="44"/>
      <c r="U145" s="44"/>
      <c r="V145" s="45" t="str">
        <f t="array" ref="V145">IFERROR(INDEX(#REF!,MATCH($Q145,#REF!,0)),"")</f>
        <v/>
      </c>
      <c r="W145" s="45" t="str">
        <f t="array" ref="W145">IFERROR(INDEX(#REF!,MATCH($Q145,#REF!,0)),"")</f>
        <v/>
      </c>
      <c r="X145" s="46" t="str">
        <f t="array" ref="X145">IFERROR(INDEX(#REF!,MATCH($Q145,#REF!,0)),"")</f>
        <v/>
      </c>
      <c r="Y145" s="46" t="str">
        <f t="array" ref="Y145">IFERROR(INDEX(#REF!,MATCH($Q145,#REF!,0)),"")</f>
        <v/>
      </c>
      <c r="Z145" s="46" t="str">
        <f t="array" ref="Z145">IFERROR(INDEX(#REF!,MATCH($Q145,#REF!,0)),"")</f>
        <v/>
      </c>
      <c r="AA145" s="46" t="e">
        <f t="shared" si="1"/>
        <v>#VALUE!</v>
      </c>
      <c r="AB145" s="44"/>
      <c r="AC145" s="44"/>
    </row>
    <row r="146" spans="1:29" ht="51.75" customHeight="1">
      <c r="A146" s="76"/>
      <c r="B146" s="76" t="s">
        <v>317</v>
      </c>
      <c r="C146" s="113" t="s">
        <v>2576</v>
      </c>
      <c r="D146" s="77" t="s">
        <v>53</v>
      </c>
      <c r="E146" s="77">
        <v>2</v>
      </c>
      <c r="F146" s="78">
        <v>5200</v>
      </c>
      <c r="G146" s="79" t="s">
        <v>54</v>
      </c>
      <c r="H146" s="87">
        <v>46204</v>
      </c>
      <c r="I146" s="61" t="s">
        <v>101</v>
      </c>
      <c r="J146" s="61" t="s">
        <v>56</v>
      </c>
      <c r="K146" s="61" t="s">
        <v>858</v>
      </c>
      <c r="L146" s="61" t="s">
        <v>91</v>
      </c>
      <c r="M146" s="62" t="s">
        <v>2451</v>
      </c>
      <c r="N146" s="70" t="s">
        <v>951</v>
      </c>
      <c r="O146" s="56" t="s">
        <v>2452</v>
      </c>
      <c r="P146" s="56"/>
      <c r="Q146" s="56"/>
      <c r="R146" s="57" t="str">
        <f t="array" ref="R146">IFERROR(INDEX('BANCO DE DADOS'!$C$3:$C305,MATCH(C146,'BANCO DE DADOS'!$B$3:$B305,0),0),"")</f>
        <v/>
      </c>
      <c r="S146" s="57" t="str">
        <f t="array" ref="S146">IFERROR(INDEX('BANCO DE DADOS'!$D$3:$D305,MATCH(C146,'BANCO DE DADOS'!$B$3:$B305,0),0),"")</f>
        <v/>
      </c>
      <c r="T146" s="56"/>
      <c r="U146" s="56"/>
      <c r="V146" s="57" t="str">
        <f t="array" ref="V146">IFERROR(INDEX(#REF!,MATCH($Q146,#REF!,0)),"")</f>
        <v/>
      </c>
      <c r="W146" s="57" t="str">
        <f t="array" ref="W146">IFERROR(INDEX(#REF!,MATCH($Q146,#REF!,0)),"")</f>
        <v/>
      </c>
      <c r="X146" s="58" t="str">
        <f t="array" ref="X146">IFERROR(INDEX(#REF!,MATCH($Q146,#REF!,0)),"")</f>
        <v/>
      </c>
      <c r="Y146" s="58" t="str">
        <f t="array" ref="Y146">IFERROR(INDEX(#REF!,MATCH($Q146,#REF!,0)),"")</f>
        <v/>
      </c>
      <c r="Z146" s="58" t="str">
        <f t="array" ref="Z146">IFERROR(INDEX(#REF!,MATCH($Q146,#REF!,0)),"")</f>
        <v/>
      </c>
      <c r="AA146" s="58" t="e">
        <f t="shared" si="1"/>
        <v>#VALUE!</v>
      </c>
      <c r="AB146" s="56"/>
      <c r="AC146" s="56"/>
    </row>
    <row r="147" spans="1:29" ht="51.75" customHeight="1">
      <c r="A147" s="71"/>
      <c r="B147" s="71" t="s">
        <v>775</v>
      </c>
      <c r="C147" s="107" t="s">
        <v>2576</v>
      </c>
      <c r="D147" s="72" t="s">
        <v>53</v>
      </c>
      <c r="E147" s="72">
        <v>2</v>
      </c>
      <c r="F147" s="73">
        <v>5200</v>
      </c>
      <c r="G147" s="74" t="s">
        <v>54</v>
      </c>
      <c r="H147" s="86">
        <v>46204</v>
      </c>
      <c r="I147" s="75" t="s">
        <v>101</v>
      </c>
      <c r="J147" s="75" t="s">
        <v>56</v>
      </c>
      <c r="K147" s="75" t="s">
        <v>858</v>
      </c>
      <c r="L147" s="75" t="s">
        <v>91</v>
      </c>
      <c r="M147" s="64" t="s">
        <v>2451</v>
      </c>
      <c r="N147" s="69" t="s">
        <v>951</v>
      </c>
      <c r="O147" s="44" t="s">
        <v>2452</v>
      </c>
      <c r="P147" s="44"/>
      <c r="Q147" s="44"/>
      <c r="R147" s="45" t="str">
        <f t="array" ref="R147">IFERROR(INDEX('BANCO DE DADOS'!$C$3:$C305,MATCH(C147,'BANCO DE DADOS'!$B$3:$B305,0),0),"")</f>
        <v/>
      </c>
      <c r="S147" s="45" t="str">
        <f t="array" ref="S147">IFERROR(INDEX('BANCO DE DADOS'!$D$3:$D305,MATCH(C147,'BANCO DE DADOS'!$B$3:$B305,0),0),"")</f>
        <v/>
      </c>
      <c r="T147" s="44"/>
      <c r="U147" s="44"/>
      <c r="V147" s="45" t="str">
        <f t="array" ref="V147">IFERROR(INDEX(#REF!,MATCH($Q147,#REF!,0)),"")</f>
        <v/>
      </c>
      <c r="W147" s="45" t="str">
        <f t="array" ref="W147">IFERROR(INDEX(#REF!,MATCH($Q147,#REF!,0)),"")</f>
        <v/>
      </c>
      <c r="X147" s="46" t="str">
        <f t="array" ref="X147">IFERROR(INDEX(#REF!,MATCH($Q147,#REF!,0)),"")</f>
        <v/>
      </c>
      <c r="Y147" s="46" t="str">
        <f t="array" ref="Y147">IFERROR(INDEX(#REF!,MATCH($Q147,#REF!,0)),"")</f>
        <v/>
      </c>
      <c r="Z147" s="46" t="str">
        <f t="array" ref="Z147">IFERROR(INDEX(#REF!,MATCH($Q147,#REF!,0)),"")</f>
        <v/>
      </c>
      <c r="AA147" s="46" t="e">
        <f t="shared" si="1"/>
        <v>#VALUE!</v>
      </c>
      <c r="AB147" s="44"/>
      <c r="AC147" s="44"/>
    </row>
    <row r="148" spans="1:29" ht="77.25" customHeight="1">
      <c r="A148" s="47" t="s">
        <v>1841</v>
      </c>
      <c r="B148" s="47" t="s">
        <v>888</v>
      </c>
      <c r="C148" s="60" t="s">
        <v>2597</v>
      </c>
      <c r="D148" s="49" t="s">
        <v>53</v>
      </c>
      <c r="E148" s="49">
        <v>1</v>
      </c>
      <c r="F148" s="50">
        <v>5000</v>
      </c>
      <c r="G148" s="51" t="s">
        <v>54</v>
      </c>
      <c r="H148" s="52">
        <v>46204</v>
      </c>
      <c r="I148" s="53" t="s">
        <v>55</v>
      </c>
      <c r="J148" s="53" t="s">
        <v>56</v>
      </c>
      <c r="K148" s="53" t="s">
        <v>83</v>
      </c>
      <c r="L148" s="53" t="s">
        <v>91</v>
      </c>
      <c r="M148" s="54" t="s">
        <v>2517</v>
      </c>
      <c r="N148" s="56" t="s">
        <v>951</v>
      </c>
      <c r="O148" s="56" t="s">
        <v>2452</v>
      </c>
      <c r="P148" s="56"/>
      <c r="Q148" s="56"/>
      <c r="R148" s="57" t="str">
        <f t="array" ref="R148">IFERROR(INDEX('BANCO DE DADOS'!$C$3:$C305,MATCH(C148,'BANCO DE DADOS'!$B$3:$B305,0),0),"")</f>
        <v/>
      </c>
      <c r="S148" s="57" t="s">
        <v>2598</v>
      </c>
      <c r="T148" s="56"/>
      <c r="U148" s="56"/>
      <c r="V148" s="57" t="str">
        <f t="array" ref="V148">IFERROR(INDEX(#REF!,MATCH($Q148,#REF!,0)),"")</f>
        <v/>
      </c>
      <c r="W148" s="57" t="str">
        <f t="array" ref="W148">IFERROR(INDEX(#REF!,MATCH($Q148,#REF!,0)),"")</f>
        <v/>
      </c>
      <c r="X148" s="58" t="str">
        <f t="array" ref="X148">IFERROR(INDEX(#REF!,MATCH($Q148,#REF!,0)),"")</f>
        <v/>
      </c>
      <c r="Y148" s="58" t="str">
        <f t="array" ref="Y148">IFERROR(INDEX(#REF!,MATCH($Q148,#REF!,0)),"")</f>
        <v/>
      </c>
      <c r="Z148" s="58" t="str">
        <f t="array" ref="Z148">IFERROR(INDEX(#REF!,MATCH($Q148,#REF!,0)),"")</f>
        <v/>
      </c>
      <c r="AA148" s="58" t="e">
        <f t="shared" si="1"/>
        <v>#VALUE!</v>
      </c>
      <c r="AB148" s="56"/>
      <c r="AC148" s="56"/>
    </row>
    <row r="149" spans="1:29" ht="51.75" customHeight="1">
      <c r="A149" s="71"/>
      <c r="B149" s="71" t="s">
        <v>295</v>
      </c>
      <c r="C149" s="107" t="s">
        <v>2599</v>
      </c>
      <c r="D149" s="72" t="s">
        <v>53</v>
      </c>
      <c r="E149" s="72">
        <v>2</v>
      </c>
      <c r="F149" s="73">
        <v>5000</v>
      </c>
      <c r="G149" s="74" t="s">
        <v>54</v>
      </c>
      <c r="H149" s="86">
        <v>46204</v>
      </c>
      <c r="I149" s="75" t="s">
        <v>101</v>
      </c>
      <c r="J149" s="75" t="s">
        <v>56</v>
      </c>
      <c r="K149" s="75" t="s">
        <v>858</v>
      </c>
      <c r="L149" s="75" t="s">
        <v>91</v>
      </c>
      <c r="M149" s="64" t="s">
        <v>2451</v>
      </c>
      <c r="N149" s="69" t="s">
        <v>951</v>
      </c>
      <c r="O149" s="44" t="s">
        <v>2452</v>
      </c>
      <c r="P149" s="44"/>
      <c r="Q149" s="44"/>
      <c r="R149" s="45" t="str">
        <f t="array" ref="R149">IFERROR(INDEX('BANCO DE DADOS'!$C$3:$C305,MATCH(C149,'BANCO DE DADOS'!$B$3:$B305,0),0),"")</f>
        <v/>
      </c>
      <c r="S149" s="45" t="str">
        <f t="array" ref="S149">IFERROR(INDEX('BANCO DE DADOS'!$D$3:$D305,MATCH(C149,'BANCO DE DADOS'!$B$3:$B305,0),0),"")</f>
        <v/>
      </c>
      <c r="T149" s="44"/>
      <c r="U149" s="44"/>
      <c r="V149" s="45" t="str">
        <f t="array" ref="V149">IFERROR(INDEX(#REF!,MATCH($Q149,#REF!,0)),"")</f>
        <v/>
      </c>
      <c r="W149" s="45" t="str">
        <f t="array" ref="W149">IFERROR(INDEX(#REF!,MATCH($Q149,#REF!,0)),"")</f>
        <v/>
      </c>
      <c r="X149" s="46" t="str">
        <f t="array" ref="X149">IFERROR(INDEX(#REF!,MATCH($Q149,#REF!,0)),"")</f>
        <v/>
      </c>
      <c r="Y149" s="46" t="str">
        <f t="array" ref="Y149">IFERROR(INDEX(#REF!,MATCH($Q149,#REF!,0)),"")</f>
        <v/>
      </c>
      <c r="Z149" s="46" t="str">
        <f t="array" ref="Z149">IFERROR(INDEX(#REF!,MATCH($Q149,#REF!,0)),"")</f>
        <v/>
      </c>
      <c r="AA149" s="46" t="e">
        <f t="shared" si="1"/>
        <v>#VALUE!</v>
      </c>
      <c r="AB149" s="44"/>
      <c r="AC149" s="44"/>
    </row>
    <row r="150" spans="1:29" ht="51.75" customHeight="1">
      <c r="A150" s="76"/>
      <c r="B150" s="76" t="s">
        <v>237</v>
      </c>
      <c r="C150" s="113" t="s">
        <v>2600</v>
      </c>
      <c r="D150" s="77" t="s">
        <v>53</v>
      </c>
      <c r="E150" s="77">
        <v>2</v>
      </c>
      <c r="F150" s="78">
        <v>5000</v>
      </c>
      <c r="G150" s="79" t="s">
        <v>54</v>
      </c>
      <c r="H150" s="87">
        <v>46204</v>
      </c>
      <c r="I150" s="61" t="s">
        <v>101</v>
      </c>
      <c r="J150" s="61" t="s">
        <v>56</v>
      </c>
      <c r="K150" s="61" t="s">
        <v>164</v>
      </c>
      <c r="L150" s="61" t="s">
        <v>91</v>
      </c>
      <c r="M150" s="62" t="s">
        <v>2451</v>
      </c>
      <c r="N150" s="70" t="s">
        <v>951</v>
      </c>
      <c r="O150" s="56" t="s">
        <v>2452</v>
      </c>
      <c r="P150" s="56"/>
      <c r="Q150" s="56"/>
      <c r="R150" s="57" t="str">
        <f t="array" ref="R150">IFERROR(INDEX('BANCO DE DADOS'!$C$3:$C305,MATCH(C150,'BANCO DE DADOS'!$B$3:$B305,0),0),"")</f>
        <v/>
      </c>
      <c r="S150" s="57" t="str">
        <f t="array" ref="S150">IFERROR(INDEX('BANCO DE DADOS'!$D$3:$D305,MATCH(C150,'BANCO DE DADOS'!$B$3:$B305,0),0),"")</f>
        <v/>
      </c>
      <c r="T150" s="56"/>
      <c r="U150" s="56"/>
      <c r="V150" s="57" t="str">
        <f t="array" ref="V150">IFERROR(INDEX(#REF!,MATCH($Q150,#REF!,0)),"")</f>
        <v/>
      </c>
      <c r="W150" s="57" t="str">
        <f t="array" ref="W150">IFERROR(INDEX(#REF!,MATCH($Q150,#REF!,0)),"")</f>
        <v/>
      </c>
      <c r="X150" s="58" t="str">
        <f t="array" ref="X150">IFERROR(INDEX(#REF!,MATCH($Q150,#REF!,0)),"")</f>
        <v/>
      </c>
      <c r="Y150" s="58" t="str">
        <f t="array" ref="Y150">IFERROR(INDEX(#REF!,MATCH($Q150,#REF!,0)),"")</f>
        <v/>
      </c>
      <c r="Z150" s="58" t="str">
        <f t="array" ref="Z150">IFERROR(INDEX(#REF!,MATCH($Q150,#REF!,0)),"")</f>
        <v/>
      </c>
      <c r="AA150" s="58" t="e">
        <f t="shared" si="1"/>
        <v>#VALUE!</v>
      </c>
      <c r="AB150" s="56"/>
      <c r="AC150" s="56"/>
    </row>
    <row r="151" spans="1:29" ht="51.75" customHeight="1">
      <c r="A151" s="71"/>
      <c r="B151" s="71" t="s">
        <v>258</v>
      </c>
      <c r="C151" s="107" t="s">
        <v>2600</v>
      </c>
      <c r="D151" s="72" t="s">
        <v>53</v>
      </c>
      <c r="E151" s="72">
        <v>2</v>
      </c>
      <c r="F151" s="73">
        <v>5000</v>
      </c>
      <c r="G151" s="74" t="s">
        <v>54</v>
      </c>
      <c r="H151" s="86">
        <v>46204</v>
      </c>
      <c r="I151" s="75" t="s">
        <v>101</v>
      </c>
      <c r="J151" s="75" t="s">
        <v>56</v>
      </c>
      <c r="K151" s="75" t="s">
        <v>164</v>
      </c>
      <c r="L151" s="75" t="s">
        <v>91</v>
      </c>
      <c r="M151" s="64" t="s">
        <v>2451</v>
      </c>
      <c r="N151" s="69" t="s">
        <v>951</v>
      </c>
      <c r="O151" s="44" t="s">
        <v>2452</v>
      </c>
      <c r="P151" s="44"/>
      <c r="Q151" s="44"/>
      <c r="R151" s="45" t="str">
        <f t="array" ref="R151">IFERROR(INDEX('BANCO DE DADOS'!$C$3:$C305,MATCH(C151,'BANCO DE DADOS'!$B$3:$B305,0),0),"")</f>
        <v/>
      </c>
      <c r="S151" s="45" t="str">
        <f t="array" ref="S151">IFERROR(INDEX('BANCO DE DADOS'!$D$3:$D305,MATCH(C151,'BANCO DE DADOS'!$B$3:$B305,0),0),"")</f>
        <v/>
      </c>
      <c r="T151" s="44"/>
      <c r="U151" s="44"/>
      <c r="V151" s="45" t="str">
        <f t="array" ref="V151">IFERROR(INDEX(#REF!,MATCH($Q151,#REF!,0)),"")</f>
        <v/>
      </c>
      <c r="W151" s="45" t="str">
        <f t="array" ref="W151">IFERROR(INDEX(#REF!,MATCH($Q151,#REF!,0)),"")</f>
        <v/>
      </c>
      <c r="X151" s="46" t="str">
        <f t="array" ref="X151">IFERROR(INDEX(#REF!,MATCH($Q151,#REF!,0)),"")</f>
        <v/>
      </c>
      <c r="Y151" s="46" t="str">
        <f t="array" ref="Y151">IFERROR(INDEX(#REF!,MATCH($Q151,#REF!,0)),"")</f>
        <v/>
      </c>
      <c r="Z151" s="46" t="str">
        <f t="array" ref="Z151">IFERROR(INDEX(#REF!,MATCH($Q151,#REF!,0)),"")</f>
        <v/>
      </c>
      <c r="AA151" s="46" t="e">
        <f t="shared" si="1"/>
        <v>#VALUE!</v>
      </c>
      <c r="AB151" s="44"/>
      <c r="AC151" s="44"/>
    </row>
    <row r="152" spans="1:29" ht="77.25" customHeight="1">
      <c r="A152" s="76"/>
      <c r="B152" s="76" t="s">
        <v>169</v>
      </c>
      <c r="C152" s="113" t="s">
        <v>2600</v>
      </c>
      <c r="D152" s="77" t="s">
        <v>53</v>
      </c>
      <c r="E152" s="77">
        <v>2</v>
      </c>
      <c r="F152" s="78">
        <v>5000</v>
      </c>
      <c r="G152" s="79" t="s">
        <v>54</v>
      </c>
      <c r="H152" s="87">
        <v>46204</v>
      </c>
      <c r="I152" s="61" t="s">
        <v>101</v>
      </c>
      <c r="J152" s="61" t="s">
        <v>56</v>
      </c>
      <c r="K152" s="61" t="s">
        <v>858</v>
      </c>
      <c r="L152" s="61" t="s">
        <v>91</v>
      </c>
      <c r="M152" s="62" t="s">
        <v>2451</v>
      </c>
      <c r="N152" s="70" t="s">
        <v>951</v>
      </c>
      <c r="O152" s="56" t="s">
        <v>2452</v>
      </c>
      <c r="P152" s="56"/>
      <c r="Q152" s="56"/>
      <c r="R152" s="57" t="str">
        <f t="array" ref="R152">IFERROR(INDEX('BANCO DE DADOS'!$C$3:$C305,MATCH(C152,'BANCO DE DADOS'!$B$3:$B305,0),0),"")</f>
        <v/>
      </c>
      <c r="S152" s="57" t="str">
        <f t="array" ref="S152">IFERROR(INDEX('BANCO DE DADOS'!$D$3:$D305,MATCH(C152,'BANCO DE DADOS'!$B$3:$B305,0),0),"")</f>
        <v/>
      </c>
      <c r="T152" s="56"/>
      <c r="U152" s="56"/>
      <c r="V152" s="57" t="str">
        <f t="array" ref="V152">IFERROR(INDEX(#REF!,MATCH($Q152,#REF!,0)),"")</f>
        <v/>
      </c>
      <c r="W152" s="57" t="str">
        <f t="array" ref="W152">IFERROR(INDEX(#REF!,MATCH($Q152,#REF!,0)),"")</f>
        <v/>
      </c>
      <c r="X152" s="58" t="str">
        <f t="array" ref="X152">IFERROR(INDEX(#REF!,MATCH($Q152,#REF!,0)),"")</f>
        <v/>
      </c>
      <c r="Y152" s="58" t="str">
        <f t="array" ref="Y152">IFERROR(INDEX(#REF!,MATCH($Q152,#REF!,0)),"")</f>
        <v/>
      </c>
      <c r="Z152" s="58" t="str">
        <f t="array" ref="Z152">IFERROR(INDEX(#REF!,MATCH($Q152,#REF!,0)),"")</f>
        <v/>
      </c>
      <c r="AA152" s="58" t="e">
        <f t="shared" si="1"/>
        <v>#VALUE!</v>
      </c>
      <c r="AB152" s="56"/>
      <c r="AC152" s="56"/>
    </row>
    <row r="153" spans="1:29" ht="77.25" customHeight="1">
      <c r="A153" s="71"/>
      <c r="B153" s="71" t="s">
        <v>245</v>
      </c>
      <c r="C153" s="107" t="s">
        <v>2601</v>
      </c>
      <c r="D153" s="72" t="s">
        <v>53</v>
      </c>
      <c r="E153" s="72">
        <v>1</v>
      </c>
      <c r="F153" s="73">
        <v>5000</v>
      </c>
      <c r="G153" s="74" t="s">
        <v>54</v>
      </c>
      <c r="H153" s="86">
        <v>46204</v>
      </c>
      <c r="I153" s="75" t="s">
        <v>101</v>
      </c>
      <c r="J153" s="75" t="s">
        <v>56</v>
      </c>
      <c r="K153" s="75" t="s">
        <v>858</v>
      </c>
      <c r="L153" s="75" t="s">
        <v>91</v>
      </c>
      <c r="M153" s="64" t="s">
        <v>2451</v>
      </c>
      <c r="N153" s="69" t="s">
        <v>951</v>
      </c>
      <c r="O153" s="44" t="s">
        <v>2452</v>
      </c>
      <c r="P153" s="44"/>
      <c r="Q153" s="44"/>
      <c r="R153" s="45" t="str">
        <f t="array" ref="R153">IFERROR(INDEX('BANCO DE DADOS'!$C$3:$C305,MATCH(C153,'BANCO DE DADOS'!$B$3:$B305,0),0),"")</f>
        <v/>
      </c>
      <c r="S153" s="45" t="str">
        <f t="array" ref="S153">IFERROR(INDEX('BANCO DE DADOS'!$D$3:$D305,MATCH(C153,'BANCO DE DADOS'!$B$3:$B305,0),0),"")</f>
        <v/>
      </c>
      <c r="T153" s="44"/>
      <c r="U153" s="44"/>
      <c r="V153" s="45" t="str">
        <f t="array" ref="V153">IFERROR(INDEX(#REF!,MATCH($Q153,#REF!,0)),"")</f>
        <v/>
      </c>
      <c r="W153" s="45" t="str">
        <f t="array" ref="W153">IFERROR(INDEX(#REF!,MATCH($Q153,#REF!,0)),"")</f>
        <v/>
      </c>
      <c r="X153" s="46" t="str">
        <f t="array" ref="X153">IFERROR(INDEX(#REF!,MATCH($Q153,#REF!,0)),"")</f>
        <v/>
      </c>
      <c r="Y153" s="46" t="str">
        <f t="array" ref="Y153">IFERROR(INDEX(#REF!,MATCH($Q153,#REF!,0)),"")</f>
        <v/>
      </c>
      <c r="Z153" s="46" t="str">
        <f t="array" ref="Z153">IFERROR(INDEX(#REF!,MATCH($Q153,#REF!,0)),"")</f>
        <v/>
      </c>
      <c r="AA153" s="46" t="e">
        <f t="shared" si="1"/>
        <v>#VALUE!</v>
      </c>
      <c r="AB153" s="44"/>
      <c r="AC153" s="44"/>
    </row>
    <row r="154" spans="1:29" ht="77.25" customHeight="1">
      <c r="A154" s="76"/>
      <c r="B154" s="76" t="s">
        <v>242</v>
      </c>
      <c r="C154" s="113" t="s">
        <v>2601</v>
      </c>
      <c r="D154" s="77" t="s">
        <v>53</v>
      </c>
      <c r="E154" s="77">
        <v>1</v>
      </c>
      <c r="F154" s="78">
        <v>5000</v>
      </c>
      <c r="G154" s="79" t="s">
        <v>54</v>
      </c>
      <c r="H154" s="87">
        <v>46204</v>
      </c>
      <c r="I154" s="61" t="s">
        <v>101</v>
      </c>
      <c r="J154" s="61" t="s">
        <v>56</v>
      </c>
      <c r="K154" s="61" t="s">
        <v>858</v>
      </c>
      <c r="L154" s="61" t="s">
        <v>91</v>
      </c>
      <c r="M154" s="62" t="s">
        <v>2451</v>
      </c>
      <c r="N154" s="70" t="s">
        <v>951</v>
      </c>
      <c r="O154" s="56" t="s">
        <v>2452</v>
      </c>
      <c r="P154" s="56"/>
      <c r="Q154" s="56"/>
      <c r="R154" s="57" t="str">
        <f t="array" ref="R154">IFERROR(INDEX('BANCO DE DADOS'!$C$3:$C305,MATCH(C154,'BANCO DE DADOS'!$B$3:$B305,0),0),"")</f>
        <v/>
      </c>
      <c r="S154" s="57" t="str">
        <f t="array" ref="S154">IFERROR(INDEX('BANCO DE DADOS'!$D$3:$D305,MATCH(C154,'BANCO DE DADOS'!$B$3:$B305,0),0),"")</f>
        <v/>
      </c>
      <c r="T154" s="56"/>
      <c r="U154" s="56"/>
      <c r="V154" s="57" t="str">
        <f t="array" ref="V154">IFERROR(INDEX(#REF!,MATCH($Q154,#REF!,0)),"")</f>
        <v/>
      </c>
      <c r="W154" s="57" t="str">
        <f t="array" ref="W154">IFERROR(INDEX(#REF!,MATCH($Q154,#REF!,0)),"")</f>
        <v/>
      </c>
      <c r="X154" s="58" t="str">
        <f t="array" ref="X154">IFERROR(INDEX(#REF!,MATCH($Q154,#REF!,0)),"")</f>
        <v/>
      </c>
      <c r="Y154" s="58" t="str">
        <f t="array" ref="Y154">IFERROR(INDEX(#REF!,MATCH($Q154,#REF!,0)),"")</f>
        <v/>
      </c>
      <c r="Z154" s="58" t="str">
        <f t="array" ref="Z154">IFERROR(INDEX(#REF!,MATCH($Q154,#REF!,0)),"")</f>
        <v/>
      </c>
      <c r="AA154" s="58" t="e">
        <f t="shared" si="1"/>
        <v>#VALUE!</v>
      </c>
      <c r="AB154" s="56"/>
      <c r="AC154" s="56"/>
    </row>
    <row r="155" spans="1:29" ht="15.75" customHeight="1">
      <c r="A155" s="71"/>
      <c r="B155" s="71" t="s">
        <v>295</v>
      </c>
      <c r="C155" s="107" t="s">
        <v>2601</v>
      </c>
      <c r="D155" s="72" t="s">
        <v>53</v>
      </c>
      <c r="E155" s="72">
        <v>1</v>
      </c>
      <c r="F155" s="73">
        <v>5000</v>
      </c>
      <c r="G155" s="74" t="s">
        <v>54</v>
      </c>
      <c r="H155" s="86">
        <v>46204</v>
      </c>
      <c r="I155" s="75" t="s">
        <v>101</v>
      </c>
      <c r="J155" s="75" t="s">
        <v>56</v>
      </c>
      <c r="K155" s="75" t="s">
        <v>858</v>
      </c>
      <c r="L155" s="75" t="s">
        <v>91</v>
      </c>
      <c r="M155" s="64" t="s">
        <v>2451</v>
      </c>
      <c r="N155" s="69" t="s">
        <v>951</v>
      </c>
      <c r="O155" s="44" t="s">
        <v>2452</v>
      </c>
      <c r="P155" s="44"/>
      <c r="Q155" s="44"/>
      <c r="R155" s="45" t="str">
        <f t="array" ref="R155">IFERROR(INDEX('BANCO DE DADOS'!$C$3:$C305,MATCH(C155,'BANCO DE DADOS'!$B$3:$B305,0),0),"")</f>
        <v/>
      </c>
      <c r="S155" s="45" t="str">
        <f t="array" ref="S155">IFERROR(INDEX('BANCO DE DADOS'!$D$3:$D305,MATCH(C155,'BANCO DE DADOS'!$B$3:$B305,0),0),"")</f>
        <v/>
      </c>
      <c r="T155" s="44"/>
      <c r="U155" s="44"/>
      <c r="V155" s="45" t="str">
        <f t="array" ref="V155">IFERROR(INDEX(#REF!,MATCH($Q155,#REF!,0)),"")</f>
        <v/>
      </c>
      <c r="W155" s="45" t="str">
        <f t="array" ref="W155">IFERROR(INDEX(#REF!,MATCH($Q155,#REF!,0)),"")</f>
        <v/>
      </c>
      <c r="X155" s="46" t="str">
        <f t="array" ref="X155">IFERROR(INDEX(#REF!,MATCH($Q155,#REF!,0)),"")</f>
        <v/>
      </c>
      <c r="Y155" s="46" t="str">
        <f t="array" ref="Y155">IFERROR(INDEX(#REF!,MATCH($Q155,#REF!,0)),"")</f>
        <v/>
      </c>
      <c r="Z155" s="46" t="str">
        <f t="array" ref="Z155">IFERROR(INDEX(#REF!,MATCH($Q155,#REF!,0)),"")</f>
        <v/>
      </c>
      <c r="AA155" s="46" t="e">
        <f t="shared" si="1"/>
        <v>#VALUE!</v>
      </c>
      <c r="AB155" s="44"/>
      <c r="AC155" s="44"/>
    </row>
    <row r="156" spans="1:29" ht="15.75" customHeight="1">
      <c r="A156" s="76"/>
      <c r="B156" s="76" t="s">
        <v>848</v>
      </c>
      <c r="C156" s="113" t="s">
        <v>2601</v>
      </c>
      <c r="D156" s="77" t="s">
        <v>53</v>
      </c>
      <c r="E156" s="77">
        <v>1</v>
      </c>
      <c r="F156" s="78">
        <v>5000</v>
      </c>
      <c r="G156" s="79" t="s">
        <v>54</v>
      </c>
      <c r="H156" s="87">
        <v>46204</v>
      </c>
      <c r="I156" s="61" t="s">
        <v>101</v>
      </c>
      <c r="J156" s="61" t="s">
        <v>56</v>
      </c>
      <c r="K156" s="61" t="s">
        <v>858</v>
      </c>
      <c r="L156" s="61" t="s">
        <v>91</v>
      </c>
      <c r="M156" s="62" t="s">
        <v>2451</v>
      </c>
      <c r="N156" s="70" t="s">
        <v>951</v>
      </c>
      <c r="O156" s="56" t="s">
        <v>2452</v>
      </c>
      <c r="P156" s="56"/>
      <c r="Q156" s="56"/>
      <c r="R156" s="57" t="str">
        <f t="array" ref="R156">IFERROR(INDEX('BANCO DE DADOS'!$C$3:$C305,MATCH(C156,'BANCO DE DADOS'!$B$3:$B305,0),0),"")</f>
        <v/>
      </c>
      <c r="S156" s="57" t="str">
        <f t="array" ref="S156">IFERROR(INDEX('BANCO DE DADOS'!$D$3:$D305,MATCH(C156,'BANCO DE DADOS'!$B$3:$B305,0),0),"")</f>
        <v/>
      </c>
      <c r="T156" s="56"/>
      <c r="U156" s="56"/>
      <c r="V156" s="57" t="str">
        <f t="array" ref="V156">IFERROR(INDEX(#REF!,MATCH($Q156,#REF!,0)),"")</f>
        <v/>
      </c>
      <c r="W156" s="57" t="str">
        <f t="array" ref="W156">IFERROR(INDEX(#REF!,MATCH($Q156,#REF!,0)),"")</f>
        <v/>
      </c>
      <c r="X156" s="58" t="str">
        <f t="array" ref="X156">IFERROR(INDEX(#REF!,MATCH($Q156,#REF!,0)),"")</f>
        <v/>
      </c>
      <c r="Y156" s="58" t="str">
        <f t="array" ref="Y156">IFERROR(INDEX(#REF!,MATCH($Q156,#REF!,0)),"")</f>
        <v/>
      </c>
      <c r="Z156" s="58" t="str">
        <f t="array" ref="Z156">IFERROR(INDEX(#REF!,MATCH($Q156,#REF!,0)),"")</f>
        <v/>
      </c>
      <c r="AA156" s="58" t="e">
        <f t="shared" si="1"/>
        <v>#VALUE!</v>
      </c>
      <c r="AB156" s="56"/>
      <c r="AC156" s="56"/>
    </row>
    <row r="157" spans="1:29" ht="15.75" customHeight="1">
      <c r="A157" s="71"/>
      <c r="B157" s="71" t="s">
        <v>440</v>
      </c>
      <c r="C157" s="107" t="s">
        <v>2589</v>
      </c>
      <c r="D157" s="72" t="s">
        <v>53</v>
      </c>
      <c r="E157" s="72">
        <v>3</v>
      </c>
      <c r="F157" s="73">
        <v>4500</v>
      </c>
      <c r="G157" s="74" t="s">
        <v>54</v>
      </c>
      <c r="H157" s="86">
        <v>46204</v>
      </c>
      <c r="I157" s="75" t="s">
        <v>101</v>
      </c>
      <c r="J157" s="75" t="s">
        <v>56</v>
      </c>
      <c r="K157" s="75" t="s">
        <v>858</v>
      </c>
      <c r="L157" s="75" t="s">
        <v>84</v>
      </c>
      <c r="M157" s="64" t="s">
        <v>2451</v>
      </c>
      <c r="N157" s="69" t="s">
        <v>951</v>
      </c>
      <c r="O157" s="44" t="s">
        <v>2452</v>
      </c>
      <c r="P157" s="44"/>
      <c r="Q157" s="44"/>
      <c r="R157" s="45" t="str">
        <f t="array" ref="R157">IFERROR(INDEX('BANCO DE DADOS'!$C$3:$C305,MATCH(C157,'BANCO DE DADOS'!$B$3:$B305,0),0),"")</f>
        <v/>
      </c>
      <c r="S157" s="45" t="str">
        <f t="array" ref="S157">IFERROR(INDEX('BANCO DE DADOS'!$D$3:$D305,MATCH(C157,'BANCO DE DADOS'!$B$3:$B305,0),0),"")</f>
        <v/>
      </c>
      <c r="T157" s="44"/>
      <c r="U157" s="44"/>
      <c r="V157" s="45" t="str">
        <f t="array" ref="V157">IFERROR(INDEX(#REF!,MATCH($Q157,#REF!,0)),"")</f>
        <v/>
      </c>
      <c r="W157" s="45" t="str">
        <f t="array" ref="W157">IFERROR(INDEX(#REF!,MATCH($Q157,#REF!,0)),"")</f>
        <v/>
      </c>
      <c r="X157" s="46" t="str">
        <f t="array" ref="X157">IFERROR(INDEX(#REF!,MATCH($Q157,#REF!,0)),"")</f>
        <v/>
      </c>
      <c r="Y157" s="46" t="str">
        <f t="array" ref="Y157">IFERROR(INDEX(#REF!,MATCH($Q157,#REF!,0)),"")</f>
        <v/>
      </c>
      <c r="Z157" s="46" t="str">
        <f t="array" ref="Z157">IFERROR(INDEX(#REF!,MATCH($Q157,#REF!,0)),"")</f>
        <v/>
      </c>
      <c r="AA157" s="46" t="e">
        <f t="shared" si="1"/>
        <v>#VALUE!</v>
      </c>
      <c r="AB157" s="44"/>
      <c r="AC157" s="44"/>
    </row>
    <row r="158" spans="1:29" ht="15.75" customHeight="1">
      <c r="A158" s="76"/>
      <c r="B158" s="76" t="s">
        <v>237</v>
      </c>
      <c r="C158" s="113" t="s">
        <v>2602</v>
      </c>
      <c r="D158" s="77" t="s">
        <v>53</v>
      </c>
      <c r="E158" s="77">
        <v>3</v>
      </c>
      <c r="F158" s="78">
        <v>4500</v>
      </c>
      <c r="G158" s="79" t="s">
        <v>54</v>
      </c>
      <c r="H158" s="87">
        <v>46204</v>
      </c>
      <c r="I158" s="61" t="s">
        <v>101</v>
      </c>
      <c r="J158" s="61" t="s">
        <v>56</v>
      </c>
      <c r="K158" s="61" t="s">
        <v>858</v>
      </c>
      <c r="L158" s="61" t="s">
        <v>58</v>
      </c>
      <c r="M158" s="62" t="s">
        <v>2451</v>
      </c>
      <c r="N158" s="70" t="s">
        <v>951</v>
      </c>
      <c r="O158" s="56" t="s">
        <v>2452</v>
      </c>
      <c r="P158" s="56"/>
      <c r="Q158" s="56"/>
      <c r="R158" s="57" t="str">
        <f t="array" ref="R158">IFERROR(INDEX('BANCO DE DADOS'!$C$3:$C305,MATCH(C158,'BANCO DE DADOS'!$B$3:$B305,0),0),"")</f>
        <v/>
      </c>
      <c r="S158" s="57" t="str">
        <f t="array" ref="S158">IFERROR(INDEX('BANCO DE DADOS'!$D$3:$D305,MATCH(C158,'BANCO DE DADOS'!$B$3:$B305,0),0),"")</f>
        <v/>
      </c>
      <c r="T158" s="56"/>
      <c r="U158" s="56"/>
      <c r="V158" s="57" t="str">
        <f t="array" ref="V158">IFERROR(INDEX(#REF!,MATCH($Q158,#REF!,0)),"")</f>
        <v/>
      </c>
      <c r="W158" s="57" t="str">
        <f t="array" ref="W158">IFERROR(INDEX(#REF!,MATCH($Q158,#REF!,0)),"")</f>
        <v/>
      </c>
      <c r="X158" s="58" t="str">
        <f t="array" ref="X158">IFERROR(INDEX(#REF!,MATCH($Q158,#REF!,0)),"")</f>
        <v/>
      </c>
      <c r="Y158" s="58" t="str">
        <f t="array" ref="Y158">IFERROR(INDEX(#REF!,MATCH($Q158,#REF!,0)),"")</f>
        <v/>
      </c>
      <c r="Z158" s="58" t="str">
        <f t="array" ref="Z158">IFERROR(INDEX(#REF!,MATCH($Q158,#REF!,0)),"")</f>
        <v/>
      </c>
      <c r="AA158" s="58" t="e">
        <f t="shared" si="1"/>
        <v>#VALUE!</v>
      </c>
      <c r="AB158" s="56"/>
      <c r="AC158" s="56"/>
    </row>
    <row r="159" spans="1:29" ht="15.75" customHeight="1">
      <c r="A159" s="71"/>
      <c r="B159" s="71" t="s">
        <v>233</v>
      </c>
      <c r="C159" s="107" t="s">
        <v>2603</v>
      </c>
      <c r="D159" s="72" t="s">
        <v>53</v>
      </c>
      <c r="E159" s="72">
        <v>1</v>
      </c>
      <c r="F159" s="73">
        <v>4450</v>
      </c>
      <c r="G159" s="74" t="s">
        <v>54</v>
      </c>
      <c r="H159" s="86">
        <v>46204</v>
      </c>
      <c r="I159" s="75" t="s">
        <v>101</v>
      </c>
      <c r="J159" s="75" t="s">
        <v>56</v>
      </c>
      <c r="K159" s="75" t="s">
        <v>858</v>
      </c>
      <c r="L159" s="75" t="s">
        <v>91</v>
      </c>
      <c r="M159" s="64" t="s">
        <v>2451</v>
      </c>
      <c r="N159" s="69" t="s">
        <v>951</v>
      </c>
      <c r="O159" s="44" t="s">
        <v>2452</v>
      </c>
      <c r="P159" s="44"/>
      <c r="Q159" s="44"/>
      <c r="R159" s="45">
        <f t="array" ref="R159">IFERROR(INDEX('BANCO DE DADOS'!$C$3:$C305,MATCH(C159,'BANCO DE DADOS'!$B$3:$B305,0),0),"")</f>
        <v>0</v>
      </c>
      <c r="S159" s="45" t="str">
        <f t="array" ref="S159">IFERROR(INDEX('BANCO DE DADOS'!$D$3:$D305,MATCH(C159,'BANCO DE DADOS'!$B$3:$B305,0),0),"")</f>
        <v>COMPRA DE EQUIPAMENTOS PARA MANUTENÇÃO E OFICINA</v>
      </c>
      <c r="T159" s="44"/>
      <c r="U159" s="44"/>
      <c r="V159" s="45" t="str">
        <f t="array" ref="V159">IFERROR(INDEX(#REF!,MATCH($Q159,#REF!,0)),"")</f>
        <v/>
      </c>
      <c r="W159" s="45" t="str">
        <f t="array" ref="W159">IFERROR(INDEX(#REF!,MATCH($Q159,#REF!,0)),"")</f>
        <v/>
      </c>
      <c r="X159" s="46" t="str">
        <f t="array" ref="X159">IFERROR(INDEX(#REF!,MATCH($Q159,#REF!,0)),"")</f>
        <v/>
      </c>
      <c r="Y159" s="46" t="str">
        <f t="array" ref="Y159">IFERROR(INDEX(#REF!,MATCH($Q159,#REF!,0)),"")</f>
        <v/>
      </c>
      <c r="Z159" s="46" t="str">
        <f t="array" ref="Z159">IFERROR(INDEX(#REF!,MATCH($Q159,#REF!,0)),"")</f>
        <v/>
      </c>
      <c r="AA159" s="46" t="e">
        <f t="shared" si="1"/>
        <v>#VALUE!</v>
      </c>
      <c r="AB159" s="44"/>
      <c r="AC159" s="44"/>
    </row>
    <row r="160" spans="1:29" ht="15.75" customHeight="1">
      <c r="A160" s="76"/>
      <c r="B160" s="76" t="s">
        <v>258</v>
      </c>
      <c r="C160" s="113" t="s">
        <v>2603</v>
      </c>
      <c r="D160" s="77" t="s">
        <v>53</v>
      </c>
      <c r="E160" s="77">
        <v>1</v>
      </c>
      <c r="F160" s="78">
        <v>4450</v>
      </c>
      <c r="G160" s="79" t="s">
        <v>54</v>
      </c>
      <c r="H160" s="87">
        <v>46204</v>
      </c>
      <c r="I160" s="61" t="s">
        <v>101</v>
      </c>
      <c r="J160" s="61" t="s">
        <v>56</v>
      </c>
      <c r="K160" s="61" t="s">
        <v>858</v>
      </c>
      <c r="L160" s="61" t="s">
        <v>91</v>
      </c>
      <c r="M160" s="62" t="s">
        <v>2451</v>
      </c>
      <c r="N160" s="70" t="s">
        <v>951</v>
      </c>
      <c r="O160" s="56" t="s">
        <v>2452</v>
      </c>
      <c r="P160" s="56"/>
      <c r="Q160" s="56"/>
      <c r="R160" s="57">
        <f t="array" ref="R160">IFERROR(INDEX('BANCO DE DADOS'!$C$3:$C305,MATCH(C160,'BANCO DE DADOS'!$B$3:$B305,0),0),"")</f>
        <v>0</v>
      </c>
      <c r="S160" s="57" t="str">
        <f t="array" ref="S160">IFERROR(INDEX('BANCO DE DADOS'!$D$3:$D305,MATCH(C160,'BANCO DE DADOS'!$B$3:$B305,0),0),"")</f>
        <v>COMPRA DE EQUIPAMENTOS PARA MANUTENÇÃO E OFICINA</v>
      </c>
      <c r="T160" s="56"/>
      <c r="U160" s="56"/>
      <c r="V160" s="57" t="str">
        <f t="array" ref="V160">IFERROR(INDEX(#REF!,MATCH($Q160,#REF!,0)),"")</f>
        <v/>
      </c>
      <c r="W160" s="57" t="str">
        <f t="array" ref="W160">IFERROR(INDEX(#REF!,MATCH($Q160,#REF!,0)),"")</f>
        <v/>
      </c>
      <c r="X160" s="58" t="str">
        <f t="array" ref="X160">IFERROR(INDEX(#REF!,MATCH($Q160,#REF!,0)),"")</f>
        <v/>
      </c>
      <c r="Y160" s="58" t="str">
        <f t="array" ref="Y160">IFERROR(INDEX(#REF!,MATCH($Q160,#REF!,0)),"")</f>
        <v/>
      </c>
      <c r="Z160" s="58" t="str">
        <f t="array" ref="Z160">IFERROR(INDEX(#REF!,MATCH($Q160,#REF!,0)),"")</f>
        <v/>
      </c>
      <c r="AA160" s="58" t="e">
        <f t="shared" si="1"/>
        <v>#VALUE!</v>
      </c>
      <c r="AB160" s="56"/>
      <c r="AC160" s="56"/>
    </row>
    <row r="161" spans="1:29" ht="15.75" customHeight="1">
      <c r="A161" s="71"/>
      <c r="B161" s="71" t="s">
        <v>242</v>
      </c>
      <c r="C161" s="107" t="s">
        <v>2603</v>
      </c>
      <c r="D161" s="72" t="s">
        <v>53</v>
      </c>
      <c r="E161" s="72">
        <v>1</v>
      </c>
      <c r="F161" s="73">
        <v>4450</v>
      </c>
      <c r="G161" s="74" t="s">
        <v>54</v>
      </c>
      <c r="H161" s="86">
        <v>46204</v>
      </c>
      <c r="I161" s="75" t="s">
        <v>101</v>
      </c>
      <c r="J161" s="75" t="s">
        <v>56</v>
      </c>
      <c r="K161" s="75" t="s">
        <v>858</v>
      </c>
      <c r="L161" s="75" t="s">
        <v>91</v>
      </c>
      <c r="M161" s="64" t="s">
        <v>2451</v>
      </c>
      <c r="N161" s="69" t="s">
        <v>951</v>
      </c>
      <c r="O161" s="44" t="s">
        <v>2452</v>
      </c>
      <c r="P161" s="44"/>
      <c r="Q161" s="44"/>
      <c r="R161" s="45">
        <f t="array" ref="R161">IFERROR(INDEX('BANCO DE DADOS'!$C$3:$C305,MATCH(C161,'BANCO DE DADOS'!$B$3:$B305,0),0),"")</f>
        <v>0</v>
      </c>
      <c r="S161" s="45" t="str">
        <f t="array" ref="S161">IFERROR(INDEX('BANCO DE DADOS'!$D$3:$D305,MATCH(C161,'BANCO DE DADOS'!$B$3:$B305,0),0),"")</f>
        <v>COMPRA DE EQUIPAMENTOS PARA MANUTENÇÃO E OFICINA</v>
      </c>
      <c r="T161" s="44"/>
      <c r="U161" s="44"/>
      <c r="V161" s="45" t="str">
        <f t="array" ref="V161">IFERROR(INDEX(#REF!,MATCH($Q161,#REF!,0)),"")</f>
        <v/>
      </c>
      <c r="W161" s="45" t="str">
        <f t="array" ref="W161">IFERROR(INDEX(#REF!,MATCH($Q161,#REF!,0)),"")</f>
        <v/>
      </c>
      <c r="X161" s="46" t="str">
        <f t="array" ref="X161">IFERROR(INDEX(#REF!,MATCH($Q161,#REF!,0)),"")</f>
        <v/>
      </c>
      <c r="Y161" s="46" t="str">
        <f t="array" ref="Y161">IFERROR(INDEX(#REF!,MATCH($Q161,#REF!,0)),"")</f>
        <v/>
      </c>
      <c r="Z161" s="46" t="str">
        <f t="array" ref="Z161">IFERROR(INDEX(#REF!,MATCH($Q161,#REF!,0)),"")</f>
        <v/>
      </c>
      <c r="AA161" s="46" t="e">
        <f t="shared" si="1"/>
        <v>#VALUE!</v>
      </c>
      <c r="AB161" s="44"/>
      <c r="AC161" s="44"/>
    </row>
    <row r="162" spans="1:29" ht="15.75" customHeight="1">
      <c r="A162" s="47" t="s">
        <v>1606</v>
      </c>
      <c r="B162" s="47" t="s">
        <v>51</v>
      </c>
      <c r="C162" s="60" t="s">
        <v>628</v>
      </c>
      <c r="D162" s="49" t="s">
        <v>53</v>
      </c>
      <c r="E162" s="49">
        <v>20</v>
      </c>
      <c r="F162" s="50">
        <v>4440</v>
      </c>
      <c r="G162" s="51" t="s">
        <v>54</v>
      </c>
      <c r="H162" s="52">
        <v>46204</v>
      </c>
      <c r="I162" s="53" t="s">
        <v>55</v>
      </c>
      <c r="J162" s="53" t="s">
        <v>56</v>
      </c>
      <c r="K162" s="53" t="s">
        <v>164</v>
      </c>
      <c r="L162" s="53" t="s">
        <v>58</v>
      </c>
      <c r="M162" s="54" t="s">
        <v>2498</v>
      </c>
      <c r="N162" s="56" t="s">
        <v>951</v>
      </c>
      <c r="O162" s="56" t="s">
        <v>2452</v>
      </c>
      <c r="P162" s="56"/>
      <c r="Q162" s="56"/>
      <c r="R162" s="57" t="s">
        <v>158</v>
      </c>
      <c r="S162" s="57" t="s">
        <v>515</v>
      </c>
      <c r="T162" s="56"/>
      <c r="U162" s="56"/>
      <c r="V162" s="57" t="str">
        <f t="array" ref="V162">IFERROR(INDEX(#REF!,MATCH($Q162,#REF!,0)),"")</f>
        <v/>
      </c>
      <c r="W162" s="57" t="str">
        <f t="array" ref="W162">IFERROR(INDEX(#REF!,MATCH($Q162,#REF!,0)),"")</f>
        <v/>
      </c>
      <c r="X162" s="58" t="str">
        <f t="array" ref="X162">IFERROR(INDEX(#REF!,MATCH($Q162,#REF!,0)),"")</f>
        <v/>
      </c>
      <c r="Y162" s="58" t="str">
        <f t="array" ref="Y162">IFERROR(INDEX(#REF!,MATCH($Q162,#REF!,0)),"")</f>
        <v/>
      </c>
      <c r="Z162" s="58" t="str">
        <f t="array" ref="Z162">IFERROR(INDEX(#REF!,MATCH($Q162,#REF!,0)),"")</f>
        <v/>
      </c>
      <c r="AA162" s="58" t="e">
        <f t="shared" si="1"/>
        <v>#VALUE!</v>
      </c>
      <c r="AB162" s="56"/>
      <c r="AC162" s="56"/>
    </row>
    <row r="163" spans="1:29" ht="15.75" customHeight="1">
      <c r="A163" s="71"/>
      <c r="B163" s="71" t="s">
        <v>51</v>
      </c>
      <c r="C163" s="107" t="s">
        <v>2604</v>
      </c>
      <c r="D163" s="72" t="s">
        <v>53</v>
      </c>
      <c r="E163" s="72">
        <v>6</v>
      </c>
      <c r="F163" s="73">
        <v>4200</v>
      </c>
      <c r="G163" s="74" t="s">
        <v>54</v>
      </c>
      <c r="H163" s="86">
        <v>46204</v>
      </c>
      <c r="I163" s="75" t="s">
        <v>101</v>
      </c>
      <c r="J163" s="75" t="s">
        <v>56</v>
      </c>
      <c r="K163" s="75" t="s">
        <v>858</v>
      </c>
      <c r="L163" s="75" t="s">
        <v>91</v>
      </c>
      <c r="M163" s="64" t="s">
        <v>2451</v>
      </c>
      <c r="N163" s="69" t="s">
        <v>951</v>
      </c>
      <c r="O163" s="44" t="s">
        <v>2452</v>
      </c>
      <c r="P163" s="44"/>
      <c r="Q163" s="44"/>
      <c r="R163" s="45" t="str">
        <f t="array" ref="R163">IFERROR(INDEX('BANCO DE DADOS'!$C$3:$C305,MATCH(C163,'BANCO DE DADOS'!$B$3:$B305,0),0),"")</f>
        <v>CEIB - EQUIPAMENTO PARA TREINAMENTO</v>
      </c>
      <c r="S163" s="45" t="str">
        <f t="array" ref="S163">IFERROR(INDEX('BANCO DE DADOS'!$D$3:$D305,MATCH(C163,'BANCO DE DADOS'!$B$3:$B305,0),0),"")</f>
        <v>COMPRA DE EQUIPAMENTOS DE TREINAMENTO E SIMULAÇÃO</v>
      </c>
      <c r="T163" s="44"/>
      <c r="U163" s="44"/>
      <c r="V163" s="45" t="str">
        <f t="array" ref="V163">IFERROR(INDEX(#REF!,MATCH($Q163,#REF!,0)),"")</f>
        <v/>
      </c>
      <c r="W163" s="45" t="str">
        <f t="array" ref="W163">IFERROR(INDEX(#REF!,MATCH($Q163,#REF!,0)),"")</f>
        <v/>
      </c>
      <c r="X163" s="46" t="str">
        <f t="array" ref="X163">IFERROR(INDEX(#REF!,MATCH($Q163,#REF!,0)),"")</f>
        <v/>
      </c>
      <c r="Y163" s="46" t="str">
        <f t="array" ref="Y163">IFERROR(INDEX(#REF!,MATCH($Q163,#REF!,0)),"")</f>
        <v/>
      </c>
      <c r="Z163" s="46" t="str">
        <f t="array" ref="Z163">IFERROR(INDEX(#REF!,MATCH($Q163,#REF!,0)),"")</f>
        <v/>
      </c>
      <c r="AA163" s="46" t="e">
        <f t="shared" si="1"/>
        <v>#VALUE!</v>
      </c>
      <c r="AB163" s="44"/>
      <c r="AC163" s="44"/>
    </row>
    <row r="164" spans="1:29" ht="15.75" customHeight="1">
      <c r="A164" s="76"/>
      <c r="B164" s="76" t="s">
        <v>295</v>
      </c>
      <c r="C164" s="113" t="s">
        <v>1198</v>
      </c>
      <c r="D164" s="77" t="s">
        <v>53</v>
      </c>
      <c r="E164" s="77">
        <v>3</v>
      </c>
      <c r="F164" s="78">
        <v>4200</v>
      </c>
      <c r="G164" s="79" t="s">
        <v>54</v>
      </c>
      <c r="H164" s="87">
        <v>46204</v>
      </c>
      <c r="I164" s="61" t="s">
        <v>101</v>
      </c>
      <c r="J164" s="61" t="s">
        <v>56</v>
      </c>
      <c r="K164" s="61" t="s">
        <v>858</v>
      </c>
      <c r="L164" s="61" t="s">
        <v>91</v>
      </c>
      <c r="M164" s="62" t="s">
        <v>2451</v>
      </c>
      <c r="N164" s="70" t="s">
        <v>951</v>
      </c>
      <c r="O164" s="56" t="s">
        <v>2452</v>
      </c>
      <c r="P164" s="56"/>
      <c r="Q164" s="56"/>
      <c r="R164" s="57" t="str">
        <f t="array" ref="R164">IFERROR(INDEX('BANCO DE DADOS'!$C$3:$C305,MATCH(C164,'BANCO DE DADOS'!$B$3:$B305,0),0),"")</f>
        <v/>
      </c>
      <c r="S164" s="57" t="str">
        <f t="array" ref="S164">IFERROR(INDEX('BANCO DE DADOS'!$D$3:$D305,MATCH(C164,'BANCO DE DADOS'!$B$3:$B305,0),0),"")</f>
        <v/>
      </c>
      <c r="T164" s="56"/>
      <c r="U164" s="56"/>
      <c r="V164" s="57" t="str">
        <f t="array" ref="V164">IFERROR(INDEX(#REF!,MATCH($Q164,#REF!,0)),"")</f>
        <v/>
      </c>
      <c r="W164" s="57" t="str">
        <f t="array" ref="W164">IFERROR(INDEX(#REF!,MATCH($Q164,#REF!,0)),"")</f>
        <v/>
      </c>
      <c r="X164" s="58" t="str">
        <f t="array" ref="X164">IFERROR(INDEX(#REF!,MATCH($Q164,#REF!,0)),"")</f>
        <v/>
      </c>
      <c r="Y164" s="58" t="str">
        <f t="array" ref="Y164">IFERROR(INDEX(#REF!,MATCH($Q164,#REF!,0)),"")</f>
        <v/>
      </c>
      <c r="Z164" s="58" t="str">
        <f t="array" ref="Z164">IFERROR(INDEX(#REF!,MATCH($Q164,#REF!,0)),"")</f>
        <v/>
      </c>
      <c r="AA164" s="58" t="e">
        <f t="shared" si="1"/>
        <v>#VALUE!</v>
      </c>
      <c r="AB164" s="56"/>
      <c r="AC164" s="56"/>
    </row>
    <row r="165" spans="1:29" ht="15.75" customHeight="1">
      <c r="A165" s="71"/>
      <c r="B165" s="71" t="s">
        <v>2493</v>
      </c>
      <c r="C165" s="107" t="s">
        <v>2605</v>
      </c>
      <c r="D165" s="72" t="s">
        <v>53</v>
      </c>
      <c r="E165" s="72">
        <v>1</v>
      </c>
      <c r="F165" s="73">
        <v>4000</v>
      </c>
      <c r="G165" s="74" t="s">
        <v>54</v>
      </c>
      <c r="H165" s="86">
        <v>46204</v>
      </c>
      <c r="I165" s="75" t="s">
        <v>101</v>
      </c>
      <c r="J165" s="75" t="s">
        <v>56</v>
      </c>
      <c r="K165" s="75" t="s">
        <v>858</v>
      </c>
      <c r="L165" s="75" t="s">
        <v>91</v>
      </c>
      <c r="M165" s="64" t="s">
        <v>2451</v>
      </c>
      <c r="N165" s="69" t="s">
        <v>951</v>
      </c>
      <c r="O165" s="44" t="s">
        <v>2452</v>
      </c>
      <c r="P165" s="44"/>
      <c r="Q165" s="44"/>
      <c r="R165" s="45" t="str">
        <f t="array" ref="R165">IFERROR(INDEX('BANCO DE DADOS'!$C$3:$C305,MATCH(C165,'BANCO DE DADOS'!$B$3:$B305,0),0),"")</f>
        <v/>
      </c>
      <c r="S165" s="45" t="str">
        <f t="array" ref="S165">IFERROR(INDEX('BANCO DE DADOS'!$D$3:$D305,MATCH(C165,'BANCO DE DADOS'!$B$3:$B305,0),0),"")</f>
        <v/>
      </c>
      <c r="T165" s="44"/>
      <c r="U165" s="44"/>
      <c r="V165" s="45" t="str">
        <f t="array" ref="V165">IFERROR(INDEX(#REF!,MATCH($Q165,#REF!,0)),"")</f>
        <v/>
      </c>
      <c r="W165" s="45" t="str">
        <f t="array" ref="W165">IFERROR(INDEX(#REF!,MATCH($Q165,#REF!,0)),"")</f>
        <v/>
      </c>
      <c r="X165" s="46" t="str">
        <f t="array" ref="X165">IFERROR(INDEX(#REF!,MATCH($Q165,#REF!,0)),"")</f>
        <v/>
      </c>
      <c r="Y165" s="46" t="str">
        <f t="array" ref="Y165">IFERROR(INDEX(#REF!,MATCH($Q165,#REF!,0)),"")</f>
        <v/>
      </c>
      <c r="Z165" s="46" t="str">
        <f t="array" ref="Z165">IFERROR(INDEX(#REF!,MATCH($Q165,#REF!,0)),"")</f>
        <v/>
      </c>
      <c r="AA165" s="46" t="e">
        <f t="shared" si="1"/>
        <v>#VALUE!</v>
      </c>
      <c r="AB165" s="44"/>
      <c r="AC165" s="44"/>
    </row>
    <row r="166" spans="1:29" ht="15.75" customHeight="1">
      <c r="A166" s="76"/>
      <c r="B166" s="76" t="s">
        <v>172</v>
      </c>
      <c r="C166" s="113" t="s">
        <v>2606</v>
      </c>
      <c r="D166" s="77" t="s">
        <v>53</v>
      </c>
      <c r="E166" s="77">
        <v>4</v>
      </c>
      <c r="F166" s="78">
        <v>4000</v>
      </c>
      <c r="G166" s="79" t="s">
        <v>54</v>
      </c>
      <c r="H166" s="87">
        <v>46204</v>
      </c>
      <c r="I166" s="61" t="s">
        <v>101</v>
      </c>
      <c r="J166" s="61" t="s">
        <v>56</v>
      </c>
      <c r="K166" s="61" t="s">
        <v>858</v>
      </c>
      <c r="L166" s="61" t="s">
        <v>91</v>
      </c>
      <c r="M166" s="62" t="s">
        <v>2451</v>
      </c>
      <c r="N166" s="70" t="s">
        <v>951</v>
      </c>
      <c r="O166" s="56" t="s">
        <v>2452</v>
      </c>
      <c r="P166" s="56"/>
      <c r="Q166" s="56"/>
      <c r="R166" s="57">
        <f t="array" ref="R166">IFERROR(INDEX('BANCO DE DADOS'!$C$3:$C305,MATCH(C166,'BANCO DE DADOS'!$B$3:$B305,0),0),"")</f>
        <v>0</v>
      </c>
      <c r="S166" s="57" t="str">
        <f t="array" ref="S166">IFERROR(INDEX('BANCO DE DADOS'!$D$3:$D305,MATCH(C166,'BANCO DE DADOS'!$B$3:$B305,0),0),"")</f>
        <v>COMPRA DE MÓVEIS PARA ÁREAS COMUNS</v>
      </c>
      <c r="T166" s="56"/>
      <c r="U166" s="56"/>
      <c r="V166" s="57" t="str">
        <f t="array" ref="V166">IFERROR(INDEX(#REF!,MATCH($Q166,#REF!,0)),"")</f>
        <v/>
      </c>
      <c r="W166" s="57" t="str">
        <f t="array" ref="W166">IFERROR(INDEX(#REF!,MATCH($Q166,#REF!,0)),"")</f>
        <v/>
      </c>
      <c r="X166" s="58" t="str">
        <f t="array" ref="X166">IFERROR(INDEX(#REF!,MATCH($Q166,#REF!,0)),"")</f>
        <v/>
      </c>
      <c r="Y166" s="58" t="str">
        <f t="array" ref="Y166">IFERROR(INDEX(#REF!,MATCH($Q166,#REF!,0)),"")</f>
        <v/>
      </c>
      <c r="Z166" s="58" t="str">
        <f t="array" ref="Z166">IFERROR(INDEX(#REF!,MATCH($Q166,#REF!,0)),"")</f>
        <v/>
      </c>
      <c r="AA166" s="58" t="e">
        <f t="shared" si="1"/>
        <v>#VALUE!</v>
      </c>
      <c r="AB166" s="56"/>
      <c r="AC166" s="56"/>
    </row>
    <row r="167" spans="1:29" ht="15.75" customHeight="1">
      <c r="A167" s="71"/>
      <c r="B167" s="71" t="s">
        <v>145</v>
      </c>
      <c r="C167" s="107" t="s">
        <v>2607</v>
      </c>
      <c r="D167" s="72" t="s">
        <v>53</v>
      </c>
      <c r="E167" s="72">
        <v>2</v>
      </c>
      <c r="F167" s="73">
        <v>4000</v>
      </c>
      <c r="G167" s="74" t="s">
        <v>54</v>
      </c>
      <c r="H167" s="86">
        <v>46204</v>
      </c>
      <c r="I167" s="75" t="s">
        <v>101</v>
      </c>
      <c r="J167" s="75" t="s">
        <v>56</v>
      </c>
      <c r="K167" s="75" t="s">
        <v>858</v>
      </c>
      <c r="L167" s="75" t="s">
        <v>91</v>
      </c>
      <c r="M167" s="64" t="s">
        <v>2451</v>
      </c>
      <c r="N167" s="69" t="s">
        <v>951</v>
      </c>
      <c r="O167" s="44" t="s">
        <v>2452</v>
      </c>
      <c r="P167" s="44"/>
      <c r="Q167" s="44"/>
      <c r="R167" s="45" t="str">
        <f t="array" ref="R167">IFERROR(INDEX('BANCO DE DADOS'!$C$3:$C305,MATCH(C167,'BANCO DE DADOS'!$B$3:$B305,0),0),"")</f>
        <v/>
      </c>
      <c r="S167" s="45" t="str">
        <f t="array" ref="S167">IFERROR(INDEX('BANCO DE DADOS'!$D$3:$D305,MATCH(C167,'BANCO DE DADOS'!$B$3:$B305,0),0),"")</f>
        <v/>
      </c>
      <c r="T167" s="44"/>
      <c r="U167" s="44"/>
      <c r="V167" s="45" t="str">
        <f t="array" ref="V167">IFERROR(INDEX(#REF!,MATCH($Q167,#REF!,0)),"")</f>
        <v/>
      </c>
      <c r="W167" s="45" t="str">
        <f t="array" ref="W167">IFERROR(INDEX(#REF!,MATCH($Q167,#REF!,0)),"")</f>
        <v/>
      </c>
      <c r="X167" s="46" t="str">
        <f t="array" ref="X167">IFERROR(INDEX(#REF!,MATCH($Q167,#REF!,0)),"")</f>
        <v/>
      </c>
      <c r="Y167" s="46" t="str">
        <f t="array" ref="Y167">IFERROR(INDEX(#REF!,MATCH($Q167,#REF!,0)),"")</f>
        <v/>
      </c>
      <c r="Z167" s="46" t="str">
        <f t="array" ref="Z167">IFERROR(INDEX(#REF!,MATCH($Q167,#REF!,0)),"")</f>
        <v/>
      </c>
      <c r="AA167" s="46" t="e">
        <f t="shared" si="1"/>
        <v>#VALUE!</v>
      </c>
      <c r="AB167" s="44"/>
      <c r="AC167" s="44"/>
    </row>
    <row r="168" spans="1:29" ht="15.75" customHeight="1">
      <c r="A168" s="76"/>
      <c r="B168" s="76" t="s">
        <v>245</v>
      </c>
      <c r="C168" s="113" t="s">
        <v>2608</v>
      </c>
      <c r="D168" s="77" t="s">
        <v>53</v>
      </c>
      <c r="E168" s="77">
        <v>2</v>
      </c>
      <c r="F168" s="78">
        <v>4000</v>
      </c>
      <c r="G168" s="79" t="s">
        <v>54</v>
      </c>
      <c r="H168" s="87">
        <v>46204</v>
      </c>
      <c r="I168" s="61" t="s">
        <v>101</v>
      </c>
      <c r="J168" s="61" t="s">
        <v>56</v>
      </c>
      <c r="K168" s="61" t="s">
        <v>858</v>
      </c>
      <c r="L168" s="61" t="s">
        <v>91</v>
      </c>
      <c r="M168" s="62" t="s">
        <v>2451</v>
      </c>
      <c r="N168" s="70" t="s">
        <v>951</v>
      </c>
      <c r="O168" s="56" t="s">
        <v>2452</v>
      </c>
      <c r="P168" s="56"/>
      <c r="Q168" s="56"/>
      <c r="R168" s="57" t="str">
        <f t="array" ref="R168">IFERROR(INDEX('BANCO DE DADOS'!$C$3:$C305,MATCH(C168,'BANCO DE DADOS'!$B$3:$B305,0),0),"")</f>
        <v/>
      </c>
      <c r="S168" s="57" t="str">
        <f t="array" ref="S168">IFERROR(INDEX('BANCO DE DADOS'!$D$3:$D305,MATCH(C168,'BANCO DE DADOS'!$B$3:$B305,0),0),"")</f>
        <v/>
      </c>
      <c r="T168" s="56"/>
      <c r="U168" s="56"/>
      <c r="V168" s="57" t="str">
        <f t="array" ref="V168">IFERROR(INDEX(#REF!,MATCH($Q168,#REF!,0)),"")</f>
        <v/>
      </c>
      <c r="W168" s="57" t="str">
        <f t="array" ref="W168">IFERROR(INDEX(#REF!,MATCH($Q168,#REF!,0)),"")</f>
        <v/>
      </c>
      <c r="X168" s="58" t="str">
        <f t="array" ref="X168">IFERROR(INDEX(#REF!,MATCH($Q168,#REF!,0)),"")</f>
        <v/>
      </c>
      <c r="Y168" s="58" t="str">
        <f t="array" ref="Y168">IFERROR(INDEX(#REF!,MATCH($Q168,#REF!,0)),"")</f>
        <v/>
      </c>
      <c r="Z168" s="58" t="str">
        <f t="array" ref="Z168">IFERROR(INDEX(#REF!,MATCH($Q168,#REF!,0)),"")</f>
        <v/>
      </c>
      <c r="AA168" s="58" t="e">
        <f t="shared" si="1"/>
        <v>#VALUE!</v>
      </c>
      <c r="AB168" s="56"/>
      <c r="AC168" s="56"/>
    </row>
    <row r="169" spans="1:29" ht="15.75" customHeight="1">
      <c r="A169" s="71"/>
      <c r="B169" s="71" t="s">
        <v>254</v>
      </c>
      <c r="C169" s="107" t="s">
        <v>2605</v>
      </c>
      <c r="D169" s="72" t="s">
        <v>53</v>
      </c>
      <c r="E169" s="72">
        <v>1</v>
      </c>
      <c r="F169" s="73">
        <v>4000</v>
      </c>
      <c r="G169" s="74" t="s">
        <v>54</v>
      </c>
      <c r="H169" s="86">
        <v>46204</v>
      </c>
      <c r="I169" s="75" t="s">
        <v>101</v>
      </c>
      <c r="J169" s="75" t="s">
        <v>56</v>
      </c>
      <c r="K169" s="75" t="s">
        <v>858</v>
      </c>
      <c r="L169" s="75" t="s">
        <v>91</v>
      </c>
      <c r="M169" s="64" t="s">
        <v>2451</v>
      </c>
      <c r="N169" s="69" t="s">
        <v>951</v>
      </c>
      <c r="O169" s="44" t="s">
        <v>2452</v>
      </c>
      <c r="P169" s="44"/>
      <c r="Q169" s="44"/>
      <c r="R169" s="45" t="str">
        <f t="array" ref="R169">IFERROR(INDEX('BANCO DE DADOS'!$C$3:$C305,MATCH(C169,'BANCO DE DADOS'!$B$3:$B305,0),0),"")</f>
        <v/>
      </c>
      <c r="S169" s="45" t="str">
        <f t="array" ref="S169">IFERROR(INDEX('BANCO DE DADOS'!$D$3:$D305,MATCH(C169,'BANCO DE DADOS'!$B$3:$B305,0),0),"")</f>
        <v/>
      </c>
      <c r="T169" s="44"/>
      <c r="U169" s="44"/>
      <c r="V169" s="45" t="str">
        <f t="array" ref="V169">IFERROR(INDEX(#REF!,MATCH($Q169,#REF!,0)),"")</f>
        <v/>
      </c>
      <c r="W169" s="45" t="str">
        <f t="array" ref="W169">IFERROR(INDEX(#REF!,MATCH($Q169,#REF!,0)),"")</f>
        <v/>
      </c>
      <c r="X169" s="46" t="str">
        <f t="array" ref="X169">IFERROR(INDEX(#REF!,MATCH($Q169,#REF!,0)),"")</f>
        <v/>
      </c>
      <c r="Y169" s="46" t="str">
        <f t="array" ref="Y169">IFERROR(INDEX(#REF!,MATCH($Q169,#REF!,0)),"")</f>
        <v/>
      </c>
      <c r="Z169" s="46" t="str">
        <f t="array" ref="Z169">IFERROR(INDEX(#REF!,MATCH($Q169,#REF!,0)),"")</f>
        <v/>
      </c>
      <c r="AA169" s="46" t="e">
        <f t="shared" si="1"/>
        <v>#VALUE!</v>
      </c>
      <c r="AB169" s="44"/>
      <c r="AC169" s="44"/>
    </row>
    <row r="170" spans="1:29" ht="15.75" customHeight="1">
      <c r="A170" s="76"/>
      <c r="B170" s="76" t="s">
        <v>1476</v>
      </c>
      <c r="C170" s="113" t="s">
        <v>2609</v>
      </c>
      <c r="D170" s="77" t="s">
        <v>53</v>
      </c>
      <c r="E170" s="77">
        <v>2</v>
      </c>
      <c r="F170" s="78">
        <v>4000</v>
      </c>
      <c r="G170" s="79" t="s">
        <v>54</v>
      </c>
      <c r="H170" s="87">
        <v>46204</v>
      </c>
      <c r="I170" s="61" t="s">
        <v>101</v>
      </c>
      <c r="J170" s="61" t="s">
        <v>56</v>
      </c>
      <c r="K170" s="61" t="s">
        <v>858</v>
      </c>
      <c r="L170" s="61" t="s">
        <v>91</v>
      </c>
      <c r="M170" s="62" t="s">
        <v>2451</v>
      </c>
      <c r="N170" s="70" t="s">
        <v>951</v>
      </c>
      <c r="O170" s="56" t="s">
        <v>2452</v>
      </c>
      <c r="P170" s="56"/>
      <c r="Q170" s="56"/>
      <c r="R170" s="57" t="str">
        <f t="array" ref="R170">IFERROR(INDEX('BANCO DE DADOS'!$C$3:$C305,MATCH(C170,'BANCO DE DADOS'!$B$3:$B305,0),0),"")</f>
        <v/>
      </c>
      <c r="S170" s="57" t="str">
        <f t="array" ref="S170">IFERROR(INDEX('BANCO DE DADOS'!$D$3:$D305,MATCH(C170,'BANCO DE DADOS'!$B$3:$B305,0),0),"")</f>
        <v/>
      </c>
      <c r="T170" s="56"/>
      <c r="U170" s="56"/>
      <c r="V170" s="57" t="str">
        <f t="array" ref="V170">IFERROR(INDEX(#REF!,MATCH($Q170,#REF!,0)),"")</f>
        <v/>
      </c>
      <c r="W170" s="57" t="str">
        <f t="array" ref="W170">IFERROR(INDEX(#REF!,MATCH($Q170,#REF!,0)),"")</f>
        <v/>
      </c>
      <c r="X170" s="58" t="str">
        <f t="array" ref="X170">IFERROR(INDEX(#REF!,MATCH($Q170,#REF!,0)),"")</f>
        <v/>
      </c>
      <c r="Y170" s="58" t="str">
        <f t="array" ref="Y170">IFERROR(INDEX(#REF!,MATCH($Q170,#REF!,0)),"")</f>
        <v/>
      </c>
      <c r="Z170" s="58" t="str">
        <f t="array" ref="Z170">IFERROR(INDEX(#REF!,MATCH($Q170,#REF!,0)),"")</f>
        <v/>
      </c>
      <c r="AA170" s="58" t="e">
        <f t="shared" si="1"/>
        <v>#VALUE!</v>
      </c>
      <c r="AB170" s="56"/>
      <c r="AC170" s="56"/>
    </row>
    <row r="171" spans="1:29" ht="15.75" customHeight="1">
      <c r="A171" s="35" t="s">
        <v>1503</v>
      </c>
      <c r="B171" s="35" t="s">
        <v>51</v>
      </c>
      <c r="C171" s="36" t="s">
        <v>1196</v>
      </c>
      <c r="D171" s="37" t="s">
        <v>53</v>
      </c>
      <c r="E171" s="37">
        <v>4</v>
      </c>
      <c r="F171" s="38">
        <v>3960</v>
      </c>
      <c r="G171" s="39" t="s">
        <v>54</v>
      </c>
      <c r="H171" s="40">
        <v>46204</v>
      </c>
      <c r="I171" s="41" t="s">
        <v>55</v>
      </c>
      <c r="J171" s="41" t="s">
        <v>56</v>
      </c>
      <c r="K171" s="41" t="s">
        <v>164</v>
      </c>
      <c r="L171" s="41" t="s">
        <v>91</v>
      </c>
      <c r="M171" s="42" t="s">
        <v>73</v>
      </c>
      <c r="N171" s="44" t="s">
        <v>951</v>
      </c>
      <c r="O171" s="44" t="s">
        <v>2452</v>
      </c>
      <c r="P171" s="44"/>
      <c r="Q171" s="44"/>
      <c r="R171" s="45" t="s">
        <v>221</v>
      </c>
      <c r="S171" s="45" t="s">
        <v>222</v>
      </c>
      <c r="T171" s="44"/>
      <c r="U171" s="44"/>
      <c r="V171" s="45" t="str">
        <f t="array" ref="V171">IFERROR(INDEX(#REF!,MATCH($Q171,#REF!,0)),"")</f>
        <v/>
      </c>
      <c r="W171" s="45" t="str">
        <f t="array" ref="W171">IFERROR(INDEX(#REF!,MATCH($Q171,#REF!,0)),"")</f>
        <v/>
      </c>
      <c r="X171" s="46" t="str">
        <f t="array" ref="X171">IFERROR(INDEX(#REF!,MATCH($Q171,#REF!,0)),"")</f>
        <v/>
      </c>
      <c r="Y171" s="46" t="str">
        <f t="array" ref="Y171">IFERROR(INDEX(#REF!,MATCH($Q171,#REF!,0)),"")</f>
        <v/>
      </c>
      <c r="Z171" s="46" t="str">
        <f t="array" ref="Z171">IFERROR(INDEX(#REF!,MATCH($Q171,#REF!,0)),"")</f>
        <v/>
      </c>
      <c r="AA171" s="46" t="e">
        <f t="shared" si="1"/>
        <v>#VALUE!</v>
      </c>
      <c r="AB171" s="44"/>
      <c r="AC171" s="44"/>
    </row>
    <row r="172" spans="1:29" ht="15.75" customHeight="1">
      <c r="A172" s="76"/>
      <c r="B172" s="76" t="s">
        <v>317</v>
      </c>
      <c r="C172" s="113" t="s">
        <v>2610</v>
      </c>
      <c r="D172" s="77" t="s">
        <v>53</v>
      </c>
      <c r="E172" s="77">
        <v>1</v>
      </c>
      <c r="F172" s="78">
        <v>3800</v>
      </c>
      <c r="G172" s="79" t="s">
        <v>54</v>
      </c>
      <c r="H172" s="87">
        <v>46174</v>
      </c>
      <c r="I172" s="61" t="s">
        <v>101</v>
      </c>
      <c r="J172" s="61" t="s">
        <v>56</v>
      </c>
      <c r="K172" s="61" t="s">
        <v>858</v>
      </c>
      <c r="L172" s="61" t="s">
        <v>91</v>
      </c>
      <c r="M172" s="62" t="s">
        <v>2451</v>
      </c>
      <c r="N172" s="70" t="s">
        <v>951</v>
      </c>
      <c r="O172" s="56" t="s">
        <v>2452</v>
      </c>
      <c r="P172" s="56"/>
      <c r="Q172" s="56"/>
      <c r="R172" s="57" t="str">
        <f t="array" ref="R172">IFERROR(INDEX('BANCO DE DADOS'!$C$3:$C305,MATCH(C172,'BANCO DE DADOS'!$B$3:$B305,0),0),"")</f>
        <v/>
      </c>
      <c r="S172" s="57" t="str">
        <f t="array" ref="S172">IFERROR(INDEX('BANCO DE DADOS'!$D$3:$D305,MATCH(C172,'BANCO DE DADOS'!$B$3:$B305,0),0),"")</f>
        <v/>
      </c>
      <c r="T172" s="56"/>
      <c r="U172" s="56"/>
      <c r="V172" s="57" t="str">
        <f t="array" ref="V172">IFERROR(INDEX(#REF!,MATCH($Q172,#REF!,0)),"")</f>
        <v/>
      </c>
      <c r="W172" s="57" t="str">
        <f t="array" ref="W172">IFERROR(INDEX(#REF!,MATCH($Q172,#REF!,0)),"")</f>
        <v/>
      </c>
      <c r="X172" s="58" t="str">
        <f t="array" ref="X172">IFERROR(INDEX(#REF!,MATCH($Q172,#REF!,0)),"")</f>
        <v/>
      </c>
      <c r="Y172" s="58" t="str">
        <f t="array" ref="Y172">IFERROR(INDEX(#REF!,MATCH($Q172,#REF!,0)),"")</f>
        <v/>
      </c>
      <c r="Z172" s="58" t="str">
        <f t="array" ref="Z172">IFERROR(INDEX(#REF!,MATCH($Q172,#REF!,0)),"")</f>
        <v/>
      </c>
      <c r="AA172" s="58" t="e">
        <f t="shared" si="1"/>
        <v>#VALUE!</v>
      </c>
      <c r="AB172" s="56"/>
      <c r="AC172" s="56"/>
    </row>
    <row r="173" spans="1:29" ht="15.75" customHeight="1">
      <c r="A173" s="71"/>
      <c r="B173" s="71" t="s">
        <v>219</v>
      </c>
      <c r="C173" s="107" t="s">
        <v>2596</v>
      </c>
      <c r="D173" s="72" t="s">
        <v>53</v>
      </c>
      <c r="E173" s="72">
        <v>2</v>
      </c>
      <c r="F173" s="73">
        <v>3600</v>
      </c>
      <c r="G173" s="74" t="s">
        <v>54</v>
      </c>
      <c r="H173" s="86">
        <v>46174</v>
      </c>
      <c r="I173" s="75" t="s">
        <v>101</v>
      </c>
      <c r="J173" s="75" t="s">
        <v>56</v>
      </c>
      <c r="K173" s="75" t="s">
        <v>858</v>
      </c>
      <c r="L173" s="75" t="s">
        <v>91</v>
      </c>
      <c r="M173" s="64" t="s">
        <v>2451</v>
      </c>
      <c r="N173" s="69" t="s">
        <v>951</v>
      </c>
      <c r="O173" s="44" t="s">
        <v>2452</v>
      </c>
      <c r="P173" s="44"/>
      <c r="Q173" s="44"/>
      <c r="R173" s="45" t="str">
        <f t="array" ref="R173">IFERROR(INDEX('BANCO DE DADOS'!$C$3:$C305,MATCH(C173,'BANCO DE DADOS'!$B$3:$B305,0),0),"")</f>
        <v/>
      </c>
      <c r="S173" s="45" t="str">
        <f t="array" ref="S173">IFERROR(INDEX('BANCO DE DADOS'!$D$3:$D305,MATCH(C173,'BANCO DE DADOS'!$B$3:$B305,0),0),"")</f>
        <v/>
      </c>
      <c r="T173" s="44"/>
      <c r="U173" s="44"/>
      <c r="V173" s="45" t="str">
        <f t="array" ref="V173">IFERROR(INDEX(#REF!,MATCH($Q173,#REF!,0)),"")</f>
        <v/>
      </c>
      <c r="W173" s="45" t="str">
        <f t="array" ref="W173">IFERROR(INDEX(#REF!,MATCH($Q173,#REF!,0)),"")</f>
        <v/>
      </c>
      <c r="X173" s="46" t="str">
        <f t="array" ref="X173">IFERROR(INDEX(#REF!,MATCH($Q173,#REF!,0)),"")</f>
        <v/>
      </c>
      <c r="Y173" s="46" t="str">
        <f t="array" ref="Y173">IFERROR(INDEX(#REF!,MATCH($Q173,#REF!,0)),"")</f>
        <v/>
      </c>
      <c r="Z173" s="46" t="str">
        <f t="array" ref="Z173">IFERROR(INDEX(#REF!,MATCH($Q173,#REF!,0)),"")</f>
        <v/>
      </c>
      <c r="AA173" s="46" t="e">
        <f t="shared" si="1"/>
        <v>#VALUE!</v>
      </c>
      <c r="AB173" s="44"/>
      <c r="AC173" s="44"/>
    </row>
    <row r="174" spans="1:29" ht="15.75" customHeight="1">
      <c r="A174" s="76"/>
      <c r="B174" s="76" t="s">
        <v>291</v>
      </c>
      <c r="C174" s="113" t="s">
        <v>2611</v>
      </c>
      <c r="D174" s="77" t="s">
        <v>53</v>
      </c>
      <c r="E174" s="77">
        <v>1</v>
      </c>
      <c r="F174" s="78">
        <v>3500</v>
      </c>
      <c r="G174" s="79" t="s">
        <v>54</v>
      </c>
      <c r="H174" s="87">
        <v>46174</v>
      </c>
      <c r="I174" s="61" t="s">
        <v>101</v>
      </c>
      <c r="J174" s="61" t="s">
        <v>56</v>
      </c>
      <c r="K174" s="61" t="s">
        <v>858</v>
      </c>
      <c r="L174" s="61" t="s">
        <v>84</v>
      </c>
      <c r="M174" s="62" t="s">
        <v>2451</v>
      </c>
      <c r="N174" s="70" t="s">
        <v>951</v>
      </c>
      <c r="O174" s="56" t="s">
        <v>2452</v>
      </c>
      <c r="P174" s="56"/>
      <c r="Q174" s="56"/>
      <c r="R174" s="57" t="str">
        <f t="array" ref="R174">IFERROR(INDEX('BANCO DE DADOS'!$C$3:$C305,MATCH(C174,'BANCO DE DADOS'!$B$3:$B305,0),0),"")</f>
        <v/>
      </c>
      <c r="S174" s="57" t="str">
        <f t="array" ref="S174">IFERROR(INDEX('BANCO DE DADOS'!$D$3:$D305,MATCH(C174,'BANCO DE DADOS'!$B$3:$B305,0),0),"")</f>
        <v/>
      </c>
      <c r="T174" s="56"/>
      <c r="U174" s="56"/>
      <c r="V174" s="57" t="str">
        <f t="array" ref="V174">IFERROR(INDEX(#REF!,MATCH($Q174,#REF!,0)),"")</f>
        <v/>
      </c>
      <c r="W174" s="57" t="str">
        <f t="array" ref="W174">IFERROR(INDEX(#REF!,MATCH($Q174,#REF!,0)),"")</f>
        <v/>
      </c>
      <c r="X174" s="58" t="str">
        <f t="array" ref="X174">IFERROR(INDEX(#REF!,MATCH($Q174,#REF!,0)),"")</f>
        <v/>
      </c>
      <c r="Y174" s="58" t="str">
        <f t="array" ref="Y174">IFERROR(INDEX(#REF!,MATCH($Q174,#REF!,0)),"")</f>
        <v/>
      </c>
      <c r="Z174" s="58" t="str">
        <f t="array" ref="Z174">IFERROR(INDEX(#REF!,MATCH($Q174,#REF!,0)),"")</f>
        <v/>
      </c>
      <c r="AA174" s="58" t="e">
        <f t="shared" si="1"/>
        <v>#VALUE!</v>
      </c>
      <c r="AB174" s="56"/>
      <c r="AC174" s="56"/>
    </row>
    <row r="175" spans="1:29" ht="15.75" customHeight="1">
      <c r="A175" s="71"/>
      <c r="B175" s="71" t="s">
        <v>233</v>
      </c>
      <c r="C175" s="107" t="s">
        <v>2565</v>
      </c>
      <c r="D175" s="72" t="s">
        <v>53</v>
      </c>
      <c r="E175" s="72">
        <v>1</v>
      </c>
      <c r="F175" s="73">
        <v>3500</v>
      </c>
      <c r="G175" s="74" t="s">
        <v>54</v>
      </c>
      <c r="H175" s="86">
        <v>46174</v>
      </c>
      <c r="I175" s="75" t="s">
        <v>101</v>
      </c>
      <c r="J175" s="75" t="s">
        <v>56</v>
      </c>
      <c r="K175" s="75" t="s">
        <v>858</v>
      </c>
      <c r="L175" s="75" t="s">
        <v>91</v>
      </c>
      <c r="M175" s="64" t="s">
        <v>2451</v>
      </c>
      <c r="N175" s="69" t="s">
        <v>951</v>
      </c>
      <c r="O175" s="44" t="s">
        <v>2452</v>
      </c>
      <c r="P175" s="44"/>
      <c r="Q175" s="44"/>
      <c r="R175" s="45" t="str">
        <f t="array" ref="R175">IFERROR(INDEX('BANCO DE DADOS'!$C$3:$C305,MATCH(C175,'BANCO DE DADOS'!$B$3:$B305,0),0),"")</f>
        <v/>
      </c>
      <c r="S175" s="45" t="str">
        <f t="array" ref="S175">IFERROR(INDEX('BANCO DE DADOS'!$D$3:$D305,MATCH(C175,'BANCO DE DADOS'!$B$3:$B305,0),0),"")</f>
        <v/>
      </c>
      <c r="T175" s="44"/>
      <c r="U175" s="44"/>
      <c r="V175" s="45" t="str">
        <f t="array" ref="V175">IFERROR(INDEX(#REF!,MATCH($Q175,#REF!,0)),"")</f>
        <v/>
      </c>
      <c r="W175" s="45" t="str">
        <f t="array" ref="W175">IFERROR(INDEX(#REF!,MATCH($Q175,#REF!,0)),"")</f>
        <v/>
      </c>
      <c r="X175" s="46" t="str">
        <f t="array" ref="X175">IFERROR(INDEX(#REF!,MATCH($Q175,#REF!,0)),"")</f>
        <v/>
      </c>
      <c r="Y175" s="46" t="str">
        <f t="array" ref="Y175">IFERROR(INDEX(#REF!,MATCH($Q175,#REF!,0)),"")</f>
        <v/>
      </c>
      <c r="Z175" s="46" t="str">
        <f t="array" ref="Z175">IFERROR(INDEX(#REF!,MATCH($Q175,#REF!,0)),"")</f>
        <v/>
      </c>
      <c r="AA175" s="46" t="e">
        <f t="shared" si="1"/>
        <v>#VALUE!</v>
      </c>
      <c r="AB175" s="44"/>
      <c r="AC175" s="44"/>
    </row>
    <row r="176" spans="1:29" ht="15.75" customHeight="1">
      <c r="A176" s="76"/>
      <c r="B176" s="76" t="s">
        <v>291</v>
      </c>
      <c r="C176" s="113" t="s">
        <v>2612</v>
      </c>
      <c r="D176" s="77" t="s">
        <v>53</v>
      </c>
      <c r="E176" s="77">
        <v>6</v>
      </c>
      <c r="F176" s="78">
        <v>3480</v>
      </c>
      <c r="G176" s="79" t="s">
        <v>54</v>
      </c>
      <c r="H176" s="87">
        <v>46174</v>
      </c>
      <c r="I176" s="61" t="s">
        <v>101</v>
      </c>
      <c r="J176" s="61" t="s">
        <v>56</v>
      </c>
      <c r="K176" s="61" t="s">
        <v>858</v>
      </c>
      <c r="L176" s="61" t="s">
        <v>84</v>
      </c>
      <c r="M176" s="62" t="s">
        <v>2451</v>
      </c>
      <c r="N176" s="70" t="s">
        <v>951</v>
      </c>
      <c r="O176" s="56" t="s">
        <v>2452</v>
      </c>
      <c r="P176" s="56"/>
      <c r="Q176" s="56"/>
      <c r="R176" s="57" t="str">
        <f t="array" ref="R176">IFERROR(INDEX('BANCO DE DADOS'!$C$3:$C305,MATCH(C176,'BANCO DE DADOS'!$B$3:$B305,0),0),"")</f>
        <v/>
      </c>
      <c r="S176" s="57" t="str">
        <f t="array" ref="S176">IFERROR(INDEX('BANCO DE DADOS'!$D$3:$D305,MATCH(C176,'BANCO DE DADOS'!$B$3:$B305,0),0),"")</f>
        <v/>
      </c>
      <c r="T176" s="56"/>
      <c r="U176" s="56"/>
      <c r="V176" s="57" t="str">
        <f t="array" ref="V176">IFERROR(INDEX(#REF!,MATCH($Q176,#REF!,0)),"")</f>
        <v/>
      </c>
      <c r="W176" s="57" t="str">
        <f t="array" ref="W176">IFERROR(INDEX(#REF!,MATCH($Q176,#REF!,0)),"")</f>
        <v/>
      </c>
      <c r="X176" s="58" t="str">
        <f t="array" ref="X176">IFERROR(INDEX(#REF!,MATCH($Q176,#REF!,0)),"")</f>
        <v/>
      </c>
      <c r="Y176" s="58" t="str">
        <f t="array" ref="Y176">IFERROR(INDEX(#REF!,MATCH($Q176,#REF!,0)),"")</f>
        <v/>
      </c>
      <c r="Z176" s="58" t="str">
        <f t="array" ref="Z176">IFERROR(INDEX(#REF!,MATCH($Q176,#REF!,0)),"")</f>
        <v/>
      </c>
      <c r="AA176" s="58" t="e">
        <f t="shared" si="1"/>
        <v>#VALUE!</v>
      </c>
      <c r="AB176" s="56"/>
      <c r="AC176" s="56"/>
    </row>
    <row r="177" spans="1:29" ht="15.75" customHeight="1">
      <c r="A177" s="35" t="s">
        <v>1612</v>
      </c>
      <c r="B177" s="35" t="s">
        <v>51</v>
      </c>
      <c r="C177" s="36" t="s">
        <v>2613</v>
      </c>
      <c r="D177" s="37" t="s">
        <v>53</v>
      </c>
      <c r="E177" s="37">
        <v>15</v>
      </c>
      <c r="F177" s="38">
        <v>3240</v>
      </c>
      <c r="G177" s="39" t="s">
        <v>54</v>
      </c>
      <c r="H177" s="40">
        <v>46174</v>
      </c>
      <c r="I177" s="41" t="s">
        <v>55</v>
      </c>
      <c r="J177" s="41" t="s">
        <v>56</v>
      </c>
      <c r="K177" s="41" t="s">
        <v>164</v>
      </c>
      <c r="L177" s="41" t="s">
        <v>91</v>
      </c>
      <c r="M177" s="42" t="s">
        <v>2517</v>
      </c>
      <c r="N177" s="44" t="s">
        <v>951</v>
      </c>
      <c r="O177" s="44" t="s">
        <v>2452</v>
      </c>
      <c r="P177" s="44"/>
      <c r="Q177" s="44"/>
      <c r="R177" s="45" t="s">
        <v>158</v>
      </c>
      <c r="S177" s="45" t="s">
        <v>1222</v>
      </c>
      <c r="T177" s="44"/>
      <c r="U177" s="44"/>
      <c r="V177" s="45" t="str">
        <f t="array" ref="V177">IFERROR(INDEX(#REF!,MATCH($Q177,#REF!,0)),"")</f>
        <v/>
      </c>
      <c r="W177" s="45" t="str">
        <f t="array" ref="W177">IFERROR(INDEX(#REF!,MATCH($Q177,#REF!,0)),"")</f>
        <v/>
      </c>
      <c r="X177" s="46" t="str">
        <f t="array" ref="X177">IFERROR(INDEX(#REF!,MATCH($Q177,#REF!,0)),"")</f>
        <v/>
      </c>
      <c r="Y177" s="46" t="str">
        <f t="array" ref="Y177">IFERROR(INDEX(#REF!,MATCH($Q177,#REF!,0)),"")</f>
        <v/>
      </c>
      <c r="Z177" s="46" t="str">
        <f t="array" ref="Z177">IFERROR(INDEX(#REF!,MATCH($Q177,#REF!,0)),"")</f>
        <v/>
      </c>
      <c r="AA177" s="46" t="e">
        <f t="shared" si="1"/>
        <v>#VALUE!</v>
      </c>
      <c r="AB177" s="44"/>
      <c r="AC177" s="44"/>
    </row>
    <row r="178" spans="1:29" ht="15.75" customHeight="1">
      <c r="A178" s="47" t="s">
        <v>1697</v>
      </c>
      <c r="B178" s="47" t="s">
        <v>51</v>
      </c>
      <c r="C178" s="60" t="s">
        <v>2614</v>
      </c>
      <c r="D178" s="49" t="s">
        <v>53</v>
      </c>
      <c r="E178" s="49">
        <v>40</v>
      </c>
      <c r="F178" s="50">
        <v>3200</v>
      </c>
      <c r="G178" s="51" t="s">
        <v>54</v>
      </c>
      <c r="H178" s="52">
        <v>46174</v>
      </c>
      <c r="I178" s="53" t="s">
        <v>55</v>
      </c>
      <c r="J178" s="53" t="s">
        <v>56</v>
      </c>
      <c r="K178" s="53" t="s">
        <v>164</v>
      </c>
      <c r="L178" s="53" t="s">
        <v>84</v>
      </c>
      <c r="M178" s="54" t="s">
        <v>2534</v>
      </c>
      <c r="N178" s="56" t="s">
        <v>951</v>
      </c>
      <c r="O178" s="56" t="s">
        <v>2452</v>
      </c>
      <c r="P178" s="56"/>
      <c r="Q178" s="56"/>
      <c r="R178" s="57" t="s">
        <v>221</v>
      </c>
      <c r="S178" s="57" t="s">
        <v>360</v>
      </c>
      <c r="T178" s="56"/>
      <c r="U178" s="56"/>
      <c r="V178" s="57" t="str">
        <f t="array" ref="V178">IFERROR(INDEX(#REF!,MATCH($Q178,#REF!,0)),"")</f>
        <v/>
      </c>
      <c r="W178" s="57" t="str">
        <f t="array" ref="W178">IFERROR(INDEX(#REF!,MATCH($Q178,#REF!,0)),"")</f>
        <v/>
      </c>
      <c r="X178" s="58" t="str">
        <f t="array" ref="X178">IFERROR(INDEX(#REF!,MATCH($Q178,#REF!,0)),"")</f>
        <v/>
      </c>
      <c r="Y178" s="58" t="str">
        <f t="array" ref="Y178">IFERROR(INDEX(#REF!,MATCH($Q178,#REF!,0)),"")</f>
        <v/>
      </c>
      <c r="Z178" s="58" t="str">
        <f t="array" ref="Z178">IFERROR(INDEX(#REF!,MATCH($Q178,#REF!,0)),"")</f>
        <v/>
      </c>
      <c r="AA178" s="58" t="e">
        <f t="shared" si="1"/>
        <v>#VALUE!</v>
      </c>
      <c r="AB178" s="56"/>
      <c r="AC178" s="56"/>
    </row>
    <row r="179" spans="1:29" ht="15.75" customHeight="1">
      <c r="A179" s="71"/>
      <c r="B179" s="71" t="s">
        <v>775</v>
      </c>
      <c r="C179" s="107" t="s">
        <v>2615</v>
      </c>
      <c r="D179" s="72" t="s">
        <v>53</v>
      </c>
      <c r="E179" s="72">
        <v>4</v>
      </c>
      <c r="F179" s="73">
        <v>3200</v>
      </c>
      <c r="G179" s="74" t="s">
        <v>54</v>
      </c>
      <c r="H179" s="86">
        <v>46174</v>
      </c>
      <c r="I179" s="75" t="s">
        <v>101</v>
      </c>
      <c r="J179" s="75" t="s">
        <v>56</v>
      </c>
      <c r="K179" s="75" t="s">
        <v>858</v>
      </c>
      <c r="L179" s="75" t="s">
        <v>91</v>
      </c>
      <c r="M179" s="64" t="s">
        <v>2451</v>
      </c>
      <c r="N179" s="69" t="s">
        <v>951</v>
      </c>
      <c r="O179" s="44" t="s">
        <v>2452</v>
      </c>
      <c r="P179" s="44"/>
      <c r="Q179" s="44"/>
      <c r="R179" s="45">
        <f t="array" ref="R179">IFERROR(INDEX('BANCO DE DADOS'!$C$3:$C305,MATCH(C179,'BANCO DE DADOS'!$B$3:$B305,0),0),"")</f>
        <v>0</v>
      </c>
      <c r="S179" s="45" t="str">
        <f t="array" ref="S179">IFERROR(INDEX('BANCO DE DADOS'!$D$3:$D305,MATCH(C179,'BANCO DE DADOS'!$B$3:$B305,0),0),"")</f>
        <v>COMPRA DE MÓVEIS PARA ÁREAS COMUNS</v>
      </c>
      <c r="T179" s="44"/>
      <c r="U179" s="44"/>
      <c r="V179" s="45" t="str">
        <f t="array" ref="V179">IFERROR(INDEX(#REF!,MATCH($Q179,#REF!,0)),"")</f>
        <v/>
      </c>
      <c r="W179" s="45" t="str">
        <f t="array" ref="W179">IFERROR(INDEX(#REF!,MATCH($Q179,#REF!,0)),"")</f>
        <v/>
      </c>
      <c r="X179" s="46" t="str">
        <f t="array" ref="X179">IFERROR(INDEX(#REF!,MATCH($Q179,#REF!,0)),"")</f>
        <v/>
      </c>
      <c r="Y179" s="46" t="str">
        <f t="array" ref="Y179">IFERROR(INDEX(#REF!,MATCH($Q179,#REF!,0)),"")</f>
        <v/>
      </c>
      <c r="Z179" s="46" t="str">
        <f t="array" ref="Z179">IFERROR(INDEX(#REF!,MATCH($Q179,#REF!,0)),"")</f>
        <v/>
      </c>
      <c r="AA179" s="46" t="e">
        <f t="shared" si="1"/>
        <v>#VALUE!</v>
      </c>
      <c r="AB179" s="44"/>
      <c r="AC179" s="44"/>
    </row>
    <row r="180" spans="1:29" ht="15.75" customHeight="1">
      <c r="A180" s="76"/>
      <c r="B180" s="76" t="s">
        <v>219</v>
      </c>
      <c r="C180" s="113" t="s">
        <v>2616</v>
      </c>
      <c r="D180" s="77" t="s">
        <v>53</v>
      </c>
      <c r="E180" s="77">
        <v>4</v>
      </c>
      <c r="F180" s="78">
        <v>3200</v>
      </c>
      <c r="G180" s="79" t="s">
        <v>54</v>
      </c>
      <c r="H180" s="87">
        <v>46174</v>
      </c>
      <c r="I180" s="61" t="s">
        <v>101</v>
      </c>
      <c r="J180" s="61" t="s">
        <v>56</v>
      </c>
      <c r="K180" s="61" t="s">
        <v>858</v>
      </c>
      <c r="L180" s="61" t="s">
        <v>91</v>
      </c>
      <c r="M180" s="62" t="s">
        <v>2451</v>
      </c>
      <c r="N180" s="70" t="s">
        <v>951</v>
      </c>
      <c r="O180" s="56" t="s">
        <v>2452</v>
      </c>
      <c r="P180" s="56"/>
      <c r="Q180" s="56"/>
      <c r="R180" s="57" t="str">
        <f t="array" ref="R180">IFERROR(INDEX('BANCO DE DADOS'!$C$3:$C305,MATCH(C180,'BANCO DE DADOS'!$B$3:$B305,0),0),"")</f>
        <v/>
      </c>
      <c r="S180" s="57" t="str">
        <f t="array" ref="S180">IFERROR(INDEX('BANCO DE DADOS'!$D$3:$D305,MATCH(C180,'BANCO DE DADOS'!$B$3:$B305,0),0),"")</f>
        <v/>
      </c>
      <c r="T180" s="56"/>
      <c r="U180" s="56"/>
      <c r="V180" s="57" t="str">
        <f t="array" ref="V180">IFERROR(INDEX(#REF!,MATCH($Q180,#REF!,0)),"")</f>
        <v/>
      </c>
      <c r="W180" s="57" t="str">
        <f t="array" ref="W180">IFERROR(INDEX(#REF!,MATCH($Q180,#REF!,0)),"")</f>
        <v/>
      </c>
      <c r="X180" s="58" t="str">
        <f t="array" ref="X180">IFERROR(INDEX(#REF!,MATCH($Q180,#REF!,0)),"")</f>
        <v/>
      </c>
      <c r="Y180" s="58" t="str">
        <f t="array" ref="Y180">IFERROR(INDEX(#REF!,MATCH($Q180,#REF!,0)),"")</f>
        <v/>
      </c>
      <c r="Z180" s="58" t="str">
        <f t="array" ref="Z180">IFERROR(INDEX(#REF!,MATCH($Q180,#REF!,0)),"")</f>
        <v/>
      </c>
      <c r="AA180" s="58" t="e">
        <f t="shared" si="1"/>
        <v>#VALUE!</v>
      </c>
      <c r="AB180" s="56"/>
      <c r="AC180" s="56"/>
    </row>
    <row r="181" spans="1:29" ht="15.75" customHeight="1">
      <c r="A181" s="71"/>
      <c r="B181" s="71" t="s">
        <v>219</v>
      </c>
      <c r="C181" s="107" t="s">
        <v>918</v>
      </c>
      <c r="D181" s="72" t="s">
        <v>53</v>
      </c>
      <c r="E181" s="72">
        <v>4</v>
      </c>
      <c r="F181" s="73">
        <v>3200</v>
      </c>
      <c r="G181" s="74" t="s">
        <v>54</v>
      </c>
      <c r="H181" s="86">
        <v>46174</v>
      </c>
      <c r="I181" s="75" t="s">
        <v>101</v>
      </c>
      <c r="J181" s="75" t="s">
        <v>56</v>
      </c>
      <c r="K181" s="75" t="s">
        <v>858</v>
      </c>
      <c r="L181" s="75" t="s">
        <v>84</v>
      </c>
      <c r="M181" s="64" t="s">
        <v>2451</v>
      </c>
      <c r="N181" s="69" t="s">
        <v>951</v>
      </c>
      <c r="O181" s="44" t="s">
        <v>2452</v>
      </c>
      <c r="P181" s="44"/>
      <c r="Q181" s="44"/>
      <c r="R181" s="45" t="str">
        <f t="array" ref="R181">IFERROR(INDEX('BANCO DE DADOS'!$C$3:$C305,MATCH(C181,'BANCO DE DADOS'!$B$3:$B305,0),0),"")</f>
        <v/>
      </c>
      <c r="S181" s="45" t="str">
        <f t="array" ref="S181">IFERROR(INDEX('BANCO DE DADOS'!$D$3:$D305,MATCH(C181,'BANCO DE DADOS'!$B$3:$B305,0),0),"")</f>
        <v/>
      </c>
      <c r="T181" s="44"/>
      <c r="U181" s="44"/>
      <c r="V181" s="45" t="str">
        <f t="array" ref="V181">IFERROR(INDEX(#REF!,MATCH($Q181,#REF!,0)),"")</f>
        <v/>
      </c>
      <c r="W181" s="45" t="str">
        <f t="array" ref="W181">IFERROR(INDEX(#REF!,MATCH($Q181,#REF!,0)),"")</f>
        <v/>
      </c>
      <c r="X181" s="46" t="str">
        <f t="array" ref="X181">IFERROR(INDEX(#REF!,MATCH($Q181,#REF!,0)),"")</f>
        <v/>
      </c>
      <c r="Y181" s="46" t="str">
        <f t="array" ref="Y181">IFERROR(INDEX(#REF!,MATCH($Q181,#REF!,0)),"")</f>
        <v/>
      </c>
      <c r="Z181" s="46" t="str">
        <f t="array" ref="Z181">IFERROR(INDEX(#REF!,MATCH($Q181,#REF!,0)),"")</f>
        <v/>
      </c>
      <c r="AA181" s="46" t="e">
        <f t="shared" si="1"/>
        <v>#VALUE!</v>
      </c>
      <c r="AB181" s="44"/>
      <c r="AC181" s="44"/>
    </row>
    <row r="182" spans="1:29" ht="15.75" customHeight="1">
      <c r="A182" s="76"/>
      <c r="B182" s="76" t="s">
        <v>291</v>
      </c>
      <c r="C182" s="113" t="s">
        <v>2617</v>
      </c>
      <c r="D182" s="77" t="s">
        <v>53</v>
      </c>
      <c r="E182" s="77">
        <v>1</v>
      </c>
      <c r="F182" s="78">
        <v>3200</v>
      </c>
      <c r="G182" s="79" t="s">
        <v>54</v>
      </c>
      <c r="H182" s="87">
        <v>46174</v>
      </c>
      <c r="I182" s="61" t="s">
        <v>101</v>
      </c>
      <c r="J182" s="61" t="s">
        <v>56</v>
      </c>
      <c r="K182" s="61" t="s">
        <v>858</v>
      </c>
      <c r="L182" s="61" t="s">
        <v>84</v>
      </c>
      <c r="M182" s="62" t="s">
        <v>2451</v>
      </c>
      <c r="N182" s="70" t="s">
        <v>951</v>
      </c>
      <c r="O182" s="56" t="s">
        <v>2452</v>
      </c>
      <c r="P182" s="56"/>
      <c r="Q182" s="56"/>
      <c r="R182" s="57" t="str">
        <f t="array" ref="R182">IFERROR(INDEX('BANCO DE DADOS'!$C$3:$C305,MATCH(C182,'BANCO DE DADOS'!$B$3:$B305,0),0),"")</f>
        <v/>
      </c>
      <c r="S182" s="57" t="str">
        <f t="array" ref="S182">IFERROR(INDEX('BANCO DE DADOS'!$D$3:$D305,MATCH(C182,'BANCO DE DADOS'!$B$3:$B305,0),0),"")</f>
        <v/>
      </c>
      <c r="T182" s="56"/>
      <c r="U182" s="56"/>
      <c r="V182" s="57" t="str">
        <f t="array" ref="V182">IFERROR(INDEX(#REF!,MATCH($Q182,#REF!,0)),"")</f>
        <v/>
      </c>
      <c r="W182" s="57" t="str">
        <f t="array" ref="W182">IFERROR(INDEX(#REF!,MATCH($Q182,#REF!,0)),"")</f>
        <v/>
      </c>
      <c r="X182" s="58" t="str">
        <f t="array" ref="X182">IFERROR(INDEX(#REF!,MATCH($Q182,#REF!,0)),"")</f>
        <v/>
      </c>
      <c r="Y182" s="58" t="str">
        <f t="array" ref="Y182">IFERROR(INDEX(#REF!,MATCH($Q182,#REF!,0)),"")</f>
        <v/>
      </c>
      <c r="Z182" s="58" t="str">
        <f t="array" ref="Z182">IFERROR(INDEX(#REF!,MATCH($Q182,#REF!,0)),"")</f>
        <v/>
      </c>
      <c r="AA182" s="58" t="e">
        <f t="shared" si="1"/>
        <v>#VALUE!</v>
      </c>
      <c r="AB182" s="56"/>
      <c r="AC182" s="56"/>
    </row>
    <row r="183" spans="1:29" ht="15.75" customHeight="1">
      <c r="A183" s="71"/>
      <c r="B183" s="71" t="s">
        <v>145</v>
      </c>
      <c r="C183" s="107" t="s">
        <v>2618</v>
      </c>
      <c r="D183" s="72" t="s">
        <v>53</v>
      </c>
      <c r="E183" s="72">
        <v>2</v>
      </c>
      <c r="F183" s="73">
        <v>3000</v>
      </c>
      <c r="G183" s="74" t="s">
        <v>54</v>
      </c>
      <c r="H183" s="86">
        <v>46174</v>
      </c>
      <c r="I183" s="75" t="s">
        <v>101</v>
      </c>
      <c r="J183" s="75" t="s">
        <v>56</v>
      </c>
      <c r="K183" s="75" t="s">
        <v>858</v>
      </c>
      <c r="L183" s="75" t="s">
        <v>91</v>
      </c>
      <c r="M183" s="64" t="s">
        <v>2451</v>
      </c>
      <c r="N183" s="69" t="s">
        <v>951</v>
      </c>
      <c r="O183" s="44" t="s">
        <v>2452</v>
      </c>
      <c r="P183" s="44"/>
      <c r="Q183" s="44"/>
      <c r="R183" s="45" t="str">
        <f t="array" ref="R183">IFERROR(INDEX('BANCO DE DADOS'!$C$3:$C305,MATCH(C183,'BANCO DE DADOS'!$B$3:$B305,0),0),"")</f>
        <v>ASCOM</v>
      </c>
      <c r="S183" s="45" t="str">
        <f t="array" ref="S183">IFERROR(INDEX('BANCO DE DADOS'!$D$3:$D305,MATCH(C183,'BANCO DE DADOS'!$B$3:$B305,0),0),"")</f>
        <v>COMPRA DE MATERIAIS DE APRESENTAÇÃO E BACKDROP</v>
      </c>
      <c r="T183" s="44"/>
      <c r="U183" s="44"/>
      <c r="V183" s="45" t="str">
        <f t="array" ref="V183">IFERROR(INDEX(#REF!,MATCH($Q183,#REF!,0)),"")</f>
        <v/>
      </c>
      <c r="W183" s="45" t="str">
        <f t="array" ref="W183">IFERROR(INDEX(#REF!,MATCH($Q183,#REF!,0)),"")</f>
        <v/>
      </c>
      <c r="X183" s="46" t="str">
        <f t="array" ref="X183">IFERROR(INDEX(#REF!,MATCH($Q183,#REF!,0)),"")</f>
        <v/>
      </c>
      <c r="Y183" s="46" t="str">
        <f t="array" ref="Y183">IFERROR(INDEX(#REF!,MATCH($Q183,#REF!,0)),"")</f>
        <v/>
      </c>
      <c r="Z183" s="46" t="str">
        <f t="array" ref="Z183">IFERROR(INDEX(#REF!,MATCH($Q183,#REF!,0)),"")</f>
        <v/>
      </c>
      <c r="AA183" s="46" t="e">
        <f t="shared" si="1"/>
        <v>#VALUE!</v>
      </c>
      <c r="AB183" s="44"/>
      <c r="AC183" s="44"/>
    </row>
    <row r="184" spans="1:29" ht="15.75" customHeight="1">
      <c r="A184" s="76"/>
      <c r="B184" s="76" t="s">
        <v>237</v>
      </c>
      <c r="C184" s="113" t="s">
        <v>2607</v>
      </c>
      <c r="D184" s="77" t="s">
        <v>53</v>
      </c>
      <c r="E184" s="77">
        <v>2</v>
      </c>
      <c r="F184" s="78">
        <v>3000</v>
      </c>
      <c r="G184" s="79" t="s">
        <v>54</v>
      </c>
      <c r="H184" s="87">
        <v>46174</v>
      </c>
      <c r="I184" s="61" t="s">
        <v>101</v>
      </c>
      <c r="J184" s="61" t="s">
        <v>56</v>
      </c>
      <c r="K184" s="61" t="s">
        <v>858</v>
      </c>
      <c r="L184" s="61" t="s">
        <v>91</v>
      </c>
      <c r="M184" s="62" t="s">
        <v>2451</v>
      </c>
      <c r="N184" s="70" t="s">
        <v>951</v>
      </c>
      <c r="O184" s="56" t="s">
        <v>2452</v>
      </c>
      <c r="P184" s="56"/>
      <c r="Q184" s="56"/>
      <c r="R184" s="57" t="str">
        <f t="array" ref="R184">IFERROR(INDEX('BANCO DE DADOS'!$C$3:$C305,MATCH(C184,'BANCO DE DADOS'!$B$3:$B305,0),0),"")</f>
        <v/>
      </c>
      <c r="S184" s="57" t="str">
        <f t="array" ref="S184">IFERROR(INDEX('BANCO DE DADOS'!$D$3:$D305,MATCH(C184,'BANCO DE DADOS'!$B$3:$B305,0),0),"")</f>
        <v/>
      </c>
      <c r="T184" s="56"/>
      <c r="U184" s="56"/>
      <c r="V184" s="57" t="str">
        <f t="array" ref="V184">IFERROR(INDEX(#REF!,MATCH($Q184,#REF!,0)),"")</f>
        <v/>
      </c>
      <c r="W184" s="57" t="str">
        <f t="array" ref="W184">IFERROR(INDEX(#REF!,MATCH($Q184,#REF!,0)),"")</f>
        <v/>
      </c>
      <c r="X184" s="58" t="str">
        <f t="array" ref="X184">IFERROR(INDEX(#REF!,MATCH($Q184,#REF!,0)),"")</f>
        <v/>
      </c>
      <c r="Y184" s="58" t="str">
        <f t="array" ref="Y184">IFERROR(INDEX(#REF!,MATCH($Q184,#REF!,0)),"")</f>
        <v/>
      </c>
      <c r="Z184" s="58" t="str">
        <f t="array" ref="Z184">IFERROR(INDEX(#REF!,MATCH($Q184,#REF!,0)),"")</f>
        <v/>
      </c>
      <c r="AA184" s="58" t="e">
        <f t="shared" si="1"/>
        <v>#VALUE!</v>
      </c>
      <c r="AB184" s="56"/>
      <c r="AC184" s="56"/>
    </row>
    <row r="185" spans="1:29" ht="15.75" customHeight="1">
      <c r="A185" s="71"/>
      <c r="B185" s="71" t="s">
        <v>1521</v>
      </c>
      <c r="C185" s="107" t="s">
        <v>2619</v>
      </c>
      <c r="D185" s="72" t="s">
        <v>53</v>
      </c>
      <c r="E185" s="72">
        <v>1</v>
      </c>
      <c r="F185" s="73">
        <v>3000</v>
      </c>
      <c r="G185" s="74" t="s">
        <v>54</v>
      </c>
      <c r="H185" s="86">
        <v>46174</v>
      </c>
      <c r="I185" s="75" t="s">
        <v>101</v>
      </c>
      <c r="J185" s="75" t="s">
        <v>56</v>
      </c>
      <c r="K185" s="75" t="s">
        <v>858</v>
      </c>
      <c r="L185" s="75" t="s">
        <v>91</v>
      </c>
      <c r="M185" s="64" t="s">
        <v>2451</v>
      </c>
      <c r="N185" s="69" t="s">
        <v>951</v>
      </c>
      <c r="O185" s="44" t="s">
        <v>2452</v>
      </c>
      <c r="P185" s="44"/>
      <c r="Q185" s="44"/>
      <c r="R185" s="45" t="str">
        <f t="array" ref="R185">IFERROR(INDEX('BANCO DE DADOS'!$C$3:$C305,MATCH(C185,'BANCO DE DADOS'!$B$3:$B305,0),0),"")</f>
        <v/>
      </c>
      <c r="S185" s="45" t="str">
        <f t="array" ref="S185">IFERROR(INDEX('BANCO DE DADOS'!$D$3:$D305,MATCH(C185,'BANCO DE DADOS'!$B$3:$B305,0),0),"")</f>
        <v/>
      </c>
      <c r="T185" s="44"/>
      <c r="U185" s="44"/>
      <c r="V185" s="45" t="str">
        <f t="array" ref="V185">IFERROR(INDEX(#REF!,MATCH($Q185,#REF!,0)),"")</f>
        <v/>
      </c>
      <c r="W185" s="45" t="str">
        <f t="array" ref="W185">IFERROR(INDEX(#REF!,MATCH($Q185,#REF!,0)),"")</f>
        <v/>
      </c>
      <c r="X185" s="46" t="str">
        <f t="array" ref="X185">IFERROR(INDEX(#REF!,MATCH($Q185,#REF!,0)),"")</f>
        <v/>
      </c>
      <c r="Y185" s="46" t="str">
        <f t="array" ref="Y185">IFERROR(INDEX(#REF!,MATCH($Q185,#REF!,0)),"")</f>
        <v/>
      </c>
      <c r="Z185" s="46" t="str">
        <f t="array" ref="Z185">IFERROR(INDEX(#REF!,MATCH($Q185,#REF!,0)),"")</f>
        <v/>
      </c>
      <c r="AA185" s="46" t="e">
        <f t="shared" si="1"/>
        <v>#VALUE!</v>
      </c>
      <c r="AB185" s="44"/>
      <c r="AC185" s="44"/>
    </row>
    <row r="186" spans="1:29" ht="15.75" customHeight="1">
      <c r="A186" s="76"/>
      <c r="B186" s="76" t="s">
        <v>1476</v>
      </c>
      <c r="C186" s="113" t="s">
        <v>2620</v>
      </c>
      <c r="D186" s="77" t="s">
        <v>53</v>
      </c>
      <c r="E186" s="77">
        <v>2</v>
      </c>
      <c r="F186" s="78">
        <v>3000</v>
      </c>
      <c r="G186" s="79" t="s">
        <v>54</v>
      </c>
      <c r="H186" s="87">
        <v>46174</v>
      </c>
      <c r="I186" s="61" t="s">
        <v>101</v>
      </c>
      <c r="J186" s="61" t="s">
        <v>56</v>
      </c>
      <c r="K186" s="61" t="s">
        <v>858</v>
      </c>
      <c r="L186" s="61" t="s">
        <v>91</v>
      </c>
      <c r="M186" s="62" t="s">
        <v>2451</v>
      </c>
      <c r="N186" s="70" t="s">
        <v>951</v>
      </c>
      <c r="O186" s="56" t="s">
        <v>2452</v>
      </c>
      <c r="P186" s="56"/>
      <c r="Q186" s="56"/>
      <c r="R186" s="57" t="str">
        <f t="array" ref="R186">IFERROR(INDEX('BANCO DE DADOS'!$C$3:$C305,MATCH(C186,'BANCO DE DADOS'!$B$3:$B305,0),0),"")</f>
        <v/>
      </c>
      <c r="S186" s="57" t="str">
        <f t="array" ref="S186">IFERROR(INDEX('BANCO DE DADOS'!$D$3:$D305,MATCH(C186,'BANCO DE DADOS'!$B$3:$B305,0),0),"")</f>
        <v/>
      </c>
      <c r="T186" s="56"/>
      <c r="U186" s="56"/>
      <c r="V186" s="57" t="str">
        <f t="array" ref="V186">IFERROR(INDEX(#REF!,MATCH($Q186,#REF!,0)),"")</f>
        <v/>
      </c>
      <c r="W186" s="57" t="str">
        <f t="array" ref="W186">IFERROR(INDEX(#REF!,MATCH($Q186,#REF!,0)),"")</f>
        <v/>
      </c>
      <c r="X186" s="58" t="str">
        <f t="array" ref="X186">IFERROR(INDEX(#REF!,MATCH($Q186,#REF!,0)),"")</f>
        <v/>
      </c>
      <c r="Y186" s="58" t="str">
        <f t="array" ref="Y186">IFERROR(INDEX(#REF!,MATCH($Q186,#REF!,0)),"")</f>
        <v/>
      </c>
      <c r="Z186" s="58" t="str">
        <f t="array" ref="Z186">IFERROR(INDEX(#REF!,MATCH($Q186,#REF!,0)),"")</f>
        <v/>
      </c>
      <c r="AA186" s="58" t="e">
        <f t="shared" si="1"/>
        <v>#VALUE!</v>
      </c>
      <c r="AB186" s="56"/>
      <c r="AC186" s="56"/>
    </row>
    <row r="187" spans="1:29" ht="15.75" customHeight="1">
      <c r="A187" s="71"/>
      <c r="B187" s="71" t="s">
        <v>291</v>
      </c>
      <c r="C187" s="107" t="s">
        <v>2621</v>
      </c>
      <c r="D187" s="72" t="s">
        <v>53</v>
      </c>
      <c r="E187" s="72">
        <v>1</v>
      </c>
      <c r="F187" s="73">
        <v>3000</v>
      </c>
      <c r="G187" s="74" t="s">
        <v>54</v>
      </c>
      <c r="H187" s="86">
        <v>46174</v>
      </c>
      <c r="I187" s="75" t="s">
        <v>101</v>
      </c>
      <c r="J187" s="75" t="s">
        <v>56</v>
      </c>
      <c r="K187" s="75" t="s">
        <v>858</v>
      </c>
      <c r="L187" s="75" t="s">
        <v>84</v>
      </c>
      <c r="M187" s="64" t="s">
        <v>2451</v>
      </c>
      <c r="N187" s="69" t="s">
        <v>951</v>
      </c>
      <c r="O187" s="44" t="s">
        <v>2452</v>
      </c>
      <c r="P187" s="44"/>
      <c r="Q187" s="44"/>
      <c r="R187" s="45" t="str">
        <f t="array" ref="R187">IFERROR(INDEX('BANCO DE DADOS'!$C$3:$C305,MATCH(C187,'BANCO DE DADOS'!$B$3:$B305,0),0),"")</f>
        <v/>
      </c>
      <c r="S187" s="45" t="str">
        <f t="array" ref="S187">IFERROR(INDEX('BANCO DE DADOS'!$D$3:$D305,MATCH(C187,'BANCO DE DADOS'!$B$3:$B305,0),0),"")</f>
        <v/>
      </c>
      <c r="T187" s="44"/>
      <c r="U187" s="44"/>
      <c r="V187" s="45" t="str">
        <f t="array" ref="V187">IFERROR(INDEX(#REF!,MATCH($Q187,#REF!,0)),"")</f>
        <v/>
      </c>
      <c r="W187" s="45" t="str">
        <f t="array" ref="W187">IFERROR(INDEX(#REF!,MATCH($Q187,#REF!,0)),"")</f>
        <v/>
      </c>
      <c r="X187" s="46" t="str">
        <f t="array" ref="X187">IFERROR(INDEX(#REF!,MATCH($Q187,#REF!,0)),"")</f>
        <v/>
      </c>
      <c r="Y187" s="46" t="str">
        <f t="array" ref="Y187">IFERROR(INDEX(#REF!,MATCH($Q187,#REF!,0)),"")</f>
        <v/>
      </c>
      <c r="Z187" s="46" t="str">
        <f t="array" ref="Z187">IFERROR(INDEX(#REF!,MATCH($Q187,#REF!,0)),"")</f>
        <v/>
      </c>
      <c r="AA187" s="46" t="e">
        <f t="shared" si="1"/>
        <v>#VALUE!</v>
      </c>
      <c r="AB187" s="44"/>
      <c r="AC187" s="44"/>
    </row>
    <row r="188" spans="1:29" ht="15.75" customHeight="1">
      <c r="A188" s="76"/>
      <c r="B188" s="76" t="s">
        <v>291</v>
      </c>
      <c r="C188" s="113" t="s">
        <v>2622</v>
      </c>
      <c r="D188" s="77" t="s">
        <v>53</v>
      </c>
      <c r="E188" s="77">
        <v>1</v>
      </c>
      <c r="F188" s="78">
        <v>3000</v>
      </c>
      <c r="G188" s="79" t="s">
        <v>54</v>
      </c>
      <c r="H188" s="87">
        <v>46174</v>
      </c>
      <c r="I188" s="61" t="s">
        <v>101</v>
      </c>
      <c r="J188" s="61" t="s">
        <v>56</v>
      </c>
      <c r="K188" s="61" t="s">
        <v>858</v>
      </c>
      <c r="L188" s="61" t="s">
        <v>84</v>
      </c>
      <c r="M188" s="62" t="s">
        <v>2451</v>
      </c>
      <c r="N188" s="70" t="s">
        <v>951</v>
      </c>
      <c r="O188" s="56" t="s">
        <v>2452</v>
      </c>
      <c r="P188" s="56"/>
      <c r="Q188" s="56"/>
      <c r="R188" s="57" t="str">
        <f t="array" ref="R188">IFERROR(INDEX('BANCO DE DADOS'!$C$3:$C305,MATCH(C188,'BANCO DE DADOS'!$B$3:$B305,0),0),"")</f>
        <v/>
      </c>
      <c r="S188" s="57" t="str">
        <f t="array" ref="S188">IFERROR(INDEX('BANCO DE DADOS'!$D$3:$D305,MATCH(C188,'BANCO DE DADOS'!$B$3:$B305,0),0),"")</f>
        <v/>
      </c>
      <c r="T188" s="56"/>
      <c r="U188" s="56"/>
      <c r="V188" s="57" t="str">
        <f t="array" ref="V188">IFERROR(INDEX(#REF!,MATCH($Q188,#REF!,0)),"")</f>
        <v/>
      </c>
      <c r="W188" s="57" t="str">
        <f t="array" ref="W188">IFERROR(INDEX(#REF!,MATCH($Q188,#REF!,0)),"")</f>
        <v/>
      </c>
      <c r="X188" s="58" t="str">
        <f t="array" ref="X188">IFERROR(INDEX(#REF!,MATCH($Q188,#REF!,0)),"")</f>
        <v/>
      </c>
      <c r="Y188" s="58" t="str">
        <f t="array" ref="Y188">IFERROR(INDEX(#REF!,MATCH($Q188,#REF!,0)),"")</f>
        <v/>
      </c>
      <c r="Z188" s="58" t="str">
        <f t="array" ref="Z188">IFERROR(INDEX(#REF!,MATCH($Q188,#REF!,0)),"")</f>
        <v/>
      </c>
      <c r="AA188" s="58" t="e">
        <f t="shared" si="1"/>
        <v>#VALUE!</v>
      </c>
      <c r="AB188" s="56"/>
      <c r="AC188" s="56"/>
    </row>
    <row r="189" spans="1:29" ht="15.75" customHeight="1">
      <c r="A189" s="35" t="s">
        <v>1728</v>
      </c>
      <c r="B189" s="35" t="s">
        <v>51</v>
      </c>
      <c r="C189" s="36" t="s">
        <v>1410</v>
      </c>
      <c r="D189" s="37" t="s">
        <v>53</v>
      </c>
      <c r="E189" s="37">
        <v>20</v>
      </c>
      <c r="F189" s="38">
        <v>2880</v>
      </c>
      <c r="G189" s="39" t="s">
        <v>54</v>
      </c>
      <c r="H189" s="40">
        <v>46174</v>
      </c>
      <c r="I189" s="41" t="s">
        <v>55</v>
      </c>
      <c r="J189" s="41" t="s">
        <v>56</v>
      </c>
      <c r="K189" s="41" t="s">
        <v>164</v>
      </c>
      <c r="L189" s="41" t="s">
        <v>91</v>
      </c>
      <c r="M189" s="42" t="s">
        <v>148</v>
      </c>
      <c r="N189" s="44" t="s">
        <v>951</v>
      </c>
      <c r="O189" s="44" t="s">
        <v>2452</v>
      </c>
      <c r="P189" s="44"/>
      <c r="Q189" s="44"/>
      <c r="R189" s="45"/>
      <c r="S189" s="45" t="s">
        <v>1411</v>
      </c>
      <c r="T189" s="44"/>
      <c r="U189" s="44"/>
      <c r="V189" s="45" t="str">
        <f t="array" ref="V189">IFERROR(INDEX(#REF!,MATCH($Q189,#REF!,0)),"")</f>
        <v/>
      </c>
      <c r="W189" s="45" t="str">
        <f t="array" ref="W189">IFERROR(INDEX(#REF!,MATCH($Q189,#REF!,0)),"")</f>
        <v/>
      </c>
      <c r="X189" s="46" t="str">
        <f t="array" ref="X189">IFERROR(INDEX(#REF!,MATCH($Q189,#REF!,0)),"")</f>
        <v/>
      </c>
      <c r="Y189" s="46" t="str">
        <f t="array" ref="Y189">IFERROR(INDEX(#REF!,MATCH($Q189,#REF!,0)),"")</f>
        <v/>
      </c>
      <c r="Z189" s="46" t="str">
        <f t="array" ref="Z189">IFERROR(INDEX(#REF!,MATCH($Q189,#REF!,0)),"")</f>
        <v/>
      </c>
      <c r="AA189" s="46" t="e">
        <f t="shared" si="1"/>
        <v>#VALUE!</v>
      </c>
      <c r="AB189" s="44"/>
      <c r="AC189" s="44"/>
    </row>
    <row r="190" spans="1:29" ht="15.75" customHeight="1">
      <c r="A190" s="76"/>
      <c r="B190" s="76" t="s">
        <v>169</v>
      </c>
      <c r="C190" s="113" t="s">
        <v>2623</v>
      </c>
      <c r="D190" s="77" t="s">
        <v>53</v>
      </c>
      <c r="E190" s="77">
        <v>1</v>
      </c>
      <c r="F190" s="78">
        <v>2879</v>
      </c>
      <c r="G190" s="79" t="s">
        <v>54</v>
      </c>
      <c r="H190" s="87">
        <v>46174</v>
      </c>
      <c r="I190" s="61" t="s">
        <v>101</v>
      </c>
      <c r="J190" s="61" t="s">
        <v>56</v>
      </c>
      <c r="K190" s="61" t="s">
        <v>858</v>
      </c>
      <c r="L190" s="61" t="s">
        <v>91</v>
      </c>
      <c r="M190" s="62" t="s">
        <v>2451</v>
      </c>
      <c r="N190" s="70" t="s">
        <v>951</v>
      </c>
      <c r="O190" s="56" t="s">
        <v>2452</v>
      </c>
      <c r="P190" s="56"/>
      <c r="Q190" s="56"/>
      <c r="R190" s="57" t="str">
        <f t="array" ref="R190">IFERROR(INDEX('BANCO DE DADOS'!$C$3:$C305,MATCH(C190,'BANCO DE DADOS'!$B$3:$B305,0),0),"")</f>
        <v/>
      </c>
      <c r="S190" s="57" t="str">
        <f t="array" ref="S190">IFERROR(INDEX('BANCO DE DADOS'!$D$3:$D305,MATCH(C190,'BANCO DE DADOS'!$B$3:$B305,0),0),"")</f>
        <v/>
      </c>
      <c r="T190" s="56"/>
      <c r="U190" s="56"/>
      <c r="V190" s="57" t="str">
        <f t="array" ref="V190">IFERROR(INDEX(#REF!,MATCH($Q190,#REF!,0)),"")</f>
        <v/>
      </c>
      <c r="W190" s="57" t="str">
        <f t="array" ref="W190">IFERROR(INDEX(#REF!,MATCH($Q190,#REF!,0)),"")</f>
        <v/>
      </c>
      <c r="X190" s="58" t="str">
        <f t="array" ref="X190">IFERROR(INDEX(#REF!,MATCH($Q190,#REF!,0)),"")</f>
        <v/>
      </c>
      <c r="Y190" s="58" t="str">
        <f t="array" ref="Y190">IFERROR(INDEX(#REF!,MATCH($Q190,#REF!,0)),"")</f>
        <v/>
      </c>
      <c r="Z190" s="58" t="str">
        <f t="array" ref="Z190">IFERROR(INDEX(#REF!,MATCH($Q190,#REF!,0)),"")</f>
        <v/>
      </c>
      <c r="AA190" s="58" t="e">
        <f t="shared" si="1"/>
        <v>#VALUE!</v>
      </c>
      <c r="AB190" s="56"/>
      <c r="AC190" s="56"/>
    </row>
    <row r="191" spans="1:29" ht="15.75" customHeight="1">
      <c r="A191" s="35" t="s">
        <v>1615</v>
      </c>
      <c r="B191" s="35" t="s">
        <v>51</v>
      </c>
      <c r="C191" s="36" t="s">
        <v>2624</v>
      </c>
      <c r="D191" s="37" t="s">
        <v>53</v>
      </c>
      <c r="E191" s="37">
        <v>15</v>
      </c>
      <c r="F191" s="38">
        <v>2775</v>
      </c>
      <c r="G191" s="39" t="s">
        <v>54</v>
      </c>
      <c r="H191" s="40">
        <v>46174</v>
      </c>
      <c r="I191" s="41" t="s">
        <v>55</v>
      </c>
      <c r="J191" s="41" t="s">
        <v>56</v>
      </c>
      <c r="K191" s="41" t="s">
        <v>164</v>
      </c>
      <c r="L191" s="41" t="s">
        <v>91</v>
      </c>
      <c r="M191" s="42" t="s">
        <v>2517</v>
      </c>
      <c r="N191" s="44" t="s">
        <v>951</v>
      </c>
      <c r="O191" s="44" t="s">
        <v>2452</v>
      </c>
      <c r="P191" s="44"/>
      <c r="Q191" s="44"/>
      <c r="R191" s="45" t="s">
        <v>158</v>
      </c>
      <c r="S191" s="45" t="s">
        <v>1222</v>
      </c>
      <c r="T191" s="44"/>
      <c r="U191" s="44"/>
      <c r="V191" s="45" t="str">
        <f t="array" ref="V191">IFERROR(INDEX(#REF!,MATCH($Q191,#REF!,0)),"")</f>
        <v/>
      </c>
      <c r="W191" s="45" t="str">
        <f t="array" ref="W191">IFERROR(INDEX(#REF!,MATCH($Q191,#REF!,0)),"")</f>
        <v/>
      </c>
      <c r="X191" s="46" t="str">
        <f t="array" ref="X191">IFERROR(INDEX(#REF!,MATCH($Q191,#REF!,0)),"")</f>
        <v/>
      </c>
      <c r="Y191" s="46" t="str">
        <f t="array" ref="Y191">IFERROR(INDEX(#REF!,MATCH($Q191,#REF!,0)),"")</f>
        <v/>
      </c>
      <c r="Z191" s="46" t="str">
        <f t="array" ref="Z191">IFERROR(INDEX(#REF!,MATCH($Q191,#REF!,0)),"")</f>
        <v/>
      </c>
      <c r="AA191" s="46" t="e">
        <f t="shared" si="1"/>
        <v>#VALUE!</v>
      </c>
      <c r="AB191" s="44"/>
      <c r="AC191" s="44"/>
    </row>
    <row r="192" spans="1:29" ht="15.75" customHeight="1">
      <c r="A192" s="76"/>
      <c r="B192" s="76" t="s">
        <v>254</v>
      </c>
      <c r="C192" s="113" t="s">
        <v>2625</v>
      </c>
      <c r="D192" s="77" t="s">
        <v>53</v>
      </c>
      <c r="E192" s="77">
        <v>6</v>
      </c>
      <c r="F192" s="78">
        <v>2700</v>
      </c>
      <c r="G192" s="79" t="s">
        <v>54</v>
      </c>
      <c r="H192" s="87">
        <v>46174</v>
      </c>
      <c r="I192" s="61" t="s">
        <v>101</v>
      </c>
      <c r="J192" s="61" t="s">
        <v>56</v>
      </c>
      <c r="K192" s="61" t="s">
        <v>858</v>
      </c>
      <c r="L192" s="61" t="s">
        <v>84</v>
      </c>
      <c r="M192" s="62" t="s">
        <v>2451</v>
      </c>
      <c r="N192" s="70" t="s">
        <v>951</v>
      </c>
      <c r="O192" s="56" t="s">
        <v>2452</v>
      </c>
      <c r="P192" s="56"/>
      <c r="Q192" s="56"/>
      <c r="R192" s="57" t="str">
        <f t="array" ref="R192">IFERROR(INDEX('BANCO DE DADOS'!$C$3:$C305,MATCH(C192,'BANCO DE DADOS'!$B$3:$B305,0),0),"")</f>
        <v/>
      </c>
      <c r="S192" s="57" t="str">
        <f t="array" ref="S192">IFERROR(INDEX('BANCO DE DADOS'!$D$3:$D305,MATCH(C192,'BANCO DE DADOS'!$B$3:$B305,0),0),"")</f>
        <v/>
      </c>
      <c r="T192" s="56"/>
      <c r="U192" s="56"/>
      <c r="V192" s="57" t="str">
        <f t="array" ref="V192">IFERROR(INDEX(#REF!,MATCH($Q192,#REF!,0)),"")</f>
        <v/>
      </c>
      <c r="W192" s="57" t="str">
        <f t="array" ref="W192">IFERROR(INDEX(#REF!,MATCH($Q192,#REF!,0)),"")</f>
        <v/>
      </c>
      <c r="X192" s="58" t="str">
        <f t="array" ref="X192">IFERROR(INDEX(#REF!,MATCH($Q192,#REF!,0)),"")</f>
        <v/>
      </c>
      <c r="Y192" s="58" t="str">
        <f t="array" ref="Y192">IFERROR(INDEX(#REF!,MATCH($Q192,#REF!,0)),"")</f>
        <v/>
      </c>
      <c r="Z192" s="58" t="str">
        <f t="array" ref="Z192">IFERROR(INDEX(#REF!,MATCH($Q192,#REF!,0)),"")</f>
        <v/>
      </c>
      <c r="AA192" s="58" t="e">
        <f t="shared" si="1"/>
        <v>#VALUE!</v>
      </c>
      <c r="AB192" s="56"/>
      <c r="AC192" s="56"/>
    </row>
    <row r="193" spans="1:29" ht="15.75" customHeight="1">
      <c r="A193" s="71"/>
      <c r="B193" s="71" t="s">
        <v>1521</v>
      </c>
      <c r="C193" s="107" t="s">
        <v>2626</v>
      </c>
      <c r="D193" s="72" t="s">
        <v>53</v>
      </c>
      <c r="E193" s="72">
        <v>1</v>
      </c>
      <c r="F193" s="73">
        <v>2600</v>
      </c>
      <c r="G193" s="74" t="s">
        <v>54</v>
      </c>
      <c r="H193" s="86">
        <v>46174</v>
      </c>
      <c r="I193" s="75" t="s">
        <v>101</v>
      </c>
      <c r="J193" s="75" t="s">
        <v>56</v>
      </c>
      <c r="K193" s="75" t="s">
        <v>858</v>
      </c>
      <c r="L193" s="75" t="s">
        <v>91</v>
      </c>
      <c r="M193" s="64" t="s">
        <v>2451</v>
      </c>
      <c r="N193" s="69" t="s">
        <v>951</v>
      </c>
      <c r="O193" s="44" t="s">
        <v>2452</v>
      </c>
      <c r="P193" s="44"/>
      <c r="Q193" s="44"/>
      <c r="R193" s="45" t="str">
        <f t="array" ref="R193">IFERROR(INDEX('BANCO DE DADOS'!$C$3:$C305,MATCH(C193,'BANCO DE DADOS'!$B$3:$B305,0),0),"")</f>
        <v>ALMOXARIFADO GERAL - ARMAZENAMENTO</v>
      </c>
      <c r="S193" s="45" t="str">
        <f t="array" ref="S193">IFERROR(INDEX('BANCO DE DADOS'!$D$3:$D305,MATCH(C193,'BANCO DE DADOS'!$B$3:$B305,0),0),"")</f>
        <v>COMPRA DE EQUIPAMENTOS DE SEGURANÇA E ARMAZENAGEM</v>
      </c>
      <c r="T193" s="44"/>
      <c r="U193" s="44"/>
      <c r="V193" s="45" t="str">
        <f t="array" ref="V193">IFERROR(INDEX(#REF!,MATCH($Q193,#REF!,0)),"")</f>
        <v/>
      </c>
      <c r="W193" s="45" t="str">
        <f t="array" ref="W193">IFERROR(INDEX(#REF!,MATCH($Q193,#REF!,0)),"")</f>
        <v/>
      </c>
      <c r="X193" s="46" t="str">
        <f t="array" ref="X193">IFERROR(INDEX(#REF!,MATCH($Q193,#REF!,0)),"")</f>
        <v/>
      </c>
      <c r="Y193" s="46" t="str">
        <f t="array" ref="Y193">IFERROR(INDEX(#REF!,MATCH($Q193,#REF!,0)),"")</f>
        <v/>
      </c>
      <c r="Z193" s="46" t="str">
        <f t="array" ref="Z193">IFERROR(INDEX(#REF!,MATCH($Q193,#REF!,0)),"")</f>
        <v/>
      </c>
      <c r="AA193" s="46" t="e">
        <f t="shared" si="1"/>
        <v>#VALUE!</v>
      </c>
      <c r="AB193" s="44"/>
      <c r="AC193" s="44"/>
    </row>
    <row r="194" spans="1:29" ht="15.75" customHeight="1">
      <c r="A194" s="76"/>
      <c r="B194" s="76" t="s">
        <v>161</v>
      </c>
      <c r="C194" s="113" t="s">
        <v>2576</v>
      </c>
      <c r="D194" s="77" t="s">
        <v>53</v>
      </c>
      <c r="E194" s="77">
        <v>1</v>
      </c>
      <c r="F194" s="78">
        <v>2600</v>
      </c>
      <c r="G194" s="79" t="s">
        <v>54</v>
      </c>
      <c r="H194" s="87">
        <v>46174</v>
      </c>
      <c r="I194" s="61" t="s">
        <v>101</v>
      </c>
      <c r="J194" s="61" t="s">
        <v>56</v>
      </c>
      <c r="K194" s="61" t="s">
        <v>858</v>
      </c>
      <c r="L194" s="61" t="s">
        <v>91</v>
      </c>
      <c r="M194" s="62" t="s">
        <v>2451</v>
      </c>
      <c r="N194" s="70" t="s">
        <v>951</v>
      </c>
      <c r="O194" s="56" t="s">
        <v>2452</v>
      </c>
      <c r="P194" s="56"/>
      <c r="Q194" s="56"/>
      <c r="R194" s="57" t="str">
        <f t="array" ref="R194">IFERROR(INDEX('BANCO DE DADOS'!$C$3:$C305,MATCH(C194,'BANCO DE DADOS'!$B$3:$B305,0),0),"")</f>
        <v/>
      </c>
      <c r="S194" s="57" t="str">
        <f t="array" ref="S194">IFERROR(INDEX('BANCO DE DADOS'!$D$3:$D305,MATCH(C194,'BANCO DE DADOS'!$B$3:$B305,0),0),"")</f>
        <v/>
      </c>
      <c r="T194" s="56"/>
      <c r="U194" s="56"/>
      <c r="V194" s="57" t="str">
        <f t="array" ref="V194">IFERROR(INDEX(#REF!,MATCH($Q194,#REF!,0)),"")</f>
        <v/>
      </c>
      <c r="W194" s="57" t="str">
        <f t="array" ref="W194">IFERROR(INDEX(#REF!,MATCH($Q194,#REF!,0)),"")</f>
        <v/>
      </c>
      <c r="X194" s="58" t="str">
        <f t="array" ref="X194">IFERROR(INDEX(#REF!,MATCH($Q194,#REF!,0)),"")</f>
        <v/>
      </c>
      <c r="Y194" s="58" t="str">
        <f t="array" ref="Y194">IFERROR(INDEX(#REF!,MATCH($Q194,#REF!,0)),"")</f>
        <v/>
      </c>
      <c r="Z194" s="58" t="str">
        <f t="array" ref="Z194">IFERROR(INDEX(#REF!,MATCH($Q194,#REF!,0)),"")</f>
        <v/>
      </c>
      <c r="AA194" s="58" t="e">
        <f t="shared" si="1"/>
        <v>#VALUE!</v>
      </c>
      <c r="AB194" s="56"/>
      <c r="AC194" s="56"/>
    </row>
    <row r="195" spans="1:29" ht="15.75" customHeight="1">
      <c r="A195" s="71"/>
      <c r="B195" s="71" t="s">
        <v>245</v>
      </c>
      <c r="C195" s="107" t="s">
        <v>2576</v>
      </c>
      <c r="D195" s="72" t="s">
        <v>53</v>
      </c>
      <c r="E195" s="72">
        <v>1</v>
      </c>
      <c r="F195" s="73">
        <v>2600</v>
      </c>
      <c r="G195" s="74" t="s">
        <v>54</v>
      </c>
      <c r="H195" s="86">
        <v>46174</v>
      </c>
      <c r="I195" s="75" t="s">
        <v>101</v>
      </c>
      <c r="J195" s="75" t="s">
        <v>56</v>
      </c>
      <c r="K195" s="75" t="s">
        <v>858</v>
      </c>
      <c r="L195" s="75" t="s">
        <v>91</v>
      </c>
      <c r="M195" s="64" t="s">
        <v>2451</v>
      </c>
      <c r="N195" s="69" t="s">
        <v>951</v>
      </c>
      <c r="O195" s="44" t="s">
        <v>2452</v>
      </c>
      <c r="P195" s="44"/>
      <c r="Q195" s="44"/>
      <c r="R195" s="45" t="str">
        <f t="array" ref="R195">IFERROR(INDEX('BANCO DE DADOS'!$C$3:$C305,MATCH(C195,'BANCO DE DADOS'!$B$3:$B305,0),0),"")</f>
        <v/>
      </c>
      <c r="S195" s="45" t="str">
        <f t="array" ref="S195">IFERROR(INDEX('BANCO DE DADOS'!$D$3:$D305,MATCH(C195,'BANCO DE DADOS'!$B$3:$B305,0),0),"")</f>
        <v/>
      </c>
      <c r="T195" s="44"/>
      <c r="U195" s="44"/>
      <c r="V195" s="45" t="str">
        <f t="array" ref="V195">IFERROR(INDEX(#REF!,MATCH($Q195,#REF!,0)),"")</f>
        <v/>
      </c>
      <c r="W195" s="45" t="str">
        <f t="array" ref="W195">IFERROR(INDEX(#REF!,MATCH($Q195,#REF!,0)),"")</f>
        <v/>
      </c>
      <c r="X195" s="46" t="str">
        <f t="array" ref="X195">IFERROR(INDEX(#REF!,MATCH($Q195,#REF!,0)),"")</f>
        <v/>
      </c>
      <c r="Y195" s="46" t="str">
        <f t="array" ref="Y195">IFERROR(INDEX(#REF!,MATCH($Q195,#REF!,0)),"")</f>
        <v/>
      </c>
      <c r="Z195" s="46" t="str">
        <f t="array" ref="Z195">IFERROR(INDEX(#REF!,MATCH($Q195,#REF!,0)),"")</f>
        <v/>
      </c>
      <c r="AA195" s="46" t="e">
        <f t="shared" si="1"/>
        <v>#VALUE!</v>
      </c>
      <c r="AB195" s="44"/>
      <c r="AC195" s="44"/>
    </row>
    <row r="196" spans="1:29" ht="15.75" customHeight="1">
      <c r="A196" s="76"/>
      <c r="B196" s="76" t="s">
        <v>172</v>
      </c>
      <c r="C196" s="113" t="s">
        <v>2627</v>
      </c>
      <c r="D196" s="77" t="s">
        <v>53</v>
      </c>
      <c r="E196" s="77">
        <v>5</v>
      </c>
      <c r="F196" s="78">
        <v>2500</v>
      </c>
      <c r="G196" s="79" t="s">
        <v>54</v>
      </c>
      <c r="H196" s="87">
        <v>46174</v>
      </c>
      <c r="I196" s="61" t="s">
        <v>101</v>
      </c>
      <c r="J196" s="61" t="s">
        <v>56</v>
      </c>
      <c r="K196" s="61" t="s">
        <v>858</v>
      </c>
      <c r="L196" s="61" t="s">
        <v>91</v>
      </c>
      <c r="M196" s="62" t="s">
        <v>2451</v>
      </c>
      <c r="N196" s="70" t="s">
        <v>951</v>
      </c>
      <c r="O196" s="56" t="s">
        <v>2452</v>
      </c>
      <c r="P196" s="56"/>
      <c r="Q196" s="56"/>
      <c r="R196" s="57">
        <f t="array" ref="R196">IFERROR(INDEX('BANCO DE DADOS'!$C$3:$C305,MATCH(C196,'BANCO DE DADOS'!$B$3:$B305,0),0),"")</f>
        <v>0</v>
      </c>
      <c r="S196" s="57" t="str">
        <f t="array" ref="S196">IFERROR(INDEX('BANCO DE DADOS'!$D$3:$D305,MATCH(C196,'BANCO DE DADOS'!$B$3:$B305,0),0),"")</f>
        <v>COMPRA DE MÓVEIS E EQUIPAMENTOS PARA ÁREAS COMUNS</v>
      </c>
      <c r="T196" s="56"/>
      <c r="U196" s="56"/>
      <c r="V196" s="57" t="str">
        <f t="array" ref="V196">IFERROR(INDEX(#REF!,MATCH($Q196,#REF!,0)),"")</f>
        <v/>
      </c>
      <c r="W196" s="57" t="str">
        <f t="array" ref="W196">IFERROR(INDEX(#REF!,MATCH($Q196,#REF!,0)),"")</f>
        <v/>
      </c>
      <c r="X196" s="58" t="str">
        <f t="array" ref="X196">IFERROR(INDEX(#REF!,MATCH($Q196,#REF!,0)),"")</f>
        <v/>
      </c>
      <c r="Y196" s="58" t="str">
        <f t="array" ref="Y196">IFERROR(INDEX(#REF!,MATCH($Q196,#REF!,0)),"")</f>
        <v/>
      </c>
      <c r="Z196" s="58" t="str">
        <f t="array" ref="Z196">IFERROR(INDEX(#REF!,MATCH($Q196,#REF!,0)),"")</f>
        <v/>
      </c>
      <c r="AA196" s="58" t="e">
        <f t="shared" si="1"/>
        <v>#VALUE!</v>
      </c>
      <c r="AB196" s="56"/>
      <c r="AC196" s="56"/>
    </row>
    <row r="197" spans="1:29" ht="15.75" customHeight="1">
      <c r="A197" s="71"/>
      <c r="B197" s="71" t="s">
        <v>291</v>
      </c>
      <c r="C197" s="107" t="s">
        <v>2628</v>
      </c>
      <c r="D197" s="72" t="s">
        <v>53</v>
      </c>
      <c r="E197" s="72">
        <v>1</v>
      </c>
      <c r="F197" s="73">
        <v>2500</v>
      </c>
      <c r="G197" s="74" t="s">
        <v>54</v>
      </c>
      <c r="H197" s="86">
        <v>46174</v>
      </c>
      <c r="I197" s="75" t="s">
        <v>101</v>
      </c>
      <c r="J197" s="75" t="s">
        <v>56</v>
      </c>
      <c r="K197" s="75" t="s">
        <v>858</v>
      </c>
      <c r="L197" s="75" t="s">
        <v>91</v>
      </c>
      <c r="M197" s="64" t="s">
        <v>2451</v>
      </c>
      <c r="N197" s="69" t="s">
        <v>951</v>
      </c>
      <c r="O197" s="44" t="s">
        <v>2452</v>
      </c>
      <c r="P197" s="44"/>
      <c r="Q197" s="44"/>
      <c r="R197" s="45" t="str">
        <f t="array" ref="R197">IFERROR(INDEX('BANCO DE DADOS'!$C$3:$C305,MATCH(C197,'BANCO DE DADOS'!$B$3:$B305,0),0),"")</f>
        <v/>
      </c>
      <c r="S197" s="45" t="str">
        <f t="array" ref="S197">IFERROR(INDEX('BANCO DE DADOS'!$D$3:$D305,MATCH(C197,'BANCO DE DADOS'!$B$3:$B305,0),0),"")</f>
        <v/>
      </c>
      <c r="T197" s="44"/>
      <c r="U197" s="44"/>
      <c r="V197" s="45" t="str">
        <f t="array" ref="V197">IFERROR(INDEX(#REF!,MATCH($Q197,#REF!,0)),"")</f>
        <v/>
      </c>
      <c r="W197" s="45" t="str">
        <f t="array" ref="W197">IFERROR(INDEX(#REF!,MATCH($Q197,#REF!,0)),"")</f>
        <v/>
      </c>
      <c r="X197" s="46" t="str">
        <f t="array" ref="X197">IFERROR(INDEX(#REF!,MATCH($Q197,#REF!,0)),"")</f>
        <v/>
      </c>
      <c r="Y197" s="46" t="str">
        <f t="array" ref="Y197">IFERROR(INDEX(#REF!,MATCH($Q197,#REF!,0)),"")</f>
        <v/>
      </c>
      <c r="Z197" s="46" t="str">
        <f t="array" ref="Z197">IFERROR(INDEX(#REF!,MATCH($Q197,#REF!,0)),"")</f>
        <v/>
      </c>
      <c r="AA197" s="46" t="e">
        <f t="shared" si="1"/>
        <v>#VALUE!</v>
      </c>
      <c r="AB197" s="44"/>
      <c r="AC197" s="44"/>
    </row>
    <row r="198" spans="1:29" ht="15.75" customHeight="1">
      <c r="A198" s="76"/>
      <c r="B198" s="76" t="s">
        <v>254</v>
      </c>
      <c r="C198" s="113" t="s">
        <v>2599</v>
      </c>
      <c r="D198" s="77" t="s">
        <v>53</v>
      </c>
      <c r="E198" s="77">
        <v>1</v>
      </c>
      <c r="F198" s="78">
        <v>2500</v>
      </c>
      <c r="G198" s="79" t="s">
        <v>54</v>
      </c>
      <c r="H198" s="87">
        <v>46174</v>
      </c>
      <c r="I198" s="61" t="s">
        <v>101</v>
      </c>
      <c r="J198" s="61" t="s">
        <v>56</v>
      </c>
      <c r="K198" s="61" t="s">
        <v>858</v>
      </c>
      <c r="L198" s="61" t="s">
        <v>91</v>
      </c>
      <c r="M198" s="62" t="s">
        <v>2451</v>
      </c>
      <c r="N198" s="70" t="s">
        <v>951</v>
      </c>
      <c r="O198" s="56" t="s">
        <v>2452</v>
      </c>
      <c r="P198" s="56"/>
      <c r="Q198" s="56"/>
      <c r="R198" s="57" t="str">
        <f t="array" ref="R198">IFERROR(INDEX('BANCO DE DADOS'!$C$3:$C305,MATCH(C198,'BANCO DE DADOS'!$B$3:$B305,0),0),"")</f>
        <v/>
      </c>
      <c r="S198" s="57" t="str">
        <f t="array" ref="S198">IFERROR(INDEX('BANCO DE DADOS'!$D$3:$D305,MATCH(C198,'BANCO DE DADOS'!$B$3:$B305,0),0),"")</f>
        <v/>
      </c>
      <c r="T198" s="56"/>
      <c r="U198" s="56"/>
      <c r="V198" s="57" t="str">
        <f t="array" ref="V198">IFERROR(INDEX(#REF!,MATCH($Q198,#REF!,0)),"")</f>
        <v/>
      </c>
      <c r="W198" s="57" t="str">
        <f t="array" ref="W198">IFERROR(INDEX(#REF!,MATCH($Q198,#REF!,0)),"")</f>
        <v/>
      </c>
      <c r="X198" s="58" t="str">
        <f t="array" ref="X198">IFERROR(INDEX(#REF!,MATCH($Q198,#REF!,0)),"")</f>
        <v/>
      </c>
      <c r="Y198" s="58" t="str">
        <f t="array" ref="Y198">IFERROR(INDEX(#REF!,MATCH($Q198,#REF!,0)),"")</f>
        <v/>
      </c>
      <c r="Z198" s="58" t="str">
        <f t="array" ref="Z198">IFERROR(INDEX(#REF!,MATCH($Q198,#REF!,0)),"")</f>
        <v/>
      </c>
      <c r="AA198" s="58" t="e">
        <f t="shared" si="1"/>
        <v>#VALUE!</v>
      </c>
      <c r="AB198" s="56"/>
      <c r="AC198" s="56"/>
    </row>
    <row r="199" spans="1:29" ht="15.75" customHeight="1">
      <c r="A199" s="71"/>
      <c r="B199" s="71" t="s">
        <v>652</v>
      </c>
      <c r="C199" s="107" t="s">
        <v>2599</v>
      </c>
      <c r="D199" s="72" t="s">
        <v>53</v>
      </c>
      <c r="E199" s="72">
        <v>1</v>
      </c>
      <c r="F199" s="73">
        <v>2500</v>
      </c>
      <c r="G199" s="74" t="s">
        <v>54</v>
      </c>
      <c r="H199" s="86">
        <v>46174</v>
      </c>
      <c r="I199" s="75" t="s">
        <v>101</v>
      </c>
      <c r="J199" s="75" t="s">
        <v>56</v>
      </c>
      <c r="K199" s="75" t="s">
        <v>858</v>
      </c>
      <c r="L199" s="75" t="s">
        <v>91</v>
      </c>
      <c r="M199" s="64" t="s">
        <v>2451</v>
      </c>
      <c r="N199" s="69" t="s">
        <v>951</v>
      </c>
      <c r="O199" s="44" t="s">
        <v>2452</v>
      </c>
      <c r="P199" s="44"/>
      <c r="Q199" s="44"/>
      <c r="R199" s="45" t="str">
        <f t="array" ref="R199">IFERROR(INDEX('BANCO DE DADOS'!$C$3:$C305,MATCH(C199,'BANCO DE DADOS'!$B$3:$B305,0),0),"")</f>
        <v/>
      </c>
      <c r="S199" s="45" t="str">
        <f t="array" ref="S199">IFERROR(INDEX('BANCO DE DADOS'!$D$3:$D305,MATCH(C199,'BANCO DE DADOS'!$B$3:$B305,0),0),"")</f>
        <v/>
      </c>
      <c r="T199" s="44"/>
      <c r="U199" s="44"/>
      <c r="V199" s="45" t="str">
        <f t="array" ref="V199">IFERROR(INDEX(#REF!,MATCH($Q199,#REF!,0)),"")</f>
        <v/>
      </c>
      <c r="W199" s="45" t="str">
        <f t="array" ref="W199">IFERROR(INDEX(#REF!,MATCH($Q199,#REF!,0)),"")</f>
        <v/>
      </c>
      <c r="X199" s="46" t="str">
        <f t="array" ref="X199">IFERROR(INDEX(#REF!,MATCH($Q199,#REF!,0)),"")</f>
        <v/>
      </c>
      <c r="Y199" s="46" t="str">
        <f t="array" ref="Y199">IFERROR(INDEX(#REF!,MATCH($Q199,#REF!,0)),"")</f>
        <v/>
      </c>
      <c r="Z199" s="46" t="str">
        <f t="array" ref="Z199">IFERROR(INDEX(#REF!,MATCH($Q199,#REF!,0)),"")</f>
        <v/>
      </c>
      <c r="AA199" s="46" t="e">
        <f t="shared" si="1"/>
        <v>#VALUE!</v>
      </c>
      <c r="AB199" s="44"/>
      <c r="AC199" s="44"/>
    </row>
    <row r="200" spans="1:29" ht="15.75" customHeight="1">
      <c r="A200" s="76"/>
      <c r="B200" s="76" t="s">
        <v>440</v>
      </c>
      <c r="C200" s="113" t="s">
        <v>2600</v>
      </c>
      <c r="D200" s="77" t="s">
        <v>53</v>
      </c>
      <c r="E200" s="77">
        <v>1</v>
      </c>
      <c r="F200" s="78">
        <v>2500</v>
      </c>
      <c r="G200" s="79" t="s">
        <v>54</v>
      </c>
      <c r="H200" s="87">
        <v>46174</v>
      </c>
      <c r="I200" s="61" t="s">
        <v>101</v>
      </c>
      <c r="J200" s="61" t="s">
        <v>56</v>
      </c>
      <c r="K200" s="61" t="s">
        <v>858</v>
      </c>
      <c r="L200" s="61" t="s">
        <v>91</v>
      </c>
      <c r="M200" s="62" t="s">
        <v>2451</v>
      </c>
      <c r="N200" s="70" t="s">
        <v>951</v>
      </c>
      <c r="O200" s="56" t="s">
        <v>2452</v>
      </c>
      <c r="P200" s="56"/>
      <c r="Q200" s="56"/>
      <c r="R200" s="57" t="str">
        <f t="array" ref="R200">IFERROR(INDEX('BANCO DE DADOS'!$C$3:$C305,MATCH(C200,'BANCO DE DADOS'!$B$3:$B305,0),0),"")</f>
        <v/>
      </c>
      <c r="S200" s="57" t="str">
        <f t="array" ref="S200">IFERROR(INDEX('BANCO DE DADOS'!$D$3:$D305,MATCH(C200,'BANCO DE DADOS'!$B$3:$B305,0),0),"")</f>
        <v/>
      </c>
      <c r="T200" s="56"/>
      <c r="U200" s="56"/>
      <c r="V200" s="57" t="str">
        <f t="array" ref="V200">IFERROR(INDEX(#REF!,MATCH($Q200,#REF!,0)),"")</f>
        <v/>
      </c>
      <c r="W200" s="57" t="str">
        <f t="array" ref="W200">IFERROR(INDEX(#REF!,MATCH($Q200,#REF!,0)),"")</f>
        <v/>
      </c>
      <c r="X200" s="58" t="str">
        <f t="array" ref="X200">IFERROR(INDEX(#REF!,MATCH($Q200,#REF!,0)),"")</f>
        <v/>
      </c>
      <c r="Y200" s="58" t="str">
        <f t="array" ref="Y200">IFERROR(INDEX(#REF!,MATCH($Q200,#REF!,0)),"")</f>
        <v/>
      </c>
      <c r="Z200" s="58" t="str">
        <f t="array" ref="Z200">IFERROR(INDEX(#REF!,MATCH($Q200,#REF!,0)),"")</f>
        <v/>
      </c>
      <c r="AA200" s="58" t="e">
        <f t="shared" si="1"/>
        <v>#VALUE!</v>
      </c>
      <c r="AB200" s="56"/>
      <c r="AC200" s="56"/>
    </row>
    <row r="201" spans="1:29" ht="15.75" customHeight="1">
      <c r="A201" s="71"/>
      <c r="B201" s="71" t="s">
        <v>237</v>
      </c>
      <c r="C201" s="107" t="s">
        <v>2629</v>
      </c>
      <c r="D201" s="72" t="s">
        <v>53</v>
      </c>
      <c r="E201" s="72">
        <v>1</v>
      </c>
      <c r="F201" s="73">
        <v>2500</v>
      </c>
      <c r="G201" s="74" t="s">
        <v>54</v>
      </c>
      <c r="H201" s="86">
        <v>46174</v>
      </c>
      <c r="I201" s="75" t="s">
        <v>101</v>
      </c>
      <c r="J201" s="75" t="s">
        <v>56</v>
      </c>
      <c r="K201" s="75" t="s">
        <v>858</v>
      </c>
      <c r="L201" s="75" t="s">
        <v>91</v>
      </c>
      <c r="M201" s="64" t="s">
        <v>2451</v>
      </c>
      <c r="N201" s="69" t="s">
        <v>951</v>
      </c>
      <c r="O201" s="44" t="s">
        <v>2452</v>
      </c>
      <c r="P201" s="44"/>
      <c r="Q201" s="44"/>
      <c r="R201" s="45" t="str">
        <f t="array" ref="R201">IFERROR(INDEX('BANCO DE DADOS'!$C$3:$C305,MATCH(C201,'BANCO DE DADOS'!$B$3:$B305,0),0),"")</f>
        <v/>
      </c>
      <c r="S201" s="45" t="str">
        <f t="array" ref="S201">IFERROR(INDEX('BANCO DE DADOS'!$D$3:$D305,MATCH(C201,'BANCO DE DADOS'!$B$3:$B305,0),0),"")</f>
        <v/>
      </c>
      <c r="T201" s="44"/>
      <c r="U201" s="44"/>
      <c r="V201" s="45" t="str">
        <f t="array" ref="V201">IFERROR(INDEX(#REF!,MATCH($Q201,#REF!,0)),"")</f>
        <v/>
      </c>
      <c r="W201" s="45" t="str">
        <f t="array" ref="W201">IFERROR(INDEX(#REF!,MATCH($Q201,#REF!,0)),"")</f>
        <v/>
      </c>
      <c r="X201" s="46" t="str">
        <f t="array" ref="X201">IFERROR(INDEX(#REF!,MATCH($Q201,#REF!,0)),"")</f>
        <v/>
      </c>
      <c r="Y201" s="46" t="str">
        <f t="array" ref="Y201">IFERROR(INDEX(#REF!,MATCH($Q201,#REF!,0)),"")</f>
        <v/>
      </c>
      <c r="Z201" s="46" t="str">
        <f t="array" ref="Z201">IFERROR(INDEX(#REF!,MATCH($Q201,#REF!,0)),"")</f>
        <v/>
      </c>
      <c r="AA201" s="46" t="e">
        <f t="shared" si="1"/>
        <v>#VALUE!</v>
      </c>
      <c r="AB201" s="44"/>
      <c r="AC201" s="44"/>
    </row>
    <row r="202" spans="1:29" ht="15.75" customHeight="1">
      <c r="A202" s="47" t="s">
        <v>1523</v>
      </c>
      <c r="B202" s="47" t="s">
        <v>51</v>
      </c>
      <c r="C202" s="60" t="s">
        <v>2630</v>
      </c>
      <c r="D202" s="49" t="s">
        <v>53</v>
      </c>
      <c r="E202" s="49">
        <v>2</v>
      </c>
      <c r="F202" s="50">
        <v>2400</v>
      </c>
      <c r="G202" s="51" t="s">
        <v>54</v>
      </c>
      <c r="H202" s="52">
        <v>46174</v>
      </c>
      <c r="I202" s="53" t="s">
        <v>55</v>
      </c>
      <c r="J202" s="53" t="s">
        <v>56</v>
      </c>
      <c r="K202" s="53" t="s">
        <v>164</v>
      </c>
      <c r="L202" s="53" t="s">
        <v>91</v>
      </c>
      <c r="M202" s="54" t="s">
        <v>2534</v>
      </c>
      <c r="N202" s="56" t="s">
        <v>951</v>
      </c>
      <c r="O202" s="56" t="s">
        <v>2452</v>
      </c>
      <c r="P202" s="56"/>
      <c r="Q202" s="56"/>
      <c r="R202" s="57"/>
      <c r="S202" s="57" t="s">
        <v>499</v>
      </c>
      <c r="T202" s="56"/>
      <c r="U202" s="56"/>
      <c r="V202" s="57" t="str">
        <f t="array" ref="V202">IFERROR(INDEX(#REF!,MATCH($Q202,#REF!,0)),"")</f>
        <v/>
      </c>
      <c r="W202" s="57" t="str">
        <f t="array" ref="W202">IFERROR(INDEX(#REF!,MATCH($Q202,#REF!,0)),"")</f>
        <v/>
      </c>
      <c r="X202" s="58" t="str">
        <f t="array" ref="X202">IFERROR(INDEX(#REF!,MATCH($Q202,#REF!,0)),"")</f>
        <v/>
      </c>
      <c r="Y202" s="58" t="str">
        <f t="array" ref="Y202">IFERROR(INDEX(#REF!,MATCH($Q202,#REF!,0)),"")</f>
        <v/>
      </c>
      <c r="Z202" s="58" t="str">
        <f t="array" ref="Z202">IFERROR(INDEX(#REF!,MATCH($Q202,#REF!,0)),"")</f>
        <v/>
      </c>
      <c r="AA202" s="58" t="e">
        <f t="shared" si="1"/>
        <v>#VALUE!</v>
      </c>
      <c r="AB202" s="56"/>
      <c r="AC202" s="56"/>
    </row>
    <row r="203" spans="1:29" ht="15.75" customHeight="1">
      <c r="A203" s="71"/>
      <c r="B203" s="71" t="s">
        <v>254</v>
      </c>
      <c r="C203" s="107" t="s">
        <v>2631</v>
      </c>
      <c r="D203" s="72" t="s">
        <v>53</v>
      </c>
      <c r="E203" s="72">
        <v>1</v>
      </c>
      <c r="F203" s="73">
        <v>2400</v>
      </c>
      <c r="G203" s="74" t="s">
        <v>54</v>
      </c>
      <c r="H203" s="86">
        <v>46174</v>
      </c>
      <c r="I203" s="75" t="s">
        <v>101</v>
      </c>
      <c r="J203" s="75" t="s">
        <v>56</v>
      </c>
      <c r="K203" s="75" t="s">
        <v>858</v>
      </c>
      <c r="L203" s="75" t="s">
        <v>91</v>
      </c>
      <c r="M203" s="64" t="s">
        <v>2451</v>
      </c>
      <c r="N203" s="69" t="s">
        <v>951</v>
      </c>
      <c r="O203" s="44" t="s">
        <v>2452</v>
      </c>
      <c r="P203" s="44"/>
      <c r="Q203" s="44"/>
      <c r="R203" s="45">
        <f t="array" ref="R203">IFERROR(INDEX('BANCO DE DADOS'!$C$3:$C305,MATCH(C203,'BANCO DE DADOS'!$B$3:$B305,0),0),"")</f>
        <v>0</v>
      </c>
      <c r="S203" s="45" t="str">
        <f t="array" ref="S203">IFERROR(INDEX('BANCO DE DADOS'!$D$3:$D305,MATCH(C203,'BANCO DE DADOS'!$B$3:$B305,0),0),"")</f>
        <v>COMPRA DE EQUIPAMENTOS PARA ÁREAS COMUNS</v>
      </c>
      <c r="T203" s="44"/>
      <c r="U203" s="44"/>
      <c r="V203" s="45" t="str">
        <f t="array" ref="V203">IFERROR(INDEX(#REF!,MATCH($Q203,#REF!,0)),"")</f>
        <v/>
      </c>
      <c r="W203" s="45" t="str">
        <f t="array" ref="W203">IFERROR(INDEX(#REF!,MATCH($Q203,#REF!,0)),"")</f>
        <v/>
      </c>
      <c r="X203" s="46" t="str">
        <f t="array" ref="X203">IFERROR(INDEX(#REF!,MATCH($Q203,#REF!,0)),"")</f>
        <v/>
      </c>
      <c r="Y203" s="46" t="str">
        <f t="array" ref="Y203">IFERROR(INDEX(#REF!,MATCH($Q203,#REF!,0)),"")</f>
        <v/>
      </c>
      <c r="Z203" s="46" t="str">
        <f t="array" ref="Z203">IFERROR(INDEX(#REF!,MATCH($Q203,#REF!,0)),"")</f>
        <v/>
      </c>
      <c r="AA203" s="46" t="e">
        <f t="shared" si="1"/>
        <v>#VALUE!</v>
      </c>
      <c r="AB203" s="44"/>
      <c r="AC203" s="44"/>
    </row>
    <row r="204" spans="1:29" ht="15.75" customHeight="1">
      <c r="A204" s="76"/>
      <c r="B204" s="76" t="s">
        <v>219</v>
      </c>
      <c r="C204" s="113" t="s">
        <v>2631</v>
      </c>
      <c r="D204" s="77" t="s">
        <v>53</v>
      </c>
      <c r="E204" s="77">
        <v>1</v>
      </c>
      <c r="F204" s="78">
        <v>2400</v>
      </c>
      <c r="G204" s="79" t="s">
        <v>54</v>
      </c>
      <c r="H204" s="87">
        <v>46174</v>
      </c>
      <c r="I204" s="61" t="s">
        <v>101</v>
      </c>
      <c r="J204" s="61" t="s">
        <v>56</v>
      </c>
      <c r="K204" s="61" t="s">
        <v>858</v>
      </c>
      <c r="L204" s="61" t="s">
        <v>91</v>
      </c>
      <c r="M204" s="62" t="s">
        <v>2451</v>
      </c>
      <c r="N204" s="70" t="s">
        <v>951</v>
      </c>
      <c r="O204" s="56" t="s">
        <v>2452</v>
      </c>
      <c r="P204" s="56"/>
      <c r="Q204" s="56"/>
      <c r="R204" s="57">
        <f t="array" ref="R204">IFERROR(INDEX('BANCO DE DADOS'!$C$3:$C305,MATCH(C204,'BANCO DE DADOS'!$B$3:$B305,0),0),"")</f>
        <v>0</v>
      </c>
      <c r="S204" s="57" t="str">
        <f t="array" ref="S204">IFERROR(INDEX('BANCO DE DADOS'!$D$3:$D305,MATCH(C204,'BANCO DE DADOS'!$B$3:$B305,0),0),"")</f>
        <v>COMPRA DE EQUIPAMENTOS PARA ÁREAS COMUNS</v>
      </c>
      <c r="T204" s="56"/>
      <c r="U204" s="56"/>
      <c r="V204" s="57" t="str">
        <f t="array" ref="V204">IFERROR(INDEX(#REF!,MATCH($Q204,#REF!,0)),"")</f>
        <v/>
      </c>
      <c r="W204" s="57" t="str">
        <f t="array" ref="W204">IFERROR(INDEX(#REF!,MATCH($Q204,#REF!,0)),"")</f>
        <v/>
      </c>
      <c r="X204" s="58" t="str">
        <f t="array" ref="X204">IFERROR(INDEX(#REF!,MATCH($Q204,#REF!,0)),"")</f>
        <v/>
      </c>
      <c r="Y204" s="58" t="str">
        <f t="array" ref="Y204">IFERROR(INDEX(#REF!,MATCH($Q204,#REF!,0)),"")</f>
        <v/>
      </c>
      <c r="Z204" s="58" t="str">
        <f t="array" ref="Z204">IFERROR(INDEX(#REF!,MATCH($Q204,#REF!,0)),"")</f>
        <v/>
      </c>
      <c r="AA204" s="58" t="e">
        <f t="shared" si="1"/>
        <v>#VALUE!</v>
      </c>
      <c r="AB204" s="56"/>
      <c r="AC204" s="56"/>
    </row>
    <row r="205" spans="1:29" ht="15.75" customHeight="1">
      <c r="A205" s="71"/>
      <c r="B205" s="71" t="s">
        <v>440</v>
      </c>
      <c r="C205" s="107" t="s">
        <v>918</v>
      </c>
      <c r="D205" s="72" t="s">
        <v>53</v>
      </c>
      <c r="E205" s="72">
        <v>3</v>
      </c>
      <c r="F205" s="73">
        <v>2400</v>
      </c>
      <c r="G205" s="74" t="s">
        <v>54</v>
      </c>
      <c r="H205" s="86">
        <v>46174</v>
      </c>
      <c r="I205" s="75" t="s">
        <v>101</v>
      </c>
      <c r="J205" s="75" t="s">
        <v>56</v>
      </c>
      <c r="K205" s="75" t="s">
        <v>858</v>
      </c>
      <c r="L205" s="75" t="s">
        <v>84</v>
      </c>
      <c r="M205" s="64" t="s">
        <v>2451</v>
      </c>
      <c r="N205" s="69" t="s">
        <v>951</v>
      </c>
      <c r="O205" s="44" t="s">
        <v>2452</v>
      </c>
      <c r="P205" s="44"/>
      <c r="Q205" s="44"/>
      <c r="R205" s="45" t="str">
        <f t="array" ref="R205">IFERROR(INDEX('BANCO DE DADOS'!$C$3:$C305,MATCH(C205,'BANCO DE DADOS'!$B$3:$B305,0),0),"")</f>
        <v/>
      </c>
      <c r="S205" s="45" t="str">
        <f t="array" ref="S205">IFERROR(INDEX('BANCO DE DADOS'!$D$3:$D305,MATCH(C205,'BANCO DE DADOS'!$B$3:$B305,0),0),"")</f>
        <v/>
      </c>
      <c r="T205" s="44"/>
      <c r="U205" s="44"/>
      <c r="V205" s="45" t="str">
        <f t="array" ref="V205">IFERROR(INDEX(#REF!,MATCH($Q205,#REF!,0)),"")</f>
        <v/>
      </c>
      <c r="W205" s="45" t="str">
        <f t="array" ref="W205">IFERROR(INDEX(#REF!,MATCH($Q205,#REF!,0)),"")</f>
        <v/>
      </c>
      <c r="X205" s="46" t="str">
        <f t="array" ref="X205">IFERROR(INDEX(#REF!,MATCH($Q205,#REF!,0)),"")</f>
        <v/>
      </c>
      <c r="Y205" s="46" t="str">
        <f t="array" ref="Y205">IFERROR(INDEX(#REF!,MATCH($Q205,#REF!,0)),"")</f>
        <v/>
      </c>
      <c r="Z205" s="46" t="str">
        <f t="array" ref="Z205">IFERROR(INDEX(#REF!,MATCH($Q205,#REF!,0)),"")</f>
        <v/>
      </c>
      <c r="AA205" s="46" t="e">
        <f t="shared" si="1"/>
        <v>#VALUE!</v>
      </c>
      <c r="AB205" s="44"/>
      <c r="AC205" s="44"/>
    </row>
    <row r="206" spans="1:29" ht="15.75" customHeight="1">
      <c r="A206" s="76"/>
      <c r="B206" s="76" t="s">
        <v>440</v>
      </c>
      <c r="C206" s="113" t="s">
        <v>2632</v>
      </c>
      <c r="D206" s="77" t="s">
        <v>53</v>
      </c>
      <c r="E206" s="77">
        <v>2</v>
      </c>
      <c r="F206" s="78">
        <v>2132</v>
      </c>
      <c r="G206" s="79" t="s">
        <v>54</v>
      </c>
      <c r="H206" s="87">
        <v>46174</v>
      </c>
      <c r="I206" s="61" t="s">
        <v>101</v>
      </c>
      <c r="J206" s="61" t="s">
        <v>56</v>
      </c>
      <c r="K206" s="61" t="s">
        <v>858</v>
      </c>
      <c r="L206" s="61" t="s">
        <v>58</v>
      </c>
      <c r="M206" s="62" t="s">
        <v>2451</v>
      </c>
      <c r="N206" s="70" t="s">
        <v>951</v>
      </c>
      <c r="O206" s="56" t="s">
        <v>2452</v>
      </c>
      <c r="P206" s="56"/>
      <c r="Q206" s="56"/>
      <c r="R206" s="57" t="str">
        <f t="array" ref="R206">IFERROR(INDEX('BANCO DE DADOS'!$C$3:$C305,MATCH(C206,'BANCO DE DADOS'!$B$3:$B305,0),0),"")</f>
        <v/>
      </c>
      <c r="S206" s="57" t="str">
        <f t="array" ref="S206">IFERROR(INDEX('BANCO DE DADOS'!$D$3:$D305,MATCH(C206,'BANCO DE DADOS'!$B$3:$B305,0),0),"")</f>
        <v/>
      </c>
      <c r="T206" s="56"/>
      <c r="U206" s="56"/>
      <c r="V206" s="57" t="str">
        <f t="array" ref="V206">IFERROR(INDEX(#REF!,MATCH($Q206,#REF!,0)),"")</f>
        <v/>
      </c>
      <c r="W206" s="57" t="str">
        <f t="array" ref="W206">IFERROR(INDEX(#REF!,MATCH($Q206,#REF!,0)),"")</f>
        <v/>
      </c>
      <c r="X206" s="58" t="str">
        <f t="array" ref="X206">IFERROR(INDEX(#REF!,MATCH($Q206,#REF!,0)),"")</f>
        <v/>
      </c>
      <c r="Y206" s="58" t="str">
        <f t="array" ref="Y206">IFERROR(INDEX(#REF!,MATCH($Q206,#REF!,0)),"")</f>
        <v/>
      </c>
      <c r="Z206" s="58" t="str">
        <f t="array" ref="Z206">IFERROR(INDEX(#REF!,MATCH($Q206,#REF!,0)),"")</f>
        <v/>
      </c>
      <c r="AA206" s="58" t="e">
        <f t="shared" si="1"/>
        <v>#VALUE!</v>
      </c>
      <c r="AB206" s="56"/>
      <c r="AC206" s="56"/>
    </row>
    <row r="207" spans="1:29" ht="15.75" customHeight="1">
      <c r="A207" s="71"/>
      <c r="B207" s="71" t="s">
        <v>440</v>
      </c>
      <c r="C207" s="107" t="s">
        <v>2633</v>
      </c>
      <c r="D207" s="72" t="s">
        <v>53</v>
      </c>
      <c r="E207" s="72">
        <v>1</v>
      </c>
      <c r="F207" s="73">
        <v>2000</v>
      </c>
      <c r="G207" s="74" t="s">
        <v>54</v>
      </c>
      <c r="H207" s="86">
        <v>46174</v>
      </c>
      <c r="I207" s="75" t="s">
        <v>101</v>
      </c>
      <c r="J207" s="75" t="s">
        <v>56</v>
      </c>
      <c r="K207" s="75" t="s">
        <v>858</v>
      </c>
      <c r="L207" s="75" t="s">
        <v>91</v>
      </c>
      <c r="M207" s="64" t="s">
        <v>2451</v>
      </c>
      <c r="N207" s="69" t="s">
        <v>951</v>
      </c>
      <c r="O207" s="44" t="s">
        <v>2452</v>
      </c>
      <c r="P207" s="44"/>
      <c r="Q207" s="44"/>
      <c r="R207" s="45" t="str">
        <f t="array" ref="R207">IFERROR(INDEX('BANCO DE DADOS'!$C$3:$C305,MATCH(C207,'BANCO DE DADOS'!$B$3:$B305,0),0),"")</f>
        <v/>
      </c>
      <c r="S207" s="45" t="str">
        <f t="array" ref="S207">IFERROR(INDEX('BANCO DE DADOS'!$D$3:$D305,MATCH(C207,'BANCO DE DADOS'!$B$3:$B305,0),0),"")</f>
        <v/>
      </c>
      <c r="T207" s="44"/>
      <c r="U207" s="44"/>
      <c r="V207" s="45" t="str">
        <f t="array" ref="V207">IFERROR(INDEX(#REF!,MATCH($Q207,#REF!,0)),"")</f>
        <v/>
      </c>
      <c r="W207" s="45" t="str">
        <f t="array" ref="W207">IFERROR(INDEX(#REF!,MATCH($Q207,#REF!,0)),"")</f>
        <v/>
      </c>
      <c r="X207" s="46" t="str">
        <f t="array" ref="X207">IFERROR(INDEX(#REF!,MATCH($Q207,#REF!,0)),"")</f>
        <v/>
      </c>
      <c r="Y207" s="46" t="str">
        <f t="array" ref="Y207">IFERROR(INDEX(#REF!,MATCH($Q207,#REF!,0)),"")</f>
        <v/>
      </c>
      <c r="Z207" s="46" t="str">
        <f t="array" ref="Z207">IFERROR(INDEX(#REF!,MATCH($Q207,#REF!,0)),"")</f>
        <v/>
      </c>
      <c r="AA207" s="46" t="e">
        <f t="shared" si="1"/>
        <v>#VALUE!</v>
      </c>
      <c r="AB207" s="44"/>
      <c r="AC207" s="44"/>
    </row>
    <row r="208" spans="1:29" ht="15.75" customHeight="1">
      <c r="A208" s="76"/>
      <c r="B208" s="76" t="s">
        <v>317</v>
      </c>
      <c r="C208" s="113" t="s">
        <v>2608</v>
      </c>
      <c r="D208" s="77" t="s">
        <v>53</v>
      </c>
      <c r="E208" s="77">
        <v>1</v>
      </c>
      <c r="F208" s="78">
        <v>2000</v>
      </c>
      <c r="G208" s="79" t="s">
        <v>54</v>
      </c>
      <c r="H208" s="87">
        <v>46174</v>
      </c>
      <c r="I208" s="61" t="s">
        <v>101</v>
      </c>
      <c r="J208" s="61" t="s">
        <v>56</v>
      </c>
      <c r="K208" s="61" t="s">
        <v>858</v>
      </c>
      <c r="L208" s="61" t="s">
        <v>91</v>
      </c>
      <c r="M208" s="62" t="s">
        <v>2451</v>
      </c>
      <c r="N208" s="70" t="s">
        <v>951</v>
      </c>
      <c r="O208" s="56" t="s">
        <v>2452</v>
      </c>
      <c r="P208" s="56"/>
      <c r="Q208" s="56"/>
      <c r="R208" s="57" t="str">
        <f t="array" ref="R208">IFERROR(INDEX('BANCO DE DADOS'!$C$3:$C305,MATCH(C208,'BANCO DE DADOS'!$B$3:$B305,0),0),"")</f>
        <v/>
      </c>
      <c r="S208" s="57" t="str">
        <f t="array" ref="S208">IFERROR(INDEX('BANCO DE DADOS'!$D$3:$D305,MATCH(C208,'BANCO DE DADOS'!$B$3:$B305,0),0),"")</f>
        <v/>
      </c>
      <c r="T208" s="56"/>
      <c r="U208" s="56"/>
      <c r="V208" s="57" t="str">
        <f t="array" ref="V208">IFERROR(INDEX(#REF!,MATCH($Q208,#REF!,0)),"")</f>
        <v/>
      </c>
      <c r="W208" s="57" t="str">
        <f t="array" ref="W208">IFERROR(INDEX(#REF!,MATCH($Q208,#REF!,0)),"")</f>
        <v/>
      </c>
      <c r="X208" s="58" t="str">
        <f t="array" ref="X208">IFERROR(INDEX(#REF!,MATCH($Q208,#REF!,0)),"")</f>
        <v/>
      </c>
      <c r="Y208" s="58" t="str">
        <f t="array" ref="Y208">IFERROR(INDEX(#REF!,MATCH($Q208,#REF!,0)),"")</f>
        <v/>
      </c>
      <c r="Z208" s="58" t="str">
        <f t="array" ref="Z208">IFERROR(INDEX(#REF!,MATCH($Q208,#REF!,0)),"")</f>
        <v/>
      </c>
      <c r="AA208" s="58" t="e">
        <f t="shared" si="1"/>
        <v>#VALUE!</v>
      </c>
      <c r="AB208" s="56"/>
      <c r="AC208" s="56"/>
    </row>
    <row r="209" spans="1:29" ht="15.75" customHeight="1">
      <c r="A209" s="71"/>
      <c r="B209" s="71" t="s">
        <v>1476</v>
      </c>
      <c r="C209" s="107" t="s">
        <v>2634</v>
      </c>
      <c r="D209" s="72" t="s">
        <v>53</v>
      </c>
      <c r="E209" s="72">
        <v>1</v>
      </c>
      <c r="F209" s="73">
        <v>2000</v>
      </c>
      <c r="G209" s="74" t="s">
        <v>54</v>
      </c>
      <c r="H209" s="86">
        <v>46174</v>
      </c>
      <c r="I209" s="75" t="s">
        <v>101</v>
      </c>
      <c r="J209" s="75" t="s">
        <v>56</v>
      </c>
      <c r="K209" s="75" t="s">
        <v>858</v>
      </c>
      <c r="L209" s="75" t="s">
        <v>91</v>
      </c>
      <c r="M209" s="64" t="s">
        <v>2451</v>
      </c>
      <c r="N209" s="69" t="s">
        <v>951</v>
      </c>
      <c r="O209" s="44" t="s">
        <v>2452</v>
      </c>
      <c r="P209" s="44"/>
      <c r="Q209" s="44"/>
      <c r="R209" s="45" t="str">
        <f t="array" ref="R209">IFERROR(INDEX('BANCO DE DADOS'!$C$3:$C305,MATCH(C209,'BANCO DE DADOS'!$B$3:$B305,0),0),"")</f>
        <v/>
      </c>
      <c r="S209" s="45" t="str">
        <f t="array" ref="S209">IFERROR(INDEX('BANCO DE DADOS'!$D$3:$D305,MATCH(C209,'BANCO DE DADOS'!$B$3:$B305,0),0),"")</f>
        <v/>
      </c>
      <c r="T209" s="44"/>
      <c r="U209" s="44"/>
      <c r="V209" s="45" t="str">
        <f t="array" ref="V209">IFERROR(INDEX(#REF!,MATCH($Q209,#REF!,0)),"")</f>
        <v/>
      </c>
      <c r="W209" s="45" t="str">
        <f t="array" ref="W209">IFERROR(INDEX(#REF!,MATCH($Q209,#REF!,0)),"")</f>
        <v/>
      </c>
      <c r="X209" s="46" t="str">
        <f t="array" ref="X209">IFERROR(INDEX(#REF!,MATCH($Q209,#REF!,0)),"")</f>
        <v/>
      </c>
      <c r="Y209" s="46" t="str">
        <f t="array" ref="Y209">IFERROR(INDEX(#REF!,MATCH($Q209,#REF!,0)),"")</f>
        <v/>
      </c>
      <c r="Z209" s="46" t="str">
        <f t="array" ref="Z209">IFERROR(INDEX(#REF!,MATCH($Q209,#REF!,0)),"")</f>
        <v/>
      </c>
      <c r="AA209" s="46" t="e">
        <f t="shared" si="1"/>
        <v>#VALUE!</v>
      </c>
      <c r="AB209" s="44"/>
      <c r="AC209" s="44"/>
    </row>
    <row r="210" spans="1:29" ht="15.75" customHeight="1">
      <c r="A210" s="76"/>
      <c r="B210" s="76" t="s">
        <v>247</v>
      </c>
      <c r="C210" s="113" t="s">
        <v>2586</v>
      </c>
      <c r="D210" s="77" t="s">
        <v>53</v>
      </c>
      <c r="E210" s="77">
        <v>1</v>
      </c>
      <c r="F210" s="78">
        <v>2000</v>
      </c>
      <c r="G210" s="79" t="s">
        <v>54</v>
      </c>
      <c r="H210" s="87">
        <v>46174</v>
      </c>
      <c r="I210" s="61" t="s">
        <v>101</v>
      </c>
      <c r="J210" s="61" t="s">
        <v>56</v>
      </c>
      <c r="K210" s="61" t="s">
        <v>858</v>
      </c>
      <c r="L210" s="61" t="s">
        <v>84</v>
      </c>
      <c r="M210" s="62" t="s">
        <v>2451</v>
      </c>
      <c r="N210" s="70" t="s">
        <v>951</v>
      </c>
      <c r="O210" s="56" t="s">
        <v>2452</v>
      </c>
      <c r="P210" s="56"/>
      <c r="Q210" s="56"/>
      <c r="R210" s="57" t="str">
        <f t="array" ref="R210">IFERROR(INDEX('BANCO DE DADOS'!$C$3:$C305,MATCH(C210,'BANCO DE DADOS'!$B$3:$B305,0),0),"")</f>
        <v/>
      </c>
      <c r="S210" s="57" t="str">
        <f t="array" ref="S210">IFERROR(INDEX('BANCO DE DADOS'!$D$3:$D305,MATCH(C210,'BANCO DE DADOS'!$B$3:$B305,0),0),"")</f>
        <v/>
      </c>
      <c r="T210" s="56"/>
      <c r="U210" s="56"/>
      <c r="V210" s="57" t="str">
        <f t="array" ref="V210">IFERROR(INDEX(#REF!,MATCH($Q210,#REF!,0)),"")</f>
        <v/>
      </c>
      <c r="W210" s="57" t="str">
        <f t="array" ref="W210">IFERROR(INDEX(#REF!,MATCH($Q210,#REF!,0)),"")</f>
        <v/>
      </c>
      <c r="X210" s="58" t="str">
        <f t="array" ref="X210">IFERROR(INDEX(#REF!,MATCH($Q210,#REF!,0)),"")</f>
        <v/>
      </c>
      <c r="Y210" s="58" t="str">
        <f t="array" ref="Y210">IFERROR(INDEX(#REF!,MATCH($Q210,#REF!,0)),"")</f>
        <v/>
      </c>
      <c r="Z210" s="58" t="str">
        <f t="array" ref="Z210">IFERROR(INDEX(#REF!,MATCH($Q210,#REF!,0)),"")</f>
        <v/>
      </c>
      <c r="AA210" s="58" t="e">
        <f t="shared" si="1"/>
        <v>#VALUE!</v>
      </c>
      <c r="AB210" s="56"/>
      <c r="AC210" s="56"/>
    </row>
    <row r="211" spans="1:29" ht="15.75" customHeight="1">
      <c r="A211" s="71"/>
      <c r="B211" s="71" t="s">
        <v>233</v>
      </c>
      <c r="C211" s="107" t="s">
        <v>2635</v>
      </c>
      <c r="D211" s="72" t="s">
        <v>53</v>
      </c>
      <c r="E211" s="72">
        <v>1</v>
      </c>
      <c r="F211" s="73">
        <v>2000</v>
      </c>
      <c r="G211" s="74" t="s">
        <v>54</v>
      </c>
      <c r="H211" s="86">
        <v>46174</v>
      </c>
      <c r="I211" s="75" t="s">
        <v>101</v>
      </c>
      <c r="J211" s="75" t="s">
        <v>56</v>
      </c>
      <c r="K211" s="75" t="s">
        <v>858</v>
      </c>
      <c r="L211" s="75" t="s">
        <v>91</v>
      </c>
      <c r="M211" s="64" t="s">
        <v>2451</v>
      </c>
      <c r="N211" s="69" t="s">
        <v>951</v>
      </c>
      <c r="O211" s="44" t="s">
        <v>2452</v>
      </c>
      <c r="P211" s="44"/>
      <c r="Q211" s="44"/>
      <c r="R211" s="45" t="str">
        <f t="array" ref="R211">IFERROR(INDEX('BANCO DE DADOS'!$C$3:$C305,MATCH(C211,'BANCO DE DADOS'!$B$3:$B305,0),0),"")</f>
        <v/>
      </c>
      <c r="S211" s="45" t="str">
        <f t="array" ref="S211">IFERROR(INDEX('BANCO DE DADOS'!$D$3:$D305,MATCH(C211,'BANCO DE DADOS'!$B$3:$B305,0),0),"")</f>
        <v/>
      </c>
      <c r="T211" s="44"/>
      <c r="U211" s="44"/>
      <c r="V211" s="45" t="str">
        <f t="array" ref="V211">IFERROR(INDEX(#REF!,MATCH($Q211,#REF!,0)),"")</f>
        <v/>
      </c>
      <c r="W211" s="45" t="str">
        <f t="array" ref="W211">IFERROR(INDEX(#REF!,MATCH($Q211,#REF!,0)),"")</f>
        <v/>
      </c>
      <c r="X211" s="46" t="str">
        <f t="array" ref="X211">IFERROR(INDEX(#REF!,MATCH($Q211,#REF!,0)),"")</f>
        <v/>
      </c>
      <c r="Y211" s="46" t="str">
        <f t="array" ref="Y211">IFERROR(INDEX(#REF!,MATCH($Q211,#REF!,0)),"")</f>
        <v/>
      </c>
      <c r="Z211" s="46" t="str">
        <f t="array" ref="Z211">IFERROR(INDEX(#REF!,MATCH($Q211,#REF!,0)),"")</f>
        <v/>
      </c>
      <c r="AA211" s="46" t="e">
        <f t="shared" si="1"/>
        <v>#VALUE!</v>
      </c>
      <c r="AB211" s="44"/>
      <c r="AC211" s="44"/>
    </row>
    <row r="212" spans="1:29" ht="15.75" customHeight="1">
      <c r="A212" s="76"/>
      <c r="B212" s="76" t="s">
        <v>258</v>
      </c>
      <c r="C212" s="113" t="s">
        <v>2636</v>
      </c>
      <c r="D212" s="77" t="s">
        <v>53</v>
      </c>
      <c r="E212" s="77">
        <v>4</v>
      </c>
      <c r="F212" s="78">
        <v>2000</v>
      </c>
      <c r="G212" s="79" t="s">
        <v>54</v>
      </c>
      <c r="H212" s="87">
        <v>46174</v>
      </c>
      <c r="I212" s="61" t="s">
        <v>101</v>
      </c>
      <c r="J212" s="61" t="s">
        <v>56</v>
      </c>
      <c r="K212" s="61" t="s">
        <v>858</v>
      </c>
      <c r="L212" s="61" t="s">
        <v>84</v>
      </c>
      <c r="M212" s="62" t="s">
        <v>2451</v>
      </c>
      <c r="N212" s="70" t="s">
        <v>951</v>
      </c>
      <c r="O212" s="56" t="s">
        <v>2452</v>
      </c>
      <c r="P212" s="56"/>
      <c r="Q212" s="56"/>
      <c r="R212" s="57" t="str">
        <f t="array" ref="R212">IFERROR(INDEX('BANCO DE DADOS'!$C$3:$C305,MATCH(C212,'BANCO DE DADOS'!$B$3:$B305,0),0),"")</f>
        <v/>
      </c>
      <c r="S212" s="57" t="str">
        <f t="array" ref="S212">IFERROR(INDEX('BANCO DE DADOS'!$D$3:$D305,MATCH(C212,'BANCO DE DADOS'!$B$3:$B305,0),0),"")</f>
        <v/>
      </c>
      <c r="T212" s="56"/>
      <c r="U212" s="56"/>
      <c r="V212" s="57" t="str">
        <f t="array" ref="V212">IFERROR(INDEX(#REF!,MATCH($Q212,#REF!,0)),"")</f>
        <v/>
      </c>
      <c r="W212" s="57" t="str">
        <f t="array" ref="W212">IFERROR(INDEX(#REF!,MATCH($Q212,#REF!,0)),"")</f>
        <v/>
      </c>
      <c r="X212" s="58" t="str">
        <f t="array" ref="X212">IFERROR(INDEX(#REF!,MATCH($Q212,#REF!,0)),"")</f>
        <v/>
      </c>
      <c r="Y212" s="58" t="str">
        <f t="array" ref="Y212">IFERROR(INDEX(#REF!,MATCH($Q212,#REF!,0)),"")</f>
        <v/>
      </c>
      <c r="Z212" s="58" t="str">
        <f t="array" ref="Z212">IFERROR(INDEX(#REF!,MATCH($Q212,#REF!,0)),"")</f>
        <v/>
      </c>
      <c r="AA212" s="58" t="e">
        <f t="shared" si="1"/>
        <v>#VALUE!</v>
      </c>
      <c r="AB212" s="56"/>
      <c r="AC212" s="56"/>
    </row>
    <row r="213" spans="1:29" ht="15.75" customHeight="1">
      <c r="A213" s="71"/>
      <c r="B213" s="71" t="s">
        <v>440</v>
      </c>
      <c r="C213" s="107" t="s">
        <v>2637</v>
      </c>
      <c r="D213" s="72" t="s">
        <v>53</v>
      </c>
      <c r="E213" s="72">
        <v>1</v>
      </c>
      <c r="F213" s="73">
        <v>1848</v>
      </c>
      <c r="G213" s="74" t="s">
        <v>54</v>
      </c>
      <c r="H213" s="86">
        <v>46174</v>
      </c>
      <c r="I213" s="75" t="s">
        <v>101</v>
      </c>
      <c r="J213" s="75" t="s">
        <v>56</v>
      </c>
      <c r="K213" s="75" t="s">
        <v>858</v>
      </c>
      <c r="L213" s="75" t="s">
        <v>91</v>
      </c>
      <c r="M213" s="64" t="s">
        <v>2451</v>
      </c>
      <c r="N213" s="69" t="s">
        <v>951</v>
      </c>
      <c r="O213" s="44" t="s">
        <v>2452</v>
      </c>
      <c r="P213" s="44"/>
      <c r="Q213" s="44"/>
      <c r="R213" s="45" t="str">
        <f t="array" ref="R213">IFERROR(INDEX('BANCO DE DADOS'!$C$3:$C305,MATCH(C213,'BANCO DE DADOS'!$B$3:$B305,0),0),"")</f>
        <v/>
      </c>
      <c r="S213" s="45" t="str">
        <f t="array" ref="S213">IFERROR(INDEX('BANCO DE DADOS'!$D$3:$D305,MATCH(C213,'BANCO DE DADOS'!$B$3:$B305,0),0),"")</f>
        <v/>
      </c>
      <c r="T213" s="44"/>
      <c r="U213" s="44"/>
      <c r="V213" s="45" t="str">
        <f t="array" ref="V213">IFERROR(INDEX(#REF!,MATCH($Q213,#REF!,0)),"")</f>
        <v/>
      </c>
      <c r="W213" s="45" t="str">
        <f t="array" ref="W213">IFERROR(INDEX(#REF!,MATCH($Q213,#REF!,0)),"")</f>
        <v/>
      </c>
      <c r="X213" s="46" t="str">
        <f t="array" ref="X213">IFERROR(INDEX(#REF!,MATCH($Q213,#REF!,0)),"")</f>
        <v/>
      </c>
      <c r="Y213" s="46" t="str">
        <f t="array" ref="Y213">IFERROR(INDEX(#REF!,MATCH($Q213,#REF!,0)),"")</f>
        <v/>
      </c>
      <c r="Z213" s="46" t="str">
        <f t="array" ref="Z213">IFERROR(INDEX(#REF!,MATCH($Q213,#REF!,0)),"")</f>
        <v/>
      </c>
      <c r="AA213" s="46" t="e">
        <f t="shared" si="1"/>
        <v>#VALUE!</v>
      </c>
      <c r="AB213" s="44"/>
      <c r="AC213" s="44"/>
    </row>
    <row r="214" spans="1:29" ht="15.75" customHeight="1">
      <c r="A214" s="76"/>
      <c r="B214" s="76" t="s">
        <v>237</v>
      </c>
      <c r="C214" s="113" t="s">
        <v>2638</v>
      </c>
      <c r="D214" s="77" t="s">
        <v>53</v>
      </c>
      <c r="E214" s="77">
        <v>1</v>
      </c>
      <c r="F214" s="78">
        <v>1800</v>
      </c>
      <c r="G214" s="79" t="s">
        <v>54</v>
      </c>
      <c r="H214" s="87">
        <v>46174</v>
      </c>
      <c r="I214" s="61" t="s">
        <v>101</v>
      </c>
      <c r="J214" s="61" t="s">
        <v>56</v>
      </c>
      <c r="K214" s="61" t="s">
        <v>858</v>
      </c>
      <c r="L214" s="61" t="s">
        <v>91</v>
      </c>
      <c r="M214" s="62" t="s">
        <v>2451</v>
      </c>
      <c r="N214" s="70" t="s">
        <v>951</v>
      </c>
      <c r="O214" s="56" t="s">
        <v>2452</v>
      </c>
      <c r="P214" s="56"/>
      <c r="Q214" s="56"/>
      <c r="R214" s="57" t="str">
        <f t="array" ref="R214">IFERROR(INDEX('BANCO DE DADOS'!$C$3:$C305,MATCH(C214,'BANCO DE DADOS'!$B$3:$B305,0),0),"")</f>
        <v>GTI - MULTIMIDIA</v>
      </c>
      <c r="S214" s="57" t="str">
        <f t="array" ref="S214">IFERROR(INDEX('BANCO DE DADOS'!$D$3:$D305,MATCH(C214,'BANCO DE DADOS'!$B$3:$B305,0),0),"")</f>
        <v>COMPRA DE EQUIPAMENTOS DE SOM E ÁUDIO</v>
      </c>
      <c r="T214" s="56"/>
      <c r="U214" s="56"/>
      <c r="V214" s="57" t="str">
        <f t="array" ref="V214">IFERROR(INDEX(#REF!,MATCH($Q214,#REF!,0)),"")</f>
        <v/>
      </c>
      <c r="W214" s="57" t="str">
        <f t="array" ref="W214">IFERROR(INDEX(#REF!,MATCH($Q214,#REF!,0)),"")</f>
        <v/>
      </c>
      <c r="X214" s="58" t="str">
        <f t="array" ref="X214">IFERROR(INDEX(#REF!,MATCH($Q214,#REF!,0)),"")</f>
        <v/>
      </c>
      <c r="Y214" s="58" t="str">
        <f t="array" ref="Y214">IFERROR(INDEX(#REF!,MATCH($Q214,#REF!,0)),"")</f>
        <v/>
      </c>
      <c r="Z214" s="58" t="str">
        <f t="array" ref="Z214">IFERROR(INDEX(#REF!,MATCH($Q214,#REF!,0)),"")</f>
        <v/>
      </c>
      <c r="AA214" s="58" t="e">
        <f t="shared" si="1"/>
        <v>#VALUE!</v>
      </c>
      <c r="AB214" s="56"/>
      <c r="AC214" s="56"/>
    </row>
    <row r="215" spans="1:29" ht="15.75" customHeight="1">
      <c r="A215" s="71"/>
      <c r="B215" s="71" t="s">
        <v>169</v>
      </c>
      <c r="C215" s="107" t="s">
        <v>2638</v>
      </c>
      <c r="D215" s="72" t="s">
        <v>53</v>
      </c>
      <c r="E215" s="72">
        <v>1</v>
      </c>
      <c r="F215" s="73">
        <v>1800</v>
      </c>
      <c r="G215" s="74" t="s">
        <v>54</v>
      </c>
      <c r="H215" s="86">
        <v>46174</v>
      </c>
      <c r="I215" s="75" t="s">
        <v>101</v>
      </c>
      <c r="J215" s="75" t="s">
        <v>56</v>
      </c>
      <c r="K215" s="75" t="s">
        <v>858</v>
      </c>
      <c r="L215" s="75" t="s">
        <v>91</v>
      </c>
      <c r="M215" s="64" t="s">
        <v>2451</v>
      </c>
      <c r="N215" s="69" t="s">
        <v>951</v>
      </c>
      <c r="O215" s="44" t="s">
        <v>2452</v>
      </c>
      <c r="P215" s="44"/>
      <c r="Q215" s="44"/>
      <c r="R215" s="45" t="str">
        <f t="array" ref="R215">IFERROR(INDEX('BANCO DE DADOS'!$C$3:$C305,MATCH(C215,'BANCO DE DADOS'!$B$3:$B305,0),0),"")</f>
        <v>GTI - MULTIMIDIA</v>
      </c>
      <c r="S215" s="45" t="str">
        <f t="array" ref="S215">IFERROR(INDEX('BANCO DE DADOS'!$D$3:$D305,MATCH(C215,'BANCO DE DADOS'!$B$3:$B305,0),0),"")</f>
        <v>COMPRA DE EQUIPAMENTOS DE SOM E ÁUDIO</v>
      </c>
      <c r="T215" s="44"/>
      <c r="U215" s="44"/>
      <c r="V215" s="45" t="str">
        <f t="array" ref="V215">IFERROR(INDEX(#REF!,MATCH($Q215,#REF!,0)),"")</f>
        <v/>
      </c>
      <c r="W215" s="45" t="str">
        <f t="array" ref="W215">IFERROR(INDEX(#REF!,MATCH($Q215,#REF!,0)),"")</f>
        <v/>
      </c>
      <c r="X215" s="46" t="str">
        <f t="array" ref="X215">IFERROR(INDEX(#REF!,MATCH($Q215,#REF!,0)),"")</f>
        <v/>
      </c>
      <c r="Y215" s="46" t="str">
        <f t="array" ref="Y215">IFERROR(INDEX(#REF!,MATCH($Q215,#REF!,0)),"")</f>
        <v/>
      </c>
      <c r="Z215" s="46" t="str">
        <f t="array" ref="Z215">IFERROR(INDEX(#REF!,MATCH($Q215,#REF!,0)),"")</f>
        <v/>
      </c>
      <c r="AA215" s="46" t="e">
        <f t="shared" si="1"/>
        <v>#VALUE!</v>
      </c>
      <c r="AB215" s="44"/>
      <c r="AC215" s="44"/>
    </row>
    <row r="216" spans="1:29" ht="15.75" customHeight="1">
      <c r="A216" s="76"/>
      <c r="B216" s="76" t="s">
        <v>242</v>
      </c>
      <c r="C216" s="113" t="s">
        <v>2638</v>
      </c>
      <c r="D216" s="77" t="s">
        <v>53</v>
      </c>
      <c r="E216" s="77">
        <v>1</v>
      </c>
      <c r="F216" s="78">
        <v>1800</v>
      </c>
      <c r="G216" s="79" t="s">
        <v>54</v>
      </c>
      <c r="H216" s="87">
        <v>46174</v>
      </c>
      <c r="I216" s="61" t="s">
        <v>101</v>
      </c>
      <c r="J216" s="61" t="s">
        <v>56</v>
      </c>
      <c r="K216" s="61" t="s">
        <v>858</v>
      </c>
      <c r="L216" s="61" t="s">
        <v>91</v>
      </c>
      <c r="M216" s="62" t="s">
        <v>2451</v>
      </c>
      <c r="N216" s="70" t="s">
        <v>951</v>
      </c>
      <c r="O216" s="56" t="s">
        <v>2452</v>
      </c>
      <c r="P216" s="56"/>
      <c r="Q216" s="56"/>
      <c r="R216" s="57" t="str">
        <f t="array" ref="R216">IFERROR(INDEX('BANCO DE DADOS'!$C$3:$C305,MATCH(C216,'BANCO DE DADOS'!$B$3:$B305,0),0),"")</f>
        <v>GTI - MULTIMIDIA</v>
      </c>
      <c r="S216" s="57" t="str">
        <f t="array" ref="S216">IFERROR(INDEX('BANCO DE DADOS'!$D$3:$D305,MATCH(C216,'BANCO DE DADOS'!$B$3:$B305,0),0),"")</f>
        <v>COMPRA DE EQUIPAMENTOS DE SOM E ÁUDIO</v>
      </c>
      <c r="T216" s="56"/>
      <c r="U216" s="56"/>
      <c r="V216" s="57" t="str">
        <f t="array" ref="V216">IFERROR(INDEX(#REF!,MATCH($Q216,#REF!,0)),"")</f>
        <v/>
      </c>
      <c r="W216" s="57" t="str">
        <f t="array" ref="W216">IFERROR(INDEX(#REF!,MATCH($Q216,#REF!,0)),"")</f>
        <v/>
      </c>
      <c r="X216" s="58" t="str">
        <f t="array" ref="X216">IFERROR(INDEX(#REF!,MATCH($Q216,#REF!,0)),"")</f>
        <v/>
      </c>
      <c r="Y216" s="58" t="str">
        <f t="array" ref="Y216">IFERROR(INDEX(#REF!,MATCH($Q216,#REF!,0)),"")</f>
        <v/>
      </c>
      <c r="Z216" s="58" t="str">
        <f t="array" ref="Z216">IFERROR(INDEX(#REF!,MATCH($Q216,#REF!,0)),"")</f>
        <v/>
      </c>
      <c r="AA216" s="58" t="e">
        <f t="shared" si="1"/>
        <v>#VALUE!</v>
      </c>
      <c r="AB216" s="56"/>
      <c r="AC216" s="56"/>
    </row>
    <row r="217" spans="1:29" ht="15.75" customHeight="1">
      <c r="A217" s="71"/>
      <c r="B217" s="71" t="s">
        <v>775</v>
      </c>
      <c r="C217" s="107" t="s">
        <v>2638</v>
      </c>
      <c r="D217" s="72" t="s">
        <v>53</v>
      </c>
      <c r="E217" s="72">
        <v>1</v>
      </c>
      <c r="F217" s="73">
        <v>1800</v>
      </c>
      <c r="G217" s="74" t="s">
        <v>54</v>
      </c>
      <c r="H217" s="86">
        <v>46174</v>
      </c>
      <c r="I217" s="75" t="s">
        <v>101</v>
      </c>
      <c r="J217" s="75" t="s">
        <v>56</v>
      </c>
      <c r="K217" s="75" t="s">
        <v>858</v>
      </c>
      <c r="L217" s="75" t="s">
        <v>91</v>
      </c>
      <c r="M217" s="64" t="s">
        <v>2451</v>
      </c>
      <c r="N217" s="69" t="s">
        <v>951</v>
      </c>
      <c r="O217" s="44" t="s">
        <v>2452</v>
      </c>
      <c r="P217" s="44"/>
      <c r="Q217" s="44"/>
      <c r="R217" s="45" t="str">
        <f t="array" ref="R217">IFERROR(INDEX('BANCO DE DADOS'!$C$3:$C305,MATCH(C217,'BANCO DE DADOS'!$B$3:$B305,0),0),"")</f>
        <v>GTI - MULTIMIDIA</v>
      </c>
      <c r="S217" s="45" t="str">
        <f t="array" ref="S217">IFERROR(INDEX('BANCO DE DADOS'!$D$3:$D305,MATCH(C217,'BANCO DE DADOS'!$B$3:$B305,0),0),"")</f>
        <v>COMPRA DE EQUIPAMENTOS DE SOM E ÁUDIO</v>
      </c>
      <c r="T217" s="44"/>
      <c r="U217" s="44"/>
      <c r="V217" s="45" t="str">
        <f t="array" ref="V217">IFERROR(INDEX(#REF!,MATCH($Q217,#REF!,0)),"")</f>
        <v/>
      </c>
      <c r="W217" s="45" t="str">
        <f t="array" ref="W217">IFERROR(INDEX(#REF!,MATCH($Q217,#REF!,0)),"")</f>
        <v/>
      </c>
      <c r="X217" s="46" t="str">
        <f t="array" ref="X217">IFERROR(INDEX(#REF!,MATCH($Q217,#REF!,0)),"")</f>
        <v/>
      </c>
      <c r="Y217" s="46" t="str">
        <f t="array" ref="Y217">IFERROR(INDEX(#REF!,MATCH($Q217,#REF!,0)),"")</f>
        <v/>
      </c>
      <c r="Z217" s="46" t="str">
        <f t="array" ref="Z217">IFERROR(INDEX(#REF!,MATCH($Q217,#REF!,0)),"")</f>
        <v/>
      </c>
      <c r="AA217" s="46" t="e">
        <f t="shared" si="1"/>
        <v>#VALUE!</v>
      </c>
      <c r="AB217" s="44"/>
      <c r="AC217" s="44"/>
    </row>
    <row r="218" spans="1:29" ht="15.75" customHeight="1">
      <c r="A218" s="76"/>
      <c r="B218" s="76" t="s">
        <v>233</v>
      </c>
      <c r="C218" s="113" t="s">
        <v>2596</v>
      </c>
      <c r="D218" s="77" t="s">
        <v>53</v>
      </c>
      <c r="E218" s="77">
        <v>1</v>
      </c>
      <c r="F218" s="78">
        <v>1800</v>
      </c>
      <c r="G218" s="79" t="s">
        <v>54</v>
      </c>
      <c r="H218" s="87">
        <v>46174</v>
      </c>
      <c r="I218" s="61" t="s">
        <v>101</v>
      </c>
      <c r="J218" s="61" t="s">
        <v>56</v>
      </c>
      <c r="K218" s="61" t="s">
        <v>858</v>
      </c>
      <c r="L218" s="61" t="s">
        <v>91</v>
      </c>
      <c r="M218" s="62" t="s">
        <v>2451</v>
      </c>
      <c r="N218" s="70" t="s">
        <v>951</v>
      </c>
      <c r="O218" s="56" t="s">
        <v>2452</v>
      </c>
      <c r="P218" s="56"/>
      <c r="Q218" s="56"/>
      <c r="R218" s="57" t="str">
        <f t="array" ref="R218">IFERROR(INDEX('BANCO DE DADOS'!$C$3:$C305,MATCH(C218,'BANCO DE DADOS'!$B$3:$B305,0),0),"")</f>
        <v/>
      </c>
      <c r="S218" s="57" t="str">
        <f t="array" ref="S218">IFERROR(INDEX('BANCO DE DADOS'!$D$3:$D305,MATCH(C218,'BANCO DE DADOS'!$B$3:$B305,0),0),"")</f>
        <v/>
      </c>
      <c r="T218" s="56"/>
      <c r="U218" s="56"/>
      <c r="V218" s="57" t="str">
        <f t="array" ref="V218">IFERROR(INDEX(#REF!,MATCH($Q218,#REF!,0)),"")</f>
        <v/>
      </c>
      <c r="W218" s="57" t="str">
        <f t="array" ref="W218">IFERROR(INDEX(#REF!,MATCH($Q218,#REF!,0)),"")</f>
        <v/>
      </c>
      <c r="X218" s="58" t="str">
        <f t="array" ref="X218">IFERROR(INDEX(#REF!,MATCH($Q218,#REF!,0)),"")</f>
        <v/>
      </c>
      <c r="Y218" s="58" t="str">
        <f t="array" ref="Y218">IFERROR(INDEX(#REF!,MATCH($Q218,#REF!,0)),"")</f>
        <v/>
      </c>
      <c r="Z218" s="58" t="str">
        <f t="array" ref="Z218">IFERROR(INDEX(#REF!,MATCH($Q218,#REF!,0)),"")</f>
        <v/>
      </c>
      <c r="AA218" s="58" t="e">
        <f t="shared" si="1"/>
        <v>#VALUE!</v>
      </c>
      <c r="AB218" s="56"/>
      <c r="AC218" s="56"/>
    </row>
    <row r="219" spans="1:29" ht="15.75" customHeight="1">
      <c r="A219" s="71"/>
      <c r="B219" s="71" t="s">
        <v>247</v>
      </c>
      <c r="C219" s="107" t="s">
        <v>2596</v>
      </c>
      <c r="D219" s="72" t="s">
        <v>53</v>
      </c>
      <c r="E219" s="72">
        <v>1</v>
      </c>
      <c r="F219" s="73">
        <v>1800</v>
      </c>
      <c r="G219" s="74" t="s">
        <v>54</v>
      </c>
      <c r="H219" s="86">
        <v>46174</v>
      </c>
      <c r="I219" s="75" t="s">
        <v>101</v>
      </c>
      <c r="J219" s="75" t="s">
        <v>56</v>
      </c>
      <c r="K219" s="75" t="s">
        <v>858</v>
      </c>
      <c r="L219" s="75" t="s">
        <v>91</v>
      </c>
      <c r="M219" s="64" t="s">
        <v>2451</v>
      </c>
      <c r="N219" s="69" t="s">
        <v>951</v>
      </c>
      <c r="O219" s="44" t="s">
        <v>2452</v>
      </c>
      <c r="P219" s="44"/>
      <c r="Q219" s="44"/>
      <c r="R219" s="45" t="str">
        <f t="array" ref="R219">IFERROR(INDEX('BANCO DE DADOS'!$C$3:$C305,MATCH(C219,'BANCO DE DADOS'!$B$3:$B305,0),0),"")</f>
        <v/>
      </c>
      <c r="S219" s="45" t="str">
        <f t="array" ref="S219">IFERROR(INDEX('BANCO DE DADOS'!$D$3:$D305,MATCH(C219,'BANCO DE DADOS'!$B$3:$B305,0),0),"")</f>
        <v/>
      </c>
      <c r="T219" s="44"/>
      <c r="U219" s="44"/>
      <c r="V219" s="45" t="str">
        <f t="array" ref="V219">IFERROR(INDEX(#REF!,MATCH($Q219,#REF!,0)),"")</f>
        <v/>
      </c>
      <c r="W219" s="45" t="str">
        <f t="array" ref="W219">IFERROR(INDEX(#REF!,MATCH($Q219,#REF!,0)),"")</f>
        <v/>
      </c>
      <c r="X219" s="46" t="str">
        <f t="array" ref="X219">IFERROR(INDEX(#REF!,MATCH($Q219,#REF!,0)),"")</f>
        <v/>
      </c>
      <c r="Y219" s="46" t="str">
        <f t="array" ref="Y219">IFERROR(INDEX(#REF!,MATCH($Q219,#REF!,0)),"")</f>
        <v/>
      </c>
      <c r="Z219" s="46" t="str">
        <f t="array" ref="Z219">IFERROR(INDEX(#REF!,MATCH($Q219,#REF!,0)),"")</f>
        <v/>
      </c>
      <c r="AA219" s="46" t="e">
        <f t="shared" si="1"/>
        <v>#VALUE!</v>
      </c>
      <c r="AB219" s="44"/>
      <c r="AC219" s="44"/>
    </row>
    <row r="220" spans="1:29" ht="15.75" customHeight="1">
      <c r="A220" s="76"/>
      <c r="B220" s="76" t="s">
        <v>440</v>
      </c>
      <c r="C220" s="113" t="s">
        <v>2596</v>
      </c>
      <c r="D220" s="77" t="s">
        <v>53</v>
      </c>
      <c r="E220" s="77">
        <v>1</v>
      </c>
      <c r="F220" s="78">
        <v>1800</v>
      </c>
      <c r="G220" s="79" t="s">
        <v>54</v>
      </c>
      <c r="H220" s="87">
        <v>46174</v>
      </c>
      <c r="I220" s="61" t="s">
        <v>101</v>
      </c>
      <c r="J220" s="61" t="s">
        <v>56</v>
      </c>
      <c r="K220" s="61" t="s">
        <v>858</v>
      </c>
      <c r="L220" s="61" t="s">
        <v>91</v>
      </c>
      <c r="M220" s="62" t="s">
        <v>2451</v>
      </c>
      <c r="N220" s="70" t="s">
        <v>951</v>
      </c>
      <c r="O220" s="56" t="s">
        <v>2452</v>
      </c>
      <c r="P220" s="56"/>
      <c r="Q220" s="56"/>
      <c r="R220" s="57" t="str">
        <f t="array" ref="R220">IFERROR(INDEX('BANCO DE DADOS'!$C$3:$C305,MATCH(C220,'BANCO DE DADOS'!$B$3:$B305,0),0),"")</f>
        <v/>
      </c>
      <c r="S220" s="57" t="str">
        <f t="array" ref="S220">IFERROR(INDEX('BANCO DE DADOS'!$D$3:$D305,MATCH(C220,'BANCO DE DADOS'!$B$3:$B305,0),0),"")</f>
        <v/>
      </c>
      <c r="T220" s="56"/>
      <c r="U220" s="56"/>
      <c r="V220" s="57" t="str">
        <f t="array" ref="V220">IFERROR(INDEX(#REF!,MATCH($Q220,#REF!,0)),"")</f>
        <v/>
      </c>
      <c r="W220" s="57" t="str">
        <f t="array" ref="W220">IFERROR(INDEX(#REF!,MATCH($Q220,#REF!,0)),"")</f>
        <v/>
      </c>
      <c r="X220" s="58" t="str">
        <f t="array" ref="X220">IFERROR(INDEX(#REF!,MATCH($Q220,#REF!,0)),"")</f>
        <v/>
      </c>
      <c r="Y220" s="58" t="str">
        <f t="array" ref="Y220">IFERROR(INDEX(#REF!,MATCH($Q220,#REF!,0)),"")</f>
        <v/>
      </c>
      <c r="Z220" s="58" t="str">
        <f t="array" ref="Z220">IFERROR(INDEX(#REF!,MATCH($Q220,#REF!,0)),"")</f>
        <v/>
      </c>
      <c r="AA220" s="58" t="e">
        <f t="shared" si="1"/>
        <v>#VALUE!</v>
      </c>
      <c r="AB220" s="56"/>
      <c r="AC220" s="56"/>
    </row>
    <row r="221" spans="1:29" ht="15.75" customHeight="1">
      <c r="A221" s="71"/>
      <c r="B221" s="71" t="s">
        <v>242</v>
      </c>
      <c r="C221" s="107" t="s">
        <v>2596</v>
      </c>
      <c r="D221" s="72" t="s">
        <v>53</v>
      </c>
      <c r="E221" s="72">
        <v>1</v>
      </c>
      <c r="F221" s="73">
        <v>1800</v>
      </c>
      <c r="G221" s="74" t="s">
        <v>54</v>
      </c>
      <c r="H221" s="86">
        <v>46174</v>
      </c>
      <c r="I221" s="75" t="s">
        <v>101</v>
      </c>
      <c r="J221" s="75" t="s">
        <v>56</v>
      </c>
      <c r="K221" s="75" t="s">
        <v>858</v>
      </c>
      <c r="L221" s="75" t="s">
        <v>91</v>
      </c>
      <c r="M221" s="64" t="s">
        <v>2451</v>
      </c>
      <c r="N221" s="69" t="s">
        <v>951</v>
      </c>
      <c r="O221" s="44" t="s">
        <v>2452</v>
      </c>
      <c r="P221" s="44"/>
      <c r="Q221" s="44"/>
      <c r="R221" s="45" t="str">
        <f t="array" ref="R221">IFERROR(INDEX('BANCO DE DADOS'!$C$3:$C305,MATCH(C221,'BANCO DE DADOS'!$B$3:$B305,0),0),"")</f>
        <v/>
      </c>
      <c r="S221" s="45" t="str">
        <f t="array" ref="S221">IFERROR(INDEX('BANCO DE DADOS'!$D$3:$D305,MATCH(C221,'BANCO DE DADOS'!$B$3:$B305,0),0),"")</f>
        <v/>
      </c>
      <c r="T221" s="44"/>
      <c r="U221" s="44"/>
      <c r="V221" s="45" t="str">
        <f t="array" ref="V221">IFERROR(INDEX(#REF!,MATCH($Q221,#REF!,0)),"")</f>
        <v/>
      </c>
      <c r="W221" s="45" t="str">
        <f t="array" ref="W221">IFERROR(INDEX(#REF!,MATCH($Q221,#REF!,0)),"")</f>
        <v/>
      </c>
      <c r="X221" s="46" t="str">
        <f t="array" ref="X221">IFERROR(INDEX(#REF!,MATCH($Q221,#REF!,0)),"")</f>
        <v/>
      </c>
      <c r="Y221" s="46" t="str">
        <f t="array" ref="Y221">IFERROR(INDEX(#REF!,MATCH($Q221,#REF!,0)),"")</f>
        <v/>
      </c>
      <c r="Z221" s="46" t="str">
        <f t="array" ref="Z221">IFERROR(INDEX(#REF!,MATCH($Q221,#REF!,0)),"")</f>
        <v/>
      </c>
      <c r="AA221" s="46" t="e">
        <f t="shared" si="1"/>
        <v>#VALUE!</v>
      </c>
      <c r="AB221" s="44"/>
      <c r="AC221" s="44"/>
    </row>
    <row r="222" spans="1:29" ht="15.75" customHeight="1">
      <c r="A222" s="76"/>
      <c r="B222" s="76" t="s">
        <v>172</v>
      </c>
      <c r="C222" s="113" t="s">
        <v>2596</v>
      </c>
      <c r="D222" s="77" t="s">
        <v>53</v>
      </c>
      <c r="E222" s="77">
        <v>1</v>
      </c>
      <c r="F222" s="78">
        <v>1800</v>
      </c>
      <c r="G222" s="79" t="s">
        <v>54</v>
      </c>
      <c r="H222" s="87">
        <v>46174</v>
      </c>
      <c r="I222" s="61" t="s">
        <v>101</v>
      </c>
      <c r="J222" s="61" t="s">
        <v>56</v>
      </c>
      <c r="K222" s="61" t="s">
        <v>858</v>
      </c>
      <c r="L222" s="61" t="s">
        <v>91</v>
      </c>
      <c r="M222" s="62" t="s">
        <v>2451</v>
      </c>
      <c r="N222" s="70" t="s">
        <v>951</v>
      </c>
      <c r="O222" s="56" t="s">
        <v>2452</v>
      </c>
      <c r="P222" s="56"/>
      <c r="Q222" s="56"/>
      <c r="R222" s="57" t="str">
        <f t="array" ref="R222">IFERROR(INDEX('BANCO DE DADOS'!$C$3:$C305,MATCH(C222,'BANCO DE DADOS'!$B$3:$B305,0),0),"")</f>
        <v/>
      </c>
      <c r="S222" s="57" t="str">
        <f t="array" ref="S222">IFERROR(INDEX('BANCO DE DADOS'!$D$3:$D305,MATCH(C222,'BANCO DE DADOS'!$B$3:$B305,0),0),"")</f>
        <v/>
      </c>
      <c r="T222" s="56"/>
      <c r="U222" s="56"/>
      <c r="V222" s="57" t="str">
        <f t="array" ref="V222">IFERROR(INDEX(#REF!,MATCH($Q222,#REF!,0)),"")</f>
        <v/>
      </c>
      <c r="W222" s="57" t="str">
        <f t="array" ref="W222">IFERROR(INDEX(#REF!,MATCH($Q222,#REF!,0)),"")</f>
        <v/>
      </c>
      <c r="X222" s="58" t="str">
        <f t="array" ref="X222">IFERROR(INDEX(#REF!,MATCH($Q222,#REF!,0)),"")</f>
        <v/>
      </c>
      <c r="Y222" s="58" t="str">
        <f t="array" ref="Y222">IFERROR(INDEX(#REF!,MATCH($Q222,#REF!,0)),"")</f>
        <v/>
      </c>
      <c r="Z222" s="58" t="str">
        <f t="array" ref="Z222">IFERROR(INDEX(#REF!,MATCH($Q222,#REF!,0)),"")</f>
        <v/>
      </c>
      <c r="AA222" s="58" t="e">
        <f t="shared" si="1"/>
        <v>#VALUE!</v>
      </c>
      <c r="AB222" s="56"/>
      <c r="AC222" s="56"/>
    </row>
    <row r="223" spans="1:29" ht="15.75" customHeight="1">
      <c r="A223" s="71"/>
      <c r="B223" s="71" t="s">
        <v>245</v>
      </c>
      <c r="C223" s="107" t="s">
        <v>2639</v>
      </c>
      <c r="D223" s="72" t="s">
        <v>53</v>
      </c>
      <c r="E223" s="72">
        <v>20</v>
      </c>
      <c r="F223" s="73">
        <v>1600</v>
      </c>
      <c r="G223" s="74" t="s">
        <v>54</v>
      </c>
      <c r="H223" s="86">
        <v>46174</v>
      </c>
      <c r="I223" s="75" t="s">
        <v>101</v>
      </c>
      <c r="J223" s="75" t="s">
        <v>56</v>
      </c>
      <c r="K223" s="75" t="s">
        <v>858</v>
      </c>
      <c r="L223" s="75" t="s">
        <v>91</v>
      </c>
      <c r="M223" s="64" t="s">
        <v>2451</v>
      </c>
      <c r="N223" s="69" t="s">
        <v>951</v>
      </c>
      <c r="O223" s="44" t="s">
        <v>2452</v>
      </c>
      <c r="P223" s="44"/>
      <c r="Q223" s="44"/>
      <c r="R223" s="45" t="str">
        <f t="array" ref="R223">IFERROR(INDEX('BANCO DE DADOS'!$C$3:$C305,MATCH(C223,'BANCO DE DADOS'!$B$3:$B305,0),0),"")</f>
        <v/>
      </c>
      <c r="S223" s="45" t="str">
        <f t="array" ref="S223">IFERROR(INDEX('BANCO DE DADOS'!$D$3:$D305,MATCH(C223,'BANCO DE DADOS'!$B$3:$B305,0),0),"")</f>
        <v/>
      </c>
      <c r="T223" s="44"/>
      <c r="U223" s="44"/>
      <c r="V223" s="45" t="str">
        <f t="array" ref="V223">IFERROR(INDEX(#REF!,MATCH($Q223,#REF!,0)),"")</f>
        <v/>
      </c>
      <c r="W223" s="45" t="str">
        <f t="array" ref="W223">IFERROR(INDEX(#REF!,MATCH($Q223,#REF!,0)),"")</f>
        <v/>
      </c>
      <c r="X223" s="46" t="str">
        <f t="array" ref="X223">IFERROR(INDEX(#REF!,MATCH($Q223,#REF!,0)),"")</f>
        <v/>
      </c>
      <c r="Y223" s="46" t="str">
        <f t="array" ref="Y223">IFERROR(INDEX(#REF!,MATCH($Q223,#REF!,0)),"")</f>
        <v/>
      </c>
      <c r="Z223" s="46" t="str">
        <f t="array" ref="Z223">IFERROR(INDEX(#REF!,MATCH($Q223,#REF!,0)),"")</f>
        <v/>
      </c>
      <c r="AA223" s="46" t="e">
        <f t="shared" si="1"/>
        <v>#VALUE!</v>
      </c>
      <c r="AB223" s="44"/>
      <c r="AC223" s="44"/>
    </row>
    <row r="224" spans="1:29" ht="15.75" customHeight="1">
      <c r="A224" s="76"/>
      <c r="B224" s="76" t="s">
        <v>247</v>
      </c>
      <c r="C224" s="113" t="s">
        <v>2639</v>
      </c>
      <c r="D224" s="77" t="s">
        <v>53</v>
      </c>
      <c r="E224" s="77">
        <v>20</v>
      </c>
      <c r="F224" s="78">
        <v>1600</v>
      </c>
      <c r="G224" s="79" t="s">
        <v>54</v>
      </c>
      <c r="H224" s="87">
        <v>46174</v>
      </c>
      <c r="I224" s="61" t="s">
        <v>101</v>
      </c>
      <c r="J224" s="61" t="s">
        <v>56</v>
      </c>
      <c r="K224" s="61" t="s">
        <v>858</v>
      </c>
      <c r="L224" s="61" t="s">
        <v>91</v>
      </c>
      <c r="M224" s="62" t="s">
        <v>2451</v>
      </c>
      <c r="N224" s="70" t="s">
        <v>951</v>
      </c>
      <c r="O224" s="56" t="s">
        <v>2452</v>
      </c>
      <c r="P224" s="56"/>
      <c r="Q224" s="56"/>
      <c r="R224" s="57" t="str">
        <f t="array" ref="R224">IFERROR(INDEX('BANCO DE DADOS'!$C$3:$C305,MATCH(C224,'BANCO DE DADOS'!$B$3:$B305,0),0),"")</f>
        <v/>
      </c>
      <c r="S224" s="57" t="str">
        <f t="array" ref="S224">IFERROR(INDEX('BANCO DE DADOS'!$D$3:$D305,MATCH(C224,'BANCO DE DADOS'!$B$3:$B305,0),0),"")</f>
        <v/>
      </c>
      <c r="T224" s="56"/>
      <c r="U224" s="56"/>
      <c r="V224" s="57" t="str">
        <f t="array" ref="V224">IFERROR(INDEX(#REF!,MATCH($Q224,#REF!,0)),"")</f>
        <v/>
      </c>
      <c r="W224" s="57" t="str">
        <f t="array" ref="W224">IFERROR(INDEX(#REF!,MATCH($Q224,#REF!,0)),"")</f>
        <v/>
      </c>
      <c r="X224" s="58" t="str">
        <f t="array" ref="X224">IFERROR(INDEX(#REF!,MATCH($Q224,#REF!,0)),"")</f>
        <v/>
      </c>
      <c r="Y224" s="58" t="str">
        <f t="array" ref="Y224">IFERROR(INDEX(#REF!,MATCH($Q224,#REF!,0)),"")</f>
        <v/>
      </c>
      <c r="Z224" s="58" t="str">
        <f t="array" ref="Z224">IFERROR(INDEX(#REF!,MATCH($Q224,#REF!,0)),"")</f>
        <v/>
      </c>
      <c r="AA224" s="58" t="e">
        <f t="shared" si="1"/>
        <v>#VALUE!</v>
      </c>
      <c r="AB224" s="56"/>
      <c r="AC224" s="56"/>
    </row>
    <row r="225" spans="1:29" ht="15.75" customHeight="1">
      <c r="A225" s="71"/>
      <c r="B225" s="71" t="s">
        <v>295</v>
      </c>
      <c r="C225" s="107" t="s">
        <v>2639</v>
      </c>
      <c r="D225" s="72" t="s">
        <v>53</v>
      </c>
      <c r="E225" s="72">
        <v>20</v>
      </c>
      <c r="F225" s="73">
        <v>1600</v>
      </c>
      <c r="G225" s="74" t="s">
        <v>54</v>
      </c>
      <c r="H225" s="86">
        <v>46174</v>
      </c>
      <c r="I225" s="75" t="s">
        <v>101</v>
      </c>
      <c r="J225" s="75" t="s">
        <v>56</v>
      </c>
      <c r="K225" s="75" t="s">
        <v>858</v>
      </c>
      <c r="L225" s="75" t="s">
        <v>91</v>
      </c>
      <c r="M225" s="64" t="s">
        <v>2451</v>
      </c>
      <c r="N225" s="69" t="s">
        <v>951</v>
      </c>
      <c r="O225" s="44" t="s">
        <v>2452</v>
      </c>
      <c r="P225" s="44"/>
      <c r="Q225" s="44"/>
      <c r="R225" s="45" t="str">
        <f t="array" ref="R225">IFERROR(INDEX('BANCO DE DADOS'!$C$3:$C305,MATCH(C225,'BANCO DE DADOS'!$B$3:$B305,0),0),"")</f>
        <v/>
      </c>
      <c r="S225" s="45" t="str">
        <f t="array" ref="S225">IFERROR(INDEX('BANCO DE DADOS'!$D$3:$D305,MATCH(C225,'BANCO DE DADOS'!$B$3:$B305,0),0),"")</f>
        <v/>
      </c>
      <c r="T225" s="44"/>
      <c r="U225" s="44"/>
      <c r="V225" s="45" t="str">
        <f t="array" ref="V225">IFERROR(INDEX(#REF!,MATCH($Q225,#REF!,0)),"")</f>
        <v/>
      </c>
      <c r="W225" s="45" t="str">
        <f t="array" ref="W225">IFERROR(INDEX(#REF!,MATCH($Q225,#REF!,0)),"")</f>
        <v/>
      </c>
      <c r="X225" s="46" t="str">
        <f t="array" ref="X225">IFERROR(INDEX(#REF!,MATCH($Q225,#REF!,0)),"")</f>
        <v/>
      </c>
      <c r="Y225" s="46" t="str">
        <f t="array" ref="Y225">IFERROR(INDEX(#REF!,MATCH($Q225,#REF!,0)),"")</f>
        <v/>
      </c>
      <c r="Z225" s="46" t="str">
        <f t="array" ref="Z225">IFERROR(INDEX(#REF!,MATCH($Q225,#REF!,0)),"")</f>
        <v/>
      </c>
      <c r="AA225" s="46" t="e">
        <f t="shared" si="1"/>
        <v>#VALUE!</v>
      </c>
      <c r="AB225" s="44"/>
      <c r="AC225" s="44"/>
    </row>
    <row r="226" spans="1:29" ht="15.75" customHeight="1">
      <c r="A226" s="76"/>
      <c r="B226" s="76" t="s">
        <v>317</v>
      </c>
      <c r="C226" s="113" t="s">
        <v>2616</v>
      </c>
      <c r="D226" s="77" t="s">
        <v>53</v>
      </c>
      <c r="E226" s="77">
        <v>2</v>
      </c>
      <c r="F226" s="78">
        <v>1600</v>
      </c>
      <c r="G226" s="79" t="s">
        <v>54</v>
      </c>
      <c r="H226" s="87">
        <v>46174</v>
      </c>
      <c r="I226" s="61" t="s">
        <v>101</v>
      </c>
      <c r="J226" s="61" t="s">
        <v>56</v>
      </c>
      <c r="K226" s="61" t="s">
        <v>858</v>
      </c>
      <c r="L226" s="61" t="s">
        <v>91</v>
      </c>
      <c r="M226" s="62" t="s">
        <v>2451</v>
      </c>
      <c r="N226" s="70" t="s">
        <v>951</v>
      </c>
      <c r="O226" s="56" t="s">
        <v>2452</v>
      </c>
      <c r="P226" s="56"/>
      <c r="Q226" s="56"/>
      <c r="R226" s="57" t="str">
        <f t="array" ref="R226">IFERROR(INDEX('BANCO DE DADOS'!$C$3:$C305,MATCH(C226,'BANCO DE DADOS'!$B$3:$B305,0),0),"")</f>
        <v/>
      </c>
      <c r="S226" s="57" t="str">
        <f t="array" ref="S226">IFERROR(INDEX('BANCO DE DADOS'!$D$3:$D305,MATCH(C226,'BANCO DE DADOS'!$B$3:$B305,0),0),"")</f>
        <v/>
      </c>
      <c r="T226" s="56"/>
      <c r="U226" s="56"/>
      <c r="V226" s="57" t="str">
        <f t="array" ref="V226">IFERROR(INDEX(#REF!,MATCH($Q226,#REF!,0)),"")</f>
        <v/>
      </c>
      <c r="W226" s="57" t="str">
        <f t="array" ref="W226">IFERROR(INDEX(#REF!,MATCH($Q226,#REF!,0)),"")</f>
        <v/>
      </c>
      <c r="X226" s="58" t="str">
        <f t="array" ref="X226">IFERROR(INDEX(#REF!,MATCH($Q226,#REF!,0)),"")</f>
        <v/>
      </c>
      <c r="Y226" s="58" t="str">
        <f t="array" ref="Y226">IFERROR(INDEX(#REF!,MATCH($Q226,#REF!,0)),"")</f>
        <v/>
      </c>
      <c r="Z226" s="58" t="str">
        <f t="array" ref="Z226">IFERROR(INDEX(#REF!,MATCH($Q226,#REF!,0)),"")</f>
        <v/>
      </c>
      <c r="AA226" s="58" t="e">
        <f t="shared" si="1"/>
        <v>#VALUE!</v>
      </c>
      <c r="AB226" s="56"/>
      <c r="AC226" s="56"/>
    </row>
    <row r="227" spans="1:29" ht="15.75" customHeight="1">
      <c r="A227" s="71"/>
      <c r="B227" s="71" t="s">
        <v>440</v>
      </c>
      <c r="C227" s="107" t="s">
        <v>2616</v>
      </c>
      <c r="D227" s="72" t="s">
        <v>53</v>
      </c>
      <c r="E227" s="72">
        <v>2</v>
      </c>
      <c r="F227" s="73">
        <v>1600</v>
      </c>
      <c r="G227" s="74" t="s">
        <v>54</v>
      </c>
      <c r="H227" s="86">
        <v>46174</v>
      </c>
      <c r="I227" s="75" t="s">
        <v>101</v>
      </c>
      <c r="J227" s="75" t="s">
        <v>56</v>
      </c>
      <c r="K227" s="75" t="s">
        <v>858</v>
      </c>
      <c r="L227" s="75" t="s">
        <v>91</v>
      </c>
      <c r="M227" s="64" t="s">
        <v>2451</v>
      </c>
      <c r="N227" s="69" t="s">
        <v>951</v>
      </c>
      <c r="O227" s="44" t="s">
        <v>2452</v>
      </c>
      <c r="P227" s="44"/>
      <c r="Q227" s="44"/>
      <c r="R227" s="45" t="str">
        <f t="array" ref="R227">IFERROR(INDEX('BANCO DE DADOS'!$C$3:$C305,MATCH(C227,'BANCO DE DADOS'!$B$3:$B305,0),0),"")</f>
        <v/>
      </c>
      <c r="S227" s="45" t="str">
        <f t="array" ref="S227">IFERROR(INDEX('BANCO DE DADOS'!$D$3:$D305,MATCH(C227,'BANCO DE DADOS'!$B$3:$B305,0),0),"")</f>
        <v/>
      </c>
      <c r="T227" s="44"/>
      <c r="U227" s="44"/>
      <c r="V227" s="45" t="str">
        <f t="array" ref="V227">IFERROR(INDEX(#REF!,MATCH($Q227,#REF!,0)),"")</f>
        <v/>
      </c>
      <c r="W227" s="45" t="str">
        <f t="array" ref="W227">IFERROR(INDEX(#REF!,MATCH($Q227,#REF!,0)),"")</f>
        <v/>
      </c>
      <c r="X227" s="46" t="str">
        <f t="array" ref="X227">IFERROR(INDEX(#REF!,MATCH($Q227,#REF!,0)),"")</f>
        <v/>
      </c>
      <c r="Y227" s="46" t="str">
        <f t="array" ref="Y227">IFERROR(INDEX(#REF!,MATCH($Q227,#REF!,0)),"")</f>
        <v/>
      </c>
      <c r="Z227" s="46" t="str">
        <f t="array" ref="Z227">IFERROR(INDEX(#REF!,MATCH($Q227,#REF!,0)),"")</f>
        <v/>
      </c>
      <c r="AA227" s="46" t="e">
        <f t="shared" si="1"/>
        <v>#VALUE!</v>
      </c>
      <c r="AB227" s="44"/>
      <c r="AC227" s="44"/>
    </row>
    <row r="228" spans="1:29" ht="15.75" customHeight="1">
      <c r="A228" s="76"/>
      <c r="B228" s="76" t="s">
        <v>848</v>
      </c>
      <c r="C228" s="113" t="s">
        <v>2640</v>
      </c>
      <c r="D228" s="77" t="s">
        <v>53</v>
      </c>
      <c r="E228" s="77">
        <v>2</v>
      </c>
      <c r="F228" s="78">
        <v>1600</v>
      </c>
      <c r="G228" s="79" t="s">
        <v>54</v>
      </c>
      <c r="H228" s="87">
        <v>46174</v>
      </c>
      <c r="I228" s="61" t="s">
        <v>101</v>
      </c>
      <c r="J228" s="61" t="s">
        <v>56</v>
      </c>
      <c r="K228" s="61" t="s">
        <v>858</v>
      </c>
      <c r="L228" s="61" t="s">
        <v>84</v>
      </c>
      <c r="M228" s="62" t="s">
        <v>2451</v>
      </c>
      <c r="N228" s="70" t="s">
        <v>951</v>
      </c>
      <c r="O228" s="56" t="s">
        <v>2452</v>
      </c>
      <c r="P228" s="56"/>
      <c r="Q228" s="56"/>
      <c r="R228" s="57" t="str">
        <f t="array" ref="R228">IFERROR(INDEX('BANCO DE DADOS'!$C$3:$C305,MATCH(C228,'BANCO DE DADOS'!$B$3:$B305,0),0),"")</f>
        <v/>
      </c>
      <c r="S228" s="57" t="str">
        <f t="array" ref="S228">IFERROR(INDEX('BANCO DE DADOS'!$D$3:$D305,MATCH(C228,'BANCO DE DADOS'!$B$3:$B305,0),0),"")</f>
        <v/>
      </c>
      <c r="T228" s="56"/>
      <c r="U228" s="56"/>
      <c r="V228" s="57" t="str">
        <f t="array" ref="V228">IFERROR(INDEX(#REF!,MATCH($Q228,#REF!,0)),"")</f>
        <v/>
      </c>
      <c r="W228" s="57" t="str">
        <f t="array" ref="W228">IFERROR(INDEX(#REF!,MATCH($Q228,#REF!,0)),"")</f>
        <v/>
      </c>
      <c r="X228" s="58" t="str">
        <f t="array" ref="X228">IFERROR(INDEX(#REF!,MATCH($Q228,#REF!,0)),"")</f>
        <v/>
      </c>
      <c r="Y228" s="58" t="str">
        <f t="array" ref="Y228">IFERROR(INDEX(#REF!,MATCH($Q228,#REF!,0)),"")</f>
        <v/>
      </c>
      <c r="Z228" s="58" t="str">
        <f t="array" ref="Z228">IFERROR(INDEX(#REF!,MATCH($Q228,#REF!,0)),"")</f>
        <v/>
      </c>
      <c r="AA228" s="58" t="e">
        <f t="shared" si="1"/>
        <v>#VALUE!</v>
      </c>
      <c r="AB228" s="56"/>
      <c r="AC228" s="56"/>
    </row>
    <row r="229" spans="1:29" ht="15.75" customHeight="1">
      <c r="A229" s="71"/>
      <c r="B229" s="71" t="s">
        <v>169</v>
      </c>
      <c r="C229" s="107" t="s">
        <v>2641</v>
      </c>
      <c r="D229" s="72" t="s">
        <v>53</v>
      </c>
      <c r="E229" s="72">
        <v>1</v>
      </c>
      <c r="F229" s="73">
        <v>1550</v>
      </c>
      <c r="G229" s="74" t="s">
        <v>54</v>
      </c>
      <c r="H229" s="86">
        <v>46174</v>
      </c>
      <c r="I229" s="75" t="s">
        <v>101</v>
      </c>
      <c r="J229" s="75" t="s">
        <v>56</v>
      </c>
      <c r="K229" s="75" t="s">
        <v>858</v>
      </c>
      <c r="L229" s="75" t="s">
        <v>91</v>
      </c>
      <c r="M229" s="64" t="s">
        <v>2451</v>
      </c>
      <c r="N229" s="69" t="s">
        <v>951</v>
      </c>
      <c r="O229" s="44" t="s">
        <v>2452</v>
      </c>
      <c r="P229" s="44"/>
      <c r="Q229" s="44"/>
      <c r="R229" s="45" t="str">
        <f t="array" ref="R229">IFERROR(INDEX('BANCO DE DADOS'!$C$3:$C305,MATCH(C229,'BANCO DE DADOS'!$B$3:$B305,0),0),"")</f>
        <v/>
      </c>
      <c r="S229" s="45" t="str">
        <f t="array" ref="S229">IFERROR(INDEX('BANCO DE DADOS'!$D$3:$D305,MATCH(C229,'BANCO DE DADOS'!$B$3:$B305,0),0),"")</f>
        <v/>
      </c>
      <c r="T229" s="44"/>
      <c r="U229" s="44"/>
      <c r="V229" s="45" t="str">
        <f t="array" ref="V229">IFERROR(INDEX(#REF!,MATCH($Q229,#REF!,0)),"")</f>
        <v/>
      </c>
      <c r="W229" s="45" t="str">
        <f t="array" ref="W229">IFERROR(INDEX(#REF!,MATCH($Q229,#REF!,0)),"")</f>
        <v/>
      </c>
      <c r="X229" s="46" t="str">
        <f t="array" ref="X229">IFERROR(INDEX(#REF!,MATCH($Q229,#REF!,0)),"")</f>
        <v/>
      </c>
      <c r="Y229" s="46" t="str">
        <f t="array" ref="Y229">IFERROR(INDEX(#REF!,MATCH($Q229,#REF!,0)),"")</f>
        <v/>
      </c>
      <c r="Z229" s="46" t="str">
        <f t="array" ref="Z229">IFERROR(INDEX(#REF!,MATCH($Q229,#REF!,0)),"")</f>
        <v/>
      </c>
      <c r="AA229" s="46" t="e">
        <f t="shared" si="1"/>
        <v>#VALUE!</v>
      </c>
      <c r="AB229" s="44"/>
      <c r="AC229" s="44"/>
    </row>
    <row r="230" spans="1:29" ht="15.75" customHeight="1">
      <c r="A230" s="76"/>
      <c r="B230" s="76" t="s">
        <v>233</v>
      </c>
      <c r="C230" s="113" t="s">
        <v>2607</v>
      </c>
      <c r="D230" s="77" t="s">
        <v>53</v>
      </c>
      <c r="E230" s="77">
        <v>1</v>
      </c>
      <c r="F230" s="78">
        <v>1500</v>
      </c>
      <c r="G230" s="79" t="s">
        <v>54</v>
      </c>
      <c r="H230" s="87">
        <v>46174</v>
      </c>
      <c r="I230" s="61" t="s">
        <v>101</v>
      </c>
      <c r="J230" s="61" t="s">
        <v>56</v>
      </c>
      <c r="K230" s="61" t="s">
        <v>858</v>
      </c>
      <c r="L230" s="61" t="s">
        <v>91</v>
      </c>
      <c r="M230" s="62" t="s">
        <v>2451</v>
      </c>
      <c r="N230" s="70" t="s">
        <v>951</v>
      </c>
      <c r="O230" s="56" t="s">
        <v>2452</v>
      </c>
      <c r="P230" s="56"/>
      <c r="Q230" s="56"/>
      <c r="R230" s="57" t="str">
        <f t="array" ref="R230">IFERROR(INDEX('BANCO DE DADOS'!$C$3:$C305,MATCH(C230,'BANCO DE DADOS'!$B$3:$B305,0),0),"")</f>
        <v/>
      </c>
      <c r="S230" s="57" t="str">
        <f t="array" ref="S230">IFERROR(INDEX('BANCO DE DADOS'!$D$3:$D305,MATCH(C230,'BANCO DE DADOS'!$B$3:$B305,0),0),"")</f>
        <v/>
      </c>
      <c r="T230" s="56"/>
      <c r="U230" s="56"/>
      <c r="V230" s="57" t="str">
        <f t="array" ref="V230">IFERROR(INDEX(#REF!,MATCH($Q230,#REF!,0)),"")</f>
        <v/>
      </c>
      <c r="W230" s="57" t="str">
        <f t="array" ref="W230">IFERROR(INDEX(#REF!,MATCH($Q230,#REF!,0)),"")</f>
        <v/>
      </c>
      <c r="X230" s="58" t="str">
        <f t="array" ref="X230">IFERROR(INDEX(#REF!,MATCH($Q230,#REF!,0)),"")</f>
        <v/>
      </c>
      <c r="Y230" s="58" t="str">
        <f t="array" ref="Y230">IFERROR(INDEX(#REF!,MATCH($Q230,#REF!,0)),"")</f>
        <v/>
      </c>
      <c r="Z230" s="58" t="str">
        <f t="array" ref="Z230">IFERROR(INDEX(#REF!,MATCH($Q230,#REF!,0)),"")</f>
        <v/>
      </c>
      <c r="AA230" s="58" t="e">
        <f t="shared" si="1"/>
        <v>#VALUE!</v>
      </c>
      <c r="AB230" s="56"/>
      <c r="AC230" s="56"/>
    </row>
    <row r="231" spans="1:29" ht="15.75" customHeight="1">
      <c r="A231" s="71"/>
      <c r="B231" s="71" t="s">
        <v>440</v>
      </c>
      <c r="C231" s="107" t="s">
        <v>2607</v>
      </c>
      <c r="D231" s="72" t="s">
        <v>53</v>
      </c>
      <c r="E231" s="72">
        <v>1</v>
      </c>
      <c r="F231" s="73">
        <v>1500</v>
      </c>
      <c r="G231" s="74" t="s">
        <v>54</v>
      </c>
      <c r="H231" s="86">
        <v>46174</v>
      </c>
      <c r="I231" s="75" t="s">
        <v>101</v>
      </c>
      <c r="J231" s="75" t="s">
        <v>56</v>
      </c>
      <c r="K231" s="75" t="s">
        <v>858</v>
      </c>
      <c r="L231" s="75" t="s">
        <v>91</v>
      </c>
      <c r="M231" s="64" t="s">
        <v>2451</v>
      </c>
      <c r="N231" s="69" t="s">
        <v>951</v>
      </c>
      <c r="O231" s="44" t="s">
        <v>2452</v>
      </c>
      <c r="P231" s="44"/>
      <c r="Q231" s="44"/>
      <c r="R231" s="45" t="str">
        <f t="array" ref="R231">IFERROR(INDEX('BANCO DE DADOS'!$C$3:$C305,MATCH(C231,'BANCO DE DADOS'!$B$3:$B305,0),0),"")</f>
        <v/>
      </c>
      <c r="S231" s="45" t="str">
        <f t="array" ref="S231">IFERROR(INDEX('BANCO DE DADOS'!$D$3:$D305,MATCH(C231,'BANCO DE DADOS'!$B$3:$B305,0),0),"")</f>
        <v/>
      </c>
      <c r="T231" s="44"/>
      <c r="U231" s="44"/>
      <c r="V231" s="45" t="str">
        <f t="array" ref="V231">IFERROR(INDEX(#REF!,MATCH($Q231,#REF!,0)),"")</f>
        <v/>
      </c>
      <c r="W231" s="45" t="str">
        <f t="array" ref="W231">IFERROR(INDEX(#REF!,MATCH($Q231,#REF!,0)),"")</f>
        <v/>
      </c>
      <c r="X231" s="46" t="str">
        <f t="array" ref="X231">IFERROR(INDEX(#REF!,MATCH($Q231,#REF!,0)),"")</f>
        <v/>
      </c>
      <c r="Y231" s="46" t="str">
        <f t="array" ref="Y231">IFERROR(INDEX(#REF!,MATCH($Q231,#REF!,0)),"")</f>
        <v/>
      </c>
      <c r="Z231" s="46" t="str">
        <f t="array" ref="Z231">IFERROR(INDEX(#REF!,MATCH($Q231,#REF!,0)),"")</f>
        <v/>
      </c>
      <c r="AA231" s="46" t="e">
        <f t="shared" si="1"/>
        <v>#VALUE!</v>
      </c>
      <c r="AB231" s="44"/>
      <c r="AC231" s="44"/>
    </row>
    <row r="232" spans="1:29" ht="15.75" customHeight="1">
      <c r="A232" s="76"/>
      <c r="B232" s="76" t="s">
        <v>652</v>
      </c>
      <c r="C232" s="113" t="s">
        <v>2642</v>
      </c>
      <c r="D232" s="77" t="s">
        <v>53</v>
      </c>
      <c r="E232" s="77">
        <v>15</v>
      </c>
      <c r="F232" s="78">
        <v>1500</v>
      </c>
      <c r="G232" s="79" t="s">
        <v>54</v>
      </c>
      <c r="H232" s="87">
        <v>46174</v>
      </c>
      <c r="I232" s="61" t="s">
        <v>101</v>
      </c>
      <c r="J232" s="61" t="s">
        <v>56</v>
      </c>
      <c r="K232" s="61" t="s">
        <v>858</v>
      </c>
      <c r="L232" s="61" t="s">
        <v>91</v>
      </c>
      <c r="M232" s="62" t="s">
        <v>2451</v>
      </c>
      <c r="N232" s="70" t="s">
        <v>951</v>
      </c>
      <c r="O232" s="56" t="s">
        <v>2452</v>
      </c>
      <c r="P232" s="56"/>
      <c r="Q232" s="56"/>
      <c r="R232" s="57" t="str">
        <f t="array" ref="R232">IFERROR(INDEX('BANCO DE DADOS'!$C$3:$C305,MATCH(C232,'BANCO DE DADOS'!$B$3:$B305,0),0),"")</f>
        <v/>
      </c>
      <c r="S232" s="57" t="str">
        <f t="array" ref="S232">IFERROR(INDEX('BANCO DE DADOS'!$D$3:$D305,MATCH(C232,'BANCO DE DADOS'!$B$3:$B305,0),0),"")</f>
        <v/>
      </c>
      <c r="T232" s="56"/>
      <c r="U232" s="56"/>
      <c r="V232" s="57" t="str">
        <f t="array" ref="V232">IFERROR(INDEX(#REF!,MATCH($Q232,#REF!,0)),"")</f>
        <v/>
      </c>
      <c r="W232" s="57" t="str">
        <f t="array" ref="W232">IFERROR(INDEX(#REF!,MATCH($Q232,#REF!,0)),"")</f>
        <v/>
      </c>
      <c r="X232" s="58" t="str">
        <f t="array" ref="X232">IFERROR(INDEX(#REF!,MATCH($Q232,#REF!,0)),"")</f>
        <v/>
      </c>
      <c r="Y232" s="58" t="str">
        <f t="array" ref="Y232">IFERROR(INDEX(#REF!,MATCH($Q232,#REF!,0)),"")</f>
        <v/>
      </c>
      <c r="Z232" s="58" t="str">
        <f t="array" ref="Z232">IFERROR(INDEX(#REF!,MATCH($Q232,#REF!,0)),"")</f>
        <v/>
      </c>
      <c r="AA232" s="58" t="e">
        <f t="shared" si="1"/>
        <v>#VALUE!</v>
      </c>
      <c r="AB232" s="56"/>
      <c r="AC232" s="56"/>
    </row>
    <row r="233" spans="1:29" ht="15.75" customHeight="1">
      <c r="A233" s="71"/>
      <c r="B233" s="71" t="s">
        <v>237</v>
      </c>
      <c r="C233" s="107" t="s">
        <v>2589</v>
      </c>
      <c r="D233" s="72" t="s">
        <v>53</v>
      </c>
      <c r="E233" s="72">
        <v>1</v>
      </c>
      <c r="F233" s="73">
        <v>1500</v>
      </c>
      <c r="G233" s="74" t="s">
        <v>54</v>
      </c>
      <c r="H233" s="86">
        <v>46174</v>
      </c>
      <c r="I233" s="75" t="s">
        <v>101</v>
      </c>
      <c r="J233" s="75" t="s">
        <v>56</v>
      </c>
      <c r="K233" s="75" t="s">
        <v>858</v>
      </c>
      <c r="L233" s="75" t="s">
        <v>84</v>
      </c>
      <c r="M233" s="64" t="s">
        <v>2451</v>
      </c>
      <c r="N233" s="69" t="s">
        <v>951</v>
      </c>
      <c r="O233" s="44" t="s">
        <v>2452</v>
      </c>
      <c r="P233" s="44"/>
      <c r="Q233" s="44"/>
      <c r="R233" s="45" t="str">
        <f t="array" ref="R233">IFERROR(INDEX('BANCO DE DADOS'!$C$3:$C305,MATCH(C233,'BANCO DE DADOS'!$B$3:$B305,0),0),"")</f>
        <v/>
      </c>
      <c r="S233" s="45" t="str">
        <f t="array" ref="S233">IFERROR(INDEX('BANCO DE DADOS'!$D$3:$D305,MATCH(C233,'BANCO DE DADOS'!$B$3:$B305,0),0),"")</f>
        <v/>
      </c>
      <c r="T233" s="44"/>
      <c r="U233" s="44"/>
      <c r="V233" s="45" t="str">
        <f t="array" ref="V233">IFERROR(INDEX(#REF!,MATCH($Q233,#REF!,0)),"")</f>
        <v/>
      </c>
      <c r="W233" s="45" t="str">
        <f t="array" ref="W233">IFERROR(INDEX(#REF!,MATCH($Q233,#REF!,0)),"")</f>
        <v/>
      </c>
      <c r="X233" s="46" t="str">
        <f t="array" ref="X233">IFERROR(INDEX(#REF!,MATCH($Q233,#REF!,0)),"")</f>
        <v/>
      </c>
      <c r="Y233" s="46" t="str">
        <f t="array" ref="Y233">IFERROR(INDEX(#REF!,MATCH($Q233,#REF!,0)),"")</f>
        <v/>
      </c>
      <c r="Z233" s="46" t="str">
        <f t="array" ref="Z233">IFERROR(INDEX(#REF!,MATCH($Q233,#REF!,0)),"")</f>
        <v/>
      </c>
      <c r="AA233" s="46" t="e">
        <f t="shared" si="1"/>
        <v>#VALUE!</v>
      </c>
      <c r="AB233" s="44"/>
      <c r="AC233" s="44"/>
    </row>
    <row r="234" spans="1:29" ht="15.75" customHeight="1">
      <c r="A234" s="76"/>
      <c r="B234" s="76" t="s">
        <v>247</v>
      </c>
      <c r="C234" s="113" t="s">
        <v>2589</v>
      </c>
      <c r="D234" s="77" t="s">
        <v>53</v>
      </c>
      <c r="E234" s="77">
        <v>1</v>
      </c>
      <c r="F234" s="78">
        <v>1500</v>
      </c>
      <c r="G234" s="79" t="s">
        <v>54</v>
      </c>
      <c r="H234" s="87">
        <v>46174</v>
      </c>
      <c r="I234" s="61" t="s">
        <v>101</v>
      </c>
      <c r="J234" s="61" t="s">
        <v>56</v>
      </c>
      <c r="K234" s="61" t="s">
        <v>858</v>
      </c>
      <c r="L234" s="61" t="s">
        <v>84</v>
      </c>
      <c r="M234" s="62" t="s">
        <v>2451</v>
      </c>
      <c r="N234" s="70" t="s">
        <v>951</v>
      </c>
      <c r="O234" s="56" t="s">
        <v>2452</v>
      </c>
      <c r="P234" s="56"/>
      <c r="Q234" s="56"/>
      <c r="R234" s="57" t="str">
        <f t="array" ref="R234">IFERROR(INDEX('BANCO DE DADOS'!$C$3:$C305,MATCH(C234,'BANCO DE DADOS'!$B$3:$B305,0),0),"")</f>
        <v/>
      </c>
      <c r="S234" s="57" t="str">
        <f t="array" ref="S234">IFERROR(INDEX('BANCO DE DADOS'!$D$3:$D305,MATCH(C234,'BANCO DE DADOS'!$B$3:$B305,0),0),"")</f>
        <v/>
      </c>
      <c r="T234" s="56"/>
      <c r="U234" s="56"/>
      <c r="V234" s="57" t="str">
        <f t="array" ref="V234">IFERROR(INDEX(#REF!,MATCH($Q234,#REF!,0)),"")</f>
        <v/>
      </c>
      <c r="W234" s="57" t="str">
        <f t="array" ref="W234">IFERROR(INDEX(#REF!,MATCH($Q234,#REF!,0)),"")</f>
        <v/>
      </c>
      <c r="X234" s="58" t="str">
        <f t="array" ref="X234">IFERROR(INDEX(#REF!,MATCH($Q234,#REF!,0)),"")</f>
        <v/>
      </c>
      <c r="Y234" s="58" t="str">
        <f t="array" ref="Y234">IFERROR(INDEX(#REF!,MATCH($Q234,#REF!,0)),"")</f>
        <v/>
      </c>
      <c r="Z234" s="58" t="str">
        <f t="array" ref="Z234">IFERROR(INDEX(#REF!,MATCH($Q234,#REF!,0)),"")</f>
        <v/>
      </c>
      <c r="AA234" s="58" t="e">
        <f t="shared" si="1"/>
        <v>#VALUE!</v>
      </c>
      <c r="AB234" s="56"/>
      <c r="AC234" s="56"/>
    </row>
    <row r="235" spans="1:29" ht="15.75" customHeight="1">
      <c r="A235" s="71"/>
      <c r="B235" s="71" t="s">
        <v>245</v>
      </c>
      <c r="C235" s="107" t="s">
        <v>2602</v>
      </c>
      <c r="D235" s="72" t="s">
        <v>53</v>
      </c>
      <c r="E235" s="72">
        <v>1</v>
      </c>
      <c r="F235" s="73">
        <v>1500</v>
      </c>
      <c r="G235" s="74" t="s">
        <v>54</v>
      </c>
      <c r="H235" s="86">
        <v>46174</v>
      </c>
      <c r="I235" s="75" t="s">
        <v>101</v>
      </c>
      <c r="J235" s="75" t="s">
        <v>56</v>
      </c>
      <c r="K235" s="75" t="s">
        <v>858</v>
      </c>
      <c r="L235" s="75" t="s">
        <v>58</v>
      </c>
      <c r="M235" s="64" t="s">
        <v>2451</v>
      </c>
      <c r="N235" s="69" t="s">
        <v>951</v>
      </c>
      <c r="O235" s="44" t="s">
        <v>2452</v>
      </c>
      <c r="P235" s="44"/>
      <c r="Q235" s="44"/>
      <c r="R235" s="45" t="str">
        <f t="array" ref="R235">IFERROR(INDEX('BANCO DE DADOS'!$C$3:$C305,MATCH(C235,'BANCO DE DADOS'!$B$3:$B305,0),0),"")</f>
        <v/>
      </c>
      <c r="S235" s="45" t="str">
        <f t="array" ref="S235">IFERROR(INDEX('BANCO DE DADOS'!$D$3:$D305,MATCH(C235,'BANCO DE DADOS'!$B$3:$B305,0),0),"")</f>
        <v/>
      </c>
      <c r="T235" s="44"/>
      <c r="U235" s="44"/>
      <c r="V235" s="45" t="str">
        <f t="array" ref="V235">IFERROR(INDEX(#REF!,MATCH($Q235,#REF!,0)),"")</f>
        <v/>
      </c>
      <c r="W235" s="45" t="str">
        <f t="array" ref="W235">IFERROR(INDEX(#REF!,MATCH($Q235,#REF!,0)),"")</f>
        <v/>
      </c>
      <c r="X235" s="46" t="str">
        <f t="array" ref="X235">IFERROR(INDEX(#REF!,MATCH($Q235,#REF!,0)),"")</f>
        <v/>
      </c>
      <c r="Y235" s="46" t="str">
        <f t="array" ref="Y235">IFERROR(INDEX(#REF!,MATCH($Q235,#REF!,0)),"")</f>
        <v/>
      </c>
      <c r="Z235" s="46" t="str">
        <f t="array" ref="Z235">IFERROR(INDEX(#REF!,MATCH($Q235,#REF!,0)),"")</f>
        <v/>
      </c>
      <c r="AA235" s="46" t="e">
        <f t="shared" si="1"/>
        <v>#VALUE!</v>
      </c>
      <c r="AB235" s="44"/>
      <c r="AC235" s="44"/>
    </row>
    <row r="236" spans="1:29" ht="15.75" customHeight="1">
      <c r="A236" s="76"/>
      <c r="B236" s="76" t="s">
        <v>1476</v>
      </c>
      <c r="C236" s="113" t="s">
        <v>2643</v>
      </c>
      <c r="D236" s="77" t="s">
        <v>53</v>
      </c>
      <c r="E236" s="77">
        <v>1</v>
      </c>
      <c r="F236" s="78">
        <v>1500</v>
      </c>
      <c r="G236" s="79" t="s">
        <v>54</v>
      </c>
      <c r="H236" s="87">
        <v>46174</v>
      </c>
      <c r="I236" s="61" t="s">
        <v>101</v>
      </c>
      <c r="J236" s="61" t="s">
        <v>56</v>
      </c>
      <c r="K236" s="61" t="s">
        <v>858</v>
      </c>
      <c r="L236" s="61" t="s">
        <v>84</v>
      </c>
      <c r="M236" s="62" t="s">
        <v>2451</v>
      </c>
      <c r="N236" s="70" t="s">
        <v>951</v>
      </c>
      <c r="O236" s="56" t="s">
        <v>2452</v>
      </c>
      <c r="P236" s="56"/>
      <c r="Q236" s="56"/>
      <c r="R236" s="57" t="str">
        <f t="array" ref="R236">IFERROR(INDEX('BANCO DE DADOS'!$C$3:$C305,MATCH(C236,'BANCO DE DADOS'!$B$3:$B305,0),0),"")</f>
        <v/>
      </c>
      <c r="S236" s="57" t="str">
        <f t="array" ref="S236">IFERROR(INDEX('BANCO DE DADOS'!$D$3:$D305,MATCH(C236,'BANCO DE DADOS'!$B$3:$B305,0),0),"")</f>
        <v/>
      </c>
      <c r="T236" s="56"/>
      <c r="U236" s="56"/>
      <c r="V236" s="57" t="str">
        <f t="array" ref="V236">IFERROR(INDEX(#REF!,MATCH($Q236,#REF!,0)),"")</f>
        <v/>
      </c>
      <c r="W236" s="57" t="str">
        <f t="array" ref="W236">IFERROR(INDEX(#REF!,MATCH($Q236,#REF!,0)),"")</f>
        <v/>
      </c>
      <c r="X236" s="58" t="str">
        <f t="array" ref="X236">IFERROR(INDEX(#REF!,MATCH($Q236,#REF!,0)),"")</f>
        <v/>
      </c>
      <c r="Y236" s="58" t="str">
        <f t="array" ref="Y236">IFERROR(INDEX(#REF!,MATCH($Q236,#REF!,0)),"")</f>
        <v/>
      </c>
      <c r="Z236" s="58" t="str">
        <f t="array" ref="Z236">IFERROR(INDEX(#REF!,MATCH($Q236,#REF!,0)),"")</f>
        <v/>
      </c>
      <c r="AA236" s="58" t="e">
        <f t="shared" si="1"/>
        <v>#VALUE!</v>
      </c>
      <c r="AB236" s="56"/>
      <c r="AC236" s="56"/>
    </row>
    <row r="237" spans="1:29" ht="15.75" customHeight="1">
      <c r="A237" s="71"/>
      <c r="B237" s="71" t="s">
        <v>237</v>
      </c>
      <c r="C237" s="107" t="s">
        <v>1198</v>
      </c>
      <c r="D237" s="72" t="s">
        <v>53</v>
      </c>
      <c r="E237" s="72">
        <v>1</v>
      </c>
      <c r="F237" s="73">
        <v>1400</v>
      </c>
      <c r="G237" s="74" t="s">
        <v>54</v>
      </c>
      <c r="H237" s="86">
        <v>46174</v>
      </c>
      <c r="I237" s="75" t="s">
        <v>101</v>
      </c>
      <c r="J237" s="75" t="s">
        <v>56</v>
      </c>
      <c r="K237" s="75" t="s">
        <v>858</v>
      </c>
      <c r="L237" s="75" t="s">
        <v>91</v>
      </c>
      <c r="M237" s="64" t="s">
        <v>2451</v>
      </c>
      <c r="N237" s="69" t="s">
        <v>951</v>
      </c>
      <c r="O237" s="44" t="s">
        <v>2452</v>
      </c>
      <c r="P237" s="44"/>
      <c r="Q237" s="44"/>
      <c r="R237" s="45" t="str">
        <f t="array" ref="R237">IFERROR(INDEX('BANCO DE DADOS'!$C$3:$C305,MATCH(C237,'BANCO DE DADOS'!$B$3:$B305,0),0),"")</f>
        <v/>
      </c>
      <c r="S237" s="45" t="str">
        <f t="array" ref="S237">IFERROR(INDEX('BANCO DE DADOS'!$D$3:$D305,MATCH(C237,'BANCO DE DADOS'!$B$3:$B305,0),0),"")</f>
        <v/>
      </c>
      <c r="T237" s="44"/>
      <c r="U237" s="44"/>
      <c r="V237" s="45" t="str">
        <f t="array" ref="V237">IFERROR(INDEX(#REF!,MATCH($Q237,#REF!,0)),"")</f>
        <v/>
      </c>
      <c r="W237" s="45" t="str">
        <f t="array" ref="W237">IFERROR(INDEX(#REF!,MATCH($Q237,#REF!,0)),"")</f>
        <v/>
      </c>
      <c r="X237" s="46" t="str">
        <f t="array" ref="X237">IFERROR(INDEX(#REF!,MATCH($Q237,#REF!,0)),"")</f>
        <v/>
      </c>
      <c r="Y237" s="46" t="str">
        <f t="array" ref="Y237">IFERROR(INDEX(#REF!,MATCH($Q237,#REF!,0)),"")</f>
        <v/>
      </c>
      <c r="Z237" s="46" t="str">
        <f t="array" ref="Z237">IFERROR(INDEX(#REF!,MATCH($Q237,#REF!,0)),"")</f>
        <v/>
      </c>
      <c r="AA237" s="46" t="e">
        <f t="shared" si="1"/>
        <v>#VALUE!</v>
      </c>
      <c r="AB237" s="44"/>
      <c r="AC237" s="44"/>
    </row>
    <row r="238" spans="1:29" ht="15.75" customHeight="1">
      <c r="A238" s="76"/>
      <c r="B238" s="76" t="s">
        <v>247</v>
      </c>
      <c r="C238" s="113" t="s">
        <v>1198</v>
      </c>
      <c r="D238" s="77" t="s">
        <v>53</v>
      </c>
      <c r="E238" s="77">
        <v>1</v>
      </c>
      <c r="F238" s="78">
        <v>1400</v>
      </c>
      <c r="G238" s="79" t="s">
        <v>54</v>
      </c>
      <c r="H238" s="87">
        <v>46174</v>
      </c>
      <c r="I238" s="61" t="s">
        <v>101</v>
      </c>
      <c r="J238" s="61" t="s">
        <v>56</v>
      </c>
      <c r="K238" s="61" t="s">
        <v>858</v>
      </c>
      <c r="L238" s="61" t="s">
        <v>91</v>
      </c>
      <c r="M238" s="62" t="s">
        <v>2451</v>
      </c>
      <c r="N238" s="70" t="s">
        <v>951</v>
      </c>
      <c r="O238" s="56" t="s">
        <v>2452</v>
      </c>
      <c r="P238" s="56"/>
      <c r="Q238" s="56"/>
      <c r="R238" s="57" t="str">
        <f t="array" ref="R238">IFERROR(INDEX('BANCO DE DADOS'!$C$3:$C305,MATCH(C238,'BANCO DE DADOS'!$B$3:$B305,0),0),"")</f>
        <v/>
      </c>
      <c r="S238" s="57" t="str">
        <f t="array" ref="S238">IFERROR(INDEX('BANCO DE DADOS'!$D$3:$D305,MATCH(C238,'BANCO DE DADOS'!$B$3:$B305,0),0),"")</f>
        <v/>
      </c>
      <c r="T238" s="56"/>
      <c r="U238" s="56"/>
      <c r="V238" s="57" t="str">
        <f t="array" ref="V238">IFERROR(INDEX(#REF!,MATCH($Q238,#REF!,0)),"")</f>
        <v/>
      </c>
      <c r="W238" s="57" t="str">
        <f t="array" ref="W238">IFERROR(INDEX(#REF!,MATCH($Q238,#REF!,0)),"")</f>
        <v/>
      </c>
      <c r="X238" s="58" t="str">
        <f t="array" ref="X238">IFERROR(INDEX(#REF!,MATCH($Q238,#REF!,0)),"")</f>
        <v/>
      </c>
      <c r="Y238" s="58" t="str">
        <f t="array" ref="Y238">IFERROR(INDEX(#REF!,MATCH($Q238,#REF!,0)),"")</f>
        <v/>
      </c>
      <c r="Z238" s="58" t="str">
        <f t="array" ref="Z238">IFERROR(INDEX(#REF!,MATCH($Q238,#REF!,0)),"")</f>
        <v/>
      </c>
      <c r="AA238" s="58" t="e">
        <f t="shared" si="1"/>
        <v>#VALUE!</v>
      </c>
      <c r="AB238" s="56"/>
      <c r="AC238" s="56"/>
    </row>
    <row r="239" spans="1:29" ht="15.75" customHeight="1">
      <c r="A239" s="71"/>
      <c r="B239" s="71" t="s">
        <v>317</v>
      </c>
      <c r="C239" s="107" t="s">
        <v>2644</v>
      </c>
      <c r="D239" s="72" t="s">
        <v>53</v>
      </c>
      <c r="E239" s="72">
        <v>2</v>
      </c>
      <c r="F239" s="73">
        <v>1400</v>
      </c>
      <c r="G239" s="74" t="s">
        <v>54</v>
      </c>
      <c r="H239" s="86">
        <v>46174</v>
      </c>
      <c r="I239" s="75" t="s">
        <v>101</v>
      </c>
      <c r="J239" s="75" t="s">
        <v>56</v>
      </c>
      <c r="K239" s="75" t="s">
        <v>858</v>
      </c>
      <c r="L239" s="75" t="s">
        <v>91</v>
      </c>
      <c r="M239" s="64" t="s">
        <v>2451</v>
      </c>
      <c r="N239" s="69" t="s">
        <v>951</v>
      </c>
      <c r="O239" s="44" t="s">
        <v>2452</v>
      </c>
      <c r="P239" s="44"/>
      <c r="Q239" s="44"/>
      <c r="R239" s="45" t="str">
        <f t="array" ref="R239">IFERROR(INDEX('BANCO DE DADOS'!$C$3:$C305,MATCH(C239,'BANCO DE DADOS'!$B$3:$B305,0),0),"")</f>
        <v/>
      </c>
      <c r="S239" s="45" t="str">
        <f t="array" ref="S239">IFERROR(INDEX('BANCO DE DADOS'!$D$3:$D305,MATCH(C239,'BANCO DE DADOS'!$B$3:$B305,0),0),"")</f>
        <v/>
      </c>
      <c r="T239" s="44"/>
      <c r="U239" s="44"/>
      <c r="V239" s="45" t="str">
        <f t="array" ref="V239">IFERROR(INDEX(#REF!,MATCH($Q239,#REF!,0)),"")</f>
        <v/>
      </c>
      <c r="W239" s="45" t="str">
        <f t="array" ref="W239">IFERROR(INDEX(#REF!,MATCH($Q239,#REF!,0)),"")</f>
        <v/>
      </c>
      <c r="X239" s="46" t="str">
        <f t="array" ref="X239">IFERROR(INDEX(#REF!,MATCH($Q239,#REF!,0)),"")</f>
        <v/>
      </c>
      <c r="Y239" s="46" t="str">
        <f t="array" ref="Y239">IFERROR(INDEX(#REF!,MATCH($Q239,#REF!,0)),"")</f>
        <v/>
      </c>
      <c r="Z239" s="46" t="str">
        <f t="array" ref="Z239">IFERROR(INDEX(#REF!,MATCH($Q239,#REF!,0)),"")</f>
        <v/>
      </c>
      <c r="AA239" s="46" t="e">
        <f t="shared" si="1"/>
        <v>#VALUE!</v>
      </c>
      <c r="AB239" s="44"/>
      <c r="AC239" s="44"/>
    </row>
    <row r="240" spans="1:29" ht="15.75" customHeight="1">
      <c r="A240" s="76"/>
      <c r="B240" s="76" t="s">
        <v>172</v>
      </c>
      <c r="C240" s="113" t="s">
        <v>2644</v>
      </c>
      <c r="D240" s="77" t="s">
        <v>53</v>
      </c>
      <c r="E240" s="77">
        <v>2</v>
      </c>
      <c r="F240" s="78">
        <v>1400</v>
      </c>
      <c r="G240" s="79" t="s">
        <v>54</v>
      </c>
      <c r="H240" s="87">
        <v>46174</v>
      </c>
      <c r="I240" s="61" t="s">
        <v>101</v>
      </c>
      <c r="J240" s="61" t="s">
        <v>56</v>
      </c>
      <c r="K240" s="61" t="s">
        <v>858</v>
      </c>
      <c r="L240" s="61" t="s">
        <v>91</v>
      </c>
      <c r="M240" s="62" t="s">
        <v>2451</v>
      </c>
      <c r="N240" s="70" t="s">
        <v>951</v>
      </c>
      <c r="O240" s="56" t="s">
        <v>2452</v>
      </c>
      <c r="P240" s="56"/>
      <c r="Q240" s="56"/>
      <c r="R240" s="57" t="str">
        <f t="array" ref="R240">IFERROR(INDEX('BANCO DE DADOS'!$C$3:$C305,MATCH(C240,'BANCO DE DADOS'!$B$3:$B305,0),0),"")</f>
        <v/>
      </c>
      <c r="S240" s="57" t="str">
        <f t="array" ref="S240">IFERROR(INDEX('BANCO DE DADOS'!$D$3:$D305,MATCH(C240,'BANCO DE DADOS'!$B$3:$B305,0),0),"")</f>
        <v/>
      </c>
      <c r="T240" s="56"/>
      <c r="U240" s="56"/>
      <c r="V240" s="57" t="str">
        <f t="array" ref="V240">IFERROR(INDEX(#REF!,MATCH($Q240,#REF!,0)),"")</f>
        <v/>
      </c>
      <c r="W240" s="57" t="str">
        <f t="array" ref="W240">IFERROR(INDEX(#REF!,MATCH($Q240,#REF!,0)),"")</f>
        <v/>
      </c>
      <c r="X240" s="58" t="str">
        <f t="array" ref="X240">IFERROR(INDEX(#REF!,MATCH($Q240,#REF!,0)),"")</f>
        <v/>
      </c>
      <c r="Y240" s="58" t="str">
        <f t="array" ref="Y240">IFERROR(INDEX(#REF!,MATCH($Q240,#REF!,0)),"")</f>
        <v/>
      </c>
      <c r="Z240" s="58" t="str">
        <f t="array" ref="Z240">IFERROR(INDEX(#REF!,MATCH($Q240,#REF!,0)),"")</f>
        <v/>
      </c>
      <c r="AA240" s="58" t="e">
        <f t="shared" si="1"/>
        <v>#VALUE!</v>
      </c>
      <c r="AB240" s="56"/>
      <c r="AC240" s="56"/>
    </row>
    <row r="241" spans="1:29" ht="15.75" customHeight="1">
      <c r="A241" s="71"/>
      <c r="B241" s="71" t="s">
        <v>775</v>
      </c>
      <c r="C241" s="107" t="s">
        <v>2644</v>
      </c>
      <c r="D241" s="72" t="s">
        <v>53</v>
      </c>
      <c r="E241" s="72">
        <v>2</v>
      </c>
      <c r="F241" s="73">
        <v>1400</v>
      </c>
      <c r="G241" s="74" t="s">
        <v>54</v>
      </c>
      <c r="H241" s="86">
        <v>46174</v>
      </c>
      <c r="I241" s="75" t="s">
        <v>101</v>
      </c>
      <c r="J241" s="75" t="s">
        <v>56</v>
      </c>
      <c r="K241" s="75" t="s">
        <v>858</v>
      </c>
      <c r="L241" s="75" t="s">
        <v>91</v>
      </c>
      <c r="M241" s="64" t="s">
        <v>2451</v>
      </c>
      <c r="N241" s="69" t="s">
        <v>951</v>
      </c>
      <c r="O241" s="44" t="s">
        <v>2452</v>
      </c>
      <c r="P241" s="44"/>
      <c r="Q241" s="44"/>
      <c r="R241" s="45" t="str">
        <f t="array" ref="R241">IFERROR(INDEX('BANCO DE DADOS'!$C$3:$C305,MATCH(C241,'BANCO DE DADOS'!$B$3:$B305,0),0),"")</f>
        <v/>
      </c>
      <c r="S241" s="45" t="str">
        <f t="array" ref="S241">IFERROR(INDEX('BANCO DE DADOS'!$D$3:$D305,MATCH(C241,'BANCO DE DADOS'!$B$3:$B305,0),0),"")</f>
        <v/>
      </c>
      <c r="T241" s="44"/>
      <c r="U241" s="44"/>
      <c r="V241" s="45" t="str">
        <f t="array" ref="V241">IFERROR(INDEX(#REF!,MATCH($Q241,#REF!,0)),"")</f>
        <v/>
      </c>
      <c r="W241" s="45" t="str">
        <f t="array" ref="W241">IFERROR(INDEX(#REF!,MATCH($Q241,#REF!,0)),"")</f>
        <v/>
      </c>
      <c r="X241" s="46" t="str">
        <f t="array" ref="X241">IFERROR(INDEX(#REF!,MATCH($Q241,#REF!,0)),"")</f>
        <v/>
      </c>
      <c r="Y241" s="46" t="str">
        <f t="array" ref="Y241">IFERROR(INDEX(#REF!,MATCH($Q241,#REF!,0)),"")</f>
        <v/>
      </c>
      <c r="Z241" s="46" t="str">
        <f t="array" ref="Z241">IFERROR(INDEX(#REF!,MATCH($Q241,#REF!,0)),"")</f>
        <v/>
      </c>
      <c r="AA241" s="46" t="e">
        <f t="shared" si="1"/>
        <v>#VALUE!</v>
      </c>
      <c r="AB241" s="44"/>
      <c r="AC241" s="44"/>
    </row>
    <row r="242" spans="1:29" ht="15.75" customHeight="1">
      <c r="A242" s="47" t="s">
        <v>1596</v>
      </c>
      <c r="B242" s="47" t="s">
        <v>51</v>
      </c>
      <c r="C242" s="60" t="s">
        <v>539</v>
      </c>
      <c r="D242" s="49" t="s">
        <v>53</v>
      </c>
      <c r="E242" s="49">
        <v>15</v>
      </c>
      <c r="F242" s="50">
        <v>1200</v>
      </c>
      <c r="G242" s="51" t="s">
        <v>54</v>
      </c>
      <c r="H242" s="52">
        <v>46174</v>
      </c>
      <c r="I242" s="53" t="s">
        <v>55</v>
      </c>
      <c r="J242" s="53" t="s">
        <v>56</v>
      </c>
      <c r="K242" s="53" t="s">
        <v>164</v>
      </c>
      <c r="L242" s="53" t="s">
        <v>91</v>
      </c>
      <c r="M242" s="54" t="s">
        <v>2517</v>
      </c>
      <c r="N242" s="56" t="s">
        <v>951</v>
      </c>
      <c r="O242" s="56" t="s">
        <v>2452</v>
      </c>
      <c r="P242" s="56"/>
      <c r="Q242" s="56"/>
      <c r="R242" s="57" t="s">
        <v>158</v>
      </c>
      <c r="S242" s="57" t="s">
        <v>252</v>
      </c>
      <c r="T242" s="56"/>
      <c r="U242" s="56"/>
      <c r="V242" s="57" t="str">
        <f t="array" ref="V242">IFERROR(INDEX(#REF!,MATCH($Q242,#REF!,0)),"")</f>
        <v/>
      </c>
      <c r="W242" s="57" t="str">
        <f t="array" ref="W242">IFERROR(INDEX(#REF!,MATCH($Q242,#REF!,0)),"")</f>
        <v/>
      </c>
      <c r="X242" s="58" t="str">
        <f t="array" ref="X242">IFERROR(INDEX(#REF!,MATCH($Q242,#REF!,0)),"")</f>
        <v/>
      </c>
      <c r="Y242" s="58" t="str">
        <f t="array" ref="Y242">IFERROR(INDEX(#REF!,MATCH($Q242,#REF!,0)),"")</f>
        <v/>
      </c>
      <c r="Z242" s="58" t="str">
        <f t="array" ref="Z242">IFERROR(INDEX(#REF!,MATCH($Q242,#REF!,0)),"")</f>
        <v/>
      </c>
      <c r="AA242" s="58" t="e">
        <f t="shared" si="1"/>
        <v>#VALUE!</v>
      </c>
      <c r="AB242" s="56"/>
      <c r="AC242" s="56"/>
    </row>
    <row r="243" spans="1:29" ht="15.75" customHeight="1">
      <c r="A243" s="35"/>
      <c r="B243" s="35" t="s">
        <v>247</v>
      </c>
      <c r="C243" s="36" t="s">
        <v>2645</v>
      </c>
      <c r="D243" s="37" t="s">
        <v>53</v>
      </c>
      <c r="E243" s="37">
        <v>1</v>
      </c>
      <c r="F243" s="38">
        <v>1200</v>
      </c>
      <c r="G243" s="39" t="s">
        <v>54</v>
      </c>
      <c r="H243" s="40">
        <v>46174</v>
      </c>
      <c r="I243" s="41" t="s">
        <v>101</v>
      </c>
      <c r="J243" s="41" t="s">
        <v>56</v>
      </c>
      <c r="K243" s="41" t="s">
        <v>858</v>
      </c>
      <c r="L243" s="41" t="s">
        <v>58</v>
      </c>
      <c r="M243" s="42" t="s">
        <v>73</v>
      </c>
      <c r="N243" s="44" t="s">
        <v>951</v>
      </c>
      <c r="O243" s="44" t="s">
        <v>2452</v>
      </c>
      <c r="P243" s="44"/>
      <c r="Q243" s="44"/>
      <c r="R243" s="45"/>
      <c r="S243" s="45" t="s">
        <v>323</v>
      </c>
      <c r="T243" s="44"/>
      <c r="U243" s="44"/>
      <c r="V243" s="45" t="str">
        <f t="array" ref="V243">IFERROR(INDEX(#REF!,MATCH($Q243,#REF!,0)),"")</f>
        <v/>
      </c>
      <c r="W243" s="45" t="str">
        <f t="array" ref="W243">IFERROR(INDEX(#REF!,MATCH($Q243,#REF!,0)),"")</f>
        <v/>
      </c>
      <c r="X243" s="46" t="str">
        <f t="array" ref="X243">IFERROR(INDEX(#REF!,MATCH($Q243,#REF!,0)),"")</f>
        <v/>
      </c>
      <c r="Y243" s="46" t="str">
        <f t="array" ref="Y243">IFERROR(INDEX(#REF!,MATCH($Q243,#REF!,0)),"")</f>
        <v/>
      </c>
      <c r="Z243" s="46" t="str">
        <f t="array" ref="Z243">IFERROR(INDEX(#REF!,MATCH($Q243,#REF!,0)),"")</f>
        <v/>
      </c>
      <c r="AA243" s="46" t="e">
        <f t="shared" si="1"/>
        <v>#VALUE!</v>
      </c>
      <c r="AB243" s="44"/>
      <c r="AC243" s="44"/>
    </row>
    <row r="244" spans="1:29" ht="15.75" customHeight="1">
      <c r="A244" s="76"/>
      <c r="B244" s="76" t="s">
        <v>145</v>
      </c>
      <c r="C244" s="113" t="s">
        <v>2646</v>
      </c>
      <c r="D244" s="77" t="s">
        <v>53</v>
      </c>
      <c r="E244" s="77">
        <v>1</v>
      </c>
      <c r="F244" s="78">
        <v>1200</v>
      </c>
      <c r="G244" s="79" t="s">
        <v>54</v>
      </c>
      <c r="H244" s="87">
        <v>46174</v>
      </c>
      <c r="I244" s="61" t="s">
        <v>101</v>
      </c>
      <c r="J244" s="61" t="s">
        <v>56</v>
      </c>
      <c r="K244" s="61" t="s">
        <v>858</v>
      </c>
      <c r="L244" s="61" t="s">
        <v>91</v>
      </c>
      <c r="M244" s="62" t="s">
        <v>2451</v>
      </c>
      <c r="N244" s="70" t="s">
        <v>951</v>
      </c>
      <c r="O244" s="56" t="s">
        <v>2452</v>
      </c>
      <c r="P244" s="56"/>
      <c r="Q244" s="56"/>
      <c r="R244" s="57" t="str">
        <f t="array" ref="R244">IFERROR(INDEX('BANCO DE DADOS'!$C$3:$C305,MATCH(C244,'BANCO DE DADOS'!$B$3:$B305,0),0),"")</f>
        <v/>
      </c>
      <c r="S244" s="57" t="str">
        <f t="array" ref="S244">IFERROR(INDEX('BANCO DE DADOS'!$D$3:$D305,MATCH(C244,'BANCO DE DADOS'!$B$3:$B305,0),0),"")</f>
        <v/>
      </c>
      <c r="T244" s="56"/>
      <c r="U244" s="56"/>
      <c r="V244" s="57" t="str">
        <f t="array" ref="V244">IFERROR(INDEX(#REF!,MATCH($Q244,#REF!,0)),"")</f>
        <v/>
      </c>
      <c r="W244" s="57" t="str">
        <f t="array" ref="W244">IFERROR(INDEX(#REF!,MATCH($Q244,#REF!,0)),"")</f>
        <v/>
      </c>
      <c r="X244" s="58" t="str">
        <f t="array" ref="X244">IFERROR(INDEX(#REF!,MATCH($Q244,#REF!,0)),"")</f>
        <v/>
      </c>
      <c r="Y244" s="58" t="str">
        <f t="array" ref="Y244">IFERROR(INDEX(#REF!,MATCH($Q244,#REF!,0)),"")</f>
        <v/>
      </c>
      <c r="Z244" s="58" t="str">
        <f t="array" ref="Z244">IFERROR(INDEX(#REF!,MATCH($Q244,#REF!,0)),"")</f>
        <v/>
      </c>
      <c r="AA244" s="58" t="e">
        <f t="shared" si="1"/>
        <v>#VALUE!</v>
      </c>
      <c r="AB244" s="56"/>
      <c r="AC244" s="56"/>
    </row>
    <row r="245" spans="1:29" ht="15.75" customHeight="1">
      <c r="A245" s="71"/>
      <c r="B245" s="71" t="s">
        <v>291</v>
      </c>
      <c r="C245" s="107" t="s">
        <v>2646</v>
      </c>
      <c r="D245" s="72" t="s">
        <v>53</v>
      </c>
      <c r="E245" s="72">
        <v>1</v>
      </c>
      <c r="F245" s="73">
        <v>1200</v>
      </c>
      <c r="G245" s="74" t="s">
        <v>54</v>
      </c>
      <c r="H245" s="86">
        <v>46174</v>
      </c>
      <c r="I245" s="75" t="s">
        <v>101</v>
      </c>
      <c r="J245" s="75" t="s">
        <v>56</v>
      </c>
      <c r="K245" s="75" t="s">
        <v>858</v>
      </c>
      <c r="L245" s="75" t="s">
        <v>91</v>
      </c>
      <c r="M245" s="64" t="s">
        <v>2451</v>
      </c>
      <c r="N245" s="69" t="s">
        <v>951</v>
      </c>
      <c r="O245" s="44" t="s">
        <v>2452</v>
      </c>
      <c r="P245" s="44"/>
      <c r="Q245" s="44"/>
      <c r="R245" s="45" t="str">
        <f t="array" ref="R245">IFERROR(INDEX('BANCO DE DADOS'!$C$3:$C305,MATCH(C245,'BANCO DE DADOS'!$B$3:$B305,0),0),"")</f>
        <v/>
      </c>
      <c r="S245" s="45" t="str">
        <f t="array" ref="S245">IFERROR(INDEX('BANCO DE DADOS'!$D$3:$D305,MATCH(C245,'BANCO DE DADOS'!$B$3:$B305,0),0),"")</f>
        <v/>
      </c>
      <c r="T245" s="44"/>
      <c r="U245" s="44"/>
      <c r="V245" s="45" t="str">
        <f t="array" ref="V245">IFERROR(INDEX(#REF!,MATCH($Q245,#REF!,0)),"")</f>
        <v/>
      </c>
      <c r="W245" s="45" t="str">
        <f t="array" ref="W245">IFERROR(INDEX(#REF!,MATCH($Q245,#REF!,0)),"")</f>
        <v/>
      </c>
      <c r="X245" s="46" t="str">
        <f t="array" ref="X245">IFERROR(INDEX(#REF!,MATCH($Q245,#REF!,0)),"")</f>
        <v/>
      </c>
      <c r="Y245" s="46" t="str">
        <f t="array" ref="Y245">IFERROR(INDEX(#REF!,MATCH($Q245,#REF!,0)),"")</f>
        <v/>
      </c>
      <c r="Z245" s="46" t="str">
        <f t="array" ref="Z245">IFERROR(INDEX(#REF!,MATCH($Q245,#REF!,0)),"")</f>
        <v/>
      </c>
      <c r="AA245" s="46" t="e">
        <f t="shared" si="1"/>
        <v>#VALUE!</v>
      </c>
      <c r="AB245" s="44"/>
      <c r="AC245" s="44"/>
    </row>
    <row r="246" spans="1:29" ht="15.75" customHeight="1">
      <c r="A246" s="47"/>
      <c r="B246" s="47" t="s">
        <v>161</v>
      </c>
      <c r="C246" s="60" t="s">
        <v>2647</v>
      </c>
      <c r="D246" s="49" t="s">
        <v>53</v>
      </c>
      <c r="E246" s="49">
        <v>1</v>
      </c>
      <c r="F246" s="50">
        <v>1000</v>
      </c>
      <c r="G246" s="51" t="s">
        <v>54</v>
      </c>
      <c r="H246" s="52">
        <v>46174</v>
      </c>
      <c r="I246" s="53" t="s">
        <v>101</v>
      </c>
      <c r="J246" s="53" t="s">
        <v>56</v>
      </c>
      <c r="K246" s="53" t="s">
        <v>858</v>
      </c>
      <c r="L246" s="53" t="s">
        <v>91</v>
      </c>
      <c r="M246" s="54" t="s">
        <v>2517</v>
      </c>
      <c r="N246" s="56" t="s">
        <v>951</v>
      </c>
      <c r="O246" s="56" t="s">
        <v>2452</v>
      </c>
      <c r="P246" s="56"/>
      <c r="Q246" s="56"/>
      <c r="R246" s="57"/>
      <c r="S246" s="57" t="s">
        <v>323</v>
      </c>
      <c r="T246" s="56"/>
      <c r="U246" s="56"/>
      <c r="V246" s="57" t="str">
        <f t="array" ref="V246">IFERROR(INDEX(#REF!,MATCH($Q246,#REF!,0)),"")</f>
        <v/>
      </c>
      <c r="W246" s="57" t="str">
        <f t="array" ref="W246">IFERROR(INDEX(#REF!,MATCH($Q246,#REF!,0)),"")</f>
        <v/>
      </c>
      <c r="X246" s="58" t="str">
        <f t="array" ref="X246">IFERROR(INDEX(#REF!,MATCH($Q246,#REF!,0)),"")</f>
        <v/>
      </c>
      <c r="Y246" s="58" t="str">
        <f t="array" ref="Y246">IFERROR(INDEX(#REF!,MATCH($Q246,#REF!,0)),"")</f>
        <v/>
      </c>
      <c r="Z246" s="58" t="str">
        <f t="array" ref="Z246">IFERROR(INDEX(#REF!,MATCH($Q246,#REF!,0)),"")</f>
        <v/>
      </c>
      <c r="AA246" s="58" t="e">
        <f t="shared" si="1"/>
        <v>#VALUE!</v>
      </c>
      <c r="AB246" s="56"/>
      <c r="AC246" s="56"/>
    </row>
    <row r="247" spans="1:29" ht="15.75" customHeight="1">
      <c r="A247" s="71"/>
      <c r="B247" s="71" t="s">
        <v>291</v>
      </c>
      <c r="C247" s="107" t="s">
        <v>2648</v>
      </c>
      <c r="D247" s="72" t="s">
        <v>53</v>
      </c>
      <c r="E247" s="72">
        <v>2</v>
      </c>
      <c r="F247" s="73">
        <v>1000</v>
      </c>
      <c r="G247" s="74" t="s">
        <v>54</v>
      </c>
      <c r="H247" s="86">
        <v>46174</v>
      </c>
      <c r="I247" s="75" t="s">
        <v>101</v>
      </c>
      <c r="J247" s="75" t="s">
        <v>56</v>
      </c>
      <c r="K247" s="75" t="s">
        <v>858</v>
      </c>
      <c r="L247" s="75" t="s">
        <v>91</v>
      </c>
      <c r="M247" s="64" t="s">
        <v>2451</v>
      </c>
      <c r="N247" s="69" t="s">
        <v>951</v>
      </c>
      <c r="O247" s="44" t="s">
        <v>2452</v>
      </c>
      <c r="P247" s="44"/>
      <c r="Q247" s="44"/>
      <c r="R247" s="45" t="str">
        <f t="array" ref="R247">IFERROR(INDEX('BANCO DE DADOS'!$C$3:$C305,MATCH(C247,'BANCO DE DADOS'!$B$3:$B305,0),0),"")</f>
        <v>GTI - MULTIMIDIA</v>
      </c>
      <c r="S247" s="45" t="str">
        <f t="array" ref="S247">IFERROR(INDEX('BANCO DE DADOS'!$D$3:$D305,MATCH(C247,'BANCO DE DADOS'!$B$3:$B305,0),0),"")</f>
        <v>COMPRA DE EQUIPAMENTOS DE APRESENTAÇÃO E MULTIMÍDIA</v>
      </c>
      <c r="T247" s="44"/>
      <c r="U247" s="44"/>
      <c r="V247" s="45" t="str">
        <f t="array" ref="V247">IFERROR(INDEX(#REF!,MATCH($Q247,#REF!,0)),"")</f>
        <v/>
      </c>
      <c r="W247" s="45" t="str">
        <f t="array" ref="W247">IFERROR(INDEX(#REF!,MATCH($Q247,#REF!,0)),"")</f>
        <v/>
      </c>
      <c r="X247" s="46" t="str">
        <f t="array" ref="X247">IFERROR(INDEX(#REF!,MATCH($Q247,#REF!,0)),"")</f>
        <v/>
      </c>
      <c r="Y247" s="46" t="str">
        <f t="array" ref="Y247">IFERROR(INDEX(#REF!,MATCH($Q247,#REF!,0)),"")</f>
        <v/>
      </c>
      <c r="Z247" s="46" t="str">
        <f t="array" ref="Z247">IFERROR(INDEX(#REF!,MATCH($Q247,#REF!,0)),"")</f>
        <v/>
      </c>
      <c r="AA247" s="46" t="e">
        <f t="shared" si="1"/>
        <v>#VALUE!</v>
      </c>
      <c r="AB247" s="44"/>
      <c r="AC247" s="44"/>
    </row>
    <row r="248" spans="1:29" ht="15.75" customHeight="1">
      <c r="A248" s="76"/>
      <c r="B248" s="76" t="s">
        <v>254</v>
      </c>
      <c r="C248" s="113" t="s">
        <v>2547</v>
      </c>
      <c r="D248" s="77" t="s">
        <v>53</v>
      </c>
      <c r="E248" s="77">
        <v>1</v>
      </c>
      <c r="F248" s="78">
        <v>1000</v>
      </c>
      <c r="G248" s="79" t="s">
        <v>54</v>
      </c>
      <c r="H248" s="87">
        <v>46174</v>
      </c>
      <c r="I248" s="61" t="s">
        <v>101</v>
      </c>
      <c r="J248" s="61" t="s">
        <v>56</v>
      </c>
      <c r="K248" s="61" t="s">
        <v>858</v>
      </c>
      <c r="L248" s="61" t="s">
        <v>91</v>
      </c>
      <c r="M248" s="62" t="s">
        <v>2451</v>
      </c>
      <c r="N248" s="70" t="s">
        <v>951</v>
      </c>
      <c r="O248" s="56" t="s">
        <v>2452</v>
      </c>
      <c r="P248" s="56"/>
      <c r="Q248" s="56"/>
      <c r="R248" s="57">
        <f t="array" ref="R248">IFERROR(INDEX('BANCO DE DADOS'!$C$3:$C305,MATCH(C248,'BANCO DE DADOS'!$B$3:$B305,0),0),"")</f>
        <v>0</v>
      </c>
      <c r="S248" s="57" t="str">
        <f t="array" ref="S248">IFERROR(INDEX('BANCO DE DADOS'!$D$3:$D305,MATCH(C248,'BANCO DE DADOS'!$B$3:$B305,0),0),"")</f>
        <v>COMPRA DE MÓVEIS E EQUIPAMENTOS PARA ÁREAS COMUNS</v>
      </c>
      <c r="T248" s="56"/>
      <c r="U248" s="56"/>
      <c r="V248" s="57" t="str">
        <f t="array" ref="V248">IFERROR(INDEX(#REF!,MATCH($Q248,#REF!,0)),"")</f>
        <v/>
      </c>
      <c r="W248" s="57" t="str">
        <f t="array" ref="W248">IFERROR(INDEX(#REF!,MATCH($Q248,#REF!,0)),"")</f>
        <v/>
      </c>
      <c r="X248" s="58" t="str">
        <f t="array" ref="X248">IFERROR(INDEX(#REF!,MATCH($Q248,#REF!,0)),"")</f>
        <v/>
      </c>
      <c r="Y248" s="58" t="str">
        <f t="array" ref="Y248">IFERROR(INDEX(#REF!,MATCH($Q248,#REF!,0)),"")</f>
        <v/>
      </c>
      <c r="Z248" s="58" t="str">
        <f t="array" ref="Z248">IFERROR(INDEX(#REF!,MATCH($Q248,#REF!,0)),"")</f>
        <v/>
      </c>
      <c r="AA248" s="58" t="e">
        <f t="shared" si="1"/>
        <v>#VALUE!</v>
      </c>
      <c r="AB248" s="56"/>
      <c r="AC248" s="56"/>
    </row>
    <row r="249" spans="1:29" ht="15.75" customHeight="1">
      <c r="A249" s="71"/>
      <c r="B249" s="71" t="s">
        <v>295</v>
      </c>
      <c r="C249" s="107" t="s">
        <v>1547</v>
      </c>
      <c r="D249" s="72" t="s">
        <v>53</v>
      </c>
      <c r="E249" s="72">
        <v>2</v>
      </c>
      <c r="F249" s="73">
        <v>1000</v>
      </c>
      <c r="G249" s="74" t="s">
        <v>54</v>
      </c>
      <c r="H249" s="86">
        <v>46174</v>
      </c>
      <c r="I249" s="75" t="s">
        <v>101</v>
      </c>
      <c r="J249" s="75" t="s">
        <v>56</v>
      </c>
      <c r="K249" s="75" t="s">
        <v>858</v>
      </c>
      <c r="L249" s="75" t="s">
        <v>91</v>
      </c>
      <c r="M249" s="64" t="s">
        <v>2451</v>
      </c>
      <c r="N249" s="69" t="s">
        <v>951</v>
      </c>
      <c r="O249" s="44" t="s">
        <v>2452</v>
      </c>
      <c r="P249" s="44"/>
      <c r="Q249" s="44"/>
      <c r="R249" s="45" t="str">
        <f t="array" ref="R249">IFERROR(INDEX('BANCO DE DADOS'!$C$3:$C305,MATCH(C249,'BANCO DE DADOS'!$B$3:$B305,0),0),"")</f>
        <v>DAL - ELETRODOMÉSTICOS</v>
      </c>
      <c r="S249" s="45" t="str">
        <f t="array" ref="S249">IFERROR(INDEX('BANCO DE DADOS'!$D$3:$D305,MATCH(C249,'BANCO DE DADOS'!$B$3:$B305,0),0),"")</f>
        <v>COMPRA DE ELETRODOMÉSTICOS</v>
      </c>
      <c r="T249" s="44"/>
      <c r="U249" s="44"/>
      <c r="V249" s="45" t="str">
        <f t="array" ref="V249">IFERROR(INDEX(#REF!,MATCH($Q249,#REF!,0)),"")</f>
        <v/>
      </c>
      <c r="W249" s="45" t="str">
        <f t="array" ref="W249">IFERROR(INDEX(#REF!,MATCH($Q249,#REF!,0)),"")</f>
        <v/>
      </c>
      <c r="X249" s="46" t="str">
        <f t="array" ref="X249">IFERROR(INDEX(#REF!,MATCH($Q249,#REF!,0)),"")</f>
        <v/>
      </c>
      <c r="Y249" s="46" t="str">
        <f t="array" ref="Y249">IFERROR(INDEX(#REF!,MATCH($Q249,#REF!,0)),"")</f>
        <v/>
      </c>
      <c r="Z249" s="46" t="str">
        <f t="array" ref="Z249">IFERROR(INDEX(#REF!,MATCH($Q249,#REF!,0)),"")</f>
        <v/>
      </c>
      <c r="AA249" s="46" t="e">
        <f t="shared" si="1"/>
        <v>#VALUE!</v>
      </c>
      <c r="AB249" s="44"/>
      <c r="AC249" s="44"/>
    </row>
    <row r="250" spans="1:29" ht="15.75" customHeight="1">
      <c r="A250" s="76"/>
      <c r="B250" s="76" t="s">
        <v>233</v>
      </c>
      <c r="C250" s="113" t="s">
        <v>2647</v>
      </c>
      <c r="D250" s="77" t="s">
        <v>53</v>
      </c>
      <c r="E250" s="77">
        <v>1</v>
      </c>
      <c r="F250" s="78">
        <v>1000</v>
      </c>
      <c r="G250" s="79" t="s">
        <v>54</v>
      </c>
      <c r="H250" s="87">
        <v>46174</v>
      </c>
      <c r="I250" s="61" t="s">
        <v>101</v>
      </c>
      <c r="J250" s="61" t="s">
        <v>56</v>
      </c>
      <c r="K250" s="61" t="s">
        <v>858</v>
      </c>
      <c r="L250" s="61" t="s">
        <v>91</v>
      </c>
      <c r="M250" s="62" t="s">
        <v>2451</v>
      </c>
      <c r="N250" s="70" t="s">
        <v>951</v>
      </c>
      <c r="O250" s="56" t="s">
        <v>2452</v>
      </c>
      <c r="P250" s="56"/>
      <c r="Q250" s="56"/>
      <c r="R250" s="57" t="str">
        <f t="array" ref="R250">IFERROR(INDEX('BANCO DE DADOS'!$C$3:$C305,MATCH(C250,'BANCO DE DADOS'!$B$3:$B305,0),0),"")</f>
        <v>1° CIA DO 5° BBM</v>
      </c>
      <c r="S250" s="57" t="str">
        <f t="array" ref="S250">IFERROR(INDEX('BANCO DE DADOS'!$D$3:$D305,MATCH(C250,'BANCO DE DADOS'!$B$3:$B305,0),0),"")</f>
        <v>COMPRA DE EQUIPAMENTOS PARA MANUTENÇÃO VEICULAR</v>
      </c>
      <c r="T250" s="56"/>
      <c r="U250" s="56"/>
      <c r="V250" s="57" t="str">
        <f t="array" ref="V250">IFERROR(INDEX(#REF!,MATCH($Q250,#REF!,0)),"")</f>
        <v/>
      </c>
      <c r="W250" s="57" t="str">
        <f t="array" ref="W250">IFERROR(INDEX(#REF!,MATCH($Q250,#REF!,0)),"")</f>
        <v/>
      </c>
      <c r="X250" s="58" t="str">
        <f t="array" ref="X250">IFERROR(INDEX(#REF!,MATCH($Q250,#REF!,0)),"")</f>
        <v/>
      </c>
      <c r="Y250" s="58" t="str">
        <f t="array" ref="Y250">IFERROR(INDEX(#REF!,MATCH($Q250,#REF!,0)),"")</f>
        <v/>
      </c>
      <c r="Z250" s="58" t="str">
        <f t="array" ref="Z250">IFERROR(INDEX(#REF!,MATCH($Q250,#REF!,0)),"")</f>
        <v/>
      </c>
      <c r="AA250" s="58" t="e">
        <f t="shared" si="1"/>
        <v>#VALUE!</v>
      </c>
      <c r="AB250" s="56"/>
      <c r="AC250" s="56"/>
    </row>
    <row r="251" spans="1:29" ht="15.75" customHeight="1">
      <c r="A251" s="71"/>
      <c r="B251" s="71" t="s">
        <v>245</v>
      </c>
      <c r="C251" s="107" t="s">
        <v>2647</v>
      </c>
      <c r="D251" s="72" t="s">
        <v>53</v>
      </c>
      <c r="E251" s="72">
        <v>1</v>
      </c>
      <c r="F251" s="73">
        <v>1000</v>
      </c>
      <c r="G251" s="74" t="s">
        <v>54</v>
      </c>
      <c r="H251" s="86">
        <v>46174</v>
      </c>
      <c r="I251" s="75" t="s">
        <v>101</v>
      </c>
      <c r="J251" s="75" t="s">
        <v>56</v>
      </c>
      <c r="K251" s="75" t="s">
        <v>858</v>
      </c>
      <c r="L251" s="75" t="s">
        <v>91</v>
      </c>
      <c r="M251" s="64" t="s">
        <v>2451</v>
      </c>
      <c r="N251" s="69" t="s">
        <v>951</v>
      </c>
      <c r="O251" s="44" t="s">
        <v>2452</v>
      </c>
      <c r="P251" s="44"/>
      <c r="Q251" s="44"/>
      <c r="R251" s="45" t="str">
        <f t="array" ref="R251">IFERROR(INDEX('BANCO DE DADOS'!$C$3:$C305,MATCH(C251,'BANCO DE DADOS'!$B$3:$B305,0),0),"")</f>
        <v>1° CIA DO 5° BBM</v>
      </c>
      <c r="S251" s="45" t="str">
        <f t="array" ref="S251">IFERROR(INDEX('BANCO DE DADOS'!$D$3:$D305,MATCH(C251,'BANCO DE DADOS'!$B$3:$B305,0),0),"")</f>
        <v>COMPRA DE EQUIPAMENTOS PARA MANUTENÇÃO VEICULAR</v>
      </c>
      <c r="T251" s="44"/>
      <c r="U251" s="44"/>
      <c r="V251" s="45" t="str">
        <f t="array" ref="V251">IFERROR(INDEX(#REF!,MATCH($Q251,#REF!,0)),"")</f>
        <v/>
      </c>
      <c r="W251" s="45" t="str">
        <f t="array" ref="W251">IFERROR(INDEX(#REF!,MATCH($Q251,#REF!,0)),"")</f>
        <v/>
      </c>
      <c r="X251" s="46" t="str">
        <f t="array" ref="X251">IFERROR(INDEX(#REF!,MATCH($Q251,#REF!,0)),"")</f>
        <v/>
      </c>
      <c r="Y251" s="46" t="str">
        <f t="array" ref="Y251">IFERROR(INDEX(#REF!,MATCH($Q251,#REF!,0)),"")</f>
        <v/>
      </c>
      <c r="Z251" s="46" t="str">
        <f t="array" ref="Z251">IFERROR(INDEX(#REF!,MATCH($Q251,#REF!,0)),"")</f>
        <v/>
      </c>
      <c r="AA251" s="46" t="e">
        <f t="shared" si="1"/>
        <v>#VALUE!</v>
      </c>
      <c r="AB251" s="44"/>
      <c r="AC251" s="44"/>
    </row>
    <row r="252" spans="1:29" ht="15.75" customHeight="1">
      <c r="A252" s="76"/>
      <c r="B252" s="76" t="s">
        <v>242</v>
      </c>
      <c r="C252" s="113" t="s">
        <v>2647</v>
      </c>
      <c r="D252" s="77" t="s">
        <v>53</v>
      </c>
      <c r="E252" s="77">
        <v>1</v>
      </c>
      <c r="F252" s="78">
        <v>1000</v>
      </c>
      <c r="G252" s="79" t="s">
        <v>54</v>
      </c>
      <c r="H252" s="87">
        <v>46174</v>
      </c>
      <c r="I252" s="61" t="s">
        <v>101</v>
      </c>
      <c r="J252" s="61" t="s">
        <v>56</v>
      </c>
      <c r="K252" s="61" t="s">
        <v>858</v>
      </c>
      <c r="L252" s="61" t="s">
        <v>91</v>
      </c>
      <c r="M252" s="62" t="s">
        <v>2451</v>
      </c>
      <c r="N252" s="70" t="s">
        <v>951</v>
      </c>
      <c r="O252" s="56" t="s">
        <v>2452</v>
      </c>
      <c r="P252" s="56"/>
      <c r="Q252" s="56"/>
      <c r="R252" s="57" t="str">
        <f t="array" ref="R252">IFERROR(INDEX('BANCO DE DADOS'!$C$3:$C305,MATCH(C252,'BANCO DE DADOS'!$B$3:$B305,0),0),"")</f>
        <v>1° CIA DO 5° BBM</v>
      </c>
      <c r="S252" s="57" t="str">
        <f t="array" ref="S252">IFERROR(INDEX('BANCO DE DADOS'!$D$3:$D305,MATCH(C252,'BANCO DE DADOS'!$B$3:$B305,0),0),"")</f>
        <v>COMPRA DE EQUIPAMENTOS PARA MANUTENÇÃO VEICULAR</v>
      </c>
      <c r="T252" s="56"/>
      <c r="U252" s="56"/>
      <c r="V252" s="57" t="str">
        <f t="array" ref="V252">IFERROR(INDEX(#REF!,MATCH($Q252,#REF!,0)),"")</f>
        <v/>
      </c>
      <c r="W252" s="57" t="str">
        <f t="array" ref="W252">IFERROR(INDEX(#REF!,MATCH($Q252,#REF!,0)),"")</f>
        <v/>
      </c>
      <c r="X252" s="58" t="str">
        <f t="array" ref="X252">IFERROR(INDEX(#REF!,MATCH($Q252,#REF!,0)),"")</f>
        <v/>
      </c>
      <c r="Y252" s="58" t="str">
        <f t="array" ref="Y252">IFERROR(INDEX(#REF!,MATCH($Q252,#REF!,0)),"")</f>
        <v/>
      </c>
      <c r="Z252" s="58" t="str">
        <f t="array" ref="Z252">IFERROR(INDEX(#REF!,MATCH($Q252,#REF!,0)),"")</f>
        <v/>
      </c>
      <c r="AA252" s="58" t="e">
        <f t="shared" si="1"/>
        <v>#VALUE!</v>
      </c>
      <c r="AB252" s="56"/>
      <c r="AC252" s="56"/>
    </row>
    <row r="253" spans="1:29" ht="15.75" customHeight="1">
      <c r="A253" s="71"/>
      <c r="B253" s="71" t="s">
        <v>254</v>
      </c>
      <c r="C253" s="107" t="s">
        <v>2649</v>
      </c>
      <c r="D253" s="72" t="s">
        <v>53</v>
      </c>
      <c r="E253" s="72">
        <v>1</v>
      </c>
      <c r="F253" s="73">
        <v>1000</v>
      </c>
      <c r="G253" s="74" t="s">
        <v>54</v>
      </c>
      <c r="H253" s="86">
        <v>46174</v>
      </c>
      <c r="I253" s="75" t="s">
        <v>101</v>
      </c>
      <c r="J253" s="75" t="s">
        <v>56</v>
      </c>
      <c r="K253" s="75" t="s">
        <v>858</v>
      </c>
      <c r="L253" s="75" t="s">
        <v>91</v>
      </c>
      <c r="M253" s="64" t="s">
        <v>2451</v>
      </c>
      <c r="N253" s="69" t="s">
        <v>951</v>
      </c>
      <c r="O253" s="44" t="s">
        <v>2452</v>
      </c>
      <c r="P253" s="44"/>
      <c r="Q253" s="44"/>
      <c r="R253" s="45" t="str">
        <f t="array" ref="R253">IFERROR(INDEX('BANCO DE DADOS'!$C$3:$C305,MATCH(C253,'BANCO DE DADOS'!$B$3:$B305,0),0),"")</f>
        <v/>
      </c>
      <c r="S253" s="45" t="str">
        <f t="array" ref="S253">IFERROR(INDEX('BANCO DE DADOS'!$D$3:$D305,MATCH(C253,'BANCO DE DADOS'!$B$3:$B305,0),0),"")</f>
        <v/>
      </c>
      <c r="T253" s="44"/>
      <c r="U253" s="44"/>
      <c r="V253" s="45" t="str">
        <f t="array" ref="V253">IFERROR(INDEX(#REF!,MATCH($Q253,#REF!,0)),"")</f>
        <v/>
      </c>
      <c r="W253" s="45" t="str">
        <f t="array" ref="W253">IFERROR(INDEX(#REF!,MATCH($Q253,#REF!,0)),"")</f>
        <v/>
      </c>
      <c r="X253" s="46" t="str">
        <f t="array" ref="X253">IFERROR(INDEX(#REF!,MATCH($Q253,#REF!,0)),"")</f>
        <v/>
      </c>
      <c r="Y253" s="46" t="str">
        <f t="array" ref="Y253">IFERROR(INDEX(#REF!,MATCH($Q253,#REF!,0)),"")</f>
        <v/>
      </c>
      <c r="Z253" s="46" t="str">
        <f t="array" ref="Z253">IFERROR(INDEX(#REF!,MATCH($Q253,#REF!,0)),"")</f>
        <v/>
      </c>
      <c r="AA253" s="46" t="e">
        <f t="shared" si="1"/>
        <v>#VALUE!</v>
      </c>
      <c r="AB253" s="44"/>
      <c r="AC253" s="44"/>
    </row>
    <row r="254" spans="1:29" ht="15.75" customHeight="1">
      <c r="A254" s="76"/>
      <c r="B254" s="76" t="s">
        <v>258</v>
      </c>
      <c r="C254" s="113" t="s">
        <v>2649</v>
      </c>
      <c r="D254" s="77" t="s">
        <v>53</v>
      </c>
      <c r="E254" s="77">
        <v>1</v>
      </c>
      <c r="F254" s="78">
        <v>1000</v>
      </c>
      <c r="G254" s="79" t="s">
        <v>54</v>
      </c>
      <c r="H254" s="87">
        <v>46174</v>
      </c>
      <c r="I254" s="61" t="s">
        <v>101</v>
      </c>
      <c r="J254" s="61" t="s">
        <v>56</v>
      </c>
      <c r="K254" s="61" t="s">
        <v>858</v>
      </c>
      <c r="L254" s="61" t="s">
        <v>91</v>
      </c>
      <c r="M254" s="62" t="s">
        <v>2451</v>
      </c>
      <c r="N254" s="70" t="s">
        <v>951</v>
      </c>
      <c r="O254" s="56" t="s">
        <v>2452</v>
      </c>
      <c r="P254" s="56"/>
      <c r="Q254" s="56"/>
      <c r="R254" s="57" t="str">
        <f t="array" ref="R254">IFERROR(INDEX('BANCO DE DADOS'!$C$3:$C305,MATCH(C254,'BANCO DE DADOS'!$B$3:$B305,0),0),"")</f>
        <v/>
      </c>
      <c r="S254" s="57" t="str">
        <f t="array" ref="S254">IFERROR(INDEX('BANCO DE DADOS'!$D$3:$D305,MATCH(C254,'BANCO DE DADOS'!$B$3:$B305,0),0),"")</f>
        <v/>
      </c>
      <c r="T254" s="56"/>
      <c r="U254" s="56"/>
      <c r="V254" s="57" t="str">
        <f t="array" ref="V254">IFERROR(INDEX(#REF!,MATCH($Q254,#REF!,0)),"")</f>
        <v/>
      </c>
      <c r="W254" s="57" t="str">
        <f t="array" ref="W254">IFERROR(INDEX(#REF!,MATCH($Q254,#REF!,0)),"")</f>
        <v/>
      </c>
      <c r="X254" s="58" t="str">
        <f t="array" ref="X254">IFERROR(INDEX(#REF!,MATCH($Q254,#REF!,0)),"")</f>
        <v/>
      </c>
      <c r="Y254" s="58" t="str">
        <f t="array" ref="Y254">IFERROR(INDEX(#REF!,MATCH($Q254,#REF!,0)),"")</f>
        <v/>
      </c>
      <c r="Z254" s="58" t="str">
        <f t="array" ref="Z254">IFERROR(INDEX(#REF!,MATCH($Q254,#REF!,0)),"")</f>
        <v/>
      </c>
      <c r="AA254" s="58" t="e">
        <f t="shared" si="1"/>
        <v>#VALUE!</v>
      </c>
      <c r="AB254" s="56"/>
      <c r="AC254" s="56"/>
    </row>
    <row r="255" spans="1:29" ht="15.75" customHeight="1">
      <c r="A255" s="71"/>
      <c r="B255" s="71" t="s">
        <v>440</v>
      </c>
      <c r="C255" s="107" t="s">
        <v>2650</v>
      </c>
      <c r="D255" s="72" t="s">
        <v>53</v>
      </c>
      <c r="E255" s="72">
        <v>1</v>
      </c>
      <c r="F255" s="73">
        <v>1000</v>
      </c>
      <c r="G255" s="74" t="s">
        <v>54</v>
      </c>
      <c r="H255" s="86">
        <v>46174</v>
      </c>
      <c r="I255" s="75" t="s">
        <v>101</v>
      </c>
      <c r="J255" s="75" t="s">
        <v>56</v>
      </c>
      <c r="K255" s="75" t="s">
        <v>858</v>
      </c>
      <c r="L255" s="75" t="s">
        <v>91</v>
      </c>
      <c r="M255" s="64" t="s">
        <v>2451</v>
      </c>
      <c r="N255" s="69" t="s">
        <v>951</v>
      </c>
      <c r="O255" s="44" t="s">
        <v>2452</v>
      </c>
      <c r="P255" s="44"/>
      <c r="Q255" s="44"/>
      <c r="R255" s="45" t="str">
        <f t="array" ref="R255">IFERROR(INDEX('BANCO DE DADOS'!$C$3:$C305,MATCH(C255,'BANCO DE DADOS'!$B$3:$B305,0),0),"")</f>
        <v/>
      </c>
      <c r="S255" s="45" t="str">
        <f t="array" ref="S255">IFERROR(INDEX('BANCO DE DADOS'!$D$3:$D305,MATCH(C255,'BANCO DE DADOS'!$B$3:$B305,0),0),"")</f>
        <v/>
      </c>
      <c r="T255" s="44"/>
      <c r="U255" s="44"/>
      <c r="V255" s="45" t="str">
        <f t="array" ref="V255">IFERROR(INDEX(#REF!,MATCH($Q255,#REF!,0)),"")</f>
        <v/>
      </c>
      <c r="W255" s="45" t="str">
        <f t="array" ref="W255">IFERROR(INDEX(#REF!,MATCH($Q255,#REF!,0)),"")</f>
        <v/>
      </c>
      <c r="X255" s="46" t="str">
        <f t="array" ref="X255">IFERROR(INDEX(#REF!,MATCH($Q255,#REF!,0)),"")</f>
        <v/>
      </c>
      <c r="Y255" s="46" t="str">
        <f t="array" ref="Y255">IFERROR(INDEX(#REF!,MATCH($Q255,#REF!,0)),"")</f>
        <v/>
      </c>
      <c r="Z255" s="46" t="str">
        <f t="array" ref="Z255">IFERROR(INDEX(#REF!,MATCH($Q255,#REF!,0)),"")</f>
        <v/>
      </c>
      <c r="AA255" s="46" t="e">
        <f t="shared" si="1"/>
        <v>#VALUE!</v>
      </c>
      <c r="AB255" s="44"/>
      <c r="AC255" s="44"/>
    </row>
    <row r="256" spans="1:29" ht="15.75" customHeight="1">
      <c r="A256" s="76"/>
      <c r="B256" s="76" t="s">
        <v>317</v>
      </c>
      <c r="C256" s="113" t="s">
        <v>2651</v>
      </c>
      <c r="D256" s="77" t="s">
        <v>53</v>
      </c>
      <c r="E256" s="77">
        <v>2</v>
      </c>
      <c r="F256" s="78">
        <v>1000</v>
      </c>
      <c r="G256" s="79" t="s">
        <v>54</v>
      </c>
      <c r="H256" s="87">
        <v>46174</v>
      </c>
      <c r="I256" s="61" t="s">
        <v>101</v>
      </c>
      <c r="J256" s="61" t="s">
        <v>56</v>
      </c>
      <c r="K256" s="61" t="s">
        <v>858</v>
      </c>
      <c r="L256" s="61" t="s">
        <v>91</v>
      </c>
      <c r="M256" s="62" t="s">
        <v>2451</v>
      </c>
      <c r="N256" s="70" t="s">
        <v>951</v>
      </c>
      <c r="O256" s="56" t="s">
        <v>2452</v>
      </c>
      <c r="P256" s="56"/>
      <c r="Q256" s="56"/>
      <c r="R256" s="57" t="str">
        <f t="array" ref="R256">IFERROR(INDEX('BANCO DE DADOS'!$C$3:$C305,MATCH(C256,'BANCO DE DADOS'!$B$3:$B305,0),0),"")</f>
        <v/>
      </c>
      <c r="S256" s="57" t="str">
        <f t="array" ref="S256">IFERROR(INDEX('BANCO DE DADOS'!$D$3:$D305,MATCH(C256,'BANCO DE DADOS'!$B$3:$B305,0),0),"")</f>
        <v/>
      </c>
      <c r="T256" s="56"/>
      <c r="U256" s="56"/>
      <c r="V256" s="57" t="str">
        <f t="array" ref="V256">IFERROR(INDEX(#REF!,MATCH($Q256,#REF!,0)),"")</f>
        <v/>
      </c>
      <c r="W256" s="57" t="str">
        <f t="array" ref="W256">IFERROR(INDEX(#REF!,MATCH($Q256,#REF!,0)),"")</f>
        <v/>
      </c>
      <c r="X256" s="58" t="str">
        <f t="array" ref="X256">IFERROR(INDEX(#REF!,MATCH($Q256,#REF!,0)),"")</f>
        <v/>
      </c>
      <c r="Y256" s="58" t="str">
        <f t="array" ref="Y256">IFERROR(INDEX(#REF!,MATCH($Q256,#REF!,0)),"")</f>
        <v/>
      </c>
      <c r="Z256" s="58" t="str">
        <f t="array" ref="Z256">IFERROR(INDEX(#REF!,MATCH($Q256,#REF!,0)),"")</f>
        <v/>
      </c>
      <c r="AA256" s="58" t="e">
        <f t="shared" si="1"/>
        <v>#VALUE!</v>
      </c>
      <c r="AB256" s="56"/>
      <c r="AC256" s="56"/>
    </row>
    <row r="257" spans="1:29" ht="15.75" customHeight="1">
      <c r="A257" s="71"/>
      <c r="B257" s="71" t="s">
        <v>172</v>
      </c>
      <c r="C257" s="107" t="s">
        <v>2651</v>
      </c>
      <c r="D257" s="72" t="s">
        <v>53</v>
      </c>
      <c r="E257" s="72">
        <v>2</v>
      </c>
      <c r="F257" s="73">
        <v>1000</v>
      </c>
      <c r="G257" s="74" t="s">
        <v>54</v>
      </c>
      <c r="H257" s="86">
        <v>46174</v>
      </c>
      <c r="I257" s="75" t="s">
        <v>101</v>
      </c>
      <c r="J257" s="75" t="s">
        <v>56</v>
      </c>
      <c r="K257" s="75" t="s">
        <v>858</v>
      </c>
      <c r="L257" s="75" t="s">
        <v>91</v>
      </c>
      <c r="M257" s="64" t="s">
        <v>2451</v>
      </c>
      <c r="N257" s="69" t="s">
        <v>951</v>
      </c>
      <c r="O257" s="44" t="s">
        <v>2452</v>
      </c>
      <c r="P257" s="44"/>
      <c r="Q257" s="44"/>
      <c r="R257" s="45" t="str">
        <f t="array" ref="R257">IFERROR(INDEX('BANCO DE DADOS'!$C$3:$C305,MATCH(C257,'BANCO DE DADOS'!$B$3:$B305,0),0),"")</f>
        <v/>
      </c>
      <c r="S257" s="45" t="str">
        <f t="array" ref="S257">IFERROR(INDEX('BANCO DE DADOS'!$D$3:$D305,MATCH(C257,'BANCO DE DADOS'!$B$3:$B305,0),0),"")</f>
        <v/>
      </c>
      <c r="T257" s="44"/>
      <c r="U257" s="44"/>
      <c r="V257" s="45" t="str">
        <f t="array" ref="V257">IFERROR(INDEX(#REF!,MATCH($Q257,#REF!,0)),"")</f>
        <v/>
      </c>
      <c r="W257" s="45" t="str">
        <f t="array" ref="W257">IFERROR(INDEX(#REF!,MATCH($Q257,#REF!,0)),"")</f>
        <v/>
      </c>
      <c r="X257" s="46" t="str">
        <f t="array" ref="X257">IFERROR(INDEX(#REF!,MATCH($Q257,#REF!,0)),"")</f>
        <v/>
      </c>
      <c r="Y257" s="46" t="str">
        <f t="array" ref="Y257">IFERROR(INDEX(#REF!,MATCH($Q257,#REF!,0)),"")</f>
        <v/>
      </c>
      <c r="Z257" s="46" t="str">
        <f t="array" ref="Z257">IFERROR(INDEX(#REF!,MATCH($Q257,#REF!,0)),"")</f>
        <v/>
      </c>
      <c r="AA257" s="46" t="e">
        <f t="shared" si="1"/>
        <v>#VALUE!</v>
      </c>
      <c r="AB257" s="44"/>
      <c r="AC257" s="44"/>
    </row>
    <row r="258" spans="1:29" ht="15.75" customHeight="1">
      <c r="A258" s="76"/>
      <c r="B258" s="76" t="s">
        <v>291</v>
      </c>
      <c r="C258" s="113" t="s">
        <v>2652</v>
      </c>
      <c r="D258" s="77" t="s">
        <v>53</v>
      </c>
      <c r="E258" s="77">
        <v>1</v>
      </c>
      <c r="F258" s="78">
        <v>1000</v>
      </c>
      <c r="G258" s="79" t="s">
        <v>54</v>
      </c>
      <c r="H258" s="87">
        <v>46174</v>
      </c>
      <c r="I258" s="61" t="s">
        <v>101</v>
      </c>
      <c r="J258" s="61" t="s">
        <v>56</v>
      </c>
      <c r="K258" s="61" t="s">
        <v>858</v>
      </c>
      <c r="L258" s="61" t="s">
        <v>91</v>
      </c>
      <c r="M258" s="62" t="s">
        <v>2451</v>
      </c>
      <c r="N258" s="70" t="s">
        <v>951</v>
      </c>
      <c r="O258" s="56" t="s">
        <v>2452</v>
      </c>
      <c r="P258" s="56"/>
      <c r="Q258" s="56"/>
      <c r="R258" s="57" t="str">
        <f t="array" ref="R258">IFERROR(INDEX('BANCO DE DADOS'!$C$3:$C305,MATCH(C258,'BANCO DE DADOS'!$B$3:$B305,0),0),"")</f>
        <v/>
      </c>
      <c r="S258" s="57" t="str">
        <f t="array" ref="S258">IFERROR(INDEX('BANCO DE DADOS'!$D$3:$D305,MATCH(C258,'BANCO DE DADOS'!$B$3:$B305,0),0),"")</f>
        <v/>
      </c>
      <c r="T258" s="56"/>
      <c r="U258" s="56"/>
      <c r="V258" s="57" t="str">
        <f t="array" ref="V258">IFERROR(INDEX(#REF!,MATCH($Q258,#REF!,0)),"")</f>
        <v/>
      </c>
      <c r="W258" s="57" t="str">
        <f t="array" ref="W258">IFERROR(INDEX(#REF!,MATCH($Q258,#REF!,0)),"")</f>
        <v/>
      </c>
      <c r="X258" s="58" t="str">
        <f t="array" ref="X258">IFERROR(INDEX(#REF!,MATCH($Q258,#REF!,0)),"")</f>
        <v/>
      </c>
      <c r="Y258" s="58" t="str">
        <f t="array" ref="Y258">IFERROR(INDEX(#REF!,MATCH($Q258,#REF!,0)),"")</f>
        <v/>
      </c>
      <c r="Z258" s="58" t="str">
        <f t="array" ref="Z258">IFERROR(INDEX(#REF!,MATCH($Q258,#REF!,0)),"")</f>
        <v/>
      </c>
      <c r="AA258" s="58" t="e">
        <f t="shared" si="1"/>
        <v>#VALUE!</v>
      </c>
      <c r="AB258" s="56"/>
      <c r="AC258" s="56"/>
    </row>
    <row r="259" spans="1:29" ht="15.75" customHeight="1">
      <c r="A259" s="71"/>
      <c r="B259" s="71" t="s">
        <v>233</v>
      </c>
      <c r="C259" s="107" t="s">
        <v>2636</v>
      </c>
      <c r="D259" s="72" t="s">
        <v>53</v>
      </c>
      <c r="E259" s="72">
        <v>2</v>
      </c>
      <c r="F259" s="73">
        <v>1000</v>
      </c>
      <c r="G259" s="74" t="s">
        <v>54</v>
      </c>
      <c r="H259" s="86">
        <v>46174</v>
      </c>
      <c r="I259" s="75" t="s">
        <v>101</v>
      </c>
      <c r="J259" s="75" t="s">
        <v>56</v>
      </c>
      <c r="K259" s="75" t="s">
        <v>858</v>
      </c>
      <c r="L259" s="75" t="s">
        <v>84</v>
      </c>
      <c r="M259" s="64" t="s">
        <v>2451</v>
      </c>
      <c r="N259" s="69" t="s">
        <v>951</v>
      </c>
      <c r="O259" s="44" t="s">
        <v>2452</v>
      </c>
      <c r="P259" s="44"/>
      <c r="Q259" s="44"/>
      <c r="R259" s="45" t="str">
        <f t="array" ref="R259">IFERROR(INDEX('BANCO DE DADOS'!$C$3:$C305,MATCH(C259,'BANCO DE DADOS'!$B$3:$B305,0),0),"")</f>
        <v/>
      </c>
      <c r="S259" s="45" t="str">
        <f t="array" ref="S259">IFERROR(INDEX('BANCO DE DADOS'!$D$3:$D305,MATCH(C259,'BANCO DE DADOS'!$B$3:$B305,0),0),"")</f>
        <v/>
      </c>
      <c r="T259" s="44"/>
      <c r="U259" s="44"/>
      <c r="V259" s="45" t="str">
        <f t="array" ref="V259">IFERROR(INDEX(#REF!,MATCH($Q259,#REF!,0)),"")</f>
        <v/>
      </c>
      <c r="W259" s="45" t="str">
        <f t="array" ref="W259">IFERROR(INDEX(#REF!,MATCH($Q259,#REF!,0)),"")</f>
        <v/>
      </c>
      <c r="X259" s="46" t="str">
        <f t="array" ref="X259">IFERROR(INDEX(#REF!,MATCH($Q259,#REF!,0)),"")</f>
        <v/>
      </c>
      <c r="Y259" s="46" t="str">
        <f t="array" ref="Y259">IFERROR(INDEX(#REF!,MATCH($Q259,#REF!,0)),"")</f>
        <v/>
      </c>
      <c r="Z259" s="46" t="str">
        <f t="array" ref="Z259">IFERROR(INDEX(#REF!,MATCH($Q259,#REF!,0)),"")</f>
        <v/>
      </c>
      <c r="AA259" s="46" t="e">
        <f t="shared" si="1"/>
        <v>#VALUE!</v>
      </c>
      <c r="AB259" s="44"/>
      <c r="AC259" s="44"/>
    </row>
    <row r="260" spans="1:29" ht="15.75" customHeight="1">
      <c r="A260" s="76"/>
      <c r="B260" s="76" t="s">
        <v>245</v>
      </c>
      <c r="C260" s="113" t="s">
        <v>2636</v>
      </c>
      <c r="D260" s="77" t="s">
        <v>53</v>
      </c>
      <c r="E260" s="77">
        <v>2</v>
      </c>
      <c r="F260" s="78">
        <v>1000</v>
      </c>
      <c r="G260" s="79" t="s">
        <v>54</v>
      </c>
      <c r="H260" s="87">
        <v>46174</v>
      </c>
      <c r="I260" s="61" t="s">
        <v>101</v>
      </c>
      <c r="J260" s="61" t="s">
        <v>56</v>
      </c>
      <c r="K260" s="61" t="s">
        <v>858</v>
      </c>
      <c r="L260" s="61" t="s">
        <v>84</v>
      </c>
      <c r="M260" s="62" t="s">
        <v>2451</v>
      </c>
      <c r="N260" s="70" t="s">
        <v>951</v>
      </c>
      <c r="O260" s="56" t="s">
        <v>2452</v>
      </c>
      <c r="P260" s="56"/>
      <c r="Q260" s="56"/>
      <c r="R260" s="57" t="str">
        <f t="array" ref="R260">IFERROR(INDEX('BANCO DE DADOS'!$C$3:$C305,MATCH(C260,'BANCO DE DADOS'!$B$3:$B305,0),0),"")</f>
        <v/>
      </c>
      <c r="S260" s="57" t="str">
        <f t="array" ref="S260">IFERROR(INDEX('BANCO DE DADOS'!$D$3:$D305,MATCH(C260,'BANCO DE DADOS'!$B$3:$B305,0),0),"")</f>
        <v/>
      </c>
      <c r="T260" s="56"/>
      <c r="U260" s="56"/>
      <c r="V260" s="57" t="str">
        <f t="array" ref="V260">IFERROR(INDEX(#REF!,MATCH($Q260,#REF!,0)),"")</f>
        <v/>
      </c>
      <c r="W260" s="57" t="str">
        <f t="array" ref="W260">IFERROR(INDEX(#REF!,MATCH($Q260,#REF!,0)),"")</f>
        <v/>
      </c>
      <c r="X260" s="58" t="str">
        <f t="array" ref="X260">IFERROR(INDEX(#REF!,MATCH($Q260,#REF!,0)),"")</f>
        <v/>
      </c>
      <c r="Y260" s="58" t="str">
        <f t="array" ref="Y260">IFERROR(INDEX(#REF!,MATCH($Q260,#REF!,0)),"")</f>
        <v/>
      </c>
      <c r="Z260" s="58" t="str">
        <f t="array" ref="Z260">IFERROR(INDEX(#REF!,MATCH($Q260,#REF!,0)),"")</f>
        <v/>
      </c>
      <c r="AA260" s="58" t="e">
        <f t="shared" si="1"/>
        <v>#VALUE!</v>
      </c>
      <c r="AB260" s="56"/>
      <c r="AC260" s="56"/>
    </row>
    <row r="261" spans="1:29" ht="15.75" customHeight="1">
      <c r="A261" s="35" t="s">
        <v>1895</v>
      </c>
      <c r="B261" s="35" t="s">
        <v>51</v>
      </c>
      <c r="C261" s="36" t="s">
        <v>2323</v>
      </c>
      <c r="D261" s="37" t="s">
        <v>53</v>
      </c>
      <c r="E261" s="37">
        <v>20</v>
      </c>
      <c r="F261" s="38">
        <v>960</v>
      </c>
      <c r="G261" s="39" t="s">
        <v>54</v>
      </c>
      <c r="H261" s="40">
        <v>46174</v>
      </c>
      <c r="I261" s="41" t="s">
        <v>55</v>
      </c>
      <c r="J261" s="41" t="s">
        <v>56</v>
      </c>
      <c r="K261" s="41" t="s">
        <v>164</v>
      </c>
      <c r="L261" s="41" t="s">
        <v>91</v>
      </c>
      <c r="M261" s="42" t="s">
        <v>2534</v>
      </c>
      <c r="N261" s="44" t="s">
        <v>951</v>
      </c>
      <c r="O261" s="44" t="s">
        <v>2452</v>
      </c>
      <c r="P261" s="44"/>
      <c r="Q261" s="44"/>
      <c r="R261" s="45" t="s">
        <v>304</v>
      </c>
      <c r="S261" s="45" t="s">
        <v>305</v>
      </c>
      <c r="T261" s="44"/>
      <c r="U261" s="44"/>
      <c r="V261" s="45" t="str">
        <f t="array" ref="V261">IFERROR(INDEX(#REF!,MATCH($Q261,#REF!,0)),"")</f>
        <v/>
      </c>
      <c r="W261" s="45" t="str">
        <f t="array" ref="W261">IFERROR(INDEX(#REF!,MATCH($Q261,#REF!,0)),"")</f>
        <v/>
      </c>
      <c r="X261" s="46" t="str">
        <f t="array" ref="X261">IFERROR(INDEX(#REF!,MATCH($Q261,#REF!,0)),"")</f>
        <v/>
      </c>
      <c r="Y261" s="46" t="str">
        <f t="array" ref="Y261">IFERROR(INDEX(#REF!,MATCH($Q261,#REF!,0)),"")</f>
        <v/>
      </c>
      <c r="Z261" s="46" t="str">
        <f t="array" ref="Z261">IFERROR(INDEX(#REF!,MATCH($Q261,#REF!,0)),"")</f>
        <v/>
      </c>
      <c r="AA261" s="46" t="e">
        <f t="shared" si="1"/>
        <v>#VALUE!</v>
      </c>
      <c r="AB261" s="44"/>
      <c r="AC261" s="44"/>
    </row>
    <row r="262" spans="1:29" ht="15.75" customHeight="1">
      <c r="A262" s="76"/>
      <c r="B262" s="76" t="s">
        <v>172</v>
      </c>
      <c r="C262" s="113" t="s">
        <v>2653</v>
      </c>
      <c r="D262" s="77" t="s">
        <v>53</v>
      </c>
      <c r="E262" s="77">
        <v>1</v>
      </c>
      <c r="F262" s="78">
        <v>900</v>
      </c>
      <c r="G262" s="79" t="s">
        <v>54</v>
      </c>
      <c r="H262" s="87">
        <v>46174</v>
      </c>
      <c r="I262" s="61" t="s">
        <v>101</v>
      </c>
      <c r="J262" s="61" t="s">
        <v>56</v>
      </c>
      <c r="K262" s="61" t="s">
        <v>858</v>
      </c>
      <c r="L262" s="61" t="s">
        <v>91</v>
      </c>
      <c r="M262" s="62" t="s">
        <v>2451</v>
      </c>
      <c r="N262" s="70" t="s">
        <v>951</v>
      </c>
      <c r="O262" s="56" t="s">
        <v>2452</v>
      </c>
      <c r="P262" s="56"/>
      <c r="Q262" s="56"/>
      <c r="R262" s="57" t="str">
        <f t="array" ref="R262">IFERROR(INDEX('BANCO DE DADOS'!$C$3:$C305,MATCH(C262,'BANCO DE DADOS'!$B$3:$B305,0),0),"")</f>
        <v/>
      </c>
      <c r="S262" s="57" t="str">
        <f t="array" ref="S262">IFERROR(INDEX('BANCO DE DADOS'!$D$3:$D305,MATCH(C262,'BANCO DE DADOS'!$B$3:$B305,0),0),"")</f>
        <v/>
      </c>
      <c r="T262" s="56"/>
      <c r="U262" s="56"/>
      <c r="V262" s="57" t="str">
        <f t="array" ref="V262">IFERROR(INDEX(#REF!,MATCH($Q262,#REF!,0)),"")</f>
        <v/>
      </c>
      <c r="W262" s="57" t="str">
        <f t="array" ref="W262">IFERROR(INDEX(#REF!,MATCH($Q262,#REF!,0)),"")</f>
        <v/>
      </c>
      <c r="X262" s="58" t="str">
        <f t="array" ref="X262">IFERROR(INDEX(#REF!,MATCH($Q262,#REF!,0)),"")</f>
        <v/>
      </c>
      <c r="Y262" s="58" t="str">
        <f t="array" ref="Y262">IFERROR(INDEX(#REF!,MATCH($Q262,#REF!,0)),"")</f>
        <v/>
      </c>
      <c r="Z262" s="58" t="str">
        <f t="array" ref="Z262">IFERROR(INDEX(#REF!,MATCH($Q262,#REF!,0)),"")</f>
        <v/>
      </c>
      <c r="AA262" s="58" t="e">
        <f t="shared" si="1"/>
        <v>#VALUE!</v>
      </c>
      <c r="AB262" s="56"/>
      <c r="AC262" s="56"/>
    </row>
    <row r="263" spans="1:29" ht="15.75" customHeight="1">
      <c r="A263" s="35" t="s">
        <v>1609</v>
      </c>
      <c r="B263" s="35" t="s">
        <v>51</v>
      </c>
      <c r="C263" s="36" t="s">
        <v>2654</v>
      </c>
      <c r="D263" s="37" t="s">
        <v>53</v>
      </c>
      <c r="E263" s="37">
        <v>2</v>
      </c>
      <c r="F263" s="38">
        <v>800</v>
      </c>
      <c r="G263" s="39" t="s">
        <v>54</v>
      </c>
      <c r="H263" s="40">
        <v>46174</v>
      </c>
      <c r="I263" s="41" t="s">
        <v>55</v>
      </c>
      <c r="J263" s="41" t="s">
        <v>56</v>
      </c>
      <c r="K263" s="41" t="s">
        <v>164</v>
      </c>
      <c r="L263" s="41" t="s">
        <v>91</v>
      </c>
      <c r="M263" s="42" t="s">
        <v>2517</v>
      </c>
      <c r="N263" s="44" t="s">
        <v>951</v>
      </c>
      <c r="O263" s="44" t="s">
        <v>2452</v>
      </c>
      <c r="P263" s="44"/>
      <c r="Q263" s="44"/>
      <c r="R263" s="45" t="s">
        <v>158</v>
      </c>
      <c r="S263" s="45" t="s">
        <v>426</v>
      </c>
      <c r="T263" s="44"/>
      <c r="U263" s="44"/>
      <c r="V263" s="45" t="str">
        <f t="array" ref="V263">IFERROR(INDEX(#REF!,MATCH($Q263,#REF!,0)),"")</f>
        <v/>
      </c>
      <c r="W263" s="45" t="str">
        <f t="array" ref="W263">IFERROR(INDEX(#REF!,MATCH($Q263,#REF!,0)),"")</f>
        <v/>
      </c>
      <c r="X263" s="46" t="str">
        <f t="array" ref="X263">IFERROR(INDEX(#REF!,MATCH($Q263,#REF!,0)),"")</f>
        <v/>
      </c>
      <c r="Y263" s="46" t="str">
        <f t="array" ref="Y263">IFERROR(INDEX(#REF!,MATCH($Q263,#REF!,0)),"")</f>
        <v/>
      </c>
      <c r="Z263" s="46" t="str">
        <f t="array" ref="Z263">IFERROR(INDEX(#REF!,MATCH($Q263,#REF!,0)),"")</f>
        <v/>
      </c>
      <c r="AA263" s="46" t="e">
        <f t="shared" si="1"/>
        <v>#VALUE!</v>
      </c>
      <c r="AB263" s="44"/>
      <c r="AC263" s="44"/>
    </row>
    <row r="264" spans="1:29" ht="15.75" customHeight="1">
      <c r="A264" s="76"/>
      <c r="B264" s="76" t="s">
        <v>440</v>
      </c>
      <c r="C264" s="113" t="s">
        <v>2655</v>
      </c>
      <c r="D264" s="77" t="s">
        <v>53</v>
      </c>
      <c r="E264" s="77">
        <v>1</v>
      </c>
      <c r="F264" s="78">
        <v>800</v>
      </c>
      <c r="G264" s="79" t="s">
        <v>54</v>
      </c>
      <c r="H264" s="87">
        <v>46174</v>
      </c>
      <c r="I264" s="61" t="s">
        <v>101</v>
      </c>
      <c r="J264" s="61" t="s">
        <v>56</v>
      </c>
      <c r="K264" s="61" t="s">
        <v>858</v>
      </c>
      <c r="L264" s="61" t="s">
        <v>91</v>
      </c>
      <c r="M264" s="62" t="s">
        <v>2451</v>
      </c>
      <c r="N264" s="70" t="s">
        <v>951</v>
      </c>
      <c r="O264" s="56" t="s">
        <v>2452</v>
      </c>
      <c r="P264" s="56"/>
      <c r="Q264" s="56"/>
      <c r="R264" s="57">
        <f t="array" ref="R264">IFERROR(INDEX('BANCO DE DADOS'!$C$3:$C305,MATCH(C264,'BANCO DE DADOS'!$B$3:$B305,0),0),"")</f>
        <v>0</v>
      </c>
      <c r="S264" s="57" t="str">
        <f t="array" ref="S264">IFERROR(INDEX('BANCO DE DADOS'!$D$3:$D305,MATCH(C264,'BANCO DE DADOS'!$B$3:$B305,0),0),"")</f>
        <v>COMPRA DE MÓVEIS PARA ESCRITÓRIO E ÁREAS COMUNS</v>
      </c>
      <c r="T264" s="56"/>
      <c r="U264" s="56"/>
      <c r="V264" s="57" t="str">
        <f t="array" ref="V264">IFERROR(INDEX(#REF!,MATCH($Q264,#REF!,0)),"")</f>
        <v/>
      </c>
      <c r="W264" s="57" t="str">
        <f t="array" ref="W264">IFERROR(INDEX(#REF!,MATCH($Q264,#REF!,0)),"")</f>
        <v/>
      </c>
      <c r="X264" s="58" t="str">
        <f t="array" ref="X264">IFERROR(INDEX(#REF!,MATCH($Q264,#REF!,0)),"")</f>
        <v/>
      </c>
      <c r="Y264" s="58" t="str">
        <f t="array" ref="Y264">IFERROR(INDEX(#REF!,MATCH($Q264,#REF!,0)),"")</f>
        <v/>
      </c>
      <c r="Z264" s="58" t="str">
        <f t="array" ref="Z264">IFERROR(INDEX(#REF!,MATCH($Q264,#REF!,0)),"")</f>
        <v/>
      </c>
      <c r="AA264" s="58" t="e">
        <f t="shared" si="1"/>
        <v>#VALUE!</v>
      </c>
      <c r="AB264" s="56"/>
      <c r="AC264" s="56"/>
    </row>
    <row r="265" spans="1:29" ht="15.75" customHeight="1">
      <c r="A265" s="71"/>
      <c r="B265" s="71" t="s">
        <v>233</v>
      </c>
      <c r="C265" s="107" t="s">
        <v>2656</v>
      </c>
      <c r="D265" s="72" t="s">
        <v>53</v>
      </c>
      <c r="E265" s="72">
        <v>1</v>
      </c>
      <c r="F265" s="73">
        <v>800</v>
      </c>
      <c r="G265" s="74" t="s">
        <v>54</v>
      </c>
      <c r="H265" s="86">
        <v>46174</v>
      </c>
      <c r="I265" s="75" t="s">
        <v>101</v>
      </c>
      <c r="J265" s="75" t="s">
        <v>56</v>
      </c>
      <c r="K265" s="75" t="s">
        <v>858</v>
      </c>
      <c r="L265" s="75" t="s">
        <v>91</v>
      </c>
      <c r="M265" s="64" t="s">
        <v>2451</v>
      </c>
      <c r="N265" s="69" t="s">
        <v>951</v>
      </c>
      <c r="O265" s="44" t="s">
        <v>2452</v>
      </c>
      <c r="P265" s="44"/>
      <c r="Q265" s="44"/>
      <c r="R265" s="45" t="str">
        <f t="array" ref="R265">IFERROR(INDEX('BANCO DE DADOS'!$C$3:$C305,MATCH(C265,'BANCO DE DADOS'!$B$3:$B305,0),0),"")</f>
        <v>DEPMAT</v>
      </c>
      <c r="S265" s="45" t="str">
        <f t="array" ref="S265">IFERROR(INDEX('BANCO DE DADOS'!$D$3:$D305,MATCH(C265,'BANCO DE DADOS'!$B$3:$B305,0),0),"")</f>
        <v>COMPRA DE EQUIPAMENTOS PARA CARGA E CARREGAMENTO</v>
      </c>
      <c r="T265" s="44"/>
      <c r="U265" s="44"/>
      <c r="V265" s="45" t="str">
        <f t="array" ref="V265">IFERROR(INDEX(#REF!,MATCH($Q265,#REF!,0)),"")</f>
        <v/>
      </c>
      <c r="W265" s="45" t="str">
        <f t="array" ref="W265">IFERROR(INDEX(#REF!,MATCH($Q265,#REF!,0)),"")</f>
        <v/>
      </c>
      <c r="X265" s="46" t="str">
        <f t="array" ref="X265">IFERROR(INDEX(#REF!,MATCH($Q265,#REF!,0)),"")</f>
        <v/>
      </c>
      <c r="Y265" s="46" t="str">
        <f t="array" ref="Y265">IFERROR(INDEX(#REF!,MATCH($Q265,#REF!,0)),"")</f>
        <v/>
      </c>
      <c r="Z265" s="46" t="str">
        <f t="array" ref="Z265">IFERROR(INDEX(#REF!,MATCH($Q265,#REF!,0)),"")</f>
        <v/>
      </c>
      <c r="AA265" s="46" t="e">
        <f t="shared" si="1"/>
        <v>#VALUE!</v>
      </c>
      <c r="AB265" s="44"/>
      <c r="AC265" s="44"/>
    </row>
    <row r="266" spans="1:29" ht="15.75" customHeight="1">
      <c r="A266" s="76"/>
      <c r="B266" s="76" t="s">
        <v>245</v>
      </c>
      <c r="C266" s="113" t="s">
        <v>2656</v>
      </c>
      <c r="D266" s="77" t="s">
        <v>53</v>
      </c>
      <c r="E266" s="77">
        <v>1</v>
      </c>
      <c r="F266" s="78">
        <v>800</v>
      </c>
      <c r="G266" s="79" t="s">
        <v>54</v>
      </c>
      <c r="H266" s="87">
        <v>46174</v>
      </c>
      <c r="I266" s="61" t="s">
        <v>101</v>
      </c>
      <c r="J266" s="61" t="s">
        <v>56</v>
      </c>
      <c r="K266" s="61" t="s">
        <v>858</v>
      </c>
      <c r="L266" s="61" t="s">
        <v>91</v>
      </c>
      <c r="M266" s="62" t="s">
        <v>2451</v>
      </c>
      <c r="N266" s="70" t="s">
        <v>951</v>
      </c>
      <c r="O266" s="56" t="s">
        <v>2452</v>
      </c>
      <c r="P266" s="56"/>
      <c r="Q266" s="56"/>
      <c r="R266" s="57" t="str">
        <f t="array" ref="R266">IFERROR(INDEX('BANCO DE DADOS'!$C$3:$C305,MATCH(C266,'BANCO DE DADOS'!$B$3:$B305,0),0),"")</f>
        <v>DEPMAT</v>
      </c>
      <c r="S266" s="57" t="str">
        <f t="array" ref="S266">IFERROR(INDEX('BANCO DE DADOS'!$D$3:$D305,MATCH(C266,'BANCO DE DADOS'!$B$3:$B305,0),0),"")</f>
        <v>COMPRA DE EQUIPAMENTOS PARA CARGA E CARREGAMENTO</v>
      </c>
      <c r="T266" s="56"/>
      <c r="U266" s="56"/>
      <c r="V266" s="57" t="str">
        <f t="array" ref="V266">IFERROR(INDEX(#REF!,MATCH($Q266,#REF!,0)),"")</f>
        <v/>
      </c>
      <c r="W266" s="57" t="str">
        <f t="array" ref="W266">IFERROR(INDEX(#REF!,MATCH($Q266,#REF!,0)),"")</f>
        <v/>
      </c>
      <c r="X266" s="58" t="str">
        <f t="array" ref="X266">IFERROR(INDEX(#REF!,MATCH($Q266,#REF!,0)),"")</f>
        <v/>
      </c>
      <c r="Y266" s="58" t="str">
        <f t="array" ref="Y266">IFERROR(INDEX(#REF!,MATCH($Q266,#REF!,0)),"")</f>
        <v/>
      </c>
      <c r="Z266" s="58" t="str">
        <f t="array" ref="Z266">IFERROR(INDEX(#REF!,MATCH($Q266,#REF!,0)),"")</f>
        <v/>
      </c>
      <c r="AA266" s="58" t="e">
        <f t="shared" si="1"/>
        <v>#VALUE!</v>
      </c>
      <c r="AB266" s="56"/>
      <c r="AC266" s="56"/>
    </row>
    <row r="267" spans="1:29" ht="15.75" customHeight="1">
      <c r="A267" s="71"/>
      <c r="B267" s="71" t="s">
        <v>258</v>
      </c>
      <c r="C267" s="107" t="s">
        <v>2656</v>
      </c>
      <c r="D267" s="72" t="s">
        <v>53</v>
      </c>
      <c r="E267" s="72">
        <v>1</v>
      </c>
      <c r="F267" s="73">
        <v>800</v>
      </c>
      <c r="G267" s="74" t="s">
        <v>54</v>
      </c>
      <c r="H267" s="86">
        <v>46174</v>
      </c>
      <c r="I267" s="75" t="s">
        <v>101</v>
      </c>
      <c r="J267" s="75" t="s">
        <v>56</v>
      </c>
      <c r="K267" s="75" t="s">
        <v>858</v>
      </c>
      <c r="L267" s="75" t="s">
        <v>91</v>
      </c>
      <c r="M267" s="64" t="s">
        <v>2451</v>
      </c>
      <c r="N267" s="69" t="s">
        <v>951</v>
      </c>
      <c r="O267" s="44" t="s">
        <v>2452</v>
      </c>
      <c r="P267" s="44"/>
      <c r="Q267" s="44"/>
      <c r="R267" s="45" t="str">
        <f t="array" ref="R267">IFERROR(INDEX('BANCO DE DADOS'!$C$3:$C305,MATCH(C267,'BANCO DE DADOS'!$B$3:$B305,0),0),"")</f>
        <v>DEPMAT</v>
      </c>
      <c r="S267" s="45" t="str">
        <f t="array" ref="S267">IFERROR(INDEX('BANCO DE DADOS'!$D$3:$D305,MATCH(C267,'BANCO DE DADOS'!$B$3:$B305,0),0),"")</f>
        <v>COMPRA DE EQUIPAMENTOS PARA CARGA E CARREGAMENTO</v>
      </c>
      <c r="T267" s="44"/>
      <c r="U267" s="44"/>
      <c r="V267" s="45" t="str">
        <f t="array" ref="V267">IFERROR(INDEX(#REF!,MATCH($Q267,#REF!,0)),"")</f>
        <v/>
      </c>
      <c r="W267" s="45" t="str">
        <f t="array" ref="W267">IFERROR(INDEX(#REF!,MATCH($Q267,#REF!,0)),"")</f>
        <v/>
      </c>
      <c r="X267" s="46" t="str">
        <f t="array" ref="X267">IFERROR(INDEX(#REF!,MATCH($Q267,#REF!,0)),"")</f>
        <v/>
      </c>
      <c r="Y267" s="46" t="str">
        <f t="array" ref="Y267">IFERROR(INDEX(#REF!,MATCH($Q267,#REF!,0)),"")</f>
        <v/>
      </c>
      <c r="Z267" s="46" t="str">
        <f t="array" ref="Z267">IFERROR(INDEX(#REF!,MATCH($Q267,#REF!,0)),"")</f>
        <v/>
      </c>
      <c r="AA267" s="46" t="e">
        <f t="shared" si="1"/>
        <v>#VALUE!</v>
      </c>
      <c r="AB267" s="44"/>
      <c r="AC267" s="44"/>
    </row>
    <row r="268" spans="1:29" ht="15.75" customHeight="1">
      <c r="A268" s="76"/>
      <c r="B268" s="76" t="s">
        <v>247</v>
      </c>
      <c r="C268" s="113" t="s">
        <v>2656</v>
      </c>
      <c r="D268" s="77" t="s">
        <v>53</v>
      </c>
      <c r="E268" s="77">
        <v>1</v>
      </c>
      <c r="F268" s="78">
        <v>800</v>
      </c>
      <c r="G268" s="79" t="s">
        <v>54</v>
      </c>
      <c r="H268" s="87">
        <v>46174</v>
      </c>
      <c r="I268" s="61" t="s">
        <v>101</v>
      </c>
      <c r="J268" s="61" t="s">
        <v>56</v>
      </c>
      <c r="K268" s="61" t="s">
        <v>858</v>
      </c>
      <c r="L268" s="61" t="s">
        <v>91</v>
      </c>
      <c r="M268" s="62" t="s">
        <v>2451</v>
      </c>
      <c r="N268" s="70" t="s">
        <v>951</v>
      </c>
      <c r="O268" s="56" t="s">
        <v>2452</v>
      </c>
      <c r="P268" s="56"/>
      <c r="Q268" s="56"/>
      <c r="R268" s="57" t="str">
        <f t="array" ref="R268">IFERROR(INDEX('BANCO DE DADOS'!$C$3:$C305,MATCH(C268,'BANCO DE DADOS'!$B$3:$B305,0),0),"")</f>
        <v>DEPMAT</v>
      </c>
      <c r="S268" s="57" t="str">
        <f t="array" ref="S268">IFERROR(INDEX('BANCO DE DADOS'!$D$3:$D305,MATCH(C268,'BANCO DE DADOS'!$B$3:$B305,0),0),"")</f>
        <v>COMPRA DE EQUIPAMENTOS PARA CARGA E CARREGAMENTO</v>
      </c>
      <c r="T268" s="56"/>
      <c r="U268" s="56"/>
      <c r="V268" s="57" t="str">
        <f t="array" ref="V268">IFERROR(INDEX(#REF!,MATCH($Q268,#REF!,0)),"")</f>
        <v/>
      </c>
      <c r="W268" s="57" t="str">
        <f t="array" ref="W268">IFERROR(INDEX(#REF!,MATCH($Q268,#REF!,0)),"")</f>
        <v/>
      </c>
      <c r="X268" s="58" t="str">
        <f t="array" ref="X268">IFERROR(INDEX(#REF!,MATCH($Q268,#REF!,0)),"")</f>
        <v/>
      </c>
      <c r="Y268" s="58" t="str">
        <f t="array" ref="Y268">IFERROR(INDEX(#REF!,MATCH($Q268,#REF!,0)),"")</f>
        <v/>
      </c>
      <c r="Z268" s="58" t="str">
        <f t="array" ref="Z268">IFERROR(INDEX(#REF!,MATCH($Q268,#REF!,0)),"")</f>
        <v/>
      </c>
      <c r="AA268" s="58" t="e">
        <f t="shared" si="1"/>
        <v>#VALUE!</v>
      </c>
      <c r="AB268" s="56"/>
      <c r="AC268" s="56"/>
    </row>
    <row r="269" spans="1:29" ht="15.75" customHeight="1">
      <c r="A269" s="71"/>
      <c r="B269" s="71" t="s">
        <v>169</v>
      </c>
      <c r="C269" s="107" t="s">
        <v>2656</v>
      </c>
      <c r="D269" s="72" t="s">
        <v>53</v>
      </c>
      <c r="E269" s="72">
        <v>1</v>
      </c>
      <c r="F269" s="73">
        <v>800</v>
      </c>
      <c r="G269" s="74" t="s">
        <v>54</v>
      </c>
      <c r="H269" s="86">
        <v>46174</v>
      </c>
      <c r="I269" s="75" t="s">
        <v>101</v>
      </c>
      <c r="J269" s="75" t="s">
        <v>56</v>
      </c>
      <c r="K269" s="75" t="s">
        <v>858</v>
      </c>
      <c r="L269" s="75" t="s">
        <v>91</v>
      </c>
      <c r="M269" s="64" t="s">
        <v>2451</v>
      </c>
      <c r="N269" s="69" t="s">
        <v>951</v>
      </c>
      <c r="O269" s="44" t="s">
        <v>2452</v>
      </c>
      <c r="P269" s="44"/>
      <c r="Q269" s="44"/>
      <c r="R269" s="45" t="str">
        <f t="array" ref="R269">IFERROR(INDEX('BANCO DE DADOS'!$C$3:$C305,MATCH(C269,'BANCO DE DADOS'!$B$3:$B305,0),0),"")</f>
        <v>DEPMAT</v>
      </c>
      <c r="S269" s="45" t="str">
        <f t="array" ref="S269">IFERROR(INDEX('BANCO DE DADOS'!$D$3:$D305,MATCH(C269,'BANCO DE DADOS'!$B$3:$B305,0),0),"")</f>
        <v>COMPRA DE EQUIPAMENTOS PARA CARGA E CARREGAMENTO</v>
      </c>
      <c r="T269" s="44"/>
      <c r="U269" s="44"/>
      <c r="V269" s="45" t="str">
        <f t="array" ref="V269">IFERROR(INDEX(#REF!,MATCH($Q269,#REF!,0)),"")</f>
        <v/>
      </c>
      <c r="W269" s="45" t="str">
        <f t="array" ref="W269">IFERROR(INDEX(#REF!,MATCH($Q269,#REF!,0)),"")</f>
        <v/>
      </c>
      <c r="X269" s="46" t="str">
        <f t="array" ref="X269">IFERROR(INDEX(#REF!,MATCH($Q269,#REF!,0)),"")</f>
        <v/>
      </c>
      <c r="Y269" s="46" t="str">
        <f t="array" ref="Y269">IFERROR(INDEX(#REF!,MATCH($Q269,#REF!,0)),"")</f>
        <v/>
      </c>
      <c r="Z269" s="46" t="str">
        <f t="array" ref="Z269">IFERROR(INDEX(#REF!,MATCH($Q269,#REF!,0)),"")</f>
        <v/>
      </c>
      <c r="AA269" s="46" t="e">
        <f t="shared" si="1"/>
        <v>#VALUE!</v>
      </c>
      <c r="AB269" s="44"/>
      <c r="AC269" s="44"/>
    </row>
    <row r="270" spans="1:29" ht="15.75" customHeight="1">
      <c r="A270" s="76"/>
      <c r="B270" s="76" t="s">
        <v>254</v>
      </c>
      <c r="C270" s="113" t="s">
        <v>2616</v>
      </c>
      <c r="D270" s="77" t="s">
        <v>53</v>
      </c>
      <c r="E270" s="77">
        <v>1</v>
      </c>
      <c r="F270" s="78">
        <v>800</v>
      </c>
      <c r="G270" s="79" t="s">
        <v>54</v>
      </c>
      <c r="H270" s="87">
        <v>46174</v>
      </c>
      <c r="I270" s="61" t="s">
        <v>101</v>
      </c>
      <c r="J270" s="61" t="s">
        <v>56</v>
      </c>
      <c r="K270" s="61" t="s">
        <v>858</v>
      </c>
      <c r="L270" s="61" t="s">
        <v>91</v>
      </c>
      <c r="M270" s="62" t="s">
        <v>2451</v>
      </c>
      <c r="N270" s="70" t="s">
        <v>951</v>
      </c>
      <c r="O270" s="56" t="s">
        <v>2452</v>
      </c>
      <c r="P270" s="56"/>
      <c r="Q270" s="56"/>
      <c r="R270" s="57" t="str">
        <f t="array" ref="R270">IFERROR(INDEX('BANCO DE DADOS'!$C$3:$C305,MATCH(C270,'BANCO DE DADOS'!$B$3:$B305,0),0),"")</f>
        <v/>
      </c>
      <c r="S270" s="57" t="str">
        <f t="array" ref="S270">IFERROR(INDEX('BANCO DE DADOS'!$D$3:$D305,MATCH(C270,'BANCO DE DADOS'!$B$3:$B305,0),0),"")</f>
        <v/>
      </c>
      <c r="T270" s="56"/>
      <c r="U270" s="56"/>
      <c r="V270" s="57" t="str">
        <f t="array" ref="V270">IFERROR(INDEX(#REF!,MATCH($Q270,#REF!,0)),"")</f>
        <v/>
      </c>
      <c r="W270" s="57" t="str">
        <f t="array" ref="W270">IFERROR(INDEX(#REF!,MATCH($Q270,#REF!,0)),"")</f>
        <v/>
      </c>
      <c r="X270" s="58" t="str">
        <f t="array" ref="X270">IFERROR(INDEX(#REF!,MATCH($Q270,#REF!,0)),"")</f>
        <v/>
      </c>
      <c r="Y270" s="58" t="str">
        <f t="array" ref="Y270">IFERROR(INDEX(#REF!,MATCH($Q270,#REF!,0)),"")</f>
        <v/>
      </c>
      <c r="Z270" s="58" t="str">
        <f t="array" ref="Z270">IFERROR(INDEX(#REF!,MATCH($Q270,#REF!,0)),"")</f>
        <v/>
      </c>
      <c r="AA270" s="58" t="e">
        <f t="shared" si="1"/>
        <v>#VALUE!</v>
      </c>
      <c r="AB270" s="56"/>
      <c r="AC270" s="56"/>
    </row>
    <row r="271" spans="1:29" ht="15.75" customHeight="1">
      <c r="A271" s="71"/>
      <c r="B271" s="71" t="s">
        <v>247</v>
      </c>
      <c r="C271" s="107" t="s">
        <v>2616</v>
      </c>
      <c r="D271" s="72" t="s">
        <v>53</v>
      </c>
      <c r="E271" s="72">
        <v>1</v>
      </c>
      <c r="F271" s="73">
        <v>800</v>
      </c>
      <c r="G271" s="74" t="s">
        <v>54</v>
      </c>
      <c r="H271" s="86">
        <v>46174</v>
      </c>
      <c r="I271" s="75" t="s">
        <v>101</v>
      </c>
      <c r="J271" s="75" t="s">
        <v>56</v>
      </c>
      <c r="K271" s="75" t="s">
        <v>858</v>
      </c>
      <c r="L271" s="75" t="s">
        <v>91</v>
      </c>
      <c r="M271" s="64" t="s">
        <v>2451</v>
      </c>
      <c r="N271" s="69" t="s">
        <v>951</v>
      </c>
      <c r="O271" s="44" t="s">
        <v>2452</v>
      </c>
      <c r="P271" s="44"/>
      <c r="Q271" s="44"/>
      <c r="R271" s="45" t="str">
        <f t="array" ref="R271">IFERROR(INDEX('BANCO DE DADOS'!$C$3:$C305,MATCH(C271,'BANCO DE DADOS'!$B$3:$B305,0),0),"")</f>
        <v/>
      </c>
      <c r="S271" s="45" t="str">
        <f t="array" ref="S271">IFERROR(INDEX('BANCO DE DADOS'!$D$3:$D305,MATCH(C271,'BANCO DE DADOS'!$B$3:$B305,0),0),"")</f>
        <v/>
      </c>
      <c r="T271" s="44"/>
      <c r="U271" s="44"/>
      <c r="V271" s="45" t="str">
        <f t="array" ref="V271">IFERROR(INDEX(#REF!,MATCH($Q271,#REF!,0)),"")</f>
        <v/>
      </c>
      <c r="W271" s="45" t="str">
        <f t="array" ref="W271">IFERROR(INDEX(#REF!,MATCH($Q271,#REF!,0)),"")</f>
        <v/>
      </c>
      <c r="X271" s="46" t="str">
        <f t="array" ref="X271">IFERROR(INDEX(#REF!,MATCH($Q271,#REF!,0)),"")</f>
        <v/>
      </c>
      <c r="Y271" s="46" t="str">
        <f t="array" ref="Y271">IFERROR(INDEX(#REF!,MATCH($Q271,#REF!,0)),"")</f>
        <v/>
      </c>
      <c r="Z271" s="46" t="str">
        <f t="array" ref="Z271">IFERROR(INDEX(#REF!,MATCH($Q271,#REF!,0)),"")</f>
        <v/>
      </c>
      <c r="AA271" s="46" t="e">
        <f t="shared" si="1"/>
        <v>#VALUE!</v>
      </c>
      <c r="AB271" s="44"/>
      <c r="AC271" s="44"/>
    </row>
    <row r="272" spans="1:29" ht="15.75" customHeight="1">
      <c r="A272" s="76"/>
      <c r="B272" s="76" t="s">
        <v>169</v>
      </c>
      <c r="C272" s="113" t="s">
        <v>2616</v>
      </c>
      <c r="D272" s="77" t="s">
        <v>53</v>
      </c>
      <c r="E272" s="77">
        <v>1</v>
      </c>
      <c r="F272" s="78">
        <v>800</v>
      </c>
      <c r="G272" s="79" t="s">
        <v>54</v>
      </c>
      <c r="H272" s="87">
        <v>46174</v>
      </c>
      <c r="I272" s="61" t="s">
        <v>101</v>
      </c>
      <c r="J272" s="61" t="s">
        <v>56</v>
      </c>
      <c r="K272" s="61" t="s">
        <v>858</v>
      </c>
      <c r="L272" s="61" t="s">
        <v>91</v>
      </c>
      <c r="M272" s="62" t="s">
        <v>2451</v>
      </c>
      <c r="N272" s="70" t="s">
        <v>951</v>
      </c>
      <c r="O272" s="56" t="s">
        <v>2452</v>
      </c>
      <c r="P272" s="56"/>
      <c r="Q272" s="56"/>
      <c r="R272" s="57" t="str">
        <f t="array" ref="R272">IFERROR(INDEX('BANCO DE DADOS'!$C$3:$C305,MATCH(C272,'BANCO DE DADOS'!$B$3:$B305,0),0),"")</f>
        <v/>
      </c>
      <c r="S272" s="57" t="str">
        <f t="array" ref="S272">IFERROR(INDEX('BANCO DE DADOS'!$D$3:$D305,MATCH(C272,'BANCO DE DADOS'!$B$3:$B305,0),0),"")</f>
        <v/>
      </c>
      <c r="T272" s="56"/>
      <c r="U272" s="56"/>
      <c r="V272" s="57" t="str">
        <f t="array" ref="V272">IFERROR(INDEX(#REF!,MATCH($Q272,#REF!,0)),"")</f>
        <v/>
      </c>
      <c r="W272" s="57" t="str">
        <f t="array" ref="W272">IFERROR(INDEX(#REF!,MATCH($Q272,#REF!,0)),"")</f>
        <v/>
      </c>
      <c r="X272" s="58" t="str">
        <f t="array" ref="X272">IFERROR(INDEX(#REF!,MATCH($Q272,#REF!,0)),"")</f>
        <v/>
      </c>
      <c r="Y272" s="58" t="str">
        <f t="array" ref="Y272">IFERROR(INDEX(#REF!,MATCH($Q272,#REF!,0)),"")</f>
        <v/>
      </c>
      <c r="Z272" s="58" t="str">
        <f t="array" ref="Z272">IFERROR(INDEX(#REF!,MATCH($Q272,#REF!,0)),"")</f>
        <v/>
      </c>
      <c r="AA272" s="58" t="e">
        <f t="shared" si="1"/>
        <v>#VALUE!</v>
      </c>
      <c r="AB272" s="56"/>
      <c r="AC272" s="56"/>
    </row>
    <row r="273" spans="1:29" ht="15.75" customHeight="1">
      <c r="A273" s="71"/>
      <c r="B273" s="71" t="s">
        <v>254</v>
      </c>
      <c r="C273" s="107" t="s">
        <v>2640</v>
      </c>
      <c r="D273" s="72" t="s">
        <v>53</v>
      </c>
      <c r="E273" s="72">
        <v>1</v>
      </c>
      <c r="F273" s="73">
        <v>800</v>
      </c>
      <c r="G273" s="74" t="s">
        <v>54</v>
      </c>
      <c r="H273" s="86">
        <v>46174</v>
      </c>
      <c r="I273" s="75" t="s">
        <v>101</v>
      </c>
      <c r="J273" s="75" t="s">
        <v>56</v>
      </c>
      <c r="K273" s="75" t="s">
        <v>858</v>
      </c>
      <c r="L273" s="75" t="s">
        <v>84</v>
      </c>
      <c r="M273" s="64" t="s">
        <v>2451</v>
      </c>
      <c r="N273" s="69" t="s">
        <v>951</v>
      </c>
      <c r="O273" s="44" t="s">
        <v>2452</v>
      </c>
      <c r="P273" s="44"/>
      <c r="Q273" s="44"/>
      <c r="R273" s="45" t="str">
        <f t="array" ref="R273">IFERROR(INDEX('BANCO DE DADOS'!$C$3:$C305,MATCH(C273,'BANCO DE DADOS'!$B$3:$B305,0),0),"")</f>
        <v/>
      </c>
      <c r="S273" s="45" t="str">
        <f t="array" ref="S273">IFERROR(INDEX('BANCO DE DADOS'!$D$3:$D305,MATCH(C273,'BANCO DE DADOS'!$B$3:$B305,0),0),"")</f>
        <v/>
      </c>
      <c r="T273" s="44"/>
      <c r="U273" s="44"/>
      <c r="V273" s="45" t="str">
        <f t="array" ref="V273">IFERROR(INDEX(#REF!,MATCH($Q273,#REF!,0)),"")</f>
        <v/>
      </c>
      <c r="W273" s="45" t="str">
        <f t="array" ref="W273">IFERROR(INDEX(#REF!,MATCH($Q273,#REF!,0)),"")</f>
        <v/>
      </c>
      <c r="X273" s="46" t="str">
        <f t="array" ref="X273">IFERROR(INDEX(#REF!,MATCH($Q273,#REF!,0)),"")</f>
        <v/>
      </c>
      <c r="Y273" s="46" t="str">
        <f t="array" ref="Y273">IFERROR(INDEX(#REF!,MATCH($Q273,#REF!,0)),"")</f>
        <v/>
      </c>
      <c r="Z273" s="46" t="str">
        <f t="array" ref="Z273">IFERROR(INDEX(#REF!,MATCH($Q273,#REF!,0)),"")</f>
        <v/>
      </c>
      <c r="AA273" s="46" t="e">
        <f t="shared" si="1"/>
        <v>#VALUE!</v>
      </c>
      <c r="AB273" s="44"/>
      <c r="AC273" s="44"/>
    </row>
    <row r="274" spans="1:29" ht="15.75" customHeight="1">
      <c r="A274" s="76"/>
      <c r="B274" s="76" t="s">
        <v>652</v>
      </c>
      <c r="C274" s="113" t="s">
        <v>2640</v>
      </c>
      <c r="D274" s="77" t="s">
        <v>53</v>
      </c>
      <c r="E274" s="77">
        <v>1</v>
      </c>
      <c r="F274" s="78">
        <v>800</v>
      </c>
      <c r="G274" s="79" t="s">
        <v>54</v>
      </c>
      <c r="H274" s="87">
        <v>46174</v>
      </c>
      <c r="I274" s="61" t="s">
        <v>101</v>
      </c>
      <c r="J274" s="61" t="s">
        <v>56</v>
      </c>
      <c r="K274" s="61" t="s">
        <v>858</v>
      </c>
      <c r="L274" s="61" t="s">
        <v>84</v>
      </c>
      <c r="M274" s="62" t="s">
        <v>2451</v>
      </c>
      <c r="N274" s="70" t="s">
        <v>951</v>
      </c>
      <c r="O274" s="56" t="s">
        <v>2452</v>
      </c>
      <c r="P274" s="56"/>
      <c r="Q274" s="56"/>
      <c r="R274" s="57" t="str">
        <f t="array" ref="R274">IFERROR(INDEX('BANCO DE DADOS'!$C$3:$C305,MATCH(C274,'BANCO DE DADOS'!$B$3:$B305,0),0),"")</f>
        <v/>
      </c>
      <c r="S274" s="57" t="str">
        <f t="array" ref="S274">IFERROR(INDEX('BANCO DE DADOS'!$D$3:$D305,MATCH(C274,'BANCO DE DADOS'!$B$3:$B305,0),0),"")</f>
        <v/>
      </c>
      <c r="T274" s="56"/>
      <c r="U274" s="56"/>
      <c r="V274" s="57" t="str">
        <f t="array" ref="V274">IFERROR(INDEX(#REF!,MATCH($Q274,#REF!,0)),"")</f>
        <v/>
      </c>
      <c r="W274" s="57" t="str">
        <f t="array" ref="W274">IFERROR(INDEX(#REF!,MATCH($Q274,#REF!,0)),"")</f>
        <v/>
      </c>
      <c r="X274" s="58" t="str">
        <f t="array" ref="X274">IFERROR(INDEX(#REF!,MATCH($Q274,#REF!,0)),"")</f>
        <v/>
      </c>
      <c r="Y274" s="58" t="str">
        <f t="array" ref="Y274">IFERROR(INDEX(#REF!,MATCH($Q274,#REF!,0)),"")</f>
        <v/>
      </c>
      <c r="Z274" s="58" t="str">
        <f t="array" ref="Z274">IFERROR(INDEX(#REF!,MATCH($Q274,#REF!,0)),"")</f>
        <v/>
      </c>
      <c r="AA274" s="58" t="e">
        <f t="shared" ref="AA274:AA305" si="2">Z274+45</f>
        <v>#VALUE!</v>
      </c>
      <c r="AB274" s="56"/>
      <c r="AC274" s="56"/>
    </row>
    <row r="275" spans="1:29" ht="15.75" customHeight="1">
      <c r="A275" s="71"/>
      <c r="B275" s="71" t="s">
        <v>1521</v>
      </c>
      <c r="C275" s="107" t="s">
        <v>2657</v>
      </c>
      <c r="D275" s="72" t="s">
        <v>53</v>
      </c>
      <c r="E275" s="72">
        <v>1</v>
      </c>
      <c r="F275" s="73">
        <v>800</v>
      </c>
      <c r="G275" s="74" t="s">
        <v>54</v>
      </c>
      <c r="H275" s="86">
        <v>46174</v>
      </c>
      <c r="I275" s="75" t="s">
        <v>101</v>
      </c>
      <c r="J275" s="75" t="s">
        <v>56</v>
      </c>
      <c r="K275" s="75" t="s">
        <v>858</v>
      </c>
      <c r="L275" s="75" t="s">
        <v>84</v>
      </c>
      <c r="M275" s="64" t="s">
        <v>2451</v>
      </c>
      <c r="N275" s="69" t="s">
        <v>951</v>
      </c>
      <c r="O275" s="44" t="s">
        <v>2452</v>
      </c>
      <c r="P275" s="44"/>
      <c r="Q275" s="44"/>
      <c r="R275" s="45" t="str">
        <f t="array" ref="R275">IFERROR(INDEX('BANCO DE DADOS'!$C$3:$C305,MATCH(C275,'BANCO DE DADOS'!$B$3:$B305,0),0),"")</f>
        <v/>
      </c>
      <c r="S275" s="45" t="str">
        <f t="array" ref="S275">IFERROR(INDEX('BANCO DE DADOS'!$D$3:$D305,MATCH(C275,'BANCO DE DADOS'!$B$3:$B305,0),0),"")</f>
        <v/>
      </c>
      <c r="T275" s="44"/>
      <c r="U275" s="44"/>
      <c r="V275" s="45" t="str">
        <f t="array" ref="V275">IFERROR(INDEX(#REF!,MATCH($Q275,#REF!,0)),"")</f>
        <v/>
      </c>
      <c r="W275" s="45" t="str">
        <f t="array" ref="W275">IFERROR(INDEX(#REF!,MATCH($Q275,#REF!,0)),"")</f>
        <v/>
      </c>
      <c r="X275" s="46" t="str">
        <f t="array" ref="X275">IFERROR(INDEX(#REF!,MATCH($Q275,#REF!,0)),"")</f>
        <v/>
      </c>
      <c r="Y275" s="46" t="str">
        <f t="array" ref="Y275">IFERROR(INDEX(#REF!,MATCH($Q275,#REF!,0)),"")</f>
        <v/>
      </c>
      <c r="Z275" s="46" t="str">
        <f t="array" ref="Z275">IFERROR(INDEX(#REF!,MATCH($Q275,#REF!,0)),"")</f>
        <v/>
      </c>
      <c r="AA275" s="46" t="e">
        <f t="shared" si="2"/>
        <v>#VALUE!</v>
      </c>
      <c r="AB275" s="44"/>
      <c r="AC275" s="44"/>
    </row>
    <row r="276" spans="1:29" ht="15.75" customHeight="1">
      <c r="A276" s="76"/>
      <c r="B276" s="76" t="s">
        <v>254</v>
      </c>
      <c r="C276" s="113" t="s">
        <v>2658</v>
      </c>
      <c r="D276" s="77" t="s">
        <v>53</v>
      </c>
      <c r="E276" s="77">
        <v>2</v>
      </c>
      <c r="F276" s="78">
        <v>800</v>
      </c>
      <c r="G276" s="79" t="s">
        <v>54</v>
      </c>
      <c r="H276" s="87">
        <v>46174</v>
      </c>
      <c r="I276" s="61" t="s">
        <v>101</v>
      </c>
      <c r="J276" s="61" t="s">
        <v>56</v>
      </c>
      <c r="K276" s="61" t="s">
        <v>858</v>
      </c>
      <c r="L276" s="61" t="s">
        <v>91</v>
      </c>
      <c r="M276" s="62" t="s">
        <v>2451</v>
      </c>
      <c r="N276" s="70" t="s">
        <v>951</v>
      </c>
      <c r="O276" s="56" t="s">
        <v>2452</v>
      </c>
      <c r="P276" s="56"/>
      <c r="Q276" s="56"/>
      <c r="R276" s="57" t="str">
        <f t="array" ref="R276">IFERROR(INDEX('BANCO DE DADOS'!$C$3:$C305,MATCH(C276,'BANCO DE DADOS'!$B$3:$B305,0),0),"")</f>
        <v/>
      </c>
      <c r="S276" s="57" t="str">
        <f t="array" ref="S276">IFERROR(INDEX('BANCO DE DADOS'!$D$3:$D305,MATCH(C276,'BANCO DE DADOS'!$B$3:$B305,0),0),"")</f>
        <v/>
      </c>
      <c r="T276" s="56"/>
      <c r="U276" s="56"/>
      <c r="V276" s="57" t="str">
        <f t="array" ref="V276">IFERROR(INDEX(#REF!,MATCH($Q276,#REF!,0)),"")</f>
        <v/>
      </c>
      <c r="W276" s="57" t="str">
        <f t="array" ref="W276">IFERROR(INDEX(#REF!,MATCH($Q276,#REF!,0)),"")</f>
        <v/>
      </c>
      <c r="X276" s="58" t="str">
        <f t="array" ref="X276">IFERROR(INDEX(#REF!,MATCH($Q276,#REF!,0)),"")</f>
        <v/>
      </c>
      <c r="Y276" s="58" t="str">
        <f t="array" ref="Y276">IFERROR(INDEX(#REF!,MATCH($Q276,#REF!,0)),"")</f>
        <v/>
      </c>
      <c r="Z276" s="58" t="str">
        <f t="array" ref="Z276">IFERROR(INDEX(#REF!,MATCH($Q276,#REF!,0)),"")</f>
        <v/>
      </c>
      <c r="AA276" s="58" t="e">
        <f t="shared" si="2"/>
        <v>#VALUE!</v>
      </c>
      <c r="AB276" s="56"/>
      <c r="AC276" s="56"/>
    </row>
    <row r="277" spans="1:29" ht="15.75" customHeight="1">
      <c r="A277" s="71"/>
      <c r="B277" s="71" t="s">
        <v>317</v>
      </c>
      <c r="C277" s="107" t="s">
        <v>2658</v>
      </c>
      <c r="D277" s="72" t="s">
        <v>53</v>
      </c>
      <c r="E277" s="72">
        <v>2</v>
      </c>
      <c r="F277" s="73">
        <v>800</v>
      </c>
      <c r="G277" s="74" t="s">
        <v>54</v>
      </c>
      <c r="H277" s="86">
        <v>46174</v>
      </c>
      <c r="I277" s="75" t="s">
        <v>101</v>
      </c>
      <c r="J277" s="75" t="s">
        <v>56</v>
      </c>
      <c r="K277" s="75" t="s">
        <v>858</v>
      </c>
      <c r="L277" s="75" t="s">
        <v>91</v>
      </c>
      <c r="M277" s="64" t="s">
        <v>2451</v>
      </c>
      <c r="N277" s="69" t="s">
        <v>951</v>
      </c>
      <c r="O277" s="44" t="s">
        <v>2452</v>
      </c>
      <c r="P277" s="44"/>
      <c r="Q277" s="44"/>
      <c r="R277" s="45" t="str">
        <f t="array" ref="R277">IFERROR(INDEX('BANCO DE DADOS'!$C$3:$C305,MATCH(C277,'BANCO DE DADOS'!$B$3:$B305,0),0),"")</f>
        <v/>
      </c>
      <c r="S277" s="45" t="str">
        <f t="array" ref="S277">IFERROR(INDEX('BANCO DE DADOS'!$D$3:$D305,MATCH(C277,'BANCO DE DADOS'!$B$3:$B305,0),0),"")</f>
        <v/>
      </c>
      <c r="T277" s="44"/>
      <c r="U277" s="44"/>
      <c r="V277" s="45" t="str">
        <f t="array" ref="V277">IFERROR(INDEX(#REF!,MATCH($Q277,#REF!,0)),"")</f>
        <v/>
      </c>
      <c r="W277" s="45" t="str">
        <f t="array" ref="W277">IFERROR(INDEX(#REF!,MATCH($Q277,#REF!,0)),"")</f>
        <v/>
      </c>
      <c r="X277" s="46" t="str">
        <f t="array" ref="X277">IFERROR(INDEX(#REF!,MATCH($Q277,#REF!,0)),"")</f>
        <v/>
      </c>
      <c r="Y277" s="46" t="str">
        <f t="array" ref="Y277">IFERROR(INDEX(#REF!,MATCH($Q277,#REF!,0)),"")</f>
        <v/>
      </c>
      <c r="Z277" s="46" t="str">
        <f t="array" ref="Z277">IFERROR(INDEX(#REF!,MATCH($Q277,#REF!,0)),"")</f>
        <v/>
      </c>
      <c r="AA277" s="46" t="e">
        <f t="shared" si="2"/>
        <v>#VALUE!</v>
      </c>
      <c r="AB277" s="44"/>
      <c r="AC277" s="44"/>
    </row>
    <row r="278" spans="1:29" ht="15.75" customHeight="1">
      <c r="A278" s="76"/>
      <c r="B278" s="76" t="s">
        <v>2493</v>
      </c>
      <c r="C278" s="113" t="s">
        <v>2657</v>
      </c>
      <c r="D278" s="77" t="s">
        <v>53</v>
      </c>
      <c r="E278" s="77">
        <v>1</v>
      </c>
      <c r="F278" s="78">
        <v>800</v>
      </c>
      <c r="G278" s="79" t="s">
        <v>54</v>
      </c>
      <c r="H278" s="87">
        <v>46174</v>
      </c>
      <c r="I278" s="61" t="s">
        <v>101</v>
      </c>
      <c r="J278" s="61" t="s">
        <v>56</v>
      </c>
      <c r="K278" s="61" t="s">
        <v>858</v>
      </c>
      <c r="L278" s="61" t="s">
        <v>84</v>
      </c>
      <c r="M278" s="62" t="s">
        <v>2451</v>
      </c>
      <c r="N278" s="70" t="s">
        <v>951</v>
      </c>
      <c r="O278" s="56" t="s">
        <v>2452</v>
      </c>
      <c r="P278" s="56"/>
      <c r="Q278" s="56"/>
      <c r="R278" s="57" t="str">
        <f t="array" ref="R278">IFERROR(INDEX('BANCO DE DADOS'!$C$3:$C305,MATCH(C278,'BANCO DE DADOS'!$B$3:$B305,0),0),"")</f>
        <v/>
      </c>
      <c r="S278" s="57" t="str">
        <f t="array" ref="S278">IFERROR(INDEX('BANCO DE DADOS'!$D$3:$D305,MATCH(C278,'BANCO DE DADOS'!$B$3:$B305,0),0),"")</f>
        <v/>
      </c>
      <c r="T278" s="56"/>
      <c r="U278" s="56"/>
      <c r="V278" s="57" t="str">
        <f t="array" ref="V278">IFERROR(INDEX(#REF!,MATCH($Q278,#REF!,0)),"")</f>
        <v/>
      </c>
      <c r="W278" s="57" t="str">
        <f t="array" ref="W278">IFERROR(INDEX(#REF!,MATCH($Q278,#REF!,0)),"")</f>
        <v/>
      </c>
      <c r="X278" s="58" t="str">
        <f t="array" ref="X278">IFERROR(INDEX(#REF!,MATCH($Q278,#REF!,0)),"")</f>
        <v/>
      </c>
      <c r="Y278" s="58" t="str">
        <f t="array" ref="Y278">IFERROR(INDEX(#REF!,MATCH($Q278,#REF!,0)),"")</f>
        <v/>
      </c>
      <c r="Z278" s="58" t="str">
        <f t="array" ref="Z278">IFERROR(INDEX(#REF!,MATCH($Q278,#REF!,0)),"")</f>
        <v/>
      </c>
      <c r="AA278" s="58" t="e">
        <f t="shared" si="2"/>
        <v>#VALUE!</v>
      </c>
      <c r="AB278" s="56"/>
      <c r="AC278" s="56"/>
    </row>
    <row r="279" spans="1:29" ht="15.75" customHeight="1">
      <c r="A279" s="71"/>
      <c r="B279" s="71" t="s">
        <v>254</v>
      </c>
      <c r="C279" s="107" t="s">
        <v>2644</v>
      </c>
      <c r="D279" s="72" t="s">
        <v>53</v>
      </c>
      <c r="E279" s="72">
        <v>1</v>
      </c>
      <c r="F279" s="73">
        <v>700</v>
      </c>
      <c r="G279" s="74" t="s">
        <v>54</v>
      </c>
      <c r="H279" s="86">
        <v>46174</v>
      </c>
      <c r="I279" s="75" t="s">
        <v>101</v>
      </c>
      <c r="J279" s="75" t="s">
        <v>56</v>
      </c>
      <c r="K279" s="75" t="s">
        <v>858</v>
      </c>
      <c r="L279" s="75" t="s">
        <v>91</v>
      </c>
      <c r="M279" s="64" t="s">
        <v>2451</v>
      </c>
      <c r="N279" s="69" t="s">
        <v>951</v>
      </c>
      <c r="O279" s="44" t="s">
        <v>2452</v>
      </c>
      <c r="P279" s="44"/>
      <c r="Q279" s="44"/>
      <c r="R279" s="45" t="str">
        <f t="array" ref="R279">IFERROR(INDEX('BANCO DE DADOS'!$C$3:$C305,MATCH(C279,'BANCO DE DADOS'!$B$3:$B305,0),0),"")</f>
        <v/>
      </c>
      <c r="S279" s="45" t="str">
        <f t="array" ref="S279">IFERROR(INDEX('BANCO DE DADOS'!$D$3:$D305,MATCH(C279,'BANCO DE DADOS'!$B$3:$B305,0),0),"")</f>
        <v/>
      </c>
      <c r="T279" s="44"/>
      <c r="U279" s="44"/>
      <c r="V279" s="45" t="str">
        <f t="array" ref="V279">IFERROR(INDEX(#REF!,MATCH($Q279,#REF!,0)),"")</f>
        <v/>
      </c>
      <c r="W279" s="45" t="str">
        <f t="array" ref="W279">IFERROR(INDEX(#REF!,MATCH($Q279,#REF!,0)),"")</f>
        <v/>
      </c>
      <c r="X279" s="46" t="str">
        <f t="array" ref="X279">IFERROR(INDEX(#REF!,MATCH($Q279,#REF!,0)),"")</f>
        <v/>
      </c>
      <c r="Y279" s="46" t="str">
        <f t="array" ref="Y279">IFERROR(INDEX(#REF!,MATCH($Q279,#REF!,0)),"")</f>
        <v/>
      </c>
      <c r="Z279" s="46" t="str">
        <f t="array" ref="Z279">IFERROR(INDEX(#REF!,MATCH($Q279,#REF!,0)),"")</f>
        <v/>
      </c>
      <c r="AA279" s="46" t="e">
        <f t="shared" si="2"/>
        <v>#VALUE!</v>
      </c>
      <c r="AB279" s="44"/>
      <c r="AC279" s="44"/>
    </row>
    <row r="280" spans="1:29" ht="15.75" customHeight="1">
      <c r="A280" s="76"/>
      <c r="B280" s="76" t="s">
        <v>247</v>
      </c>
      <c r="C280" s="113" t="s">
        <v>2644</v>
      </c>
      <c r="D280" s="77" t="s">
        <v>53</v>
      </c>
      <c r="E280" s="77">
        <v>1</v>
      </c>
      <c r="F280" s="78">
        <v>700</v>
      </c>
      <c r="G280" s="79" t="s">
        <v>54</v>
      </c>
      <c r="H280" s="87">
        <v>46174</v>
      </c>
      <c r="I280" s="61" t="s">
        <v>101</v>
      </c>
      <c r="J280" s="61" t="s">
        <v>56</v>
      </c>
      <c r="K280" s="61" t="s">
        <v>858</v>
      </c>
      <c r="L280" s="61" t="s">
        <v>91</v>
      </c>
      <c r="M280" s="62" t="s">
        <v>2451</v>
      </c>
      <c r="N280" s="70" t="s">
        <v>951</v>
      </c>
      <c r="O280" s="56" t="s">
        <v>2452</v>
      </c>
      <c r="P280" s="56"/>
      <c r="Q280" s="56"/>
      <c r="R280" s="57" t="str">
        <f t="array" ref="R280">IFERROR(INDEX('BANCO DE DADOS'!$C$3:$C305,MATCH(C280,'BANCO DE DADOS'!$B$3:$B305,0),0),"")</f>
        <v/>
      </c>
      <c r="S280" s="57" t="str">
        <f t="array" ref="S280">IFERROR(INDEX('BANCO DE DADOS'!$D$3:$D305,MATCH(C280,'BANCO DE DADOS'!$B$3:$B305,0),0),"")</f>
        <v/>
      </c>
      <c r="T280" s="56"/>
      <c r="U280" s="56"/>
      <c r="V280" s="57" t="str">
        <f t="array" ref="V280">IFERROR(INDEX(#REF!,MATCH($Q280,#REF!,0)),"")</f>
        <v/>
      </c>
      <c r="W280" s="57" t="str">
        <f t="array" ref="W280">IFERROR(INDEX(#REF!,MATCH($Q280,#REF!,0)),"")</f>
        <v/>
      </c>
      <c r="X280" s="58" t="str">
        <f t="array" ref="X280">IFERROR(INDEX(#REF!,MATCH($Q280,#REF!,0)),"")</f>
        <v/>
      </c>
      <c r="Y280" s="58" t="str">
        <f t="array" ref="Y280">IFERROR(INDEX(#REF!,MATCH($Q280,#REF!,0)),"")</f>
        <v/>
      </c>
      <c r="Z280" s="58" t="str">
        <f t="array" ref="Z280">IFERROR(INDEX(#REF!,MATCH($Q280,#REF!,0)),"")</f>
        <v/>
      </c>
      <c r="AA280" s="58" t="e">
        <f t="shared" si="2"/>
        <v>#VALUE!</v>
      </c>
      <c r="AB280" s="56"/>
      <c r="AC280" s="56"/>
    </row>
    <row r="281" spans="1:29" ht="15.75" customHeight="1">
      <c r="A281" s="71"/>
      <c r="B281" s="71" t="s">
        <v>894</v>
      </c>
      <c r="C281" s="107" t="s">
        <v>2644</v>
      </c>
      <c r="D281" s="72" t="s">
        <v>53</v>
      </c>
      <c r="E281" s="72">
        <v>1</v>
      </c>
      <c r="F281" s="73">
        <v>700</v>
      </c>
      <c r="G281" s="74" t="s">
        <v>54</v>
      </c>
      <c r="H281" s="86">
        <v>46174</v>
      </c>
      <c r="I281" s="75" t="s">
        <v>101</v>
      </c>
      <c r="J281" s="75" t="s">
        <v>56</v>
      </c>
      <c r="K281" s="75" t="s">
        <v>858</v>
      </c>
      <c r="L281" s="75" t="s">
        <v>91</v>
      </c>
      <c r="M281" s="64" t="s">
        <v>2451</v>
      </c>
      <c r="N281" s="69" t="s">
        <v>951</v>
      </c>
      <c r="O281" s="44" t="s">
        <v>2452</v>
      </c>
      <c r="P281" s="44"/>
      <c r="Q281" s="44"/>
      <c r="R281" s="45" t="str">
        <f t="array" ref="R281">IFERROR(INDEX('BANCO DE DADOS'!$C$3:$C305,MATCH(C281,'BANCO DE DADOS'!$B$3:$B305,0),0),"")</f>
        <v/>
      </c>
      <c r="S281" s="45" t="str">
        <f t="array" ref="S281">IFERROR(INDEX('BANCO DE DADOS'!$D$3:$D305,MATCH(C281,'BANCO DE DADOS'!$B$3:$B305,0),0),"")</f>
        <v/>
      </c>
      <c r="T281" s="44"/>
      <c r="U281" s="44"/>
      <c r="V281" s="45" t="str">
        <f t="array" ref="V281">IFERROR(INDEX(#REF!,MATCH($Q281,#REF!,0)),"")</f>
        <v/>
      </c>
      <c r="W281" s="45" t="str">
        <f t="array" ref="W281">IFERROR(INDEX(#REF!,MATCH($Q281,#REF!,0)),"")</f>
        <v/>
      </c>
      <c r="X281" s="46" t="str">
        <f t="array" ref="X281">IFERROR(INDEX(#REF!,MATCH($Q281,#REF!,0)),"")</f>
        <v/>
      </c>
      <c r="Y281" s="46" t="str">
        <f t="array" ref="Y281">IFERROR(INDEX(#REF!,MATCH($Q281,#REF!,0)),"")</f>
        <v/>
      </c>
      <c r="Z281" s="46" t="str">
        <f t="array" ref="Z281">IFERROR(INDEX(#REF!,MATCH($Q281,#REF!,0)),"")</f>
        <v/>
      </c>
      <c r="AA281" s="46" t="e">
        <f t="shared" si="2"/>
        <v>#VALUE!</v>
      </c>
      <c r="AB281" s="44"/>
      <c r="AC281" s="44"/>
    </row>
    <row r="282" spans="1:29" ht="15.75" customHeight="1">
      <c r="A282" s="47" t="s">
        <v>1677</v>
      </c>
      <c r="B282" s="47" t="s">
        <v>51</v>
      </c>
      <c r="C282" s="60" t="s">
        <v>2659</v>
      </c>
      <c r="D282" s="49" t="s">
        <v>1337</v>
      </c>
      <c r="E282" s="49">
        <v>4</v>
      </c>
      <c r="F282" s="50">
        <v>600</v>
      </c>
      <c r="G282" s="51" t="s">
        <v>54</v>
      </c>
      <c r="H282" s="52">
        <v>46174</v>
      </c>
      <c r="I282" s="53" t="s">
        <v>55</v>
      </c>
      <c r="J282" s="53" t="s">
        <v>56</v>
      </c>
      <c r="K282" s="53" t="s">
        <v>164</v>
      </c>
      <c r="L282" s="53" t="s">
        <v>91</v>
      </c>
      <c r="M282" s="54" t="s">
        <v>148</v>
      </c>
      <c r="N282" s="56" t="s">
        <v>951</v>
      </c>
      <c r="O282" s="56" t="s">
        <v>2452</v>
      </c>
      <c r="P282" s="56"/>
      <c r="Q282" s="56"/>
      <c r="R282" s="57"/>
      <c r="S282" s="57" t="s">
        <v>1327</v>
      </c>
      <c r="T282" s="56"/>
      <c r="U282" s="56"/>
      <c r="V282" s="57" t="str">
        <f t="array" ref="V282">IFERROR(INDEX(#REF!,MATCH($Q282,#REF!,0)),"")</f>
        <v/>
      </c>
      <c r="W282" s="57" t="str">
        <f t="array" ref="W282">IFERROR(INDEX(#REF!,MATCH($Q282,#REF!,0)),"")</f>
        <v/>
      </c>
      <c r="X282" s="58" t="str">
        <f t="array" ref="X282">IFERROR(INDEX(#REF!,MATCH($Q282,#REF!,0)),"")</f>
        <v/>
      </c>
      <c r="Y282" s="58" t="str">
        <f t="array" ref="Y282">IFERROR(INDEX(#REF!,MATCH($Q282,#REF!,0)),"")</f>
        <v/>
      </c>
      <c r="Z282" s="58" t="str">
        <f t="array" ref="Z282">IFERROR(INDEX(#REF!,MATCH($Q282,#REF!,0)),"")</f>
        <v/>
      </c>
      <c r="AA282" s="58" t="e">
        <f t="shared" si="2"/>
        <v>#VALUE!</v>
      </c>
      <c r="AB282" s="56"/>
      <c r="AC282" s="56"/>
    </row>
    <row r="283" spans="1:29" ht="15.75" customHeight="1">
      <c r="A283" s="35" t="s">
        <v>1839</v>
      </c>
      <c r="B283" s="35" t="s">
        <v>888</v>
      </c>
      <c r="C283" s="36" t="s">
        <v>2660</v>
      </c>
      <c r="D283" s="37" t="s">
        <v>53</v>
      </c>
      <c r="E283" s="37">
        <v>300</v>
      </c>
      <c r="F283" s="38">
        <v>600</v>
      </c>
      <c r="G283" s="39" t="s">
        <v>54</v>
      </c>
      <c r="H283" s="40">
        <v>46174</v>
      </c>
      <c r="I283" s="41" t="s">
        <v>55</v>
      </c>
      <c r="J283" s="41" t="s">
        <v>56</v>
      </c>
      <c r="K283" s="41" t="s">
        <v>164</v>
      </c>
      <c r="L283" s="41" t="s">
        <v>91</v>
      </c>
      <c r="M283" s="42" t="s">
        <v>2534</v>
      </c>
      <c r="N283" s="44" t="s">
        <v>951</v>
      </c>
      <c r="O283" s="44" t="s">
        <v>2452</v>
      </c>
      <c r="P283" s="44"/>
      <c r="Q283" s="44"/>
      <c r="R283" s="45" t="str">
        <f t="array" ref="R283">IFERROR(INDEX('BANCO DE DADOS'!$C$3:$C305,MATCH(C283,'BANCO DE DADOS'!$B$3:$B305,0),0),"")</f>
        <v/>
      </c>
      <c r="S283" s="45" t="s">
        <v>260</v>
      </c>
      <c r="T283" s="44"/>
      <c r="U283" s="44"/>
      <c r="V283" s="45" t="str">
        <f t="array" ref="V283">IFERROR(INDEX(#REF!,MATCH($Q283,#REF!,0)),"")</f>
        <v/>
      </c>
      <c r="W283" s="45" t="str">
        <f t="array" ref="W283">IFERROR(INDEX(#REF!,MATCH($Q283,#REF!,0)),"")</f>
        <v/>
      </c>
      <c r="X283" s="46" t="str">
        <f t="array" ref="X283">IFERROR(INDEX(#REF!,MATCH($Q283,#REF!,0)),"")</f>
        <v/>
      </c>
      <c r="Y283" s="46" t="str">
        <f t="array" ref="Y283">IFERROR(INDEX(#REF!,MATCH($Q283,#REF!,0)),"")</f>
        <v/>
      </c>
      <c r="Z283" s="46" t="str">
        <f t="array" ref="Z283">IFERROR(INDEX(#REF!,MATCH($Q283,#REF!,0)),"")</f>
        <v/>
      </c>
      <c r="AA283" s="46" t="e">
        <f t="shared" si="2"/>
        <v>#VALUE!</v>
      </c>
      <c r="AB283" s="44"/>
      <c r="AC283" s="44"/>
    </row>
    <row r="284" spans="1:29" ht="15.75" customHeight="1">
      <c r="A284" s="47" t="s">
        <v>1834</v>
      </c>
      <c r="B284" s="47" t="s">
        <v>888</v>
      </c>
      <c r="C284" s="60" t="s">
        <v>2661</v>
      </c>
      <c r="D284" s="49" t="s">
        <v>53</v>
      </c>
      <c r="E284" s="49">
        <v>5</v>
      </c>
      <c r="F284" s="50">
        <v>585</v>
      </c>
      <c r="G284" s="51" t="s">
        <v>54</v>
      </c>
      <c r="H284" s="52">
        <v>46174</v>
      </c>
      <c r="I284" s="53" t="s">
        <v>55</v>
      </c>
      <c r="J284" s="53" t="s">
        <v>56</v>
      </c>
      <c r="K284" s="53" t="s">
        <v>2358</v>
      </c>
      <c r="L284" s="53" t="s">
        <v>91</v>
      </c>
      <c r="M284" s="54" t="s">
        <v>2498</v>
      </c>
      <c r="N284" s="56" t="s">
        <v>951</v>
      </c>
      <c r="O284" s="56" t="s">
        <v>2452</v>
      </c>
      <c r="P284" s="56"/>
      <c r="Q284" s="56"/>
      <c r="R284" s="57"/>
      <c r="S284" s="57" t="s">
        <v>260</v>
      </c>
      <c r="T284" s="56"/>
      <c r="U284" s="56"/>
      <c r="V284" s="57" t="str">
        <f t="array" ref="V284">IFERROR(INDEX(#REF!,MATCH($Q284,#REF!,0)),"")</f>
        <v/>
      </c>
      <c r="W284" s="57" t="str">
        <f t="array" ref="W284">IFERROR(INDEX(#REF!,MATCH($Q284,#REF!,0)),"")</f>
        <v/>
      </c>
      <c r="X284" s="58" t="str">
        <f t="array" ref="X284">IFERROR(INDEX(#REF!,MATCH($Q284,#REF!,0)),"")</f>
        <v/>
      </c>
      <c r="Y284" s="58" t="str">
        <f t="array" ref="Y284">IFERROR(INDEX(#REF!,MATCH($Q284,#REF!,0)),"")</f>
        <v/>
      </c>
      <c r="Z284" s="58" t="str">
        <f t="array" ref="Z284">IFERROR(INDEX(#REF!,MATCH($Q284,#REF!,0)),"")</f>
        <v/>
      </c>
      <c r="AA284" s="58" t="e">
        <f t="shared" si="2"/>
        <v>#VALUE!</v>
      </c>
      <c r="AB284" s="56"/>
      <c r="AC284" s="56"/>
    </row>
    <row r="285" spans="1:29" ht="15.75" customHeight="1">
      <c r="A285" s="35" t="s">
        <v>1831</v>
      </c>
      <c r="B285" s="35" t="s">
        <v>888</v>
      </c>
      <c r="C285" s="36" t="s">
        <v>2662</v>
      </c>
      <c r="D285" s="37" t="s">
        <v>53</v>
      </c>
      <c r="E285" s="37">
        <v>5</v>
      </c>
      <c r="F285" s="38">
        <v>555</v>
      </c>
      <c r="G285" s="39" t="s">
        <v>54</v>
      </c>
      <c r="H285" s="40">
        <v>46174</v>
      </c>
      <c r="I285" s="41" t="s">
        <v>55</v>
      </c>
      <c r="J285" s="41" t="s">
        <v>56</v>
      </c>
      <c r="K285" s="41" t="s">
        <v>164</v>
      </c>
      <c r="L285" s="41" t="s">
        <v>91</v>
      </c>
      <c r="M285" s="42" t="s">
        <v>73</v>
      </c>
      <c r="N285" s="44" t="s">
        <v>951</v>
      </c>
      <c r="O285" s="44" t="s">
        <v>2452</v>
      </c>
      <c r="P285" s="44"/>
      <c r="Q285" s="44"/>
      <c r="R285" s="45"/>
      <c r="S285" s="45" t="s">
        <v>260</v>
      </c>
      <c r="T285" s="44"/>
      <c r="U285" s="44"/>
      <c r="V285" s="45" t="str">
        <f t="array" ref="V285">IFERROR(INDEX(#REF!,MATCH($Q285,#REF!,0)),"")</f>
        <v/>
      </c>
      <c r="W285" s="45" t="str">
        <f t="array" ref="W285">IFERROR(INDEX(#REF!,MATCH($Q285,#REF!,0)),"")</f>
        <v/>
      </c>
      <c r="X285" s="46" t="str">
        <f t="array" ref="X285">IFERROR(INDEX(#REF!,MATCH($Q285,#REF!,0)),"")</f>
        <v/>
      </c>
      <c r="Y285" s="46" t="str">
        <f t="array" ref="Y285">IFERROR(INDEX(#REF!,MATCH($Q285,#REF!,0)),"")</f>
        <v/>
      </c>
      <c r="Z285" s="46" t="str">
        <f t="array" ref="Z285">IFERROR(INDEX(#REF!,MATCH($Q285,#REF!,0)),"")</f>
        <v/>
      </c>
      <c r="AA285" s="46" t="e">
        <f t="shared" si="2"/>
        <v>#VALUE!</v>
      </c>
      <c r="AB285" s="44"/>
      <c r="AC285" s="44"/>
    </row>
    <row r="286" spans="1:29" ht="15.75" customHeight="1">
      <c r="A286" s="76"/>
      <c r="B286" s="76" t="s">
        <v>247</v>
      </c>
      <c r="C286" s="113" t="s">
        <v>2663</v>
      </c>
      <c r="D286" s="77" t="s">
        <v>53</v>
      </c>
      <c r="E286" s="77">
        <v>1</v>
      </c>
      <c r="F286" s="78">
        <v>550</v>
      </c>
      <c r="G286" s="79" t="s">
        <v>54</v>
      </c>
      <c r="H286" s="87">
        <v>46174</v>
      </c>
      <c r="I286" s="61" t="s">
        <v>101</v>
      </c>
      <c r="J286" s="61" t="s">
        <v>56</v>
      </c>
      <c r="K286" s="61" t="s">
        <v>858</v>
      </c>
      <c r="L286" s="61" t="s">
        <v>91</v>
      </c>
      <c r="M286" s="62" t="s">
        <v>2451</v>
      </c>
      <c r="N286" s="70" t="s">
        <v>951</v>
      </c>
      <c r="O286" s="56" t="s">
        <v>2452</v>
      </c>
      <c r="P286" s="56"/>
      <c r="Q286" s="56"/>
      <c r="R286" s="57" t="str">
        <f t="array" ref="R286">IFERROR(INDEX('BANCO DE DADOS'!$C$3:$C305,MATCH(C286,'BANCO DE DADOS'!$B$3:$B305,0),0),"")</f>
        <v/>
      </c>
      <c r="S286" s="57" t="str">
        <f t="array" ref="S286">IFERROR(INDEX('BANCO DE DADOS'!$D$3:$D305,MATCH(C286,'BANCO DE DADOS'!$B$3:$B305,0),0),"")</f>
        <v/>
      </c>
      <c r="T286" s="56"/>
      <c r="U286" s="56"/>
      <c r="V286" s="57" t="str">
        <f t="array" ref="V286">IFERROR(INDEX(#REF!,MATCH($Q286,#REF!,0)),"")</f>
        <v/>
      </c>
      <c r="W286" s="57" t="str">
        <f t="array" ref="W286">IFERROR(INDEX(#REF!,MATCH($Q286,#REF!,0)),"")</f>
        <v/>
      </c>
      <c r="X286" s="58" t="str">
        <f t="array" ref="X286">IFERROR(INDEX(#REF!,MATCH($Q286,#REF!,0)),"")</f>
        <v/>
      </c>
      <c r="Y286" s="58" t="str">
        <f t="array" ref="Y286">IFERROR(INDEX(#REF!,MATCH($Q286,#REF!,0)),"")</f>
        <v/>
      </c>
      <c r="Z286" s="58" t="str">
        <f t="array" ref="Z286">IFERROR(INDEX(#REF!,MATCH($Q286,#REF!,0)),"")</f>
        <v/>
      </c>
      <c r="AA286" s="58" t="e">
        <f t="shared" si="2"/>
        <v>#VALUE!</v>
      </c>
      <c r="AB286" s="56"/>
      <c r="AC286" s="56"/>
    </row>
    <row r="287" spans="1:29" ht="15.75" customHeight="1">
      <c r="A287" s="71"/>
      <c r="B287" s="71" t="s">
        <v>317</v>
      </c>
      <c r="C287" s="107" t="s">
        <v>1547</v>
      </c>
      <c r="D287" s="72" t="s">
        <v>53</v>
      </c>
      <c r="E287" s="72">
        <v>1</v>
      </c>
      <c r="F287" s="73">
        <v>500</v>
      </c>
      <c r="G287" s="74" t="s">
        <v>54</v>
      </c>
      <c r="H287" s="86">
        <v>46174</v>
      </c>
      <c r="I287" s="75" t="s">
        <v>101</v>
      </c>
      <c r="J287" s="75" t="s">
        <v>56</v>
      </c>
      <c r="K287" s="75" t="s">
        <v>858</v>
      </c>
      <c r="L287" s="75" t="s">
        <v>91</v>
      </c>
      <c r="M287" s="64" t="s">
        <v>2451</v>
      </c>
      <c r="N287" s="69" t="s">
        <v>951</v>
      </c>
      <c r="O287" s="44" t="s">
        <v>2452</v>
      </c>
      <c r="P287" s="44"/>
      <c r="Q287" s="44"/>
      <c r="R287" s="45" t="str">
        <f t="array" ref="R287">IFERROR(INDEX('BANCO DE DADOS'!$C$3:$C305,MATCH(C287,'BANCO DE DADOS'!$B$3:$B305,0),0),"")</f>
        <v>DAL - ELETRODOMÉSTICOS</v>
      </c>
      <c r="S287" s="45" t="str">
        <f t="array" ref="S287">IFERROR(INDEX('BANCO DE DADOS'!$D$3:$D305,MATCH(C287,'BANCO DE DADOS'!$B$3:$B305,0),0),"")</f>
        <v>COMPRA DE ELETRODOMÉSTICOS</v>
      </c>
      <c r="T287" s="44"/>
      <c r="U287" s="44"/>
      <c r="V287" s="45" t="str">
        <f t="array" ref="V287">IFERROR(INDEX(#REF!,MATCH($Q287,#REF!,0)),"")</f>
        <v/>
      </c>
      <c r="W287" s="45" t="str">
        <f t="array" ref="W287">IFERROR(INDEX(#REF!,MATCH($Q287,#REF!,0)),"")</f>
        <v/>
      </c>
      <c r="X287" s="46" t="str">
        <f t="array" ref="X287">IFERROR(INDEX(#REF!,MATCH($Q287,#REF!,0)),"")</f>
        <v/>
      </c>
      <c r="Y287" s="46" t="str">
        <f t="array" ref="Y287">IFERROR(INDEX(#REF!,MATCH($Q287,#REF!,0)),"")</f>
        <v/>
      </c>
      <c r="Z287" s="46" t="str">
        <f t="array" ref="Z287">IFERROR(INDEX(#REF!,MATCH($Q287,#REF!,0)),"")</f>
        <v/>
      </c>
      <c r="AA287" s="46" t="e">
        <f t="shared" si="2"/>
        <v>#VALUE!</v>
      </c>
      <c r="AB287" s="44"/>
      <c r="AC287" s="44"/>
    </row>
    <row r="288" spans="1:29" ht="15.75" customHeight="1">
      <c r="A288" s="76"/>
      <c r="B288" s="76" t="s">
        <v>169</v>
      </c>
      <c r="C288" s="113" t="s">
        <v>2664</v>
      </c>
      <c r="D288" s="77" t="s">
        <v>53</v>
      </c>
      <c r="E288" s="77">
        <v>1</v>
      </c>
      <c r="F288" s="78">
        <v>500</v>
      </c>
      <c r="G288" s="79" t="s">
        <v>54</v>
      </c>
      <c r="H288" s="87">
        <v>46174</v>
      </c>
      <c r="I288" s="61" t="s">
        <v>101</v>
      </c>
      <c r="J288" s="61" t="s">
        <v>56</v>
      </c>
      <c r="K288" s="61" t="s">
        <v>858</v>
      </c>
      <c r="L288" s="61" t="s">
        <v>91</v>
      </c>
      <c r="M288" s="62" t="s">
        <v>2451</v>
      </c>
      <c r="N288" s="70" t="s">
        <v>951</v>
      </c>
      <c r="O288" s="56" t="s">
        <v>2452</v>
      </c>
      <c r="P288" s="56"/>
      <c r="Q288" s="56"/>
      <c r="R288" s="57" t="str">
        <f t="array" ref="R288">IFERROR(INDEX('BANCO DE DADOS'!$C$3:$C305,MATCH(C288,'BANCO DE DADOS'!$B$3:$B305,0),0),"")</f>
        <v/>
      </c>
      <c r="S288" s="57" t="str">
        <f t="array" ref="S288">IFERROR(INDEX('BANCO DE DADOS'!$D$3:$D305,MATCH(C288,'BANCO DE DADOS'!$B$3:$B305,0),0),"")</f>
        <v/>
      </c>
      <c r="T288" s="56"/>
      <c r="U288" s="56"/>
      <c r="V288" s="57" t="str">
        <f t="array" ref="V288">IFERROR(INDEX(#REF!,MATCH($Q288,#REF!,0)),"")</f>
        <v/>
      </c>
      <c r="W288" s="57" t="str">
        <f t="array" ref="W288">IFERROR(INDEX(#REF!,MATCH($Q288,#REF!,0)),"")</f>
        <v/>
      </c>
      <c r="X288" s="58" t="str">
        <f t="array" ref="X288">IFERROR(INDEX(#REF!,MATCH($Q288,#REF!,0)),"")</f>
        <v/>
      </c>
      <c r="Y288" s="58" t="str">
        <f t="array" ref="Y288">IFERROR(INDEX(#REF!,MATCH($Q288,#REF!,0)),"")</f>
        <v/>
      </c>
      <c r="Z288" s="58" t="str">
        <f t="array" ref="Z288">IFERROR(INDEX(#REF!,MATCH($Q288,#REF!,0)),"")</f>
        <v/>
      </c>
      <c r="AA288" s="58" t="e">
        <f t="shared" si="2"/>
        <v>#VALUE!</v>
      </c>
      <c r="AB288" s="56"/>
      <c r="AC288" s="56"/>
    </row>
    <row r="289" spans="1:29" ht="15.75" customHeight="1">
      <c r="A289" s="71"/>
      <c r="B289" s="71" t="s">
        <v>652</v>
      </c>
      <c r="C289" s="107" t="s">
        <v>2665</v>
      </c>
      <c r="D289" s="72" t="s">
        <v>53</v>
      </c>
      <c r="E289" s="72">
        <v>1</v>
      </c>
      <c r="F289" s="73">
        <v>500</v>
      </c>
      <c r="G289" s="74" t="s">
        <v>54</v>
      </c>
      <c r="H289" s="86">
        <v>46174</v>
      </c>
      <c r="I289" s="75" t="s">
        <v>101</v>
      </c>
      <c r="J289" s="75" t="s">
        <v>56</v>
      </c>
      <c r="K289" s="75" t="s">
        <v>858</v>
      </c>
      <c r="L289" s="75" t="s">
        <v>91</v>
      </c>
      <c r="M289" s="64" t="s">
        <v>2451</v>
      </c>
      <c r="N289" s="69" t="s">
        <v>951</v>
      </c>
      <c r="O289" s="44" t="s">
        <v>2452</v>
      </c>
      <c r="P289" s="44"/>
      <c r="Q289" s="44"/>
      <c r="R289" s="45" t="str">
        <f t="array" ref="R289">IFERROR(INDEX('BANCO DE DADOS'!$C$3:$C305,MATCH(C289,'BANCO DE DADOS'!$B$3:$B305,0),0),"")</f>
        <v/>
      </c>
      <c r="S289" s="45" t="str">
        <f t="array" ref="S289">IFERROR(INDEX('BANCO DE DADOS'!$D$3:$D305,MATCH(C289,'BANCO DE DADOS'!$B$3:$B305,0),0),"")</f>
        <v/>
      </c>
      <c r="T289" s="44"/>
      <c r="U289" s="44"/>
      <c r="V289" s="45" t="str">
        <f t="array" ref="V289">IFERROR(INDEX(#REF!,MATCH($Q289,#REF!,0)),"")</f>
        <v/>
      </c>
      <c r="W289" s="45" t="str">
        <f t="array" ref="W289">IFERROR(INDEX(#REF!,MATCH($Q289,#REF!,0)),"")</f>
        <v/>
      </c>
      <c r="X289" s="46" t="str">
        <f t="array" ref="X289">IFERROR(INDEX(#REF!,MATCH($Q289,#REF!,0)),"")</f>
        <v/>
      </c>
      <c r="Y289" s="46" t="str">
        <f t="array" ref="Y289">IFERROR(INDEX(#REF!,MATCH($Q289,#REF!,0)),"")</f>
        <v/>
      </c>
      <c r="Z289" s="46" t="str">
        <f t="array" ref="Z289">IFERROR(INDEX(#REF!,MATCH($Q289,#REF!,0)),"")</f>
        <v/>
      </c>
      <c r="AA289" s="46" t="e">
        <f t="shared" si="2"/>
        <v>#VALUE!</v>
      </c>
      <c r="AB289" s="44"/>
      <c r="AC289" s="44"/>
    </row>
    <row r="290" spans="1:29" ht="15.75" customHeight="1">
      <c r="A290" s="47" t="s">
        <v>1584</v>
      </c>
      <c r="B290" s="47" t="s">
        <v>51</v>
      </c>
      <c r="C290" s="60" t="s">
        <v>2666</v>
      </c>
      <c r="D290" s="49" t="s">
        <v>53</v>
      </c>
      <c r="E290" s="49">
        <v>40</v>
      </c>
      <c r="F290" s="50">
        <v>480</v>
      </c>
      <c r="G290" s="51" t="s">
        <v>54</v>
      </c>
      <c r="H290" s="52">
        <v>46174</v>
      </c>
      <c r="I290" s="53" t="s">
        <v>55</v>
      </c>
      <c r="J290" s="53" t="s">
        <v>56</v>
      </c>
      <c r="K290" s="53" t="s">
        <v>164</v>
      </c>
      <c r="L290" s="53" t="s">
        <v>58</v>
      </c>
      <c r="M290" s="54" t="s">
        <v>73</v>
      </c>
      <c r="N290" s="56" t="s">
        <v>951</v>
      </c>
      <c r="O290" s="56" t="s">
        <v>2452</v>
      </c>
      <c r="P290" s="56"/>
      <c r="Q290" s="56"/>
      <c r="R290" s="57" t="s">
        <v>165</v>
      </c>
      <c r="S290" s="57" t="s">
        <v>505</v>
      </c>
      <c r="T290" s="56"/>
      <c r="U290" s="56"/>
      <c r="V290" s="57" t="str">
        <f t="array" ref="V290">IFERROR(INDEX(#REF!,MATCH($Q290,#REF!,0)),"")</f>
        <v/>
      </c>
      <c r="W290" s="57" t="str">
        <f t="array" ref="W290">IFERROR(INDEX(#REF!,MATCH($Q290,#REF!,0)),"")</f>
        <v/>
      </c>
      <c r="X290" s="58" t="str">
        <f t="array" ref="X290">IFERROR(INDEX(#REF!,MATCH($Q290,#REF!,0)),"")</f>
        <v/>
      </c>
      <c r="Y290" s="58" t="str">
        <f t="array" ref="Y290">IFERROR(INDEX(#REF!,MATCH($Q290,#REF!,0)),"")</f>
        <v/>
      </c>
      <c r="Z290" s="58" t="str">
        <f t="array" ref="Z290">IFERROR(INDEX(#REF!,MATCH($Q290,#REF!,0)),"")</f>
        <v/>
      </c>
      <c r="AA290" s="58" t="e">
        <f t="shared" si="2"/>
        <v>#VALUE!</v>
      </c>
      <c r="AB290" s="56"/>
      <c r="AC290" s="56"/>
    </row>
    <row r="291" spans="1:29" ht="15.75" customHeight="1">
      <c r="A291" s="35" t="s">
        <v>1603</v>
      </c>
      <c r="B291" s="35" t="s">
        <v>51</v>
      </c>
      <c r="C291" s="36" t="s">
        <v>2667</v>
      </c>
      <c r="D291" s="37" t="s">
        <v>2668</v>
      </c>
      <c r="E291" s="37">
        <v>20</v>
      </c>
      <c r="F291" s="38">
        <v>480</v>
      </c>
      <c r="G291" s="39" t="s">
        <v>54</v>
      </c>
      <c r="H291" s="40">
        <v>46174</v>
      </c>
      <c r="I291" s="41" t="s">
        <v>55</v>
      </c>
      <c r="J291" s="41" t="s">
        <v>56</v>
      </c>
      <c r="K291" s="41" t="s">
        <v>164</v>
      </c>
      <c r="L291" s="41" t="s">
        <v>91</v>
      </c>
      <c r="M291" s="42" t="s">
        <v>2486</v>
      </c>
      <c r="N291" s="44" t="s">
        <v>951</v>
      </c>
      <c r="O291" s="44" t="s">
        <v>2452</v>
      </c>
      <c r="P291" s="44"/>
      <c r="Q291" s="44"/>
      <c r="R291" s="45" t="s">
        <v>158</v>
      </c>
      <c r="S291" s="45" t="s">
        <v>281</v>
      </c>
      <c r="T291" s="44"/>
      <c r="U291" s="44"/>
      <c r="V291" s="45" t="str">
        <f t="array" ref="V291">IFERROR(INDEX(#REF!,MATCH($Q291,#REF!,0)),"")</f>
        <v/>
      </c>
      <c r="W291" s="45" t="str">
        <f t="array" ref="W291">IFERROR(INDEX(#REF!,MATCH($Q291,#REF!,0)),"")</f>
        <v/>
      </c>
      <c r="X291" s="46" t="str">
        <f t="array" ref="X291">IFERROR(INDEX(#REF!,MATCH($Q291,#REF!,0)),"")</f>
        <v/>
      </c>
      <c r="Y291" s="46" t="str">
        <f t="array" ref="Y291">IFERROR(INDEX(#REF!,MATCH($Q291,#REF!,0)),"")</f>
        <v/>
      </c>
      <c r="Z291" s="46" t="str">
        <f t="array" ref="Z291">IFERROR(INDEX(#REF!,MATCH($Q291,#REF!,0)),"")</f>
        <v/>
      </c>
      <c r="AA291" s="46" t="e">
        <f t="shared" si="2"/>
        <v>#VALUE!</v>
      </c>
      <c r="AB291" s="44"/>
      <c r="AC291" s="44"/>
    </row>
    <row r="292" spans="1:29" ht="15.75" customHeight="1">
      <c r="A292" s="47" t="s">
        <v>1836</v>
      </c>
      <c r="B292" s="47" t="s">
        <v>888</v>
      </c>
      <c r="C292" s="60" t="s">
        <v>2669</v>
      </c>
      <c r="D292" s="49" t="s">
        <v>53</v>
      </c>
      <c r="E292" s="49">
        <v>5</v>
      </c>
      <c r="F292" s="50">
        <v>475</v>
      </c>
      <c r="G292" s="51" t="s">
        <v>54</v>
      </c>
      <c r="H292" s="52">
        <v>46174</v>
      </c>
      <c r="I292" s="53" t="s">
        <v>55</v>
      </c>
      <c r="J292" s="53" t="s">
        <v>56</v>
      </c>
      <c r="K292" s="53" t="s">
        <v>164</v>
      </c>
      <c r="L292" s="53" t="s">
        <v>91</v>
      </c>
      <c r="M292" s="54" t="s">
        <v>148</v>
      </c>
      <c r="N292" s="56" t="s">
        <v>951</v>
      </c>
      <c r="O292" s="56" t="s">
        <v>2452</v>
      </c>
      <c r="P292" s="56"/>
      <c r="Q292" s="56"/>
      <c r="R292" s="57" t="str">
        <f t="array" ref="R292">IFERROR(INDEX('BANCO DE DADOS'!$C$3:$C305,MATCH(C292,'BANCO DE DADOS'!$B$3:$B305,0),0),"")</f>
        <v/>
      </c>
      <c r="S292" s="57" t="s">
        <v>260</v>
      </c>
      <c r="T292" s="56"/>
      <c r="U292" s="56"/>
      <c r="V292" s="57" t="str">
        <f t="array" ref="V292">IFERROR(INDEX(#REF!,MATCH($Q292,#REF!,0)),"")</f>
        <v/>
      </c>
      <c r="W292" s="57" t="str">
        <f t="array" ref="W292">IFERROR(INDEX(#REF!,MATCH($Q292,#REF!,0)),"")</f>
        <v/>
      </c>
      <c r="X292" s="58" t="str">
        <f t="array" ref="X292">IFERROR(INDEX(#REF!,MATCH($Q292,#REF!,0)),"")</f>
        <v/>
      </c>
      <c r="Y292" s="58" t="str">
        <f t="array" ref="Y292">IFERROR(INDEX(#REF!,MATCH($Q292,#REF!,0)),"")</f>
        <v/>
      </c>
      <c r="Z292" s="58" t="str">
        <f t="array" ref="Z292">IFERROR(INDEX(#REF!,MATCH($Q292,#REF!,0)),"")</f>
        <v/>
      </c>
      <c r="AA292" s="58" t="e">
        <f t="shared" si="2"/>
        <v>#VALUE!</v>
      </c>
      <c r="AB292" s="56"/>
      <c r="AC292" s="56"/>
    </row>
    <row r="293" spans="1:29" ht="15.75" customHeight="1">
      <c r="A293" s="71"/>
      <c r="B293" s="71" t="s">
        <v>1521</v>
      </c>
      <c r="C293" s="107" t="s">
        <v>2670</v>
      </c>
      <c r="D293" s="72" t="s">
        <v>53</v>
      </c>
      <c r="E293" s="72">
        <v>2</v>
      </c>
      <c r="F293" s="73">
        <v>442</v>
      </c>
      <c r="G293" s="74" t="s">
        <v>54</v>
      </c>
      <c r="H293" s="86">
        <v>46174</v>
      </c>
      <c r="I293" s="75" t="s">
        <v>101</v>
      </c>
      <c r="J293" s="75" t="s">
        <v>56</v>
      </c>
      <c r="K293" s="75" t="s">
        <v>858</v>
      </c>
      <c r="L293" s="75" t="s">
        <v>84</v>
      </c>
      <c r="M293" s="64" t="s">
        <v>2451</v>
      </c>
      <c r="N293" s="69" t="s">
        <v>951</v>
      </c>
      <c r="O293" s="44" t="s">
        <v>2452</v>
      </c>
      <c r="P293" s="44"/>
      <c r="Q293" s="44"/>
      <c r="R293" s="45" t="str">
        <f t="array" ref="R293">IFERROR(INDEX('BANCO DE DADOS'!$C$3:$C305,MATCH(C293,'BANCO DE DADOS'!$B$3:$B305,0),0),"")</f>
        <v/>
      </c>
      <c r="S293" s="45" t="str">
        <f t="array" ref="S293">IFERROR(INDEX('BANCO DE DADOS'!$D$3:$D305,MATCH(C293,'BANCO DE DADOS'!$B$3:$B305,0),0),"")</f>
        <v/>
      </c>
      <c r="T293" s="44"/>
      <c r="U293" s="44"/>
      <c r="V293" s="45" t="str">
        <f t="array" ref="V293">IFERROR(INDEX(#REF!,MATCH($Q293,#REF!,0)),"")</f>
        <v/>
      </c>
      <c r="W293" s="45" t="str">
        <f t="array" ref="W293">IFERROR(INDEX(#REF!,MATCH($Q293,#REF!,0)),"")</f>
        <v/>
      </c>
      <c r="X293" s="46" t="str">
        <f t="array" ref="X293">IFERROR(INDEX(#REF!,MATCH($Q293,#REF!,0)),"")</f>
        <v/>
      </c>
      <c r="Y293" s="46" t="str">
        <f t="array" ref="Y293">IFERROR(INDEX(#REF!,MATCH($Q293,#REF!,0)),"")</f>
        <v/>
      </c>
      <c r="Z293" s="46" t="str">
        <f t="array" ref="Z293">IFERROR(INDEX(#REF!,MATCH($Q293,#REF!,0)),"")</f>
        <v/>
      </c>
      <c r="AA293" s="46" t="e">
        <f t="shared" si="2"/>
        <v>#VALUE!</v>
      </c>
      <c r="AB293" s="44"/>
      <c r="AC293" s="44"/>
    </row>
    <row r="294" spans="1:29" ht="15.75" customHeight="1">
      <c r="A294" s="76"/>
      <c r="B294" s="76" t="s">
        <v>1521</v>
      </c>
      <c r="C294" s="113" t="s">
        <v>2664</v>
      </c>
      <c r="D294" s="77" t="s">
        <v>53</v>
      </c>
      <c r="E294" s="77">
        <v>1</v>
      </c>
      <c r="F294" s="78">
        <v>430</v>
      </c>
      <c r="G294" s="79" t="s">
        <v>54</v>
      </c>
      <c r="H294" s="87">
        <v>46174</v>
      </c>
      <c r="I294" s="61" t="s">
        <v>101</v>
      </c>
      <c r="J294" s="61" t="s">
        <v>56</v>
      </c>
      <c r="K294" s="61" t="s">
        <v>858</v>
      </c>
      <c r="L294" s="61" t="s">
        <v>91</v>
      </c>
      <c r="M294" s="62" t="s">
        <v>2451</v>
      </c>
      <c r="N294" s="70" t="s">
        <v>951</v>
      </c>
      <c r="O294" s="56" t="s">
        <v>2452</v>
      </c>
      <c r="P294" s="56"/>
      <c r="Q294" s="56"/>
      <c r="R294" s="57" t="str">
        <f t="array" ref="R294">IFERROR(INDEX('BANCO DE DADOS'!$C$3:$C305,MATCH(C294,'BANCO DE DADOS'!$B$3:$B305,0),0),"")</f>
        <v/>
      </c>
      <c r="S294" s="57" t="str">
        <f t="array" ref="S294">IFERROR(INDEX('BANCO DE DADOS'!$D$3:$D305,MATCH(C294,'BANCO DE DADOS'!$B$3:$B305,0),0),"")</f>
        <v/>
      </c>
      <c r="T294" s="56"/>
      <c r="U294" s="56"/>
      <c r="V294" s="57" t="str">
        <f t="array" ref="V294">IFERROR(INDEX(#REF!,MATCH($Q294,#REF!,0)),"")</f>
        <v/>
      </c>
      <c r="W294" s="57" t="str">
        <f t="array" ref="W294">IFERROR(INDEX(#REF!,MATCH($Q294,#REF!,0)),"")</f>
        <v/>
      </c>
      <c r="X294" s="58" t="str">
        <f t="array" ref="X294">IFERROR(INDEX(#REF!,MATCH($Q294,#REF!,0)),"")</f>
        <v/>
      </c>
      <c r="Y294" s="58" t="str">
        <f t="array" ref="Y294">IFERROR(INDEX(#REF!,MATCH($Q294,#REF!,0)),"")</f>
        <v/>
      </c>
      <c r="Z294" s="58" t="str">
        <f t="array" ref="Z294">IFERROR(INDEX(#REF!,MATCH($Q294,#REF!,0)),"")</f>
        <v/>
      </c>
      <c r="AA294" s="58" t="e">
        <f t="shared" si="2"/>
        <v>#VALUE!</v>
      </c>
      <c r="AB294" s="56"/>
      <c r="AC294" s="56"/>
    </row>
    <row r="295" spans="1:29" ht="15.75" customHeight="1">
      <c r="A295" s="71"/>
      <c r="B295" s="71" t="s">
        <v>652</v>
      </c>
      <c r="C295" s="107" t="s">
        <v>2671</v>
      </c>
      <c r="D295" s="72" t="s">
        <v>53</v>
      </c>
      <c r="E295" s="72">
        <v>1</v>
      </c>
      <c r="F295" s="73">
        <v>400</v>
      </c>
      <c r="G295" s="74" t="s">
        <v>54</v>
      </c>
      <c r="H295" s="86">
        <v>46174</v>
      </c>
      <c r="I295" s="75" t="s">
        <v>101</v>
      </c>
      <c r="J295" s="75" t="s">
        <v>56</v>
      </c>
      <c r="K295" s="75" t="s">
        <v>858</v>
      </c>
      <c r="L295" s="75" t="s">
        <v>91</v>
      </c>
      <c r="M295" s="64" t="s">
        <v>2451</v>
      </c>
      <c r="N295" s="69" t="s">
        <v>951</v>
      </c>
      <c r="O295" s="44" t="s">
        <v>2452</v>
      </c>
      <c r="P295" s="44"/>
      <c r="Q295" s="44"/>
      <c r="R295" s="45" t="str">
        <f t="array" ref="R295">IFERROR(INDEX('BANCO DE DADOS'!$C$3:$C305,MATCH(C295,'BANCO DE DADOS'!$B$3:$B305,0),0),"")</f>
        <v/>
      </c>
      <c r="S295" s="45" t="str">
        <f t="array" ref="S295">IFERROR(INDEX('BANCO DE DADOS'!$D$3:$D305,MATCH(C295,'BANCO DE DADOS'!$B$3:$B305,0),0),"")</f>
        <v/>
      </c>
      <c r="T295" s="44"/>
      <c r="U295" s="44"/>
      <c r="V295" s="45" t="str">
        <f t="array" ref="V295">IFERROR(INDEX(#REF!,MATCH($Q295,#REF!,0)),"")</f>
        <v/>
      </c>
      <c r="W295" s="45" t="str">
        <f t="array" ref="W295">IFERROR(INDEX(#REF!,MATCH($Q295,#REF!,0)),"")</f>
        <v/>
      </c>
      <c r="X295" s="46" t="str">
        <f t="array" ref="X295">IFERROR(INDEX(#REF!,MATCH($Q295,#REF!,0)),"")</f>
        <v/>
      </c>
      <c r="Y295" s="46" t="str">
        <f t="array" ref="Y295">IFERROR(INDEX(#REF!,MATCH($Q295,#REF!,0)),"")</f>
        <v/>
      </c>
      <c r="Z295" s="46" t="str">
        <f t="array" ref="Z295">IFERROR(INDEX(#REF!,MATCH($Q295,#REF!,0)),"")</f>
        <v/>
      </c>
      <c r="AA295" s="46" t="e">
        <f t="shared" si="2"/>
        <v>#VALUE!</v>
      </c>
      <c r="AB295" s="44"/>
      <c r="AC295" s="44"/>
    </row>
    <row r="296" spans="1:29" ht="15.75" customHeight="1">
      <c r="A296" s="76"/>
      <c r="B296" s="76" t="s">
        <v>317</v>
      </c>
      <c r="C296" s="113" t="s">
        <v>2672</v>
      </c>
      <c r="D296" s="77" t="s">
        <v>53</v>
      </c>
      <c r="E296" s="77">
        <v>2</v>
      </c>
      <c r="F296" s="78">
        <v>400</v>
      </c>
      <c r="G296" s="79" t="s">
        <v>54</v>
      </c>
      <c r="H296" s="87">
        <v>46174</v>
      </c>
      <c r="I296" s="61" t="s">
        <v>101</v>
      </c>
      <c r="J296" s="61" t="s">
        <v>56</v>
      </c>
      <c r="K296" s="61" t="s">
        <v>858</v>
      </c>
      <c r="L296" s="61" t="s">
        <v>84</v>
      </c>
      <c r="M296" s="62" t="s">
        <v>2451</v>
      </c>
      <c r="N296" s="70" t="s">
        <v>951</v>
      </c>
      <c r="O296" s="56" t="s">
        <v>2452</v>
      </c>
      <c r="P296" s="56"/>
      <c r="Q296" s="56"/>
      <c r="R296" s="57" t="str">
        <f t="array" ref="R296">IFERROR(INDEX('BANCO DE DADOS'!$C$3:$C305,MATCH(C296,'BANCO DE DADOS'!$B$3:$B305,0),0),"")</f>
        <v/>
      </c>
      <c r="S296" s="57" t="str">
        <f t="array" ref="S296">IFERROR(INDEX('BANCO DE DADOS'!$D$3:$D305,MATCH(C296,'BANCO DE DADOS'!$B$3:$B305,0),0),"")</f>
        <v/>
      </c>
      <c r="T296" s="56"/>
      <c r="U296" s="56"/>
      <c r="V296" s="57" t="str">
        <f t="array" ref="V296">IFERROR(INDEX(#REF!,MATCH($Q296,#REF!,0)),"")</f>
        <v/>
      </c>
      <c r="W296" s="57" t="str">
        <f t="array" ref="W296">IFERROR(INDEX(#REF!,MATCH($Q296,#REF!,0)),"")</f>
        <v/>
      </c>
      <c r="X296" s="58" t="str">
        <f t="array" ref="X296">IFERROR(INDEX(#REF!,MATCH($Q296,#REF!,0)),"")</f>
        <v/>
      </c>
      <c r="Y296" s="58" t="str">
        <f t="array" ref="Y296">IFERROR(INDEX(#REF!,MATCH($Q296,#REF!,0)),"")</f>
        <v/>
      </c>
      <c r="Z296" s="58" t="str">
        <f t="array" ref="Z296">IFERROR(INDEX(#REF!,MATCH($Q296,#REF!,0)),"")</f>
        <v/>
      </c>
      <c r="AA296" s="58" t="e">
        <f t="shared" si="2"/>
        <v>#VALUE!</v>
      </c>
      <c r="AB296" s="56"/>
      <c r="AC296" s="56"/>
    </row>
    <row r="297" spans="1:29" ht="15.75" customHeight="1">
      <c r="A297" s="71"/>
      <c r="B297" s="71" t="s">
        <v>440</v>
      </c>
      <c r="C297" s="107" t="s">
        <v>2673</v>
      </c>
      <c r="D297" s="72" t="s">
        <v>53</v>
      </c>
      <c r="E297" s="72">
        <v>1</v>
      </c>
      <c r="F297" s="73">
        <v>373</v>
      </c>
      <c r="G297" s="74" t="s">
        <v>54</v>
      </c>
      <c r="H297" s="86">
        <v>46174</v>
      </c>
      <c r="I297" s="75" t="s">
        <v>101</v>
      </c>
      <c r="J297" s="75" t="s">
        <v>56</v>
      </c>
      <c r="K297" s="75" t="s">
        <v>858</v>
      </c>
      <c r="L297" s="75" t="s">
        <v>91</v>
      </c>
      <c r="M297" s="64" t="s">
        <v>2451</v>
      </c>
      <c r="N297" s="69" t="s">
        <v>951</v>
      </c>
      <c r="O297" s="44" t="s">
        <v>2452</v>
      </c>
      <c r="P297" s="44"/>
      <c r="Q297" s="44"/>
      <c r="R297" s="45" t="str">
        <f t="array" ref="R297">IFERROR(INDEX('BANCO DE DADOS'!$C$3:$C305,MATCH(C297,'BANCO DE DADOS'!$B$3:$B305,0),0),"")</f>
        <v/>
      </c>
      <c r="S297" s="45" t="str">
        <f t="array" ref="S297">IFERROR(INDEX('BANCO DE DADOS'!$D$3:$D305,MATCH(C297,'BANCO DE DADOS'!$B$3:$B305,0),0),"")</f>
        <v/>
      </c>
      <c r="T297" s="44"/>
      <c r="U297" s="44"/>
      <c r="V297" s="45" t="str">
        <f t="array" ref="V297">IFERROR(INDEX(#REF!,MATCH($Q297,#REF!,0)),"")</f>
        <v/>
      </c>
      <c r="W297" s="45" t="str">
        <f t="array" ref="W297">IFERROR(INDEX(#REF!,MATCH($Q297,#REF!,0)),"")</f>
        <v/>
      </c>
      <c r="X297" s="46" t="str">
        <f t="array" ref="X297">IFERROR(INDEX(#REF!,MATCH($Q297,#REF!,0)),"")</f>
        <v/>
      </c>
      <c r="Y297" s="46" t="str">
        <f t="array" ref="Y297">IFERROR(INDEX(#REF!,MATCH($Q297,#REF!,0)),"")</f>
        <v/>
      </c>
      <c r="Z297" s="46" t="str">
        <f t="array" ref="Z297">IFERROR(INDEX(#REF!,MATCH($Q297,#REF!,0)),"")</f>
        <v/>
      </c>
      <c r="AA297" s="46" t="e">
        <f t="shared" si="2"/>
        <v>#VALUE!</v>
      </c>
      <c r="AB297" s="44"/>
      <c r="AC297" s="44"/>
    </row>
    <row r="298" spans="1:29" ht="15.75" customHeight="1">
      <c r="A298" s="47" t="s">
        <v>1868</v>
      </c>
      <c r="B298" s="47" t="s">
        <v>51</v>
      </c>
      <c r="C298" s="60" t="s">
        <v>2674</v>
      </c>
      <c r="D298" s="49" t="s">
        <v>53</v>
      </c>
      <c r="E298" s="49">
        <v>15</v>
      </c>
      <c r="F298" s="50">
        <v>360</v>
      </c>
      <c r="G298" s="51" t="s">
        <v>54</v>
      </c>
      <c r="H298" s="52">
        <v>46174</v>
      </c>
      <c r="I298" s="53" t="s">
        <v>55</v>
      </c>
      <c r="J298" s="53" t="s">
        <v>56</v>
      </c>
      <c r="K298" s="53" t="s">
        <v>164</v>
      </c>
      <c r="L298" s="53" t="s">
        <v>91</v>
      </c>
      <c r="M298" s="54" t="s">
        <v>2498</v>
      </c>
      <c r="N298" s="56" t="s">
        <v>951</v>
      </c>
      <c r="O298" s="56" t="s">
        <v>2452</v>
      </c>
      <c r="P298" s="56"/>
      <c r="Q298" s="56"/>
      <c r="R298" s="57" t="s">
        <v>322</v>
      </c>
      <c r="S298" s="57" t="s">
        <v>323</v>
      </c>
      <c r="T298" s="56"/>
      <c r="U298" s="56"/>
      <c r="V298" s="57" t="str">
        <f t="array" ref="V298">IFERROR(INDEX(#REF!,MATCH($Q298,#REF!,0)),"")</f>
        <v/>
      </c>
      <c r="W298" s="57" t="str">
        <f t="array" ref="W298">IFERROR(INDEX(#REF!,MATCH($Q298,#REF!,0)),"")</f>
        <v/>
      </c>
      <c r="X298" s="58" t="str">
        <f t="array" ref="X298">IFERROR(INDEX(#REF!,MATCH($Q298,#REF!,0)),"")</f>
        <v/>
      </c>
      <c r="Y298" s="58" t="str">
        <f t="array" ref="Y298">IFERROR(INDEX(#REF!,MATCH($Q298,#REF!,0)),"")</f>
        <v/>
      </c>
      <c r="Z298" s="58" t="str">
        <f t="array" ref="Z298">IFERROR(INDEX(#REF!,MATCH($Q298,#REF!,0)),"")</f>
        <v/>
      </c>
      <c r="AA298" s="58" t="e">
        <f t="shared" si="2"/>
        <v>#VALUE!</v>
      </c>
      <c r="AB298" s="56"/>
      <c r="AC298" s="56"/>
    </row>
    <row r="299" spans="1:29" ht="15.75" customHeight="1">
      <c r="A299" s="71"/>
      <c r="B299" s="71" t="s">
        <v>51</v>
      </c>
      <c r="C299" s="107" t="s">
        <v>533</v>
      </c>
      <c r="D299" s="72" t="s">
        <v>53</v>
      </c>
      <c r="E299" s="72">
        <v>1</v>
      </c>
      <c r="F299" s="73">
        <v>360</v>
      </c>
      <c r="G299" s="74" t="s">
        <v>54</v>
      </c>
      <c r="H299" s="86">
        <v>46235</v>
      </c>
      <c r="I299" s="75" t="s">
        <v>101</v>
      </c>
      <c r="J299" s="75" t="s">
        <v>56</v>
      </c>
      <c r="K299" s="75" t="s">
        <v>858</v>
      </c>
      <c r="L299" s="75" t="s">
        <v>91</v>
      </c>
      <c r="M299" s="64" t="s">
        <v>2451</v>
      </c>
      <c r="N299" s="69" t="s">
        <v>951</v>
      </c>
      <c r="O299" s="44" t="s">
        <v>2452</v>
      </c>
      <c r="P299" s="44"/>
      <c r="Q299" s="44"/>
      <c r="R299" s="45" t="str">
        <f t="array" ref="R299">IFERROR(INDEX('BANCO DE DADOS'!$C$3:$C305,MATCH(C299,'BANCO DE DADOS'!$B$3:$B305,0),0),"")</f>
        <v>DOP - EPI SALVAMENTO TERRESTRE</v>
      </c>
      <c r="S299" s="45" t="str">
        <f t="array" ref="S299">IFERROR(INDEX('BANCO DE DADOS'!$D$3:$D305,MATCH(C299,'BANCO DE DADOS'!$B$3:$B305,0),0),"")</f>
        <v>COMPRA DE EPI - CORTE DE ARVORES</v>
      </c>
      <c r="T299" s="44"/>
      <c r="U299" s="44"/>
      <c r="V299" s="45" t="str">
        <f t="array" ref="V299">IFERROR(INDEX(#REF!,MATCH($Q299,#REF!,0)),"")</f>
        <v/>
      </c>
      <c r="W299" s="45" t="str">
        <f t="array" ref="W299">IFERROR(INDEX(#REF!,MATCH($Q299,#REF!,0)),"")</f>
        <v/>
      </c>
      <c r="X299" s="46" t="str">
        <f t="array" ref="X299">IFERROR(INDEX(#REF!,MATCH($Q299,#REF!,0)),"")</f>
        <v/>
      </c>
      <c r="Y299" s="46" t="str">
        <f t="array" ref="Y299">IFERROR(INDEX(#REF!,MATCH($Q299,#REF!,0)),"")</f>
        <v/>
      </c>
      <c r="Z299" s="46" t="str">
        <f t="array" ref="Z299">IFERROR(INDEX(#REF!,MATCH($Q299,#REF!,0)),"")</f>
        <v/>
      </c>
      <c r="AA299" s="46" t="e">
        <f t="shared" si="2"/>
        <v>#VALUE!</v>
      </c>
      <c r="AB299" s="44"/>
      <c r="AC299" s="44"/>
    </row>
    <row r="300" spans="1:29" ht="15.75" customHeight="1">
      <c r="A300" s="47" t="s">
        <v>1680</v>
      </c>
      <c r="B300" s="47" t="s">
        <v>51</v>
      </c>
      <c r="C300" s="60" t="s">
        <v>2675</v>
      </c>
      <c r="D300" s="49" t="s">
        <v>53</v>
      </c>
      <c r="E300" s="49">
        <v>4</v>
      </c>
      <c r="F300" s="50">
        <v>240</v>
      </c>
      <c r="G300" s="51" t="s">
        <v>54</v>
      </c>
      <c r="H300" s="52">
        <v>46143</v>
      </c>
      <c r="I300" s="53" t="s">
        <v>55</v>
      </c>
      <c r="J300" s="53" t="s">
        <v>56</v>
      </c>
      <c r="K300" s="53" t="s">
        <v>164</v>
      </c>
      <c r="L300" s="53" t="s">
        <v>58</v>
      </c>
      <c r="M300" s="54" t="s">
        <v>73</v>
      </c>
      <c r="N300" s="56" t="s">
        <v>951</v>
      </c>
      <c r="O300" s="56" t="s">
        <v>2452</v>
      </c>
      <c r="P300" s="56"/>
      <c r="Q300" s="56"/>
      <c r="R300" s="57"/>
      <c r="S300" s="57" t="s">
        <v>297</v>
      </c>
      <c r="T300" s="56"/>
      <c r="U300" s="56"/>
      <c r="V300" s="57" t="str">
        <f t="array" ref="V300">IFERROR(INDEX(#REF!,MATCH($Q300,#REF!,0)),"")</f>
        <v/>
      </c>
      <c r="W300" s="57" t="str">
        <f t="array" ref="W300">IFERROR(INDEX(#REF!,MATCH($Q300,#REF!,0)),"")</f>
        <v/>
      </c>
      <c r="X300" s="58" t="str">
        <f t="array" ref="X300">IFERROR(INDEX(#REF!,MATCH($Q300,#REF!,0)),"")</f>
        <v/>
      </c>
      <c r="Y300" s="58" t="str">
        <f t="array" ref="Y300">IFERROR(INDEX(#REF!,MATCH($Q300,#REF!,0)),"")</f>
        <v/>
      </c>
      <c r="Z300" s="58" t="str">
        <f t="array" ref="Z300">IFERROR(INDEX(#REF!,MATCH($Q300,#REF!,0)),"")</f>
        <v/>
      </c>
      <c r="AA300" s="58" t="e">
        <f t="shared" si="2"/>
        <v>#VALUE!</v>
      </c>
      <c r="AB300" s="56"/>
      <c r="AC300" s="56"/>
    </row>
    <row r="301" spans="1:29" ht="15.75" customHeight="1">
      <c r="A301" s="35" t="s">
        <v>1881</v>
      </c>
      <c r="B301" s="35" t="s">
        <v>51</v>
      </c>
      <c r="C301" s="36" t="s">
        <v>2676</v>
      </c>
      <c r="D301" s="37" t="s">
        <v>53</v>
      </c>
      <c r="E301" s="37">
        <v>4</v>
      </c>
      <c r="F301" s="38">
        <v>200</v>
      </c>
      <c r="G301" s="39" t="s">
        <v>54</v>
      </c>
      <c r="H301" s="40">
        <v>46143</v>
      </c>
      <c r="I301" s="41" t="s">
        <v>55</v>
      </c>
      <c r="J301" s="41" t="s">
        <v>56</v>
      </c>
      <c r="K301" s="41" t="s">
        <v>164</v>
      </c>
      <c r="L301" s="41" t="s">
        <v>91</v>
      </c>
      <c r="M301" s="42" t="s">
        <v>2534</v>
      </c>
      <c r="N301" s="44" t="s">
        <v>951</v>
      </c>
      <c r="O301" s="44" t="s">
        <v>2452</v>
      </c>
      <c r="P301" s="44"/>
      <c r="Q301" s="44"/>
      <c r="R301" s="45" t="s">
        <v>322</v>
      </c>
      <c r="S301" s="45" t="s">
        <v>323</v>
      </c>
      <c r="T301" s="44"/>
      <c r="U301" s="44"/>
      <c r="V301" s="45" t="str">
        <f t="array" ref="V301">IFERROR(INDEX(#REF!,MATCH($Q301,#REF!,0)),"")</f>
        <v/>
      </c>
      <c r="W301" s="45" t="str">
        <f t="array" ref="W301">IFERROR(INDEX(#REF!,MATCH($Q301,#REF!,0)),"")</f>
        <v/>
      </c>
      <c r="X301" s="46" t="str">
        <f t="array" ref="X301">IFERROR(INDEX(#REF!,MATCH($Q301,#REF!,0)),"")</f>
        <v/>
      </c>
      <c r="Y301" s="46" t="str">
        <f t="array" ref="Y301">IFERROR(INDEX(#REF!,MATCH($Q301,#REF!,0)),"")</f>
        <v/>
      </c>
      <c r="Z301" s="46" t="str">
        <f t="array" ref="Z301">IFERROR(INDEX(#REF!,MATCH($Q301,#REF!,0)),"")</f>
        <v/>
      </c>
      <c r="AA301" s="46" t="e">
        <f t="shared" si="2"/>
        <v>#VALUE!</v>
      </c>
      <c r="AB301" s="44"/>
      <c r="AC301" s="44"/>
    </row>
    <row r="302" spans="1:29" ht="15.75" customHeight="1">
      <c r="A302" s="76"/>
      <c r="B302" s="76" t="s">
        <v>652</v>
      </c>
      <c r="C302" s="113" t="s">
        <v>2677</v>
      </c>
      <c r="D302" s="77" t="s">
        <v>53</v>
      </c>
      <c r="E302" s="77">
        <v>1</v>
      </c>
      <c r="F302" s="78">
        <v>200</v>
      </c>
      <c r="G302" s="79" t="s">
        <v>54</v>
      </c>
      <c r="H302" s="87">
        <v>46143</v>
      </c>
      <c r="I302" s="61" t="s">
        <v>101</v>
      </c>
      <c r="J302" s="61" t="s">
        <v>56</v>
      </c>
      <c r="K302" s="61" t="s">
        <v>858</v>
      </c>
      <c r="L302" s="61" t="s">
        <v>91</v>
      </c>
      <c r="M302" s="62" t="s">
        <v>2451</v>
      </c>
      <c r="N302" s="70" t="s">
        <v>951</v>
      </c>
      <c r="O302" s="56" t="s">
        <v>2452</v>
      </c>
      <c r="P302" s="56"/>
      <c r="Q302" s="56"/>
      <c r="R302" s="57" t="str">
        <f t="array" ref="R302">IFERROR(INDEX('BANCO DE DADOS'!$C$3:$C305,MATCH(C302,'BANCO DE DADOS'!$B$3:$B305,0),0),"")</f>
        <v/>
      </c>
      <c r="S302" s="57" t="str">
        <f t="array" ref="S302">IFERROR(INDEX('BANCO DE DADOS'!$D$3:$D305,MATCH(C302,'BANCO DE DADOS'!$B$3:$B305,0),0),"")</f>
        <v/>
      </c>
      <c r="T302" s="56"/>
      <c r="U302" s="56"/>
      <c r="V302" s="57" t="str">
        <f t="array" ref="V302">IFERROR(INDEX(#REF!,MATCH($Q302,#REF!,0)),"")</f>
        <v/>
      </c>
      <c r="W302" s="57" t="str">
        <f t="array" ref="W302">IFERROR(INDEX(#REF!,MATCH($Q302,#REF!,0)),"")</f>
        <v/>
      </c>
      <c r="X302" s="58" t="str">
        <f t="array" ref="X302">IFERROR(INDEX(#REF!,MATCH($Q302,#REF!,0)),"")</f>
        <v/>
      </c>
      <c r="Y302" s="58" t="str">
        <f t="array" ref="Y302">IFERROR(INDEX(#REF!,MATCH($Q302,#REF!,0)),"")</f>
        <v/>
      </c>
      <c r="Z302" s="58" t="str">
        <f t="array" ref="Z302">IFERROR(INDEX(#REF!,MATCH($Q302,#REF!,0)),"")</f>
        <v/>
      </c>
      <c r="AA302" s="58" t="e">
        <f t="shared" si="2"/>
        <v>#VALUE!</v>
      </c>
      <c r="AB302" s="56"/>
      <c r="AC302" s="56"/>
    </row>
    <row r="303" spans="1:29" ht="15.75" customHeight="1">
      <c r="A303" s="71"/>
      <c r="B303" s="71" t="s">
        <v>169</v>
      </c>
      <c r="C303" s="107" t="s">
        <v>2678</v>
      </c>
      <c r="D303" s="72" t="s">
        <v>53</v>
      </c>
      <c r="E303" s="72">
        <v>2</v>
      </c>
      <c r="F303" s="73">
        <v>120</v>
      </c>
      <c r="G303" s="74" t="s">
        <v>54</v>
      </c>
      <c r="H303" s="86">
        <v>46143</v>
      </c>
      <c r="I303" s="75" t="s">
        <v>101</v>
      </c>
      <c r="J303" s="75" t="s">
        <v>56</v>
      </c>
      <c r="K303" s="75" t="s">
        <v>858</v>
      </c>
      <c r="L303" s="75" t="s">
        <v>84</v>
      </c>
      <c r="M303" s="64" t="s">
        <v>2451</v>
      </c>
      <c r="N303" s="69" t="s">
        <v>951</v>
      </c>
      <c r="O303" s="44" t="s">
        <v>2452</v>
      </c>
      <c r="P303" s="44"/>
      <c r="Q303" s="44"/>
      <c r="R303" s="45" t="str">
        <f t="array" ref="R303">IFERROR(INDEX('BANCO DE DADOS'!$C$3:$C305,MATCH(C303,'BANCO DE DADOS'!$B$3:$B305,0),0),"")</f>
        <v/>
      </c>
      <c r="S303" s="45" t="str">
        <f t="array" ref="S303">IFERROR(INDEX('BANCO DE DADOS'!$D$3:$D305,MATCH(C303,'BANCO DE DADOS'!$B$3:$B305,0),0),"")</f>
        <v/>
      </c>
      <c r="T303" s="44"/>
      <c r="U303" s="44"/>
      <c r="V303" s="45" t="str">
        <f t="array" ref="V303">IFERROR(INDEX(#REF!,MATCH($Q303,#REF!,0)),"")</f>
        <v/>
      </c>
      <c r="W303" s="45" t="str">
        <f t="array" ref="W303">IFERROR(INDEX(#REF!,MATCH($Q303,#REF!,0)),"")</f>
        <v/>
      </c>
      <c r="X303" s="46" t="str">
        <f t="array" ref="X303">IFERROR(INDEX(#REF!,MATCH($Q303,#REF!,0)),"")</f>
        <v/>
      </c>
      <c r="Y303" s="46" t="str">
        <f t="array" ref="Y303">IFERROR(INDEX(#REF!,MATCH($Q303,#REF!,0)),"")</f>
        <v/>
      </c>
      <c r="Z303" s="46" t="str">
        <f t="array" ref="Z303">IFERROR(INDEX(#REF!,MATCH($Q303,#REF!,0)),"")</f>
        <v/>
      </c>
      <c r="AA303" s="46" t="e">
        <f t="shared" si="2"/>
        <v>#VALUE!</v>
      </c>
      <c r="AB303" s="44"/>
      <c r="AC303" s="44"/>
    </row>
    <row r="304" spans="1:29" ht="15.75" customHeight="1">
      <c r="A304" s="71"/>
      <c r="B304" s="71" t="s">
        <v>652</v>
      </c>
      <c r="C304" s="107" t="s">
        <v>2679</v>
      </c>
      <c r="D304" s="108" t="s">
        <v>53</v>
      </c>
      <c r="E304" s="108">
        <v>5</v>
      </c>
      <c r="F304" s="146">
        <v>100</v>
      </c>
      <c r="G304" s="104" t="s">
        <v>54</v>
      </c>
      <c r="H304" s="110">
        <v>46143</v>
      </c>
      <c r="I304" s="101" t="s">
        <v>101</v>
      </c>
      <c r="J304" s="101" t="s">
        <v>56</v>
      </c>
      <c r="K304" s="101" t="s">
        <v>164</v>
      </c>
      <c r="L304" s="101" t="s">
        <v>91</v>
      </c>
      <c r="M304" s="111" t="s">
        <v>2451</v>
      </c>
      <c r="N304" s="69" t="s">
        <v>951</v>
      </c>
      <c r="O304" s="44" t="s">
        <v>2452</v>
      </c>
      <c r="P304" s="44"/>
      <c r="Q304" s="44"/>
      <c r="R304" s="45" t="str">
        <f t="array" ref="R304">IFERROR(INDEX('BANCO DE DADOS'!$C$3:$C305,MATCH(C304,'BANCO DE DADOS'!$B$3:$B305,0),0),"")</f>
        <v>PREFEITURA DAL - MATERIAL DE JARDINAGEM</v>
      </c>
      <c r="S304" s="45" t="str">
        <f t="array" ref="S304">IFERROR(INDEX('BANCO DE DADOS'!$D$3:$D305,MATCH(C304,'BANCO DE DADOS'!$B$3:$B305,0),0),"")</f>
        <v>COMPRA DE EQUIPAMENTOS DE IRRIGAÇÃO E JARDINAGEM</v>
      </c>
      <c r="T304" s="44"/>
      <c r="U304" s="44"/>
      <c r="V304" s="45" t="str">
        <f t="array" ref="V304">IFERROR(INDEX(#REF!,MATCH($Q304,#REF!,0)),"")</f>
        <v/>
      </c>
      <c r="W304" s="45" t="str">
        <f t="array" ref="W304">IFERROR(INDEX(#REF!,MATCH($Q304,#REF!,0)),"")</f>
        <v/>
      </c>
      <c r="X304" s="46" t="str">
        <f t="array" ref="X304">IFERROR(INDEX(#REF!,MATCH($Q304,#REF!,0)),"")</f>
        <v/>
      </c>
      <c r="Y304" s="46" t="str">
        <f t="array" ref="Y304">IFERROR(INDEX(#REF!,MATCH($Q304,#REF!,0)),"")</f>
        <v/>
      </c>
      <c r="Z304" s="46" t="str">
        <f t="array" ref="Z304">IFERROR(INDEX(#REF!,MATCH($Q304,#REF!,0)),"")</f>
        <v/>
      </c>
      <c r="AA304" s="46" t="e">
        <f t="shared" si="2"/>
        <v>#VALUE!</v>
      </c>
      <c r="AB304" s="44"/>
      <c r="AC304" s="44"/>
    </row>
    <row r="305" spans="1:29" ht="15.75" customHeight="1">
      <c r="A305" s="47" t="s">
        <v>1916</v>
      </c>
      <c r="B305" s="47" t="s">
        <v>888</v>
      </c>
      <c r="C305" s="60" t="s">
        <v>2680</v>
      </c>
      <c r="D305" s="49" t="s">
        <v>53</v>
      </c>
      <c r="E305" s="49">
        <v>2</v>
      </c>
      <c r="F305" s="50">
        <v>100</v>
      </c>
      <c r="G305" s="51" t="s">
        <v>54</v>
      </c>
      <c r="H305" s="52">
        <v>46143</v>
      </c>
      <c r="I305" s="53" t="s">
        <v>55</v>
      </c>
      <c r="J305" s="53" t="s">
        <v>56</v>
      </c>
      <c r="K305" s="53" t="s">
        <v>164</v>
      </c>
      <c r="L305" s="53" t="s">
        <v>91</v>
      </c>
      <c r="M305" s="54" t="s">
        <v>109</v>
      </c>
      <c r="N305" s="56" t="s">
        <v>951</v>
      </c>
      <c r="O305" s="56" t="s">
        <v>2452</v>
      </c>
      <c r="P305" s="56"/>
      <c r="Q305" s="56"/>
      <c r="R305" s="57" t="str">
        <f t="array" ref="R305">IFERROR(INDEX('BANCO DE DADOS'!$C$3:$C305,MATCH(C305,'BANCO DE DADOS'!$B$3:$B305,0),0),"")</f>
        <v/>
      </c>
      <c r="S305" s="57" t="s">
        <v>655</v>
      </c>
      <c r="T305" s="56"/>
      <c r="U305" s="56"/>
      <c r="V305" s="57" t="str">
        <f t="array" ref="V305">IFERROR(INDEX(#REF!,MATCH($Q305,#REF!,0)),"")</f>
        <v/>
      </c>
      <c r="W305" s="57" t="str">
        <f t="array" ref="W305">IFERROR(INDEX(#REF!,MATCH($Q305,#REF!,0)),"")</f>
        <v/>
      </c>
      <c r="X305" s="58" t="str">
        <f t="array" ref="X305">IFERROR(INDEX(#REF!,MATCH($Q305,#REF!,0)),"")</f>
        <v/>
      </c>
      <c r="Y305" s="58" t="str">
        <f t="array" ref="Y305">IFERROR(INDEX(#REF!,MATCH($Q305,#REF!,0)),"")</f>
        <v/>
      </c>
      <c r="Z305" s="58" t="str">
        <f t="array" ref="Z305">IFERROR(INDEX(#REF!,MATCH($Q305,#REF!,0)),"")</f>
        <v/>
      </c>
      <c r="AA305" s="58" t="e">
        <f t="shared" si="2"/>
        <v>#VALUE!</v>
      </c>
      <c r="AB305" s="56"/>
      <c r="AC305" s="56"/>
    </row>
  </sheetData>
  <autoFilter ref="A8:AC305" xr:uid="{00000000-0009-0000-0000-000003000000}"/>
  <mergeCells count="2">
    <mergeCell ref="E4:H4"/>
    <mergeCell ref="E5:H5"/>
  </mergeCells>
  <dataValidations count="4">
    <dataValidation type="list" allowBlank="1" showErrorMessage="1" sqref="O9:O305" xr:uid="{00000000-0002-0000-0300-000000000000}">
      <formula1>"VERSÃO 1 (PUBLICADO 06/11/2025),VERSÃO 2 (AGURADANDO PUBLICAÇÃO),SEM PREVISÃO,RETIRADO DO PCA"</formula1>
    </dataValidation>
    <dataValidation type="list" allowBlank="1" showErrorMessage="1" sqref="R9:R82 R84:R102 R104:R305" xr:uid="{00000000-0002-0000-0300-000004000000}">
      <formula1>"ACESSÓRIOS PARA RADIO,ALIMENTICIOS,ALUGUEL DE CONTAINERS,APICULTOR,BANDEIRAS,CAPTURA DE ANIMAIS,CONTRATOS DE MANUTENÇÃO DE AR CONDICIONADO,CORTE DE ARVORE,CORTINA,DRONE,ELETRODOMESTICO,EPI PARA SALVAMENTO EM ALTURAS,EQUIPAMENTO DE AFERIÇÃO,EQUIPAMENTO DE "&amp;"FISIOTERARPIA,EQUIPAMENTO OPERACIONAL,EQUIPAMENTO PARA COMBATE A INCENDIO ESTRUTURAL,EQUIPAMENTO PARA COMBATE A INCENDIO FLORESTAL,EQUIPAMENTO PARA RESGATE AQUATICO,FERRAMENTAS,MATERIAL DE JARDINAGEM,FISIOTERAPIA,MATERIAL DE APH,MATERIAL DE COPA E COZINHA"&amp;",MATERIAL DE EXPEDIENTE,MATERIAL DE LIMPEZA,MATERIAL PARA MANUTENÇÃO ,MERGULHO,METODO START,OBRA,PRODUTO DE LIMPEZA,SOFTWARES,UNIFORME,UTENSILIOS DE COZINHA,VENTILADORES,ITENS PARA ACADEMIA,MOCHILA,BRINDES,EPI,COLCHAO E ACESSORIOS,MATERIAL PARA LIMPEZA AU"&amp;"TOMOTIVA,DESCARTAVEIS,FILTROS,LAMPADA,LGE,RECARGA DE GAS,EQUIPAMENTO PARA LIMPEZA,FERRAMENTAS ELETRICAS"</formula1>
    </dataValidation>
    <dataValidation type="list" allowBlank="1" showErrorMessage="1" sqref="P10 P20 P22 P26 P29 P31 P39 P42:P43 P46 P51:P54 P56:P61 P68:P71 P81 P83:P84 P86 P88:P89 P91 P94 P96 P99:P100 P103:P105 P109 P112 P115:P116 P122 P130 P135 P138 P141 P143:P144 P148 P162 P171 P177:P178 P189 P191 P202 P242:P243 P246 P261 P263 P282:P285 P290:P292 P298 P300:P301 P305" xr:uid="{00000000-0002-0000-0300-000005000000}">
      <formula1>"BAIXA,MÉDIA,ALTA"</formula1>
    </dataValidation>
    <dataValidation type="list" allowBlank="1" showErrorMessage="1" sqref="AC9:AC305" xr:uid="{00000000-0002-0000-0300-000007000000}">
      <formula1>"ENTREGUE,PROCESSAMENTO (GPC/GFO),LICITAÇÃO,AGUARDANDO ENTREGA,GERAR DFD,SETOR REQUISITANTE (DOCUMENTAÇÃO)"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300-000001000000}">
          <x14:formula1>
            <xm:f>Listas!$E$2:$E$33</xm:f>
          </x14:formula1>
          <xm:sqref>J9:J305</xm:sqref>
        </x14:dataValidation>
        <x14:dataValidation type="list" allowBlank="1" showErrorMessage="1" xr:uid="{00000000-0002-0000-0300-000002000000}">
          <x14:formula1>
            <xm:f>Listas!$F$2:$F$88</xm:f>
          </x14:formula1>
          <xm:sqref>K9:K305</xm:sqref>
        </x14:dataValidation>
        <x14:dataValidation type="list" allowBlank="1" showErrorMessage="1" xr:uid="{00000000-0002-0000-0300-000003000000}">
          <x14:formula1>
            <xm:f>Listas!$C$2:$C$8</xm:f>
          </x14:formula1>
          <xm:sqref>L9:L305</xm:sqref>
        </x14:dataValidation>
        <x14:dataValidation type="list" allowBlank="1" showErrorMessage="1" xr:uid="{00000000-0002-0000-0300-000006000000}">
          <x14:formula1>
            <xm:f>Listas!$D$2:$D$9</xm:f>
          </x14:formula1>
          <xm:sqref>I9:I305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N1104"/>
  <sheetViews>
    <sheetView showGridLines="0" tabSelected="1" workbookViewId="0">
      <pane xSplit="3" ySplit="11" topLeftCell="D369" activePane="bottomRight" state="frozen"/>
      <selection pane="topRight" activeCell="D1" sqref="D1"/>
      <selection pane="bottomLeft" activeCell="A12" sqref="A12"/>
      <selection pane="bottomRight" activeCell="F365" sqref="F365"/>
    </sheetView>
  </sheetViews>
  <sheetFormatPr defaultColWidth="12.5703125" defaultRowHeight="15" customHeight="1"/>
  <cols>
    <col min="1" max="2" width="19.7109375" customWidth="1"/>
    <col min="3" max="3" width="31.85546875" customWidth="1"/>
    <col min="4" max="4" width="14.85546875" customWidth="1"/>
    <col min="5" max="5" width="13" customWidth="1"/>
    <col min="6" max="6" width="27" customWidth="1"/>
    <col min="7" max="7" width="17.85546875" customWidth="1"/>
    <col min="8" max="8" width="12.42578125" customWidth="1"/>
    <col min="9" max="9" width="16.7109375" customWidth="1"/>
    <col min="10" max="10" width="12.42578125" customWidth="1"/>
    <col min="11" max="11" width="21.7109375" customWidth="1"/>
    <col min="12" max="12" width="16.85546875" customWidth="1"/>
    <col min="13" max="13" width="29.42578125" customWidth="1"/>
    <col min="14" max="14" width="15.42578125" customWidth="1"/>
  </cols>
  <sheetData>
    <row r="1" spans="1:14" ht="15.7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45.75" customHeight="1">
      <c r="A2" s="17"/>
      <c r="B2" s="18"/>
      <c r="C2" s="18"/>
      <c r="D2" s="276" t="s">
        <v>19</v>
      </c>
      <c r="E2" s="277"/>
      <c r="F2" s="277"/>
      <c r="G2" s="277"/>
      <c r="H2" s="277"/>
      <c r="I2" s="18"/>
      <c r="J2" s="18"/>
      <c r="K2" s="18"/>
      <c r="L2" s="18"/>
      <c r="M2" s="18"/>
      <c r="N2" s="20"/>
    </row>
    <row r="3" spans="1:14" ht="15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</row>
    <row r="4" spans="1:14" ht="38.25" customHeight="1">
      <c r="A4" s="25"/>
      <c r="B4" s="2"/>
      <c r="C4" s="26" t="s">
        <v>20</v>
      </c>
      <c r="D4" s="27"/>
      <c r="E4" s="273" t="s">
        <v>21</v>
      </c>
      <c r="F4" s="274"/>
      <c r="G4" s="274"/>
      <c r="H4" s="275"/>
      <c r="I4" s="27"/>
      <c r="J4" s="27"/>
      <c r="K4" s="27"/>
      <c r="L4" s="27"/>
      <c r="M4" s="13"/>
      <c r="N4" s="2"/>
    </row>
    <row r="5" spans="1:14" ht="30" customHeight="1">
      <c r="A5" s="25"/>
      <c r="B5" s="2"/>
      <c r="C5" s="26" t="s">
        <v>22</v>
      </c>
      <c r="D5" s="27"/>
      <c r="E5" s="273" t="s">
        <v>23</v>
      </c>
      <c r="F5" s="274"/>
      <c r="G5" s="274"/>
      <c r="H5" s="275"/>
      <c r="I5" s="27"/>
      <c r="J5" s="28"/>
      <c r="L5" s="28"/>
      <c r="M5" s="13"/>
      <c r="N5" s="14"/>
    </row>
    <row r="6" spans="1:14" ht="15.75" customHeight="1">
      <c r="A6" s="13"/>
      <c r="B6" s="13"/>
      <c r="C6" s="13"/>
      <c r="D6" s="13"/>
      <c r="E6" s="13"/>
      <c r="F6" s="13"/>
      <c r="G6" s="13"/>
      <c r="H6" s="13"/>
      <c r="I6" s="13"/>
      <c r="M6" s="13"/>
      <c r="N6" s="14"/>
    </row>
    <row r="7" spans="1:14" ht="15.75" customHeight="1">
      <c r="A7" s="13"/>
      <c r="B7" s="13"/>
      <c r="C7" s="13"/>
      <c r="D7" s="13"/>
      <c r="E7" s="13"/>
      <c r="F7" s="29"/>
      <c r="G7" s="13"/>
      <c r="H7" s="13"/>
      <c r="I7" s="13"/>
      <c r="M7" s="13"/>
      <c r="N7" s="14"/>
    </row>
    <row r="8" spans="1:14" ht="15.75" customHeight="1">
      <c r="A8" s="13"/>
      <c r="B8" s="13"/>
      <c r="C8" s="13"/>
      <c r="D8" s="13"/>
      <c r="E8" s="13"/>
      <c r="F8" s="29"/>
      <c r="G8" s="13"/>
      <c r="H8" s="13"/>
      <c r="I8" s="13"/>
      <c r="M8" s="13"/>
      <c r="N8" s="14"/>
    </row>
    <row r="9" spans="1:14" ht="15.75" customHeight="1">
      <c r="A9" s="13"/>
      <c r="B9" s="13"/>
      <c r="C9" s="13"/>
      <c r="D9" s="13"/>
      <c r="E9" s="13"/>
      <c r="F9" s="29"/>
      <c r="G9" s="13"/>
      <c r="H9" s="13"/>
      <c r="I9" s="13"/>
      <c r="M9" s="13"/>
      <c r="N9" s="14"/>
    </row>
    <row r="10" spans="1:14" ht="15.75" customHeight="1">
      <c r="A10" s="13"/>
      <c r="B10" s="13"/>
      <c r="C10" s="13"/>
      <c r="D10" s="13"/>
      <c r="E10" s="13"/>
      <c r="F10" s="31">
        <f>SUBTOTAL(9,F12:F1104)</f>
        <v>104049276.75</v>
      </c>
      <c r="G10" s="13"/>
      <c r="H10" s="13"/>
      <c r="I10" s="13"/>
      <c r="M10" s="13"/>
      <c r="N10" s="14"/>
    </row>
    <row r="11" spans="1:14" ht="50.25" customHeight="1">
      <c r="A11" s="32" t="s">
        <v>24</v>
      </c>
      <c r="B11" s="32" t="s">
        <v>25</v>
      </c>
      <c r="C11" s="32" t="s">
        <v>26</v>
      </c>
      <c r="D11" s="33" t="s">
        <v>27</v>
      </c>
      <c r="E11" s="33" t="s">
        <v>28</v>
      </c>
      <c r="F11" s="33" t="s">
        <v>29</v>
      </c>
      <c r="G11" s="33" t="s">
        <v>30</v>
      </c>
      <c r="H11" s="32" t="s">
        <v>31</v>
      </c>
      <c r="I11" s="33" t="s">
        <v>32</v>
      </c>
      <c r="J11" s="33"/>
      <c r="K11" s="33"/>
      <c r="L11" s="33" t="s">
        <v>33</v>
      </c>
      <c r="M11" s="33" t="s">
        <v>34</v>
      </c>
      <c r="N11" s="33" t="s">
        <v>35</v>
      </c>
    </row>
    <row r="12" spans="1:14" ht="38.25">
      <c r="A12" s="35" t="s">
        <v>50</v>
      </c>
      <c r="B12" s="35" t="s">
        <v>51</v>
      </c>
      <c r="C12" s="36" t="s">
        <v>52</v>
      </c>
      <c r="D12" s="37" t="s">
        <v>53</v>
      </c>
      <c r="E12" s="37">
        <v>67</v>
      </c>
      <c r="F12" s="38">
        <v>8643</v>
      </c>
      <c r="G12" s="39" t="s">
        <v>54</v>
      </c>
      <c r="H12" s="40">
        <v>46204</v>
      </c>
      <c r="I12" s="41" t="s">
        <v>55</v>
      </c>
      <c r="J12" s="41" t="s">
        <v>56</v>
      </c>
      <c r="K12" s="41" t="s">
        <v>57</v>
      </c>
      <c r="L12" s="41" t="s">
        <v>58</v>
      </c>
      <c r="M12" s="42" t="s">
        <v>59</v>
      </c>
      <c r="N12" s="43" t="s">
        <v>21</v>
      </c>
    </row>
    <row r="13" spans="1:14" ht="38.25">
      <c r="A13" s="35" t="s">
        <v>61</v>
      </c>
      <c r="B13" s="35" t="s">
        <v>51</v>
      </c>
      <c r="C13" s="36" t="s">
        <v>62</v>
      </c>
      <c r="D13" s="37" t="s">
        <v>53</v>
      </c>
      <c r="E13" s="37">
        <v>30</v>
      </c>
      <c r="F13" s="38">
        <v>4620</v>
      </c>
      <c r="G13" s="39" t="s">
        <v>54</v>
      </c>
      <c r="H13" s="40">
        <v>46204</v>
      </c>
      <c r="I13" s="41" t="s">
        <v>55</v>
      </c>
      <c r="J13" s="41" t="s">
        <v>56</v>
      </c>
      <c r="K13" s="41" t="s">
        <v>57</v>
      </c>
      <c r="L13" s="41" t="s">
        <v>58</v>
      </c>
      <c r="M13" s="42" t="s">
        <v>59</v>
      </c>
      <c r="N13" s="43" t="s">
        <v>21</v>
      </c>
    </row>
    <row r="14" spans="1:14" ht="38.25">
      <c r="A14" s="35" t="s">
        <v>63</v>
      </c>
      <c r="B14" s="35" t="s">
        <v>64</v>
      </c>
      <c r="C14" s="59" t="s">
        <v>65</v>
      </c>
      <c r="D14" s="37" t="s">
        <v>53</v>
      </c>
      <c r="E14" s="37">
        <v>1</v>
      </c>
      <c r="F14" s="38">
        <v>160000</v>
      </c>
      <c r="G14" s="39" t="s">
        <v>66</v>
      </c>
      <c r="H14" s="40">
        <v>46266</v>
      </c>
      <c r="I14" s="41" t="s">
        <v>55</v>
      </c>
      <c r="J14" s="41" t="s">
        <v>56</v>
      </c>
      <c r="K14" s="41" t="s">
        <v>67</v>
      </c>
      <c r="L14" s="41" t="s">
        <v>58</v>
      </c>
      <c r="M14" s="42" t="s">
        <v>68</v>
      </c>
      <c r="N14" s="43" t="s">
        <v>21</v>
      </c>
    </row>
    <row r="15" spans="1:14" ht="63.75">
      <c r="A15" s="35" t="s">
        <v>69</v>
      </c>
      <c r="B15" s="35" t="s">
        <v>70</v>
      </c>
      <c r="C15" s="36" t="s">
        <v>71</v>
      </c>
      <c r="D15" s="37" t="s">
        <v>53</v>
      </c>
      <c r="E15" s="37">
        <v>10</v>
      </c>
      <c r="F15" s="38">
        <v>55000</v>
      </c>
      <c r="G15" s="39" t="s">
        <v>54</v>
      </c>
      <c r="H15" s="40">
        <v>46266</v>
      </c>
      <c r="I15" s="41" t="s">
        <v>55</v>
      </c>
      <c r="J15" s="41" t="s">
        <v>56</v>
      </c>
      <c r="K15" s="41" t="s">
        <v>72</v>
      </c>
      <c r="L15" s="41" t="s">
        <v>58</v>
      </c>
      <c r="M15" s="42" t="s">
        <v>73</v>
      </c>
      <c r="N15" s="43" t="s">
        <v>21</v>
      </c>
    </row>
    <row r="16" spans="1:14" ht="63.75">
      <c r="A16" s="35" t="s">
        <v>75</v>
      </c>
      <c r="B16" s="35" t="s">
        <v>64</v>
      </c>
      <c r="C16" s="59" t="s">
        <v>76</v>
      </c>
      <c r="D16" s="37" t="s">
        <v>53</v>
      </c>
      <c r="E16" s="37">
        <v>1</v>
      </c>
      <c r="F16" s="38">
        <v>300000</v>
      </c>
      <c r="G16" s="39" t="s">
        <v>66</v>
      </c>
      <c r="H16" s="40">
        <v>46266</v>
      </c>
      <c r="I16" s="41" t="s">
        <v>55</v>
      </c>
      <c r="J16" s="41" t="s">
        <v>56</v>
      </c>
      <c r="K16" s="41" t="s">
        <v>72</v>
      </c>
      <c r="L16" s="41" t="s">
        <v>58</v>
      </c>
      <c r="M16" s="42" t="s">
        <v>77</v>
      </c>
      <c r="N16" s="43" t="s">
        <v>21</v>
      </c>
    </row>
    <row r="17" spans="1:14" ht="63.75">
      <c r="A17" s="35" t="s">
        <v>78</v>
      </c>
      <c r="B17" s="35" t="s">
        <v>64</v>
      </c>
      <c r="C17" s="59" t="s">
        <v>79</v>
      </c>
      <c r="D17" s="37" t="s">
        <v>53</v>
      </c>
      <c r="E17" s="37">
        <v>1</v>
      </c>
      <c r="F17" s="38">
        <v>90000</v>
      </c>
      <c r="G17" s="39" t="s">
        <v>66</v>
      </c>
      <c r="H17" s="40">
        <v>46266</v>
      </c>
      <c r="I17" s="41" t="s">
        <v>55</v>
      </c>
      <c r="J17" s="41" t="s">
        <v>56</v>
      </c>
      <c r="K17" s="41" t="s">
        <v>72</v>
      </c>
      <c r="L17" s="41" t="s">
        <v>58</v>
      </c>
      <c r="M17" s="42" t="s">
        <v>80</v>
      </c>
      <c r="N17" s="43" t="s">
        <v>21</v>
      </c>
    </row>
    <row r="18" spans="1:14" ht="38.25">
      <c r="A18" s="35" t="s">
        <v>81</v>
      </c>
      <c r="B18" s="35" t="s">
        <v>64</v>
      </c>
      <c r="C18" s="59" t="s">
        <v>82</v>
      </c>
      <c r="D18" s="37" t="s">
        <v>53</v>
      </c>
      <c r="E18" s="37">
        <v>1</v>
      </c>
      <c r="F18" s="38">
        <v>1400000</v>
      </c>
      <c r="G18" s="39" t="s">
        <v>66</v>
      </c>
      <c r="H18" s="40">
        <v>46266</v>
      </c>
      <c r="I18" s="41" t="s">
        <v>55</v>
      </c>
      <c r="J18" s="41" t="s">
        <v>56</v>
      </c>
      <c r="K18" s="41" t="s">
        <v>83</v>
      </c>
      <c r="L18" s="41" t="s">
        <v>84</v>
      </c>
      <c r="M18" s="42" t="s">
        <v>85</v>
      </c>
      <c r="N18" s="43" t="s">
        <v>21</v>
      </c>
    </row>
    <row r="19" spans="1:14" ht="38.25">
      <c r="A19" s="35" t="s">
        <v>89</v>
      </c>
      <c r="B19" s="35" t="s">
        <v>64</v>
      </c>
      <c r="C19" s="59" t="s">
        <v>90</v>
      </c>
      <c r="D19" s="37" t="s">
        <v>53</v>
      </c>
      <c r="E19" s="37">
        <v>1</v>
      </c>
      <c r="F19" s="38">
        <v>1100000</v>
      </c>
      <c r="G19" s="39" t="s">
        <v>66</v>
      </c>
      <c r="H19" s="40">
        <v>46266</v>
      </c>
      <c r="I19" s="41" t="s">
        <v>55</v>
      </c>
      <c r="J19" s="41" t="s">
        <v>56</v>
      </c>
      <c r="K19" s="41" t="s">
        <v>83</v>
      </c>
      <c r="L19" s="41" t="s">
        <v>91</v>
      </c>
      <c r="M19" s="42" t="s">
        <v>85</v>
      </c>
      <c r="N19" s="43" t="s">
        <v>21</v>
      </c>
    </row>
    <row r="20" spans="1:14" ht="38.25">
      <c r="A20" s="35" t="s">
        <v>92</v>
      </c>
      <c r="B20" s="35" t="s">
        <v>93</v>
      </c>
      <c r="C20" s="36" t="s">
        <v>94</v>
      </c>
      <c r="D20" s="37" t="s">
        <v>53</v>
      </c>
      <c r="E20" s="37">
        <v>1</v>
      </c>
      <c r="F20" s="38">
        <v>48672.09</v>
      </c>
      <c r="G20" s="39" t="s">
        <v>54</v>
      </c>
      <c r="H20" s="40">
        <v>46266</v>
      </c>
      <c r="I20" s="41" t="s">
        <v>55</v>
      </c>
      <c r="J20" s="75" t="s">
        <v>56</v>
      </c>
      <c r="K20" s="75" t="s">
        <v>83</v>
      </c>
      <c r="L20" s="75" t="s">
        <v>58</v>
      </c>
      <c r="M20" s="64" t="s">
        <v>95</v>
      </c>
      <c r="N20" s="43" t="s">
        <v>21</v>
      </c>
    </row>
    <row r="21" spans="1:14" ht="38.25">
      <c r="A21" s="35" t="s">
        <v>98</v>
      </c>
      <c r="B21" s="44" t="s">
        <v>99</v>
      </c>
      <c r="C21" s="36" t="s">
        <v>100</v>
      </c>
      <c r="D21" s="37" t="s">
        <v>53</v>
      </c>
      <c r="E21" s="37">
        <v>3</v>
      </c>
      <c r="F21" s="38">
        <v>10000</v>
      </c>
      <c r="G21" s="39" t="s">
        <v>54</v>
      </c>
      <c r="H21" s="40">
        <v>46266</v>
      </c>
      <c r="I21" s="41" t="s">
        <v>101</v>
      </c>
      <c r="J21" s="41" t="s">
        <v>56</v>
      </c>
      <c r="K21" s="41" t="s">
        <v>83</v>
      </c>
      <c r="L21" s="41" t="s">
        <v>58</v>
      </c>
      <c r="M21" s="42" t="s">
        <v>102</v>
      </c>
      <c r="N21" s="43" t="s">
        <v>21</v>
      </c>
    </row>
    <row r="22" spans="1:14" ht="38.25">
      <c r="A22" s="35" t="s">
        <v>105</v>
      </c>
      <c r="B22" s="35" t="s">
        <v>106</v>
      </c>
      <c r="C22" s="36" t="s">
        <v>107</v>
      </c>
      <c r="D22" s="37" t="s">
        <v>108</v>
      </c>
      <c r="E22" s="37">
        <v>330</v>
      </c>
      <c r="F22" s="38">
        <v>9900</v>
      </c>
      <c r="G22" s="39" t="s">
        <v>54</v>
      </c>
      <c r="H22" s="40">
        <v>46204</v>
      </c>
      <c r="I22" s="41" t="s">
        <v>55</v>
      </c>
      <c r="J22" s="41" t="s">
        <v>56</v>
      </c>
      <c r="K22" s="41" t="s">
        <v>83</v>
      </c>
      <c r="L22" s="41" t="s">
        <v>58</v>
      </c>
      <c r="M22" s="42" t="s">
        <v>109</v>
      </c>
      <c r="N22" s="43" t="s">
        <v>21</v>
      </c>
    </row>
    <row r="23" spans="1:14" ht="38.25">
      <c r="A23" s="35" t="s">
        <v>111</v>
      </c>
      <c r="B23" s="35" t="s">
        <v>51</v>
      </c>
      <c r="C23" s="36" t="s">
        <v>112</v>
      </c>
      <c r="D23" s="37" t="s">
        <v>53</v>
      </c>
      <c r="E23" s="37">
        <v>206</v>
      </c>
      <c r="F23" s="38">
        <v>30900</v>
      </c>
      <c r="G23" s="39" t="s">
        <v>54</v>
      </c>
      <c r="H23" s="40">
        <v>46235</v>
      </c>
      <c r="I23" s="41" t="s">
        <v>55</v>
      </c>
      <c r="J23" s="41" t="s">
        <v>56</v>
      </c>
      <c r="K23" s="41" t="s">
        <v>83</v>
      </c>
      <c r="L23" s="41" t="s">
        <v>58</v>
      </c>
      <c r="M23" s="42" t="s">
        <v>59</v>
      </c>
      <c r="N23" s="43" t="s">
        <v>21</v>
      </c>
    </row>
    <row r="24" spans="1:14" ht="38.25">
      <c r="A24" s="35" t="s">
        <v>114</v>
      </c>
      <c r="B24" s="35" t="s">
        <v>64</v>
      </c>
      <c r="C24" s="59" t="s">
        <v>115</v>
      </c>
      <c r="D24" s="37" t="s">
        <v>53</v>
      </c>
      <c r="E24" s="37">
        <v>1</v>
      </c>
      <c r="F24" s="38">
        <v>1000000</v>
      </c>
      <c r="G24" s="39" t="s">
        <v>66</v>
      </c>
      <c r="H24" s="40">
        <v>46266</v>
      </c>
      <c r="I24" s="41" t="s">
        <v>55</v>
      </c>
      <c r="J24" s="41" t="s">
        <v>56</v>
      </c>
      <c r="K24" s="41" t="s">
        <v>83</v>
      </c>
      <c r="L24" s="41" t="s">
        <v>58</v>
      </c>
      <c r="M24" s="42" t="s">
        <v>116</v>
      </c>
      <c r="N24" s="43" t="s">
        <v>21</v>
      </c>
    </row>
    <row r="25" spans="1:14" ht="38.25">
      <c r="A25" s="35" t="s">
        <v>117</v>
      </c>
      <c r="B25" s="35" t="s">
        <v>64</v>
      </c>
      <c r="C25" s="59" t="s">
        <v>118</v>
      </c>
      <c r="D25" s="37" t="s">
        <v>53</v>
      </c>
      <c r="E25" s="37">
        <v>1</v>
      </c>
      <c r="F25" s="38">
        <v>125000</v>
      </c>
      <c r="G25" s="39" t="s">
        <v>66</v>
      </c>
      <c r="H25" s="40">
        <v>46266</v>
      </c>
      <c r="I25" s="41" t="s">
        <v>55</v>
      </c>
      <c r="J25" s="41" t="s">
        <v>56</v>
      </c>
      <c r="K25" s="41" t="s">
        <v>83</v>
      </c>
      <c r="L25" s="41" t="s">
        <v>58</v>
      </c>
      <c r="M25" s="42" t="s">
        <v>116</v>
      </c>
      <c r="N25" s="43" t="s">
        <v>21</v>
      </c>
    </row>
    <row r="26" spans="1:14" ht="216.75">
      <c r="A26" s="35" t="s">
        <v>119</v>
      </c>
      <c r="B26" s="35" t="s">
        <v>64</v>
      </c>
      <c r="C26" s="59" t="s">
        <v>120</v>
      </c>
      <c r="D26" s="37" t="s">
        <v>53</v>
      </c>
      <c r="E26" s="37">
        <v>1</v>
      </c>
      <c r="F26" s="38">
        <v>80000</v>
      </c>
      <c r="G26" s="39" t="s">
        <v>66</v>
      </c>
      <c r="H26" s="40">
        <v>46266</v>
      </c>
      <c r="I26" s="41" t="s">
        <v>55</v>
      </c>
      <c r="J26" s="41" t="s">
        <v>121</v>
      </c>
      <c r="K26" s="41" t="s">
        <v>83</v>
      </c>
      <c r="L26" s="41" t="s">
        <v>58</v>
      </c>
      <c r="M26" s="42" t="s">
        <v>122</v>
      </c>
      <c r="N26" s="43" t="s">
        <v>21</v>
      </c>
    </row>
    <row r="27" spans="1:14" ht="63.75">
      <c r="A27" s="35" t="s">
        <v>123</v>
      </c>
      <c r="B27" s="35" t="s">
        <v>64</v>
      </c>
      <c r="C27" s="59" t="s">
        <v>124</v>
      </c>
      <c r="D27" s="37" t="s">
        <v>53</v>
      </c>
      <c r="E27" s="37">
        <v>1</v>
      </c>
      <c r="F27" s="38">
        <v>12000</v>
      </c>
      <c r="G27" s="39" t="s">
        <v>66</v>
      </c>
      <c r="H27" s="40">
        <v>46235</v>
      </c>
      <c r="I27" s="41" t="s">
        <v>55</v>
      </c>
      <c r="J27" s="41" t="s">
        <v>56</v>
      </c>
      <c r="K27" s="41" t="s">
        <v>83</v>
      </c>
      <c r="L27" s="41" t="s">
        <v>58</v>
      </c>
      <c r="M27" s="42" t="s">
        <v>125</v>
      </c>
      <c r="N27" s="43" t="s">
        <v>21</v>
      </c>
    </row>
    <row r="28" spans="1:14" ht="51">
      <c r="A28" s="35" t="s">
        <v>126</v>
      </c>
      <c r="B28" s="35" t="s">
        <v>64</v>
      </c>
      <c r="C28" s="59" t="s">
        <v>127</v>
      </c>
      <c r="D28" s="37" t="s">
        <v>53</v>
      </c>
      <c r="E28" s="37">
        <v>1</v>
      </c>
      <c r="F28" s="38">
        <v>7000</v>
      </c>
      <c r="G28" s="39" t="s">
        <v>66</v>
      </c>
      <c r="H28" s="40">
        <v>46204</v>
      </c>
      <c r="I28" s="41" t="s">
        <v>55</v>
      </c>
      <c r="J28" s="41" t="s">
        <v>56</v>
      </c>
      <c r="K28" s="41" t="s">
        <v>83</v>
      </c>
      <c r="L28" s="41" t="s">
        <v>58</v>
      </c>
      <c r="M28" s="42" t="s">
        <v>128</v>
      </c>
      <c r="N28" s="43" t="s">
        <v>21</v>
      </c>
    </row>
    <row r="29" spans="1:14" ht="63.75">
      <c r="A29" s="35" t="s">
        <v>129</v>
      </c>
      <c r="B29" s="35" t="s">
        <v>64</v>
      </c>
      <c r="C29" s="59" t="s">
        <v>130</v>
      </c>
      <c r="D29" s="37" t="s">
        <v>53</v>
      </c>
      <c r="E29" s="37">
        <v>1</v>
      </c>
      <c r="F29" s="38">
        <v>400000</v>
      </c>
      <c r="G29" s="39" t="s">
        <v>66</v>
      </c>
      <c r="H29" s="40">
        <v>46266</v>
      </c>
      <c r="I29" s="41" t="s">
        <v>55</v>
      </c>
      <c r="J29" s="41" t="s">
        <v>56</v>
      </c>
      <c r="K29" s="41" t="s">
        <v>131</v>
      </c>
      <c r="L29" s="41" t="s">
        <v>58</v>
      </c>
      <c r="M29" s="42" t="s">
        <v>132</v>
      </c>
      <c r="N29" s="43" t="s">
        <v>21</v>
      </c>
    </row>
    <row r="30" spans="1:14" ht="38.25">
      <c r="A30" s="35" t="s">
        <v>133</v>
      </c>
      <c r="B30" s="35" t="s">
        <v>3</v>
      </c>
      <c r="C30" s="36" t="s">
        <v>134</v>
      </c>
      <c r="D30" s="37" t="s">
        <v>53</v>
      </c>
      <c r="E30" s="37">
        <v>1</v>
      </c>
      <c r="F30" s="38">
        <v>15000</v>
      </c>
      <c r="G30" s="39" t="s">
        <v>54</v>
      </c>
      <c r="H30" s="40">
        <v>46235</v>
      </c>
      <c r="I30" s="41" t="s">
        <v>55</v>
      </c>
      <c r="J30" s="41" t="s">
        <v>56</v>
      </c>
      <c r="K30" s="41" t="s">
        <v>135</v>
      </c>
      <c r="L30" s="41" t="s">
        <v>58</v>
      </c>
      <c r="M30" s="42" t="s">
        <v>136</v>
      </c>
      <c r="N30" s="43" t="s">
        <v>21</v>
      </c>
    </row>
    <row r="31" spans="1:14" ht="38.25">
      <c r="A31" s="35" t="s">
        <v>139</v>
      </c>
      <c r="B31" s="35" t="s">
        <v>106</v>
      </c>
      <c r="C31" s="59" t="s">
        <v>140</v>
      </c>
      <c r="D31" s="37" t="s">
        <v>141</v>
      </c>
      <c r="E31" s="37">
        <v>1</v>
      </c>
      <c r="F31" s="38">
        <v>200000</v>
      </c>
      <c r="G31" s="39" t="s">
        <v>66</v>
      </c>
      <c r="H31" s="40">
        <v>46266</v>
      </c>
      <c r="I31" s="41" t="s">
        <v>55</v>
      </c>
      <c r="J31" s="41" t="s">
        <v>56</v>
      </c>
      <c r="K31" s="41" t="s">
        <v>142</v>
      </c>
      <c r="L31" s="41" t="s">
        <v>58</v>
      </c>
      <c r="M31" s="42" t="s">
        <v>143</v>
      </c>
      <c r="N31" s="43" t="s">
        <v>21</v>
      </c>
    </row>
    <row r="32" spans="1:14" ht="51">
      <c r="A32" s="35" t="s">
        <v>144</v>
      </c>
      <c r="B32" s="35" t="s">
        <v>145</v>
      </c>
      <c r="C32" s="36" t="s">
        <v>146</v>
      </c>
      <c r="D32" s="37" t="s">
        <v>53</v>
      </c>
      <c r="E32" s="37">
        <v>3000</v>
      </c>
      <c r="F32" s="38">
        <v>153354</v>
      </c>
      <c r="G32" s="39" t="s">
        <v>54</v>
      </c>
      <c r="H32" s="40">
        <v>46266</v>
      </c>
      <c r="I32" s="41" t="s">
        <v>55</v>
      </c>
      <c r="J32" s="41" t="s">
        <v>56</v>
      </c>
      <c r="K32" s="41" t="s">
        <v>147</v>
      </c>
      <c r="L32" s="41" t="s">
        <v>58</v>
      </c>
      <c r="M32" s="42" t="s">
        <v>148</v>
      </c>
      <c r="N32" s="43" t="s">
        <v>21</v>
      </c>
    </row>
    <row r="33" spans="1:14" ht="51">
      <c r="A33" s="35" t="s">
        <v>151</v>
      </c>
      <c r="B33" s="35" t="s">
        <v>145</v>
      </c>
      <c r="C33" s="36" t="s">
        <v>152</v>
      </c>
      <c r="D33" s="37" t="s">
        <v>53</v>
      </c>
      <c r="E33" s="37">
        <v>2500</v>
      </c>
      <c r="F33" s="38">
        <v>21250</v>
      </c>
      <c r="G33" s="39" t="s">
        <v>54</v>
      </c>
      <c r="H33" s="40">
        <v>46235</v>
      </c>
      <c r="I33" s="41" t="s">
        <v>55</v>
      </c>
      <c r="J33" s="41" t="s">
        <v>56</v>
      </c>
      <c r="K33" s="41" t="s">
        <v>147</v>
      </c>
      <c r="L33" s="41" t="s">
        <v>58</v>
      </c>
      <c r="M33" s="42" t="s">
        <v>153</v>
      </c>
      <c r="N33" s="43" t="s">
        <v>21</v>
      </c>
    </row>
    <row r="34" spans="1:14" ht="51">
      <c r="A34" s="35" t="s">
        <v>155</v>
      </c>
      <c r="B34" s="35" t="s">
        <v>156</v>
      </c>
      <c r="C34" s="36" t="s">
        <v>157</v>
      </c>
      <c r="D34" s="37" t="s">
        <v>53</v>
      </c>
      <c r="E34" s="37">
        <v>2</v>
      </c>
      <c r="F34" s="38">
        <v>1060.2</v>
      </c>
      <c r="G34" s="39" t="s">
        <v>54</v>
      </c>
      <c r="H34" s="40">
        <v>46174</v>
      </c>
      <c r="I34" s="41" t="s">
        <v>55</v>
      </c>
      <c r="J34" s="41" t="s">
        <v>56</v>
      </c>
      <c r="K34" s="41" t="s">
        <v>147</v>
      </c>
      <c r="L34" s="41" t="s">
        <v>58</v>
      </c>
      <c r="M34" s="42" t="s">
        <v>59</v>
      </c>
      <c r="N34" s="43" t="s">
        <v>21</v>
      </c>
    </row>
    <row r="35" spans="1:14" ht="38.25">
      <c r="A35" s="35" t="s">
        <v>160</v>
      </c>
      <c r="B35" s="35" t="s">
        <v>161</v>
      </c>
      <c r="C35" s="36" t="s">
        <v>162</v>
      </c>
      <c r="D35" s="37" t="s">
        <v>163</v>
      </c>
      <c r="E35" s="37">
        <v>30</v>
      </c>
      <c r="F35" s="38">
        <v>1000</v>
      </c>
      <c r="G35" s="39" t="s">
        <v>54</v>
      </c>
      <c r="H35" s="40">
        <v>46174</v>
      </c>
      <c r="I35" s="41" t="s">
        <v>55</v>
      </c>
      <c r="J35" s="41" t="s">
        <v>56</v>
      </c>
      <c r="K35" s="41" t="s">
        <v>164</v>
      </c>
      <c r="L35" s="41" t="s">
        <v>58</v>
      </c>
      <c r="M35" s="42" t="s">
        <v>148</v>
      </c>
      <c r="N35" s="43" t="s">
        <v>21</v>
      </c>
    </row>
    <row r="36" spans="1:14" ht="38.25">
      <c r="A36" s="35" t="s">
        <v>168</v>
      </c>
      <c r="B36" s="35" t="s">
        <v>169</v>
      </c>
      <c r="C36" s="36" t="s">
        <v>162</v>
      </c>
      <c r="D36" s="37" t="s">
        <v>170</v>
      </c>
      <c r="E36" s="37">
        <v>30</v>
      </c>
      <c r="F36" s="38">
        <v>1000</v>
      </c>
      <c r="G36" s="39" t="s">
        <v>54</v>
      </c>
      <c r="H36" s="40">
        <v>46174</v>
      </c>
      <c r="I36" s="41" t="s">
        <v>55</v>
      </c>
      <c r="J36" s="41" t="s">
        <v>56</v>
      </c>
      <c r="K36" s="41" t="s">
        <v>164</v>
      </c>
      <c r="L36" s="41" t="s">
        <v>58</v>
      </c>
      <c r="M36" s="42" t="s">
        <v>148</v>
      </c>
      <c r="N36" s="43" t="s">
        <v>21</v>
      </c>
    </row>
    <row r="37" spans="1:14" ht="38.25">
      <c r="A37" s="35" t="s">
        <v>171</v>
      </c>
      <c r="B37" s="35" t="s">
        <v>172</v>
      </c>
      <c r="C37" s="36" t="s">
        <v>173</v>
      </c>
      <c r="D37" s="37" t="s">
        <v>163</v>
      </c>
      <c r="E37" s="37">
        <v>20</v>
      </c>
      <c r="F37" s="38">
        <v>600</v>
      </c>
      <c r="G37" s="39" t="s">
        <v>54</v>
      </c>
      <c r="H37" s="40">
        <v>46174</v>
      </c>
      <c r="I37" s="41" t="s">
        <v>55</v>
      </c>
      <c r="J37" s="41" t="s">
        <v>56</v>
      </c>
      <c r="K37" s="41" t="s">
        <v>164</v>
      </c>
      <c r="L37" s="41" t="s">
        <v>58</v>
      </c>
      <c r="M37" s="42" t="s">
        <v>148</v>
      </c>
      <c r="N37" s="43" t="s">
        <v>21</v>
      </c>
    </row>
    <row r="38" spans="1:14" ht="38.25">
      <c r="A38" s="35" t="s">
        <v>174</v>
      </c>
      <c r="B38" s="35" t="s">
        <v>106</v>
      </c>
      <c r="C38" s="36" t="s">
        <v>175</v>
      </c>
      <c r="D38" s="37" t="s">
        <v>176</v>
      </c>
      <c r="E38" s="37">
        <v>150</v>
      </c>
      <c r="F38" s="38">
        <v>6000</v>
      </c>
      <c r="G38" s="39" t="s">
        <v>54</v>
      </c>
      <c r="H38" s="40">
        <v>46204</v>
      </c>
      <c r="I38" s="41" t="s">
        <v>55</v>
      </c>
      <c r="J38" s="41" t="s">
        <v>56</v>
      </c>
      <c r="K38" s="41" t="s">
        <v>164</v>
      </c>
      <c r="L38" s="41" t="s">
        <v>58</v>
      </c>
      <c r="M38" s="42" t="s">
        <v>59</v>
      </c>
      <c r="N38" s="43" t="s">
        <v>21</v>
      </c>
    </row>
    <row r="39" spans="1:14" ht="38.25">
      <c r="A39" s="35" t="s">
        <v>179</v>
      </c>
      <c r="B39" s="35" t="s">
        <v>106</v>
      </c>
      <c r="C39" s="36" t="s">
        <v>180</v>
      </c>
      <c r="D39" s="37" t="s">
        <v>53</v>
      </c>
      <c r="E39" s="37">
        <v>2</v>
      </c>
      <c r="F39" s="38">
        <v>1000</v>
      </c>
      <c r="G39" s="39" t="s">
        <v>54</v>
      </c>
      <c r="H39" s="40">
        <v>46174</v>
      </c>
      <c r="I39" s="41" t="s">
        <v>55</v>
      </c>
      <c r="J39" s="41" t="s">
        <v>56</v>
      </c>
      <c r="K39" s="41" t="s">
        <v>164</v>
      </c>
      <c r="L39" s="41" t="s">
        <v>58</v>
      </c>
      <c r="M39" s="42" t="s">
        <v>59</v>
      </c>
      <c r="N39" s="43" t="s">
        <v>21</v>
      </c>
    </row>
    <row r="40" spans="1:14" ht="38.25">
      <c r="A40" s="35" t="s">
        <v>182</v>
      </c>
      <c r="B40" s="35" t="s">
        <v>106</v>
      </c>
      <c r="C40" s="36" t="s">
        <v>183</v>
      </c>
      <c r="D40" s="37" t="s">
        <v>184</v>
      </c>
      <c r="E40" s="37">
        <v>12</v>
      </c>
      <c r="F40" s="38">
        <v>600</v>
      </c>
      <c r="G40" s="39" t="s">
        <v>54</v>
      </c>
      <c r="H40" s="40">
        <v>46174</v>
      </c>
      <c r="I40" s="41" t="s">
        <v>55</v>
      </c>
      <c r="J40" s="41" t="s">
        <v>56</v>
      </c>
      <c r="K40" s="41" t="s">
        <v>164</v>
      </c>
      <c r="L40" s="41" t="s">
        <v>58</v>
      </c>
      <c r="M40" s="64" t="s">
        <v>95</v>
      </c>
      <c r="N40" s="43" t="s">
        <v>21</v>
      </c>
    </row>
    <row r="41" spans="1:14" ht="38.25">
      <c r="A41" s="35" t="s">
        <v>186</v>
      </c>
      <c r="B41" s="35" t="s">
        <v>106</v>
      </c>
      <c r="C41" s="36" t="s">
        <v>187</v>
      </c>
      <c r="D41" s="37" t="s">
        <v>188</v>
      </c>
      <c r="E41" s="37">
        <v>12</v>
      </c>
      <c r="F41" s="38">
        <v>480</v>
      </c>
      <c r="G41" s="39" t="s">
        <v>54</v>
      </c>
      <c r="H41" s="40">
        <v>46174</v>
      </c>
      <c r="I41" s="41" t="s">
        <v>55</v>
      </c>
      <c r="J41" s="41" t="s">
        <v>56</v>
      </c>
      <c r="K41" s="41" t="s">
        <v>164</v>
      </c>
      <c r="L41" s="41" t="s">
        <v>58</v>
      </c>
      <c r="M41" s="42" t="s">
        <v>59</v>
      </c>
      <c r="N41" s="43" t="s">
        <v>21</v>
      </c>
    </row>
    <row r="42" spans="1:14" ht="38.25">
      <c r="A42" s="35" t="s">
        <v>189</v>
      </c>
      <c r="B42" s="35" t="s">
        <v>106</v>
      </c>
      <c r="C42" s="36" t="s">
        <v>190</v>
      </c>
      <c r="D42" s="37" t="s">
        <v>188</v>
      </c>
      <c r="E42" s="37">
        <v>12</v>
      </c>
      <c r="F42" s="38">
        <v>480</v>
      </c>
      <c r="G42" s="39" t="s">
        <v>54</v>
      </c>
      <c r="H42" s="40">
        <v>46174</v>
      </c>
      <c r="I42" s="41" t="s">
        <v>55</v>
      </c>
      <c r="J42" s="41" t="s">
        <v>56</v>
      </c>
      <c r="K42" s="41" t="s">
        <v>164</v>
      </c>
      <c r="L42" s="41" t="s">
        <v>58</v>
      </c>
      <c r="M42" s="42" t="s">
        <v>59</v>
      </c>
      <c r="N42" s="43" t="s">
        <v>21</v>
      </c>
    </row>
    <row r="43" spans="1:14" ht="38.25">
      <c r="A43" s="35" t="s">
        <v>191</v>
      </c>
      <c r="B43" s="35" t="s">
        <v>106</v>
      </c>
      <c r="C43" s="36" t="s">
        <v>192</v>
      </c>
      <c r="D43" s="37" t="s">
        <v>193</v>
      </c>
      <c r="E43" s="37">
        <v>12</v>
      </c>
      <c r="F43" s="38">
        <v>480</v>
      </c>
      <c r="G43" s="39" t="s">
        <v>54</v>
      </c>
      <c r="H43" s="40">
        <v>46174</v>
      </c>
      <c r="I43" s="41" t="s">
        <v>55</v>
      </c>
      <c r="J43" s="41" t="s">
        <v>56</v>
      </c>
      <c r="K43" s="41" t="s">
        <v>164</v>
      </c>
      <c r="L43" s="41" t="s">
        <v>58</v>
      </c>
      <c r="M43" s="42" t="s">
        <v>148</v>
      </c>
      <c r="N43" s="43" t="s">
        <v>21</v>
      </c>
    </row>
    <row r="44" spans="1:14" ht="38.25">
      <c r="A44" s="35" t="s">
        <v>194</v>
      </c>
      <c r="B44" s="35" t="s">
        <v>106</v>
      </c>
      <c r="C44" s="36" t="s">
        <v>195</v>
      </c>
      <c r="D44" s="37" t="s">
        <v>196</v>
      </c>
      <c r="E44" s="37">
        <v>50</v>
      </c>
      <c r="F44" s="38">
        <v>450</v>
      </c>
      <c r="G44" s="39" t="s">
        <v>54</v>
      </c>
      <c r="H44" s="40">
        <v>46174</v>
      </c>
      <c r="I44" s="41" t="s">
        <v>55</v>
      </c>
      <c r="J44" s="41" t="s">
        <v>56</v>
      </c>
      <c r="K44" s="41" t="s">
        <v>164</v>
      </c>
      <c r="L44" s="41" t="s">
        <v>58</v>
      </c>
      <c r="M44" s="42" t="s">
        <v>73</v>
      </c>
      <c r="N44" s="43" t="s">
        <v>21</v>
      </c>
    </row>
    <row r="45" spans="1:14" ht="38.25">
      <c r="A45" s="35" t="s">
        <v>197</v>
      </c>
      <c r="B45" s="35" t="s">
        <v>106</v>
      </c>
      <c r="C45" s="36" t="s">
        <v>198</v>
      </c>
      <c r="D45" s="37" t="s">
        <v>199</v>
      </c>
      <c r="E45" s="37">
        <v>24</v>
      </c>
      <c r="F45" s="38">
        <v>432</v>
      </c>
      <c r="G45" s="39" t="s">
        <v>54</v>
      </c>
      <c r="H45" s="40">
        <v>46174</v>
      </c>
      <c r="I45" s="41" t="s">
        <v>55</v>
      </c>
      <c r="J45" s="41" t="s">
        <v>56</v>
      </c>
      <c r="K45" s="41" t="s">
        <v>164</v>
      </c>
      <c r="L45" s="41" t="s">
        <v>58</v>
      </c>
      <c r="M45" s="42" t="s">
        <v>73</v>
      </c>
      <c r="N45" s="43" t="s">
        <v>21</v>
      </c>
    </row>
    <row r="46" spans="1:14" ht="38.25">
      <c r="A46" s="35" t="s">
        <v>200</v>
      </c>
      <c r="B46" s="35" t="s">
        <v>106</v>
      </c>
      <c r="C46" s="36" t="s">
        <v>201</v>
      </c>
      <c r="D46" s="37" t="s">
        <v>53</v>
      </c>
      <c r="E46" s="37">
        <v>2</v>
      </c>
      <c r="F46" s="38">
        <v>364</v>
      </c>
      <c r="G46" s="39" t="s">
        <v>54</v>
      </c>
      <c r="H46" s="40">
        <v>46174</v>
      </c>
      <c r="I46" s="41" t="s">
        <v>55</v>
      </c>
      <c r="J46" s="41" t="s">
        <v>56</v>
      </c>
      <c r="K46" s="41" t="s">
        <v>164</v>
      </c>
      <c r="L46" s="41" t="s">
        <v>58</v>
      </c>
      <c r="M46" s="42" t="s">
        <v>59</v>
      </c>
      <c r="N46" s="43" t="s">
        <v>21</v>
      </c>
    </row>
    <row r="47" spans="1:14" ht="38.25">
      <c r="A47" s="35" t="s">
        <v>203</v>
      </c>
      <c r="B47" s="35" t="s">
        <v>106</v>
      </c>
      <c r="C47" s="36" t="s">
        <v>204</v>
      </c>
      <c r="D47" s="37" t="s">
        <v>205</v>
      </c>
      <c r="E47" s="37">
        <v>12</v>
      </c>
      <c r="F47" s="38">
        <v>360</v>
      </c>
      <c r="G47" s="39" t="s">
        <v>54</v>
      </c>
      <c r="H47" s="40">
        <v>46174</v>
      </c>
      <c r="I47" s="41" t="s">
        <v>55</v>
      </c>
      <c r="J47" s="41" t="s">
        <v>56</v>
      </c>
      <c r="K47" s="41" t="s">
        <v>164</v>
      </c>
      <c r="L47" s="41" t="s">
        <v>58</v>
      </c>
      <c r="M47" s="64" t="s">
        <v>95</v>
      </c>
      <c r="N47" s="43" t="s">
        <v>21</v>
      </c>
    </row>
    <row r="48" spans="1:14" ht="38.25">
      <c r="A48" s="35" t="s">
        <v>206</v>
      </c>
      <c r="B48" s="35" t="s">
        <v>106</v>
      </c>
      <c r="C48" s="36" t="s">
        <v>207</v>
      </c>
      <c r="D48" s="37" t="s">
        <v>53</v>
      </c>
      <c r="E48" s="37">
        <v>2</v>
      </c>
      <c r="F48" s="38">
        <v>240</v>
      </c>
      <c r="G48" s="39" t="s">
        <v>54</v>
      </c>
      <c r="H48" s="40">
        <v>46143</v>
      </c>
      <c r="I48" s="41" t="s">
        <v>55</v>
      </c>
      <c r="J48" s="41" t="s">
        <v>56</v>
      </c>
      <c r="K48" s="41" t="s">
        <v>164</v>
      </c>
      <c r="L48" s="41" t="s">
        <v>58</v>
      </c>
      <c r="M48" s="42" t="s">
        <v>59</v>
      </c>
      <c r="N48" s="43" t="s">
        <v>21</v>
      </c>
    </row>
    <row r="49" spans="1:14" ht="38.25">
      <c r="A49" s="35" t="s">
        <v>208</v>
      </c>
      <c r="B49" s="35" t="s">
        <v>106</v>
      </c>
      <c r="C49" s="36" t="s">
        <v>209</v>
      </c>
      <c r="D49" s="37" t="s">
        <v>210</v>
      </c>
      <c r="E49" s="37">
        <v>1</v>
      </c>
      <c r="F49" s="38">
        <v>100</v>
      </c>
      <c r="G49" s="39" t="s">
        <v>54</v>
      </c>
      <c r="H49" s="40">
        <v>46143</v>
      </c>
      <c r="I49" s="41" t="s">
        <v>55</v>
      </c>
      <c r="J49" s="41" t="s">
        <v>56</v>
      </c>
      <c r="K49" s="41" t="s">
        <v>164</v>
      </c>
      <c r="L49" s="41" t="s">
        <v>58</v>
      </c>
      <c r="M49" s="42" t="s">
        <v>148</v>
      </c>
      <c r="N49" s="43" t="s">
        <v>21</v>
      </c>
    </row>
    <row r="50" spans="1:14" ht="38.25">
      <c r="A50" s="35" t="s">
        <v>211</v>
      </c>
      <c r="B50" s="35" t="s">
        <v>106</v>
      </c>
      <c r="C50" s="36" t="s">
        <v>212</v>
      </c>
      <c r="D50" s="37" t="s">
        <v>196</v>
      </c>
      <c r="E50" s="37">
        <v>6</v>
      </c>
      <c r="F50" s="38">
        <v>33</v>
      </c>
      <c r="G50" s="39" t="s">
        <v>54</v>
      </c>
      <c r="H50" s="40">
        <v>46143</v>
      </c>
      <c r="I50" s="41" t="s">
        <v>55</v>
      </c>
      <c r="J50" s="41" t="s">
        <v>56</v>
      </c>
      <c r="K50" s="41" t="s">
        <v>164</v>
      </c>
      <c r="L50" s="41" t="s">
        <v>58</v>
      </c>
      <c r="M50" s="42" t="s">
        <v>136</v>
      </c>
      <c r="N50" s="43" t="s">
        <v>21</v>
      </c>
    </row>
    <row r="51" spans="1:14" ht="38.25">
      <c r="A51" s="35" t="s">
        <v>213</v>
      </c>
      <c r="B51" s="35" t="s">
        <v>106</v>
      </c>
      <c r="C51" s="36" t="s">
        <v>214</v>
      </c>
      <c r="D51" s="37" t="s">
        <v>196</v>
      </c>
      <c r="E51" s="37">
        <v>6</v>
      </c>
      <c r="F51" s="38">
        <v>33</v>
      </c>
      <c r="G51" s="39" t="s">
        <v>54</v>
      </c>
      <c r="H51" s="40">
        <v>46143</v>
      </c>
      <c r="I51" s="41" t="s">
        <v>55</v>
      </c>
      <c r="J51" s="41" t="s">
        <v>56</v>
      </c>
      <c r="K51" s="41" t="s">
        <v>164</v>
      </c>
      <c r="L51" s="41" t="s">
        <v>58</v>
      </c>
      <c r="M51" s="42" t="s">
        <v>136</v>
      </c>
      <c r="N51" s="43" t="s">
        <v>21</v>
      </c>
    </row>
    <row r="52" spans="1:14" ht="38.25">
      <c r="A52" s="35" t="s">
        <v>215</v>
      </c>
      <c r="B52" s="35" t="s">
        <v>70</v>
      </c>
      <c r="C52" s="36" t="s">
        <v>216</v>
      </c>
      <c r="D52" s="37" t="s">
        <v>53</v>
      </c>
      <c r="E52" s="37">
        <v>5</v>
      </c>
      <c r="F52" s="38">
        <v>42875</v>
      </c>
      <c r="G52" s="39" t="s">
        <v>54</v>
      </c>
      <c r="H52" s="40">
        <v>46266</v>
      </c>
      <c r="I52" s="41" t="s">
        <v>55</v>
      </c>
      <c r="J52" s="41" t="s">
        <v>56</v>
      </c>
      <c r="K52" s="41" t="s">
        <v>164</v>
      </c>
      <c r="L52" s="41" t="s">
        <v>58</v>
      </c>
      <c r="M52" s="64" t="s">
        <v>95</v>
      </c>
      <c r="N52" s="43" t="s">
        <v>21</v>
      </c>
    </row>
    <row r="53" spans="1:14" ht="38.25">
      <c r="A53" s="35" t="s">
        <v>218</v>
      </c>
      <c r="B53" s="35" t="s">
        <v>219</v>
      </c>
      <c r="C53" s="36" t="s">
        <v>220</v>
      </c>
      <c r="D53" s="37" t="s">
        <v>53</v>
      </c>
      <c r="E53" s="37">
        <v>20</v>
      </c>
      <c r="F53" s="38">
        <v>32000</v>
      </c>
      <c r="G53" s="39" t="s">
        <v>54</v>
      </c>
      <c r="H53" s="40">
        <v>46235</v>
      </c>
      <c r="I53" s="41" t="s">
        <v>55</v>
      </c>
      <c r="J53" s="41" t="s">
        <v>56</v>
      </c>
      <c r="K53" s="41" t="s">
        <v>164</v>
      </c>
      <c r="L53" s="41" t="s">
        <v>58</v>
      </c>
      <c r="M53" s="42" t="s">
        <v>59</v>
      </c>
      <c r="N53" s="43" t="s">
        <v>21</v>
      </c>
    </row>
    <row r="54" spans="1:14" ht="38.25">
      <c r="A54" s="35" t="s">
        <v>223</v>
      </c>
      <c r="B54" s="35" t="s">
        <v>145</v>
      </c>
      <c r="C54" s="36" t="s">
        <v>224</v>
      </c>
      <c r="D54" s="37" t="s">
        <v>53</v>
      </c>
      <c r="E54" s="37">
        <v>1</v>
      </c>
      <c r="F54" s="38">
        <v>30000</v>
      </c>
      <c r="G54" s="39" t="s">
        <v>54</v>
      </c>
      <c r="H54" s="40">
        <v>46235</v>
      </c>
      <c r="I54" s="41" t="s">
        <v>55</v>
      </c>
      <c r="J54" s="41" t="s">
        <v>56</v>
      </c>
      <c r="K54" s="41" t="s">
        <v>164</v>
      </c>
      <c r="L54" s="41" t="s">
        <v>58</v>
      </c>
      <c r="M54" s="42" t="s">
        <v>73</v>
      </c>
      <c r="N54" s="43" t="s">
        <v>21</v>
      </c>
    </row>
    <row r="55" spans="1:14" ht="38.25">
      <c r="A55" s="35" t="s">
        <v>226</v>
      </c>
      <c r="B55" s="35" t="s">
        <v>51</v>
      </c>
      <c r="C55" s="36" t="s">
        <v>227</v>
      </c>
      <c r="D55" s="37" t="s">
        <v>53</v>
      </c>
      <c r="E55" s="37">
        <v>35</v>
      </c>
      <c r="F55" s="38">
        <v>24500</v>
      </c>
      <c r="G55" s="39" t="s">
        <v>54</v>
      </c>
      <c r="H55" s="40">
        <v>46235</v>
      </c>
      <c r="I55" s="41" t="s">
        <v>55</v>
      </c>
      <c r="J55" s="41" t="s">
        <v>56</v>
      </c>
      <c r="K55" s="41" t="s">
        <v>164</v>
      </c>
      <c r="L55" s="41" t="s">
        <v>58</v>
      </c>
      <c r="M55" s="42" t="s">
        <v>136</v>
      </c>
      <c r="N55" s="43" t="s">
        <v>21</v>
      </c>
    </row>
    <row r="56" spans="1:14" ht="38.25">
      <c r="A56" s="35" t="s">
        <v>230</v>
      </c>
      <c r="B56" s="35" t="s">
        <v>145</v>
      </c>
      <c r="C56" s="36" t="s">
        <v>231</v>
      </c>
      <c r="D56" s="37" t="s">
        <v>53</v>
      </c>
      <c r="E56" s="37">
        <v>480</v>
      </c>
      <c r="F56" s="38">
        <v>21600</v>
      </c>
      <c r="G56" s="39" t="s">
        <v>54</v>
      </c>
      <c r="H56" s="40">
        <v>46235</v>
      </c>
      <c r="I56" s="41" t="s">
        <v>55</v>
      </c>
      <c r="J56" s="41" t="s">
        <v>56</v>
      </c>
      <c r="K56" s="41" t="s">
        <v>164</v>
      </c>
      <c r="L56" s="41" t="s">
        <v>58</v>
      </c>
      <c r="M56" s="42" t="s">
        <v>59</v>
      </c>
      <c r="N56" s="43" t="s">
        <v>21</v>
      </c>
    </row>
    <row r="57" spans="1:14" ht="38.25">
      <c r="A57" s="35" t="s">
        <v>232</v>
      </c>
      <c r="B57" s="35" t="s">
        <v>233</v>
      </c>
      <c r="C57" s="36" t="s">
        <v>234</v>
      </c>
      <c r="D57" s="37" t="s">
        <v>53</v>
      </c>
      <c r="E57" s="37">
        <v>4</v>
      </c>
      <c r="F57" s="38">
        <v>19200</v>
      </c>
      <c r="G57" s="39" t="s">
        <v>54</v>
      </c>
      <c r="H57" s="40">
        <v>46235</v>
      </c>
      <c r="I57" s="41" t="s">
        <v>55</v>
      </c>
      <c r="J57" s="41" t="s">
        <v>56</v>
      </c>
      <c r="K57" s="41" t="s">
        <v>164</v>
      </c>
      <c r="L57" s="41" t="s">
        <v>58</v>
      </c>
      <c r="M57" s="42" t="s">
        <v>73</v>
      </c>
      <c r="N57" s="43" t="s">
        <v>21</v>
      </c>
    </row>
    <row r="58" spans="1:14" ht="38.25">
      <c r="A58" s="35" t="s">
        <v>236</v>
      </c>
      <c r="B58" s="35" t="s">
        <v>237</v>
      </c>
      <c r="C58" s="36" t="s">
        <v>238</v>
      </c>
      <c r="D58" s="37" t="s">
        <v>53</v>
      </c>
      <c r="E58" s="37">
        <v>40</v>
      </c>
      <c r="F58" s="38">
        <v>16000</v>
      </c>
      <c r="G58" s="39" t="s">
        <v>54</v>
      </c>
      <c r="H58" s="40">
        <v>46235</v>
      </c>
      <c r="I58" s="41" t="s">
        <v>55</v>
      </c>
      <c r="J58" s="41" t="s">
        <v>56</v>
      </c>
      <c r="K58" s="41" t="s">
        <v>164</v>
      </c>
      <c r="L58" s="41" t="s">
        <v>58</v>
      </c>
      <c r="M58" s="42" t="s">
        <v>109</v>
      </c>
      <c r="N58" s="43" t="s">
        <v>21</v>
      </c>
    </row>
    <row r="59" spans="1:14" ht="38.25">
      <c r="A59" s="35" t="s">
        <v>240</v>
      </c>
      <c r="B59" s="35" t="s">
        <v>169</v>
      </c>
      <c r="C59" s="36" t="s">
        <v>238</v>
      </c>
      <c r="D59" s="37" t="s">
        <v>53</v>
      </c>
      <c r="E59" s="37">
        <v>40</v>
      </c>
      <c r="F59" s="38">
        <v>16000</v>
      </c>
      <c r="G59" s="39" t="s">
        <v>54</v>
      </c>
      <c r="H59" s="40">
        <v>46235</v>
      </c>
      <c r="I59" s="41" t="s">
        <v>55</v>
      </c>
      <c r="J59" s="41" t="s">
        <v>56</v>
      </c>
      <c r="K59" s="41" t="s">
        <v>164</v>
      </c>
      <c r="L59" s="41" t="s">
        <v>58</v>
      </c>
      <c r="M59" s="42" t="s">
        <v>109</v>
      </c>
      <c r="N59" s="43" t="s">
        <v>21</v>
      </c>
    </row>
    <row r="60" spans="1:14" ht="38.25">
      <c r="A60" s="35" t="s">
        <v>241</v>
      </c>
      <c r="B60" s="35" t="s">
        <v>242</v>
      </c>
      <c r="C60" s="36" t="s">
        <v>238</v>
      </c>
      <c r="D60" s="37" t="s">
        <v>53</v>
      </c>
      <c r="E60" s="37">
        <v>40</v>
      </c>
      <c r="F60" s="38">
        <v>16000</v>
      </c>
      <c r="G60" s="39" t="s">
        <v>54</v>
      </c>
      <c r="H60" s="40">
        <v>46235</v>
      </c>
      <c r="I60" s="41" t="s">
        <v>55</v>
      </c>
      <c r="J60" s="41" t="s">
        <v>56</v>
      </c>
      <c r="K60" s="41" t="s">
        <v>164</v>
      </c>
      <c r="L60" s="41" t="s">
        <v>58</v>
      </c>
      <c r="M60" s="42" t="s">
        <v>109</v>
      </c>
      <c r="N60" s="43" t="s">
        <v>21</v>
      </c>
    </row>
    <row r="61" spans="1:14" ht="38.25">
      <c r="A61" s="35" t="s">
        <v>243</v>
      </c>
      <c r="B61" s="35" t="s">
        <v>161</v>
      </c>
      <c r="C61" s="36" t="s">
        <v>220</v>
      </c>
      <c r="D61" s="37" t="s">
        <v>53</v>
      </c>
      <c r="E61" s="37">
        <v>10</v>
      </c>
      <c r="F61" s="38">
        <v>16000</v>
      </c>
      <c r="G61" s="39" t="s">
        <v>54</v>
      </c>
      <c r="H61" s="40">
        <v>46235</v>
      </c>
      <c r="I61" s="41" t="s">
        <v>55</v>
      </c>
      <c r="J61" s="41" t="s">
        <v>56</v>
      </c>
      <c r="K61" s="41" t="s">
        <v>164</v>
      </c>
      <c r="L61" s="41" t="s">
        <v>58</v>
      </c>
      <c r="M61" s="42" t="s">
        <v>59</v>
      </c>
      <c r="N61" s="43" t="s">
        <v>21</v>
      </c>
    </row>
    <row r="62" spans="1:14" ht="38.25">
      <c r="A62" s="35" t="s">
        <v>244</v>
      </c>
      <c r="B62" s="35" t="s">
        <v>245</v>
      </c>
      <c r="C62" s="36" t="s">
        <v>220</v>
      </c>
      <c r="D62" s="37" t="s">
        <v>53</v>
      </c>
      <c r="E62" s="37">
        <v>10</v>
      </c>
      <c r="F62" s="38">
        <v>16000</v>
      </c>
      <c r="G62" s="39" t="s">
        <v>54</v>
      </c>
      <c r="H62" s="40">
        <v>46235</v>
      </c>
      <c r="I62" s="41" t="s">
        <v>55</v>
      </c>
      <c r="J62" s="41" t="s">
        <v>56</v>
      </c>
      <c r="K62" s="41" t="s">
        <v>164</v>
      </c>
      <c r="L62" s="41" t="s">
        <v>58</v>
      </c>
      <c r="M62" s="42" t="s">
        <v>59</v>
      </c>
      <c r="N62" s="43" t="s">
        <v>21</v>
      </c>
    </row>
    <row r="63" spans="1:14" ht="38.25">
      <c r="A63" s="35" t="s">
        <v>246</v>
      </c>
      <c r="B63" s="35" t="s">
        <v>247</v>
      </c>
      <c r="C63" s="36" t="s">
        <v>220</v>
      </c>
      <c r="D63" s="37" t="s">
        <v>53</v>
      </c>
      <c r="E63" s="37">
        <v>10</v>
      </c>
      <c r="F63" s="38">
        <v>16000</v>
      </c>
      <c r="G63" s="39" t="s">
        <v>54</v>
      </c>
      <c r="H63" s="40">
        <v>46235</v>
      </c>
      <c r="I63" s="41" t="s">
        <v>55</v>
      </c>
      <c r="J63" s="41" t="s">
        <v>56</v>
      </c>
      <c r="K63" s="41" t="s">
        <v>164</v>
      </c>
      <c r="L63" s="41" t="s">
        <v>58</v>
      </c>
      <c r="M63" s="42" t="s">
        <v>59</v>
      </c>
      <c r="N63" s="43" t="s">
        <v>21</v>
      </c>
    </row>
    <row r="64" spans="1:14" ht="38.25">
      <c r="A64" s="35" t="s">
        <v>248</v>
      </c>
      <c r="B64" s="35" t="s">
        <v>169</v>
      </c>
      <c r="C64" s="36" t="s">
        <v>220</v>
      </c>
      <c r="D64" s="37" t="s">
        <v>53</v>
      </c>
      <c r="E64" s="37">
        <v>10</v>
      </c>
      <c r="F64" s="38">
        <v>16000</v>
      </c>
      <c r="G64" s="39" t="s">
        <v>54</v>
      </c>
      <c r="H64" s="40">
        <v>46235</v>
      </c>
      <c r="I64" s="41" t="s">
        <v>55</v>
      </c>
      <c r="J64" s="41" t="s">
        <v>56</v>
      </c>
      <c r="K64" s="41" t="s">
        <v>164</v>
      </c>
      <c r="L64" s="41" t="s">
        <v>58</v>
      </c>
      <c r="M64" s="42" t="s">
        <v>59</v>
      </c>
      <c r="N64" s="43" t="s">
        <v>21</v>
      </c>
    </row>
    <row r="65" spans="1:14" ht="38.25">
      <c r="A65" s="35" t="s">
        <v>249</v>
      </c>
      <c r="B65" s="35" t="s">
        <v>250</v>
      </c>
      <c r="C65" s="36" t="s">
        <v>251</v>
      </c>
      <c r="D65" s="37" t="s">
        <v>53</v>
      </c>
      <c r="E65" s="37">
        <v>50</v>
      </c>
      <c r="F65" s="38">
        <v>15000</v>
      </c>
      <c r="G65" s="39" t="s">
        <v>54</v>
      </c>
      <c r="H65" s="40">
        <v>46235</v>
      </c>
      <c r="I65" s="41" t="s">
        <v>55</v>
      </c>
      <c r="J65" s="41" t="s">
        <v>56</v>
      </c>
      <c r="K65" s="41" t="s">
        <v>164</v>
      </c>
      <c r="L65" s="41" t="s">
        <v>58</v>
      </c>
      <c r="M65" s="42" t="s">
        <v>153</v>
      </c>
      <c r="N65" s="43" t="s">
        <v>21</v>
      </c>
    </row>
    <row r="66" spans="1:14" ht="38.25">
      <c r="A66" s="35" t="s">
        <v>253</v>
      </c>
      <c r="B66" s="35" t="s">
        <v>254</v>
      </c>
      <c r="C66" s="36" t="s">
        <v>255</v>
      </c>
      <c r="D66" s="37" t="s">
        <v>53</v>
      </c>
      <c r="E66" s="37">
        <v>6</v>
      </c>
      <c r="F66" s="38">
        <v>15000</v>
      </c>
      <c r="G66" s="39" t="s">
        <v>54</v>
      </c>
      <c r="H66" s="40">
        <v>46235</v>
      </c>
      <c r="I66" s="41" t="s">
        <v>55</v>
      </c>
      <c r="J66" s="41" t="s">
        <v>56</v>
      </c>
      <c r="K66" s="41" t="s">
        <v>164</v>
      </c>
      <c r="L66" s="41" t="s">
        <v>58</v>
      </c>
      <c r="M66" s="42" t="s">
        <v>73</v>
      </c>
      <c r="N66" s="43" t="s">
        <v>21</v>
      </c>
    </row>
    <row r="67" spans="1:14" ht="38.25">
      <c r="A67" s="35" t="s">
        <v>257</v>
      </c>
      <c r="B67" s="35" t="s">
        <v>258</v>
      </c>
      <c r="C67" s="36" t="s">
        <v>259</v>
      </c>
      <c r="D67" s="37" t="s">
        <v>53</v>
      </c>
      <c r="E67" s="37">
        <v>12</v>
      </c>
      <c r="F67" s="38">
        <v>14400</v>
      </c>
      <c r="G67" s="39" t="s">
        <v>54</v>
      </c>
      <c r="H67" s="40">
        <v>46235</v>
      </c>
      <c r="I67" s="41" t="s">
        <v>55</v>
      </c>
      <c r="J67" s="41" t="s">
        <v>56</v>
      </c>
      <c r="K67" s="41" t="s">
        <v>164</v>
      </c>
      <c r="L67" s="41" t="s">
        <v>58</v>
      </c>
      <c r="M67" s="42" t="s">
        <v>148</v>
      </c>
      <c r="N67" s="43" t="s">
        <v>21</v>
      </c>
    </row>
    <row r="68" spans="1:14" ht="38.25">
      <c r="A68" s="35" t="s">
        <v>261</v>
      </c>
      <c r="B68" s="35" t="s">
        <v>219</v>
      </c>
      <c r="C68" s="36" t="s">
        <v>262</v>
      </c>
      <c r="D68" s="37" t="s">
        <v>53</v>
      </c>
      <c r="E68" s="37">
        <v>40</v>
      </c>
      <c r="F68" s="38">
        <v>12720</v>
      </c>
      <c r="G68" s="39" t="s">
        <v>54</v>
      </c>
      <c r="H68" s="40">
        <v>46235</v>
      </c>
      <c r="I68" s="41" t="s">
        <v>55</v>
      </c>
      <c r="J68" s="41" t="s">
        <v>56</v>
      </c>
      <c r="K68" s="41" t="s">
        <v>164</v>
      </c>
      <c r="L68" s="41" t="s">
        <v>58</v>
      </c>
      <c r="M68" s="42" t="s">
        <v>109</v>
      </c>
      <c r="N68" s="43" t="s">
        <v>21</v>
      </c>
    </row>
    <row r="69" spans="1:14" ht="38.25">
      <c r="A69" s="35" t="s">
        <v>264</v>
      </c>
      <c r="B69" s="35" t="s">
        <v>51</v>
      </c>
      <c r="C69" s="36" t="s">
        <v>265</v>
      </c>
      <c r="D69" s="37" t="s">
        <v>53</v>
      </c>
      <c r="E69" s="37">
        <v>35</v>
      </c>
      <c r="F69" s="38">
        <v>10500</v>
      </c>
      <c r="G69" s="39" t="s">
        <v>54</v>
      </c>
      <c r="H69" s="40">
        <v>46235</v>
      </c>
      <c r="I69" s="41" t="s">
        <v>55</v>
      </c>
      <c r="J69" s="41" t="s">
        <v>56</v>
      </c>
      <c r="K69" s="41" t="s">
        <v>164</v>
      </c>
      <c r="L69" s="41" t="s">
        <v>58</v>
      </c>
      <c r="M69" s="42" t="s">
        <v>136</v>
      </c>
      <c r="N69" s="43" t="s">
        <v>21</v>
      </c>
    </row>
    <row r="70" spans="1:14" ht="38.25">
      <c r="A70" s="35" t="s">
        <v>266</v>
      </c>
      <c r="B70" s="35" t="s">
        <v>156</v>
      </c>
      <c r="C70" s="36" t="s">
        <v>267</v>
      </c>
      <c r="D70" s="37" t="s">
        <v>53</v>
      </c>
      <c r="E70" s="37">
        <v>128</v>
      </c>
      <c r="F70" s="38">
        <v>10240</v>
      </c>
      <c r="G70" s="39" t="s">
        <v>54</v>
      </c>
      <c r="H70" s="40">
        <v>46235</v>
      </c>
      <c r="I70" s="41" t="s">
        <v>55</v>
      </c>
      <c r="J70" s="41" t="s">
        <v>56</v>
      </c>
      <c r="K70" s="41" t="s">
        <v>164</v>
      </c>
      <c r="L70" s="41" t="s">
        <v>58</v>
      </c>
      <c r="M70" s="64" t="s">
        <v>95</v>
      </c>
      <c r="N70" s="43" t="s">
        <v>21</v>
      </c>
    </row>
    <row r="71" spans="1:14" ht="38.25">
      <c r="A71" s="35" t="s">
        <v>269</v>
      </c>
      <c r="B71" s="35" t="s">
        <v>250</v>
      </c>
      <c r="C71" s="36" t="s">
        <v>270</v>
      </c>
      <c r="D71" s="37" t="s">
        <v>53</v>
      </c>
      <c r="E71" s="37">
        <v>50</v>
      </c>
      <c r="F71" s="38">
        <v>10000</v>
      </c>
      <c r="G71" s="39" t="s">
        <v>54</v>
      </c>
      <c r="H71" s="40">
        <v>46204</v>
      </c>
      <c r="I71" s="41" t="s">
        <v>55</v>
      </c>
      <c r="J71" s="41" t="s">
        <v>56</v>
      </c>
      <c r="K71" s="41" t="s">
        <v>164</v>
      </c>
      <c r="L71" s="41" t="s">
        <v>58</v>
      </c>
      <c r="M71" s="42" t="s">
        <v>148</v>
      </c>
      <c r="N71" s="43" t="s">
        <v>21</v>
      </c>
    </row>
    <row r="72" spans="1:14" ht="38.25">
      <c r="A72" s="35" t="s">
        <v>272</v>
      </c>
      <c r="B72" s="35" t="s">
        <v>258</v>
      </c>
      <c r="C72" s="36" t="s">
        <v>234</v>
      </c>
      <c r="D72" s="37" t="s">
        <v>53</v>
      </c>
      <c r="E72" s="37">
        <v>2</v>
      </c>
      <c r="F72" s="38">
        <v>9600</v>
      </c>
      <c r="G72" s="39" t="s">
        <v>54</v>
      </c>
      <c r="H72" s="40">
        <v>46204</v>
      </c>
      <c r="I72" s="41" t="s">
        <v>55</v>
      </c>
      <c r="J72" s="41" t="s">
        <v>56</v>
      </c>
      <c r="K72" s="41" t="s">
        <v>164</v>
      </c>
      <c r="L72" s="41" t="s">
        <v>58</v>
      </c>
      <c r="M72" s="42" t="s">
        <v>73</v>
      </c>
      <c r="N72" s="43" t="s">
        <v>21</v>
      </c>
    </row>
    <row r="73" spans="1:14" ht="38.25">
      <c r="A73" s="35" t="s">
        <v>273</v>
      </c>
      <c r="B73" s="35" t="s">
        <v>156</v>
      </c>
      <c r="C73" s="36" t="s">
        <v>274</v>
      </c>
      <c r="D73" s="37" t="s">
        <v>53</v>
      </c>
      <c r="E73" s="37">
        <v>800</v>
      </c>
      <c r="F73" s="38">
        <v>9600</v>
      </c>
      <c r="G73" s="39" t="s">
        <v>54</v>
      </c>
      <c r="H73" s="40">
        <v>46204</v>
      </c>
      <c r="I73" s="41" t="s">
        <v>55</v>
      </c>
      <c r="J73" s="41" t="s">
        <v>56</v>
      </c>
      <c r="K73" s="41" t="s">
        <v>164</v>
      </c>
      <c r="L73" s="41" t="s">
        <v>58</v>
      </c>
      <c r="M73" s="64" t="s">
        <v>95</v>
      </c>
      <c r="N73" s="43" t="s">
        <v>21</v>
      </c>
    </row>
    <row r="74" spans="1:14" ht="38.25">
      <c r="A74" s="35" t="s">
        <v>276</v>
      </c>
      <c r="B74" s="35" t="s">
        <v>156</v>
      </c>
      <c r="C74" s="36" t="s">
        <v>277</v>
      </c>
      <c r="D74" s="37" t="s">
        <v>53</v>
      </c>
      <c r="E74" s="37">
        <v>800</v>
      </c>
      <c r="F74" s="38">
        <v>9600</v>
      </c>
      <c r="G74" s="39" t="s">
        <v>54</v>
      </c>
      <c r="H74" s="40">
        <v>46204</v>
      </c>
      <c r="I74" s="41" t="s">
        <v>55</v>
      </c>
      <c r="J74" s="41" t="s">
        <v>56</v>
      </c>
      <c r="K74" s="41" t="s">
        <v>164</v>
      </c>
      <c r="L74" s="41" t="s">
        <v>58</v>
      </c>
      <c r="M74" s="64" t="s">
        <v>95</v>
      </c>
      <c r="N74" s="43" t="s">
        <v>21</v>
      </c>
    </row>
    <row r="75" spans="1:14" ht="38.25">
      <c r="A75" s="35" t="s">
        <v>278</v>
      </c>
      <c r="B75" s="35" t="s">
        <v>245</v>
      </c>
      <c r="C75" s="36" t="s">
        <v>262</v>
      </c>
      <c r="D75" s="37" t="s">
        <v>53</v>
      </c>
      <c r="E75" s="37">
        <v>30</v>
      </c>
      <c r="F75" s="38">
        <v>9540</v>
      </c>
      <c r="G75" s="39" t="s">
        <v>54</v>
      </c>
      <c r="H75" s="40">
        <v>46204</v>
      </c>
      <c r="I75" s="41" t="s">
        <v>55</v>
      </c>
      <c r="J75" s="41" t="s">
        <v>56</v>
      </c>
      <c r="K75" s="41" t="s">
        <v>164</v>
      </c>
      <c r="L75" s="41" t="s">
        <v>58</v>
      </c>
      <c r="M75" s="42" t="s">
        <v>109</v>
      </c>
      <c r="N75" s="43" t="s">
        <v>21</v>
      </c>
    </row>
    <row r="76" spans="1:14" ht="38.25">
      <c r="A76" s="35" t="s">
        <v>279</v>
      </c>
      <c r="B76" s="35" t="s">
        <v>250</v>
      </c>
      <c r="C76" s="36" t="s">
        <v>280</v>
      </c>
      <c r="D76" s="37" t="s">
        <v>53</v>
      </c>
      <c r="E76" s="37">
        <v>25</v>
      </c>
      <c r="F76" s="38">
        <v>9000</v>
      </c>
      <c r="G76" s="39" t="s">
        <v>54</v>
      </c>
      <c r="H76" s="40">
        <v>46204</v>
      </c>
      <c r="I76" s="41" t="s">
        <v>55</v>
      </c>
      <c r="J76" s="41" t="s">
        <v>56</v>
      </c>
      <c r="K76" s="41" t="s">
        <v>164</v>
      </c>
      <c r="L76" s="41" t="s">
        <v>58</v>
      </c>
      <c r="M76" s="42" t="s">
        <v>136</v>
      </c>
      <c r="N76" s="43" t="s">
        <v>21</v>
      </c>
    </row>
    <row r="77" spans="1:14" ht="38.25">
      <c r="A77" s="35" t="s">
        <v>282</v>
      </c>
      <c r="B77" s="35" t="s">
        <v>283</v>
      </c>
      <c r="C77" s="36" t="s">
        <v>238</v>
      </c>
      <c r="D77" s="37" t="s">
        <v>53</v>
      </c>
      <c r="E77" s="37">
        <v>20</v>
      </c>
      <c r="F77" s="38">
        <v>8000</v>
      </c>
      <c r="G77" s="39" t="s">
        <v>54</v>
      </c>
      <c r="H77" s="40">
        <v>46204</v>
      </c>
      <c r="I77" s="41" t="s">
        <v>55</v>
      </c>
      <c r="J77" s="41" t="s">
        <v>56</v>
      </c>
      <c r="K77" s="41" t="s">
        <v>164</v>
      </c>
      <c r="L77" s="41" t="s">
        <v>58</v>
      </c>
      <c r="M77" s="42" t="s">
        <v>109</v>
      </c>
      <c r="N77" s="43" t="s">
        <v>21</v>
      </c>
    </row>
    <row r="78" spans="1:14" ht="38.25">
      <c r="A78" s="35" t="s">
        <v>284</v>
      </c>
      <c r="B78" s="35" t="s">
        <v>254</v>
      </c>
      <c r="C78" s="36" t="s">
        <v>285</v>
      </c>
      <c r="D78" s="37" t="s">
        <v>53</v>
      </c>
      <c r="E78" s="37">
        <v>6</v>
      </c>
      <c r="F78" s="38">
        <v>7800</v>
      </c>
      <c r="G78" s="39" t="s">
        <v>54</v>
      </c>
      <c r="H78" s="40">
        <v>46204</v>
      </c>
      <c r="I78" s="41" t="s">
        <v>55</v>
      </c>
      <c r="J78" s="41" t="s">
        <v>56</v>
      </c>
      <c r="K78" s="41" t="s">
        <v>164</v>
      </c>
      <c r="L78" s="41" t="s">
        <v>58</v>
      </c>
      <c r="M78" s="42" t="s">
        <v>59</v>
      </c>
      <c r="N78" s="43" t="s">
        <v>21</v>
      </c>
    </row>
    <row r="79" spans="1:14" ht="38.25">
      <c r="A79" s="35" t="s">
        <v>286</v>
      </c>
      <c r="B79" s="35" t="s">
        <v>161</v>
      </c>
      <c r="C79" s="36" t="s">
        <v>287</v>
      </c>
      <c r="D79" s="37" t="s">
        <v>53</v>
      </c>
      <c r="E79" s="37">
        <v>12</v>
      </c>
      <c r="F79" s="38">
        <v>7200</v>
      </c>
      <c r="G79" s="39" t="s">
        <v>54</v>
      </c>
      <c r="H79" s="40">
        <v>46204</v>
      </c>
      <c r="I79" s="41" t="s">
        <v>55</v>
      </c>
      <c r="J79" s="41" t="s">
        <v>56</v>
      </c>
      <c r="K79" s="41" t="s">
        <v>164</v>
      </c>
      <c r="L79" s="41" t="s">
        <v>58</v>
      </c>
      <c r="M79" s="64" t="s">
        <v>95</v>
      </c>
      <c r="N79" s="43" t="s">
        <v>21</v>
      </c>
    </row>
    <row r="80" spans="1:14" ht="38.25">
      <c r="A80" s="35" t="s">
        <v>289</v>
      </c>
      <c r="B80" s="35" t="s">
        <v>242</v>
      </c>
      <c r="C80" s="36" t="s">
        <v>259</v>
      </c>
      <c r="D80" s="37" t="s">
        <v>53</v>
      </c>
      <c r="E80" s="37">
        <v>6</v>
      </c>
      <c r="F80" s="38">
        <v>7200</v>
      </c>
      <c r="G80" s="39" t="s">
        <v>54</v>
      </c>
      <c r="H80" s="40">
        <v>46204</v>
      </c>
      <c r="I80" s="41" t="s">
        <v>55</v>
      </c>
      <c r="J80" s="41" t="s">
        <v>56</v>
      </c>
      <c r="K80" s="41" t="s">
        <v>164</v>
      </c>
      <c r="L80" s="41" t="s">
        <v>58</v>
      </c>
      <c r="M80" s="42" t="s">
        <v>148</v>
      </c>
      <c r="N80" s="43" t="s">
        <v>21</v>
      </c>
    </row>
    <row r="81" spans="1:14" ht="38.25">
      <c r="A81" s="35" t="s">
        <v>290</v>
      </c>
      <c r="B81" s="35" t="s">
        <v>291</v>
      </c>
      <c r="C81" s="36" t="s">
        <v>292</v>
      </c>
      <c r="D81" s="37" t="s">
        <v>53</v>
      </c>
      <c r="E81" s="37">
        <v>1</v>
      </c>
      <c r="F81" s="38">
        <v>7000</v>
      </c>
      <c r="G81" s="39" t="s">
        <v>54</v>
      </c>
      <c r="H81" s="40">
        <v>46204</v>
      </c>
      <c r="I81" s="41" t="s">
        <v>55</v>
      </c>
      <c r="J81" s="41" t="s">
        <v>56</v>
      </c>
      <c r="K81" s="41" t="s">
        <v>164</v>
      </c>
      <c r="L81" s="41" t="s">
        <v>58</v>
      </c>
      <c r="M81" s="42" t="s">
        <v>148</v>
      </c>
      <c r="N81" s="43" t="s">
        <v>21</v>
      </c>
    </row>
    <row r="82" spans="1:14" ht="38.25">
      <c r="A82" s="35" t="s">
        <v>294</v>
      </c>
      <c r="B82" s="35" t="s">
        <v>295</v>
      </c>
      <c r="C82" s="36" t="s">
        <v>296</v>
      </c>
      <c r="D82" s="37" t="s">
        <v>53</v>
      </c>
      <c r="E82" s="37">
        <v>6</v>
      </c>
      <c r="F82" s="38">
        <v>6600</v>
      </c>
      <c r="G82" s="39" t="s">
        <v>54</v>
      </c>
      <c r="H82" s="40">
        <v>46204</v>
      </c>
      <c r="I82" s="41" t="s">
        <v>55</v>
      </c>
      <c r="J82" s="41" t="s">
        <v>56</v>
      </c>
      <c r="K82" s="41" t="s">
        <v>164</v>
      </c>
      <c r="L82" s="41" t="s">
        <v>58</v>
      </c>
      <c r="M82" s="42" t="s">
        <v>109</v>
      </c>
      <c r="N82" s="43" t="s">
        <v>21</v>
      </c>
    </row>
    <row r="83" spans="1:14" ht="38.25">
      <c r="A83" s="35" t="s">
        <v>298</v>
      </c>
      <c r="B83" s="35" t="s">
        <v>161</v>
      </c>
      <c r="C83" s="36" t="s">
        <v>262</v>
      </c>
      <c r="D83" s="37" t="s">
        <v>53</v>
      </c>
      <c r="E83" s="37">
        <v>20</v>
      </c>
      <c r="F83" s="38">
        <v>6360</v>
      </c>
      <c r="G83" s="39" t="s">
        <v>54</v>
      </c>
      <c r="H83" s="40">
        <v>46204</v>
      </c>
      <c r="I83" s="41" t="s">
        <v>55</v>
      </c>
      <c r="J83" s="41" t="s">
        <v>56</v>
      </c>
      <c r="K83" s="41" t="s">
        <v>164</v>
      </c>
      <c r="L83" s="41" t="s">
        <v>58</v>
      </c>
      <c r="M83" s="42" t="s">
        <v>109</v>
      </c>
      <c r="N83" s="43" t="s">
        <v>21</v>
      </c>
    </row>
    <row r="84" spans="1:14" ht="38.25">
      <c r="A84" s="35" t="s">
        <v>299</v>
      </c>
      <c r="B84" s="35" t="s">
        <v>242</v>
      </c>
      <c r="C84" s="36" t="s">
        <v>262</v>
      </c>
      <c r="D84" s="37" t="s">
        <v>53</v>
      </c>
      <c r="E84" s="37">
        <v>20</v>
      </c>
      <c r="F84" s="38">
        <v>6360</v>
      </c>
      <c r="G84" s="39" t="s">
        <v>54</v>
      </c>
      <c r="H84" s="40">
        <v>46204</v>
      </c>
      <c r="I84" s="41" t="s">
        <v>55</v>
      </c>
      <c r="J84" s="41" t="s">
        <v>56</v>
      </c>
      <c r="K84" s="41" t="s">
        <v>164</v>
      </c>
      <c r="L84" s="41" t="s">
        <v>58</v>
      </c>
      <c r="M84" s="42" t="s">
        <v>109</v>
      </c>
      <c r="N84" s="43" t="s">
        <v>21</v>
      </c>
    </row>
    <row r="85" spans="1:14" ht="38.25">
      <c r="A85" s="35" t="s">
        <v>300</v>
      </c>
      <c r="B85" s="35" t="s">
        <v>172</v>
      </c>
      <c r="C85" s="36" t="s">
        <v>262</v>
      </c>
      <c r="D85" s="37" t="s">
        <v>53</v>
      </c>
      <c r="E85" s="37">
        <v>20</v>
      </c>
      <c r="F85" s="38">
        <v>6360</v>
      </c>
      <c r="G85" s="39" t="s">
        <v>54</v>
      </c>
      <c r="H85" s="40">
        <v>46204</v>
      </c>
      <c r="I85" s="41" t="s">
        <v>55</v>
      </c>
      <c r="J85" s="41" t="s">
        <v>56</v>
      </c>
      <c r="K85" s="41" t="s">
        <v>164</v>
      </c>
      <c r="L85" s="41" t="s">
        <v>58</v>
      </c>
      <c r="M85" s="42" t="s">
        <v>109</v>
      </c>
      <c r="N85" s="43" t="s">
        <v>21</v>
      </c>
    </row>
    <row r="86" spans="1:14" ht="38.25">
      <c r="A86" s="35" t="s">
        <v>301</v>
      </c>
      <c r="B86" s="35" t="s">
        <v>156</v>
      </c>
      <c r="C86" s="36" t="s">
        <v>302</v>
      </c>
      <c r="D86" s="37" t="s">
        <v>303</v>
      </c>
      <c r="E86" s="37">
        <v>20</v>
      </c>
      <c r="F86" s="38">
        <v>6000</v>
      </c>
      <c r="G86" s="39" t="s">
        <v>54</v>
      </c>
      <c r="H86" s="40">
        <v>46235</v>
      </c>
      <c r="I86" s="41" t="s">
        <v>55</v>
      </c>
      <c r="J86" s="41" t="s">
        <v>56</v>
      </c>
      <c r="K86" s="41" t="s">
        <v>164</v>
      </c>
      <c r="L86" s="41" t="s">
        <v>58</v>
      </c>
      <c r="M86" s="42" t="s">
        <v>148</v>
      </c>
      <c r="N86" s="43" t="s">
        <v>21</v>
      </c>
    </row>
    <row r="87" spans="1:14" ht="38.25">
      <c r="A87" s="35" t="s">
        <v>306</v>
      </c>
      <c r="B87" s="35" t="s">
        <v>295</v>
      </c>
      <c r="C87" s="36" t="s">
        <v>307</v>
      </c>
      <c r="D87" s="37" t="s">
        <v>53</v>
      </c>
      <c r="E87" s="37">
        <v>10</v>
      </c>
      <c r="F87" s="38">
        <v>6000</v>
      </c>
      <c r="G87" s="39" t="s">
        <v>54</v>
      </c>
      <c r="H87" s="40">
        <v>46204</v>
      </c>
      <c r="I87" s="41" t="s">
        <v>55</v>
      </c>
      <c r="J87" s="41" t="s">
        <v>56</v>
      </c>
      <c r="K87" s="41" t="s">
        <v>164</v>
      </c>
      <c r="L87" s="41" t="s">
        <v>58</v>
      </c>
      <c r="M87" s="42" t="s">
        <v>109</v>
      </c>
      <c r="N87" s="43" t="s">
        <v>21</v>
      </c>
    </row>
    <row r="88" spans="1:14" ht="38.25">
      <c r="A88" s="35" t="s">
        <v>310</v>
      </c>
      <c r="B88" s="35" t="s">
        <v>245</v>
      </c>
      <c r="C88" s="36" t="s">
        <v>311</v>
      </c>
      <c r="D88" s="37" t="s">
        <v>53</v>
      </c>
      <c r="E88" s="37">
        <v>3</v>
      </c>
      <c r="F88" s="38">
        <v>6000</v>
      </c>
      <c r="G88" s="39" t="s">
        <v>54</v>
      </c>
      <c r="H88" s="40">
        <v>46204</v>
      </c>
      <c r="I88" s="41" t="s">
        <v>55</v>
      </c>
      <c r="J88" s="41" t="s">
        <v>56</v>
      </c>
      <c r="K88" s="41" t="s">
        <v>164</v>
      </c>
      <c r="L88" s="41" t="s">
        <v>58</v>
      </c>
      <c r="M88" s="64" t="s">
        <v>95</v>
      </c>
      <c r="N88" s="43" t="s">
        <v>21</v>
      </c>
    </row>
    <row r="89" spans="1:14" ht="38.25">
      <c r="A89" s="35" t="s">
        <v>313</v>
      </c>
      <c r="B89" s="35" t="s">
        <v>219</v>
      </c>
      <c r="C89" s="36" t="s">
        <v>238</v>
      </c>
      <c r="D89" s="37" t="s">
        <v>53</v>
      </c>
      <c r="E89" s="37">
        <v>15</v>
      </c>
      <c r="F89" s="38">
        <v>6000</v>
      </c>
      <c r="G89" s="39" t="s">
        <v>54</v>
      </c>
      <c r="H89" s="40">
        <v>46204</v>
      </c>
      <c r="I89" s="41" t="s">
        <v>55</v>
      </c>
      <c r="J89" s="41" t="s">
        <v>56</v>
      </c>
      <c r="K89" s="41" t="s">
        <v>164</v>
      </c>
      <c r="L89" s="41" t="s">
        <v>58</v>
      </c>
      <c r="M89" s="42" t="s">
        <v>109</v>
      </c>
      <c r="N89" s="43" t="s">
        <v>21</v>
      </c>
    </row>
    <row r="90" spans="1:14" ht="38.25">
      <c r="A90" s="35" t="s">
        <v>314</v>
      </c>
      <c r="B90" s="35" t="s">
        <v>161</v>
      </c>
      <c r="C90" s="36" t="s">
        <v>238</v>
      </c>
      <c r="D90" s="37" t="s">
        <v>53</v>
      </c>
      <c r="E90" s="37">
        <v>15</v>
      </c>
      <c r="F90" s="38">
        <v>6000</v>
      </c>
      <c r="G90" s="39" t="s">
        <v>54</v>
      </c>
      <c r="H90" s="40">
        <v>46204</v>
      </c>
      <c r="I90" s="41" t="s">
        <v>55</v>
      </c>
      <c r="J90" s="41" t="s">
        <v>56</v>
      </c>
      <c r="K90" s="41" t="s">
        <v>164</v>
      </c>
      <c r="L90" s="41" t="s">
        <v>58</v>
      </c>
      <c r="M90" s="42" t="s">
        <v>109</v>
      </c>
      <c r="N90" s="43" t="s">
        <v>21</v>
      </c>
    </row>
    <row r="91" spans="1:14" ht="38.25">
      <c r="A91" s="35" t="s">
        <v>315</v>
      </c>
      <c r="B91" s="35" t="s">
        <v>245</v>
      </c>
      <c r="C91" s="36" t="s">
        <v>238</v>
      </c>
      <c r="D91" s="37" t="s">
        <v>53</v>
      </c>
      <c r="E91" s="37">
        <v>15</v>
      </c>
      <c r="F91" s="38">
        <v>6000</v>
      </c>
      <c r="G91" s="39" t="s">
        <v>54</v>
      </c>
      <c r="H91" s="40">
        <v>46204</v>
      </c>
      <c r="I91" s="41" t="s">
        <v>55</v>
      </c>
      <c r="J91" s="41" t="s">
        <v>56</v>
      </c>
      <c r="K91" s="41" t="s">
        <v>164</v>
      </c>
      <c r="L91" s="41" t="s">
        <v>58</v>
      </c>
      <c r="M91" s="42" t="s">
        <v>109</v>
      </c>
      <c r="N91" s="43" t="s">
        <v>21</v>
      </c>
    </row>
    <row r="92" spans="1:14" ht="38.25">
      <c r="A92" s="35" t="s">
        <v>316</v>
      </c>
      <c r="B92" s="35" t="s">
        <v>317</v>
      </c>
      <c r="C92" s="36" t="s">
        <v>318</v>
      </c>
      <c r="D92" s="37" t="s">
        <v>53</v>
      </c>
      <c r="E92" s="37">
        <v>50</v>
      </c>
      <c r="F92" s="38">
        <v>5700</v>
      </c>
      <c r="G92" s="39" t="s">
        <v>54</v>
      </c>
      <c r="H92" s="40">
        <v>46204</v>
      </c>
      <c r="I92" s="41" t="s">
        <v>55</v>
      </c>
      <c r="J92" s="41" t="s">
        <v>56</v>
      </c>
      <c r="K92" s="41" t="s">
        <v>164</v>
      </c>
      <c r="L92" s="41" t="s">
        <v>58</v>
      </c>
      <c r="M92" s="64" t="s">
        <v>95</v>
      </c>
      <c r="N92" s="43" t="s">
        <v>21</v>
      </c>
    </row>
    <row r="93" spans="1:14" ht="38.25">
      <c r="A93" s="35" t="s">
        <v>320</v>
      </c>
      <c r="B93" s="35" t="s">
        <v>237</v>
      </c>
      <c r="C93" s="36" t="s">
        <v>321</v>
      </c>
      <c r="D93" s="37" t="s">
        <v>53</v>
      </c>
      <c r="E93" s="37">
        <v>3</v>
      </c>
      <c r="F93" s="38">
        <v>5400</v>
      </c>
      <c r="G93" s="39" t="s">
        <v>54</v>
      </c>
      <c r="H93" s="40">
        <v>46204</v>
      </c>
      <c r="I93" s="41" t="s">
        <v>55</v>
      </c>
      <c r="J93" s="41" t="s">
        <v>56</v>
      </c>
      <c r="K93" s="41" t="s">
        <v>164</v>
      </c>
      <c r="L93" s="41" t="s">
        <v>58</v>
      </c>
      <c r="M93" s="42" t="s">
        <v>136</v>
      </c>
      <c r="N93" s="43" t="s">
        <v>21</v>
      </c>
    </row>
    <row r="94" spans="1:14" ht="38.25">
      <c r="A94" s="35" t="s">
        <v>324</v>
      </c>
      <c r="B94" s="35" t="s">
        <v>258</v>
      </c>
      <c r="C94" s="36" t="s">
        <v>325</v>
      </c>
      <c r="D94" s="37" t="s">
        <v>53</v>
      </c>
      <c r="E94" s="37">
        <v>12</v>
      </c>
      <c r="F94" s="38">
        <v>5400</v>
      </c>
      <c r="G94" s="39" t="s">
        <v>54</v>
      </c>
      <c r="H94" s="40">
        <v>46204</v>
      </c>
      <c r="I94" s="41" t="s">
        <v>55</v>
      </c>
      <c r="J94" s="41" t="s">
        <v>56</v>
      </c>
      <c r="K94" s="41" t="s">
        <v>164</v>
      </c>
      <c r="L94" s="41" t="s">
        <v>58</v>
      </c>
      <c r="M94" s="64" t="s">
        <v>95</v>
      </c>
      <c r="N94" s="43" t="s">
        <v>21</v>
      </c>
    </row>
    <row r="95" spans="1:14" ht="38.25">
      <c r="A95" s="35" t="s">
        <v>326</v>
      </c>
      <c r="B95" s="35" t="s">
        <v>237</v>
      </c>
      <c r="C95" s="36" t="s">
        <v>327</v>
      </c>
      <c r="D95" s="37" t="s">
        <v>53</v>
      </c>
      <c r="E95" s="37">
        <v>30</v>
      </c>
      <c r="F95" s="38">
        <v>5100</v>
      </c>
      <c r="G95" s="39" t="s">
        <v>54</v>
      </c>
      <c r="H95" s="40">
        <v>46204</v>
      </c>
      <c r="I95" s="41" t="s">
        <v>55</v>
      </c>
      <c r="J95" s="41" t="s">
        <v>56</v>
      </c>
      <c r="K95" s="41" t="s">
        <v>164</v>
      </c>
      <c r="L95" s="41" t="s">
        <v>58</v>
      </c>
      <c r="M95" s="42" t="s">
        <v>148</v>
      </c>
      <c r="N95" s="43" t="s">
        <v>21</v>
      </c>
    </row>
    <row r="96" spans="1:14" ht="38.25">
      <c r="A96" s="35" t="s">
        <v>329</v>
      </c>
      <c r="B96" s="35" t="s">
        <v>317</v>
      </c>
      <c r="C96" s="36" t="s">
        <v>330</v>
      </c>
      <c r="D96" s="37" t="s">
        <v>53</v>
      </c>
      <c r="E96" s="37">
        <v>2</v>
      </c>
      <c r="F96" s="38">
        <v>5000</v>
      </c>
      <c r="G96" s="39" t="s">
        <v>54</v>
      </c>
      <c r="H96" s="40">
        <v>46204</v>
      </c>
      <c r="I96" s="41" t="s">
        <v>55</v>
      </c>
      <c r="J96" s="41" t="s">
        <v>56</v>
      </c>
      <c r="K96" s="41" t="s">
        <v>164</v>
      </c>
      <c r="L96" s="41" t="s">
        <v>58</v>
      </c>
      <c r="M96" s="42" t="s">
        <v>59</v>
      </c>
      <c r="N96" s="43" t="s">
        <v>21</v>
      </c>
    </row>
    <row r="97" spans="1:14" ht="38.25">
      <c r="A97" s="35" t="s">
        <v>332</v>
      </c>
      <c r="B97" s="35" t="s">
        <v>161</v>
      </c>
      <c r="C97" s="36" t="s">
        <v>333</v>
      </c>
      <c r="D97" s="37" t="s">
        <v>53</v>
      </c>
      <c r="E97" s="37">
        <v>1</v>
      </c>
      <c r="F97" s="38">
        <v>5000</v>
      </c>
      <c r="G97" s="39" t="s">
        <v>54</v>
      </c>
      <c r="H97" s="40">
        <v>46204</v>
      </c>
      <c r="I97" s="41" t="s">
        <v>55</v>
      </c>
      <c r="J97" s="41" t="s">
        <v>56</v>
      </c>
      <c r="K97" s="41" t="s">
        <v>164</v>
      </c>
      <c r="L97" s="41" t="s">
        <v>58</v>
      </c>
      <c r="M97" s="42" t="s">
        <v>148</v>
      </c>
      <c r="N97" s="43" t="s">
        <v>21</v>
      </c>
    </row>
    <row r="98" spans="1:14" ht="38.25">
      <c r="A98" s="35" t="s">
        <v>336</v>
      </c>
      <c r="B98" s="35" t="s">
        <v>317</v>
      </c>
      <c r="C98" s="36" t="s">
        <v>337</v>
      </c>
      <c r="D98" s="37" t="s">
        <v>53</v>
      </c>
      <c r="E98" s="37">
        <v>1</v>
      </c>
      <c r="F98" s="38">
        <v>5000</v>
      </c>
      <c r="G98" s="39" t="s">
        <v>54</v>
      </c>
      <c r="H98" s="40">
        <v>46204</v>
      </c>
      <c r="I98" s="41" t="s">
        <v>55</v>
      </c>
      <c r="J98" s="41" t="s">
        <v>56</v>
      </c>
      <c r="K98" s="41" t="s">
        <v>164</v>
      </c>
      <c r="L98" s="41" t="s">
        <v>58</v>
      </c>
      <c r="M98" s="42" t="s">
        <v>109</v>
      </c>
      <c r="N98" s="43" t="s">
        <v>21</v>
      </c>
    </row>
    <row r="99" spans="1:14" ht="38.25">
      <c r="A99" s="35" t="s">
        <v>340</v>
      </c>
      <c r="B99" s="35" t="s">
        <v>161</v>
      </c>
      <c r="C99" s="36" t="s">
        <v>341</v>
      </c>
      <c r="D99" s="37" t="s">
        <v>53</v>
      </c>
      <c r="E99" s="37">
        <v>1</v>
      </c>
      <c r="F99" s="38">
        <v>5000</v>
      </c>
      <c r="G99" s="39" t="s">
        <v>54</v>
      </c>
      <c r="H99" s="40">
        <v>46204</v>
      </c>
      <c r="I99" s="41" t="s">
        <v>55</v>
      </c>
      <c r="J99" s="41" t="s">
        <v>56</v>
      </c>
      <c r="K99" s="41" t="s">
        <v>164</v>
      </c>
      <c r="L99" s="41" t="s">
        <v>58</v>
      </c>
      <c r="M99" s="42" t="s">
        <v>136</v>
      </c>
      <c r="N99" s="43" t="s">
        <v>21</v>
      </c>
    </row>
    <row r="100" spans="1:14" ht="38.25">
      <c r="A100" s="35" t="s">
        <v>343</v>
      </c>
      <c r="B100" s="35" t="s">
        <v>247</v>
      </c>
      <c r="C100" s="36" t="s">
        <v>341</v>
      </c>
      <c r="D100" s="37" t="s">
        <v>53</v>
      </c>
      <c r="E100" s="37">
        <v>1</v>
      </c>
      <c r="F100" s="38">
        <v>5000</v>
      </c>
      <c r="G100" s="39" t="s">
        <v>54</v>
      </c>
      <c r="H100" s="40">
        <v>46204</v>
      </c>
      <c r="I100" s="41" t="s">
        <v>55</v>
      </c>
      <c r="J100" s="41" t="s">
        <v>56</v>
      </c>
      <c r="K100" s="41" t="s">
        <v>164</v>
      </c>
      <c r="L100" s="41" t="s">
        <v>58</v>
      </c>
      <c r="M100" s="42" t="s">
        <v>102</v>
      </c>
      <c r="N100" s="43" t="s">
        <v>21</v>
      </c>
    </row>
    <row r="101" spans="1:14" ht="38.25">
      <c r="A101" s="35" t="s">
        <v>344</v>
      </c>
      <c r="B101" s="35" t="s">
        <v>258</v>
      </c>
      <c r="C101" s="36" t="s">
        <v>345</v>
      </c>
      <c r="D101" s="37" t="s">
        <v>53</v>
      </c>
      <c r="E101" s="37">
        <v>12</v>
      </c>
      <c r="F101" s="38">
        <v>4800</v>
      </c>
      <c r="G101" s="39" t="s">
        <v>54</v>
      </c>
      <c r="H101" s="40">
        <v>46204</v>
      </c>
      <c r="I101" s="41" t="s">
        <v>55</v>
      </c>
      <c r="J101" s="41" t="s">
        <v>56</v>
      </c>
      <c r="K101" s="41" t="s">
        <v>164</v>
      </c>
      <c r="L101" s="41" t="s">
        <v>58</v>
      </c>
      <c r="M101" s="42" t="s">
        <v>73</v>
      </c>
      <c r="N101" s="43" t="s">
        <v>21</v>
      </c>
    </row>
    <row r="102" spans="1:14" ht="38.25">
      <c r="A102" s="35" t="s">
        <v>346</v>
      </c>
      <c r="B102" s="35" t="s">
        <v>169</v>
      </c>
      <c r="C102" s="36" t="s">
        <v>347</v>
      </c>
      <c r="D102" s="37" t="s">
        <v>53</v>
      </c>
      <c r="E102" s="37">
        <v>2</v>
      </c>
      <c r="F102" s="38">
        <v>4800</v>
      </c>
      <c r="G102" s="39" t="s">
        <v>54</v>
      </c>
      <c r="H102" s="40">
        <v>46204</v>
      </c>
      <c r="I102" s="41" t="s">
        <v>55</v>
      </c>
      <c r="J102" s="41" t="s">
        <v>56</v>
      </c>
      <c r="K102" s="41" t="s">
        <v>164</v>
      </c>
      <c r="L102" s="41" t="s">
        <v>58</v>
      </c>
      <c r="M102" s="42" t="s">
        <v>73</v>
      </c>
      <c r="N102" s="43" t="s">
        <v>21</v>
      </c>
    </row>
    <row r="103" spans="1:14" ht="38.25">
      <c r="A103" s="35" t="s">
        <v>350</v>
      </c>
      <c r="B103" s="35" t="s">
        <v>317</v>
      </c>
      <c r="C103" s="36" t="s">
        <v>351</v>
      </c>
      <c r="D103" s="37" t="s">
        <v>53</v>
      </c>
      <c r="E103" s="37">
        <v>4</v>
      </c>
      <c r="F103" s="38">
        <v>4800</v>
      </c>
      <c r="G103" s="39" t="s">
        <v>54</v>
      </c>
      <c r="H103" s="40">
        <v>46204</v>
      </c>
      <c r="I103" s="41" t="s">
        <v>55</v>
      </c>
      <c r="J103" s="41" t="s">
        <v>56</v>
      </c>
      <c r="K103" s="41" t="s">
        <v>164</v>
      </c>
      <c r="L103" s="41" t="s">
        <v>58</v>
      </c>
      <c r="M103" s="42" t="s">
        <v>136</v>
      </c>
      <c r="N103" s="43" t="s">
        <v>21</v>
      </c>
    </row>
    <row r="104" spans="1:14" ht="38.25">
      <c r="A104" s="35" t="s">
        <v>353</v>
      </c>
      <c r="B104" s="35" t="s">
        <v>237</v>
      </c>
      <c r="C104" s="36" t="s">
        <v>354</v>
      </c>
      <c r="D104" s="37" t="s">
        <v>53</v>
      </c>
      <c r="E104" s="37">
        <v>30</v>
      </c>
      <c r="F104" s="38">
        <v>4800</v>
      </c>
      <c r="G104" s="39" t="s">
        <v>54</v>
      </c>
      <c r="H104" s="40">
        <v>46204</v>
      </c>
      <c r="I104" s="41" t="s">
        <v>55</v>
      </c>
      <c r="J104" s="41" t="s">
        <v>56</v>
      </c>
      <c r="K104" s="41" t="s">
        <v>164</v>
      </c>
      <c r="L104" s="41" t="s">
        <v>58</v>
      </c>
      <c r="M104" s="42" t="s">
        <v>109</v>
      </c>
      <c r="N104" s="43" t="s">
        <v>21</v>
      </c>
    </row>
    <row r="105" spans="1:14" ht="38.25">
      <c r="A105" s="35" t="s">
        <v>355</v>
      </c>
      <c r="B105" s="35" t="s">
        <v>317</v>
      </c>
      <c r="C105" s="36" t="s">
        <v>356</v>
      </c>
      <c r="D105" s="37" t="s">
        <v>53</v>
      </c>
      <c r="E105" s="37">
        <v>10</v>
      </c>
      <c r="F105" s="38">
        <v>4500</v>
      </c>
      <c r="G105" s="39" t="s">
        <v>54</v>
      </c>
      <c r="H105" s="40">
        <v>46204</v>
      </c>
      <c r="I105" s="41" t="s">
        <v>55</v>
      </c>
      <c r="J105" s="41" t="s">
        <v>56</v>
      </c>
      <c r="K105" s="41" t="s">
        <v>164</v>
      </c>
      <c r="L105" s="41" t="s">
        <v>58</v>
      </c>
      <c r="M105" s="42" t="s">
        <v>109</v>
      </c>
      <c r="N105" s="43" t="s">
        <v>21</v>
      </c>
    </row>
    <row r="106" spans="1:14" ht="38.25">
      <c r="A106" s="35" t="s">
        <v>357</v>
      </c>
      <c r="B106" s="35" t="s">
        <v>242</v>
      </c>
      <c r="C106" s="36" t="s">
        <v>356</v>
      </c>
      <c r="D106" s="37" t="s">
        <v>53</v>
      </c>
      <c r="E106" s="37">
        <v>10</v>
      </c>
      <c r="F106" s="38">
        <v>4500</v>
      </c>
      <c r="G106" s="39" t="s">
        <v>54</v>
      </c>
      <c r="H106" s="40">
        <v>46204</v>
      </c>
      <c r="I106" s="41" t="s">
        <v>55</v>
      </c>
      <c r="J106" s="41" t="s">
        <v>56</v>
      </c>
      <c r="K106" s="41" t="s">
        <v>164</v>
      </c>
      <c r="L106" s="41" t="s">
        <v>58</v>
      </c>
      <c r="M106" s="42" t="s">
        <v>109</v>
      </c>
      <c r="N106" s="43" t="s">
        <v>21</v>
      </c>
    </row>
    <row r="107" spans="1:14" ht="38.25">
      <c r="A107" s="35" t="s">
        <v>358</v>
      </c>
      <c r="B107" s="35" t="s">
        <v>258</v>
      </c>
      <c r="C107" s="36" t="s">
        <v>359</v>
      </c>
      <c r="D107" s="37" t="s">
        <v>53</v>
      </c>
      <c r="E107" s="37">
        <v>5</v>
      </c>
      <c r="F107" s="38">
        <v>4500</v>
      </c>
      <c r="G107" s="39" t="s">
        <v>54</v>
      </c>
      <c r="H107" s="40">
        <v>46204</v>
      </c>
      <c r="I107" s="41" t="s">
        <v>55</v>
      </c>
      <c r="J107" s="41" t="s">
        <v>56</v>
      </c>
      <c r="K107" s="41" t="s">
        <v>164</v>
      </c>
      <c r="L107" s="41" t="s">
        <v>58</v>
      </c>
      <c r="M107" s="42" t="s">
        <v>73</v>
      </c>
      <c r="N107" s="43" t="s">
        <v>21</v>
      </c>
    </row>
    <row r="108" spans="1:14" ht="38.25">
      <c r="A108" s="35" t="s">
        <v>361</v>
      </c>
      <c r="B108" s="35" t="s">
        <v>169</v>
      </c>
      <c r="C108" s="36" t="s">
        <v>359</v>
      </c>
      <c r="D108" s="37" t="s">
        <v>53</v>
      </c>
      <c r="E108" s="37">
        <v>5</v>
      </c>
      <c r="F108" s="38">
        <v>4500</v>
      </c>
      <c r="G108" s="39" t="s">
        <v>54</v>
      </c>
      <c r="H108" s="40">
        <v>46204</v>
      </c>
      <c r="I108" s="41" t="s">
        <v>55</v>
      </c>
      <c r="J108" s="41" t="s">
        <v>56</v>
      </c>
      <c r="K108" s="41" t="s">
        <v>164</v>
      </c>
      <c r="L108" s="41" t="s">
        <v>58</v>
      </c>
      <c r="M108" s="42" t="s">
        <v>73</v>
      </c>
      <c r="N108" s="43" t="s">
        <v>21</v>
      </c>
    </row>
    <row r="109" spans="1:14" ht="38.25">
      <c r="A109" s="35" t="s">
        <v>362</v>
      </c>
      <c r="B109" s="35" t="s">
        <v>237</v>
      </c>
      <c r="C109" s="36" t="s">
        <v>296</v>
      </c>
      <c r="D109" s="37" t="s">
        <v>53</v>
      </c>
      <c r="E109" s="37">
        <v>4</v>
      </c>
      <c r="F109" s="38">
        <v>4400</v>
      </c>
      <c r="G109" s="39" t="s">
        <v>54</v>
      </c>
      <c r="H109" s="40">
        <v>46204</v>
      </c>
      <c r="I109" s="41" t="s">
        <v>55</v>
      </c>
      <c r="J109" s="41" t="s">
        <v>56</v>
      </c>
      <c r="K109" s="41" t="s">
        <v>164</v>
      </c>
      <c r="L109" s="41" t="s">
        <v>58</v>
      </c>
      <c r="M109" s="42" t="s">
        <v>109</v>
      </c>
      <c r="N109" s="43" t="s">
        <v>21</v>
      </c>
    </row>
    <row r="110" spans="1:14" ht="38.25">
      <c r="A110" s="35" t="s">
        <v>363</v>
      </c>
      <c r="B110" s="35" t="s">
        <v>169</v>
      </c>
      <c r="C110" s="36" t="s">
        <v>296</v>
      </c>
      <c r="D110" s="37" t="s">
        <v>53</v>
      </c>
      <c r="E110" s="37">
        <v>4</v>
      </c>
      <c r="F110" s="38">
        <v>4400</v>
      </c>
      <c r="G110" s="39" t="s">
        <v>54</v>
      </c>
      <c r="H110" s="40">
        <v>46204</v>
      </c>
      <c r="I110" s="41" t="s">
        <v>55</v>
      </c>
      <c r="J110" s="41" t="s">
        <v>56</v>
      </c>
      <c r="K110" s="41" t="s">
        <v>164</v>
      </c>
      <c r="L110" s="41" t="s">
        <v>58</v>
      </c>
      <c r="M110" s="42" t="s">
        <v>109</v>
      </c>
      <c r="N110" s="43" t="s">
        <v>21</v>
      </c>
    </row>
    <row r="111" spans="1:14" ht="38.25">
      <c r="A111" s="35" t="s">
        <v>364</v>
      </c>
      <c r="B111" s="35" t="s">
        <v>242</v>
      </c>
      <c r="C111" s="36" t="s">
        <v>296</v>
      </c>
      <c r="D111" s="37" t="s">
        <v>53</v>
      </c>
      <c r="E111" s="37">
        <v>4</v>
      </c>
      <c r="F111" s="38">
        <v>4400</v>
      </c>
      <c r="G111" s="39" t="s">
        <v>54</v>
      </c>
      <c r="H111" s="40">
        <v>46204</v>
      </c>
      <c r="I111" s="41" t="s">
        <v>55</v>
      </c>
      <c r="J111" s="41" t="s">
        <v>56</v>
      </c>
      <c r="K111" s="41" t="s">
        <v>164</v>
      </c>
      <c r="L111" s="41" t="s">
        <v>58</v>
      </c>
      <c r="M111" s="42" t="s">
        <v>109</v>
      </c>
      <c r="N111" s="43" t="s">
        <v>21</v>
      </c>
    </row>
    <row r="112" spans="1:14" ht="38.25">
      <c r="A112" s="35" t="s">
        <v>365</v>
      </c>
      <c r="B112" s="35" t="s">
        <v>254</v>
      </c>
      <c r="C112" s="36" t="s">
        <v>366</v>
      </c>
      <c r="D112" s="37" t="s">
        <v>53</v>
      </c>
      <c r="E112" s="37">
        <v>1</v>
      </c>
      <c r="F112" s="38">
        <v>4200</v>
      </c>
      <c r="G112" s="39" t="s">
        <v>54</v>
      </c>
      <c r="H112" s="40">
        <v>46204</v>
      </c>
      <c r="I112" s="41" t="s">
        <v>55</v>
      </c>
      <c r="J112" s="41" t="s">
        <v>56</v>
      </c>
      <c r="K112" s="41" t="s">
        <v>164</v>
      </c>
      <c r="L112" s="41" t="s">
        <v>58</v>
      </c>
      <c r="M112" s="42" t="s">
        <v>136</v>
      </c>
      <c r="N112" s="43" t="s">
        <v>21</v>
      </c>
    </row>
    <row r="113" spans="1:14" ht="38.25">
      <c r="A113" s="35" t="s">
        <v>368</v>
      </c>
      <c r="B113" s="35" t="s">
        <v>172</v>
      </c>
      <c r="C113" s="36" t="s">
        <v>369</v>
      </c>
      <c r="D113" s="37" t="s">
        <v>53</v>
      </c>
      <c r="E113" s="37">
        <v>1</v>
      </c>
      <c r="F113" s="38">
        <v>4200</v>
      </c>
      <c r="G113" s="39" t="s">
        <v>54</v>
      </c>
      <c r="H113" s="40">
        <v>46204</v>
      </c>
      <c r="I113" s="41" t="s">
        <v>55</v>
      </c>
      <c r="J113" s="41" t="s">
        <v>56</v>
      </c>
      <c r="K113" s="41" t="s">
        <v>164</v>
      </c>
      <c r="L113" s="41" t="s">
        <v>58</v>
      </c>
      <c r="M113" s="42" t="s">
        <v>109</v>
      </c>
      <c r="N113" s="43" t="s">
        <v>21</v>
      </c>
    </row>
    <row r="114" spans="1:14" ht="38.25">
      <c r="A114" s="35" t="s">
        <v>370</v>
      </c>
      <c r="B114" s="35" t="s">
        <v>156</v>
      </c>
      <c r="C114" s="36" t="s">
        <v>371</v>
      </c>
      <c r="D114" s="37" t="s">
        <v>53</v>
      </c>
      <c r="E114" s="37">
        <v>100</v>
      </c>
      <c r="F114" s="38">
        <v>4000</v>
      </c>
      <c r="G114" s="39" t="s">
        <v>54</v>
      </c>
      <c r="H114" s="40">
        <v>46204</v>
      </c>
      <c r="I114" s="41" t="s">
        <v>55</v>
      </c>
      <c r="J114" s="41" t="s">
        <v>56</v>
      </c>
      <c r="K114" s="41" t="s">
        <v>164</v>
      </c>
      <c r="L114" s="41" t="s">
        <v>58</v>
      </c>
      <c r="M114" s="42" t="s">
        <v>73</v>
      </c>
      <c r="N114" s="43" t="s">
        <v>21</v>
      </c>
    </row>
    <row r="115" spans="1:14" ht="38.25">
      <c r="A115" s="35" t="s">
        <v>372</v>
      </c>
      <c r="B115" s="35" t="s">
        <v>317</v>
      </c>
      <c r="C115" s="36" t="s">
        <v>238</v>
      </c>
      <c r="D115" s="37" t="s">
        <v>53</v>
      </c>
      <c r="E115" s="37">
        <v>10</v>
      </c>
      <c r="F115" s="38">
        <v>4000</v>
      </c>
      <c r="G115" s="39" t="s">
        <v>54</v>
      </c>
      <c r="H115" s="40">
        <v>46204</v>
      </c>
      <c r="I115" s="41" t="s">
        <v>55</v>
      </c>
      <c r="J115" s="41" t="s">
        <v>56</v>
      </c>
      <c r="K115" s="41" t="s">
        <v>164</v>
      </c>
      <c r="L115" s="41" t="s">
        <v>58</v>
      </c>
      <c r="M115" s="42" t="s">
        <v>109</v>
      </c>
      <c r="N115" s="43" t="s">
        <v>21</v>
      </c>
    </row>
    <row r="116" spans="1:14" ht="38.25">
      <c r="A116" s="35" t="s">
        <v>373</v>
      </c>
      <c r="B116" s="35" t="s">
        <v>172</v>
      </c>
      <c r="C116" s="36" t="s">
        <v>374</v>
      </c>
      <c r="D116" s="37" t="s">
        <v>53</v>
      </c>
      <c r="E116" s="37">
        <v>1</v>
      </c>
      <c r="F116" s="38">
        <v>4000</v>
      </c>
      <c r="G116" s="39" t="s">
        <v>54</v>
      </c>
      <c r="H116" s="40">
        <v>46204</v>
      </c>
      <c r="I116" s="41" t="s">
        <v>55</v>
      </c>
      <c r="J116" s="41" t="s">
        <v>56</v>
      </c>
      <c r="K116" s="41" t="s">
        <v>164</v>
      </c>
      <c r="L116" s="41" t="s">
        <v>58</v>
      </c>
      <c r="M116" s="42" t="s">
        <v>148</v>
      </c>
      <c r="N116" s="43" t="s">
        <v>21</v>
      </c>
    </row>
    <row r="117" spans="1:14" ht="38.25">
      <c r="A117" s="35" t="s">
        <v>377</v>
      </c>
      <c r="B117" s="35" t="s">
        <v>254</v>
      </c>
      <c r="C117" s="36" t="s">
        <v>378</v>
      </c>
      <c r="D117" s="37" t="s">
        <v>53</v>
      </c>
      <c r="E117" s="37">
        <v>2</v>
      </c>
      <c r="F117" s="38">
        <v>4000</v>
      </c>
      <c r="G117" s="39" t="s">
        <v>54</v>
      </c>
      <c r="H117" s="40">
        <v>46204</v>
      </c>
      <c r="I117" s="41" t="s">
        <v>55</v>
      </c>
      <c r="J117" s="41" t="s">
        <v>56</v>
      </c>
      <c r="K117" s="41" t="s">
        <v>164</v>
      </c>
      <c r="L117" s="41" t="s">
        <v>58</v>
      </c>
      <c r="M117" s="42" t="s">
        <v>102</v>
      </c>
      <c r="N117" s="43" t="s">
        <v>21</v>
      </c>
    </row>
    <row r="118" spans="1:14" ht="38.25">
      <c r="A118" s="35" t="s">
        <v>379</v>
      </c>
      <c r="B118" s="35" t="s">
        <v>317</v>
      </c>
      <c r="C118" s="36" t="s">
        <v>380</v>
      </c>
      <c r="D118" s="37" t="s">
        <v>53</v>
      </c>
      <c r="E118" s="37">
        <v>2</v>
      </c>
      <c r="F118" s="38">
        <v>4000</v>
      </c>
      <c r="G118" s="39" t="s">
        <v>54</v>
      </c>
      <c r="H118" s="40">
        <v>46204</v>
      </c>
      <c r="I118" s="41" t="s">
        <v>55</v>
      </c>
      <c r="J118" s="41" t="s">
        <v>56</v>
      </c>
      <c r="K118" s="41" t="s">
        <v>164</v>
      </c>
      <c r="L118" s="41" t="s">
        <v>91</v>
      </c>
      <c r="M118" s="42" t="s">
        <v>102</v>
      </c>
      <c r="N118" s="43" t="s">
        <v>21</v>
      </c>
    </row>
    <row r="119" spans="1:14" ht="38.25">
      <c r="A119" s="35" t="s">
        <v>382</v>
      </c>
      <c r="B119" s="35" t="s">
        <v>156</v>
      </c>
      <c r="C119" s="36" t="s">
        <v>383</v>
      </c>
      <c r="D119" s="37" t="s">
        <v>384</v>
      </c>
      <c r="E119" s="37">
        <v>5</v>
      </c>
      <c r="F119" s="38">
        <v>3990</v>
      </c>
      <c r="G119" s="39" t="s">
        <v>54</v>
      </c>
      <c r="H119" s="40">
        <v>46204</v>
      </c>
      <c r="I119" s="41" t="s">
        <v>55</v>
      </c>
      <c r="J119" s="41" t="s">
        <v>56</v>
      </c>
      <c r="K119" s="41" t="s">
        <v>164</v>
      </c>
      <c r="L119" s="41" t="s">
        <v>58</v>
      </c>
      <c r="M119" s="42" t="s">
        <v>59</v>
      </c>
      <c r="N119" s="43" t="s">
        <v>21</v>
      </c>
    </row>
    <row r="120" spans="1:14" ht="38.25">
      <c r="A120" s="35" t="s">
        <v>386</v>
      </c>
      <c r="B120" s="35" t="s">
        <v>242</v>
      </c>
      <c r="C120" s="36" t="s">
        <v>387</v>
      </c>
      <c r="D120" s="37" t="s">
        <v>53</v>
      </c>
      <c r="E120" s="37">
        <v>10</v>
      </c>
      <c r="F120" s="38">
        <v>3670</v>
      </c>
      <c r="G120" s="39" t="s">
        <v>54</v>
      </c>
      <c r="H120" s="40">
        <v>46174</v>
      </c>
      <c r="I120" s="41" t="s">
        <v>55</v>
      </c>
      <c r="J120" s="41" t="s">
        <v>56</v>
      </c>
      <c r="K120" s="41" t="s">
        <v>164</v>
      </c>
      <c r="L120" s="41" t="s">
        <v>58</v>
      </c>
      <c r="M120" s="42" t="s">
        <v>59</v>
      </c>
      <c r="N120" s="43" t="s">
        <v>21</v>
      </c>
    </row>
    <row r="121" spans="1:14" ht="38.25">
      <c r="A121" s="35" t="s">
        <v>390</v>
      </c>
      <c r="B121" s="35" t="s">
        <v>245</v>
      </c>
      <c r="C121" s="36" t="s">
        <v>321</v>
      </c>
      <c r="D121" s="37" t="s">
        <v>53</v>
      </c>
      <c r="E121" s="37">
        <v>2</v>
      </c>
      <c r="F121" s="38">
        <v>3600</v>
      </c>
      <c r="G121" s="39" t="s">
        <v>54</v>
      </c>
      <c r="H121" s="40">
        <v>46174</v>
      </c>
      <c r="I121" s="41" t="s">
        <v>55</v>
      </c>
      <c r="J121" s="41" t="s">
        <v>56</v>
      </c>
      <c r="K121" s="41" t="s">
        <v>164</v>
      </c>
      <c r="L121" s="41" t="s">
        <v>58</v>
      </c>
      <c r="M121" s="42" t="s">
        <v>136</v>
      </c>
      <c r="N121" s="43" t="s">
        <v>21</v>
      </c>
    </row>
    <row r="122" spans="1:14" ht="38.25">
      <c r="A122" s="35" t="s">
        <v>391</v>
      </c>
      <c r="B122" s="35" t="s">
        <v>317</v>
      </c>
      <c r="C122" s="36" t="s">
        <v>321</v>
      </c>
      <c r="D122" s="37" t="s">
        <v>53</v>
      </c>
      <c r="E122" s="37">
        <v>2</v>
      </c>
      <c r="F122" s="38">
        <v>3600</v>
      </c>
      <c r="G122" s="39" t="s">
        <v>54</v>
      </c>
      <c r="H122" s="40">
        <v>46174</v>
      </c>
      <c r="I122" s="41" t="s">
        <v>55</v>
      </c>
      <c r="J122" s="41" t="s">
        <v>56</v>
      </c>
      <c r="K122" s="41" t="s">
        <v>164</v>
      </c>
      <c r="L122" s="41" t="s">
        <v>58</v>
      </c>
      <c r="M122" s="42" t="s">
        <v>136</v>
      </c>
      <c r="N122" s="43" t="s">
        <v>21</v>
      </c>
    </row>
    <row r="123" spans="1:14" ht="38.25">
      <c r="A123" s="35" t="s">
        <v>392</v>
      </c>
      <c r="B123" s="35" t="s">
        <v>169</v>
      </c>
      <c r="C123" s="36" t="s">
        <v>321</v>
      </c>
      <c r="D123" s="37" t="s">
        <v>53</v>
      </c>
      <c r="E123" s="37">
        <v>2</v>
      </c>
      <c r="F123" s="38">
        <v>3600</v>
      </c>
      <c r="G123" s="39" t="s">
        <v>54</v>
      </c>
      <c r="H123" s="40">
        <v>46174</v>
      </c>
      <c r="I123" s="41" t="s">
        <v>55</v>
      </c>
      <c r="J123" s="41" t="s">
        <v>56</v>
      </c>
      <c r="K123" s="41" t="s">
        <v>164</v>
      </c>
      <c r="L123" s="41" t="s">
        <v>58</v>
      </c>
      <c r="M123" s="42" t="s">
        <v>136</v>
      </c>
      <c r="N123" s="43" t="s">
        <v>21</v>
      </c>
    </row>
    <row r="124" spans="1:14" ht="38.25">
      <c r="A124" s="35" t="s">
        <v>393</v>
      </c>
      <c r="B124" s="35" t="s">
        <v>242</v>
      </c>
      <c r="C124" s="36" t="s">
        <v>321</v>
      </c>
      <c r="D124" s="37" t="s">
        <v>53</v>
      </c>
      <c r="E124" s="37">
        <v>2</v>
      </c>
      <c r="F124" s="38">
        <v>3600</v>
      </c>
      <c r="G124" s="39" t="s">
        <v>54</v>
      </c>
      <c r="H124" s="40">
        <v>46174</v>
      </c>
      <c r="I124" s="41" t="s">
        <v>55</v>
      </c>
      <c r="J124" s="41" t="s">
        <v>56</v>
      </c>
      <c r="K124" s="41" t="s">
        <v>164</v>
      </c>
      <c r="L124" s="41" t="s">
        <v>58</v>
      </c>
      <c r="M124" s="42" t="s">
        <v>136</v>
      </c>
      <c r="N124" s="43" t="s">
        <v>21</v>
      </c>
    </row>
    <row r="125" spans="1:14" ht="38.25">
      <c r="A125" s="35" t="s">
        <v>394</v>
      </c>
      <c r="B125" s="35" t="s">
        <v>245</v>
      </c>
      <c r="C125" s="36" t="s">
        <v>351</v>
      </c>
      <c r="D125" s="37" t="s">
        <v>53</v>
      </c>
      <c r="E125" s="37">
        <v>3</v>
      </c>
      <c r="F125" s="38">
        <v>3600</v>
      </c>
      <c r="G125" s="39" t="s">
        <v>54</v>
      </c>
      <c r="H125" s="40">
        <v>46174</v>
      </c>
      <c r="I125" s="41" t="s">
        <v>55</v>
      </c>
      <c r="J125" s="41" t="s">
        <v>56</v>
      </c>
      <c r="K125" s="41" t="s">
        <v>164</v>
      </c>
      <c r="L125" s="41" t="s">
        <v>58</v>
      </c>
      <c r="M125" s="42" t="s">
        <v>136</v>
      </c>
      <c r="N125" s="43" t="s">
        <v>21</v>
      </c>
    </row>
    <row r="126" spans="1:14" ht="38.25">
      <c r="A126" s="35" t="s">
        <v>395</v>
      </c>
      <c r="B126" s="35" t="s">
        <v>169</v>
      </c>
      <c r="C126" s="36" t="s">
        <v>351</v>
      </c>
      <c r="D126" s="37" t="s">
        <v>53</v>
      </c>
      <c r="E126" s="37">
        <v>3</v>
      </c>
      <c r="F126" s="38">
        <v>3600</v>
      </c>
      <c r="G126" s="39" t="s">
        <v>54</v>
      </c>
      <c r="H126" s="40">
        <v>46174</v>
      </c>
      <c r="I126" s="41" t="s">
        <v>55</v>
      </c>
      <c r="J126" s="41" t="s">
        <v>56</v>
      </c>
      <c r="K126" s="41" t="s">
        <v>164</v>
      </c>
      <c r="L126" s="41" t="s">
        <v>58</v>
      </c>
      <c r="M126" s="42" t="s">
        <v>136</v>
      </c>
      <c r="N126" s="43" t="s">
        <v>21</v>
      </c>
    </row>
    <row r="127" spans="1:14" ht="38.25">
      <c r="A127" s="35" t="s">
        <v>396</v>
      </c>
      <c r="B127" s="35" t="s">
        <v>242</v>
      </c>
      <c r="C127" s="36" t="s">
        <v>397</v>
      </c>
      <c r="D127" s="37" t="s">
        <v>53</v>
      </c>
      <c r="E127" s="37">
        <v>3</v>
      </c>
      <c r="F127" s="38">
        <v>3600</v>
      </c>
      <c r="G127" s="39" t="s">
        <v>54</v>
      </c>
      <c r="H127" s="40">
        <v>46174</v>
      </c>
      <c r="I127" s="41" t="s">
        <v>55</v>
      </c>
      <c r="J127" s="41" t="s">
        <v>56</v>
      </c>
      <c r="K127" s="41" t="s">
        <v>164</v>
      </c>
      <c r="L127" s="41" t="s">
        <v>58</v>
      </c>
      <c r="M127" s="42" t="s">
        <v>153</v>
      </c>
      <c r="N127" s="43" t="s">
        <v>21</v>
      </c>
    </row>
    <row r="128" spans="1:14" ht="38.25">
      <c r="A128" s="35" t="s">
        <v>399</v>
      </c>
      <c r="B128" s="35" t="s">
        <v>169</v>
      </c>
      <c r="C128" s="36" t="s">
        <v>318</v>
      </c>
      <c r="D128" s="37" t="s">
        <v>53</v>
      </c>
      <c r="E128" s="37">
        <v>30</v>
      </c>
      <c r="F128" s="38">
        <v>3420</v>
      </c>
      <c r="G128" s="39" t="s">
        <v>54</v>
      </c>
      <c r="H128" s="40">
        <v>46174</v>
      </c>
      <c r="I128" s="41" t="s">
        <v>55</v>
      </c>
      <c r="J128" s="41" t="s">
        <v>56</v>
      </c>
      <c r="K128" s="41" t="s">
        <v>164</v>
      </c>
      <c r="L128" s="41" t="s">
        <v>58</v>
      </c>
      <c r="M128" s="42" t="s">
        <v>102</v>
      </c>
      <c r="N128" s="43" t="s">
        <v>21</v>
      </c>
    </row>
    <row r="129" spans="1:14" ht="38.25">
      <c r="A129" s="35" t="s">
        <v>400</v>
      </c>
      <c r="B129" s="35" t="s">
        <v>317</v>
      </c>
      <c r="C129" s="36" t="s">
        <v>401</v>
      </c>
      <c r="D129" s="37" t="s">
        <v>53</v>
      </c>
      <c r="E129" s="37">
        <v>4</v>
      </c>
      <c r="F129" s="38">
        <v>3200</v>
      </c>
      <c r="G129" s="39" t="s">
        <v>54</v>
      </c>
      <c r="H129" s="40">
        <v>46174</v>
      </c>
      <c r="I129" s="41" t="s">
        <v>55</v>
      </c>
      <c r="J129" s="41" t="s">
        <v>56</v>
      </c>
      <c r="K129" s="41" t="s">
        <v>164</v>
      </c>
      <c r="L129" s="41" t="s">
        <v>58</v>
      </c>
      <c r="M129" s="42" t="s">
        <v>73</v>
      </c>
      <c r="N129" s="43" t="s">
        <v>21</v>
      </c>
    </row>
    <row r="130" spans="1:14" ht="38.25">
      <c r="A130" s="35" t="s">
        <v>402</v>
      </c>
      <c r="B130" s="35" t="s">
        <v>317</v>
      </c>
      <c r="C130" s="36" t="s">
        <v>262</v>
      </c>
      <c r="D130" s="37" t="s">
        <v>53</v>
      </c>
      <c r="E130" s="37">
        <v>10</v>
      </c>
      <c r="F130" s="38">
        <v>3180</v>
      </c>
      <c r="G130" s="39" t="s">
        <v>54</v>
      </c>
      <c r="H130" s="40">
        <v>46174</v>
      </c>
      <c r="I130" s="41" t="s">
        <v>55</v>
      </c>
      <c r="J130" s="41" t="s">
        <v>56</v>
      </c>
      <c r="K130" s="41" t="s">
        <v>164</v>
      </c>
      <c r="L130" s="41" t="s">
        <v>58</v>
      </c>
      <c r="M130" s="42" t="s">
        <v>59</v>
      </c>
      <c r="N130" s="43" t="s">
        <v>21</v>
      </c>
    </row>
    <row r="131" spans="1:14" ht="38.25">
      <c r="A131" s="35" t="s">
        <v>403</v>
      </c>
      <c r="B131" s="35" t="s">
        <v>247</v>
      </c>
      <c r="C131" s="36" t="s">
        <v>262</v>
      </c>
      <c r="D131" s="37" t="s">
        <v>53</v>
      </c>
      <c r="E131" s="37">
        <v>10</v>
      </c>
      <c r="F131" s="38">
        <v>3180</v>
      </c>
      <c r="G131" s="39" t="s">
        <v>54</v>
      </c>
      <c r="H131" s="40">
        <v>46174</v>
      </c>
      <c r="I131" s="41" t="s">
        <v>55</v>
      </c>
      <c r="J131" s="41" t="s">
        <v>56</v>
      </c>
      <c r="K131" s="41" t="s">
        <v>164</v>
      </c>
      <c r="L131" s="41" t="s">
        <v>58</v>
      </c>
      <c r="M131" s="42" t="s">
        <v>59</v>
      </c>
      <c r="N131" s="43" t="s">
        <v>21</v>
      </c>
    </row>
    <row r="132" spans="1:14" ht="38.25">
      <c r="A132" s="35" t="s">
        <v>404</v>
      </c>
      <c r="B132" s="35" t="s">
        <v>295</v>
      </c>
      <c r="C132" s="36" t="s">
        <v>262</v>
      </c>
      <c r="D132" s="37" t="s">
        <v>53</v>
      </c>
      <c r="E132" s="37">
        <v>10</v>
      </c>
      <c r="F132" s="38">
        <v>3180</v>
      </c>
      <c r="G132" s="39" t="s">
        <v>54</v>
      </c>
      <c r="H132" s="40">
        <v>46174</v>
      </c>
      <c r="I132" s="41" t="s">
        <v>55</v>
      </c>
      <c r="J132" s="41" t="s">
        <v>56</v>
      </c>
      <c r="K132" s="41" t="s">
        <v>164</v>
      </c>
      <c r="L132" s="41" t="s">
        <v>58</v>
      </c>
      <c r="M132" s="42" t="s">
        <v>59</v>
      </c>
      <c r="N132" s="43" t="s">
        <v>21</v>
      </c>
    </row>
    <row r="133" spans="1:14" ht="38.25">
      <c r="A133" s="35" t="s">
        <v>405</v>
      </c>
      <c r="B133" s="35" t="s">
        <v>161</v>
      </c>
      <c r="C133" s="36" t="s">
        <v>406</v>
      </c>
      <c r="D133" s="37" t="s">
        <v>163</v>
      </c>
      <c r="E133" s="37">
        <v>10</v>
      </c>
      <c r="F133" s="38">
        <v>3000</v>
      </c>
      <c r="G133" s="39" t="s">
        <v>54</v>
      </c>
      <c r="H133" s="40">
        <v>46174</v>
      </c>
      <c r="I133" s="41" t="s">
        <v>55</v>
      </c>
      <c r="J133" s="41" t="s">
        <v>56</v>
      </c>
      <c r="K133" s="41" t="s">
        <v>164</v>
      </c>
      <c r="L133" s="41" t="s">
        <v>58</v>
      </c>
      <c r="M133" s="42" t="s">
        <v>136</v>
      </c>
      <c r="N133" s="43" t="s">
        <v>21</v>
      </c>
    </row>
    <row r="134" spans="1:14" ht="38.25">
      <c r="A134" s="35" t="s">
        <v>407</v>
      </c>
      <c r="B134" s="35" t="s">
        <v>283</v>
      </c>
      <c r="C134" s="36" t="s">
        <v>287</v>
      </c>
      <c r="D134" s="37" t="s">
        <v>53</v>
      </c>
      <c r="E134" s="37">
        <v>5</v>
      </c>
      <c r="F134" s="38">
        <v>3000</v>
      </c>
      <c r="G134" s="39" t="s">
        <v>54</v>
      </c>
      <c r="H134" s="40">
        <v>46174</v>
      </c>
      <c r="I134" s="41" t="s">
        <v>55</v>
      </c>
      <c r="J134" s="41" t="s">
        <v>56</v>
      </c>
      <c r="K134" s="41" t="s">
        <v>164</v>
      </c>
      <c r="L134" s="41" t="s">
        <v>58</v>
      </c>
      <c r="M134" s="42" t="s">
        <v>102</v>
      </c>
      <c r="N134" s="43" t="s">
        <v>21</v>
      </c>
    </row>
    <row r="135" spans="1:14" ht="38.25">
      <c r="A135" s="35" t="s">
        <v>408</v>
      </c>
      <c r="B135" s="35" t="s">
        <v>169</v>
      </c>
      <c r="C135" s="36" t="s">
        <v>409</v>
      </c>
      <c r="D135" s="37" t="s">
        <v>53</v>
      </c>
      <c r="E135" s="37">
        <v>2</v>
      </c>
      <c r="F135" s="38">
        <v>3000</v>
      </c>
      <c r="G135" s="39" t="s">
        <v>54</v>
      </c>
      <c r="H135" s="40">
        <v>46174</v>
      </c>
      <c r="I135" s="41" t="s">
        <v>55</v>
      </c>
      <c r="J135" s="41" t="s">
        <v>56</v>
      </c>
      <c r="K135" s="41" t="s">
        <v>164</v>
      </c>
      <c r="L135" s="41" t="s">
        <v>58</v>
      </c>
      <c r="M135" s="42" t="s">
        <v>102</v>
      </c>
      <c r="N135" s="43" t="s">
        <v>21</v>
      </c>
    </row>
    <row r="136" spans="1:14" ht="38.25">
      <c r="A136" s="35" t="s">
        <v>411</v>
      </c>
      <c r="B136" s="35" t="s">
        <v>51</v>
      </c>
      <c r="C136" s="36" t="s">
        <v>412</v>
      </c>
      <c r="D136" s="37" t="s">
        <v>413</v>
      </c>
      <c r="E136" s="37">
        <v>50</v>
      </c>
      <c r="F136" s="38">
        <v>3000</v>
      </c>
      <c r="G136" s="39" t="s">
        <v>54</v>
      </c>
      <c r="H136" s="40">
        <v>46174</v>
      </c>
      <c r="I136" s="41" t="s">
        <v>55</v>
      </c>
      <c r="J136" s="41" t="s">
        <v>56</v>
      </c>
      <c r="K136" s="41" t="s">
        <v>164</v>
      </c>
      <c r="L136" s="41" t="s">
        <v>58</v>
      </c>
      <c r="M136" s="42" t="s">
        <v>59</v>
      </c>
      <c r="N136" s="43" t="s">
        <v>21</v>
      </c>
    </row>
    <row r="137" spans="1:14" ht="38.25">
      <c r="A137" s="35" t="s">
        <v>414</v>
      </c>
      <c r="B137" s="35" t="s">
        <v>219</v>
      </c>
      <c r="C137" s="36" t="s">
        <v>415</v>
      </c>
      <c r="D137" s="37" t="s">
        <v>53</v>
      </c>
      <c r="E137" s="37">
        <v>1</v>
      </c>
      <c r="F137" s="38">
        <v>3000</v>
      </c>
      <c r="G137" s="39" t="s">
        <v>54</v>
      </c>
      <c r="H137" s="40">
        <v>46174</v>
      </c>
      <c r="I137" s="41" t="s">
        <v>55</v>
      </c>
      <c r="J137" s="41" t="s">
        <v>56</v>
      </c>
      <c r="K137" s="41" t="s">
        <v>164</v>
      </c>
      <c r="L137" s="41" t="s">
        <v>58</v>
      </c>
      <c r="M137" s="42" t="s">
        <v>73</v>
      </c>
      <c r="N137" s="43" t="s">
        <v>21</v>
      </c>
    </row>
    <row r="138" spans="1:14" ht="38.25">
      <c r="A138" s="35" t="s">
        <v>417</v>
      </c>
      <c r="B138" s="35" t="s">
        <v>254</v>
      </c>
      <c r="C138" s="36" t="s">
        <v>418</v>
      </c>
      <c r="D138" s="37" t="s">
        <v>53</v>
      </c>
      <c r="E138" s="37">
        <v>5</v>
      </c>
      <c r="F138" s="38">
        <v>2950</v>
      </c>
      <c r="G138" s="39" t="s">
        <v>54</v>
      </c>
      <c r="H138" s="40">
        <v>46174</v>
      </c>
      <c r="I138" s="41" t="s">
        <v>55</v>
      </c>
      <c r="J138" s="41" t="s">
        <v>56</v>
      </c>
      <c r="K138" s="41" t="s">
        <v>164</v>
      </c>
      <c r="L138" s="41" t="s">
        <v>58</v>
      </c>
      <c r="M138" s="42" t="s">
        <v>109</v>
      </c>
      <c r="N138" s="43" t="s">
        <v>21</v>
      </c>
    </row>
    <row r="139" spans="1:14" ht="38.25">
      <c r="A139" s="35" t="s">
        <v>419</v>
      </c>
      <c r="B139" s="35" t="s">
        <v>245</v>
      </c>
      <c r="C139" s="36" t="s">
        <v>359</v>
      </c>
      <c r="D139" s="37" t="s">
        <v>53</v>
      </c>
      <c r="E139" s="37">
        <v>3</v>
      </c>
      <c r="F139" s="38">
        <v>2700</v>
      </c>
      <c r="G139" s="39" t="s">
        <v>54</v>
      </c>
      <c r="H139" s="40">
        <v>46174</v>
      </c>
      <c r="I139" s="41" t="s">
        <v>55</v>
      </c>
      <c r="J139" s="41" t="s">
        <v>56</v>
      </c>
      <c r="K139" s="41" t="s">
        <v>164</v>
      </c>
      <c r="L139" s="41" t="s">
        <v>58</v>
      </c>
      <c r="M139" s="42" t="s">
        <v>73</v>
      </c>
      <c r="N139" s="43" t="s">
        <v>21</v>
      </c>
    </row>
    <row r="140" spans="1:14" ht="38.25">
      <c r="A140" s="35" t="s">
        <v>420</v>
      </c>
      <c r="B140" s="35" t="s">
        <v>247</v>
      </c>
      <c r="C140" s="36" t="s">
        <v>359</v>
      </c>
      <c r="D140" s="37" t="s">
        <v>53</v>
      </c>
      <c r="E140" s="37">
        <v>3</v>
      </c>
      <c r="F140" s="38">
        <v>2700</v>
      </c>
      <c r="G140" s="39" t="s">
        <v>54</v>
      </c>
      <c r="H140" s="40">
        <v>46174</v>
      </c>
      <c r="I140" s="41" t="s">
        <v>55</v>
      </c>
      <c r="J140" s="41" t="s">
        <v>56</v>
      </c>
      <c r="K140" s="41" t="s">
        <v>164</v>
      </c>
      <c r="L140" s="41" t="s">
        <v>58</v>
      </c>
      <c r="M140" s="42" t="s">
        <v>73</v>
      </c>
      <c r="N140" s="43" t="s">
        <v>21</v>
      </c>
    </row>
    <row r="141" spans="1:14" ht="38.25">
      <c r="A141" s="35" t="s">
        <v>421</v>
      </c>
      <c r="B141" s="35" t="s">
        <v>245</v>
      </c>
      <c r="C141" s="36" t="s">
        <v>422</v>
      </c>
      <c r="D141" s="37" t="s">
        <v>53</v>
      </c>
      <c r="E141" s="37">
        <v>3</v>
      </c>
      <c r="F141" s="38">
        <v>2700</v>
      </c>
      <c r="G141" s="39" t="s">
        <v>54</v>
      </c>
      <c r="H141" s="40">
        <v>46174</v>
      </c>
      <c r="I141" s="41" t="s">
        <v>55</v>
      </c>
      <c r="J141" s="41" t="s">
        <v>56</v>
      </c>
      <c r="K141" s="41" t="s">
        <v>164</v>
      </c>
      <c r="L141" s="41" t="s">
        <v>58</v>
      </c>
      <c r="M141" s="42" t="s">
        <v>73</v>
      </c>
      <c r="N141" s="43" t="s">
        <v>21</v>
      </c>
    </row>
    <row r="142" spans="1:14" ht="38.25">
      <c r="A142" s="35" t="s">
        <v>423</v>
      </c>
      <c r="B142" s="35" t="s">
        <v>172</v>
      </c>
      <c r="C142" s="36" t="s">
        <v>422</v>
      </c>
      <c r="D142" s="37" t="s">
        <v>53</v>
      </c>
      <c r="E142" s="37">
        <v>3</v>
      </c>
      <c r="F142" s="38">
        <v>2700</v>
      </c>
      <c r="G142" s="39" t="s">
        <v>54</v>
      </c>
      <c r="H142" s="40">
        <v>46174</v>
      </c>
      <c r="I142" s="41" t="s">
        <v>55</v>
      </c>
      <c r="J142" s="41" t="s">
        <v>56</v>
      </c>
      <c r="K142" s="41" t="s">
        <v>164</v>
      </c>
      <c r="L142" s="41" t="s">
        <v>58</v>
      </c>
      <c r="M142" s="42" t="s">
        <v>73</v>
      </c>
      <c r="N142" s="43" t="s">
        <v>21</v>
      </c>
    </row>
    <row r="143" spans="1:14" ht="38.25">
      <c r="A143" s="35" t="s">
        <v>424</v>
      </c>
      <c r="B143" s="35" t="s">
        <v>172</v>
      </c>
      <c r="C143" s="36" t="s">
        <v>425</v>
      </c>
      <c r="D143" s="37" t="s">
        <v>53</v>
      </c>
      <c r="E143" s="37">
        <v>1</v>
      </c>
      <c r="F143" s="38">
        <v>2500</v>
      </c>
      <c r="G143" s="39" t="s">
        <v>54</v>
      </c>
      <c r="H143" s="40">
        <v>46174</v>
      </c>
      <c r="I143" s="41" t="s">
        <v>55</v>
      </c>
      <c r="J143" s="41" t="s">
        <v>56</v>
      </c>
      <c r="K143" s="41" t="s">
        <v>164</v>
      </c>
      <c r="L143" s="41" t="s">
        <v>58</v>
      </c>
      <c r="M143" s="42" t="s">
        <v>102</v>
      </c>
      <c r="N143" s="43" t="s">
        <v>21</v>
      </c>
    </row>
    <row r="144" spans="1:14" ht="38.25">
      <c r="A144" s="35" t="s">
        <v>427</v>
      </c>
      <c r="B144" s="35" t="s">
        <v>242</v>
      </c>
      <c r="C144" s="36" t="s">
        <v>428</v>
      </c>
      <c r="D144" s="37" t="s">
        <v>53</v>
      </c>
      <c r="E144" s="37">
        <v>1</v>
      </c>
      <c r="F144" s="38">
        <v>2347</v>
      </c>
      <c r="G144" s="39" t="s">
        <v>54</v>
      </c>
      <c r="H144" s="40">
        <v>46174</v>
      </c>
      <c r="I144" s="41" t="s">
        <v>55</v>
      </c>
      <c r="J144" s="41" t="s">
        <v>56</v>
      </c>
      <c r="K144" s="41" t="s">
        <v>164</v>
      </c>
      <c r="L144" s="41" t="s">
        <v>58</v>
      </c>
      <c r="M144" s="42" t="s">
        <v>73</v>
      </c>
      <c r="N144" s="43" t="s">
        <v>21</v>
      </c>
    </row>
    <row r="145" spans="1:14" ht="38.25">
      <c r="A145" s="35" t="s">
        <v>430</v>
      </c>
      <c r="B145" s="35" t="s">
        <v>283</v>
      </c>
      <c r="C145" s="36" t="s">
        <v>318</v>
      </c>
      <c r="D145" s="37" t="s">
        <v>53</v>
      </c>
      <c r="E145" s="37">
        <v>20</v>
      </c>
      <c r="F145" s="38">
        <v>2280</v>
      </c>
      <c r="G145" s="39" t="s">
        <v>54</v>
      </c>
      <c r="H145" s="40">
        <v>46174</v>
      </c>
      <c r="I145" s="41" t="s">
        <v>55</v>
      </c>
      <c r="J145" s="41" t="s">
        <v>56</v>
      </c>
      <c r="K145" s="41" t="s">
        <v>164</v>
      </c>
      <c r="L145" s="41" t="s">
        <v>58</v>
      </c>
      <c r="M145" s="42" t="s">
        <v>102</v>
      </c>
      <c r="N145" s="43" t="s">
        <v>21</v>
      </c>
    </row>
    <row r="146" spans="1:14" ht="38.25">
      <c r="A146" s="35" t="s">
        <v>431</v>
      </c>
      <c r="B146" s="35" t="s">
        <v>250</v>
      </c>
      <c r="C146" s="36" t="s">
        <v>432</v>
      </c>
      <c r="D146" s="37" t="s">
        <v>53</v>
      </c>
      <c r="E146" s="37">
        <v>25</v>
      </c>
      <c r="F146" s="38">
        <v>2250</v>
      </c>
      <c r="G146" s="39" t="s">
        <v>54</v>
      </c>
      <c r="H146" s="40">
        <v>46174</v>
      </c>
      <c r="I146" s="41" t="s">
        <v>55</v>
      </c>
      <c r="J146" s="41" t="s">
        <v>56</v>
      </c>
      <c r="K146" s="41" t="s">
        <v>164</v>
      </c>
      <c r="L146" s="41" t="s">
        <v>58</v>
      </c>
      <c r="M146" s="42" t="s">
        <v>136</v>
      </c>
      <c r="N146" s="43" t="s">
        <v>21</v>
      </c>
    </row>
    <row r="147" spans="1:14" ht="38.25">
      <c r="A147" s="35" t="s">
        <v>434</v>
      </c>
      <c r="B147" s="35" t="s">
        <v>317</v>
      </c>
      <c r="C147" s="36" t="s">
        <v>387</v>
      </c>
      <c r="D147" s="37" t="s">
        <v>53</v>
      </c>
      <c r="E147" s="37">
        <v>6</v>
      </c>
      <c r="F147" s="38">
        <v>2202</v>
      </c>
      <c r="G147" s="39" t="s">
        <v>54</v>
      </c>
      <c r="H147" s="40">
        <v>46174</v>
      </c>
      <c r="I147" s="41" t="s">
        <v>55</v>
      </c>
      <c r="J147" s="41" t="s">
        <v>56</v>
      </c>
      <c r="K147" s="41" t="s">
        <v>164</v>
      </c>
      <c r="L147" s="41" t="s">
        <v>58</v>
      </c>
      <c r="M147" s="42" t="s">
        <v>59</v>
      </c>
      <c r="N147" s="43" t="s">
        <v>21</v>
      </c>
    </row>
    <row r="148" spans="1:14" ht="38.25">
      <c r="A148" s="35" t="s">
        <v>435</v>
      </c>
      <c r="B148" s="35" t="s">
        <v>317</v>
      </c>
      <c r="C148" s="36" t="s">
        <v>436</v>
      </c>
      <c r="D148" s="37" t="s">
        <v>53</v>
      </c>
      <c r="E148" s="37">
        <v>20</v>
      </c>
      <c r="F148" s="38">
        <v>2200</v>
      </c>
      <c r="G148" s="39" t="s">
        <v>54</v>
      </c>
      <c r="H148" s="40">
        <v>46174</v>
      </c>
      <c r="I148" s="41" t="s">
        <v>55</v>
      </c>
      <c r="J148" s="41" t="s">
        <v>56</v>
      </c>
      <c r="K148" s="41" t="s">
        <v>164</v>
      </c>
      <c r="L148" s="41" t="s">
        <v>58</v>
      </c>
      <c r="M148" s="42" t="s">
        <v>148</v>
      </c>
      <c r="N148" s="43" t="s">
        <v>21</v>
      </c>
    </row>
    <row r="149" spans="1:14" ht="38.25">
      <c r="A149" s="35" t="s">
        <v>437</v>
      </c>
      <c r="B149" s="35" t="s">
        <v>258</v>
      </c>
      <c r="C149" s="36" t="s">
        <v>436</v>
      </c>
      <c r="D149" s="37" t="s">
        <v>53</v>
      </c>
      <c r="E149" s="37">
        <v>19</v>
      </c>
      <c r="F149" s="38">
        <v>2090</v>
      </c>
      <c r="G149" s="39" t="s">
        <v>54</v>
      </c>
      <c r="H149" s="40">
        <v>46174</v>
      </c>
      <c r="I149" s="41" t="s">
        <v>55</v>
      </c>
      <c r="J149" s="41" t="s">
        <v>56</v>
      </c>
      <c r="K149" s="41" t="s">
        <v>164</v>
      </c>
      <c r="L149" s="41" t="s">
        <v>58</v>
      </c>
      <c r="M149" s="42" t="s">
        <v>148</v>
      </c>
      <c r="N149" s="43" t="s">
        <v>21</v>
      </c>
    </row>
    <row r="150" spans="1:14" ht="38.25">
      <c r="A150" s="35" t="s">
        <v>438</v>
      </c>
      <c r="B150" s="35" t="s">
        <v>258</v>
      </c>
      <c r="C150" s="36" t="s">
        <v>318</v>
      </c>
      <c r="D150" s="37" t="s">
        <v>53</v>
      </c>
      <c r="E150" s="37">
        <v>18</v>
      </c>
      <c r="F150" s="38">
        <v>2052</v>
      </c>
      <c r="G150" s="39" t="s">
        <v>54</v>
      </c>
      <c r="H150" s="40">
        <v>46174</v>
      </c>
      <c r="I150" s="41" t="s">
        <v>55</v>
      </c>
      <c r="J150" s="41" t="s">
        <v>56</v>
      </c>
      <c r="K150" s="41" t="s">
        <v>164</v>
      </c>
      <c r="L150" s="41" t="s">
        <v>58</v>
      </c>
      <c r="M150" s="42" t="s">
        <v>102</v>
      </c>
      <c r="N150" s="43" t="s">
        <v>21</v>
      </c>
    </row>
    <row r="151" spans="1:14" ht="38.25">
      <c r="A151" s="35" t="s">
        <v>439</v>
      </c>
      <c r="B151" s="35" t="s">
        <v>440</v>
      </c>
      <c r="C151" s="36" t="s">
        <v>318</v>
      </c>
      <c r="D151" s="37" t="s">
        <v>53</v>
      </c>
      <c r="E151" s="37">
        <v>18</v>
      </c>
      <c r="F151" s="38">
        <v>2052</v>
      </c>
      <c r="G151" s="39" t="s">
        <v>54</v>
      </c>
      <c r="H151" s="40">
        <v>46174</v>
      </c>
      <c r="I151" s="41" t="s">
        <v>55</v>
      </c>
      <c r="J151" s="41" t="s">
        <v>56</v>
      </c>
      <c r="K151" s="41" t="s">
        <v>164</v>
      </c>
      <c r="L151" s="41" t="s">
        <v>58</v>
      </c>
      <c r="M151" s="42" t="s">
        <v>102</v>
      </c>
      <c r="N151" s="43" t="s">
        <v>21</v>
      </c>
    </row>
    <row r="152" spans="1:14" ht="38.25">
      <c r="A152" s="35" t="s">
        <v>441</v>
      </c>
      <c r="B152" s="35" t="s">
        <v>172</v>
      </c>
      <c r="C152" s="36" t="s">
        <v>318</v>
      </c>
      <c r="D152" s="37" t="s">
        <v>53</v>
      </c>
      <c r="E152" s="37">
        <v>18</v>
      </c>
      <c r="F152" s="38">
        <v>2052</v>
      </c>
      <c r="G152" s="39" t="s">
        <v>54</v>
      </c>
      <c r="H152" s="40">
        <v>46174</v>
      </c>
      <c r="I152" s="41" t="s">
        <v>55</v>
      </c>
      <c r="J152" s="41" t="s">
        <v>56</v>
      </c>
      <c r="K152" s="41" t="s">
        <v>164</v>
      </c>
      <c r="L152" s="41" t="s">
        <v>58</v>
      </c>
      <c r="M152" s="42" t="s">
        <v>102</v>
      </c>
      <c r="N152" s="43" t="s">
        <v>21</v>
      </c>
    </row>
    <row r="153" spans="1:14" ht="38.25">
      <c r="A153" s="35" t="s">
        <v>442</v>
      </c>
      <c r="B153" s="35" t="s">
        <v>317</v>
      </c>
      <c r="C153" s="36" t="s">
        <v>327</v>
      </c>
      <c r="D153" s="37" t="s">
        <v>53</v>
      </c>
      <c r="E153" s="37">
        <v>12</v>
      </c>
      <c r="F153" s="38">
        <v>2040</v>
      </c>
      <c r="G153" s="39" t="s">
        <v>54</v>
      </c>
      <c r="H153" s="40">
        <v>46174</v>
      </c>
      <c r="I153" s="41" t="s">
        <v>55</v>
      </c>
      <c r="J153" s="41" t="s">
        <v>56</v>
      </c>
      <c r="K153" s="41" t="s">
        <v>164</v>
      </c>
      <c r="L153" s="41" t="s">
        <v>58</v>
      </c>
      <c r="M153" s="42" t="s">
        <v>148</v>
      </c>
      <c r="N153" s="43" t="s">
        <v>21</v>
      </c>
    </row>
    <row r="154" spans="1:14" ht="38.25">
      <c r="A154" s="35" t="s">
        <v>443</v>
      </c>
      <c r="B154" s="35" t="s">
        <v>233</v>
      </c>
      <c r="C154" s="36" t="s">
        <v>311</v>
      </c>
      <c r="D154" s="37" t="s">
        <v>53</v>
      </c>
      <c r="E154" s="37">
        <v>1</v>
      </c>
      <c r="F154" s="38">
        <v>2000</v>
      </c>
      <c r="G154" s="39" t="s">
        <v>54</v>
      </c>
      <c r="H154" s="40">
        <v>46174</v>
      </c>
      <c r="I154" s="41" t="s">
        <v>55</v>
      </c>
      <c r="J154" s="41" t="s">
        <v>56</v>
      </c>
      <c r="K154" s="41" t="s">
        <v>164</v>
      </c>
      <c r="L154" s="41" t="s">
        <v>58</v>
      </c>
      <c r="M154" s="42" t="s">
        <v>102</v>
      </c>
      <c r="N154" s="43" t="s">
        <v>21</v>
      </c>
    </row>
    <row r="155" spans="1:14" ht="38.25">
      <c r="A155" s="35" t="s">
        <v>444</v>
      </c>
      <c r="B155" s="35" t="s">
        <v>245</v>
      </c>
      <c r="C155" s="36" t="s">
        <v>445</v>
      </c>
      <c r="D155" s="37" t="s">
        <v>53</v>
      </c>
      <c r="E155" s="37">
        <v>1</v>
      </c>
      <c r="F155" s="38">
        <v>2000</v>
      </c>
      <c r="G155" s="39" t="s">
        <v>54</v>
      </c>
      <c r="H155" s="40">
        <v>46174</v>
      </c>
      <c r="I155" s="41" t="s">
        <v>55</v>
      </c>
      <c r="J155" s="41" t="s">
        <v>56</v>
      </c>
      <c r="K155" s="41" t="s">
        <v>164</v>
      </c>
      <c r="L155" s="41" t="s">
        <v>58</v>
      </c>
      <c r="M155" s="42" t="s">
        <v>102</v>
      </c>
      <c r="N155" s="43" t="s">
        <v>21</v>
      </c>
    </row>
    <row r="156" spans="1:14" ht="38.25">
      <c r="A156" s="35" t="s">
        <v>447</v>
      </c>
      <c r="B156" s="35" t="s">
        <v>317</v>
      </c>
      <c r="C156" s="36" t="s">
        <v>448</v>
      </c>
      <c r="D156" s="37" t="s">
        <v>53</v>
      </c>
      <c r="E156" s="37">
        <v>1</v>
      </c>
      <c r="F156" s="38">
        <v>2000</v>
      </c>
      <c r="G156" s="39" t="s">
        <v>54</v>
      </c>
      <c r="H156" s="40">
        <v>46174</v>
      </c>
      <c r="I156" s="41" t="s">
        <v>55</v>
      </c>
      <c r="J156" s="41" t="s">
        <v>56</v>
      </c>
      <c r="K156" s="41" t="s">
        <v>164</v>
      </c>
      <c r="L156" s="41" t="s">
        <v>58</v>
      </c>
      <c r="M156" s="42" t="s">
        <v>102</v>
      </c>
      <c r="N156" s="43" t="s">
        <v>21</v>
      </c>
    </row>
    <row r="157" spans="1:14" ht="38.25">
      <c r="A157" s="35" t="s">
        <v>449</v>
      </c>
      <c r="B157" s="35" t="s">
        <v>247</v>
      </c>
      <c r="C157" s="36" t="s">
        <v>448</v>
      </c>
      <c r="D157" s="37" t="s">
        <v>53</v>
      </c>
      <c r="E157" s="37">
        <v>1</v>
      </c>
      <c r="F157" s="38">
        <v>2000</v>
      </c>
      <c r="G157" s="39" t="s">
        <v>54</v>
      </c>
      <c r="H157" s="40">
        <v>46174</v>
      </c>
      <c r="I157" s="41" t="s">
        <v>55</v>
      </c>
      <c r="J157" s="41" t="s">
        <v>56</v>
      </c>
      <c r="K157" s="41" t="s">
        <v>164</v>
      </c>
      <c r="L157" s="41" t="s">
        <v>58</v>
      </c>
      <c r="M157" s="42" t="s">
        <v>102</v>
      </c>
      <c r="N157" s="43" t="s">
        <v>21</v>
      </c>
    </row>
    <row r="158" spans="1:14" ht="38.25">
      <c r="A158" s="35" t="s">
        <v>450</v>
      </c>
      <c r="B158" s="35" t="s">
        <v>172</v>
      </c>
      <c r="C158" s="36" t="s">
        <v>448</v>
      </c>
      <c r="D158" s="37" t="s">
        <v>53</v>
      </c>
      <c r="E158" s="37">
        <v>1</v>
      </c>
      <c r="F158" s="38">
        <v>2000</v>
      </c>
      <c r="G158" s="39" t="s">
        <v>54</v>
      </c>
      <c r="H158" s="40">
        <v>46174</v>
      </c>
      <c r="I158" s="41" t="s">
        <v>55</v>
      </c>
      <c r="J158" s="41" t="s">
        <v>56</v>
      </c>
      <c r="K158" s="41" t="s">
        <v>164</v>
      </c>
      <c r="L158" s="41" t="s">
        <v>58</v>
      </c>
      <c r="M158" s="42" t="s">
        <v>102</v>
      </c>
      <c r="N158" s="43" t="s">
        <v>21</v>
      </c>
    </row>
    <row r="159" spans="1:14" ht="38.25">
      <c r="A159" s="35" t="s">
        <v>451</v>
      </c>
      <c r="B159" s="35" t="s">
        <v>161</v>
      </c>
      <c r="C159" s="36" t="s">
        <v>345</v>
      </c>
      <c r="D159" s="37" t="s">
        <v>53</v>
      </c>
      <c r="E159" s="37">
        <v>5</v>
      </c>
      <c r="F159" s="38">
        <v>2000</v>
      </c>
      <c r="G159" s="39" t="s">
        <v>54</v>
      </c>
      <c r="H159" s="40">
        <v>46174</v>
      </c>
      <c r="I159" s="41" t="s">
        <v>55</v>
      </c>
      <c r="J159" s="41" t="s">
        <v>56</v>
      </c>
      <c r="K159" s="41" t="s">
        <v>164</v>
      </c>
      <c r="L159" s="41" t="s">
        <v>58</v>
      </c>
      <c r="M159" s="42" t="s">
        <v>73</v>
      </c>
      <c r="N159" s="43" t="s">
        <v>21</v>
      </c>
    </row>
    <row r="160" spans="1:14" ht="38.25">
      <c r="A160" s="35" t="s">
        <v>452</v>
      </c>
      <c r="B160" s="35" t="s">
        <v>254</v>
      </c>
      <c r="C160" s="36" t="s">
        <v>453</v>
      </c>
      <c r="D160" s="37" t="s">
        <v>53</v>
      </c>
      <c r="E160" s="37">
        <v>1</v>
      </c>
      <c r="F160" s="38">
        <v>2000</v>
      </c>
      <c r="G160" s="39" t="s">
        <v>54</v>
      </c>
      <c r="H160" s="40">
        <v>46174</v>
      </c>
      <c r="I160" s="41" t="s">
        <v>55</v>
      </c>
      <c r="J160" s="41" t="s">
        <v>56</v>
      </c>
      <c r="K160" s="41" t="s">
        <v>164</v>
      </c>
      <c r="L160" s="41" t="s">
        <v>58</v>
      </c>
      <c r="M160" s="42" t="s">
        <v>153</v>
      </c>
      <c r="N160" s="43" t="s">
        <v>21</v>
      </c>
    </row>
    <row r="161" spans="1:14" ht="38.25">
      <c r="A161" s="35" t="s">
        <v>455</v>
      </c>
      <c r="B161" s="35" t="s">
        <v>317</v>
      </c>
      <c r="C161" s="36" t="s">
        <v>456</v>
      </c>
      <c r="D161" s="37" t="s">
        <v>53</v>
      </c>
      <c r="E161" s="37">
        <v>12</v>
      </c>
      <c r="F161" s="38">
        <v>1920</v>
      </c>
      <c r="G161" s="39" t="s">
        <v>54</v>
      </c>
      <c r="H161" s="40">
        <v>46174</v>
      </c>
      <c r="I161" s="41" t="s">
        <v>55</v>
      </c>
      <c r="J161" s="41" t="s">
        <v>56</v>
      </c>
      <c r="K161" s="41" t="s">
        <v>164</v>
      </c>
      <c r="L161" s="41" t="s">
        <v>58</v>
      </c>
      <c r="M161" s="42" t="s">
        <v>148</v>
      </c>
      <c r="N161" s="43" t="s">
        <v>21</v>
      </c>
    </row>
    <row r="162" spans="1:14" ht="38.25">
      <c r="A162" s="35" t="s">
        <v>457</v>
      </c>
      <c r="B162" s="35" t="s">
        <v>156</v>
      </c>
      <c r="C162" s="36" t="s">
        <v>458</v>
      </c>
      <c r="D162" s="37" t="s">
        <v>53</v>
      </c>
      <c r="E162" s="37">
        <v>800</v>
      </c>
      <c r="F162" s="38">
        <v>1760</v>
      </c>
      <c r="G162" s="39" t="s">
        <v>54</v>
      </c>
      <c r="H162" s="40">
        <v>46174</v>
      </c>
      <c r="I162" s="41" t="s">
        <v>55</v>
      </c>
      <c r="J162" s="41" t="s">
        <v>56</v>
      </c>
      <c r="K162" s="41" t="s">
        <v>164</v>
      </c>
      <c r="L162" s="41" t="s">
        <v>58</v>
      </c>
      <c r="M162" s="42" t="s">
        <v>102</v>
      </c>
      <c r="N162" s="43" t="s">
        <v>21</v>
      </c>
    </row>
    <row r="163" spans="1:14" ht="38.25">
      <c r="A163" s="35" t="s">
        <v>459</v>
      </c>
      <c r="B163" s="35" t="s">
        <v>161</v>
      </c>
      <c r="C163" s="36" t="s">
        <v>318</v>
      </c>
      <c r="D163" s="37" t="s">
        <v>53</v>
      </c>
      <c r="E163" s="37">
        <v>15</v>
      </c>
      <c r="F163" s="38">
        <v>1710</v>
      </c>
      <c r="G163" s="39" t="s">
        <v>54</v>
      </c>
      <c r="H163" s="40">
        <v>46174</v>
      </c>
      <c r="I163" s="41" t="s">
        <v>55</v>
      </c>
      <c r="J163" s="41" t="s">
        <v>56</v>
      </c>
      <c r="K163" s="41" t="s">
        <v>164</v>
      </c>
      <c r="L163" s="41" t="s">
        <v>58</v>
      </c>
      <c r="M163" s="42" t="s">
        <v>102</v>
      </c>
      <c r="N163" s="43" t="s">
        <v>21</v>
      </c>
    </row>
    <row r="164" spans="1:14" ht="38.25">
      <c r="A164" s="35" t="s">
        <v>460</v>
      </c>
      <c r="B164" s="35" t="s">
        <v>258</v>
      </c>
      <c r="C164" s="36" t="s">
        <v>461</v>
      </c>
      <c r="D164" s="37" t="s">
        <v>53</v>
      </c>
      <c r="E164" s="37">
        <v>12</v>
      </c>
      <c r="F164" s="38">
        <v>1668</v>
      </c>
      <c r="G164" s="39" t="s">
        <v>54</v>
      </c>
      <c r="H164" s="40">
        <v>46174</v>
      </c>
      <c r="I164" s="41" t="s">
        <v>55</v>
      </c>
      <c r="J164" s="41" t="s">
        <v>56</v>
      </c>
      <c r="K164" s="41" t="s">
        <v>164</v>
      </c>
      <c r="L164" s="41" t="s">
        <v>58</v>
      </c>
      <c r="M164" s="42" t="s">
        <v>109</v>
      </c>
      <c r="N164" s="43" t="s">
        <v>21</v>
      </c>
    </row>
    <row r="165" spans="1:14" ht="38.25">
      <c r="A165" s="35" t="s">
        <v>462</v>
      </c>
      <c r="B165" s="35" t="s">
        <v>247</v>
      </c>
      <c r="C165" s="36" t="s">
        <v>463</v>
      </c>
      <c r="D165" s="37" t="s">
        <v>53</v>
      </c>
      <c r="E165" s="37">
        <v>15</v>
      </c>
      <c r="F165" s="38">
        <v>1665</v>
      </c>
      <c r="G165" s="39" t="s">
        <v>54</v>
      </c>
      <c r="H165" s="40">
        <v>46174</v>
      </c>
      <c r="I165" s="41" t="s">
        <v>55</v>
      </c>
      <c r="J165" s="41" t="s">
        <v>56</v>
      </c>
      <c r="K165" s="41" t="s">
        <v>164</v>
      </c>
      <c r="L165" s="41" t="s">
        <v>58</v>
      </c>
      <c r="M165" s="42" t="s">
        <v>109</v>
      </c>
      <c r="N165" s="43" t="s">
        <v>21</v>
      </c>
    </row>
    <row r="166" spans="1:14" ht="38.25">
      <c r="A166" s="35" t="s">
        <v>465</v>
      </c>
      <c r="B166" s="35" t="s">
        <v>161</v>
      </c>
      <c r="C166" s="36" t="s">
        <v>466</v>
      </c>
      <c r="D166" s="37" t="s">
        <v>53</v>
      </c>
      <c r="E166" s="37">
        <v>15</v>
      </c>
      <c r="F166" s="38">
        <v>1650</v>
      </c>
      <c r="G166" s="39" t="s">
        <v>54</v>
      </c>
      <c r="H166" s="40">
        <v>46174</v>
      </c>
      <c r="I166" s="41" t="s">
        <v>55</v>
      </c>
      <c r="J166" s="41" t="s">
        <v>56</v>
      </c>
      <c r="K166" s="41" t="s">
        <v>164</v>
      </c>
      <c r="L166" s="41" t="s">
        <v>58</v>
      </c>
      <c r="M166" s="42" t="s">
        <v>102</v>
      </c>
      <c r="N166" s="43" t="s">
        <v>21</v>
      </c>
    </row>
    <row r="167" spans="1:14" ht="38.25">
      <c r="A167" s="35" t="s">
        <v>468</v>
      </c>
      <c r="B167" s="35" t="s">
        <v>219</v>
      </c>
      <c r="C167" s="36" t="s">
        <v>469</v>
      </c>
      <c r="D167" s="37" t="s">
        <v>53</v>
      </c>
      <c r="E167" s="37">
        <v>8</v>
      </c>
      <c r="F167" s="38">
        <v>1600</v>
      </c>
      <c r="G167" s="39" t="s">
        <v>54</v>
      </c>
      <c r="H167" s="40">
        <v>46174</v>
      </c>
      <c r="I167" s="41" t="s">
        <v>55</v>
      </c>
      <c r="J167" s="41" t="s">
        <v>56</v>
      </c>
      <c r="K167" s="41" t="s">
        <v>164</v>
      </c>
      <c r="L167" s="41" t="s">
        <v>58</v>
      </c>
      <c r="M167" s="42" t="s">
        <v>153</v>
      </c>
      <c r="N167" s="43" t="s">
        <v>21</v>
      </c>
    </row>
    <row r="168" spans="1:14" ht="38.25">
      <c r="A168" s="35" t="s">
        <v>470</v>
      </c>
      <c r="B168" s="35" t="s">
        <v>242</v>
      </c>
      <c r="C168" s="36" t="s">
        <v>409</v>
      </c>
      <c r="D168" s="37" t="s">
        <v>53</v>
      </c>
      <c r="E168" s="37">
        <v>1</v>
      </c>
      <c r="F168" s="38">
        <v>1500</v>
      </c>
      <c r="G168" s="39" t="s">
        <v>54</v>
      </c>
      <c r="H168" s="40">
        <v>46174</v>
      </c>
      <c r="I168" s="41" t="s">
        <v>55</v>
      </c>
      <c r="J168" s="41" t="s">
        <v>56</v>
      </c>
      <c r="K168" s="41" t="s">
        <v>164</v>
      </c>
      <c r="L168" s="41" t="s">
        <v>58</v>
      </c>
      <c r="M168" s="42" t="s">
        <v>102</v>
      </c>
      <c r="N168" s="43" t="s">
        <v>21</v>
      </c>
    </row>
    <row r="169" spans="1:14" ht="38.25">
      <c r="A169" s="35" t="s">
        <v>471</v>
      </c>
      <c r="B169" s="35" t="s">
        <v>254</v>
      </c>
      <c r="C169" s="36" t="s">
        <v>472</v>
      </c>
      <c r="D169" s="37" t="s">
        <v>473</v>
      </c>
      <c r="E169" s="37">
        <v>100</v>
      </c>
      <c r="F169" s="38">
        <v>1500</v>
      </c>
      <c r="G169" s="39" t="s">
        <v>54</v>
      </c>
      <c r="H169" s="40">
        <v>46174</v>
      </c>
      <c r="I169" s="41" t="s">
        <v>55</v>
      </c>
      <c r="J169" s="41" t="s">
        <v>56</v>
      </c>
      <c r="K169" s="41" t="s">
        <v>164</v>
      </c>
      <c r="L169" s="41" t="s">
        <v>58</v>
      </c>
      <c r="M169" s="42" t="s">
        <v>102</v>
      </c>
      <c r="N169" s="43" t="s">
        <v>21</v>
      </c>
    </row>
    <row r="170" spans="1:14" ht="38.25">
      <c r="A170" s="35" t="s">
        <v>474</v>
      </c>
      <c r="B170" s="35" t="s">
        <v>242</v>
      </c>
      <c r="C170" s="36" t="s">
        <v>475</v>
      </c>
      <c r="D170" s="37" t="s">
        <v>53</v>
      </c>
      <c r="E170" s="37">
        <v>100</v>
      </c>
      <c r="F170" s="38">
        <v>1490</v>
      </c>
      <c r="G170" s="39" t="s">
        <v>54</v>
      </c>
      <c r="H170" s="40">
        <v>46174</v>
      </c>
      <c r="I170" s="41" t="s">
        <v>55</v>
      </c>
      <c r="J170" s="41" t="s">
        <v>56</v>
      </c>
      <c r="K170" s="41" t="s">
        <v>164</v>
      </c>
      <c r="L170" s="41" t="s">
        <v>58</v>
      </c>
      <c r="M170" s="42" t="s">
        <v>136</v>
      </c>
      <c r="N170" s="43" t="s">
        <v>21</v>
      </c>
    </row>
    <row r="171" spans="1:14" ht="38.25">
      <c r="A171" s="35" t="s">
        <v>478</v>
      </c>
      <c r="B171" s="35" t="s">
        <v>242</v>
      </c>
      <c r="C171" s="36" t="s">
        <v>371</v>
      </c>
      <c r="D171" s="37" t="s">
        <v>53</v>
      </c>
      <c r="E171" s="37">
        <v>100</v>
      </c>
      <c r="F171" s="38">
        <v>1490</v>
      </c>
      <c r="G171" s="39" t="s">
        <v>54</v>
      </c>
      <c r="H171" s="40">
        <v>46174</v>
      </c>
      <c r="I171" s="41" t="s">
        <v>55</v>
      </c>
      <c r="J171" s="41" t="s">
        <v>56</v>
      </c>
      <c r="K171" s="41" t="s">
        <v>164</v>
      </c>
      <c r="L171" s="41" t="s">
        <v>58</v>
      </c>
      <c r="M171" s="42" t="s">
        <v>136</v>
      </c>
      <c r="N171" s="43" t="s">
        <v>21</v>
      </c>
    </row>
    <row r="172" spans="1:14" ht="38.25">
      <c r="A172" s="35" t="s">
        <v>479</v>
      </c>
      <c r="B172" s="35" t="s">
        <v>156</v>
      </c>
      <c r="C172" s="36" t="s">
        <v>480</v>
      </c>
      <c r="D172" s="37" t="s">
        <v>481</v>
      </c>
      <c r="E172" s="37">
        <v>10</v>
      </c>
      <c r="F172" s="38">
        <v>1400</v>
      </c>
      <c r="G172" s="39" t="s">
        <v>54</v>
      </c>
      <c r="H172" s="40">
        <v>46174</v>
      </c>
      <c r="I172" s="41" t="s">
        <v>55</v>
      </c>
      <c r="J172" s="41" t="s">
        <v>56</v>
      </c>
      <c r="K172" s="41" t="s">
        <v>164</v>
      </c>
      <c r="L172" s="41" t="s">
        <v>58</v>
      </c>
      <c r="M172" s="42" t="s">
        <v>136</v>
      </c>
      <c r="N172" s="43" t="s">
        <v>21</v>
      </c>
    </row>
    <row r="173" spans="1:14" ht="38.25">
      <c r="A173" s="35" t="s">
        <v>482</v>
      </c>
      <c r="B173" s="35" t="s">
        <v>242</v>
      </c>
      <c r="C173" s="36" t="s">
        <v>461</v>
      </c>
      <c r="D173" s="37" t="s">
        <v>53</v>
      </c>
      <c r="E173" s="37">
        <v>10</v>
      </c>
      <c r="F173" s="38">
        <v>1390</v>
      </c>
      <c r="G173" s="39" t="s">
        <v>54</v>
      </c>
      <c r="H173" s="40">
        <v>46174</v>
      </c>
      <c r="I173" s="41" t="s">
        <v>55</v>
      </c>
      <c r="J173" s="41" t="s">
        <v>56</v>
      </c>
      <c r="K173" s="41" t="s">
        <v>164</v>
      </c>
      <c r="L173" s="41" t="s">
        <v>58</v>
      </c>
      <c r="M173" s="42" t="s">
        <v>109</v>
      </c>
      <c r="N173" s="43" t="s">
        <v>21</v>
      </c>
    </row>
    <row r="174" spans="1:14" ht="38.25">
      <c r="A174" s="35" t="s">
        <v>483</v>
      </c>
      <c r="B174" s="35" t="s">
        <v>156</v>
      </c>
      <c r="C174" s="36" t="s">
        <v>484</v>
      </c>
      <c r="D174" s="37" t="s">
        <v>53</v>
      </c>
      <c r="E174" s="37">
        <v>3</v>
      </c>
      <c r="F174" s="38">
        <v>1333.32</v>
      </c>
      <c r="G174" s="39" t="s">
        <v>54</v>
      </c>
      <c r="H174" s="40">
        <v>46174</v>
      </c>
      <c r="I174" s="41" t="s">
        <v>55</v>
      </c>
      <c r="J174" s="41" t="s">
        <v>56</v>
      </c>
      <c r="K174" s="41" t="s">
        <v>164</v>
      </c>
      <c r="L174" s="41" t="s">
        <v>58</v>
      </c>
      <c r="M174" s="42" t="s">
        <v>153</v>
      </c>
      <c r="N174" s="43" t="s">
        <v>21</v>
      </c>
    </row>
    <row r="175" spans="1:14" ht="38.25">
      <c r="A175" s="35" t="s">
        <v>486</v>
      </c>
      <c r="B175" s="35" t="s">
        <v>245</v>
      </c>
      <c r="C175" s="36" t="s">
        <v>487</v>
      </c>
      <c r="D175" s="37" t="s">
        <v>53</v>
      </c>
      <c r="E175" s="37">
        <v>2</v>
      </c>
      <c r="F175" s="38">
        <v>1200</v>
      </c>
      <c r="G175" s="39" t="s">
        <v>54</v>
      </c>
      <c r="H175" s="40">
        <v>46174</v>
      </c>
      <c r="I175" s="41" t="s">
        <v>55</v>
      </c>
      <c r="J175" s="41" t="s">
        <v>56</v>
      </c>
      <c r="K175" s="41" t="s">
        <v>164</v>
      </c>
      <c r="L175" s="41" t="s">
        <v>58</v>
      </c>
      <c r="M175" s="42" t="s">
        <v>59</v>
      </c>
      <c r="N175" s="43" t="s">
        <v>21</v>
      </c>
    </row>
    <row r="176" spans="1:14" ht="38.25">
      <c r="A176" s="35" t="s">
        <v>489</v>
      </c>
      <c r="B176" s="35" t="s">
        <v>317</v>
      </c>
      <c r="C176" s="36" t="s">
        <v>487</v>
      </c>
      <c r="D176" s="37" t="s">
        <v>53</v>
      </c>
      <c r="E176" s="37">
        <v>2</v>
      </c>
      <c r="F176" s="38">
        <v>1200</v>
      </c>
      <c r="G176" s="39" t="s">
        <v>54</v>
      </c>
      <c r="H176" s="40">
        <v>46174</v>
      </c>
      <c r="I176" s="41" t="s">
        <v>55</v>
      </c>
      <c r="J176" s="41" t="s">
        <v>56</v>
      </c>
      <c r="K176" s="41" t="s">
        <v>164</v>
      </c>
      <c r="L176" s="41" t="s">
        <v>58</v>
      </c>
      <c r="M176" s="42" t="s">
        <v>59</v>
      </c>
      <c r="N176" s="43" t="s">
        <v>21</v>
      </c>
    </row>
    <row r="177" spans="1:14" ht="38.25">
      <c r="A177" s="35" t="s">
        <v>490</v>
      </c>
      <c r="B177" s="35" t="s">
        <v>172</v>
      </c>
      <c r="C177" s="36" t="s">
        <v>491</v>
      </c>
      <c r="D177" s="37" t="s">
        <v>53</v>
      </c>
      <c r="E177" s="37">
        <v>4</v>
      </c>
      <c r="F177" s="38">
        <v>1200</v>
      </c>
      <c r="G177" s="39" t="s">
        <v>54</v>
      </c>
      <c r="H177" s="40">
        <v>46174</v>
      </c>
      <c r="I177" s="41" t="s">
        <v>55</v>
      </c>
      <c r="J177" s="41" t="s">
        <v>56</v>
      </c>
      <c r="K177" s="41" t="s">
        <v>164</v>
      </c>
      <c r="L177" s="41" t="s">
        <v>58</v>
      </c>
      <c r="M177" s="42" t="s">
        <v>102</v>
      </c>
      <c r="N177" s="43" t="s">
        <v>21</v>
      </c>
    </row>
    <row r="178" spans="1:14" ht="38.25">
      <c r="A178" s="35" t="s">
        <v>493</v>
      </c>
      <c r="B178" s="35" t="s">
        <v>317</v>
      </c>
      <c r="C178" s="36" t="s">
        <v>494</v>
      </c>
      <c r="D178" s="37" t="s">
        <v>53</v>
      </c>
      <c r="E178" s="37">
        <v>4</v>
      </c>
      <c r="F178" s="38">
        <v>1160</v>
      </c>
      <c r="G178" s="39" t="s">
        <v>54</v>
      </c>
      <c r="H178" s="40">
        <v>46174</v>
      </c>
      <c r="I178" s="41" t="s">
        <v>55</v>
      </c>
      <c r="J178" s="41" t="s">
        <v>56</v>
      </c>
      <c r="K178" s="41" t="s">
        <v>164</v>
      </c>
      <c r="L178" s="41" t="s">
        <v>58</v>
      </c>
      <c r="M178" s="42" t="s">
        <v>148</v>
      </c>
      <c r="N178" s="43" t="s">
        <v>21</v>
      </c>
    </row>
    <row r="179" spans="1:14" ht="38.25">
      <c r="A179" s="35" t="s">
        <v>495</v>
      </c>
      <c r="B179" s="35" t="s">
        <v>247</v>
      </c>
      <c r="C179" s="36" t="s">
        <v>494</v>
      </c>
      <c r="D179" s="37" t="s">
        <v>53</v>
      </c>
      <c r="E179" s="37">
        <v>4</v>
      </c>
      <c r="F179" s="38">
        <v>1160</v>
      </c>
      <c r="G179" s="39" t="s">
        <v>54</v>
      </c>
      <c r="H179" s="40">
        <v>46174</v>
      </c>
      <c r="I179" s="41" t="s">
        <v>55</v>
      </c>
      <c r="J179" s="41" t="s">
        <v>56</v>
      </c>
      <c r="K179" s="41" t="s">
        <v>164</v>
      </c>
      <c r="L179" s="41" t="s">
        <v>58</v>
      </c>
      <c r="M179" s="42" t="s">
        <v>148</v>
      </c>
      <c r="N179" s="43" t="s">
        <v>21</v>
      </c>
    </row>
    <row r="180" spans="1:14" ht="38.25">
      <c r="A180" s="35" t="s">
        <v>496</v>
      </c>
      <c r="B180" s="35" t="s">
        <v>245</v>
      </c>
      <c r="C180" s="36" t="s">
        <v>318</v>
      </c>
      <c r="D180" s="37" t="s">
        <v>53</v>
      </c>
      <c r="E180" s="37">
        <v>10</v>
      </c>
      <c r="F180" s="38">
        <v>1140</v>
      </c>
      <c r="G180" s="39" t="s">
        <v>54</v>
      </c>
      <c r="H180" s="40">
        <v>46174</v>
      </c>
      <c r="I180" s="41" t="s">
        <v>55</v>
      </c>
      <c r="J180" s="41" t="s">
        <v>56</v>
      </c>
      <c r="K180" s="41" t="s">
        <v>164</v>
      </c>
      <c r="L180" s="41" t="s">
        <v>58</v>
      </c>
      <c r="M180" s="42" t="s">
        <v>102</v>
      </c>
      <c r="N180" s="43" t="s">
        <v>21</v>
      </c>
    </row>
    <row r="181" spans="1:14" ht="38.25">
      <c r="A181" s="35" t="s">
        <v>497</v>
      </c>
      <c r="B181" s="35" t="s">
        <v>233</v>
      </c>
      <c r="C181" s="36" t="s">
        <v>498</v>
      </c>
      <c r="D181" s="37" t="s">
        <v>53</v>
      </c>
      <c r="E181" s="37">
        <v>2</v>
      </c>
      <c r="F181" s="38">
        <v>1140</v>
      </c>
      <c r="G181" s="39" t="s">
        <v>54</v>
      </c>
      <c r="H181" s="40">
        <v>46174</v>
      </c>
      <c r="I181" s="41" t="s">
        <v>55</v>
      </c>
      <c r="J181" s="41" t="s">
        <v>56</v>
      </c>
      <c r="K181" s="41" t="s">
        <v>164</v>
      </c>
      <c r="L181" s="41" t="s">
        <v>58</v>
      </c>
      <c r="M181" s="42" t="s">
        <v>102</v>
      </c>
      <c r="N181" s="43" t="s">
        <v>21</v>
      </c>
    </row>
    <row r="182" spans="1:14" ht="38.25">
      <c r="A182" s="35" t="s">
        <v>500</v>
      </c>
      <c r="B182" s="35" t="s">
        <v>317</v>
      </c>
      <c r="C182" s="36" t="s">
        <v>498</v>
      </c>
      <c r="D182" s="37" t="s">
        <v>53</v>
      </c>
      <c r="E182" s="37">
        <v>2</v>
      </c>
      <c r="F182" s="38">
        <v>1140</v>
      </c>
      <c r="G182" s="39" t="s">
        <v>54</v>
      </c>
      <c r="H182" s="40">
        <v>46174</v>
      </c>
      <c r="I182" s="41" t="s">
        <v>55</v>
      </c>
      <c r="J182" s="41" t="s">
        <v>56</v>
      </c>
      <c r="K182" s="41" t="s">
        <v>164</v>
      </c>
      <c r="L182" s="41" t="s">
        <v>58</v>
      </c>
      <c r="M182" s="42" t="s">
        <v>102</v>
      </c>
      <c r="N182" s="43" t="s">
        <v>21</v>
      </c>
    </row>
    <row r="183" spans="1:14" ht="38.25">
      <c r="A183" s="35" t="s">
        <v>501</v>
      </c>
      <c r="B183" s="35" t="s">
        <v>172</v>
      </c>
      <c r="C183" s="36" t="s">
        <v>498</v>
      </c>
      <c r="D183" s="37" t="s">
        <v>53</v>
      </c>
      <c r="E183" s="37">
        <v>2</v>
      </c>
      <c r="F183" s="38">
        <v>1140</v>
      </c>
      <c r="G183" s="39" t="s">
        <v>54</v>
      </c>
      <c r="H183" s="40">
        <v>46174</v>
      </c>
      <c r="I183" s="41" t="s">
        <v>55</v>
      </c>
      <c r="J183" s="41" t="s">
        <v>56</v>
      </c>
      <c r="K183" s="41" t="s">
        <v>164</v>
      </c>
      <c r="L183" s="41" t="s">
        <v>58</v>
      </c>
      <c r="M183" s="42" t="s">
        <v>102</v>
      </c>
      <c r="N183" s="43" t="s">
        <v>21</v>
      </c>
    </row>
    <row r="184" spans="1:14" ht="38.25">
      <c r="A184" s="35" t="s">
        <v>502</v>
      </c>
      <c r="B184" s="35" t="s">
        <v>169</v>
      </c>
      <c r="C184" s="36" t="s">
        <v>463</v>
      </c>
      <c r="D184" s="37" t="s">
        <v>53</v>
      </c>
      <c r="E184" s="37">
        <v>10</v>
      </c>
      <c r="F184" s="38">
        <v>1110</v>
      </c>
      <c r="G184" s="39" t="s">
        <v>54</v>
      </c>
      <c r="H184" s="40">
        <v>46174</v>
      </c>
      <c r="I184" s="41" t="s">
        <v>55</v>
      </c>
      <c r="J184" s="41" t="s">
        <v>56</v>
      </c>
      <c r="K184" s="41" t="s">
        <v>164</v>
      </c>
      <c r="L184" s="41" t="s">
        <v>58</v>
      </c>
      <c r="M184" s="42" t="s">
        <v>109</v>
      </c>
      <c r="N184" s="43" t="s">
        <v>21</v>
      </c>
    </row>
    <row r="185" spans="1:14" ht="38.25">
      <c r="A185" s="35" t="s">
        <v>503</v>
      </c>
      <c r="B185" s="35" t="s">
        <v>233</v>
      </c>
      <c r="C185" s="36" t="s">
        <v>504</v>
      </c>
      <c r="D185" s="37" t="s">
        <v>53</v>
      </c>
      <c r="E185" s="37">
        <v>30</v>
      </c>
      <c r="F185" s="38">
        <v>1050</v>
      </c>
      <c r="G185" s="39" t="s">
        <v>54</v>
      </c>
      <c r="H185" s="40">
        <v>46174</v>
      </c>
      <c r="I185" s="41" t="s">
        <v>55</v>
      </c>
      <c r="J185" s="41" t="s">
        <v>56</v>
      </c>
      <c r="K185" s="41" t="s">
        <v>164</v>
      </c>
      <c r="L185" s="41" t="s">
        <v>58</v>
      </c>
      <c r="M185" s="42" t="s">
        <v>73</v>
      </c>
      <c r="N185" s="43" t="s">
        <v>21</v>
      </c>
    </row>
    <row r="186" spans="1:14" ht="38.25">
      <c r="A186" s="35" t="s">
        <v>506</v>
      </c>
      <c r="B186" s="35" t="s">
        <v>156</v>
      </c>
      <c r="C186" s="36" t="s">
        <v>507</v>
      </c>
      <c r="D186" s="37" t="s">
        <v>53</v>
      </c>
      <c r="E186" s="37">
        <v>30</v>
      </c>
      <c r="F186" s="38">
        <v>1050</v>
      </c>
      <c r="G186" s="39" t="s">
        <v>54</v>
      </c>
      <c r="H186" s="40">
        <v>46174</v>
      </c>
      <c r="I186" s="41" t="s">
        <v>55</v>
      </c>
      <c r="J186" s="41" t="s">
        <v>56</v>
      </c>
      <c r="K186" s="41" t="s">
        <v>164</v>
      </c>
      <c r="L186" s="41" t="s">
        <v>58</v>
      </c>
      <c r="M186" s="42" t="s">
        <v>153</v>
      </c>
      <c r="N186" s="43" t="s">
        <v>21</v>
      </c>
    </row>
    <row r="187" spans="1:14" ht="38.25">
      <c r="A187" s="35" t="s">
        <v>509</v>
      </c>
      <c r="B187" s="35" t="s">
        <v>440</v>
      </c>
      <c r="C187" s="36" t="s">
        <v>510</v>
      </c>
      <c r="D187" s="37" t="s">
        <v>511</v>
      </c>
      <c r="E187" s="37">
        <v>2</v>
      </c>
      <c r="F187" s="38">
        <v>1000</v>
      </c>
      <c r="G187" s="39" t="s">
        <v>54</v>
      </c>
      <c r="H187" s="40">
        <v>46174</v>
      </c>
      <c r="I187" s="41" t="s">
        <v>55</v>
      </c>
      <c r="J187" s="41" t="s">
        <v>56</v>
      </c>
      <c r="K187" s="41" t="s">
        <v>164</v>
      </c>
      <c r="L187" s="41" t="s">
        <v>58</v>
      </c>
      <c r="M187" s="42" t="s">
        <v>148</v>
      </c>
      <c r="N187" s="43" t="s">
        <v>21</v>
      </c>
    </row>
    <row r="188" spans="1:14" ht="38.25">
      <c r="A188" s="35" t="s">
        <v>513</v>
      </c>
      <c r="B188" s="35" t="s">
        <v>250</v>
      </c>
      <c r="C188" s="36" t="s">
        <v>514</v>
      </c>
      <c r="D188" s="37" t="s">
        <v>53</v>
      </c>
      <c r="E188" s="37">
        <v>25</v>
      </c>
      <c r="F188" s="38">
        <v>972.5</v>
      </c>
      <c r="G188" s="39" t="s">
        <v>54</v>
      </c>
      <c r="H188" s="40">
        <v>46174</v>
      </c>
      <c r="I188" s="41" t="s">
        <v>55</v>
      </c>
      <c r="J188" s="41" t="s">
        <v>56</v>
      </c>
      <c r="K188" s="41" t="s">
        <v>164</v>
      </c>
      <c r="L188" s="41" t="s">
        <v>58</v>
      </c>
      <c r="M188" s="42" t="s">
        <v>73</v>
      </c>
      <c r="N188" s="43" t="s">
        <v>21</v>
      </c>
    </row>
    <row r="189" spans="1:14" ht="38.25">
      <c r="A189" s="35" t="s">
        <v>516</v>
      </c>
      <c r="B189" s="35" t="s">
        <v>317</v>
      </c>
      <c r="C189" s="36" t="s">
        <v>517</v>
      </c>
      <c r="D189" s="37" t="s">
        <v>53</v>
      </c>
      <c r="E189" s="37">
        <v>6</v>
      </c>
      <c r="F189" s="38">
        <v>900</v>
      </c>
      <c r="G189" s="39" t="s">
        <v>54</v>
      </c>
      <c r="H189" s="40">
        <v>46174</v>
      </c>
      <c r="I189" s="41" t="s">
        <v>55</v>
      </c>
      <c r="J189" s="41" t="s">
        <v>56</v>
      </c>
      <c r="K189" s="41" t="s">
        <v>164</v>
      </c>
      <c r="L189" s="41" t="s">
        <v>58</v>
      </c>
      <c r="M189" s="42" t="s">
        <v>148</v>
      </c>
      <c r="N189" s="43" t="s">
        <v>21</v>
      </c>
    </row>
    <row r="190" spans="1:14" ht="38.25">
      <c r="A190" s="35" t="s">
        <v>518</v>
      </c>
      <c r="B190" s="35" t="s">
        <v>233</v>
      </c>
      <c r="C190" s="36" t="s">
        <v>359</v>
      </c>
      <c r="D190" s="37" t="s">
        <v>53</v>
      </c>
      <c r="E190" s="37">
        <v>1</v>
      </c>
      <c r="F190" s="38">
        <v>900</v>
      </c>
      <c r="G190" s="39" t="s">
        <v>54</v>
      </c>
      <c r="H190" s="40">
        <v>46174</v>
      </c>
      <c r="I190" s="41" t="s">
        <v>55</v>
      </c>
      <c r="J190" s="41" t="s">
        <v>56</v>
      </c>
      <c r="K190" s="41" t="s">
        <v>164</v>
      </c>
      <c r="L190" s="41" t="s">
        <v>58</v>
      </c>
      <c r="M190" s="42" t="s">
        <v>73</v>
      </c>
      <c r="N190" s="43" t="s">
        <v>21</v>
      </c>
    </row>
    <row r="191" spans="1:14" ht="38.25">
      <c r="A191" s="35" t="s">
        <v>519</v>
      </c>
      <c r="B191" s="35" t="s">
        <v>172</v>
      </c>
      <c r="C191" s="36" t="s">
        <v>359</v>
      </c>
      <c r="D191" s="37" t="s">
        <v>53</v>
      </c>
      <c r="E191" s="37">
        <v>1</v>
      </c>
      <c r="F191" s="38">
        <v>900</v>
      </c>
      <c r="G191" s="39" t="s">
        <v>54</v>
      </c>
      <c r="H191" s="40">
        <v>46174</v>
      </c>
      <c r="I191" s="41" t="s">
        <v>55</v>
      </c>
      <c r="J191" s="41" t="s">
        <v>56</v>
      </c>
      <c r="K191" s="41" t="s">
        <v>164</v>
      </c>
      <c r="L191" s="41" t="s">
        <v>58</v>
      </c>
      <c r="M191" s="42" t="s">
        <v>73</v>
      </c>
      <c r="N191" s="43" t="s">
        <v>21</v>
      </c>
    </row>
    <row r="192" spans="1:14" ht="178.5">
      <c r="A192" s="35" t="s">
        <v>520</v>
      </c>
      <c r="B192" s="35" t="s">
        <v>295</v>
      </c>
      <c r="C192" s="36" t="s">
        <v>521</v>
      </c>
      <c r="D192" s="37" t="s">
        <v>53</v>
      </c>
      <c r="E192" s="37">
        <v>3</v>
      </c>
      <c r="F192" s="38">
        <v>900</v>
      </c>
      <c r="G192" s="39" t="s">
        <v>54</v>
      </c>
      <c r="H192" s="40">
        <v>46174</v>
      </c>
      <c r="I192" s="41" t="s">
        <v>55</v>
      </c>
      <c r="J192" s="41" t="s">
        <v>56</v>
      </c>
      <c r="K192" s="41" t="s">
        <v>164</v>
      </c>
      <c r="L192" s="41" t="s">
        <v>58</v>
      </c>
      <c r="M192" s="42" t="s">
        <v>73</v>
      </c>
      <c r="N192" s="43" t="s">
        <v>21</v>
      </c>
    </row>
    <row r="193" spans="1:14" ht="38.25">
      <c r="A193" s="35" t="s">
        <v>523</v>
      </c>
      <c r="B193" s="35" t="s">
        <v>295</v>
      </c>
      <c r="C193" s="36" t="s">
        <v>524</v>
      </c>
      <c r="D193" s="37" t="s">
        <v>53</v>
      </c>
      <c r="E193" s="37">
        <v>3</v>
      </c>
      <c r="F193" s="38">
        <v>900</v>
      </c>
      <c r="G193" s="39" t="s">
        <v>54</v>
      </c>
      <c r="H193" s="40">
        <v>46174</v>
      </c>
      <c r="I193" s="41" t="s">
        <v>55</v>
      </c>
      <c r="J193" s="41" t="s">
        <v>56</v>
      </c>
      <c r="K193" s="41" t="s">
        <v>164</v>
      </c>
      <c r="L193" s="41" t="s">
        <v>58</v>
      </c>
      <c r="M193" s="42" t="s">
        <v>153</v>
      </c>
      <c r="N193" s="43" t="s">
        <v>21</v>
      </c>
    </row>
    <row r="194" spans="1:14" ht="38.25">
      <c r="A194" s="35" t="s">
        <v>526</v>
      </c>
      <c r="B194" s="35" t="s">
        <v>245</v>
      </c>
      <c r="C194" s="36" t="s">
        <v>494</v>
      </c>
      <c r="D194" s="37" t="s">
        <v>53</v>
      </c>
      <c r="E194" s="37">
        <v>3</v>
      </c>
      <c r="F194" s="38">
        <v>870</v>
      </c>
      <c r="G194" s="39" t="s">
        <v>54</v>
      </c>
      <c r="H194" s="40">
        <v>46174</v>
      </c>
      <c r="I194" s="41" t="s">
        <v>55</v>
      </c>
      <c r="J194" s="41" t="s">
        <v>56</v>
      </c>
      <c r="K194" s="41" t="s">
        <v>164</v>
      </c>
      <c r="L194" s="41" t="s">
        <v>58</v>
      </c>
      <c r="M194" s="42" t="s">
        <v>148</v>
      </c>
      <c r="N194" s="43" t="s">
        <v>21</v>
      </c>
    </row>
    <row r="195" spans="1:14" ht="38.25">
      <c r="A195" s="35" t="s">
        <v>527</v>
      </c>
      <c r="B195" s="35" t="s">
        <v>254</v>
      </c>
      <c r="C195" s="36" t="s">
        <v>528</v>
      </c>
      <c r="D195" s="37" t="s">
        <v>53</v>
      </c>
      <c r="E195" s="37">
        <v>50</v>
      </c>
      <c r="F195" s="38">
        <v>850</v>
      </c>
      <c r="G195" s="39" t="s">
        <v>54</v>
      </c>
      <c r="H195" s="40">
        <v>46174</v>
      </c>
      <c r="I195" s="41" t="s">
        <v>55</v>
      </c>
      <c r="J195" s="41" t="s">
        <v>56</v>
      </c>
      <c r="K195" s="41" t="s">
        <v>164</v>
      </c>
      <c r="L195" s="41" t="s">
        <v>58</v>
      </c>
      <c r="M195" s="42" t="s">
        <v>59</v>
      </c>
      <c r="N195" s="43" t="s">
        <v>21</v>
      </c>
    </row>
    <row r="196" spans="1:14" ht="38.25">
      <c r="A196" s="35" t="s">
        <v>530</v>
      </c>
      <c r="B196" s="35" t="s">
        <v>258</v>
      </c>
      <c r="C196" s="36" t="s">
        <v>528</v>
      </c>
      <c r="D196" s="37" t="s">
        <v>53</v>
      </c>
      <c r="E196" s="37">
        <v>50</v>
      </c>
      <c r="F196" s="38">
        <v>850</v>
      </c>
      <c r="G196" s="39" t="s">
        <v>54</v>
      </c>
      <c r="H196" s="40">
        <v>46174</v>
      </c>
      <c r="I196" s="41" t="s">
        <v>55</v>
      </c>
      <c r="J196" s="41" t="s">
        <v>56</v>
      </c>
      <c r="K196" s="41" t="s">
        <v>164</v>
      </c>
      <c r="L196" s="41" t="s">
        <v>58</v>
      </c>
      <c r="M196" s="42" t="s">
        <v>153</v>
      </c>
      <c r="N196" s="43" t="s">
        <v>21</v>
      </c>
    </row>
    <row r="197" spans="1:14" ht="38.25">
      <c r="A197" s="35" t="s">
        <v>531</v>
      </c>
      <c r="B197" s="35" t="s">
        <v>237</v>
      </c>
      <c r="C197" s="36" t="s">
        <v>504</v>
      </c>
      <c r="D197" s="37" t="s">
        <v>53</v>
      </c>
      <c r="E197" s="37">
        <v>24</v>
      </c>
      <c r="F197" s="38">
        <v>840</v>
      </c>
      <c r="G197" s="39" t="s">
        <v>54</v>
      </c>
      <c r="H197" s="40">
        <v>46174</v>
      </c>
      <c r="I197" s="41" t="s">
        <v>55</v>
      </c>
      <c r="J197" s="41" t="s">
        <v>56</v>
      </c>
      <c r="K197" s="41" t="s">
        <v>164</v>
      </c>
      <c r="L197" s="41" t="s">
        <v>58</v>
      </c>
      <c r="M197" s="42" t="s">
        <v>73</v>
      </c>
      <c r="N197" s="43" t="s">
        <v>21</v>
      </c>
    </row>
    <row r="198" spans="1:14" ht="38.25">
      <c r="A198" s="35" t="s">
        <v>532</v>
      </c>
      <c r="B198" s="35" t="s">
        <v>242</v>
      </c>
      <c r="C198" s="36" t="s">
        <v>533</v>
      </c>
      <c r="D198" s="37" t="s">
        <v>53</v>
      </c>
      <c r="E198" s="37">
        <v>4</v>
      </c>
      <c r="F198" s="38">
        <v>840</v>
      </c>
      <c r="G198" s="39" t="s">
        <v>54</v>
      </c>
      <c r="H198" s="40">
        <v>46174</v>
      </c>
      <c r="I198" s="41" t="s">
        <v>55</v>
      </c>
      <c r="J198" s="41" t="s">
        <v>56</v>
      </c>
      <c r="K198" s="41" t="s">
        <v>164</v>
      </c>
      <c r="L198" s="41" t="s">
        <v>58</v>
      </c>
      <c r="M198" s="42" t="s">
        <v>73</v>
      </c>
      <c r="N198" s="43" t="s">
        <v>21</v>
      </c>
    </row>
    <row r="199" spans="1:14" ht="38.25">
      <c r="A199" s="35" t="s">
        <v>534</v>
      </c>
      <c r="B199" s="35" t="s">
        <v>51</v>
      </c>
      <c r="C199" s="36" t="s">
        <v>535</v>
      </c>
      <c r="D199" s="37" t="s">
        <v>53</v>
      </c>
      <c r="E199" s="37">
        <v>6</v>
      </c>
      <c r="F199" s="38">
        <v>840</v>
      </c>
      <c r="G199" s="39" t="s">
        <v>54</v>
      </c>
      <c r="H199" s="40">
        <v>46174</v>
      </c>
      <c r="I199" s="41" t="s">
        <v>55</v>
      </c>
      <c r="J199" s="41" t="s">
        <v>56</v>
      </c>
      <c r="K199" s="41" t="s">
        <v>164</v>
      </c>
      <c r="L199" s="41" t="s">
        <v>58</v>
      </c>
      <c r="M199" s="42" t="s">
        <v>109</v>
      </c>
      <c r="N199" s="43" t="s">
        <v>21</v>
      </c>
    </row>
    <row r="200" spans="1:14" ht="38.25">
      <c r="A200" s="35" t="s">
        <v>536</v>
      </c>
      <c r="B200" s="35" t="s">
        <v>219</v>
      </c>
      <c r="C200" s="36" t="s">
        <v>537</v>
      </c>
      <c r="D200" s="37" t="s">
        <v>53</v>
      </c>
      <c r="E200" s="37">
        <v>20</v>
      </c>
      <c r="F200" s="38">
        <v>800</v>
      </c>
      <c r="G200" s="39" t="s">
        <v>54</v>
      </c>
      <c r="H200" s="40">
        <v>46174</v>
      </c>
      <c r="I200" s="41" t="s">
        <v>55</v>
      </c>
      <c r="J200" s="41" t="s">
        <v>56</v>
      </c>
      <c r="K200" s="41" t="s">
        <v>164</v>
      </c>
      <c r="L200" s="41" t="s">
        <v>58</v>
      </c>
      <c r="M200" s="42" t="s">
        <v>148</v>
      </c>
      <c r="N200" s="43" t="s">
        <v>21</v>
      </c>
    </row>
    <row r="201" spans="1:14" ht="38.25">
      <c r="A201" s="35" t="s">
        <v>538</v>
      </c>
      <c r="B201" s="35" t="s">
        <v>245</v>
      </c>
      <c r="C201" s="36" t="s">
        <v>539</v>
      </c>
      <c r="D201" s="37" t="s">
        <v>53</v>
      </c>
      <c r="E201" s="37">
        <v>10</v>
      </c>
      <c r="F201" s="38">
        <v>800</v>
      </c>
      <c r="G201" s="39" t="s">
        <v>54</v>
      </c>
      <c r="H201" s="40">
        <v>46174</v>
      </c>
      <c r="I201" s="41" t="s">
        <v>55</v>
      </c>
      <c r="J201" s="41" t="s">
        <v>56</v>
      </c>
      <c r="K201" s="41" t="s">
        <v>164</v>
      </c>
      <c r="L201" s="41" t="s">
        <v>58</v>
      </c>
      <c r="M201" s="42" t="s">
        <v>153</v>
      </c>
      <c r="N201" s="43" t="s">
        <v>21</v>
      </c>
    </row>
    <row r="202" spans="1:14" ht="38.25">
      <c r="A202" s="35" t="s">
        <v>540</v>
      </c>
      <c r="B202" s="35" t="s">
        <v>247</v>
      </c>
      <c r="C202" s="36" t="s">
        <v>539</v>
      </c>
      <c r="D202" s="37" t="s">
        <v>53</v>
      </c>
      <c r="E202" s="37">
        <v>10</v>
      </c>
      <c r="F202" s="38">
        <v>800</v>
      </c>
      <c r="G202" s="39" t="s">
        <v>54</v>
      </c>
      <c r="H202" s="40">
        <v>46174</v>
      </c>
      <c r="I202" s="41" t="s">
        <v>55</v>
      </c>
      <c r="J202" s="41" t="s">
        <v>56</v>
      </c>
      <c r="K202" s="41" t="s">
        <v>164</v>
      </c>
      <c r="L202" s="41" t="s">
        <v>58</v>
      </c>
      <c r="M202" s="42" t="s">
        <v>153</v>
      </c>
      <c r="N202" s="43" t="s">
        <v>21</v>
      </c>
    </row>
    <row r="203" spans="1:14" ht="38.25">
      <c r="A203" s="35" t="s">
        <v>541</v>
      </c>
      <c r="B203" s="35" t="s">
        <v>440</v>
      </c>
      <c r="C203" s="36" t="s">
        <v>539</v>
      </c>
      <c r="D203" s="37" t="s">
        <v>53</v>
      </c>
      <c r="E203" s="37">
        <v>10</v>
      </c>
      <c r="F203" s="38">
        <v>800</v>
      </c>
      <c r="G203" s="39" t="s">
        <v>54</v>
      </c>
      <c r="H203" s="40">
        <v>46174</v>
      </c>
      <c r="I203" s="41" t="s">
        <v>55</v>
      </c>
      <c r="J203" s="41" t="s">
        <v>56</v>
      </c>
      <c r="K203" s="41" t="s">
        <v>164</v>
      </c>
      <c r="L203" s="41" t="s">
        <v>58</v>
      </c>
      <c r="M203" s="42" t="s">
        <v>153</v>
      </c>
      <c r="N203" s="43" t="s">
        <v>21</v>
      </c>
    </row>
    <row r="204" spans="1:14" ht="38.25">
      <c r="A204" s="35" t="s">
        <v>542</v>
      </c>
      <c r="B204" s="35" t="s">
        <v>242</v>
      </c>
      <c r="C204" s="36" t="s">
        <v>539</v>
      </c>
      <c r="D204" s="37" t="s">
        <v>53</v>
      </c>
      <c r="E204" s="37">
        <v>10</v>
      </c>
      <c r="F204" s="38">
        <v>800</v>
      </c>
      <c r="G204" s="39" t="s">
        <v>54</v>
      </c>
      <c r="H204" s="40">
        <v>46174</v>
      </c>
      <c r="I204" s="41" t="s">
        <v>55</v>
      </c>
      <c r="J204" s="41" t="s">
        <v>56</v>
      </c>
      <c r="K204" s="41" t="s">
        <v>164</v>
      </c>
      <c r="L204" s="41" t="s">
        <v>58</v>
      </c>
      <c r="M204" s="42" t="s">
        <v>153</v>
      </c>
      <c r="N204" s="43" t="s">
        <v>21</v>
      </c>
    </row>
    <row r="205" spans="1:14" ht="38.25">
      <c r="A205" s="35" t="s">
        <v>543</v>
      </c>
      <c r="B205" s="35" t="s">
        <v>242</v>
      </c>
      <c r="C205" s="36" t="s">
        <v>469</v>
      </c>
      <c r="D205" s="37" t="s">
        <v>53</v>
      </c>
      <c r="E205" s="37">
        <v>4</v>
      </c>
      <c r="F205" s="38">
        <v>800</v>
      </c>
      <c r="G205" s="39" t="s">
        <v>54</v>
      </c>
      <c r="H205" s="40">
        <v>46174</v>
      </c>
      <c r="I205" s="41" t="s">
        <v>55</v>
      </c>
      <c r="J205" s="41" t="s">
        <v>56</v>
      </c>
      <c r="K205" s="41" t="s">
        <v>164</v>
      </c>
      <c r="L205" s="41" t="s">
        <v>58</v>
      </c>
      <c r="M205" s="42" t="s">
        <v>153</v>
      </c>
      <c r="N205" s="43" t="s">
        <v>21</v>
      </c>
    </row>
    <row r="206" spans="1:14" ht="38.25">
      <c r="A206" s="35" t="s">
        <v>544</v>
      </c>
      <c r="B206" s="35" t="s">
        <v>317</v>
      </c>
      <c r="C206" s="36" t="s">
        <v>545</v>
      </c>
      <c r="D206" s="37" t="s">
        <v>53</v>
      </c>
      <c r="E206" s="37">
        <v>2</v>
      </c>
      <c r="F206" s="38">
        <v>800</v>
      </c>
      <c r="G206" s="39" t="s">
        <v>54</v>
      </c>
      <c r="H206" s="40">
        <v>46174</v>
      </c>
      <c r="I206" s="41" t="s">
        <v>55</v>
      </c>
      <c r="J206" s="41" t="s">
        <v>56</v>
      </c>
      <c r="K206" s="41" t="s">
        <v>164</v>
      </c>
      <c r="L206" s="41" t="s">
        <v>84</v>
      </c>
      <c r="M206" s="42" t="s">
        <v>136</v>
      </c>
      <c r="N206" s="43" t="s">
        <v>21</v>
      </c>
    </row>
    <row r="207" spans="1:14" ht="38.25">
      <c r="A207" s="35" t="s">
        <v>548</v>
      </c>
      <c r="B207" s="35" t="s">
        <v>440</v>
      </c>
      <c r="C207" s="36" t="s">
        <v>549</v>
      </c>
      <c r="D207" s="37" t="s">
        <v>53</v>
      </c>
      <c r="E207" s="37">
        <v>4</v>
      </c>
      <c r="F207" s="38">
        <v>800</v>
      </c>
      <c r="G207" s="39" t="s">
        <v>54</v>
      </c>
      <c r="H207" s="40">
        <v>46174</v>
      </c>
      <c r="I207" s="41" t="s">
        <v>55</v>
      </c>
      <c r="J207" s="41" t="s">
        <v>56</v>
      </c>
      <c r="K207" s="41" t="s">
        <v>164</v>
      </c>
      <c r="L207" s="41" t="s">
        <v>58</v>
      </c>
      <c r="M207" s="42" t="s">
        <v>59</v>
      </c>
      <c r="N207" s="43" t="s">
        <v>21</v>
      </c>
    </row>
    <row r="208" spans="1:14" ht="38.25">
      <c r="A208" s="35" t="s">
        <v>550</v>
      </c>
      <c r="B208" s="35" t="s">
        <v>169</v>
      </c>
      <c r="C208" s="36" t="s">
        <v>551</v>
      </c>
      <c r="D208" s="37" t="s">
        <v>53</v>
      </c>
      <c r="E208" s="37">
        <v>4</v>
      </c>
      <c r="F208" s="38">
        <v>800</v>
      </c>
      <c r="G208" s="39" t="s">
        <v>54</v>
      </c>
      <c r="H208" s="40">
        <v>46174</v>
      </c>
      <c r="I208" s="41" t="s">
        <v>55</v>
      </c>
      <c r="J208" s="41" t="s">
        <v>56</v>
      </c>
      <c r="K208" s="41" t="s">
        <v>164</v>
      </c>
      <c r="L208" s="41" t="s">
        <v>58</v>
      </c>
      <c r="M208" s="42" t="s">
        <v>109</v>
      </c>
      <c r="N208" s="43" t="s">
        <v>21</v>
      </c>
    </row>
    <row r="209" spans="1:14" ht="38.25">
      <c r="A209" s="35" t="s">
        <v>552</v>
      </c>
      <c r="B209" s="35" t="s">
        <v>440</v>
      </c>
      <c r="C209" s="36" t="s">
        <v>551</v>
      </c>
      <c r="D209" s="37" t="s">
        <v>53</v>
      </c>
      <c r="E209" s="37">
        <v>4</v>
      </c>
      <c r="F209" s="38">
        <v>800</v>
      </c>
      <c r="G209" s="39" t="s">
        <v>54</v>
      </c>
      <c r="H209" s="40">
        <v>46174</v>
      </c>
      <c r="I209" s="41" t="s">
        <v>55</v>
      </c>
      <c r="J209" s="41" t="s">
        <v>56</v>
      </c>
      <c r="K209" s="41" t="s">
        <v>164</v>
      </c>
      <c r="L209" s="41" t="s">
        <v>58</v>
      </c>
      <c r="M209" s="42" t="s">
        <v>109</v>
      </c>
      <c r="N209" s="43" t="s">
        <v>21</v>
      </c>
    </row>
    <row r="210" spans="1:14" ht="38.25">
      <c r="A210" s="35" t="s">
        <v>553</v>
      </c>
      <c r="B210" s="35" t="s">
        <v>242</v>
      </c>
      <c r="C210" s="36" t="s">
        <v>551</v>
      </c>
      <c r="D210" s="37" t="s">
        <v>53</v>
      </c>
      <c r="E210" s="37">
        <v>4</v>
      </c>
      <c r="F210" s="38">
        <v>800</v>
      </c>
      <c r="G210" s="39" t="s">
        <v>54</v>
      </c>
      <c r="H210" s="40">
        <v>46174</v>
      </c>
      <c r="I210" s="41" t="s">
        <v>55</v>
      </c>
      <c r="J210" s="41" t="s">
        <v>56</v>
      </c>
      <c r="K210" s="41" t="s">
        <v>164</v>
      </c>
      <c r="L210" s="41" t="s">
        <v>58</v>
      </c>
      <c r="M210" s="42" t="s">
        <v>109</v>
      </c>
      <c r="N210" s="43" t="s">
        <v>21</v>
      </c>
    </row>
    <row r="211" spans="1:14" ht="38.25">
      <c r="A211" s="35" t="s">
        <v>554</v>
      </c>
      <c r="B211" s="35" t="s">
        <v>172</v>
      </c>
      <c r="C211" s="36" t="s">
        <v>551</v>
      </c>
      <c r="D211" s="37" t="s">
        <v>53</v>
      </c>
      <c r="E211" s="37">
        <v>4</v>
      </c>
      <c r="F211" s="38">
        <v>800</v>
      </c>
      <c r="G211" s="39" t="s">
        <v>54</v>
      </c>
      <c r="H211" s="40">
        <v>46174</v>
      </c>
      <c r="I211" s="41" t="s">
        <v>55</v>
      </c>
      <c r="J211" s="41" t="s">
        <v>56</v>
      </c>
      <c r="K211" s="41" t="s">
        <v>164</v>
      </c>
      <c r="L211" s="41" t="s">
        <v>58</v>
      </c>
      <c r="M211" s="42" t="s">
        <v>109</v>
      </c>
      <c r="N211" s="43" t="s">
        <v>21</v>
      </c>
    </row>
    <row r="212" spans="1:14" ht="38.25">
      <c r="A212" s="35" t="s">
        <v>555</v>
      </c>
      <c r="B212" s="35" t="s">
        <v>161</v>
      </c>
      <c r="C212" s="36" t="s">
        <v>556</v>
      </c>
      <c r="D212" s="37" t="s">
        <v>53</v>
      </c>
      <c r="E212" s="37">
        <v>1</v>
      </c>
      <c r="F212" s="38">
        <v>800</v>
      </c>
      <c r="G212" s="39" t="s">
        <v>54</v>
      </c>
      <c r="H212" s="40">
        <v>46174</v>
      </c>
      <c r="I212" s="41" t="s">
        <v>55</v>
      </c>
      <c r="J212" s="41" t="s">
        <v>56</v>
      </c>
      <c r="K212" s="41" t="s">
        <v>164</v>
      </c>
      <c r="L212" s="41" t="s">
        <v>58</v>
      </c>
      <c r="M212" s="42" t="s">
        <v>109</v>
      </c>
      <c r="N212" s="43" t="s">
        <v>21</v>
      </c>
    </row>
    <row r="213" spans="1:14" ht="38.25">
      <c r="A213" s="35" t="s">
        <v>557</v>
      </c>
      <c r="B213" s="35" t="s">
        <v>242</v>
      </c>
      <c r="C213" s="36" t="s">
        <v>558</v>
      </c>
      <c r="D213" s="37" t="s">
        <v>53</v>
      </c>
      <c r="E213" s="37">
        <v>20</v>
      </c>
      <c r="F213" s="38">
        <v>798</v>
      </c>
      <c r="G213" s="39" t="s">
        <v>54</v>
      </c>
      <c r="H213" s="40">
        <v>46174</v>
      </c>
      <c r="I213" s="41" t="s">
        <v>55</v>
      </c>
      <c r="J213" s="41" t="s">
        <v>56</v>
      </c>
      <c r="K213" s="41" t="s">
        <v>164</v>
      </c>
      <c r="L213" s="41" t="s">
        <v>58</v>
      </c>
      <c r="M213" s="42" t="s">
        <v>102</v>
      </c>
      <c r="N213" s="43" t="s">
        <v>21</v>
      </c>
    </row>
    <row r="214" spans="1:14" ht="38.25">
      <c r="A214" s="35" t="s">
        <v>559</v>
      </c>
      <c r="B214" s="35" t="s">
        <v>156</v>
      </c>
      <c r="C214" s="36" t="s">
        <v>560</v>
      </c>
      <c r="D214" s="37" t="s">
        <v>561</v>
      </c>
      <c r="E214" s="37">
        <v>5</v>
      </c>
      <c r="F214" s="38">
        <v>750</v>
      </c>
      <c r="G214" s="39" t="s">
        <v>54</v>
      </c>
      <c r="H214" s="40">
        <v>46174</v>
      </c>
      <c r="I214" s="41" t="s">
        <v>55</v>
      </c>
      <c r="J214" s="41" t="s">
        <v>56</v>
      </c>
      <c r="K214" s="41" t="s">
        <v>164</v>
      </c>
      <c r="L214" s="41" t="s">
        <v>58</v>
      </c>
      <c r="M214" s="42" t="s">
        <v>136</v>
      </c>
      <c r="N214" s="43" t="s">
        <v>21</v>
      </c>
    </row>
    <row r="215" spans="1:14" ht="38.25">
      <c r="A215" s="35" t="s">
        <v>564</v>
      </c>
      <c r="B215" s="35" t="s">
        <v>254</v>
      </c>
      <c r="C215" s="36" t="s">
        <v>565</v>
      </c>
      <c r="D215" s="37" t="s">
        <v>53</v>
      </c>
      <c r="E215" s="37">
        <v>5</v>
      </c>
      <c r="F215" s="38">
        <v>750</v>
      </c>
      <c r="G215" s="39" t="s">
        <v>54</v>
      </c>
      <c r="H215" s="40">
        <v>46174</v>
      </c>
      <c r="I215" s="41" t="s">
        <v>55</v>
      </c>
      <c r="J215" s="41" t="s">
        <v>56</v>
      </c>
      <c r="K215" s="41" t="s">
        <v>164</v>
      </c>
      <c r="L215" s="41" t="s">
        <v>58</v>
      </c>
      <c r="M215" s="42" t="s">
        <v>148</v>
      </c>
      <c r="N215" s="43" t="s">
        <v>21</v>
      </c>
    </row>
    <row r="216" spans="1:14" ht="38.25">
      <c r="A216" s="35" t="s">
        <v>566</v>
      </c>
      <c r="B216" s="35" t="s">
        <v>169</v>
      </c>
      <c r="C216" s="36" t="s">
        <v>567</v>
      </c>
      <c r="D216" s="37" t="s">
        <v>53</v>
      </c>
      <c r="E216" s="37">
        <v>10</v>
      </c>
      <c r="F216" s="38">
        <v>740</v>
      </c>
      <c r="G216" s="39" t="s">
        <v>54</v>
      </c>
      <c r="H216" s="40">
        <v>46174</v>
      </c>
      <c r="I216" s="41" t="s">
        <v>55</v>
      </c>
      <c r="J216" s="41" t="s">
        <v>56</v>
      </c>
      <c r="K216" s="41" t="s">
        <v>164</v>
      </c>
      <c r="L216" s="41" t="s">
        <v>58</v>
      </c>
      <c r="M216" s="42" t="s">
        <v>109</v>
      </c>
      <c r="N216" s="43" t="s">
        <v>21</v>
      </c>
    </row>
    <row r="217" spans="1:14" ht="38.25">
      <c r="A217" s="35" t="s">
        <v>568</v>
      </c>
      <c r="B217" s="35" t="s">
        <v>440</v>
      </c>
      <c r="C217" s="36" t="s">
        <v>569</v>
      </c>
      <c r="D217" s="37" t="s">
        <v>53</v>
      </c>
      <c r="E217" s="37">
        <v>10</v>
      </c>
      <c r="F217" s="38">
        <v>720</v>
      </c>
      <c r="G217" s="39" t="s">
        <v>54</v>
      </c>
      <c r="H217" s="40">
        <v>46174</v>
      </c>
      <c r="I217" s="41" t="s">
        <v>55</v>
      </c>
      <c r="J217" s="41" t="s">
        <v>56</v>
      </c>
      <c r="K217" s="41" t="s">
        <v>164</v>
      </c>
      <c r="L217" s="41" t="s">
        <v>58</v>
      </c>
      <c r="M217" s="42" t="s">
        <v>59</v>
      </c>
      <c r="N217" s="43" t="s">
        <v>21</v>
      </c>
    </row>
    <row r="218" spans="1:14" ht="38.25">
      <c r="A218" s="35" t="s">
        <v>570</v>
      </c>
      <c r="B218" s="35" t="s">
        <v>317</v>
      </c>
      <c r="C218" s="36" t="s">
        <v>571</v>
      </c>
      <c r="D218" s="37" t="s">
        <v>53</v>
      </c>
      <c r="E218" s="37">
        <v>20</v>
      </c>
      <c r="F218" s="38">
        <v>720</v>
      </c>
      <c r="G218" s="39" t="s">
        <v>54</v>
      </c>
      <c r="H218" s="40">
        <v>46174</v>
      </c>
      <c r="I218" s="41" t="s">
        <v>55</v>
      </c>
      <c r="J218" s="41" t="s">
        <v>56</v>
      </c>
      <c r="K218" s="41" t="s">
        <v>164</v>
      </c>
      <c r="L218" s="41" t="s">
        <v>58</v>
      </c>
      <c r="M218" s="42" t="s">
        <v>136</v>
      </c>
      <c r="N218" s="43" t="s">
        <v>21</v>
      </c>
    </row>
    <row r="219" spans="1:14" ht="38.25">
      <c r="A219" s="35" t="s">
        <v>572</v>
      </c>
      <c r="B219" s="35" t="s">
        <v>169</v>
      </c>
      <c r="C219" s="36" t="s">
        <v>573</v>
      </c>
      <c r="D219" s="37" t="s">
        <v>53</v>
      </c>
      <c r="E219" s="37">
        <v>20</v>
      </c>
      <c r="F219" s="38">
        <v>700</v>
      </c>
      <c r="G219" s="39" t="s">
        <v>54</v>
      </c>
      <c r="H219" s="40">
        <v>46174</v>
      </c>
      <c r="I219" s="41" t="s">
        <v>55</v>
      </c>
      <c r="J219" s="41" t="s">
        <v>56</v>
      </c>
      <c r="K219" s="41" t="s">
        <v>164</v>
      </c>
      <c r="L219" s="41" t="s">
        <v>58</v>
      </c>
      <c r="M219" s="42" t="s">
        <v>73</v>
      </c>
      <c r="N219" s="43" t="s">
        <v>21</v>
      </c>
    </row>
    <row r="220" spans="1:14" ht="38.25">
      <c r="A220" s="35" t="s">
        <v>574</v>
      </c>
      <c r="B220" s="35" t="s">
        <v>242</v>
      </c>
      <c r="C220" s="36" t="s">
        <v>573</v>
      </c>
      <c r="D220" s="37" t="s">
        <v>53</v>
      </c>
      <c r="E220" s="37">
        <v>20</v>
      </c>
      <c r="F220" s="38">
        <v>700</v>
      </c>
      <c r="G220" s="39" t="s">
        <v>54</v>
      </c>
      <c r="H220" s="40">
        <v>46174</v>
      </c>
      <c r="I220" s="41" t="s">
        <v>55</v>
      </c>
      <c r="J220" s="41" t="s">
        <v>56</v>
      </c>
      <c r="K220" s="41" t="s">
        <v>164</v>
      </c>
      <c r="L220" s="41" t="s">
        <v>58</v>
      </c>
      <c r="M220" s="42" t="s">
        <v>73</v>
      </c>
      <c r="N220" s="43" t="s">
        <v>21</v>
      </c>
    </row>
    <row r="221" spans="1:14" ht="38.25">
      <c r="A221" s="35" t="s">
        <v>575</v>
      </c>
      <c r="B221" s="35" t="s">
        <v>233</v>
      </c>
      <c r="C221" s="36" t="s">
        <v>576</v>
      </c>
      <c r="D221" s="37" t="s">
        <v>53</v>
      </c>
      <c r="E221" s="37">
        <v>2</v>
      </c>
      <c r="F221" s="38">
        <v>680</v>
      </c>
      <c r="G221" s="39" t="s">
        <v>54</v>
      </c>
      <c r="H221" s="40">
        <v>46174</v>
      </c>
      <c r="I221" s="41" t="s">
        <v>55</v>
      </c>
      <c r="J221" s="41" t="s">
        <v>56</v>
      </c>
      <c r="K221" s="41" t="s">
        <v>164</v>
      </c>
      <c r="L221" s="41" t="s">
        <v>58</v>
      </c>
      <c r="M221" s="42" t="s">
        <v>136</v>
      </c>
      <c r="N221" s="43" t="s">
        <v>21</v>
      </c>
    </row>
    <row r="222" spans="1:14" ht="38.25">
      <c r="A222" s="35" t="s">
        <v>577</v>
      </c>
      <c r="B222" s="35" t="s">
        <v>245</v>
      </c>
      <c r="C222" s="36" t="s">
        <v>576</v>
      </c>
      <c r="D222" s="37" t="s">
        <v>53</v>
      </c>
      <c r="E222" s="37">
        <v>2</v>
      </c>
      <c r="F222" s="38">
        <v>680</v>
      </c>
      <c r="G222" s="39" t="s">
        <v>54</v>
      </c>
      <c r="H222" s="40">
        <v>46174</v>
      </c>
      <c r="I222" s="41" t="s">
        <v>55</v>
      </c>
      <c r="J222" s="41" t="s">
        <v>56</v>
      </c>
      <c r="K222" s="41" t="s">
        <v>164</v>
      </c>
      <c r="L222" s="41" t="s">
        <v>58</v>
      </c>
      <c r="M222" s="42" t="s">
        <v>136</v>
      </c>
      <c r="N222" s="43" t="s">
        <v>21</v>
      </c>
    </row>
    <row r="223" spans="1:14" ht="38.25">
      <c r="A223" s="35" t="s">
        <v>578</v>
      </c>
      <c r="B223" s="35" t="s">
        <v>317</v>
      </c>
      <c r="C223" s="36" t="s">
        <v>576</v>
      </c>
      <c r="D223" s="37" t="s">
        <v>53</v>
      </c>
      <c r="E223" s="37">
        <v>2</v>
      </c>
      <c r="F223" s="38">
        <v>680</v>
      </c>
      <c r="G223" s="39" t="s">
        <v>54</v>
      </c>
      <c r="H223" s="40">
        <v>46174</v>
      </c>
      <c r="I223" s="41" t="s">
        <v>55</v>
      </c>
      <c r="J223" s="41" t="s">
        <v>56</v>
      </c>
      <c r="K223" s="41" t="s">
        <v>164</v>
      </c>
      <c r="L223" s="41" t="s">
        <v>58</v>
      </c>
      <c r="M223" s="42" t="s">
        <v>59</v>
      </c>
      <c r="N223" s="43" t="s">
        <v>21</v>
      </c>
    </row>
    <row r="224" spans="1:14" ht="38.25">
      <c r="A224" s="35" t="s">
        <v>579</v>
      </c>
      <c r="B224" s="35" t="s">
        <v>317</v>
      </c>
      <c r="C224" s="36" t="s">
        <v>580</v>
      </c>
      <c r="D224" s="37" t="s">
        <v>53</v>
      </c>
      <c r="E224" s="37">
        <v>3</v>
      </c>
      <c r="F224" s="38">
        <v>660</v>
      </c>
      <c r="G224" s="39" t="s">
        <v>54</v>
      </c>
      <c r="H224" s="40">
        <v>46174</v>
      </c>
      <c r="I224" s="41" t="s">
        <v>55</v>
      </c>
      <c r="J224" s="41" t="s">
        <v>56</v>
      </c>
      <c r="K224" s="41" t="s">
        <v>164</v>
      </c>
      <c r="L224" s="41" t="s">
        <v>58</v>
      </c>
      <c r="M224" s="42" t="s">
        <v>73</v>
      </c>
      <c r="N224" s="43" t="s">
        <v>21</v>
      </c>
    </row>
    <row r="225" spans="1:14" ht="38.25">
      <c r="A225" s="35" t="s">
        <v>581</v>
      </c>
      <c r="B225" s="35" t="s">
        <v>51</v>
      </c>
      <c r="C225" s="36" t="s">
        <v>582</v>
      </c>
      <c r="D225" s="37" t="s">
        <v>583</v>
      </c>
      <c r="E225" s="37">
        <v>5</v>
      </c>
      <c r="F225" s="38">
        <v>650</v>
      </c>
      <c r="G225" s="39" t="s">
        <v>54</v>
      </c>
      <c r="H225" s="40">
        <v>46174</v>
      </c>
      <c r="I225" s="41" t="s">
        <v>55</v>
      </c>
      <c r="J225" s="41" t="s">
        <v>56</v>
      </c>
      <c r="K225" s="41" t="s">
        <v>164</v>
      </c>
      <c r="L225" s="41" t="s">
        <v>58</v>
      </c>
      <c r="M225" s="42" t="s">
        <v>148</v>
      </c>
      <c r="N225" s="43" t="s">
        <v>21</v>
      </c>
    </row>
    <row r="226" spans="1:14" ht="38.25">
      <c r="A226" s="35" t="s">
        <v>584</v>
      </c>
      <c r="B226" s="35" t="s">
        <v>247</v>
      </c>
      <c r="C226" s="36" t="s">
        <v>585</v>
      </c>
      <c r="D226" s="37" t="s">
        <v>53</v>
      </c>
      <c r="E226" s="37">
        <v>20</v>
      </c>
      <c r="F226" s="38">
        <v>600</v>
      </c>
      <c r="G226" s="39" t="s">
        <v>54</v>
      </c>
      <c r="H226" s="40">
        <v>46174</v>
      </c>
      <c r="I226" s="41" t="s">
        <v>55</v>
      </c>
      <c r="J226" s="41" t="s">
        <v>56</v>
      </c>
      <c r="K226" s="41" t="s">
        <v>164</v>
      </c>
      <c r="L226" s="41" t="s">
        <v>58</v>
      </c>
      <c r="M226" s="42" t="s">
        <v>136</v>
      </c>
      <c r="N226" s="43" t="s">
        <v>21</v>
      </c>
    </row>
    <row r="227" spans="1:14" ht="38.25">
      <c r="A227" s="35" t="s">
        <v>587</v>
      </c>
      <c r="B227" s="35" t="s">
        <v>169</v>
      </c>
      <c r="C227" s="36" t="s">
        <v>588</v>
      </c>
      <c r="D227" s="37" t="s">
        <v>163</v>
      </c>
      <c r="E227" s="37">
        <v>10</v>
      </c>
      <c r="F227" s="38">
        <v>600</v>
      </c>
      <c r="G227" s="39" t="s">
        <v>54</v>
      </c>
      <c r="H227" s="40">
        <v>46174</v>
      </c>
      <c r="I227" s="41" t="s">
        <v>55</v>
      </c>
      <c r="J227" s="41" t="s">
        <v>56</v>
      </c>
      <c r="K227" s="41" t="s">
        <v>164</v>
      </c>
      <c r="L227" s="41" t="s">
        <v>58</v>
      </c>
      <c r="M227" s="42" t="s">
        <v>148</v>
      </c>
      <c r="N227" s="43" t="s">
        <v>21</v>
      </c>
    </row>
    <row r="228" spans="1:14" ht="38.25">
      <c r="A228" s="35" t="s">
        <v>589</v>
      </c>
      <c r="B228" s="35" t="s">
        <v>237</v>
      </c>
      <c r="C228" s="36" t="s">
        <v>469</v>
      </c>
      <c r="D228" s="37" t="s">
        <v>53</v>
      </c>
      <c r="E228" s="37">
        <v>3</v>
      </c>
      <c r="F228" s="38">
        <v>600</v>
      </c>
      <c r="G228" s="39" t="s">
        <v>54</v>
      </c>
      <c r="H228" s="40">
        <v>46174</v>
      </c>
      <c r="I228" s="41" t="s">
        <v>55</v>
      </c>
      <c r="J228" s="41" t="s">
        <v>56</v>
      </c>
      <c r="K228" s="41" t="s">
        <v>164</v>
      </c>
      <c r="L228" s="41" t="s">
        <v>58</v>
      </c>
      <c r="M228" s="42" t="s">
        <v>153</v>
      </c>
      <c r="N228" s="43" t="s">
        <v>21</v>
      </c>
    </row>
    <row r="229" spans="1:14" ht="38.25">
      <c r="A229" s="35" t="s">
        <v>590</v>
      </c>
      <c r="B229" s="35" t="s">
        <v>317</v>
      </c>
      <c r="C229" s="36" t="s">
        <v>549</v>
      </c>
      <c r="D229" s="37" t="s">
        <v>53</v>
      </c>
      <c r="E229" s="37">
        <v>4</v>
      </c>
      <c r="F229" s="38">
        <v>600</v>
      </c>
      <c r="G229" s="39" t="s">
        <v>54</v>
      </c>
      <c r="H229" s="40">
        <v>46174</v>
      </c>
      <c r="I229" s="41" t="s">
        <v>55</v>
      </c>
      <c r="J229" s="41" t="s">
        <v>56</v>
      </c>
      <c r="K229" s="41" t="s">
        <v>164</v>
      </c>
      <c r="L229" s="41" t="s">
        <v>58</v>
      </c>
      <c r="M229" s="42" t="s">
        <v>59</v>
      </c>
      <c r="N229" s="43" t="s">
        <v>21</v>
      </c>
    </row>
    <row r="230" spans="1:14" ht="140.25">
      <c r="A230" s="35" t="s">
        <v>591</v>
      </c>
      <c r="B230" s="35" t="s">
        <v>295</v>
      </c>
      <c r="C230" s="36" t="s">
        <v>592</v>
      </c>
      <c r="D230" s="37" t="s">
        <v>53</v>
      </c>
      <c r="E230" s="37">
        <v>3</v>
      </c>
      <c r="F230" s="38">
        <v>600</v>
      </c>
      <c r="G230" s="39" t="s">
        <v>54</v>
      </c>
      <c r="H230" s="40">
        <v>46174</v>
      </c>
      <c r="I230" s="41" t="s">
        <v>55</v>
      </c>
      <c r="J230" s="41" t="s">
        <v>56</v>
      </c>
      <c r="K230" s="41" t="s">
        <v>164</v>
      </c>
      <c r="L230" s="41" t="s">
        <v>58</v>
      </c>
      <c r="M230" s="42" t="s">
        <v>73</v>
      </c>
      <c r="N230" s="43" t="s">
        <v>21</v>
      </c>
    </row>
    <row r="231" spans="1:14" ht="38.25">
      <c r="A231" s="35" t="s">
        <v>593</v>
      </c>
      <c r="B231" s="35" t="s">
        <v>295</v>
      </c>
      <c r="C231" s="36" t="s">
        <v>594</v>
      </c>
      <c r="D231" s="37" t="s">
        <v>53</v>
      </c>
      <c r="E231" s="37">
        <v>3</v>
      </c>
      <c r="F231" s="38">
        <v>600</v>
      </c>
      <c r="G231" s="39" t="s">
        <v>54</v>
      </c>
      <c r="H231" s="40">
        <v>46174</v>
      </c>
      <c r="I231" s="41" t="s">
        <v>55</v>
      </c>
      <c r="J231" s="41" t="s">
        <v>56</v>
      </c>
      <c r="K231" s="41" t="s">
        <v>164</v>
      </c>
      <c r="L231" s="41" t="s">
        <v>58</v>
      </c>
      <c r="M231" s="42" t="s">
        <v>153</v>
      </c>
      <c r="N231" s="43" t="s">
        <v>21</v>
      </c>
    </row>
    <row r="232" spans="1:14" ht="38.25">
      <c r="A232" s="35" t="s">
        <v>595</v>
      </c>
      <c r="B232" s="35" t="s">
        <v>242</v>
      </c>
      <c r="C232" s="36" t="s">
        <v>487</v>
      </c>
      <c r="D232" s="37" t="s">
        <v>53</v>
      </c>
      <c r="E232" s="37">
        <v>1</v>
      </c>
      <c r="F232" s="38">
        <v>600</v>
      </c>
      <c r="G232" s="39" t="s">
        <v>54</v>
      </c>
      <c r="H232" s="40">
        <v>46174</v>
      </c>
      <c r="I232" s="41" t="s">
        <v>55</v>
      </c>
      <c r="J232" s="41" t="s">
        <v>56</v>
      </c>
      <c r="K232" s="41" t="s">
        <v>164</v>
      </c>
      <c r="L232" s="41" t="s">
        <v>58</v>
      </c>
      <c r="M232" s="42" t="s">
        <v>59</v>
      </c>
      <c r="N232" s="43" t="s">
        <v>21</v>
      </c>
    </row>
    <row r="233" spans="1:14" ht="38.25">
      <c r="A233" s="35" t="s">
        <v>596</v>
      </c>
      <c r="B233" s="35" t="s">
        <v>245</v>
      </c>
      <c r="C233" s="36" t="s">
        <v>551</v>
      </c>
      <c r="D233" s="37" t="s">
        <v>53</v>
      </c>
      <c r="E233" s="37">
        <v>3</v>
      </c>
      <c r="F233" s="38">
        <v>600</v>
      </c>
      <c r="G233" s="39" t="s">
        <v>54</v>
      </c>
      <c r="H233" s="40">
        <v>46174</v>
      </c>
      <c r="I233" s="41" t="s">
        <v>55</v>
      </c>
      <c r="J233" s="41" t="s">
        <v>56</v>
      </c>
      <c r="K233" s="41" t="s">
        <v>164</v>
      </c>
      <c r="L233" s="41" t="s">
        <v>58</v>
      </c>
      <c r="M233" s="42" t="s">
        <v>109</v>
      </c>
      <c r="N233" s="43" t="s">
        <v>21</v>
      </c>
    </row>
    <row r="234" spans="1:14" ht="38.25">
      <c r="A234" s="35" t="s">
        <v>597</v>
      </c>
      <c r="B234" s="35" t="s">
        <v>283</v>
      </c>
      <c r="C234" s="36" t="s">
        <v>494</v>
      </c>
      <c r="D234" s="37" t="s">
        <v>53</v>
      </c>
      <c r="E234" s="37">
        <v>2</v>
      </c>
      <c r="F234" s="38">
        <v>580</v>
      </c>
      <c r="G234" s="39" t="s">
        <v>54</v>
      </c>
      <c r="H234" s="40">
        <v>46174</v>
      </c>
      <c r="I234" s="41" t="s">
        <v>55</v>
      </c>
      <c r="J234" s="41" t="s">
        <v>56</v>
      </c>
      <c r="K234" s="41" t="s">
        <v>164</v>
      </c>
      <c r="L234" s="41" t="s">
        <v>58</v>
      </c>
      <c r="M234" s="42" t="s">
        <v>148</v>
      </c>
      <c r="N234" s="43" t="s">
        <v>21</v>
      </c>
    </row>
    <row r="235" spans="1:14" ht="38.25">
      <c r="A235" s="35" t="s">
        <v>598</v>
      </c>
      <c r="B235" s="35" t="s">
        <v>283</v>
      </c>
      <c r="C235" s="36" t="s">
        <v>498</v>
      </c>
      <c r="D235" s="37" t="s">
        <v>53</v>
      </c>
      <c r="E235" s="37">
        <v>1</v>
      </c>
      <c r="F235" s="38">
        <v>570</v>
      </c>
      <c r="G235" s="39" t="s">
        <v>54</v>
      </c>
      <c r="H235" s="40">
        <v>46174</v>
      </c>
      <c r="I235" s="41" t="s">
        <v>55</v>
      </c>
      <c r="J235" s="41" t="s">
        <v>56</v>
      </c>
      <c r="K235" s="41" t="s">
        <v>164</v>
      </c>
      <c r="L235" s="41" t="s">
        <v>58</v>
      </c>
      <c r="M235" s="42" t="s">
        <v>102</v>
      </c>
      <c r="N235" s="43" t="s">
        <v>21</v>
      </c>
    </row>
    <row r="236" spans="1:14" ht="38.25">
      <c r="A236" s="35" t="s">
        <v>599</v>
      </c>
      <c r="B236" s="35" t="s">
        <v>242</v>
      </c>
      <c r="C236" s="36" t="s">
        <v>498</v>
      </c>
      <c r="D236" s="37" t="s">
        <v>53</v>
      </c>
      <c r="E236" s="37">
        <v>1</v>
      </c>
      <c r="F236" s="38">
        <v>570</v>
      </c>
      <c r="G236" s="39" t="s">
        <v>54</v>
      </c>
      <c r="H236" s="40">
        <v>46174</v>
      </c>
      <c r="I236" s="41" t="s">
        <v>55</v>
      </c>
      <c r="J236" s="41" t="s">
        <v>56</v>
      </c>
      <c r="K236" s="41" t="s">
        <v>164</v>
      </c>
      <c r="L236" s="41" t="s">
        <v>58</v>
      </c>
      <c r="M236" s="42" t="s">
        <v>102</v>
      </c>
      <c r="N236" s="43" t="s">
        <v>21</v>
      </c>
    </row>
    <row r="237" spans="1:14" ht="38.25">
      <c r="A237" s="35" t="s">
        <v>600</v>
      </c>
      <c r="B237" s="35" t="s">
        <v>156</v>
      </c>
      <c r="C237" s="36" t="s">
        <v>601</v>
      </c>
      <c r="D237" s="37" t="s">
        <v>53</v>
      </c>
      <c r="E237" s="37">
        <v>20</v>
      </c>
      <c r="F237" s="38">
        <v>540</v>
      </c>
      <c r="G237" s="39" t="s">
        <v>54</v>
      </c>
      <c r="H237" s="40">
        <v>46174</v>
      </c>
      <c r="I237" s="41" t="s">
        <v>55</v>
      </c>
      <c r="J237" s="41" t="s">
        <v>56</v>
      </c>
      <c r="K237" s="41" t="s">
        <v>164</v>
      </c>
      <c r="L237" s="41" t="s">
        <v>58</v>
      </c>
      <c r="M237" s="42" t="s">
        <v>102</v>
      </c>
      <c r="N237" s="43" t="s">
        <v>21</v>
      </c>
    </row>
    <row r="238" spans="1:14" ht="38.25">
      <c r="A238" s="35" t="s">
        <v>602</v>
      </c>
      <c r="B238" s="35" t="s">
        <v>245</v>
      </c>
      <c r="C238" s="36" t="s">
        <v>571</v>
      </c>
      <c r="D238" s="37" t="s">
        <v>53</v>
      </c>
      <c r="E238" s="37">
        <v>15</v>
      </c>
      <c r="F238" s="38">
        <v>540</v>
      </c>
      <c r="G238" s="39" t="s">
        <v>54</v>
      </c>
      <c r="H238" s="40">
        <v>46174</v>
      </c>
      <c r="I238" s="41" t="s">
        <v>55</v>
      </c>
      <c r="J238" s="41" t="s">
        <v>56</v>
      </c>
      <c r="K238" s="41" t="s">
        <v>164</v>
      </c>
      <c r="L238" s="41" t="s">
        <v>58</v>
      </c>
      <c r="M238" s="42" t="s">
        <v>59</v>
      </c>
      <c r="N238" s="43" t="s">
        <v>21</v>
      </c>
    </row>
    <row r="239" spans="1:14" ht="38.25">
      <c r="A239" s="35" t="s">
        <v>603</v>
      </c>
      <c r="B239" s="35" t="s">
        <v>317</v>
      </c>
      <c r="C239" s="36" t="s">
        <v>504</v>
      </c>
      <c r="D239" s="37" t="s">
        <v>53</v>
      </c>
      <c r="E239" s="37">
        <v>15</v>
      </c>
      <c r="F239" s="38">
        <v>525</v>
      </c>
      <c r="G239" s="39" t="s">
        <v>54</v>
      </c>
      <c r="H239" s="40">
        <v>46174</v>
      </c>
      <c r="I239" s="41" t="s">
        <v>55</v>
      </c>
      <c r="J239" s="41" t="s">
        <v>56</v>
      </c>
      <c r="K239" s="41" t="s">
        <v>164</v>
      </c>
      <c r="L239" s="41" t="s">
        <v>58</v>
      </c>
      <c r="M239" s="42" t="s">
        <v>73</v>
      </c>
      <c r="N239" s="43" t="s">
        <v>21</v>
      </c>
    </row>
    <row r="240" spans="1:14" ht="38.25">
      <c r="A240" s="35" t="s">
        <v>604</v>
      </c>
      <c r="B240" s="35" t="s">
        <v>172</v>
      </c>
      <c r="C240" s="36" t="s">
        <v>605</v>
      </c>
      <c r="D240" s="37" t="s">
        <v>53</v>
      </c>
      <c r="E240" s="37">
        <v>10</v>
      </c>
      <c r="F240" s="38">
        <v>500</v>
      </c>
      <c r="G240" s="39" t="s">
        <v>54</v>
      </c>
      <c r="H240" s="40">
        <v>46174</v>
      </c>
      <c r="I240" s="41" t="s">
        <v>55</v>
      </c>
      <c r="J240" s="41" t="s">
        <v>56</v>
      </c>
      <c r="K240" s="41" t="s">
        <v>164</v>
      </c>
      <c r="L240" s="41" t="s">
        <v>58</v>
      </c>
      <c r="M240" s="42" t="s">
        <v>136</v>
      </c>
      <c r="N240" s="43" t="s">
        <v>21</v>
      </c>
    </row>
    <row r="241" spans="1:14" ht="51">
      <c r="A241" s="35" t="s">
        <v>606</v>
      </c>
      <c r="B241" s="35" t="s">
        <v>156</v>
      </c>
      <c r="C241" s="36" t="s">
        <v>607</v>
      </c>
      <c r="D241" s="37" t="s">
        <v>53</v>
      </c>
      <c r="E241" s="37">
        <v>2</v>
      </c>
      <c r="F241" s="38">
        <v>500</v>
      </c>
      <c r="G241" s="39" t="s">
        <v>54</v>
      </c>
      <c r="H241" s="40">
        <v>46174</v>
      </c>
      <c r="I241" s="41" t="s">
        <v>55</v>
      </c>
      <c r="J241" s="41" t="s">
        <v>56</v>
      </c>
      <c r="K241" s="41" t="s">
        <v>164</v>
      </c>
      <c r="L241" s="41" t="s">
        <v>58</v>
      </c>
      <c r="M241" s="42" t="s">
        <v>59</v>
      </c>
      <c r="N241" s="43" t="s">
        <v>21</v>
      </c>
    </row>
    <row r="242" spans="1:14" ht="38.25">
      <c r="A242" s="35" t="s">
        <v>608</v>
      </c>
      <c r="B242" s="35" t="s">
        <v>156</v>
      </c>
      <c r="C242" s="36" t="s">
        <v>609</v>
      </c>
      <c r="D242" s="37" t="s">
        <v>53</v>
      </c>
      <c r="E242" s="37">
        <v>1</v>
      </c>
      <c r="F242" s="38">
        <v>500</v>
      </c>
      <c r="G242" s="39" t="s">
        <v>54</v>
      </c>
      <c r="H242" s="40">
        <v>46174</v>
      </c>
      <c r="I242" s="41" t="s">
        <v>55</v>
      </c>
      <c r="J242" s="41" t="s">
        <v>56</v>
      </c>
      <c r="K242" s="41" t="s">
        <v>164</v>
      </c>
      <c r="L242" s="41" t="s">
        <v>58</v>
      </c>
      <c r="M242" s="42" t="s">
        <v>136</v>
      </c>
      <c r="N242" s="43" t="s">
        <v>21</v>
      </c>
    </row>
    <row r="243" spans="1:14" ht="38.25">
      <c r="A243" s="35" t="s">
        <v>610</v>
      </c>
      <c r="B243" s="35" t="s">
        <v>242</v>
      </c>
      <c r="C243" s="36" t="s">
        <v>611</v>
      </c>
      <c r="D243" s="37" t="s">
        <v>612</v>
      </c>
      <c r="E243" s="37">
        <v>10</v>
      </c>
      <c r="F243" s="38">
        <v>500</v>
      </c>
      <c r="G243" s="39" t="s">
        <v>54</v>
      </c>
      <c r="H243" s="40">
        <v>46174</v>
      </c>
      <c r="I243" s="41" t="s">
        <v>55</v>
      </c>
      <c r="J243" s="41" t="s">
        <v>56</v>
      </c>
      <c r="K243" s="41" t="s">
        <v>164</v>
      </c>
      <c r="L243" s="41" t="s">
        <v>58</v>
      </c>
      <c r="M243" s="42" t="s">
        <v>102</v>
      </c>
      <c r="N243" s="43" t="s">
        <v>21</v>
      </c>
    </row>
    <row r="244" spans="1:14" ht="38.25">
      <c r="A244" s="35" t="s">
        <v>613</v>
      </c>
      <c r="B244" s="35" t="s">
        <v>254</v>
      </c>
      <c r="C244" s="36" t="s">
        <v>614</v>
      </c>
      <c r="D244" s="37" t="s">
        <v>53</v>
      </c>
      <c r="E244" s="37">
        <v>10</v>
      </c>
      <c r="F244" s="38">
        <v>500</v>
      </c>
      <c r="G244" s="39" t="s">
        <v>54</v>
      </c>
      <c r="H244" s="40">
        <v>46174</v>
      </c>
      <c r="I244" s="41" t="s">
        <v>55</v>
      </c>
      <c r="J244" s="41" t="s">
        <v>56</v>
      </c>
      <c r="K244" s="41" t="s">
        <v>164</v>
      </c>
      <c r="L244" s="41" t="s">
        <v>58</v>
      </c>
      <c r="M244" s="42" t="s">
        <v>136</v>
      </c>
      <c r="N244" s="43" t="s">
        <v>21</v>
      </c>
    </row>
    <row r="245" spans="1:14" ht="38.25">
      <c r="A245" s="35" t="s">
        <v>615</v>
      </c>
      <c r="B245" s="35" t="s">
        <v>250</v>
      </c>
      <c r="C245" s="36" t="s">
        <v>616</v>
      </c>
      <c r="D245" s="37" t="s">
        <v>53</v>
      </c>
      <c r="E245" s="37">
        <v>25</v>
      </c>
      <c r="F245" s="38">
        <v>500</v>
      </c>
      <c r="G245" s="39" t="s">
        <v>54</v>
      </c>
      <c r="H245" s="40">
        <v>46174</v>
      </c>
      <c r="I245" s="41" t="s">
        <v>55</v>
      </c>
      <c r="J245" s="41" t="s">
        <v>56</v>
      </c>
      <c r="K245" s="41" t="s">
        <v>164</v>
      </c>
      <c r="L245" s="41" t="s">
        <v>58</v>
      </c>
      <c r="M245" s="42" t="s">
        <v>153</v>
      </c>
      <c r="N245" s="43" t="s">
        <v>21</v>
      </c>
    </row>
    <row r="246" spans="1:14" ht="38.25">
      <c r="A246" s="35" t="s">
        <v>618</v>
      </c>
      <c r="B246" s="35" t="s">
        <v>51</v>
      </c>
      <c r="C246" s="36" t="s">
        <v>619</v>
      </c>
      <c r="D246" s="37" t="s">
        <v>53</v>
      </c>
      <c r="E246" s="37">
        <v>8</v>
      </c>
      <c r="F246" s="38">
        <v>480</v>
      </c>
      <c r="G246" s="39" t="s">
        <v>54</v>
      </c>
      <c r="H246" s="40">
        <v>46174</v>
      </c>
      <c r="I246" s="41" t="s">
        <v>55</v>
      </c>
      <c r="J246" s="41" t="s">
        <v>56</v>
      </c>
      <c r="K246" s="41" t="s">
        <v>164</v>
      </c>
      <c r="L246" s="41" t="s">
        <v>91</v>
      </c>
      <c r="M246" s="42" t="s">
        <v>73</v>
      </c>
      <c r="N246" s="43" t="s">
        <v>21</v>
      </c>
    </row>
    <row r="247" spans="1:14" ht="38.25">
      <c r="A247" s="35" t="s">
        <v>620</v>
      </c>
      <c r="B247" s="35" t="s">
        <v>156</v>
      </c>
      <c r="C247" s="36" t="s">
        <v>621</v>
      </c>
      <c r="D247" s="37" t="s">
        <v>53</v>
      </c>
      <c r="E247" s="37">
        <v>15</v>
      </c>
      <c r="F247" s="38">
        <v>475.5</v>
      </c>
      <c r="G247" s="39" t="s">
        <v>54</v>
      </c>
      <c r="H247" s="40">
        <v>46174</v>
      </c>
      <c r="I247" s="41" t="s">
        <v>55</v>
      </c>
      <c r="J247" s="41" t="s">
        <v>56</v>
      </c>
      <c r="K247" s="41" t="s">
        <v>164</v>
      </c>
      <c r="L247" s="41" t="s">
        <v>58</v>
      </c>
      <c r="M247" s="42" t="s">
        <v>136</v>
      </c>
      <c r="N247" s="43" t="s">
        <v>21</v>
      </c>
    </row>
    <row r="248" spans="1:14" ht="38.25">
      <c r="A248" s="35" t="s">
        <v>624</v>
      </c>
      <c r="B248" s="35" t="s">
        <v>245</v>
      </c>
      <c r="C248" s="36" t="s">
        <v>549</v>
      </c>
      <c r="D248" s="37" t="s">
        <v>53</v>
      </c>
      <c r="E248" s="37">
        <v>3</v>
      </c>
      <c r="F248" s="38">
        <v>450</v>
      </c>
      <c r="G248" s="39" t="s">
        <v>54</v>
      </c>
      <c r="H248" s="40">
        <v>46174</v>
      </c>
      <c r="I248" s="41" t="s">
        <v>55</v>
      </c>
      <c r="J248" s="41" t="s">
        <v>56</v>
      </c>
      <c r="K248" s="41" t="s">
        <v>164</v>
      </c>
      <c r="L248" s="41" t="s">
        <v>58</v>
      </c>
      <c r="M248" s="42" t="s">
        <v>59</v>
      </c>
      <c r="N248" s="43" t="s">
        <v>21</v>
      </c>
    </row>
    <row r="249" spans="1:14" ht="38.25">
      <c r="A249" s="35" t="s">
        <v>625</v>
      </c>
      <c r="B249" s="35" t="s">
        <v>254</v>
      </c>
      <c r="C249" s="36" t="s">
        <v>626</v>
      </c>
      <c r="D249" s="37" t="s">
        <v>53</v>
      </c>
      <c r="E249" s="37">
        <v>3</v>
      </c>
      <c r="F249" s="38">
        <v>450</v>
      </c>
      <c r="G249" s="39" t="s">
        <v>54</v>
      </c>
      <c r="H249" s="40">
        <v>46174</v>
      </c>
      <c r="I249" s="41" t="s">
        <v>55</v>
      </c>
      <c r="J249" s="41" t="s">
        <v>56</v>
      </c>
      <c r="K249" s="41" t="s">
        <v>164</v>
      </c>
      <c r="L249" s="41" t="s">
        <v>58</v>
      </c>
      <c r="M249" s="42" t="s">
        <v>148</v>
      </c>
      <c r="N249" s="43" t="s">
        <v>21</v>
      </c>
    </row>
    <row r="250" spans="1:14" ht="38.25">
      <c r="A250" s="35" t="s">
        <v>627</v>
      </c>
      <c r="B250" s="35" t="s">
        <v>245</v>
      </c>
      <c r="C250" s="36" t="s">
        <v>628</v>
      </c>
      <c r="D250" s="37" t="s">
        <v>53</v>
      </c>
      <c r="E250" s="37">
        <v>2</v>
      </c>
      <c r="F250" s="38">
        <v>444</v>
      </c>
      <c r="G250" s="39" t="s">
        <v>54</v>
      </c>
      <c r="H250" s="40">
        <v>46174</v>
      </c>
      <c r="I250" s="41" t="s">
        <v>55</v>
      </c>
      <c r="J250" s="41" t="s">
        <v>56</v>
      </c>
      <c r="K250" s="41" t="s">
        <v>164</v>
      </c>
      <c r="L250" s="41" t="s">
        <v>58</v>
      </c>
      <c r="M250" s="42" t="s">
        <v>136</v>
      </c>
      <c r="N250" s="43" t="s">
        <v>21</v>
      </c>
    </row>
    <row r="251" spans="1:14" ht="38.25">
      <c r="A251" s="35" t="s">
        <v>629</v>
      </c>
      <c r="B251" s="35" t="s">
        <v>245</v>
      </c>
      <c r="C251" s="36" t="s">
        <v>466</v>
      </c>
      <c r="D251" s="37" t="s">
        <v>53</v>
      </c>
      <c r="E251" s="37">
        <v>4</v>
      </c>
      <c r="F251" s="38">
        <v>440</v>
      </c>
      <c r="G251" s="39" t="s">
        <v>54</v>
      </c>
      <c r="H251" s="40">
        <v>46174</v>
      </c>
      <c r="I251" s="41" t="s">
        <v>55</v>
      </c>
      <c r="J251" s="41" t="s">
        <v>56</v>
      </c>
      <c r="K251" s="41" t="s">
        <v>164</v>
      </c>
      <c r="L251" s="41" t="s">
        <v>58</v>
      </c>
      <c r="M251" s="42" t="s">
        <v>102</v>
      </c>
      <c r="N251" s="43" t="s">
        <v>21</v>
      </c>
    </row>
    <row r="252" spans="1:14" ht="38.25">
      <c r="A252" s="35" t="s">
        <v>630</v>
      </c>
      <c r="B252" s="35" t="s">
        <v>172</v>
      </c>
      <c r="C252" s="36" t="s">
        <v>466</v>
      </c>
      <c r="D252" s="37" t="s">
        <v>53</v>
      </c>
      <c r="E252" s="37">
        <v>4</v>
      </c>
      <c r="F252" s="38">
        <v>440</v>
      </c>
      <c r="G252" s="39" t="s">
        <v>54</v>
      </c>
      <c r="H252" s="40">
        <v>46174</v>
      </c>
      <c r="I252" s="41" t="s">
        <v>55</v>
      </c>
      <c r="J252" s="41" t="s">
        <v>56</v>
      </c>
      <c r="K252" s="41" t="s">
        <v>164</v>
      </c>
      <c r="L252" s="41" t="s">
        <v>58</v>
      </c>
      <c r="M252" s="42" t="s">
        <v>102</v>
      </c>
      <c r="N252" s="43" t="s">
        <v>21</v>
      </c>
    </row>
    <row r="253" spans="1:14" ht="38.25">
      <c r="A253" s="35" t="s">
        <v>631</v>
      </c>
      <c r="B253" s="35" t="s">
        <v>172</v>
      </c>
      <c r="C253" s="36" t="s">
        <v>632</v>
      </c>
      <c r="D253" s="37" t="s">
        <v>53</v>
      </c>
      <c r="E253" s="37">
        <v>4</v>
      </c>
      <c r="F253" s="38">
        <v>440</v>
      </c>
      <c r="G253" s="39" t="s">
        <v>54</v>
      </c>
      <c r="H253" s="40">
        <v>46174</v>
      </c>
      <c r="I253" s="41" t="s">
        <v>55</v>
      </c>
      <c r="J253" s="41" t="s">
        <v>56</v>
      </c>
      <c r="K253" s="41" t="s">
        <v>164</v>
      </c>
      <c r="L253" s="41" t="s">
        <v>58</v>
      </c>
      <c r="M253" s="42" t="s">
        <v>102</v>
      </c>
      <c r="N253" s="43" t="s">
        <v>21</v>
      </c>
    </row>
    <row r="254" spans="1:14" ht="38.25">
      <c r="A254" s="35" t="s">
        <v>633</v>
      </c>
      <c r="B254" s="35" t="s">
        <v>317</v>
      </c>
      <c r="C254" s="36" t="s">
        <v>634</v>
      </c>
      <c r="D254" s="37" t="s">
        <v>53</v>
      </c>
      <c r="E254" s="37">
        <v>6</v>
      </c>
      <c r="F254" s="38">
        <v>420</v>
      </c>
      <c r="G254" s="39" t="s">
        <v>54</v>
      </c>
      <c r="H254" s="40">
        <v>46174</v>
      </c>
      <c r="I254" s="41" t="s">
        <v>55</v>
      </c>
      <c r="J254" s="41" t="s">
        <v>56</v>
      </c>
      <c r="K254" s="41" t="s">
        <v>164</v>
      </c>
      <c r="L254" s="41" t="s">
        <v>58</v>
      </c>
      <c r="M254" s="42" t="s">
        <v>136</v>
      </c>
      <c r="N254" s="43" t="s">
        <v>21</v>
      </c>
    </row>
    <row r="255" spans="1:14" ht="38.25">
      <c r="A255" s="35" t="s">
        <v>636</v>
      </c>
      <c r="B255" s="35" t="s">
        <v>258</v>
      </c>
      <c r="C255" s="36" t="s">
        <v>637</v>
      </c>
      <c r="D255" s="37" t="s">
        <v>53</v>
      </c>
      <c r="E255" s="37">
        <v>1</v>
      </c>
      <c r="F255" s="38">
        <v>400</v>
      </c>
      <c r="G255" s="39" t="s">
        <v>54</v>
      </c>
      <c r="H255" s="40">
        <v>46174</v>
      </c>
      <c r="I255" s="41" t="s">
        <v>55</v>
      </c>
      <c r="J255" s="41" t="s">
        <v>56</v>
      </c>
      <c r="K255" s="41" t="s">
        <v>164</v>
      </c>
      <c r="L255" s="41" t="s">
        <v>58</v>
      </c>
      <c r="M255" s="42" t="s">
        <v>109</v>
      </c>
      <c r="N255" s="43" t="s">
        <v>21</v>
      </c>
    </row>
    <row r="256" spans="1:14" ht="38.25">
      <c r="A256" s="35" t="s">
        <v>638</v>
      </c>
      <c r="B256" s="35" t="s">
        <v>247</v>
      </c>
      <c r="C256" s="36" t="s">
        <v>637</v>
      </c>
      <c r="D256" s="37" t="s">
        <v>53</v>
      </c>
      <c r="E256" s="37">
        <v>1</v>
      </c>
      <c r="F256" s="38">
        <v>400</v>
      </c>
      <c r="G256" s="39" t="s">
        <v>54</v>
      </c>
      <c r="H256" s="40">
        <v>46174</v>
      </c>
      <c r="I256" s="41" t="s">
        <v>55</v>
      </c>
      <c r="J256" s="41" t="s">
        <v>56</v>
      </c>
      <c r="K256" s="41" t="s">
        <v>164</v>
      </c>
      <c r="L256" s="41" t="s">
        <v>58</v>
      </c>
      <c r="M256" s="42" t="s">
        <v>109</v>
      </c>
      <c r="N256" s="43" t="s">
        <v>21</v>
      </c>
    </row>
    <row r="257" spans="1:14" ht="38.25">
      <c r="A257" s="35" t="s">
        <v>639</v>
      </c>
      <c r="B257" s="35" t="s">
        <v>440</v>
      </c>
      <c r="C257" s="36" t="s">
        <v>637</v>
      </c>
      <c r="D257" s="37" t="s">
        <v>53</v>
      </c>
      <c r="E257" s="37">
        <v>1</v>
      </c>
      <c r="F257" s="38">
        <v>400</v>
      </c>
      <c r="G257" s="39" t="s">
        <v>54</v>
      </c>
      <c r="H257" s="40">
        <v>46174</v>
      </c>
      <c r="I257" s="41" t="s">
        <v>55</v>
      </c>
      <c r="J257" s="41" t="s">
        <v>56</v>
      </c>
      <c r="K257" s="41" t="s">
        <v>164</v>
      </c>
      <c r="L257" s="41" t="s">
        <v>58</v>
      </c>
      <c r="M257" s="42" t="s">
        <v>109</v>
      </c>
      <c r="N257" s="43" t="s">
        <v>21</v>
      </c>
    </row>
    <row r="258" spans="1:14" ht="38.25">
      <c r="A258" s="35" t="s">
        <v>640</v>
      </c>
      <c r="B258" s="35" t="s">
        <v>156</v>
      </c>
      <c r="C258" s="36" t="s">
        <v>641</v>
      </c>
      <c r="D258" s="37" t="s">
        <v>642</v>
      </c>
      <c r="E258" s="37">
        <v>10</v>
      </c>
      <c r="F258" s="38">
        <v>400</v>
      </c>
      <c r="G258" s="39" t="s">
        <v>54</v>
      </c>
      <c r="H258" s="40">
        <v>46174</v>
      </c>
      <c r="I258" s="41" t="s">
        <v>55</v>
      </c>
      <c r="J258" s="41" t="s">
        <v>56</v>
      </c>
      <c r="K258" s="41" t="s">
        <v>164</v>
      </c>
      <c r="L258" s="41" t="s">
        <v>58</v>
      </c>
      <c r="M258" s="42" t="s">
        <v>73</v>
      </c>
      <c r="N258" s="43" t="s">
        <v>21</v>
      </c>
    </row>
    <row r="259" spans="1:14" ht="38.25">
      <c r="A259" s="35" t="s">
        <v>643</v>
      </c>
      <c r="B259" s="35" t="s">
        <v>169</v>
      </c>
      <c r="C259" s="36" t="s">
        <v>469</v>
      </c>
      <c r="D259" s="37" t="s">
        <v>53</v>
      </c>
      <c r="E259" s="37">
        <v>2</v>
      </c>
      <c r="F259" s="38">
        <v>400</v>
      </c>
      <c r="G259" s="39" t="s">
        <v>54</v>
      </c>
      <c r="H259" s="40">
        <v>46174</v>
      </c>
      <c r="I259" s="41" t="s">
        <v>55</v>
      </c>
      <c r="J259" s="41" t="s">
        <v>56</v>
      </c>
      <c r="K259" s="41" t="s">
        <v>164</v>
      </c>
      <c r="L259" s="41" t="s">
        <v>58</v>
      </c>
      <c r="M259" s="42" t="s">
        <v>153</v>
      </c>
      <c r="N259" s="43" t="s">
        <v>21</v>
      </c>
    </row>
    <row r="260" spans="1:14" ht="38.25">
      <c r="A260" s="35" t="s">
        <v>644</v>
      </c>
      <c r="B260" s="35" t="s">
        <v>317</v>
      </c>
      <c r="C260" s="36" t="s">
        <v>645</v>
      </c>
      <c r="D260" s="37" t="s">
        <v>53</v>
      </c>
      <c r="E260" s="37">
        <v>10</v>
      </c>
      <c r="F260" s="38">
        <v>400</v>
      </c>
      <c r="G260" s="39" t="s">
        <v>54</v>
      </c>
      <c r="H260" s="40">
        <v>46174</v>
      </c>
      <c r="I260" s="41" t="s">
        <v>55</v>
      </c>
      <c r="J260" s="41" t="s">
        <v>56</v>
      </c>
      <c r="K260" s="41" t="s">
        <v>164</v>
      </c>
      <c r="L260" s="41" t="s">
        <v>58</v>
      </c>
      <c r="M260" s="42" t="s">
        <v>153</v>
      </c>
      <c r="N260" s="43" t="s">
        <v>21</v>
      </c>
    </row>
    <row r="261" spans="1:14" ht="38.25">
      <c r="A261" s="35" t="s">
        <v>646</v>
      </c>
      <c r="B261" s="35" t="s">
        <v>245</v>
      </c>
      <c r="C261" s="36" t="s">
        <v>645</v>
      </c>
      <c r="D261" s="37" t="s">
        <v>53</v>
      </c>
      <c r="E261" s="37">
        <v>10</v>
      </c>
      <c r="F261" s="38">
        <v>400</v>
      </c>
      <c r="G261" s="39" t="s">
        <v>54</v>
      </c>
      <c r="H261" s="40">
        <v>46174</v>
      </c>
      <c r="I261" s="41" t="s">
        <v>55</v>
      </c>
      <c r="J261" s="41" t="s">
        <v>56</v>
      </c>
      <c r="K261" s="41" t="s">
        <v>164</v>
      </c>
      <c r="L261" s="41" t="s">
        <v>58</v>
      </c>
      <c r="M261" s="42" t="s">
        <v>153</v>
      </c>
      <c r="N261" s="43" t="s">
        <v>21</v>
      </c>
    </row>
    <row r="262" spans="1:14" ht="38.25">
      <c r="A262" s="35" t="s">
        <v>647</v>
      </c>
      <c r="B262" s="35" t="s">
        <v>317</v>
      </c>
      <c r="C262" s="36" t="s">
        <v>648</v>
      </c>
      <c r="D262" s="37" t="s">
        <v>53</v>
      </c>
      <c r="E262" s="37">
        <v>20</v>
      </c>
      <c r="F262" s="38">
        <v>400</v>
      </c>
      <c r="G262" s="39" t="s">
        <v>54</v>
      </c>
      <c r="H262" s="40">
        <v>46174</v>
      </c>
      <c r="I262" s="41" t="s">
        <v>55</v>
      </c>
      <c r="J262" s="41" t="s">
        <v>56</v>
      </c>
      <c r="K262" s="41" t="s">
        <v>164</v>
      </c>
      <c r="L262" s="41" t="s">
        <v>58</v>
      </c>
      <c r="M262" s="42" t="s">
        <v>136</v>
      </c>
      <c r="N262" s="43" t="s">
        <v>21</v>
      </c>
    </row>
    <row r="263" spans="1:14" ht="38.25">
      <c r="A263" s="35" t="s">
        <v>649</v>
      </c>
      <c r="B263" s="35" t="s">
        <v>156</v>
      </c>
      <c r="C263" s="36" t="s">
        <v>650</v>
      </c>
      <c r="D263" s="37" t="s">
        <v>53</v>
      </c>
      <c r="E263" s="37">
        <v>40</v>
      </c>
      <c r="F263" s="38">
        <v>400</v>
      </c>
      <c r="G263" s="39" t="s">
        <v>54</v>
      </c>
      <c r="H263" s="40">
        <v>46174</v>
      </c>
      <c r="I263" s="41" t="s">
        <v>55</v>
      </c>
      <c r="J263" s="41" t="s">
        <v>56</v>
      </c>
      <c r="K263" s="41" t="s">
        <v>164</v>
      </c>
      <c r="L263" s="41" t="s">
        <v>58</v>
      </c>
      <c r="M263" s="42" t="s">
        <v>59</v>
      </c>
      <c r="N263" s="43" t="s">
        <v>21</v>
      </c>
    </row>
    <row r="264" spans="1:14" ht="38.25">
      <c r="A264" s="35" t="s">
        <v>651</v>
      </c>
      <c r="B264" s="35" t="s">
        <v>652</v>
      </c>
      <c r="C264" s="36" t="s">
        <v>653</v>
      </c>
      <c r="D264" s="37" t="s">
        <v>53</v>
      </c>
      <c r="E264" s="37">
        <v>1</v>
      </c>
      <c r="F264" s="38">
        <v>400</v>
      </c>
      <c r="G264" s="39" t="s">
        <v>54</v>
      </c>
      <c r="H264" s="40">
        <v>46174</v>
      </c>
      <c r="I264" s="41" t="s">
        <v>55</v>
      </c>
      <c r="J264" s="41" t="s">
        <v>56</v>
      </c>
      <c r="K264" s="41" t="s">
        <v>164</v>
      </c>
      <c r="L264" s="41" t="s">
        <v>58</v>
      </c>
      <c r="M264" s="42" t="s">
        <v>59</v>
      </c>
      <c r="N264" s="43" t="s">
        <v>21</v>
      </c>
    </row>
    <row r="265" spans="1:14" ht="38.25">
      <c r="A265" s="35" t="s">
        <v>656</v>
      </c>
      <c r="B265" s="35" t="s">
        <v>652</v>
      </c>
      <c r="C265" s="36" t="s">
        <v>657</v>
      </c>
      <c r="D265" s="37" t="s">
        <v>53</v>
      </c>
      <c r="E265" s="37">
        <v>10</v>
      </c>
      <c r="F265" s="38">
        <v>400</v>
      </c>
      <c r="G265" s="39" t="s">
        <v>54</v>
      </c>
      <c r="H265" s="40">
        <v>46174</v>
      </c>
      <c r="I265" s="41" t="s">
        <v>55</v>
      </c>
      <c r="J265" s="41" t="s">
        <v>56</v>
      </c>
      <c r="K265" s="41" t="s">
        <v>164</v>
      </c>
      <c r="L265" s="41" t="s">
        <v>58</v>
      </c>
      <c r="M265" s="42" t="s">
        <v>153</v>
      </c>
      <c r="N265" s="43" t="s">
        <v>21</v>
      </c>
    </row>
    <row r="266" spans="1:14" ht="38.25">
      <c r="A266" s="35" t="s">
        <v>658</v>
      </c>
      <c r="B266" s="35" t="s">
        <v>156</v>
      </c>
      <c r="C266" s="36" t="s">
        <v>659</v>
      </c>
      <c r="D266" s="37" t="s">
        <v>53</v>
      </c>
      <c r="E266" s="37">
        <v>8</v>
      </c>
      <c r="F266" s="38">
        <v>400</v>
      </c>
      <c r="G266" s="39" t="s">
        <v>54</v>
      </c>
      <c r="H266" s="40">
        <v>46174</v>
      </c>
      <c r="I266" s="41" t="s">
        <v>55</v>
      </c>
      <c r="J266" s="41" t="s">
        <v>56</v>
      </c>
      <c r="K266" s="41" t="s">
        <v>164</v>
      </c>
      <c r="L266" s="41" t="s">
        <v>91</v>
      </c>
      <c r="M266" s="42" t="s">
        <v>148</v>
      </c>
      <c r="N266" s="43" t="s">
        <v>21</v>
      </c>
    </row>
    <row r="267" spans="1:14" ht="38.25">
      <c r="A267" s="35" t="s">
        <v>661</v>
      </c>
      <c r="B267" s="35" t="s">
        <v>172</v>
      </c>
      <c r="C267" s="36" t="s">
        <v>549</v>
      </c>
      <c r="D267" s="37" t="s">
        <v>53</v>
      </c>
      <c r="E267" s="37">
        <v>2</v>
      </c>
      <c r="F267" s="38">
        <v>400</v>
      </c>
      <c r="G267" s="39" t="s">
        <v>54</v>
      </c>
      <c r="H267" s="40">
        <v>46174</v>
      </c>
      <c r="I267" s="41" t="s">
        <v>55</v>
      </c>
      <c r="J267" s="41" t="s">
        <v>56</v>
      </c>
      <c r="K267" s="41" t="s">
        <v>164</v>
      </c>
      <c r="L267" s="41" t="s">
        <v>58</v>
      </c>
      <c r="M267" s="42" t="s">
        <v>59</v>
      </c>
      <c r="N267" s="43" t="s">
        <v>21</v>
      </c>
    </row>
    <row r="268" spans="1:14" ht="38.25">
      <c r="A268" s="35" t="s">
        <v>662</v>
      </c>
      <c r="B268" s="35" t="s">
        <v>283</v>
      </c>
      <c r="C268" s="36" t="s">
        <v>551</v>
      </c>
      <c r="D268" s="37" t="s">
        <v>53</v>
      </c>
      <c r="E268" s="37">
        <v>2</v>
      </c>
      <c r="F268" s="38">
        <v>400</v>
      </c>
      <c r="G268" s="39" t="s">
        <v>54</v>
      </c>
      <c r="H268" s="40">
        <v>46174</v>
      </c>
      <c r="I268" s="41" t="s">
        <v>55</v>
      </c>
      <c r="J268" s="41" t="s">
        <v>56</v>
      </c>
      <c r="K268" s="41" t="s">
        <v>164</v>
      </c>
      <c r="L268" s="41" t="s">
        <v>58</v>
      </c>
      <c r="M268" s="42" t="s">
        <v>109</v>
      </c>
      <c r="N268" s="43" t="s">
        <v>21</v>
      </c>
    </row>
    <row r="269" spans="1:14" ht="38.25">
      <c r="A269" s="35" t="s">
        <v>663</v>
      </c>
      <c r="B269" s="35" t="s">
        <v>156</v>
      </c>
      <c r="C269" s="36" t="s">
        <v>664</v>
      </c>
      <c r="D269" s="37" t="s">
        <v>53</v>
      </c>
      <c r="E269" s="37">
        <v>5</v>
      </c>
      <c r="F269" s="38">
        <v>385</v>
      </c>
      <c r="G269" s="39" t="s">
        <v>54</v>
      </c>
      <c r="H269" s="40">
        <v>46174</v>
      </c>
      <c r="I269" s="41" t="s">
        <v>55</v>
      </c>
      <c r="J269" s="41" t="s">
        <v>56</v>
      </c>
      <c r="K269" s="41" t="s">
        <v>164</v>
      </c>
      <c r="L269" s="41" t="s">
        <v>58</v>
      </c>
      <c r="M269" s="42" t="s">
        <v>148</v>
      </c>
      <c r="N269" s="43" t="s">
        <v>21</v>
      </c>
    </row>
    <row r="270" spans="1:14" ht="38.25">
      <c r="A270" s="35" t="s">
        <v>665</v>
      </c>
      <c r="B270" s="35" t="s">
        <v>258</v>
      </c>
      <c r="C270" s="36" t="s">
        <v>666</v>
      </c>
      <c r="D270" s="37" t="s">
        <v>53</v>
      </c>
      <c r="E270" s="37">
        <v>2</v>
      </c>
      <c r="F270" s="38">
        <v>380</v>
      </c>
      <c r="G270" s="39" t="s">
        <v>54</v>
      </c>
      <c r="H270" s="40">
        <v>46174</v>
      </c>
      <c r="I270" s="41" t="s">
        <v>55</v>
      </c>
      <c r="J270" s="41" t="s">
        <v>56</v>
      </c>
      <c r="K270" s="41" t="s">
        <v>164</v>
      </c>
      <c r="L270" s="41" t="s">
        <v>58</v>
      </c>
      <c r="M270" s="42" t="s">
        <v>109</v>
      </c>
      <c r="N270" s="43" t="s">
        <v>21</v>
      </c>
    </row>
    <row r="271" spans="1:14" ht="38.25">
      <c r="A271" s="35" t="s">
        <v>667</v>
      </c>
      <c r="B271" s="35" t="s">
        <v>247</v>
      </c>
      <c r="C271" s="36" t="s">
        <v>666</v>
      </c>
      <c r="D271" s="37" t="s">
        <v>53</v>
      </c>
      <c r="E271" s="37">
        <v>2</v>
      </c>
      <c r="F271" s="38">
        <v>380</v>
      </c>
      <c r="G271" s="39" t="s">
        <v>54</v>
      </c>
      <c r="H271" s="40">
        <v>46174</v>
      </c>
      <c r="I271" s="41" t="s">
        <v>55</v>
      </c>
      <c r="J271" s="41" t="s">
        <v>56</v>
      </c>
      <c r="K271" s="41" t="s">
        <v>164</v>
      </c>
      <c r="L271" s="41" t="s">
        <v>58</v>
      </c>
      <c r="M271" s="42" t="s">
        <v>109</v>
      </c>
      <c r="N271" s="43" t="s">
        <v>21</v>
      </c>
    </row>
    <row r="272" spans="1:14" ht="38.25">
      <c r="A272" s="35" t="s">
        <v>668</v>
      </c>
      <c r="B272" s="35" t="s">
        <v>242</v>
      </c>
      <c r="C272" s="36" t="s">
        <v>669</v>
      </c>
      <c r="D272" s="37" t="s">
        <v>53</v>
      </c>
      <c r="E272" s="37">
        <v>1</v>
      </c>
      <c r="F272" s="38">
        <v>370</v>
      </c>
      <c r="G272" s="39" t="s">
        <v>54</v>
      </c>
      <c r="H272" s="40">
        <v>46174</v>
      </c>
      <c r="I272" s="41" t="s">
        <v>55</v>
      </c>
      <c r="J272" s="41" t="s">
        <v>56</v>
      </c>
      <c r="K272" s="41" t="s">
        <v>164</v>
      </c>
      <c r="L272" s="41" t="s">
        <v>58</v>
      </c>
      <c r="M272" s="42" t="s">
        <v>102</v>
      </c>
      <c r="N272" s="43" t="s">
        <v>21</v>
      </c>
    </row>
    <row r="273" spans="1:14" ht="38.25">
      <c r="A273" s="35" t="s">
        <v>671</v>
      </c>
      <c r="B273" s="35" t="s">
        <v>283</v>
      </c>
      <c r="C273" s="36" t="s">
        <v>672</v>
      </c>
      <c r="D273" s="37" t="s">
        <v>53</v>
      </c>
      <c r="E273" s="37">
        <v>2</v>
      </c>
      <c r="F273" s="38">
        <v>370</v>
      </c>
      <c r="G273" s="39" t="s">
        <v>54</v>
      </c>
      <c r="H273" s="40">
        <v>46174</v>
      </c>
      <c r="I273" s="41" t="s">
        <v>55</v>
      </c>
      <c r="J273" s="41" t="s">
        <v>56</v>
      </c>
      <c r="K273" s="41" t="s">
        <v>164</v>
      </c>
      <c r="L273" s="41" t="s">
        <v>58</v>
      </c>
      <c r="M273" s="42" t="s">
        <v>59</v>
      </c>
      <c r="N273" s="43" t="s">
        <v>21</v>
      </c>
    </row>
    <row r="274" spans="1:14" ht="38.25">
      <c r="A274" s="35" t="s">
        <v>674</v>
      </c>
      <c r="B274" s="35" t="s">
        <v>283</v>
      </c>
      <c r="C274" s="36" t="s">
        <v>675</v>
      </c>
      <c r="D274" s="37" t="s">
        <v>53</v>
      </c>
      <c r="E274" s="37">
        <v>2</v>
      </c>
      <c r="F274" s="38">
        <v>360</v>
      </c>
      <c r="G274" s="39" t="s">
        <v>54</v>
      </c>
      <c r="H274" s="40">
        <v>46174</v>
      </c>
      <c r="I274" s="41" t="s">
        <v>55</v>
      </c>
      <c r="J274" s="41" t="s">
        <v>56</v>
      </c>
      <c r="K274" s="41" t="s">
        <v>164</v>
      </c>
      <c r="L274" s="41" t="s">
        <v>58</v>
      </c>
      <c r="M274" s="42" t="s">
        <v>59</v>
      </c>
      <c r="N274" s="43" t="s">
        <v>21</v>
      </c>
    </row>
    <row r="275" spans="1:14" ht="38.25">
      <c r="A275" s="35" t="s">
        <v>676</v>
      </c>
      <c r="B275" s="35" t="s">
        <v>440</v>
      </c>
      <c r="C275" s="36" t="s">
        <v>677</v>
      </c>
      <c r="D275" s="37" t="s">
        <v>511</v>
      </c>
      <c r="E275" s="37">
        <v>7</v>
      </c>
      <c r="F275" s="38">
        <v>350</v>
      </c>
      <c r="G275" s="39" t="s">
        <v>54</v>
      </c>
      <c r="H275" s="40">
        <v>46174</v>
      </c>
      <c r="I275" s="41" t="s">
        <v>55</v>
      </c>
      <c r="J275" s="41" t="s">
        <v>56</v>
      </c>
      <c r="K275" s="41" t="s">
        <v>164</v>
      </c>
      <c r="L275" s="41" t="s">
        <v>58</v>
      </c>
      <c r="M275" s="42" t="s">
        <v>59</v>
      </c>
      <c r="N275" s="43" t="s">
        <v>21</v>
      </c>
    </row>
    <row r="276" spans="1:14" ht="38.25">
      <c r="A276" s="35" t="s">
        <v>678</v>
      </c>
      <c r="B276" s="35" t="s">
        <v>254</v>
      </c>
      <c r="C276" s="36" t="s">
        <v>679</v>
      </c>
      <c r="D276" s="37" t="s">
        <v>53</v>
      </c>
      <c r="E276" s="37">
        <v>10</v>
      </c>
      <c r="F276" s="38">
        <v>350</v>
      </c>
      <c r="G276" s="39" t="s">
        <v>54</v>
      </c>
      <c r="H276" s="40">
        <v>46174</v>
      </c>
      <c r="I276" s="41" t="s">
        <v>55</v>
      </c>
      <c r="J276" s="41" t="s">
        <v>56</v>
      </c>
      <c r="K276" s="41" t="s">
        <v>164</v>
      </c>
      <c r="L276" s="41" t="s">
        <v>58</v>
      </c>
      <c r="M276" s="42" t="s">
        <v>136</v>
      </c>
      <c r="N276" s="43" t="s">
        <v>21</v>
      </c>
    </row>
    <row r="277" spans="1:14" ht="38.25">
      <c r="A277" s="35" t="s">
        <v>680</v>
      </c>
      <c r="B277" s="35" t="s">
        <v>156</v>
      </c>
      <c r="C277" s="36" t="s">
        <v>681</v>
      </c>
      <c r="D277" s="37" t="s">
        <v>53</v>
      </c>
      <c r="E277" s="37">
        <v>5</v>
      </c>
      <c r="F277" s="38">
        <v>350</v>
      </c>
      <c r="G277" s="39" t="s">
        <v>54</v>
      </c>
      <c r="H277" s="40">
        <v>46174</v>
      </c>
      <c r="I277" s="41" t="s">
        <v>55</v>
      </c>
      <c r="J277" s="41" t="s">
        <v>56</v>
      </c>
      <c r="K277" s="41" t="s">
        <v>164</v>
      </c>
      <c r="L277" s="41" t="s">
        <v>58</v>
      </c>
      <c r="M277" s="42" t="s">
        <v>148</v>
      </c>
      <c r="N277" s="43" t="s">
        <v>21</v>
      </c>
    </row>
    <row r="278" spans="1:14" ht="38.25">
      <c r="A278" s="35" t="s">
        <v>682</v>
      </c>
      <c r="B278" s="35" t="s">
        <v>242</v>
      </c>
      <c r="C278" s="36" t="s">
        <v>576</v>
      </c>
      <c r="D278" s="37" t="s">
        <v>53</v>
      </c>
      <c r="E278" s="37">
        <v>1</v>
      </c>
      <c r="F278" s="38">
        <v>340</v>
      </c>
      <c r="G278" s="39" t="s">
        <v>54</v>
      </c>
      <c r="H278" s="40">
        <v>46174</v>
      </c>
      <c r="I278" s="41" t="s">
        <v>55</v>
      </c>
      <c r="J278" s="41" t="s">
        <v>56</v>
      </c>
      <c r="K278" s="41" t="s">
        <v>164</v>
      </c>
      <c r="L278" s="41" t="s">
        <v>58</v>
      </c>
      <c r="M278" s="42" t="s">
        <v>59</v>
      </c>
      <c r="N278" s="43" t="s">
        <v>21</v>
      </c>
    </row>
    <row r="279" spans="1:14" ht="38.25">
      <c r="A279" s="35" t="s">
        <v>683</v>
      </c>
      <c r="B279" s="35" t="s">
        <v>156</v>
      </c>
      <c r="C279" s="36" t="s">
        <v>684</v>
      </c>
      <c r="D279" s="37" t="s">
        <v>53</v>
      </c>
      <c r="E279" s="37">
        <v>5</v>
      </c>
      <c r="F279" s="38">
        <v>332</v>
      </c>
      <c r="G279" s="39" t="s">
        <v>54</v>
      </c>
      <c r="H279" s="40">
        <v>46174</v>
      </c>
      <c r="I279" s="41" t="s">
        <v>55</v>
      </c>
      <c r="J279" s="41" t="s">
        <v>56</v>
      </c>
      <c r="K279" s="41" t="s">
        <v>164</v>
      </c>
      <c r="L279" s="41" t="s">
        <v>58</v>
      </c>
      <c r="M279" s="42" t="s">
        <v>148</v>
      </c>
      <c r="N279" s="43" t="s">
        <v>21</v>
      </c>
    </row>
    <row r="280" spans="1:14" ht="38.25">
      <c r="A280" s="35" t="s">
        <v>685</v>
      </c>
      <c r="B280" s="35" t="s">
        <v>156</v>
      </c>
      <c r="C280" s="36" t="s">
        <v>686</v>
      </c>
      <c r="D280" s="37" t="s">
        <v>53</v>
      </c>
      <c r="E280" s="37">
        <v>4</v>
      </c>
      <c r="F280" s="38">
        <v>320</v>
      </c>
      <c r="G280" s="39" t="s">
        <v>54</v>
      </c>
      <c r="H280" s="40">
        <v>46174</v>
      </c>
      <c r="I280" s="41" t="s">
        <v>55</v>
      </c>
      <c r="J280" s="41" t="s">
        <v>56</v>
      </c>
      <c r="K280" s="41" t="s">
        <v>164</v>
      </c>
      <c r="L280" s="41" t="s">
        <v>58</v>
      </c>
      <c r="M280" s="42" t="s">
        <v>109</v>
      </c>
      <c r="N280" s="43" t="s">
        <v>21</v>
      </c>
    </row>
    <row r="281" spans="1:14" ht="38.25">
      <c r="A281" s="35" t="s">
        <v>687</v>
      </c>
      <c r="B281" s="35" t="s">
        <v>172</v>
      </c>
      <c r="C281" s="36" t="s">
        <v>688</v>
      </c>
      <c r="D281" s="37" t="s">
        <v>53</v>
      </c>
      <c r="E281" s="37">
        <v>6</v>
      </c>
      <c r="F281" s="38">
        <v>300</v>
      </c>
      <c r="G281" s="39" t="s">
        <v>54</v>
      </c>
      <c r="H281" s="40">
        <v>46174</v>
      </c>
      <c r="I281" s="41" t="s">
        <v>55</v>
      </c>
      <c r="J281" s="41" t="s">
        <v>56</v>
      </c>
      <c r="K281" s="41" t="s">
        <v>164</v>
      </c>
      <c r="L281" s="41" t="s">
        <v>58</v>
      </c>
      <c r="M281" s="42" t="s">
        <v>153</v>
      </c>
      <c r="N281" s="43" t="s">
        <v>21</v>
      </c>
    </row>
    <row r="282" spans="1:14" ht="38.25">
      <c r="A282" s="35" t="s">
        <v>689</v>
      </c>
      <c r="B282" s="35" t="s">
        <v>161</v>
      </c>
      <c r="C282" s="36" t="s">
        <v>690</v>
      </c>
      <c r="D282" s="37" t="s">
        <v>53</v>
      </c>
      <c r="E282" s="37">
        <v>20</v>
      </c>
      <c r="F282" s="38">
        <v>300</v>
      </c>
      <c r="G282" s="39" t="s">
        <v>54</v>
      </c>
      <c r="H282" s="40">
        <v>46174</v>
      </c>
      <c r="I282" s="41" t="s">
        <v>55</v>
      </c>
      <c r="J282" s="41" t="s">
        <v>56</v>
      </c>
      <c r="K282" s="41" t="s">
        <v>164</v>
      </c>
      <c r="L282" s="41" t="s">
        <v>58</v>
      </c>
      <c r="M282" s="42" t="s">
        <v>136</v>
      </c>
      <c r="N282" s="43" t="s">
        <v>21</v>
      </c>
    </row>
    <row r="283" spans="1:14" ht="38.25">
      <c r="A283" s="35" t="s">
        <v>691</v>
      </c>
      <c r="B283" s="35" t="s">
        <v>245</v>
      </c>
      <c r="C283" s="36" t="s">
        <v>648</v>
      </c>
      <c r="D283" s="37" t="s">
        <v>53</v>
      </c>
      <c r="E283" s="37">
        <v>15</v>
      </c>
      <c r="F283" s="38">
        <v>300</v>
      </c>
      <c r="G283" s="39" t="s">
        <v>54</v>
      </c>
      <c r="H283" s="40">
        <v>46174</v>
      </c>
      <c r="I283" s="41" t="s">
        <v>55</v>
      </c>
      <c r="J283" s="41" t="s">
        <v>56</v>
      </c>
      <c r="K283" s="41" t="s">
        <v>164</v>
      </c>
      <c r="L283" s="41" t="s">
        <v>58</v>
      </c>
      <c r="M283" s="42" t="s">
        <v>136</v>
      </c>
      <c r="N283" s="43" t="s">
        <v>21</v>
      </c>
    </row>
    <row r="284" spans="1:14" ht="51">
      <c r="A284" s="35" t="s">
        <v>692</v>
      </c>
      <c r="B284" s="35" t="s">
        <v>242</v>
      </c>
      <c r="C284" s="36" t="s">
        <v>693</v>
      </c>
      <c r="D284" s="37" t="s">
        <v>53</v>
      </c>
      <c r="E284" s="37">
        <v>10</v>
      </c>
      <c r="F284" s="38">
        <v>299</v>
      </c>
      <c r="G284" s="39" t="s">
        <v>54</v>
      </c>
      <c r="H284" s="40">
        <v>46174</v>
      </c>
      <c r="I284" s="41" t="s">
        <v>55</v>
      </c>
      <c r="J284" s="41" t="s">
        <v>56</v>
      </c>
      <c r="K284" s="41" t="s">
        <v>164</v>
      </c>
      <c r="L284" s="41" t="s">
        <v>58</v>
      </c>
      <c r="M284" s="42" t="s">
        <v>102</v>
      </c>
      <c r="N284" s="43" t="s">
        <v>21</v>
      </c>
    </row>
    <row r="285" spans="1:14" ht="38.25">
      <c r="A285" s="35" t="s">
        <v>694</v>
      </c>
      <c r="B285" s="35" t="s">
        <v>247</v>
      </c>
      <c r="C285" s="36" t="s">
        <v>371</v>
      </c>
      <c r="D285" s="37" t="s">
        <v>53</v>
      </c>
      <c r="E285" s="37">
        <v>20</v>
      </c>
      <c r="F285" s="38">
        <v>298</v>
      </c>
      <c r="G285" s="39" t="s">
        <v>54</v>
      </c>
      <c r="H285" s="40">
        <v>46174</v>
      </c>
      <c r="I285" s="41" t="s">
        <v>55</v>
      </c>
      <c r="J285" s="41" t="s">
        <v>56</v>
      </c>
      <c r="K285" s="41" t="s">
        <v>164</v>
      </c>
      <c r="L285" s="41" t="s">
        <v>58</v>
      </c>
      <c r="M285" s="42" t="s">
        <v>136</v>
      </c>
      <c r="N285" s="43" t="s">
        <v>21</v>
      </c>
    </row>
    <row r="286" spans="1:14" ht="38.25">
      <c r="A286" s="35" t="s">
        <v>695</v>
      </c>
      <c r="B286" s="35" t="s">
        <v>156</v>
      </c>
      <c r="C286" s="36" t="s">
        <v>696</v>
      </c>
      <c r="D286" s="37" t="s">
        <v>53</v>
      </c>
      <c r="E286" s="37">
        <v>6</v>
      </c>
      <c r="F286" s="38">
        <v>294</v>
      </c>
      <c r="G286" s="39" t="s">
        <v>54</v>
      </c>
      <c r="H286" s="40">
        <v>46174</v>
      </c>
      <c r="I286" s="41" t="s">
        <v>55</v>
      </c>
      <c r="J286" s="41" t="s">
        <v>56</v>
      </c>
      <c r="K286" s="41" t="s">
        <v>164</v>
      </c>
      <c r="L286" s="41" t="s">
        <v>58</v>
      </c>
      <c r="M286" s="42" t="s">
        <v>153</v>
      </c>
      <c r="N286" s="43" t="s">
        <v>21</v>
      </c>
    </row>
    <row r="287" spans="1:14" ht="38.25">
      <c r="A287" s="35" t="s">
        <v>698</v>
      </c>
      <c r="B287" s="35" t="s">
        <v>169</v>
      </c>
      <c r="C287" s="36" t="s">
        <v>569</v>
      </c>
      <c r="D287" s="37" t="s">
        <v>53</v>
      </c>
      <c r="E287" s="37">
        <v>4</v>
      </c>
      <c r="F287" s="38">
        <v>288</v>
      </c>
      <c r="G287" s="39" t="s">
        <v>54</v>
      </c>
      <c r="H287" s="40">
        <v>46143</v>
      </c>
      <c r="I287" s="41" t="s">
        <v>55</v>
      </c>
      <c r="J287" s="41" t="s">
        <v>56</v>
      </c>
      <c r="K287" s="41" t="s">
        <v>164</v>
      </c>
      <c r="L287" s="41" t="s">
        <v>58</v>
      </c>
      <c r="M287" s="42" t="s">
        <v>59</v>
      </c>
      <c r="N287" s="43" t="s">
        <v>21</v>
      </c>
    </row>
    <row r="288" spans="1:14" ht="38.25">
      <c r="A288" s="35" t="s">
        <v>699</v>
      </c>
      <c r="B288" s="35" t="s">
        <v>242</v>
      </c>
      <c r="C288" s="36" t="s">
        <v>700</v>
      </c>
      <c r="D288" s="37" t="s">
        <v>53</v>
      </c>
      <c r="E288" s="37">
        <v>2</v>
      </c>
      <c r="F288" s="38">
        <v>288</v>
      </c>
      <c r="G288" s="39" t="s">
        <v>54</v>
      </c>
      <c r="H288" s="40">
        <v>46143</v>
      </c>
      <c r="I288" s="41" t="s">
        <v>55</v>
      </c>
      <c r="J288" s="41" t="s">
        <v>56</v>
      </c>
      <c r="K288" s="41" t="s">
        <v>164</v>
      </c>
      <c r="L288" s="41" t="s">
        <v>58</v>
      </c>
      <c r="M288" s="42" t="s">
        <v>148</v>
      </c>
      <c r="N288" s="43" t="s">
        <v>21</v>
      </c>
    </row>
    <row r="289" spans="1:14" ht="38.25">
      <c r="A289" s="35" t="s">
        <v>701</v>
      </c>
      <c r="B289" s="35" t="s">
        <v>172</v>
      </c>
      <c r="C289" s="36" t="s">
        <v>700</v>
      </c>
      <c r="D289" s="37" t="s">
        <v>53</v>
      </c>
      <c r="E289" s="37">
        <v>2</v>
      </c>
      <c r="F289" s="38">
        <v>288</v>
      </c>
      <c r="G289" s="39" t="s">
        <v>54</v>
      </c>
      <c r="H289" s="40">
        <v>46143</v>
      </c>
      <c r="I289" s="41" t="s">
        <v>55</v>
      </c>
      <c r="J289" s="41" t="s">
        <v>56</v>
      </c>
      <c r="K289" s="41" t="s">
        <v>164</v>
      </c>
      <c r="L289" s="41" t="s">
        <v>58</v>
      </c>
      <c r="M289" s="42" t="s">
        <v>148</v>
      </c>
      <c r="N289" s="43" t="s">
        <v>21</v>
      </c>
    </row>
    <row r="290" spans="1:14" ht="38.25">
      <c r="A290" s="35" t="s">
        <v>702</v>
      </c>
      <c r="B290" s="35" t="s">
        <v>245</v>
      </c>
      <c r="C290" s="36" t="s">
        <v>703</v>
      </c>
      <c r="D290" s="37" t="s">
        <v>53</v>
      </c>
      <c r="E290" s="37">
        <v>2</v>
      </c>
      <c r="F290" s="38">
        <v>260</v>
      </c>
      <c r="G290" s="39" t="s">
        <v>54</v>
      </c>
      <c r="H290" s="40">
        <v>46143</v>
      </c>
      <c r="I290" s="41" t="s">
        <v>55</v>
      </c>
      <c r="J290" s="41" t="s">
        <v>56</v>
      </c>
      <c r="K290" s="41" t="s">
        <v>164</v>
      </c>
      <c r="L290" s="41" t="s">
        <v>58</v>
      </c>
      <c r="M290" s="42" t="s">
        <v>102</v>
      </c>
      <c r="N290" s="43" t="s">
        <v>21</v>
      </c>
    </row>
    <row r="291" spans="1:14" ht="38.25">
      <c r="A291" s="35" t="s">
        <v>704</v>
      </c>
      <c r="B291" s="35" t="s">
        <v>317</v>
      </c>
      <c r="C291" s="36" t="s">
        <v>703</v>
      </c>
      <c r="D291" s="37" t="s">
        <v>53</v>
      </c>
      <c r="E291" s="37">
        <v>2</v>
      </c>
      <c r="F291" s="38">
        <v>260</v>
      </c>
      <c r="G291" s="39" t="s">
        <v>54</v>
      </c>
      <c r="H291" s="40">
        <v>46143</v>
      </c>
      <c r="I291" s="41" t="s">
        <v>55</v>
      </c>
      <c r="J291" s="41" t="s">
        <v>56</v>
      </c>
      <c r="K291" s="41" t="s">
        <v>164</v>
      </c>
      <c r="L291" s="41" t="s">
        <v>58</v>
      </c>
      <c r="M291" s="42" t="s">
        <v>102</v>
      </c>
      <c r="N291" s="43" t="s">
        <v>21</v>
      </c>
    </row>
    <row r="292" spans="1:14" ht="38.25">
      <c r="A292" s="35" t="s">
        <v>705</v>
      </c>
      <c r="B292" s="35" t="s">
        <v>156</v>
      </c>
      <c r="C292" s="36" t="s">
        <v>706</v>
      </c>
      <c r="D292" s="37" t="s">
        <v>53</v>
      </c>
      <c r="E292" s="37">
        <v>6</v>
      </c>
      <c r="F292" s="38">
        <v>257.82</v>
      </c>
      <c r="G292" s="39" t="s">
        <v>54</v>
      </c>
      <c r="H292" s="40">
        <v>46143</v>
      </c>
      <c r="I292" s="41" t="s">
        <v>55</v>
      </c>
      <c r="J292" s="41" t="s">
        <v>56</v>
      </c>
      <c r="K292" s="41" t="s">
        <v>164</v>
      </c>
      <c r="L292" s="41" t="s">
        <v>58</v>
      </c>
      <c r="M292" s="42" t="s">
        <v>153</v>
      </c>
      <c r="N292" s="43" t="s">
        <v>21</v>
      </c>
    </row>
    <row r="293" spans="1:14" ht="38.25">
      <c r="A293" s="35" t="s">
        <v>707</v>
      </c>
      <c r="B293" s="35" t="s">
        <v>169</v>
      </c>
      <c r="C293" s="36" t="s">
        <v>611</v>
      </c>
      <c r="D293" s="37" t="s">
        <v>53</v>
      </c>
      <c r="E293" s="37">
        <v>5</v>
      </c>
      <c r="F293" s="38">
        <v>250</v>
      </c>
      <c r="G293" s="39" t="s">
        <v>54</v>
      </c>
      <c r="H293" s="40">
        <v>46143</v>
      </c>
      <c r="I293" s="41" t="s">
        <v>55</v>
      </c>
      <c r="J293" s="41" t="s">
        <v>56</v>
      </c>
      <c r="K293" s="41" t="s">
        <v>164</v>
      </c>
      <c r="L293" s="41" t="s">
        <v>58</v>
      </c>
      <c r="M293" s="42" t="s">
        <v>102</v>
      </c>
      <c r="N293" s="43" t="s">
        <v>21</v>
      </c>
    </row>
    <row r="294" spans="1:14" ht="38.25">
      <c r="A294" s="35" t="s">
        <v>708</v>
      </c>
      <c r="B294" s="35" t="s">
        <v>283</v>
      </c>
      <c r="C294" s="36" t="s">
        <v>709</v>
      </c>
      <c r="D294" s="37" t="s">
        <v>53</v>
      </c>
      <c r="E294" s="37">
        <v>5</v>
      </c>
      <c r="F294" s="38">
        <v>250</v>
      </c>
      <c r="G294" s="39" t="s">
        <v>54</v>
      </c>
      <c r="H294" s="40">
        <v>46143</v>
      </c>
      <c r="I294" s="41" t="s">
        <v>55</v>
      </c>
      <c r="J294" s="41" t="s">
        <v>56</v>
      </c>
      <c r="K294" s="41" t="s">
        <v>164</v>
      </c>
      <c r="L294" s="41" t="s">
        <v>58</v>
      </c>
      <c r="M294" s="42" t="s">
        <v>102</v>
      </c>
      <c r="N294" s="43" t="s">
        <v>21</v>
      </c>
    </row>
    <row r="295" spans="1:14" ht="38.25">
      <c r="A295" s="35" t="s">
        <v>710</v>
      </c>
      <c r="B295" s="35" t="s">
        <v>156</v>
      </c>
      <c r="C295" s="36" t="s">
        <v>711</v>
      </c>
      <c r="D295" s="37" t="s">
        <v>53</v>
      </c>
      <c r="E295" s="37">
        <v>1</v>
      </c>
      <c r="F295" s="38">
        <v>250</v>
      </c>
      <c r="G295" s="39" t="s">
        <v>54</v>
      </c>
      <c r="H295" s="40">
        <v>46143</v>
      </c>
      <c r="I295" s="41" t="s">
        <v>55</v>
      </c>
      <c r="J295" s="41" t="s">
        <v>56</v>
      </c>
      <c r="K295" s="41" t="s">
        <v>164</v>
      </c>
      <c r="L295" s="41" t="s">
        <v>58</v>
      </c>
      <c r="M295" s="42" t="s">
        <v>148</v>
      </c>
      <c r="N295" s="43" t="s">
        <v>21</v>
      </c>
    </row>
    <row r="296" spans="1:14" ht="38.25">
      <c r="A296" s="35" t="s">
        <v>713</v>
      </c>
      <c r="B296" s="35" t="s">
        <v>317</v>
      </c>
      <c r="C296" s="36" t="s">
        <v>714</v>
      </c>
      <c r="D296" s="37" t="s">
        <v>53</v>
      </c>
      <c r="E296" s="37">
        <v>7</v>
      </c>
      <c r="F296" s="38">
        <f t="shared" ref="F296:F297" si="0">E296*35</f>
        <v>245</v>
      </c>
      <c r="G296" s="39" t="s">
        <v>54</v>
      </c>
      <c r="H296" s="40">
        <v>46143</v>
      </c>
      <c r="I296" s="41" t="s">
        <v>55</v>
      </c>
      <c r="J296" s="41" t="s">
        <v>56</v>
      </c>
      <c r="K296" s="41" t="s">
        <v>164</v>
      </c>
      <c r="L296" s="41" t="s">
        <v>58</v>
      </c>
      <c r="M296" s="42" t="s">
        <v>102</v>
      </c>
      <c r="N296" s="43" t="s">
        <v>21</v>
      </c>
    </row>
    <row r="297" spans="1:14" ht="38.25">
      <c r="A297" s="35" t="s">
        <v>715</v>
      </c>
      <c r="B297" s="35" t="s">
        <v>172</v>
      </c>
      <c r="C297" s="36" t="s">
        <v>714</v>
      </c>
      <c r="D297" s="37" t="s">
        <v>53</v>
      </c>
      <c r="E297" s="37">
        <v>7</v>
      </c>
      <c r="F297" s="38">
        <f t="shared" si="0"/>
        <v>245</v>
      </c>
      <c r="G297" s="39" t="s">
        <v>54</v>
      </c>
      <c r="H297" s="40">
        <v>46143</v>
      </c>
      <c r="I297" s="41" t="s">
        <v>55</v>
      </c>
      <c r="J297" s="41" t="s">
        <v>56</v>
      </c>
      <c r="K297" s="41" t="s">
        <v>164</v>
      </c>
      <c r="L297" s="41" t="s">
        <v>58</v>
      </c>
      <c r="M297" s="42" t="s">
        <v>102</v>
      </c>
      <c r="N297" s="43" t="s">
        <v>21</v>
      </c>
    </row>
    <row r="298" spans="1:14" ht="38.25">
      <c r="A298" s="35" t="s">
        <v>716</v>
      </c>
      <c r="B298" s="35" t="s">
        <v>156</v>
      </c>
      <c r="C298" s="36" t="s">
        <v>717</v>
      </c>
      <c r="D298" s="37" t="s">
        <v>53</v>
      </c>
      <c r="E298" s="37">
        <v>12</v>
      </c>
      <c r="F298" s="38">
        <v>240</v>
      </c>
      <c r="G298" s="39" t="s">
        <v>54</v>
      </c>
      <c r="H298" s="40">
        <v>46143</v>
      </c>
      <c r="I298" s="41" t="s">
        <v>55</v>
      </c>
      <c r="J298" s="41" t="s">
        <v>56</v>
      </c>
      <c r="K298" s="41" t="s">
        <v>164</v>
      </c>
      <c r="L298" s="41" t="s">
        <v>58</v>
      </c>
      <c r="M298" s="42" t="s">
        <v>109</v>
      </c>
      <c r="N298" s="43" t="s">
        <v>21</v>
      </c>
    </row>
    <row r="299" spans="1:14" ht="38.25">
      <c r="A299" s="35" t="s">
        <v>718</v>
      </c>
      <c r="B299" s="35" t="s">
        <v>51</v>
      </c>
      <c r="C299" s="36" t="s">
        <v>719</v>
      </c>
      <c r="D299" s="37" t="s">
        <v>53</v>
      </c>
      <c r="E299" s="37">
        <v>2</v>
      </c>
      <c r="F299" s="38">
        <v>240</v>
      </c>
      <c r="G299" s="39" t="s">
        <v>54</v>
      </c>
      <c r="H299" s="40">
        <v>46143</v>
      </c>
      <c r="I299" s="41" t="s">
        <v>55</v>
      </c>
      <c r="J299" s="41" t="s">
        <v>56</v>
      </c>
      <c r="K299" s="41" t="s">
        <v>164</v>
      </c>
      <c r="L299" s="41" t="s">
        <v>91</v>
      </c>
      <c r="M299" s="42" t="s">
        <v>153</v>
      </c>
      <c r="N299" s="43" t="s">
        <v>21</v>
      </c>
    </row>
    <row r="300" spans="1:14" ht="38.25">
      <c r="A300" s="35" t="s">
        <v>720</v>
      </c>
      <c r="B300" s="35" t="s">
        <v>172</v>
      </c>
      <c r="C300" s="36" t="s">
        <v>371</v>
      </c>
      <c r="D300" s="37" t="s">
        <v>53</v>
      </c>
      <c r="E300" s="37">
        <v>6</v>
      </c>
      <c r="F300" s="38">
        <v>240</v>
      </c>
      <c r="G300" s="39" t="s">
        <v>54</v>
      </c>
      <c r="H300" s="40">
        <v>46143</v>
      </c>
      <c r="I300" s="41" t="s">
        <v>55</v>
      </c>
      <c r="J300" s="41" t="s">
        <v>56</v>
      </c>
      <c r="K300" s="41" t="s">
        <v>164</v>
      </c>
      <c r="L300" s="41" t="s">
        <v>58</v>
      </c>
      <c r="M300" s="42" t="s">
        <v>73</v>
      </c>
      <c r="N300" s="43" t="s">
        <v>21</v>
      </c>
    </row>
    <row r="301" spans="1:14" ht="38.25">
      <c r="A301" s="35" t="s">
        <v>721</v>
      </c>
      <c r="B301" s="35" t="s">
        <v>250</v>
      </c>
      <c r="C301" s="36" t="s">
        <v>722</v>
      </c>
      <c r="D301" s="37" t="s">
        <v>53</v>
      </c>
      <c r="E301" s="37">
        <v>25</v>
      </c>
      <c r="F301" s="38">
        <v>237.5</v>
      </c>
      <c r="G301" s="39" t="s">
        <v>54</v>
      </c>
      <c r="H301" s="40">
        <v>46143</v>
      </c>
      <c r="I301" s="41" t="s">
        <v>55</v>
      </c>
      <c r="J301" s="41" t="s">
        <v>56</v>
      </c>
      <c r="K301" s="41" t="s">
        <v>164</v>
      </c>
      <c r="L301" s="41" t="s">
        <v>58</v>
      </c>
      <c r="M301" s="42" t="s">
        <v>148</v>
      </c>
      <c r="N301" s="43" t="s">
        <v>21</v>
      </c>
    </row>
    <row r="302" spans="1:14" ht="38.25">
      <c r="A302" s="35" t="s">
        <v>723</v>
      </c>
      <c r="B302" s="35" t="s">
        <v>317</v>
      </c>
      <c r="C302" s="36" t="s">
        <v>724</v>
      </c>
      <c r="D302" s="37" t="s">
        <v>53</v>
      </c>
      <c r="E302" s="37">
        <v>4</v>
      </c>
      <c r="F302" s="38">
        <v>236</v>
      </c>
      <c r="G302" s="39" t="s">
        <v>54</v>
      </c>
      <c r="H302" s="40">
        <v>46143</v>
      </c>
      <c r="I302" s="41" t="s">
        <v>55</v>
      </c>
      <c r="J302" s="41" t="s">
        <v>56</v>
      </c>
      <c r="K302" s="41" t="s">
        <v>164</v>
      </c>
      <c r="L302" s="41" t="s">
        <v>58</v>
      </c>
      <c r="M302" s="42" t="s">
        <v>59</v>
      </c>
      <c r="N302" s="43" t="s">
        <v>21</v>
      </c>
    </row>
    <row r="303" spans="1:14" ht="38.25">
      <c r="A303" s="35" t="s">
        <v>725</v>
      </c>
      <c r="B303" s="35" t="s">
        <v>317</v>
      </c>
      <c r="C303" s="36" t="s">
        <v>726</v>
      </c>
      <c r="D303" s="37" t="s">
        <v>53</v>
      </c>
      <c r="E303" s="37">
        <v>4</v>
      </c>
      <c r="F303" s="38">
        <v>224</v>
      </c>
      <c r="G303" s="39" t="s">
        <v>54</v>
      </c>
      <c r="H303" s="40">
        <v>46143</v>
      </c>
      <c r="I303" s="41" t="s">
        <v>55</v>
      </c>
      <c r="J303" s="41" t="s">
        <v>56</v>
      </c>
      <c r="K303" s="41" t="s">
        <v>164</v>
      </c>
      <c r="L303" s="41" t="s">
        <v>58</v>
      </c>
      <c r="M303" s="42" t="s">
        <v>73</v>
      </c>
      <c r="N303" s="43" t="s">
        <v>21</v>
      </c>
    </row>
    <row r="304" spans="1:14" ht="38.25">
      <c r="A304" s="35" t="s">
        <v>727</v>
      </c>
      <c r="B304" s="35" t="s">
        <v>440</v>
      </c>
      <c r="C304" s="36" t="s">
        <v>728</v>
      </c>
      <c r="D304" s="37" t="s">
        <v>53</v>
      </c>
      <c r="E304" s="37">
        <v>1</v>
      </c>
      <c r="F304" s="38">
        <v>212</v>
      </c>
      <c r="G304" s="39" t="s">
        <v>54</v>
      </c>
      <c r="H304" s="40">
        <v>46143</v>
      </c>
      <c r="I304" s="41" t="s">
        <v>55</v>
      </c>
      <c r="J304" s="41" t="s">
        <v>56</v>
      </c>
      <c r="K304" s="41" t="s">
        <v>164</v>
      </c>
      <c r="L304" s="41" t="s">
        <v>58</v>
      </c>
      <c r="M304" s="42" t="s">
        <v>136</v>
      </c>
      <c r="N304" s="43" t="s">
        <v>21</v>
      </c>
    </row>
    <row r="305" spans="1:14" ht="38.25">
      <c r="A305" s="35" t="s">
        <v>731</v>
      </c>
      <c r="B305" s="35" t="s">
        <v>317</v>
      </c>
      <c r="C305" s="36" t="s">
        <v>732</v>
      </c>
      <c r="D305" s="37" t="s">
        <v>53</v>
      </c>
      <c r="E305" s="37">
        <v>3</v>
      </c>
      <c r="F305" s="38">
        <v>210</v>
      </c>
      <c r="G305" s="39" t="s">
        <v>54</v>
      </c>
      <c r="H305" s="40">
        <v>46143</v>
      </c>
      <c r="I305" s="41" t="s">
        <v>55</v>
      </c>
      <c r="J305" s="41" t="s">
        <v>56</v>
      </c>
      <c r="K305" s="41" t="s">
        <v>164</v>
      </c>
      <c r="L305" s="41" t="s">
        <v>58</v>
      </c>
      <c r="M305" s="42" t="s">
        <v>136</v>
      </c>
      <c r="N305" s="43" t="s">
        <v>21</v>
      </c>
    </row>
    <row r="306" spans="1:14" ht="38.25">
      <c r="A306" s="35" t="s">
        <v>734</v>
      </c>
      <c r="B306" s="35" t="s">
        <v>242</v>
      </c>
      <c r="C306" s="36" t="s">
        <v>732</v>
      </c>
      <c r="D306" s="37" t="s">
        <v>53</v>
      </c>
      <c r="E306" s="37">
        <v>3</v>
      </c>
      <c r="F306" s="38">
        <v>210</v>
      </c>
      <c r="G306" s="39" t="s">
        <v>54</v>
      </c>
      <c r="H306" s="40">
        <v>46143</v>
      </c>
      <c r="I306" s="41" t="s">
        <v>55</v>
      </c>
      <c r="J306" s="41" t="s">
        <v>56</v>
      </c>
      <c r="K306" s="41" t="s">
        <v>164</v>
      </c>
      <c r="L306" s="41" t="s">
        <v>58</v>
      </c>
      <c r="M306" s="42" t="s">
        <v>102</v>
      </c>
      <c r="N306" s="43" t="s">
        <v>21</v>
      </c>
    </row>
    <row r="307" spans="1:14" ht="38.25">
      <c r="A307" s="35" t="s">
        <v>735</v>
      </c>
      <c r="B307" s="35" t="s">
        <v>156</v>
      </c>
      <c r="C307" s="36" t="s">
        <v>736</v>
      </c>
      <c r="D307" s="37" t="s">
        <v>53</v>
      </c>
      <c r="E307" s="37">
        <v>2</v>
      </c>
      <c r="F307" s="38">
        <v>200</v>
      </c>
      <c r="G307" s="39" t="s">
        <v>54</v>
      </c>
      <c r="H307" s="40">
        <v>46143</v>
      </c>
      <c r="I307" s="41" t="s">
        <v>55</v>
      </c>
      <c r="J307" s="41" t="s">
        <v>56</v>
      </c>
      <c r="K307" s="41" t="s">
        <v>164</v>
      </c>
      <c r="L307" s="41" t="s">
        <v>58</v>
      </c>
      <c r="M307" s="42" t="s">
        <v>148</v>
      </c>
      <c r="N307" s="43" t="s">
        <v>21</v>
      </c>
    </row>
    <row r="308" spans="1:14" ht="38.25">
      <c r="A308" s="35" t="s">
        <v>737</v>
      </c>
      <c r="B308" s="35" t="s">
        <v>250</v>
      </c>
      <c r="C308" s="36" t="s">
        <v>738</v>
      </c>
      <c r="D308" s="37" t="s">
        <v>53</v>
      </c>
      <c r="E308" s="37">
        <v>25</v>
      </c>
      <c r="F308" s="38">
        <v>200</v>
      </c>
      <c r="G308" s="39" t="s">
        <v>54</v>
      </c>
      <c r="H308" s="40">
        <v>46143</v>
      </c>
      <c r="I308" s="41" t="s">
        <v>55</v>
      </c>
      <c r="J308" s="41" t="s">
        <v>56</v>
      </c>
      <c r="K308" s="41" t="s">
        <v>164</v>
      </c>
      <c r="L308" s="41" t="s">
        <v>58</v>
      </c>
      <c r="M308" s="42" t="s">
        <v>109</v>
      </c>
      <c r="N308" s="43" t="s">
        <v>21</v>
      </c>
    </row>
    <row r="309" spans="1:14" ht="38.25">
      <c r="A309" s="35" t="s">
        <v>739</v>
      </c>
      <c r="B309" s="35" t="s">
        <v>245</v>
      </c>
      <c r="C309" s="36" t="s">
        <v>740</v>
      </c>
      <c r="D309" s="37" t="s">
        <v>53</v>
      </c>
      <c r="E309" s="37">
        <v>4</v>
      </c>
      <c r="F309" s="38">
        <v>200</v>
      </c>
      <c r="G309" s="39" t="s">
        <v>54</v>
      </c>
      <c r="H309" s="40">
        <v>46143</v>
      </c>
      <c r="I309" s="41" t="s">
        <v>55</v>
      </c>
      <c r="J309" s="41" t="s">
        <v>56</v>
      </c>
      <c r="K309" s="41" t="s">
        <v>164</v>
      </c>
      <c r="L309" s="41" t="s">
        <v>58</v>
      </c>
      <c r="M309" s="42" t="s">
        <v>102</v>
      </c>
      <c r="N309" s="43" t="s">
        <v>21</v>
      </c>
    </row>
    <row r="310" spans="1:14" ht="38.25">
      <c r="A310" s="35" t="s">
        <v>742</v>
      </c>
      <c r="B310" s="35" t="s">
        <v>317</v>
      </c>
      <c r="C310" s="36" t="s">
        <v>740</v>
      </c>
      <c r="D310" s="37" t="s">
        <v>53</v>
      </c>
      <c r="E310" s="37">
        <v>4</v>
      </c>
      <c r="F310" s="38">
        <v>200</v>
      </c>
      <c r="G310" s="39" t="s">
        <v>54</v>
      </c>
      <c r="H310" s="40">
        <v>46143</v>
      </c>
      <c r="I310" s="41" t="s">
        <v>55</v>
      </c>
      <c r="J310" s="41" t="s">
        <v>56</v>
      </c>
      <c r="K310" s="41" t="s">
        <v>164</v>
      </c>
      <c r="L310" s="41" t="s">
        <v>58</v>
      </c>
      <c r="M310" s="42" t="s">
        <v>102</v>
      </c>
      <c r="N310" s="43" t="s">
        <v>21</v>
      </c>
    </row>
    <row r="311" spans="1:14" ht="38.25">
      <c r="A311" s="35" t="s">
        <v>743</v>
      </c>
      <c r="B311" s="35" t="s">
        <v>169</v>
      </c>
      <c r="C311" s="36" t="s">
        <v>740</v>
      </c>
      <c r="D311" s="37" t="s">
        <v>53</v>
      </c>
      <c r="E311" s="37">
        <v>4</v>
      </c>
      <c r="F311" s="38">
        <v>200</v>
      </c>
      <c r="G311" s="39" t="s">
        <v>54</v>
      </c>
      <c r="H311" s="40">
        <v>46143</v>
      </c>
      <c r="I311" s="41" t="s">
        <v>55</v>
      </c>
      <c r="J311" s="41" t="s">
        <v>56</v>
      </c>
      <c r="K311" s="41" t="s">
        <v>164</v>
      </c>
      <c r="L311" s="41" t="s">
        <v>58</v>
      </c>
      <c r="M311" s="42" t="s">
        <v>102</v>
      </c>
      <c r="N311" s="43" t="s">
        <v>21</v>
      </c>
    </row>
    <row r="312" spans="1:14" ht="38.25">
      <c r="A312" s="35" t="s">
        <v>744</v>
      </c>
      <c r="B312" s="35" t="s">
        <v>156</v>
      </c>
      <c r="C312" s="36" t="s">
        <v>745</v>
      </c>
      <c r="D312" s="37" t="s">
        <v>746</v>
      </c>
      <c r="E312" s="37">
        <v>10</v>
      </c>
      <c r="F312" s="38">
        <v>200</v>
      </c>
      <c r="G312" s="39" t="s">
        <v>54</v>
      </c>
      <c r="H312" s="40">
        <v>46143</v>
      </c>
      <c r="I312" s="41" t="s">
        <v>55</v>
      </c>
      <c r="J312" s="41" t="s">
        <v>56</v>
      </c>
      <c r="K312" s="41" t="s">
        <v>164</v>
      </c>
      <c r="L312" s="41" t="s">
        <v>58</v>
      </c>
      <c r="M312" s="42" t="s">
        <v>73</v>
      </c>
      <c r="N312" s="43" t="s">
        <v>21</v>
      </c>
    </row>
    <row r="313" spans="1:14" ht="38.25">
      <c r="A313" s="35" t="s">
        <v>747</v>
      </c>
      <c r="B313" s="35" t="s">
        <v>283</v>
      </c>
      <c r="C313" s="36" t="s">
        <v>748</v>
      </c>
      <c r="D313" s="37" t="s">
        <v>53</v>
      </c>
      <c r="E313" s="37">
        <v>2</v>
      </c>
      <c r="F313" s="38">
        <v>200</v>
      </c>
      <c r="G313" s="39" t="s">
        <v>54</v>
      </c>
      <c r="H313" s="40">
        <v>46143</v>
      </c>
      <c r="I313" s="41" t="s">
        <v>55</v>
      </c>
      <c r="J313" s="41" t="s">
        <v>56</v>
      </c>
      <c r="K313" s="41" t="s">
        <v>164</v>
      </c>
      <c r="L313" s="41" t="s">
        <v>58</v>
      </c>
      <c r="M313" s="42" t="s">
        <v>136</v>
      </c>
      <c r="N313" s="43" t="s">
        <v>21</v>
      </c>
    </row>
    <row r="314" spans="1:14" ht="38.25">
      <c r="A314" s="35" t="s">
        <v>749</v>
      </c>
      <c r="B314" s="35" t="s">
        <v>237</v>
      </c>
      <c r="C314" s="36" t="s">
        <v>551</v>
      </c>
      <c r="D314" s="37" t="s">
        <v>53</v>
      </c>
      <c r="E314" s="37">
        <v>1</v>
      </c>
      <c r="F314" s="38">
        <v>200</v>
      </c>
      <c r="G314" s="39" t="s">
        <v>54</v>
      </c>
      <c r="H314" s="40">
        <v>46143</v>
      </c>
      <c r="I314" s="41" t="s">
        <v>55</v>
      </c>
      <c r="J314" s="41" t="s">
        <v>56</v>
      </c>
      <c r="K314" s="41" t="s">
        <v>164</v>
      </c>
      <c r="L314" s="41" t="s">
        <v>58</v>
      </c>
      <c r="M314" s="42" t="s">
        <v>109</v>
      </c>
      <c r="N314" s="43" t="s">
        <v>21</v>
      </c>
    </row>
    <row r="315" spans="1:14" ht="38.25">
      <c r="A315" s="35" t="s">
        <v>750</v>
      </c>
      <c r="B315" s="35" t="s">
        <v>172</v>
      </c>
      <c r="C315" s="36" t="s">
        <v>751</v>
      </c>
      <c r="D315" s="37" t="s">
        <v>53</v>
      </c>
      <c r="E315" s="37">
        <v>4</v>
      </c>
      <c r="F315" s="38">
        <v>200</v>
      </c>
      <c r="G315" s="39" t="s">
        <v>54</v>
      </c>
      <c r="H315" s="40">
        <v>46143</v>
      </c>
      <c r="I315" s="41" t="s">
        <v>55</v>
      </c>
      <c r="J315" s="41" t="s">
        <v>56</v>
      </c>
      <c r="K315" s="41" t="s">
        <v>164</v>
      </c>
      <c r="L315" s="41" t="s">
        <v>58</v>
      </c>
      <c r="M315" s="42" t="s">
        <v>148</v>
      </c>
      <c r="N315" s="43" t="s">
        <v>21</v>
      </c>
    </row>
    <row r="316" spans="1:14" ht="38.25">
      <c r="A316" s="35" t="s">
        <v>753</v>
      </c>
      <c r="B316" s="35" t="s">
        <v>242</v>
      </c>
      <c r="C316" s="36" t="s">
        <v>754</v>
      </c>
      <c r="D316" s="37" t="s">
        <v>53</v>
      </c>
      <c r="E316" s="37">
        <v>10</v>
      </c>
      <c r="F316" s="38">
        <v>199</v>
      </c>
      <c r="G316" s="39" t="s">
        <v>54</v>
      </c>
      <c r="H316" s="40">
        <v>46143</v>
      </c>
      <c r="I316" s="41" t="s">
        <v>55</v>
      </c>
      <c r="J316" s="41" t="s">
        <v>56</v>
      </c>
      <c r="K316" s="41" t="s">
        <v>164</v>
      </c>
      <c r="L316" s="41" t="s">
        <v>58</v>
      </c>
      <c r="M316" s="42" t="s">
        <v>136</v>
      </c>
      <c r="N316" s="43" t="s">
        <v>21</v>
      </c>
    </row>
    <row r="317" spans="1:14" ht="38.25">
      <c r="A317" s="35" t="s">
        <v>756</v>
      </c>
      <c r="B317" s="35" t="s">
        <v>156</v>
      </c>
      <c r="C317" s="36" t="s">
        <v>757</v>
      </c>
      <c r="D317" s="37" t="s">
        <v>53</v>
      </c>
      <c r="E317" s="37">
        <v>5</v>
      </c>
      <c r="F317" s="38">
        <v>189.5</v>
      </c>
      <c r="G317" s="39" t="s">
        <v>54</v>
      </c>
      <c r="H317" s="40">
        <v>46143</v>
      </c>
      <c r="I317" s="41" t="s">
        <v>55</v>
      </c>
      <c r="J317" s="41" t="s">
        <v>56</v>
      </c>
      <c r="K317" s="41" t="s">
        <v>164</v>
      </c>
      <c r="L317" s="41" t="s">
        <v>58</v>
      </c>
      <c r="M317" s="42" t="s">
        <v>102</v>
      </c>
      <c r="N317" s="43" t="s">
        <v>21</v>
      </c>
    </row>
    <row r="318" spans="1:14" ht="38.25">
      <c r="A318" s="35" t="s">
        <v>758</v>
      </c>
      <c r="B318" s="35" t="s">
        <v>245</v>
      </c>
      <c r="C318" s="36" t="s">
        <v>724</v>
      </c>
      <c r="D318" s="37" t="s">
        <v>53</v>
      </c>
      <c r="E318" s="37">
        <v>3</v>
      </c>
      <c r="F318" s="38">
        <v>177</v>
      </c>
      <c r="G318" s="39" t="s">
        <v>54</v>
      </c>
      <c r="H318" s="40">
        <v>46143</v>
      </c>
      <c r="I318" s="41" t="s">
        <v>55</v>
      </c>
      <c r="J318" s="41" t="s">
        <v>56</v>
      </c>
      <c r="K318" s="41" t="s">
        <v>164</v>
      </c>
      <c r="L318" s="41" t="s">
        <v>58</v>
      </c>
      <c r="M318" s="42" t="s">
        <v>59</v>
      </c>
      <c r="N318" s="43" t="s">
        <v>21</v>
      </c>
    </row>
    <row r="319" spans="1:14" ht="38.25">
      <c r="A319" s="35" t="s">
        <v>759</v>
      </c>
      <c r="B319" s="35" t="s">
        <v>245</v>
      </c>
      <c r="C319" s="36" t="s">
        <v>726</v>
      </c>
      <c r="D319" s="37" t="s">
        <v>53</v>
      </c>
      <c r="E319" s="37">
        <v>3</v>
      </c>
      <c r="F319" s="38">
        <v>168</v>
      </c>
      <c r="G319" s="39" t="s">
        <v>54</v>
      </c>
      <c r="H319" s="40">
        <v>46143</v>
      </c>
      <c r="I319" s="41" t="s">
        <v>55</v>
      </c>
      <c r="J319" s="41" t="s">
        <v>56</v>
      </c>
      <c r="K319" s="41" t="s">
        <v>164</v>
      </c>
      <c r="L319" s="41" t="s">
        <v>58</v>
      </c>
      <c r="M319" s="42" t="s">
        <v>73</v>
      </c>
      <c r="N319" s="43" t="s">
        <v>21</v>
      </c>
    </row>
    <row r="320" spans="1:14" ht="38.25">
      <c r="A320" s="35" t="s">
        <v>760</v>
      </c>
      <c r="B320" s="35" t="s">
        <v>156</v>
      </c>
      <c r="C320" s="36" t="s">
        <v>761</v>
      </c>
      <c r="D320" s="37" t="s">
        <v>762</v>
      </c>
      <c r="E320" s="37">
        <v>20</v>
      </c>
      <c r="F320" s="38">
        <v>160</v>
      </c>
      <c r="G320" s="39" t="s">
        <v>54</v>
      </c>
      <c r="H320" s="40">
        <v>46143</v>
      </c>
      <c r="I320" s="41" t="s">
        <v>55</v>
      </c>
      <c r="J320" s="41" t="s">
        <v>56</v>
      </c>
      <c r="K320" s="41" t="s">
        <v>164</v>
      </c>
      <c r="L320" s="41" t="s">
        <v>58</v>
      </c>
      <c r="M320" s="42" t="s">
        <v>109</v>
      </c>
      <c r="N320" s="43" t="s">
        <v>21</v>
      </c>
    </row>
    <row r="321" spans="1:14" ht="38.25">
      <c r="A321" s="35" t="s">
        <v>763</v>
      </c>
      <c r="B321" s="35" t="s">
        <v>156</v>
      </c>
      <c r="C321" s="36" t="s">
        <v>764</v>
      </c>
      <c r="D321" s="37" t="s">
        <v>53</v>
      </c>
      <c r="E321" s="37">
        <v>10</v>
      </c>
      <c r="F321" s="38">
        <v>159</v>
      </c>
      <c r="G321" s="39" t="s">
        <v>54</v>
      </c>
      <c r="H321" s="40">
        <v>46143</v>
      </c>
      <c r="I321" s="41" t="s">
        <v>55</v>
      </c>
      <c r="J321" s="41" t="s">
        <v>56</v>
      </c>
      <c r="K321" s="41" t="s">
        <v>164</v>
      </c>
      <c r="L321" s="41" t="s">
        <v>58</v>
      </c>
      <c r="M321" s="42" t="s">
        <v>73</v>
      </c>
      <c r="N321" s="43" t="s">
        <v>21</v>
      </c>
    </row>
    <row r="322" spans="1:14" ht="38.25">
      <c r="A322" s="35" t="s">
        <v>765</v>
      </c>
      <c r="B322" s="35" t="s">
        <v>247</v>
      </c>
      <c r="C322" s="36" t="s">
        <v>766</v>
      </c>
      <c r="D322" s="37" t="s">
        <v>53</v>
      </c>
      <c r="E322" s="37">
        <v>3</v>
      </c>
      <c r="F322" s="38">
        <v>150</v>
      </c>
      <c r="G322" s="39" t="s">
        <v>54</v>
      </c>
      <c r="H322" s="40">
        <v>46143</v>
      </c>
      <c r="I322" s="41" t="s">
        <v>55</v>
      </c>
      <c r="J322" s="41" t="s">
        <v>56</v>
      </c>
      <c r="K322" s="41" t="s">
        <v>164</v>
      </c>
      <c r="L322" s="41" t="s">
        <v>58</v>
      </c>
      <c r="M322" s="42" t="s">
        <v>102</v>
      </c>
      <c r="N322" s="43" t="s">
        <v>21</v>
      </c>
    </row>
    <row r="323" spans="1:14" ht="38.25">
      <c r="A323" s="35" t="s">
        <v>767</v>
      </c>
      <c r="B323" s="35" t="s">
        <v>156</v>
      </c>
      <c r="C323" s="36" t="s">
        <v>768</v>
      </c>
      <c r="D323" s="37" t="s">
        <v>53</v>
      </c>
      <c r="E323" s="37">
        <v>1</v>
      </c>
      <c r="F323" s="38">
        <v>150</v>
      </c>
      <c r="G323" s="39" t="s">
        <v>54</v>
      </c>
      <c r="H323" s="40">
        <v>46143</v>
      </c>
      <c r="I323" s="41" t="s">
        <v>55</v>
      </c>
      <c r="J323" s="41" t="s">
        <v>56</v>
      </c>
      <c r="K323" s="41" t="s">
        <v>164</v>
      </c>
      <c r="L323" s="41" t="s">
        <v>58</v>
      </c>
      <c r="M323" s="42" t="s">
        <v>109</v>
      </c>
      <c r="N323" s="43" t="s">
        <v>21</v>
      </c>
    </row>
    <row r="324" spans="1:14" ht="38.25">
      <c r="A324" s="35" t="s">
        <v>769</v>
      </c>
      <c r="B324" s="35" t="s">
        <v>317</v>
      </c>
      <c r="C324" s="36" t="s">
        <v>709</v>
      </c>
      <c r="D324" s="37" t="s">
        <v>53</v>
      </c>
      <c r="E324" s="37">
        <v>3</v>
      </c>
      <c r="F324" s="38">
        <v>150</v>
      </c>
      <c r="G324" s="39" t="s">
        <v>54</v>
      </c>
      <c r="H324" s="40">
        <v>46143</v>
      </c>
      <c r="I324" s="41" t="s">
        <v>55</v>
      </c>
      <c r="J324" s="41" t="s">
        <v>56</v>
      </c>
      <c r="K324" s="41" t="s">
        <v>164</v>
      </c>
      <c r="L324" s="41" t="s">
        <v>58</v>
      </c>
      <c r="M324" s="42" t="s">
        <v>136</v>
      </c>
      <c r="N324" s="43" t="s">
        <v>21</v>
      </c>
    </row>
    <row r="325" spans="1:14" ht="38.25">
      <c r="A325" s="35" t="s">
        <v>770</v>
      </c>
      <c r="B325" s="35" t="s">
        <v>172</v>
      </c>
      <c r="C325" s="36" t="s">
        <v>771</v>
      </c>
      <c r="D325" s="37" t="s">
        <v>53</v>
      </c>
      <c r="E325" s="37">
        <v>5</v>
      </c>
      <c r="F325" s="38">
        <v>150</v>
      </c>
      <c r="G325" s="39" t="s">
        <v>54</v>
      </c>
      <c r="H325" s="40">
        <v>46143</v>
      </c>
      <c r="I325" s="41" t="s">
        <v>55</v>
      </c>
      <c r="J325" s="41" t="s">
        <v>56</v>
      </c>
      <c r="K325" s="41" t="s">
        <v>164</v>
      </c>
      <c r="L325" s="41" t="s">
        <v>58</v>
      </c>
      <c r="M325" s="42" t="s">
        <v>73</v>
      </c>
      <c r="N325" s="43" t="s">
        <v>21</v>
      </c>
    </row>
    <row r="326" spans="1:14" ht="38.25">
      <c r="A326" s="35" t="s">
        <v>772</v>
      </c>
      <c r="B326" s="35" t="s">
        <v>317</v>
      </c>
      <c r="C326" s="36" t="s">
        <v>773</v>
      </c>
      <c r="D326" s="37" t="s">
        <v>53</v>
      </c>
      <c r="E326" s="37">
        <v>3</v>
      </c>
      <c r="F326" s="38">
        <v>150</v>
      </c>
      <c r="G326" s="39" t="s">
        <v>54</v>
      </c>
      <c r="H326" s="40">
        <v>46143</v>
      </c>
      <c r="I326" s="41" t="s">
        <v>55</v>
      </c>
      <c r="J326" s="41" t="s">
        <v>56</v>
      </c>
      <c r="K326" s="41" t="s">
        <v>164</v>
      </c>
      <c r="L326" s="41" t="s">
        <v>58</v>
      </c>
      <c r="M326" s="42" t="s">
        <v>59</v>
      </c>
      <c r="N326" s="43" t="s">
        <v>21</v>
      </c>
    </row>
    <row r="327" spans="1:14" ht="38.25">
      <c r="A327" s="35" t="s">
        <v>774</v>
      </c>
      <c r="B327" s="35" t="s">
        <v>775</v>
      </c>
      <c r="C327" s="36" t="s">
        <v>776</v>
      </c>
      <c r="D327" s="37" t="s">
        <v>53</v>
      </c>
      <c r="E327" s="37">
        <v>2</v>
      </c>
      <c r="F327" s="38">
        <v>2000</v>
      </c>
      <c r="G327" s="39" t="s">
        <v>54</v>
      </c>
      <c r="H327" s="40">
        <v>46174</v>
      </c>
      <c r="I327" s="41" t="s">
        <v>55</v>
      </c>
      <c r="J327" s="41" t="s">
        <v>56</v>
      </c>
      <c r="K327" s="41" t="s">
        <v>164</v>
      </c>
      <c r="L327" s="41" t="s">
        <v>58</v>
      </c>
      <c r="M327" s="42" t="s">
        <v>102</v>
      </c>
      <c r="N327" s="43" t="s">
        <v>21</v>
      </c>
    </row>
    <row r="328" spans="1:14" ht="38.25">
      <c r="A328" s="35" t="s">
        <v>777</v>
      </c>
      <c r="B328" s="35" t="s">
        <v>247</v>
      </c>
      <c r="C328" s="36" t="s">
        <v>569</v>
      </c>
      <c r="D328" s="37" t="s">
        <v>53</v>
      </c>
      <c r="E328" s="37">
        <v>2</v>
      </c>
      <c r="F328" s="38">
        <v>144</v>
      </c>
      <c r="G328" s="39" t="s">
        <v>54</v>
      </c>
      <c r="H328" s="40">
        <v>46143</v>
      </c>
      <c r="I328" s="41" t="s">
        <v>55</v>
      </c>
      <c r="J328" s="41" t="s">
        <v>56</v>
      </c>
      <c r="K328" s="41" t="s">
        <v>164</v>
      </c>
      <c r="L328" s="41" t="s">
        <v>58</v>
      </c>
      <c r="M328" s="42" t="s">
        <v>59</v>
      </c>
      <c r="N328" s="43" t="s">
        <v>21</v>
      </c>
    </row>
    <row r="329" spans="1:14" ht="38.25">
      <c r="A329" s="35" t="s">
        <v>778</v>
      </c>
      <c r="B329" s="35" t="s">
        <v>775</v>
      </c>
      <c r="C329" s="36" t="s">
        <v>779</v>
      </c>
      <c r="D329" s="37" t="s">
        <v>53</v>
      </c>
      <c r="E329" s="37">
        <v>2</v>
      </c>
      <c r="F329" s="38">
        <v>500</v>
      </c>
      <c r="G329" s="39" t="s">
        <v>54</v>
      </c>
      <c r="H329" s="40">
        <v>46174</v>
      </c>
      <c r="I329" s="41" t="s">
        <v>55</v>
      </c>
      <c r="J329" s="41" t="s">
        <v>56</v>
      </c>
      <c r="K329" s="41" t="s">
        <v>164</v>
      </c>
      <c r="L329" s="41" t="s">
        <v>58</v>
      </c>
      <c r="M329" s="42" t="s">
        <v>109</v>
      </c>
      <c r="N329" s="43" t="s">
        <v>21</v>
      </c>
    </row>
    <row r="330" spans="1:14" ht="38.25">
      <c r="A330" s="35" t="s">
        <v>782</v>
      </c>
      <c r="B330" s="35" t="s">
        <v>775</v>
      </c>
      <c r="C330" s="36" t="s">
        <v>783</v>
      </c>
      <c r="D330" s="37" t="s">
        <v>53</v>
      </c>
      <c r="E330" s="37">
        <v>3</v>
      </c>
      <c r="F330" s="38">
        <v>480</v>
      </c>
      <c r="G330" s="39" t="s">
        <v>54</v>
      </c>
      <c r="H330" s="40">
        <v>46174</v>
      </c>
      <c r="I330" s="41" t="s">
        <v>55</v>
      </c>
      <c r="J330" s="41" t="s">
        <v>56</v>
      </c>
      <c r="K330" s="41" t="s">
        <v>164</v>
      </c>
      <c r="L330" s="41" t="s">
        <v>58</v>
      </c>
      <c r="M330" s="42" t="s">
        <v>109</v>
      </c>
      <c r="N330" s="43" t="s">
        <v>21</v>
      </c>
    </row>
    <row r="331" spans="1:14" ht="38.25">
      <c r="A331" s="35" t="s">
        <v>784</v>
      </c>
      <c r="B331" s="35" t="s">
        <v>156</v>
      </c>
      <c r="C331" s="36" t="s">
        <v>785</v>
      </c>
      <c r="D331" s="37" t="s">
        <v>53</v>
      </c>
      <c r="E331" s="37">
        <v>12</v>
      </c>
      <c r="F331" s="38">
        <v>120</v>
      </c>
      <c r="G331" s="39" t="s">
        <v>54</v>
      </c>
      <c r="H331" s="40">
        <v>46143</v>
      </c>
      <c r="I331" s="41" t="s">
        <v>55</v>
      </c>
      <c r="J331" s="41" t="s">
        <v>56</v>
      </c>
      <c r="K331" s="41" t="s">
        <v>164</v>
      </c>
      <c r="L331" s="41" t="s">
        <v>58</v>
      </c>
      <c r="M331" s="42" t="s">
        <v>73</v>
      </c>
      <c r="N331" s="43" t="s">
        <v>21</v>
      </c>
    </row>
    <row r="332" spans="1:14" ht="38.25">
      <c r="A332" s="35" t="s">
        <v>786</v>
      </c>
      <c r="B332" s="35" t="s">
        <v>156</v>
      </c>
      <c r="C332" s="36" t="s">
        <v>787</v>
      </c>
      <c r="D332" s="37" t="s">
        <v>53</v>
      </c>
      <c r="E332" s="37">
        <v>12</v>
      </c>
      <c r="F332" s="38">
        <v>120</v>
      </c>
      <c r="G332" s="39" t="s">
        <v>54</v>
      </c>
      <c r="H332" s="40">
        <v>46143</v>
      </c>
      <c r="I332" s="41" t="s">
        <v>55</v>
      </c>
      <c r="J332" s="41" t="s">
        <v>56</v>
      </c>
      <c r="K332" s="41" t="s">
        <v>164</v>
      </c>
      <c r="L332" s="41" t="s">
        <v>58</v>
      </c>
      <c r="M332" s="42" t="s">
        <v>73</v>
      </c>
      <c r="N332" s="43" t="s">
        <v>21</v>
      </c>
    </row>
    <row r="333" spans="1:14" ht="38.25">
      <c r="A333" s="35" t="s">
        <v>788</v>
      </c>
      <c r="B333" s="35" t="s">
        <v>156</v>
      </c>
      <c r="C333" s="36" t="s">
        <v>789</v>
      </c>
      <c r="D333" s="37" t="s">
        <v>53</v>
      </c>
      <c r="E333" s="37">
        <v>12</v>
      </c>
      <c r="F333" s="38">
        <v>120</v>
      </c>
      <c r="G333" s="39" t="s">
        <v>54</v>
      </c>
      <c r="H333" s="40">
        <v>46143</v>
      </c>
      <c r="I333" s="41" t="s">
        <v>55</v>
      </c>
      <c r="J333" s="41" t="s">
        <v>56</v>
      </c>
      <c r="K333" s="41" t="s">
        <v>164</v>
      </c>
      <c r="L333" s="41" t="s">
        <v>58</v>
      </c>
      <c r="M333" s="42" t="s">
        <v>59</v>
      </c>
      <c r="N333" s="43" t="s">
        <v>21</v>
      </c>
    </row>
    <row r="334" spans="1:14" ht="38.25">
      <c r="A334" s="35" t="s">
        <v>790</v>
      </c>
      <c r="B334" s="35" t="s">
        <v>156</v>
      </c>
      <c r="C334" s="36" t="s">
        <v>791</v>
      </c>
      <c r="D334" s="37" t="s">
        <v>53</v>
      </c>
      <c r="E334" s="37">
        <v>12</v>
      </c>
      <c r="F334" s="38">
        <v>120</v>
      </c>
      <c r="G334" s="39" t="s">
        <v>54</v>
      </c>
      <c r="H334" s="40">
        <v>46143</v>
      </c>
      <c r="I334" s="41" t="s">
        <v>55</v>
      </c>
      <c r="J334" s="41" t="s">
        <v>56</v>
      </c>
      <c r="K334" s="41" t="s">
        <v>164</v>
      </c>
      <c r="L334" s="41" t="s">
        <v>58</v>
      </c>
      <c r="M334" s="42" t="s">
        <v>59</v>
      </c>
      <c r="N334" s="43" t="s">
        <v>21</v>
      </c>
    </row>
    <row r="335" spans="1:14" ht="38.25">
      <c r="A335" s="35" t="s">
        <v>792</v>
      </c>
      <c r="B335" s="35" t="s">
        <v>317</v>
      </c>
      <c r="C335" s="36" t="s">
        <v>793</v>
      </c>
      <c r="D335" s="37" t="s">
        <v>53</v>
      </c>
      <c r="E335" s="37">
        <v>4</v>
      </c>
      <c r="F335" s="38">
        <v>120</v>
      </c>
      <c r="G335" s="39" t="s">
        <v>54</v>
      </c>
      <c r="H335" s="40">
        <v>46143</v>
      </c>
      <c r="I335" s="41" t="s">
        <v>55</v>
      </c>
      <c r="J335" s="41" t="s">
        <v>56</v>
      </c>
      <c r="K335" s="41" t="s">
        <v>164</v>
      </c>
      <c r="L335" s="41" t="s">
        <v>58</v>
      </c>
      <c r="M335" s="42" t="s">
        <v>102</v>
      </c>
      <c r="N335" s="43" t="s">
        <v>21</v>
      </c>
    </row>
    <row r="336" spans="1:14" ht="38.25">
      <c r="A336" s="35" t="s">
        <v>794</v>
      </c>
      <c r="B336" s="35" t="s">
        <v>172</v>
      </c>
      <c r="C336" s="36" t="s">
        <v>793</v>
      </c>
      <c r="D336" s="37" t="s">
        <v>53</v>
      </c>
      <c r="E336" s="37">
        <v>4</v>
      </c>
      <c r="F336" s="38">
        <v>120</v>
      </c>
      <c r="G336" s="39" t="s">
        <v>54</v>
      </c>
      <c r="H336" s="40">
        <v>46143</v>
      </c>
      <c r="I336" s="41" t="s">
        <v>55</v>
      </c>
      <c r="J336" s="41" t="s">
        <v>56</v>
      </c>
      <c r="K336" s="41" t="s">
        <v>164</v>
      </c>
      <c r="L336" s="41" t="s">
        <v>58</v>
      </c>
      <c r="M336" s="42" t="s">
        <v>102</v>
      </c>
      <c r="N336" s="43" t="s">
        <v>21</v>
      </c>
    </row>
    <row r="337" spans="1:14" ht="38.25">
      <c r="A337" s="35" t="s">
        <v>795</v>
      </c>
      <c r="B337" s="35" t="s">
        <v>283</v>
      </c>
      <c r="C337" s="36" t="s">
        <v>724</v>
      </c>
      <c r="D337" s="37" t="s">
        <v>53</v>
      </c>
      <c r="E337" s="37">
        <v>2</v>
      </c>
      <c r="F337" s="38">
        <v>118</v>
      </c>
      <c r="G337" s="39" t="s">
        <v>54</v>
      </c>
      <c r="H337" s="40">
        <v>46143</v>
      </c>
      <c r="I337" s="41" t="s">
        <v>55</v>
      </c>
      <c r="J337" s="41" t="s">
        <v>56</v>
      </c>
      <c r="K337" s="41" t="s">
        <v>164</v>
      </c>
      <c r="L337" s="41" t="s">
        <v>58</v>
      </c>
      <c r="M337" s="42" t="s">
        <v>59</v>
      </c>
      <c r="N337" s="43" t="s">
        <v>21</v>
      </c>
    </row>
    <row r="338" spans="1:14" ht="38.25">
      <c r="A338" s="35" t="s">
        <v>796</v>
      </c>
      <c r="B338" s="35" t="s">
        <v>161</v>
      </c>
      <c r="C338" s="36" t="s">
        <v>724</v>
      </c>
      <c r="D338" s="37" t="s">
        <v>53</v>
      </c>
      <c r="E338" s="37">
        <v>2</v>
      </c>
      <c r="F338" s="38">
        <v>118</v>
      </c>
      <c r="G338" s="39" t="s">
        <v>54</v>
      </c>
      <c r="H338" s="40">
        <v>46143</v>
      </c>
      <c r="I338" s="41" t="s">
        <v>55</v>
      </c>
      <c r="J338" s="41" t="s">
        <v>56</v>
      </c>
      <c r="K338" s="41" t="s">
        <v>164</v>
      </c>
      <c r="L338" s="41" t="s">
        <v>58</v>
      </c>
      <c r="M338" s="42" t="s">
        <v>59</v>
      </c>
      <c r="N338" s="43" t="s">
        <v>21</v>
      </c>
    </row>
    <row r="339" spans="1:14" ht="38.25">
      <c r="A339" s="35" t="s">
        <v>797</v>
      </c>
      <c r="B339" s="35" t="s">
        <v>156</v>
      </c>
      <c r="C339" s="36" t="s">
        <v>798</v>
      </c>
      <c r="D339" s="37" t="s">
        <v>53</v>
      </c>
      <c r="E339" s="37">
        <v>10</v>
      </c>
      <c r="F339" s="38">
        <v>110</v>
      </c>
      <c r="G339" s="39" t="s">
        <v>54</v>
      </c>
      <c r="H339" s="40">
        <v>46143</v>
      </c>
      <c r="I339" s="41" t="s">
        <v>55</v>
      </c>
      <c r="J339" s="41" t="s">
        <v>56</v>
      </c>
      <c r="K339" s="41" t="s">
        <v>164</v>
      </c>
      <c r="L339" s="41" t="s">
        <v>58</v>
      </c>
      <c r="M339" s="42" t="s">
        <v>136</v>
      </c>
      <c r="N339" s="43" t="s">
        <v>21</v>
      </c>
    </row>
    <row r="340" spans="1:14" ht="38.25">
      <c r="A340" s="35" t="s">
        <v>799</v>
      </c>
      <c r="B340" s="35" t="s">
        <v>156</v>
      </c>
      <c r="C340" s="36" t="s">
        <v>800</v>
      </c>
      <c r="D340" s="37" t="s">
        <v>53</v>
      </c>
      <c r="E340" s="37">
        <v>5</v>
      </c>
      <c r="F340" s="38">
        <v>101.85</v>
      </c>
      <c r="G340" s="39" t="s">
        <v>54</v>
      </c>
      <c r="H340" s="40">
        <v>46143</v>
      </c>
      <c r="I340" s="41" t="s">
        <v>55</v>
      </c>
      <c r="J340" s="41" t="s">
        <v>56</v>
      </c>
      <c r="K340" s="41" t="s">
        <v>164</v>
      </c>
      <c r="L340" s="41" t="s">
        <v>58</v>
      </c>
      <c r="M340" s="42" t="s">
        <v>102</v>
      </c>
      <c r="N340" s="43" t="s">
        <v>21</v>
      </c>
    </row>
    <row r="341" spans="1:14" ht="38.25">
      <c r="A341" s="35" t="s">
        <v>801</v>
      </c>
      <c r="B341" s="35" t="s">
        <v>156</v>
      </c>
      <c r="C341" s="36" t="s">
        <v>802</v>
      </c>
      <c r="D341" s="37" t="s">
        <v>53</v>
      </c>
      <c r="E341" s="37">
        <v>4</v>
      </c>
      <c r="F341" s="38">
        <v>100</v>
      </c>
      <c r="G341" s="39" t="s">
        <v>54</v>
      </c>
      <c r="H341" s="40">
        <v>46143</v>
      </c>
      <c r="I341" s="41" t="s">
        <v>55</v>
      </c>
      <c r="J341" s="41" t="s">
        <v>56</v>
      </c>
      <c r="K341" s="41" t="s">
        <v>164</v>
      </c>
      <c r="L341" s="41" t="s">
        <v>58</v>
      </c>
      <c r="M341" s="42" t="s">
        <v>73</v>
      </c>
      <c r="N341" s="43" t="s">
        <v>21</v>
      </c>
    </row>
    <row r="342" spans="1:14" ht="38.25">
      <c r="A342" s="35" t="s">
        <v>803</v>
      </c>
      <c r="B342" s="35" t="s">
        <v>156</v>
      </c>
      <c r="C342" s="36" t="s">
        <v>804</v>
      </c>
      <c r="D342" s="37" t="s">
        <v>53</v>
      </c>
      <c r="E342" s="37">
        <v>2</v>
      </c>
      <c r="F342" s="38">
        <v>100</v>
      </c>
      <c r="G342" s="39" t="s">
        <v>54</v>
      </c>
      <c r="H342" s="40">
        <v>46143</v>
      </c>
      <c r="I342" s="41" t="s">
        <v>55</v>
      </c>
      <c r="J342" s="41" t="s">
        <v>56</v>
      </c>
      <c r="K342" s="41" t="s">
        <v>164</v>
      </c>
      <c r="L342" s="41" t="s">
        <v>58</v>
      </c>
      <c r="M342" s="42" t="s">
        <v>102</v>
      </c>
      <c r="N342" s="43" t="s">
        <v>21</v>
      </c>
    </row>
    <row r="343" spans="1:14" ht="38.25">
      <c r="A343" s="35" t="s">
        <v>805</v>
      </c>
      <c r="B343" s="35" t="s">
        <v>156</v>
      </c>
      <c r="C343" s="36" t="s">
        <v>806</v>
      </c>
      <c r="D343" s="37" t="s">
        <v>807</v>
      </c>
      <c r="E343" s="37">
        <v>10</v>
      </c>
      <c r="F343" s="38">
        <v>100</v>
      </c>
      <c r="G343" s="39" t="s">
        <v>54</v>
      </c>
      <c r="H343" s="40">
        <v>46143</v>
      </c>
      <c r="I343" s="41" t="s">
        <v>55</v>
      </c>
      <c r="J343" s="41" t="s">
        <v>56</v>
      </c>
      <c r="K343" s="41" t="s">
        <v>164</v>
      </c>
      <c r="L343" s="41" t="s">
        <v>58</v>
      </c>
      <c r="M343" s="42" t="s">
        <v>109</v>
      </c>
      <c r="N343" s="43" t="s">
        <v>21</v>
      </c>
    </row>
    <row r="344" spans="1:14" ht="38.25">
      <c r="A344" s="35" t="s">
        <v>809</v>
      </c>
      <c r="B344" s="35" t="s">
        <v>237</v>
      </c>
      <c r="C344" s="36" t="s">
        <v>810</v>
      </c>
      <c r="D344" s="37" t="s">
        <v>53</v>
      </c>
      <c r="E344" s="37">
        <v>2</v>
      </c>
      <c r="F344" s="38">
        <v>100</v>
      </c>
      <c r="G344" s="39" t="s">
        <v>54</v>
      </c>
      <c r="H344" s="40">
        <v>46143</v>
      </c>
      <c r="I344" s="41" t="s">
        <v>55</v>
      </c>
      <c r="J344" s="41" t="s">
        <v>56</v>
      </c>
      <c r="K344" s="41" t="s">
        <v>164</v>
      </c>
      <c r="L344" s="41" t="s">
        <v>58</v>
      </c>
      <c r="M344" s="42" t="s">
        <v>153</v>
      </c>
      <c r="N344" s="43" t="s">
        <v>21</v>
      </c>
    </row>
    <row r="345" spans="1:14" ht="38.25">
      <c r="A345" s="35" t="s">
        <v>811</v>
      </c>
      <c r="B345" s="35" t="s">
        <v>169</v>
      </c>
      <c r="C345" s="36" t="s">
        <v>810</v>
      </c>
      <c r="D345" s="37" t="s">
        <v>53</v>
      </c>
      <c r="E345" s="37">
        <v>2</v>
      </c>
      <c r="F345" s="38">
        <v>100</v>
      </c>
      <c r="G345" s="39" t="s">
        <v>54</v>
      </c>
      <c r="H345" s="40">
        <v>46143</v>
      </c>
      <c r="I345" s="41" t="s">
        <v>55</v>
      </c>
      <c r="J345" s="41" t="s">
        <v>56</v>
      </c>
      <c r="K345" s="41" t="s">
        <v>164</v>
      </c>
      <c r="L345" s="41" t="s">
        <v>58</v>
      </c>
      <c r="M345" s="42" t="s">
        <v>153</v>
      </c>
      <c r="N345" s="43" t="s">
        <v>21</v>
      </c>
    </row>
    <row r="346" spans="1:14" ht="38.25">
      <c r="A346" s="35" t="s">
        <v>812</v>
      </c>
      <c r="B346" s="35" t="s">
        <v>283</v>
      </c>
      <c r="C346" s="36" t="s">
        <v>740</v>
      </c>
      <c r="D346" s="37" t="s">
        <v>53</v>
      </c>
      <c r="E346" s="37">
        <v>2</v>
      </c>
      <c r="F346" s="38">
        <v>100</v>
      </c>
      <c r="G346" s="39" t="s">
        <v>54</v>
      </c>
      <c r="H346" s="40">
        <v>46143</v>
      </c>
      <c r="I346" s="41" t="s">
        <v>55</v>
      </c>
      <c r="J346" s="41" t="s">
        <v>56</v>
      </c>
      <c r="K346" s="41" t="s">
        <v>164</v>
      </c>
      <c r="L346" s="41" t="s">
        <v>58</v>
      </c>
      <c r="M346" s="42" t="s">
        <v>73</v>
      </c>
      <c r="N346" s="43" t="s">
        <v>21</v>
      </c>
    </row>
    <row r="347" spans="1:14" ht="38.25">
      <c r="A347" s="35" t="s">
        <v>813</v>
      </c>
      <c r="B347" s="35" t="s">
        <v>233</v>
      </c>
      <c r="C347" s="36" t="s">
        <v>549</v>
      </c>
      <c r="D347" s="37" t="s">
        <v>53</v>
      </c>
      <c r="E347" s="37">
        <v>1</v>
      </c>
      <c r="F347" s="38">
        <v>100</v>
      </c>
      <c r="G347" s="39" t="s">
        <v>54</v>
      </c>
      <c r="H347" s="40">
        <v>46143</v>
      </c>
      <c r="I347" s="41" t="s">
        <v>55</v>
      </c>
      <c r="J347" s="41" t="s">
        <v>56</v>
      </c>
      <c r="K347" s="41" t="s">
        <v>164</v>
      </c>
      <c r="L347" s="41" t="s">
        <v>58</v>
      </c>
      <c r="M347" s="42" t="s">
        <v>59</v>
      </c>
      <c r="N347" s="43" t="s">
        <v>21</v>
      </c>
    </row>
    <row r="348" spans="1:14" ht="38.25">
      <c r="A348" s="35" t="s">
        <v>814</v>
      </c>
      <c r="B348" s="35" t="s">
        <v>317</v>
      </c>
      <c r="C348" s="36" t="s">
        <v>751</v>
      </c>
      <c r="D348" s="37" t="s">
        <v>53</v>
      </c>
      <c r="E348" s="37">
        <v>2</v>
      </c>
      <c r="F348" s="38">
        <v>100</v>
      </c>
      <c r="G348" s="39" t="s">
        <v>54</v>
      </c>
      <c r="H348" s="40">
        <v>46143</v>
      </c>
      <c r="I348" s="41" t="s">
        <v>55</v>
      </c>
      <c r="J348" s="41" t="s">
        <v>56</v>
      </c>
      <c r="K348" s="41" t="s">
        <v>164</v>
      </c>
      <c r="L348" s="41" t="s">
        <v>58</v>
      </c>
      <c r="M348" s="42" t="s">
        <v>102</v>
      </c>
      <c r="N348" s="43" t="s">
        <v>21</v>
      </c>
    </row>
    <row r="349" spans="1:14" ht="38.25">
      <c r="A349" s="35" t="s">
        <v>815</v>
      </c>
      <c r="B349" s="35" t="s">
        <v>317</v>
      </c>
      <c r="C349" s="36" t="s">
        <v>816</v>
      </c>
      <c r="D349" s="37" t="s">
        <v>53</v>
      </c>
      <c r="E349" s="37">
        <v>4</v>
      </c>
      <c r="F349" s="38">
        <v>96</v>
      </c>
      <c r="G349" s="39" t="s">
        <v>54</v>
      </c>
      <c r="H349" s="40">
        <v>46143</v>
      </c>
      <c r="I349" s="41" t="s">
        <v>55</v>
      </c>
      <c r="J349" s="41" t="s">
        <v>56</v>
      </c>
      <c r="K349" s="41" t="s">
        <v>164</v>
      </c>
      <c r="L349" s="41" t="s">
        <v>58</v>
      </c>
      <c r="M349" s="69" t="s">
        <v>102</v>
      </c>
      <c r="N349" s="43" t="s">
        <v>21</v>
      </c>
    </row>
    <row r="350" spans="1:14" ht="38.25">
      <c r="A350" s="35" t="s">
        <v>817</v>
      </c>
      <c r="B350" s="35" t="s">
        <v>245</v>
      </c>
      <c r="C350" s="36" t="s">
        <v>816</v>
      </c>
      <c r="D350" s="37" t="s">
        <v>53</v>
      </c>
      <c r="E350" s="37">
        <v>3</v>
      </c>
      <c r="F350" s="38">
        <v>72</v>
      </c>
      <c r="G350" s="39" t="s">
        <v>54</v>
      </c>
      <c r="H350" s="40">
        <v>46143</v>
      </c>
      <c r="I350" s="41" t="s">
        <v>55</v>
      </c>
      <c r="J350" s="41" t="s">
        <v>56</v>
      </c>
      <c r="K350" s="41" t="s">
        <v>164</v>
      </c>
      <c r="L350" s="41" t="s">
        <v>58</v>
      </c>
      <c r="M350" s="69" t="s">
        <v>102</v>
      </c>
      <c r="N350" s="43" t="s">
        <v>21</v>
      </c>
    </row>
    <row r="351" spans="1:14" ht="38.25">
      <c r="A351" s="35" t="s">
        <v>818</v>
      </c>
      <c r="B351" s="35" t="s">
        <v>156</v>
      </c>
      <c r="C351" s="36" t="s">
        <v>819</v>
      </c>
      <c r="D351" s="37" t="s">
        <v>53</v>
      </c>
      <c r="E351" s="37">
        <v>1</v>
      </c>
      <c r="F351" s="38">
        <v>70</v>
      </c>
      <c r="G351" s="39" t="s">
        <v>54</v>
      </c>
      <c r="H351" s="40">
        <v>46143</v>
      </c>
      <c r="I351" s="41" t="s">
        <v>55</v>
      </c>
      <c r="J351" s="41" t="s">
        <v>56</v>
      </c>
      <c r="K351" s="41" t="s">
        <v>164</v>
      </c>
      <c r="L351" s="41" t="s">
        <v>58</v>
      </c>
      <c r="M351" s="42" t="s">
        <v>73</v>
      </c>
      <c r="N351" s="43" t="s">
        <v>21</v>
      </c>
    </row>
    <row r="352" spans="1:14" ht="38.25">
      <c r="A352" s="35" t="s">
        <v>820</v>
      </c>
      <c r="B352" s="35" t="s">
        <v>156</v>
      </c>
      <c r="C352" s="36" t="s">
        <v>821</v>
      </c>
      <c r="D352" s="37" t="s">
        <v>53</v>
      </c>
      <c r="E352" s="37">
        <v>10</v>
      </c>
      <c r="F352" s="38">
        <v>50</v>
      </c>
      <c r="G352" s="39" t="s">
        <v>54</v>
      </c>
      <c r="H352" s="40">
        <v>46143</v>
      </c>
      <c r="I352" s="41" t="s">
        <v>55</v>
      </c>
      <c r="J352" s="41" t="s">
        <v>56</v>
      </c>
      <c r="K352" s="41" t="s">
        <v>164</v>
      </c>
      <c r="L352" s="41" t="s">
        <v>58</v>
      </c>
      <c r="M352" s="42" t="s">
        <v>109</v>
      </c>
      <c r="N352" s="43" t="s">
        <v>21</v>
      </c>
    </row>
    <row r="353" spans="1:14" ht="38.25">
      <c r="A353" s="35" t="s">
        <v>822</v>
      </c>
      <c r="B353" s="35" t="s">
        <v>156</v>
      </c>
      <c r="C353" s="36" t="s">
        <v>823</v>
      </c>
      <c r="D353" s="37" t="s">
        <v>824</v>
      </c>
      <c r="E353" s="37">
        <v>1</v>
      </c>
      <c r="F353" s="38">
        <v>50</v>
      </c>
      <c r="G353" s="39" t="s">
        <v>54</v>
      </c>
      <c r="H353" s="40">
        <v>46143</v>
      </c>
      <c r="I353" s="41" t="s">
        <v>55</v>
      </c>
      <c r="J353" s="41" t="s">
        <v>56</v>
      </c>
      <c r="K353" s="41" t="s">
        <v>164</v>
      </c>
      <c r="L353" s="41" t="s">
        <v>58</v>
      </c>
      <c r="M353" s="42" t="s">
        <v>109</v>
      </c>
      <c r="N353" s="43" t="s">
        <v>21</v>
      </c>
    </row>
    <row r="354" spans="1:14" ht="38.25">
      <c r="A354" s="35" t="s">
        <v>825</v>
      </c>
      <c r="B354" s="35" t="s">
        <v>161</v>
      </c>
      <c r="C354" s="36" t="s">
        <v>611</v>
      </c>
      <c r="D354" s="37" t="s">
        <v>826</v>
      </c>
      <c r="E354" s="37">
        <v>1</v>
      </c>
      <c r="F354" s="38">
        <v>50</v>
      </c>
      <c r="G354" s="39" t="s">
        <v>54</v>
      </c>
      <c r="H354" s="40">
        <v>46143</v>
      </c>
      <c r="I354" s="41" t="s">
        <v>55</v>
      </c>
      <c r="J354" s="41" t="s">
        <v>56</v>
      </c>
      <c r="K354" s="41" t="s">
        <v>164</v>
      </c>
      <c r="L354" s="41" t="s">
        <v>58</v>
      </c>
      <c r="M354" s="42" t="s">
        <v>73</v>
      </c>
      <c r="N354" s="43" t="s">
        <v>21</v>
      </c>
    </row>
    <row r="355" spans="1:14" ht="38.25">
      <c r="A355" s="35" t="s">
        <v>827</v>
      </c>
      <c r="B355" s="35" t="s">
        <v>172</v>
      </c>
      <c r="C355" s="36" t="s">
        <v>611</v>
      </c>
      <c r="D355" s="37" t="s">
        <v>828</v>
      </c>
      <c r="E355" s="37">
        <v>1</v>
      </c>
      <c r="F355" s="38">
        <v>50</v>
      </c>
      <c r="G355" s="39" t="s">
        <v>54</v>
      </c>
      <c r="H355" s="40">
        <v>46143</v>
      </c>
      <c r="I355" s="41" t="s">
        <v>55</v>
      </c>
      <c r="J355" s="41" t="s">
        <v>56</v>
      </c>
      <c r="K355" s="41" t="s">
        <v>164</v>
      </c>
      <c r="L355" s="41" t="s">
        <v>58</v>
      </c>
      <c r="M355" s="42" t="s">
        <v>73</v>
      </c>
      <c r="N355" s="43" t="s">
        <v>21</v>
      </c>
    </row>
    <row r="356" spans="1:14" ht="38.25">
      <c r="A356" s="35" t="s">
        <v>829</v>
      </c>
      <c r="B356" s="35" t="s">
        <v>156</v>
      </c>
      <c r="C356" s="36" t="s">
        <v>830</v>
      </c>
      <c r="D356" s="37" t="s">
        <v>53</v>
      </c>
      <c r="E356" s="37">
        <v>2</v>
      </c>
      <c r="F356" s="38">
        <v>50</v>
      </c>
      <c r="G356" s="39" t="s">
        <v>54</v>
      </c>
      <c r="H356" s="40">
        <v>46143</v>
      </c>
      <c r="I356" s="41" t="s">
        <v>55</v>
      </c>
      <c r="J356" s="41" t="s">
        <v>56</v>
      </c>
      <c r="K356" s="41" t="s">
        <v>164</v>
      </c>
      <c r="L356" s="41" t="s">
        <v>58</v>
      </c>
      <c r="M356" s="69" t="s">
        <v>102</v>
      </c>
      <c r="N356" s="43" t="s">
        <v>21</v>
      </c>
    </row>
    <row r="357" spans="1:14" ht="38.25">
      <c r="A357" s="35" t="s">
        <v>831</v>
      </c>
      <c r="B357" s="35" t="s">
        <v>250</v>
      </c>
      <c r="C357" s="36" t="s">
        <v>832</v>
      </c>
      <c r="D357" s="37" t="s">
        <v>53</v>
      </c>
      <c r="E357" s="37">
        <v>25</v>
      </c>
      <c r="F357" s="38">
        <v>50</v>
      </c>
      <c r="G357" s="39" t="s">
        <v>54</v>
      </c>
      <c r="H357" s="40">
        <v>46143</v>
      </c>
      <c r="I357" s="41" t="s">
        <v>55</v>
      </c>
      <c r="J357" s="41" t="s">
        <v>56</v>
      </c>
      <c r="K357" s="41" t="s">
        <v>164</v>
      </c>
      <c r="L357" s="41" t="s">
        <v>58</v>
      </c>
      <c r="M357" s="69" t="s">
        <v>102</v>
      </c>
      <c r="N357" s="43" t="s">
        <v>21</v>
      </c>
    </row>
    <row r="358" spans="1:14" ht="38.25">
      <c r="A358" s="35" t="s">
        <v>833</v>
      </c>
      <c r="B358" s="35" t="s">
        <v>156</v>
      </c>
      <c r="C358" s="36" t="s">
        <v>834</v>
      </c>
      <c r="D358" s="37" t="s">
        <v>53</v>
      </c>
      <c r="E358" s="37">
        <v>1000</v>
      </c>
      <c r="F358" s="38">
        <v>50</v>
      </c>
      <c r="G358" s="39" t="s">
        <v>54</v>
      </c>
      <c r="H358" s="40">
        <v>46143</v>
      </c>
      <c r="I358" s="41" t="s">
        <v>55</v>
      </c>
      <c r="J358" s="41" t="s">
        <v>56</v>
      </c>
      <c r="K358" s="41" t="s">
        <v>164</v>
      </c>
      <c r="L358" s="41" t="s">
        <v>58</v>
      </c>
      <c r="M358" s="42" t="s">
        <v>73</v>
      </c>
      <c r="N358" s="43" t="s">
        <v>21</v>
      </c>
    </row>
    <row r="359" spans="1:14" ht="38.25">
      <c r="A359" s="35" t="s">
        <v>835</v>
      </c>
      <c r="B359" s="35" t="s">
        <v>156</v>
      </c>
      <c r="C359" s="36" t="s">
        <v>836</v>
      </c>
      <c r="D359" s="37" t="s">
        <v>53</v>
      </c>
      <c r="E359" s="37">
        <v>2</v>
      </c>
      <c r="F359" s="38">
        <v>30</v>
      </c>
      <c r="G359" s="39" t="s">
        <v>54</v>
      </c>
      <c r="H359" s="40">
        <v>46143</v>
      </c>
      <c r="I359" s="41" t="s">
        <v>55</v>
      </c>
      <c r="J359" s="41" t="s">
        <v>56</v>
      </c>
      <c r="K359" s="41" t="s">
        <v>164</v>
      </c>
      <c r="L359" s="41" t="s">
        <v>58</v>
      </c>
      <c r="M359" s="42" t="s">
        <v>109</v>
      </c>
      <c r="N359" s="43" t="s">
        <v>21</v>
      </c>
    </row>
    <row r="360" spans="1:14" ht="38.25">
      <c r="A360" s="35" t="s">
        <v>837</v>
      </c>
      <c r="B360" s="35" t="s">
        <v>250</v>
      </c>
      <c r="C360" s="36" t="s">
        <v>838</v>
      </c>
      <c r="D360" s="37" t="s">
        <v>53</v>
      </c>
      <c r="E360" s="37">
        <v>1</v>
      </c>
      <c r="F360" s="38">
        <v>30</v>
      </c>
      <c r="G360" s="39" t="s">
        <v>54</v>
      </c>
      <c r="H360" s="40">
        <v>46143</v>
      </c>
      <c r="I360" s="41" t="s">
        <v>55</v>
      </c>
      <c r="J360" s="41" t="s">
        <v>56</v>
      </c>
      <c r="K360" s="41" t="s">
        <v>164</v>
      </c>
      <c r="L360" s="41" t="s">
        <v>58</v>
      </c>
      <c r="M360" s="69" t="s">
        <v>102</v>
      </c>
      <c r="N360" s="43" t="s">
        <v>21</v>
      </c>
    </row>
    <row r="361" spans="1:14" ht="38.25">
      <c r="A361" s="35" t="s">
        <v>839</v>
      </c>
      <c r="B361" s="35" t="s">
        <v>51</v>
      </c>
      <c r="C361" s="59" t="s">
        <v>840</v>
      </c>
      <c r="D361" s="37" t="s">
        <v>53</v>
      </c>
      <c r="E361" s="37">
        <v>1</v>
      </c>
      <c r="F361" s="38">
        <v>100000</v>
      </c>
      <c r="G361" s="39" t="s">
        <v>54</v>
      </c>
      <c r="H361" s="40">
        <v>46266</v>
      </c>
      <c r="I361" s="41" t="s">
        <v>55</v>
      </c>
      <c r="J361" s="41" t="s">
        <v>56</v>
      </c>
      <c r="K361" s="41" t="s">
        <v>841</v>
      </c>
      <c r="L361" s="41" t="s">
        <v>91</v>
      </c>
      <c r="M361" s="42" t="s">
        <v>842</v>
      </c>
      <c r="N361" s="43" t="s">
        <v>21</v>
      </c>
    </row>
    <row r="362" spans="1:14" ht="63.75">
      <c r="A362" s="35" t="s">
        <v>843</v>
      </c>
      <c r="B362" s="35" t="s">
        <v>64</v>
      </c>
      <c r="C362" s="59" t="s">
        <v>844</v>
      </c>
      <c r="D362" s="37" t="s">
        <v>53</v>
      </c>
      <c r="E362" s="37">
        <v>1</v>
      </c>
      <c r="F362" s="38">
        <v>120000</v>
      </c>
      <c r="G362" s="39" t="s">
        <v>66</v>
      </c>
      <c r="H362" s="40">
        <v>46266</v>
      </c>
      <c r="I362" s="41" t="s">
        <v>55</v>
      </c>
      <c r="J362" s="41" t="s">
        <v>56</v>
      </c>
      <c r="K362" s="41" t="s">
        <v>845</v>
      </c>
      <c r="L362" s="41" t="s">
        <v>58</v>
      </c>
      <c r="M362" s="42" t="s">
        <v>846</v>
      </c>
      <c r="N362" s="43" t="s">
        <v>21</v>
      </c>
    </row>
    <row r="363" spans="1:14" ht="38.25">
      <c r="A363" s="35" t="s">
        <v>847</v>
      </c>
      <c r="B363" s="71" t="s">
        <v>848</v>
      </c>
      <c r="C363" s="36" t="s">
        <v>849</v>
      </c>
      <c r="D363" s="72" t="s">
        <v>53</v>
      </c>
      <c r="E363" s="72">
        <v>2</v>
      </c>
      <c r="F363" s="73">
        <v>4787.0600000000004</v>
      </c>
      <c r="G363" s="74" t="s">
        <v>54</v>
      </c>
      <c r="H363" s="40">
        <v>46266</v>
      </c>
      <c r="I363" s="75" t="s">
        <v>55</v>
      </c>
      <c r="J363" s="75" t="s">
        <v>56</v>
      </c>
      <c r="K363" s="75" t="s">
        <v>850</v>
      </c>
      <c r="L363" s="75" t="s">
        <v>58</v>
      </c>
      <c r="M363" s="64" t="s">
        <v>153</v>
      </c>
      <c r="N363" s="69" t="s">
        <v>21</v>
      </c>
    </row>
    <row r="364" spans="1:14" ht="38.25">
      <c r="A364" s="35" t="s">
        <v>853</v>
      </c>
      <c r="B364" s="71" t="s">
        <v>156</v>
      </c>
      <c r="C364" s="36" t="s">
        <v>854</v>
      </c>
      <c r="D364" s="72" t="s">
        <v>53</v>
      </c>
      <c r="E364" s="72">
        <v>1</v>
      </c>
      <c r="F364" s="73">
        <v>34000</v>
      </c>
      <c r="G364" s="74" t="s">
        <v>54</v>
      </c>
      <c r="H364" s="40">
        <v>46056</v>
      </c>
      <c r="I364" s="75" t="s">
        <v>55</v>
      </c>
      <c r="J364" s="75" t="s">
        <v>56</v>
      </c>
      <c r="K364" s="75" t="s">
        <v>850</v>
      </c>
      <c r="L364" s="75" t="s">
        <v>58</v>
      </c>
      <c r="M364" s="69" t="s">
        <v>102</v>
      </c>
      <c r="N364" s="69" t="s">
        <v>21</v>
      </c>
    </row>
    <row r="365" spans="1:14" ht="38.25">
      <c r="A365" s="35" t="s">
        <v>855</v>
      </c>
      <c r="B365" s="35" t="s">
        <v>856</v>
      </c>
      <c r="C365" s="59" t="s">
        <v>857</v>
      </c>
      <c r="D365" s="37" t="s">
        <v>53</v>
      </c>
      <c r="E365" s="80">
        <v>2</v>
      </c>
      <c r="F365" s="38">
        <v>14840000</v>
      </c>
      <c r="G365" s="39" t="s">
        <v>54</v>
      </c>
      <c r="H365" s="81">
        <v>46235</v>
      </c>
      <c r="I365" s="41" t="s">
        <v>101</v>
      </c>
      <c r="J365" s="41" t="s">
        <v>56</v>
      </c>
      <c r="K365" s="41" t="s">
        <v>858</v>
      </c>
      <c r="L365" s="41" t="s">
        <v>859</v>
      </c>
      <c r="M365" s="42" t="s">
        <v>860</v>
      </c>
      <c r="N365" s="43" t="s">
        <v>861</v>
      </c>
    </row>
    <row r="366" spans="1:14" ht="38.25">
      <c r="A366" s="35" t="s">
        <v>862</v>
      </c>
      <c r="B366" s="35" t="s">
        <v>856</v>
      </c>
      <c r="C366" s="59" t="s">
        <v>863</v>
      </c>
      <c r="D366" s="37" t="s">
        <v>53</v>
      </c>
      <c r="E366" s="80">
        <v>1</v>
      </c>
      <c r="F366" s="38">
        <v>20005183</v>
      </c>
      <c r="G366" s="39" t="s">
        <v>54</v>
      </c>
      <c r="H366" s="81">
        <v>46235</v>
      </c>
      <c r="I366" s="41" t="s">
        <v>101</v>
      </c>
      <c r="J366" s="41" t="s">
        <v>56</v>
      </c>
      <c r="K366" s="41" t="s">
        <v>864</v>
      </c>
      <c r="L366" s="41" t="s">
        <v>859</v>
      </c>
      <c r="M366" s="42" t="s">
        <v>865</v>
      </c>
      <c r="N366" s="43" t="s">
        <v>861</v>
      </c>
    </row>
    <row r="367" spans="1:14" ht="38.25">
      <c r="A367" s="35" t="s">
        <v>866</v>
      </c>
      <c r="B367" s="35" t="s">
        <v>856</v>
      </c>
      <c r="C367" s="59" t="s">
        <v>867</v>
      </c>
      <c r="D367" s="37" t="s">
        <v>53</v>
      </c>
      <c r="E367" s="80">
        <v>1</v>
      </c>
      <c r="F367" s="38">
        <v>11893984</v>
      </c>
      <c r="G367" s="39" t="s">
        <v>54</v>
      </c>
      <c r="H367" s="81">
        <v>46235</v>
      </c>
      <c r="I367" s="41" t="s">
        <v>101</v>
      </c>
      <c r="J367" s="41" t="s">
        <v>56</v>
      </c>
      <c r="K367" s="41" t="s">
        <v>864</v>
      </c>
      <c r="L367" s="41" t="s">
        <v>58</v>
      </c>
      <c r="M367" s="42" t="s">
        <v>865</v>
      </c>
      <c r="N367" s="43" t="s">
        <v>861</v>
      </c>
    </row>
    <row r="368" spans="1:14" ht="63.75">
      <c r="A368" s="35" t="s">
        <v>868</v>
      </c>
      <c r="B368" s="35" t="s">
        <v>856</v>
      </c>
      <c r="C368" s="59" t="s">
        <v>869</v>
      </c>
      <c r="D368" s="37" t="s">
        <v>53</v>
      </c>
      <c r="E368" s="80">
        <v>1</v>
      </c>
      <c r="F368" s="38">
        <v>407073</v>
      </c>
      <c r="G368" s="39" t="s">
        <v>54</v>
      </c>
      <c r="H368" s="81">
        <v>46235</v>
      </c>
      <c r="I368" s="41" t="s">
        <v>55</v>
      </c>
      <c r="J368" s="41" t="s">
        <v>56</v>
      </c>
      <c r="K368" s="41" t="s">
        <v>72</v>
      </c>
      <c r="L368" s="41" t="s">
        <v>859</v>
      </c>
      <c r="M368" s="42" t="s">
        <v>865</v>
      </c>
      <c r="N368" s="43" t="s">
        <v>861</v>
      </c>
    </row>
    <row r="369" spans="1:14" ht="63.75">
      <c r="A369" s="35" t="s">
        <v>870</v>
      </c>
      <c r="B369" s="35" t="s">
        <v>861</v>
      </c>
      <c r="C369" s="36" t="s">
        <v>871</v>
      </c>
      <c r="D369" s="37" t="s">
        <v>53</v>
      </c>
      <c r="E369" s="37">
        <v>1</v>
      </c>
      <c r="F369" s="38">
        <v>14900</v>
      </c>
      <c r="G369" s="39" t="s">
        <v>54</v>
      </c>
      <c r="H369" s="40">
        <v>46235</v>
      </c>
      <c r="I369" s="41" t="s">
        <v>55</v>
      </c>
      <c r="J369" s="41" t="s">
        <v>56</v>
      </c>
      <c r="K369" s="41" t="s">
        <v>72</v>
      </c>
      <c r="L369" s="41" t="s">
        <v>58</v>
      </c>
      <c r="M369" s="42" t="s">
        <v>148</v>
      </c>
      <c r="N369" s="43" t="s">
        <v>861</v>
      </c>
    </row>
    <row r="370" spans="1:14" ht="38.25">
      <c r="A370" s="35" t="s">
        <v>872</v>
      </c>
      <c r="B370" s="35" t="s">
        <v>856</v>
      </c>
      <c r="C370" s="59" t="s">
        <v>873</v>
      </c>
      <c r="D370" s="82" t="s">
        <v>53</v>
      </c>
      <c r="E370" s="82">
        <v>1</v>
      </c>
      <c r="F370" s="38">
        <v>725000</v>
      </c>
      <c r="G370" s="39" t="s">
        <v>54</v>
      </c>
      <c r="H370" s="81">
        <v>46235</v>
      </c>
      <c r="I370" s="41" t="s">
        <v>55</v>
      </c>
      <c r="J370" s="41" t="s">
        <v>56</v>
      </c>
      <c r="K370" s="41" t="s">
        <v>83</v>
      </c>
      <c r="L370" s="41" t="s">
        <v>859</v>
      </c>
      <c r="M370" s="42" t="s">
        <v>865</v>
      </c>
      <c r="N370" s="43" t="s">
        <v>861</v>
      </c>
    </row>
    <row r="371" spans="1:14" ht="38.25">
      <c r="A371" s="35" t="s">
        <v>874</v>
      </c>
      <c r="B371" s="35" t="s">
        <v>861</v>
      </c>
      <c r="C371" s="36" t="s">
        <v>140</v>
      </c>
      <c r="D371" s="37" t="s">
        <v>141</v>
      </c>
      <c r="E371" s="82">
        <v>1</v>
      </c>
      <c r="F371" s="38">
        <v>20000</v>
      </c>
      <c r="G371" s="39" t="s">
        <v>66</v>
      </c>
      <c r="H371" s="40">
        <v>46174</v>
      </c>
      <c r="I371" s="41" t="s">
        <v>55</v>
      </c>
      <c r="J371" s="41" t="s">
        <v>56</v>
      </c>
      <c r="K371" s="41" t="s">
        <v>142</v>
      </c>
      <c r="L371" s="41" t="s">
        <v>58</v>
      </c>
      <c r="M371" s="42" t="s">
        <v>875</v>
      </c>
      <c r="N371" s="43" t="s">
        <v>861</v>
      </c>
    </row>
    <row r="372" spans="1:14" ht="38.25">
      <c r="A372" s="35" t="s">
        <v>876</v>
      </c>
      <c r="B372" s="35" t="s">
        <v>861</v>
      </c>
      <c r="C372" s="36" t="s">
        <v>877</v>
      </c>
      <c r="D372" s="37" t="s">
        <v>53</v>
      </c>
      <c r="E372" s="82">
        <v>1</v>
      </c>
      <c r="F372" s="38">
        <v>5100</v>
      </c>
      <c r="G372" s="39" t="s">
        <v>54</v>
      </c>
      <c r="H372" s="40">
        <v>46143</v>
      </c>
      <c r="I372" s="41" t="s">
        <v>55</v>
      </c>
      <c r="J372" s="41" t="s">
        <v>56</v>
      </c>
      <c r="K372" s="41" t="s">
        <v>164</v>
      </c>
      <c r="L372" s="41" t="s">
        <v>91</v>
      </c>
      <c r="M372" s="42" t="s">
        <v>73</v>
      </c>
      <c r="N372" s="43" t="s">
        <v>861</v>
      </c>
    </row>
    <row r="373" spans="1:14" ht="38.25">
      <c r="A373" s="35" t="s">
        <v>878</v>
      </c>
      <c r="B373" s="35" t="s">
        <v>861</v>
      </c>
      <c r="C373" s="36" t="s">
        <v>879</v>
      </c>
      <c r="D373" s="37" t="s">
        <v>53</v>
      </c>
      <c r="E373" s="82">
        <v>1</v>
      </c>
      <c r="F373" s="38">
        <v>21372</v>
      </c>
      <c r="G373" s="39" t="s">
        <v>54</v>
      </c>
      <c r="H373" s="81">
        <v>46235</v>
      </c>
      <c r="I373" s="41" t="s">
        <v>55</v>
      </c>
      <c r="J373" s="41" t="s">
        <v>56</v>
      </c>
      <c r="K373" s="41" t="s">
        <v>841</v>
      </c>
      <c r="L373" s="41" t="s">
        <v>58</v>
      </c>
      <c r="M373" s="42" t="s">
        <v>59</v>
      </c>
      <c r="N373" s="43" t="s">
        <v>861</v>
      </c>
    </row>
    <row r="374" spans="1:14" ht="38.25">
      <c r="A374" s="35" t="s">
        <v>880</v>
      </c>
      <c r="B374" s="35" t="s">
        <v>861</v>
      </c>
      <c r="C374" s="36" t="s">
        <v>881</v>
      </c>
      <c r="D374" s="37" t="s">
        <v>53</v>
      </c>
      <c r="E374" s="82">
        <v>1</v>
      </c>
      <c r="F374" s="38">
        <v>10000</v>
      </c>
      <c r="G374" s="39" t="s">
        <v>54</v>
      </c>
      <c r="H374" s="81">
        <v>46235</v>
      </c>
      <c r="I374" s="41" t="s">
        <v>55</v>
      </c>
      <c r="J374" s="41" t="s">
        <v>56</v>
      </c>
      <c r="K374" s="41" t="s">
        <v>841</v>
      </c>
      <c r="L374" s="41" t="s">
        <v>58</v>
      </c>
      <c r="M374" s="42" t="s">
        <v>153</v>
      </c>
      <c r="N374" s="43" t="s">
        <v>861</v>
      </c>
    </row>
    <row r="375" spans="1:14" ht="38.25">
      <c r="A375" s="35" t="s">
        <v>882</v>
      </c>
      <c r="B375" s="35" t="s">
        <v>861</v>
      </c>
      <c r="C375" s="36" t="s">
        <v>883</v>
      </c>
      <c r="D375" s="37" t="s">
        <v>53</v>
      </c>
      <c r="E375" s="37">
        <v>2</v>
      </c>
      <c r="F375" s="38">
        <v>3209.76</v>
      </c>
      <c r="G375" s="39" t="s">
        <v>54</v>
      </c>
      <c r="H375" s="40">
        <v>46266</v>
      </c>
      <c r="I375" s="41" t="s">
        <v>101</v>
      </c>
      <c r="J375" s="75" t="s">
        <v>56</v>
      </c>
      <c r="K375" s="75" t="s">
        <v>858</v>
      </c>
      <c r="L375" s="75" t="s">
        <v>58</v>
      </c>
      <c r="M375" s="42" t="s">
        <v>102</v>
      </c>
      <c r="N375" s="43" t="s">
        <v>884</v>
      </c>
    </row>
    <row r="376" spans="1:14" ht="38.25">
      <c r="A376" s="35" t="s">
        <v>887</v>
      </c>
      <c r="B376" s="71" t="s">
        <v>888</v>
      </c>
      <c r="C376" s="59" t="s">
        <v>889</v>
      </c>
      <c r="D376" s="72" t="s">
        <v>53</v>
      </c>
      <c r="E376" s="72">
        <v>2</v>
      </c>
      <c r="F376" s="73">
        <v>118000</v>
      </c>
      <c r="G376" s="74" t="s">
        <v>54</v>
      </c>
      <c r="H376" s="40">
        <v>46266</v>
      </c>
      <c r="I376" s="75" t="s">
        <v>101</v>
      </c>
      <c r="J376" s="75" t="s">
        <v>56</v>
      </c>
      <c r="K376" s="75" t="s">
        <v>858</v>
      </c>
      <c r="L376" s="75" t="s">
        <v>91</v>
      </c>
      <c r="M376" s="42" t="s">
        <v>890</v>
      </c>
      <c r="N376" s="69" t="s">
        <v>884</v>
      </c>
    </row>
    <row r="377" spans="1:14" ht="38.25">
      <c r="A377" s="35" t="s">
        <v>893</v>
      </c>
      <c r="B377" s="71" t="s">
        <v>894</v>
      </c>
      <c r="C377" s="36" t="s">
        <v>895</v>
      </c>
      <c r="D377" s="72" t="s">
        <v>53</v>
      </c>
      <c r="E377" s="72">
        <v>6</v>
      </c>
      <c r="F377" s="73">
        <v>270000</v>
      </c>
      <c r="G377" s="74" t="s">
        <v>54</v>
      </c>
      <c r="H377" s="86">
        <v>46143</v>
      </c>
      <c r="I377" s="75" t="s">
        <v>101</v>
      </c>
      <c r="J377" s="75" t="s">
        <v>56</v>
      </c>
      <c r="K377" s="75" t="s">
        <v>858</v>
      </c>
      <c r="L377" s="75" t="s">
        <v>91</v>
      </c>
      <c r="M377" s="64" t="s">
        <v>59</v>
      </c>
      <c r="N377" s="69" t="s">
        <v>884</v>
      </c>
    </row>
    <row r="378" spans="1:14" ht="38.25">
      <c r="A378" s="35" t="s">
        <v>896</v>
      </c>
      <c r="B378" s="35" t="s">
        <v>861</v>
      </c>
      <c r="C378" s="36" t="s">
        <v>897</v>
      </c>
      <c r="D378" s="37" t="s">
        <v>53</v>
      </c>
      <c r="E378" s="37">
        <v>1</v>
      </c>
      <c r="F378" s="38">
        <v>100000</v>
      </c>
      <c r="G378" s="39" t="s">
        <v>54</v>
      </c>
      <c r="H378" s="40">
        <v>46266</v>
      </c>
      <c r="I378" s="41" t="s">
        <v>101</v>
      </c>
      <c r="J378" s="41" t="s">
        <v>56</v>
      </c>
      <c r="K378" s="41" t="s">
        <v>858</v>
      </c>
      <c r="L378" s="41" t="s">
        <v>91</v>
      </c>
      <c r="M378" s="42" t="s">
        <v>148</v>
      </c>
      <c r="N378" s="43" t="s">
        <v>884</v>
      </c>
    </row>
    <row r="379" spans="1:14" ht="38.25">
      <c r="A379" s="35" t="s">
        <v>899</v>
      </c>
      <c r="B379" s="71" t="s">
        <v>51</v>
      </c>
      <c r="C379" s="36" t="s">
        <v>234</v>
      </c>
      <c r="D379" s="72" t="s">
        <v>53</v>
      </c>
      <c r="E379" s="72">
        <v>15</v>
      </c>
      <c r="F379" s="73">
        <v>72000</v>
      </c>
      <c r="G379" s="74" t="s">
        <v>54</v>
      </c>
      <c r="H379" s="86">
        <v>46266</v>
      </c>
      <c r="I379" s="75" t="s">
        <v>101</v>
      </c>
      <c r="J379" s="75" t="s">
        <v>56</v>
      </c>
      <c r="K379" s="75" t="s">
        <v>858</v>
      </c>
      <c r="L379" s="75" t="s">
        <v>91</v>
      </c>
      <c r="M379" s="64" t="s">
        <v>59</v>
      </c>
      <c r="N379" s="69" t="s">
        <v>884</v>
      </c>
    </row>
    <row r="380" spans="1:14" ht="38.25">
      <c r="A380" s="35" t="s">
        <v>900</v>
      </c>
      <c r="B380" s="35" t="s">
        <v>861</v>
      </c>
      <c r="C380" s="36" t="s">
        <v>901</v>
      </c>
      <c r="D380" s="37" t="s">
        <v>53</v>
      </c>
      <c r="E380" s="37">
        <v>1</v>
      </c>
      <c r="F380" s="38">
        <v>50000</v>
      </c>
      <c r="G380" s="74" t="s">
        <v>54</v>
      </c>
      <c r="H380" s="86">
        <v>46266</v>
      </c>
      <c r="I380" s="75" t="s">
        <v>101</v>
      </c>
      <c r="J380" s="75" t="s">
        <v>56</v>
      </c>
      <c r="K380" s="75" t="s">
        <v>858</v>
      </c>
      <c r="L380" s="75" t="s">
        <v>91</v>
      </c>
      <c r="M380" s="42" t="s">
        <v>148</v>
      </c>
      <c r="N380" s="43" t="s">
        <v>884</v>
      </c>
    </row>
    <row r="381" spans="1:14" ht="38.25">
      <c r="A381" s="35" t="s">
        <v>903</v>
      </c>
      <c r="B381" s="71" t="s">
        <v>861</v>
      </c>
      <c r="C381" s="36" t="s">
        <v>904</v>
      </c>
      <c r="D381" s="72" t="s">
        <v>53</v>
      </c>
      <c r="E381" s="72">
        <v>1</v>
      </c>
      <c r="F381" s="73">
        <v>30000</v>
      </c>
      <c r="G381" s="74" t="s">
        <v>54</v>
      </c>
      <c r="H381" s="86">
        <v>46235</v>
      </c>
      <c r="I381" s="75" t="s">
        <v>101</v>
      </c>
      <c r="J381" s="75" t="s">
        <v>56</v>
      </c>
      <c r="K381" s="75" t="s">
        <v>858</v>
      </c>
      <c r="L381" s="75" t="s">
        <v>91</v>
      </c>
      <c r="M381" s="64" t="s">
        <v>59</v>
      </c>
      <c r="N381" s="69" t="s">
        <v>884</v>
      </c>
    </row>
    <row r="382" spans="1:14" ht="38.25">
      <c r="A382" s="35" t="s">
        <v>905</v>
      </c>
      <c r="B382" s="71" t="s">
        <v>848</v>
      </c>
      <c r="C382" s="36" t="s">
        <v>906</v>
      </c>
      <c r="D382" s="72" t="s">
        <v>53</v>
      </c>
      <c r="E382" s="72">
        <v>2</v>
      </c>
      <c r="F382" s="73">
        <v>22000</v>
      </c>
      <c r="G382" s="74" t="s">
        <v>54</v>
      </c>
      <c r="H382" s="86">
        <v>46235</v>
      </c>
      <c r="I382" s="75" t="s">
        <v>101</v>
      </c>
      <c r="J382" s="75" t="s">
        <v>56</v>
      </c>
      <c r="K382" s="75" t="s">
        <v>858</v>
      </c>
      <c r="L382" s="75" t="s">
        <v>91</v>
      </c>
      <c r="M382" s="64" t="s">
        <v>73</v>
      </c>
      <c r="N382" s="69" t="s">
        <v>884</v>
      </c>
    </row>
    <row r="383" spans="1:14" ht="38.25">
      <c r="A383" s="35" t="s">
        <v>907</v>
      </c>
      <c r="B383" s="71" t="s">
        <v>51</v>
      </c>
      <c r="C383" s="36" t="s">
        <v>908</v>
      </c>
      <c r="D383" s="72" t="s">
        <v>53</v>
      </c>
      <c r="E383" s="72">
        <v>2</v>
      </c>
      <c r="F383" s="73">
        <v>19200</v>
      </c>
      <c r="G383" s="74" t="s">
        <v>54</v>
      </c>
      <c r="H383" s="86">
        <v>46235</v>
      </c>
      <c r="I383" s="75" t="s">
        <v>101</v>
      </c>
      <c r="J383" s="75" t="s">
        <v>56</v>
      </c>
      <c r="K383" s="75" t="s">
        <v>858</v>
      </c>
      <c r="L383" s="75" t="s">
        <v>58</v>
      </c>
      <c r="M383" s="64" t="s">
        <v>73</v>
      </c>
      <c r="N383" s="69" t="s">
        <v>884</v>
      </c>
    </row>
    <row r="384" spans="1:14" ht="38.25">
      <c r="A384" s="35" t="s">
        <v>909</v>
      </c>
      <c r="B384" s="71" t="s">
        <v>848</v>
      </c>
      <c r="C384" s="36" t="s">
        <v>910</v>
      </c>
      <c r="D384" s="72" t="s">
        <v>53</v>
      </c>
      <c r="E384" s="72">
        <v>2</v>
      </c>
      <c r="F384" s="73">
        <v>16000</v>
      </c>
      <c r="G384" s="74" t="s">
        <v>54</v>
      </c>
      <c r="H384" s="86">
        <v>46235</v>
      </c>
      <c r="I384" s="75" t="s">
        <v>101</v>
      </c>
      <c r="J384" s="75" t="s">
        <v>56</v>
      </c>
      <c r="K384" s="75" t="s">
        <v>858</v>
      </c>
      <c r="L384" s="75" t="s">
        <v>91</v>
      </c>
      <c r="M384" s="64" t="s">
        <v>59</v>
      </c>
      <c r="N384" s="69" t="s">
        <v>884</v>
      </c>
    </row>
    <row r="385" spans="1:14" ht="38.25">
      <c r="A385" s="35" t="s">
        <v>911</v>
      </c>
      <c r="B385" s="71" t="s">
        <v>848</v>
      </c>
      <c r="C385" s="36" t="s">
        <v>912</v>
      </c>
      <c r="D385" s="72" t="s">
        <v>53</v>
      </c>
      <c r="E385" s="72">
        <v>2</v>
      </c>
      <c r="F385" s="73">
        <v>14000</v>
      </c>
      <c r="G385" s="74" t="s">
        <v>54</v>
      </c>
      <c r="H385" s="86">
        <v>46235</v>
      </c>
      <c r="I385" s="75" t="s">
        <v>101</v>
      </c>
      <c r="J385" s="75" t="s">
        <v>56</v>
      </c>
      <c r="K385" s="75" t="s">
        <v>858</v>
      </c>
      <c r="L385" s="75" t="s">
        <v>91</v>
      </c>
      <c r="M385" s="64" t="s">
        <v>59</v>
      </c>
      <c r="N385" s="69" t="s">
        <v>884</v>
      </c>
    </row>
    <row r="386" spans="1:14" ht="38.25">
      <c r="A386" s="35" t="s">
        <v>913</v>
      </c>
      <c r="B386" s="71" t="s">
        <v>219</v>
      </c>
      <c r="C386" s="36" t="s">
        <v>914</v>
      </c>
      <c r="D386" s="72" t="s">
        <v>53</v>
      </c>
      <c r="E386" s="72">
        <v>2</v>
      </c>
      <c r="F386" s="73">
        <v>12000</v>
      </c>
      <c r="G386" s="74" t="s">
        <v>54</v>
      </c>
      <c r="H386" s="86">
        <v>46235</v>
      </c>
      <c r="I386" s="75" t="s">
        <v>101</v>
      </c>
      <c r="J386" s="75" t="s">
        <v>56</v>
      </c>
      <c r="K386" s="75" t="s">
        <v>858</v>
      </c>
      <c r="L386" s="75" t="s">
        <v>91</v>
      </c>
      <c r="M386" s="64" t="s">
        <v>59</v>
      </c>
      <c r="N386" s="69" t="s">
        <v>884</v>
      </c>
    </row>
    <row r="387" spans="1:14" ht="38.25">
      <c r="A387" s="35" t="s">
        <v>915</v>
      </c>
      <c r="B387" s="71" t="s">
        <v>51</v>
      </c>
      <c r="C387" s="36" t="s">
        <v>916</v>
      </c>
      <c r="D387" s="72" t="s">
        <v>53</v>
      </c>
      <c r="E387" s="72">
        <v>4</v>
      </c>
      <c r="F387" s="73">
        <v>12000</v>
      </c>
      <c r="G387" s="74" t="s">
        <v>54</v>
      </c>
      <c r="H387" s="86">
        <v>46235</v>
      </c>
      <c r="I387" s="75" t="s">
        <v>101</v>
      </c>
      <c r="J387" s="75" t="s">
        <v>56</v>
      </c>
      <c r="K387" s="75" t="s">
        <v>858</v>
      </c>
      <c r="L387" s="75" t="s">
        <v>91</v>
      </c>
      <c r="M387" s="69" t="s">
        <v>59</v>
      </c>
      <c r="N387" s="69" t="s">
        <v>884</v>
      </c>
    </row>
    <row r="388" spans="1:14" ht="38.25">
      <c r="A388" s="35" t="s">
        <v>917</v>
      </c>
      <c r="B388" s="71" t="s">
        <v>51</v>
      </c>
      <c r="C388" s="36" t="s">
        <v>918</v>
      </c>
      <c r="D388" s="72" t="s">
        <v>53</v>
      </c>
      <c r="E388" s="72">
        <v>15</v>
      </c>
      <c r="F388" s="73">
        <v>12000</v>
      </c>
      <c r="G388" s="74" t="s">
        <v>54</v>
      </c>
      <c r="H388" s="86">
        <v>46235</v>
      </c>
      <c r="I388" s="75" t="s">
        <v>101</v>
      </c>
      <c r="J388" s="75" t="s">
        <v>56</v>
      </c>
      <c r="K388" s="75" t="s">
        <v>858</v>
      </c>
      <c r="L388" s="75" t="s">
        <v>84</v>
      </c>
      <c r="M388" s="64" t="s">
        <v>73</v>
      </c>
      <c r="N388" s="69" t="s">
        <v>884</v>
      </c>
    </row>
    <row r="389" spans="1:14" ht="38.25">
      <c r="A389" s="35" t="s">
        <v>919</v>
      </c>
      <c r="B389" s="71" t="s">
        <v>848</v>
      </c>
      <c r="C389" s="36" t="s">
        <v>920</v>
      </c>
      <c r="D389" s="72" t="s">
        <v>53</v>
      </c>
      <c r="E389" s="72">
        <v>2</v>
      </c>
      <c r="F389" s="73">
        <v>10000</v>
      </c>
      <c r="G389" s="74" t="s">
        <v>54</v>
      </c>
      <c r="H389" s="86">
        <v>46204</v>
      </c>
      <c r="I389" s="75" t="s">
        <v>101</v>
      </c>
      <c r="J389" s="75" t="s">
        <v>56</v>
      </c>
      <c r="K389" s="75" t="s">
        <v>858</v>
      </c>
      <c r="L389" s="75" t="s">
        <v>91</v>
      </c>
      <c r="M389" s="64" t="s">
        <v>59</v>
      </c>
      <c r="N389" s="69" t="s">
        <v>884</v>
      </c>
    </row>
    <row r="390" spans="1:14" ht="38.25">
      <c r="A390" s="35" t="s">
        <v>921</v>
      </c>
      <c r="B390" s="71" t="s">
        <v>51</v>
      </c>
      <c r="C390" s="36" t="s">
        <v>922</v>
      </c>
      <c r="D390" s="72" t="s">
        <v>53</v>
      </c>
      <c r="E390" s="72">
        <v>16</v>
      </c>
      <c r="F390" s="73">
        <v>9600</v>
      </c>
      <c r="G390" s="74" t="s">
        <v>54</v>
      </c>
      <c r="H390" s="86">
        <v>46204</v>
      </c>
      <c r="I390" s="75" t="s">
        <v>101</v>
      </c>
      <c r="J390" s="75" t="s">
        <v>56</v>
      </c>
      <c r="K390" s="75" t="s">
        <v>858</v>
      </c>
      <c r="L390" s="75" t="s">
        <v>91</v>
      </c>
      <c r="M390" s="64" t="s">
        <v>95</v>
      </c>
      <c r="N390" s="69" t="s">
        <v>884</v>
      </c>
    </row>
    <row r="391" spans="1:14" ht="38.25">
      <c r="A391" s="35" t="s">
        <v>923</v>
      </c>
      <c r="B391" s="71" t="s">
        <v>51</v>
      </c>
      <c r="C391" s="36" t="s">
        <v>924</v>
      </c>
      <c r="D391" s="72" t="s">
        <v>53</v>
      </c>
      <c r="E391" s="72">
        <v>3</v>
      </c>
      <c r="F391" s="73">
        <v>7800</v>
      </c>
      <c r="G391" s="74" t="s">
        <v>54</v>
      </c>
      <c r="H391" s="86">
        <v>46204</v>
      </c>
      <c r="I391" s="75" t="s">
        <v>101</v>
      </c>
      <c r="J391" s="75" t="s">
        <v>56</v>
      </c>
      <c r="K391" s="75" t="s">
        <v>858</v>
      </c>
      <c r="L391" s="75" t="s">
        <v>91</v>
      </c>
      <c r="M391" s="64" t="s">
        <v>95</v>
      </c>
      <c r="N391" s="69" t="s">
        <v>884</v>
      </c>
    </row>
    <row r="392" spans="1:14" ht="38.25">
      <c r="A392" s="35" t="s">
        <v>925</v>
      </c>
      <c r="B392" s="71" t="s">
        <v>51</v>
      </c>
      <c r="C392" s="36" t="s">
        <v>926</v>
      </c>
      <c r="D392" s="72" t="s">
        <v>53</v>
      </c>
      <c r="E392" s="72">
        <v>6</v>
      </c>
      <c r="F392" s="73">
        <v>7200</v>
      </c>
      <c r="G392" s="74" t="s">
        <v>54</v>
      </c>
      <c r="H392" s="86">
        <v>46204</v>
      </c>
      <c r="I392" s="75" t="s">
        <v>101</v>
      </c>
      <c r="J392" s="75" t="s">
        <v>56</v>
      </c>
      <c r="K392" s="75" t="s">
        <v>858</v>
      </c>
      <c r="L392" s="75" t="s">
        <v>91</v>
      </c>
      <c r="M392" s="64" t="s">
        <v>59</v>
      </c>
      <c r="N392" s="69" t="s">
        <v>884</v>
      </c>
    </row>
    <row r="393" spans="1:14" ht="38.25">
      <c r="A393" s="35" t="s">
        <v>927</v>
      </c>
      <c r="B393" s="71" t="s">
        <v>51</v>
      </c>
      <c r="C393" s="36" t="s">
        <v>928</v>
      </c>
      <c r="D393" s="72" t="s">
        <v>53</v>
      </c>
      <c r="E393" s="72">
        <v>6</v>
      </c>
      <c r="F393" s="73">
        <v>6840</v>
      </c>
      <c r="G393" s="74" t="s">
        <v>54</v>
      </c>
      <c r="H393" s="86">
        <v>46204</v>
      </c>
      <c r="I393" s="75" t="s">
        <v>101</v>
      </c>
      <c r="J393" s="75" t="s">
        <v>56</v>
      </c>
      <c r="K393" s="75" t="s">
        <v>858</v>
      </c>
      <c r="L393" s="75" t="s">
        <v>91</v>
      </c>
      <c r="M393" s="64" t="s">
        <v>153</v>
      </c>
      <c r="N393" s="69" t="s">
        <v>884</v>
      </c>
    </row>
    <row r="394" spans="1:14" ht="38.25">
      <c r="A394" s="35" t="s">
        <v>929</v>
      </c>
      <c r="B394" s="71" t="s">
        <v>51</v>
      </c>
      <c r="C394" s="36" t="s">
        <v>930</v>
      </c>
      <c r="D394" s="72" t="s">
        <v>53</v>
      </c>
      <c r="E394" s="72">
        <v>2</v>
      </c>
      <c r="F394" s="73">
        <v>6000</v>
      </c>
      <c r="G394" s="74" t="s">
        <v>54</v>
      </c>
      <c r="H394" s="86">
        <v>46204</v>
      </c>
      <c r="I394" s="75" t="s">
        <v>101</v>
      </c>
      <c r="J394" s="75" t="s">
        <v>56</v>
      </c>
      <c r="K394" s="75" t="s">
        <v>858</v>
      </c>
      <c r="L394" s="75" t="s">
        <v>91</v>
      </c>
      <c r="M394" s="64" t="s">
        <v>153</v>
      </c>
      <c r="N394" s="69" t="s">
        <v>884</v>
      </c>
    </row>
    <row r="395" spans="1:14" ht="38.25">
      <c r="A395" s="35" t="s">
        <v>931</v>
      </c>
      <c r="B395" s="71" t="s">
        <v>51</v>
      </c>
      <c r="C395" s="36" t="s">
        <v>932</v>
      </c>
      <c r="D395" s="72" t="s">
        <v>53</v>
      </c>
      <c r="E395" s="72">
        <v>4</v>
      </c>
      <c r="F395" s="73">
        <v>5760</v>
      </c>
      <c r="G395" s="74" t="s">
        <v>54</v>
      </c>
      <c r="H395" s="86">
        <v>46204</v>
      </c>
      <c r="I395" s="75" t="s">
        <v>101</v>
      </c>
      <c r="J395" s="75" t="s">
        <v>56</v>
      </c>
      <c r="K395" s="75" t="s">
        <v>858</v>
      </c>
      <c r="L395" s="75" t="s">
        <v>91</v>
      </c>
      <c r="M395" s="64" t="s">
        <v>153</v>
      </c>
      <c r="N395" s="69" t="s">
        <v>884</v>
      </c>
    </row>
    <row r="396" spans="1:14" ht="38.25">
      <c r="A396" s="35" t="s">
        <v>933</v>
      </c>
      <c r="B396" s="71" t="s">
        <v>51</v>
      </c>
      <c r="C396" s="36" t="s">
        <v>934</v>
      </c>
      <c r="D396" s="72" t="s">
        <v>53</v>
      </c>
      <c r="E396" s="72">
        <v>2</v>
      </c>
      <c r="F396" s="73">
        <v>5000</v>
      </c>
      <c r="G396" s="74" t="s">
        <v>54</v>
      </c>
      <c r="H396" s="86">
        <v>46204</v>
      </c>
      <c r="I396" s="75" t="s">
        <v>101</v>
      </c>
      <c r="J396" s="75" t="s">
        <v>56</v>
      </c>
      <c r="K396" s="75" t="s">
        <v>858</v>
      </c>
      <c r="L396" s="75" t="s">
        <v>91</v>
      </c>
      <c r="M396" s="64" t="s">
        <v>153</v>
      </c>
      <c r="N396" s="69" t="s">
        <v>884</v>
      </c>
    </row>
    <row r="397" spans="1:14" ht="38.25">
      <c r="A397" s="35" t="s">
        <v>935</v>
      </c>
      <c r="B397" s="71" t="s">
        <v>51</v>
      </c>
      <c r="C397" s="36" t="s">
        <v>936</v>
      </c>
      <c r="D397" s="72" t="s">
        <v>53</v>
      </c>
      <c r="E397" s="72">
        <v>2</v>
      </c>
      <c r="F397" s="73">
        <v>4320</v>
      </c>
      <c r="G397" s="74" t="s">
        <v>54</v>
      </c>
      <c r="H397" s="86">
        <v>46204</v>
      </c>
      <c r="I397" s="75" t="s">
        <v>101</v>
      </c>
      <c r="J397" s="75" t="s">
        <v>56</v>
      </c>
      <c r="K397" s="75" t="s">
        <v>858</v>
      </c>
      <c r="L397" s="75" t="s">
        <v>91</v>
      </c>
      <c r="M397" s="64" t="s">
        <v>73</v>
      </c>
      <c r="N397" s="69" t="s">
        <v>884</v>
      </c>
    </row>
    <row r="398" spans="1:14" ht="38.25">
      <c r="A398" s="35" t="s">
        <v>937</v>
      </c>
      <c r="B398" s="71" t="s">
        <v>51</v>
      </c>
      <c r="C398" s="36" t="s">
        <v>938</v>
      </c>
      <c r="D398" s="72" t="s">
        <v>53</v>
      </c>
      <c r="E398" s="72">
        <v>6</v>
      </c>
      <c r="F398" s="73">
        <v>4320</v>
      </c>
      <c r="G398" s="74" t="s">
        <v>54</v>
      </c>
      <c r="H398" s="86">
        <v>46204</v>
      </c>
      <c r="I398" s="75" t="s">
        <v>101</v>
      </c>
      <c r="J398" s="75" t="s">
        <v>56</v>
      </c>
      <c r="K398" s="75" t="s">
        <v>858</v>
      </c>
      <c r="L398" s="75" t="s">
        <v>91</v>
      </c>
      <c r="M398" s="64" t="s">
        <v>153</v>
      </c>
      <c r="N398" s="69" t="s">
        <v>884</v>
      </c>
    </row>
    <row r="399" spans="1:14" ht="38.25">
      <c r="A399" s="35" t="s">
        <v>939</v>
      </c>
      <c r="B399" s="71" t="s">
        <v>51</v>
      </c>
      <c r="C399" s="36" t="s">
        <v>940</v>
      </c>
      <c r="D399" s="72" t="s">
        <v>53</v>
      </c>
      <c r="E399" s="72">
        <v>2</v>
      </c>
      <c r="F399" s="73">
        <v>4092</v>
      </c>
      <c r="G399" s="74" t="s">
        <v>54</v>
      </c>
      <c r="H399" s="86">
        <v>46204</v>
      </c>
      <c r="I399" s="75" t="s">
        <v>101</v>
      </c>
      <c r="J399" s="75" t="s">
        <v>56</v>
      </c>
      <c r="K399" s="75" t="s">
        <v>858</v>
      </c>
      <c r="L399" s="75" t="s">
        <v>91</v>
      </c>
      <c r="M399" s="64" t="s">
        <v>95</v>
      </c>
      <c r="N399" s="69" t="s">
        <v>884</v>
      </c>
    </row>
    <row r="400" spans="1:14" ht="38.25">
      <c r="A400" s="35" t="s">
        <v>941</v>
      </c>
      <c r="B400" s="71" t="s">
        <v>848</v>
      </c>
      <c r="C400" s="36" t="s">
        <v>922</v>
      </c>
      <c r="D400" s="72" t="s">
        <v>53</v>
      </c>
      <c r="E400" s="72">
        <v>6</v>
      </c>
      <c r="F400" s="73">
        <v>3600</v>
      </c>
      <c r="G400" s="74" t="s">
        <v>54</v>
      </c>
      <c r="H400" s="86">
        <v>46174</v>
      </c>
      <c r="I400" s="75" t="s">
        <v>101</v>
      </c>
      <c r="J400" s="75" t="s">
        <v>56</v>
      </c>
      <c r="K400" s="75" t="s">
        <v>858</v>
      </c>
      <c r="L400" s="75" t="s">
        <v>91</v>
      </c>
      <c r="M400" s="64" t="s">
        <v>95</v>
      </c>
      <c r="N400" s="69" t="s">
        <v>884</v>
      </c>
    </row>
    <row r="401" spans="1:14" ht="38.25">
      <c r="A401" s="35" t="s">
        <v>942</v>
      </c>
      <c r="B401" s="71" t="s">
        <v>51</v>
      </c>
      <c r="C401" s="36" t="s">
        <v>943</v>
      </c>
      <c r="D401" s="72" t="s">
        <v>53</v>
      </c>
      <c r="E401" s="72">
        <v>5</v>
      </c>
      <c r="F401" s="73">
        <v>2100</v>
      </c>
      <c r="G401" s="74" t="s">
        <v>54</v>
      </c>
      <c r="H401" s="86">
        <v>46174</v>
      </c>
      <c r="I401" s="75" t="s">
        <v>101</v>
      </c>
      <c r="J401" s="75" t="s">
        <v>56</v>
      </c>
      <c r="K401" s="75" t="s">
        <v>858</v>
      </c>
      <c r="L401" s="75" t="s">
        <v>91</v>
      </c>
      <c r="M401" s="64" t="s">
        <v>95</v>
      </c>
      <c r="N401" s="69" t="s">
        <v>884</v>
      </c>
    </row>
    <row r="402" spans="1:14" ht="38.25">
      <c r="A402" s="35" t="s">
        <v>944</v>
      </c>
      <c r="B402" s="71" t="s">
        <v>51</v>
      </c>
      <c r="C402" s="36" t="s">
        <v>945</v>
      </c>
      <c r="D402" s="72" t="s">
        <v>53</v>
      </c>
      <c r="E402" s="72">
        <v>2</v>
      </c>
      <c r="F402" s="73">
        <v>1780</v>
      </c>
      <c r="G402" s="74" t="s">
        <v>54</v>
      </c>
      <c r="H402" s="86">
        <v>46174</v>
      </c>
      <c r="I402" s="75" t="s">
        <v>101</v>
      </c>
      <c r="J402" s="75" t="s">
        <v>56</v>
      </c>
      <c r="K402" s="75" t="s">
        <v>858</v>
      </c>
      <c r="L402" s="75" t="s">
        <v>91</v>
      </c>
      <c r="M402" s="64" t="s">
        <v>95</v>
      </c>
      <c r="N402" s="69" t="s">
        <v>884</v>
      </c>
    </row>
    <row r="403" spans="1:14" ht="38.25">
      <c r="A403" s="35" t="s">
        <v>946</v>
      </c>
      <c r="B403" s="71" t="s">
        <v>51</v>
      </c>
      <c r="C403" s="36" t="s">
        <v>947</v>
      </c>
      <c r="D403" s="72" t="s">
        <v>53</v>
      </c>
      <c r="E403" s="72">
        <v>1</v>
      </c>
      <c r="F403" s="73">
        <v>800</v>
      </c>
      <c r="G403" s="74" t="s">
        <v>54</v>
      </c>
      <c r="H403" s="86">
        <v>46174</v>
      </c>
      <c r="I403" s="75" t="s">
        <v>101</v>
      </c>
      <c r="J403" s="75" t="s">
        <v>56</v>
      </c>
      <c r="K403" s="75" t="s">
        <v>858</v>
      </c>
      <c r="L403" s="75" t="s">
        <v>91</v>
      </c>
      <c r="M403" s="64" t="s">
        <v>95</v>
      </c>
      <c r="N403" s="69" t="s">
        <v>884</v>
      </c>
    </row>
    <row r="404" spans="1:14" ht="38.25">
      <c r="A404" s="35" t="s">
        <v>1406</v>
      </c>
      <c r="B404" s="71" t="s">
        <v>1407</v>
      </c>
      <c r="C404" s="36" t="s">
        <v>1408</v>
      </c>
      <c r="D404" s="72" t="s">
        <v>53</v>
      </c>
      <c r="E404" s="72">
        <v>2</v>
      </c>
      <c r="F404" s="73">
        <v>110000</v>
      </c>
      <c r="G404" s="74" t="s">
        <v>54</v>
      </c>
      <c r="H404" s="86">
        <v>46266</v>
      </c>
      <c r="I404" s="75" t="s">
        <v>101</v>
      </c>
      <c r="J404" s="75" t="s">
        <v>56</v>
      </c>
      <c r="K404" s="75" t="s">
        <v>858</v>
      </c>
      <c r="L404" s="75" t="s">
        <v>91</v>
      </c>
      <c r="M404" s="64" t="s">
        <v>153</v>
      </c>
      <c r="N404" s="69" t="s">
        <v>884</v>
      </c>
    </row>
    <row r="405" spans="1:14" ht="38.25">
      <c r="A405" s="35" t="s">
        <v>954</v>
      </c>
      <c r="B405" s="35" t="s">
        <v>861</v>
      </c>
      <c r="C405" s="36" t="s">
        <v>955</v>
      </c>
      <c r="D405" s="37" t="s">
        <v>53</v>
      </c>
      <c r="E405" s="37">
        <v>100</v>
      </c>
      <c r="F405" s="38">
        <v>400000</v>
      </c>
      <c r="G405" s="39" t="s">
        <v>54</v>
      </c>
      <c r="H405" s="40">
        <v>46174</v>
      </c>
      <c r="I405" s="41" t="s">
        <v>101</v>
      </c>
      <c r="J405" s="75" t="s">
        <v>56</v>
      </c>
      <c r="K405" s="75" t="s">
        <v>858</v>
      </c>
      <c r="L405" s="75" t="s">
        <v>91</v>
      </c>
      <c r="M405" s="42" t="s">
        <v>102</v>
      </c>
      <c r="N405" s="43" t="s">
        <v>884</v>
      </c>
    </row>
    <row r="406" spans="1:14" ht="38.25">
      <c r="A406" s="35" t="s">
        <v>956</v>
      </c>
      <c r="B406" s="35" t="s">
        <v>861</v>
      </c>
      <c r="C406" s="36" t="s">
        <v>957</v>
      </c>
      <c r="D406" s="37" t="s">
        <v>53</v>
      </c>
      <c r="E406" s="37">
        <v>3</v>
      </c>
      <c r="F406" s="38">
        <v>60000</v>
      </c>
      <c r="G406" s="39" t="s">
        <v>54</v>
      </c>
      <c r="H406" s="40">
        <v>46174</v>
      </c>
      <c r="I406" s="41" t="s">
        <v>101</v>
      </c>
      <c r="J406" s="75" t="s">
        <v>56</v>
      </c>
      <c r="K406" s="75" t="s">
        <v>858</v>
      </c>
      <c r="L406" s="75" t="s">
        <v>91</v>
      </c>
      <c r="M406" s="42" t="s">
        <v>59</v>
      </c>
      <c r="N406" s="43" t="s">
        <v>884</v>
      </c>
    </row>
    <row r="407" spans="1:14" ht="38.25">
      <c r="A407" s="35" t="s">
        <v>958</v>
      </c>
      <c r="B407" s="35" t="s">
        <v>861</v>
      </c>
      <c r="C407" s="36" t="s">
        <v>959</v>
      </c>
      <c r="D407" s="37" t="s">
        <v>53</v>
      </c>
      <c r="E407" s="37">
        <v>1</v>
      </c>
      <c r="F407" s="38">
        <v>1400000</v>
      </c>
      <c r="G407" s="39" t="s">
        <v>54</v>
      </c>
      <c r="H407" s="40">
        <v>46174</v>
      </c>
      <c r="I407" s="41" t="s">
        <v>101</v>
      </c>
      <c r="J407" s="75" t="s">
        <v>56</v>
      </c>
      <c r="K407" s="75" t="s">
        <v>858</v>
      </c>
      <c r="L407" s="75" t="s">
        <v>91</v>
      </c>
      <c r="M407" s="69" t="s">
        <v>59</v>
      </c>
      <c r="N407" s="43" t="s">
        <v>884</v>
      </c>
    </row>
    <row r="408" spans="1:14" ht="76.5">
      <c r="A408" s="35" t="s">
        <v>960</v>
      </c>
      <c r="B408" s="35" t="s">
        <v>861</v>
      </c>
      <c r="C408" s="59" t="s">
        <v>961</v>
      </c>
      <c r="D408" s="37" t="s">
        <v>53</v>
      </c>
      <c r="E408" s="37">
        <v>1</v>
      </c>
      <c r="F408" s="38">
        <v>6184103</v>
      </c>
      <c r="G408" s="39" t="s">
        <v>54</v>
      </c>
      <c r="H408" s="40">
        <v>46266</v>
      </c>
      <c r="I408" s="41" t="s">
        <v>101</v>
      </c>
      <c r="J408" s="41" t="s">
        <v>962</v>
      </c>
      <c r="K408" s="41" t="s">
        <v>963</v>
      </c>
      <c r="L408" s="41" t="s">
        <v>91</v>
      </c>
      <c r="M408" s="42" t="s">
        <v>964</v>
      </c>
      <c r="N408" s="43" t="s">
        <v>884</v>
      </c>
    </row>
    <row r="409" spans="1:14" ht="76.5">
      <c r="A409" s="35" t="s">
        <v>965</v>
      </c>
      <c r="B409" s="35" t="s">
        <v>861</v>
      </c>
      <c r="C409" s="59" t="s">
        <v>966</v>
      </c>
      <c r="D409" s="37" t="s">
        <v>53</v>
      </c>
      <c r="E409" s="37">
        <v>1</v>
      </c>
      <c r="F409" s="38">
        <v>4100000</v>
      </c>
      <c r="G409" s="39" t="s">
        <v>54</v>
      </c>
      <c r="H409" s="40">
        <v>46266</v>
      </c>
      <c r="I409" s="41" t="s">
        <v>101</v>
      </c>
      <c r="J409" s="41" t="s">
        <v>962</v>
      </c>
      <c r="K409" s="41" t="s">
        <v>963</v>
      </c>
      <c r="L409" s="41" t="s">
        <v>91</v>
      </c>
      <c r="M409" s="42" t="s">
        <v>964</v>
      </c>
      <c r="N409" s="43" t="s">
        <v>884</v>
      </c>
    </row>
    <row r="410" spans="1:14" ht="63.75">
      <c r="A410" s="35" t="s">
        <v>967</v>
      </c>
      <c r="B410" s="35" t="s">
        <v>70</v>
      </c>
      <c r="C410" s="36" t="s">
        <v>968</v>
      </c>
      <c r="D410" s="37" t="s">
        <v>969</v>
      </c>
      <c r="E410" s="37">
        <v>12</v>
      </c>
      <c r="F410" s="38">
        <v>600000</v>
      </c>
      <c r="G410" s="39" t="s">
        <v>66</v>
      </c>
      <c r="H410" s="40">
        <v>46266</v>
      </c>
      <c r="I410" s="41" t="s">
        <v>55</v>
      </c>
      <c r="J410" s="41" t="s">
        <v>56</v>
      </c>
      <c r="K410" s="41" t="s">
        <v>72</v>
      </c>
      <c r="L410" s="41" t="s">
        <v>91</v>
      </c>
      <c r="M410" s="42" t="s">
        <v>148</v>
      </c>
      <c r="N410" s="43" t="s">
        <v>884</v>
      </c>
    </row>
    <row r="411" spans="1:14" ht="63.75">
      <c r="A411" s="35" t="s">
        <v>970</v>
      </c>
      <c r="B411" s="35" t="s">
        <v>861</v>
      </c>
      <c r="C411" s="36" t="s">
        <v>971</v>
      </c>
      <c r="D411" s="37" t="s">
        <v>53</v>
      </c>
      <c r="E411" s="37">
        <v>5</v>
      </c>
      <c r="F411" s="38">
        <v>250000</v>
      </c>
      <c r="G411" s="39" t="s">
        <v>54</v>
      </c>
      <c r="H411" s="40">
        <v>46174</v>
      </c>
      <c r="I411" s="41" t="s">
        <v>101</v>
      </c>
      <c r="J411" s="75" t="s">
        <v>56</v>
      </c>
      <c r="K411" s="41" t="s">
        <v>72</v>
      </c>
      <c r="L411" s="75" t="s">
        <v>58</v>
      </c>
      <c r="M411" s="42" t="s">
        <v>102</v>
      </c>
      <c r="N411" s="43" t="s">
        <v>884</v>
      </c>
    </row>
    <row r="412" spans="1:14" ht="63.75">
      <c r="A412" s="35" t="s">
        <v>972</v>
      </c>
      <c r="B412" s="35" t="s">
        <v>861</v>
      </c>
      <c r="C412" s="36" t="s">
        <v>973</v>
      </c>
      <c r="D412" s="37" t="s">
        <v>53</v>
      </c>
      <c r="E412" s="37">
        <v>1</v>
      </c>
      <c r="F412" s="38">
        <v>25377</v>
      </c>
      <c r="G412" s="39" t="s">
        <v>54</v>
      </c>
      <c r="H412" s="40">
        <v>46174</v>
      </c>
      <c r="I412" s="41" t="s">
        <v>55</v>
      </c>
      <c r="J412" s="75" t="s">
        <v>56</v>
      </c>
      <c r="K412" s="41" t="s">
        <v>72</v>
      </c>
      <c r="L412" s="75" t="s">
        <v>58</v>
      </c>
      <c r="M412" s="42" t="s">
        <v>102</v>
      </c>
      <c r="N412" s="43" t="s">
        <v>884</v>
      </c>
    </row>
    <row r="413" spans="1:14" ht="63.75">
      <c r="A413" s="35" t="s">
        <v>974</v>
      </c>
      <c r="B413" s="35" t="s">
        <v>861</v>
      </c>
      <c r="C413" s="36" t="s">
        <v>975</v>
      </c>
      <c r="D413" s="37" t="s">
        <v>53</v>
      </c>
      <c r="E413" s="37">
        <v>1</v>
      </c>
      <c r="F413" s="38">
        <v>20000</v>
      </c>
      <c r="G413" s="39" t="s">
        <v>54</v>
      </c>
      <c r="H413" s="40">
        <v>46174</v>
      </c>
      <c r="I413" s="41" t="s">
        <v>55</v>
      </c>
      <c r="J413" s="75" t="s">
        <v>56</v>
      </c>
      <c r="K413" s="41" t="s">
        <v>72</v>
      </c>
      <c r="L413" s="75" t="s">
        <v>58</v>
      </c>
      <c r="M413" s="42" t="s">
        <v>73</v>
      </c>
      <c r="N413" s="43" t="s">
        <v>884</v>
      </c>
    </row>
    <row r="414" spans="1:14" ht="63.75">
      <c r="A414" s="35" t="s">
        <v>976</v>
      </c>
      <c r="B414" s="35" t="s">
        <v>861</v>
      </c>
      <c r="C414" s="36" t="s">
        <v>977</v>
      </c>
      <c r="D414" s="37" t="s">
        <v>53</v>
      </c>
      <c r="E414" s="37">
        <v>2</v>
      </c>
      <c r="F414" s="38">
        <v>6400</v>
      </c>
      <c r="G414" s="39" t="s">
        <v>54</v>
      </c>
      <c r="H414" s="40">
        <v>46174</v>
      </c>
      <c r="I414" s="41" t="s">
        <v>55</v>
      </c>
      <c r="J414" s="75" t="s">
        <v>56</v>
      </c>
      <c r="K414" s="41" t="s">
        <v>72</v>
      </c>
      <c r="L414" s="75" t="s">
        <v>58</v>
      </c>
      <c r="M414" s="42" t="s">
        <v>73</v>
      </c>
      <c r="N414" s="43" t="s">
        <v>884</v>
      </c>
    </row>
    <row r="415" spans="1:14" ht="63.75">
      <c r="A415" s="35" t="s">
        <v>978</v>
      </c>
      <c r="B415" s="35" t="s">
        <v>861</v>
      </c>
      <c r="C415" s="36" t="s">
        <v>979</v>
      </c>
      <c r="D415" s="37" t="s">
        <v>53</v>
      </c>
      <c r="E415" s="37">
        <v>1</v>
      </c>
      <c r="F415" s="38">
        <v>5950</v>
      </c>
      <c r="G415" s="39" t="s">
        <v>54</v>
      </c>
      <c r="H415" s="40">
        <v>46174</v>
      </c>
      <c r="I415" s="41" t="s">
        <v>55</v>
      </c>
      <c r="J415" s="75" t="s">
        <v>56</v>
      </c>
      <c r="K415" s="41" t="s">
        <v>72</v>
      </c>
      <c r="L415" s="75" t="s">
        <v>58</v>
      </c>
      <c r="M415" s="42" t="s">
        <v>73</v>
      </c>
      <c r="N415" s="43" t="s">
        <v>884</v>
      </c>
    </row>
    <row r="416" spans="1:14" ht="38.25">
      <c r="A416" s="35" t="s">
        <v>980</v>
      </c>
      <c r="B416" s="71" t="s">
        <v>861</v>
      </c>
      <c r="C416" s="36" t="s">
        <v>981</v>
      </c>
      <c r="D416" s="72" t="s">
        <v>53</v>
      </c>
      <c r="E416" s="72">
        <v>1</v>
      </c>
      <c r="F416" s="73">
        <v>385</v>
      </c>
      <c r="G416" s="74" t="s">
        <v>54</v>
      </c>
      <c r="H416" s="40">
        <v>46266</v>
      </c>
      <c r="I416" s="75" t="s">
        <v>55</v>
      </c>
      <c r="J416" s="75" t="s">
        <v>56</v>
      </c>
      <c r="K416" s="75" t="s">
        <v>83</v>
      </c>
      <c r="L416" s="75" t="s">
        <v>58</v>
      </c>
      <c r="M416" s="42" t="s">
        <v>153</v>
      </c>
      <c r="N416" s="69" t="s">
        <v>884</v>
      </c>
    </row>
    <row r="417" spans="1:14" ht="38.25">
      <c r="A417" s="35" t="s">
        <v>984</v>
      </c>
      <c r="B417" s="35" t="s">
        <v>848</v>
      </c>
      <c r="C417" s="36" t="s">
        <v>985</v>
      </c>
      <c r="D417" s="37" t="s">
        <v>53</v>
      </c>
      <c r="E417" s="37">
        <v>50</v>
      </c>
      <c r="F417" s="38">
        <v>273820.52</v>
      </c>
      <c r="G417" s="39" t="s">
        <v>54</v>
      </c>
      <c r="H417" s="40">
        <v>46266</v>
      </c>
      <c r="I417" s="41" t="s">
        <v>55</v>
      </c>
      <c r="J417" s="41" t="s">
        <v>56</v>
      </c>
      <c r="K417" s="41" t="s">
        <v>83</v>
      </c>
      <c r="L417" s="41" t="s">
        <v>91</v>
      </c>
      <c r="M417" s="42" t="s">
        <v>986</v>
      </c>
      <c r="N417" s="43" t="s">
        <v>884</v>
      </c>
    </row>
    <row r="418" spans="1:14" ht="38.25">
      <c r="A418" s="35" t="s">
        <v>989</v>
      </c>
      <c r="B418" s="35" t="s">
        <v>861</v>
      </c>
      <c r="C418" s="36" t="s">
        <v>990</v>
      </c>
      <c r="D418" s="37" t="s">
        <v>991</v>
      </c>
      <c r="E418" s="37">
        <v>1</v>
      </c>
      <c r="F418" s="38">
        <v>120000</v>
      </c>
      <c r="G418" s="39" t="s">
        <v>54</v>
      </c>
      <c r="H418" s="40">
        <v>46266</v>
      </c>
      <c r="I418" s="41" t="s">
        <v>55</v>
      </c>
      <c r="J418" s="41" t="s">
        <v>56</v>
      </c>
      <c r="K418" s="41" t="s">
        <v>83</v>
      </c>
      <c r="L418" s="41" t="s">
        <v>91</v>
      </c>
      <c r="M418" s="42" t="s">
        <v>136</v>
      </c>
      <c r="N418" s="43" t="s">
        <v>884</v>
      </c>
    </row>
    <row r="419" spans="1:14" ht="38.25">
      <c r="A419" s="35" t="s">
        <v>992</v>
      </c>
      <c r="B419" s="35" t="s">
        <v>861</v>
      </c>
      <c r="C419" s="36" t="s">
        <v>993</v>
      </c>
      <c r="D419" s="37" t="s">
        <v>991</v>
      </c>
      <c r="E419" s="37">
        <v>1</v>
      </c>
      <c r="F419" s="38">
        <v>60000</v>
      </c>
      <c r="G419" s="39" t="s">
        <v>54</v>
      </c>
      <c r="H419" s="40">
        <v>46266</v>
      </c>
      <c r="I419" s="41" t="s">
        <v>55</v>
      </c>
      <c r="J419" s="41" t="s">
        <v>56</v>
      </c>
      <c r="K419" s="41" t="s">
        <v>83</v>
      </c>
      <c r="L419" s="41" t="s">
        <v>91</v>
      </c>
      <c r="M419" s="64" t="s">
        <v>95</v>
      </c>
      <c r="N419" s="43" t="s">
        <v>884</v>
      </c>
    </row>
    <row r="420" spans="1:14" ht="38.25">
      <c r="A420" s="35" t="s">
        <v>994</v>
      </c>
      <c r="B420" s="35" t="s">
        <v>861</v>
      </c>
      <c r="C420" s="36" t="s">
        <v>995</v>
      </c>
      <c r="D420" s="37" t="s">
        <v>991</v>
      </c>
      <c r="E420" s="37">
        <v>1</v>
      </c>
      <c r="F420" s="38">
        <v>50000</v>
      </c>
      <c r="G420" s="39" t="s">
        <v>54</v>
      </c>
      <c r="H420" s="40">
        <v>46266</v>
      </c>
      <c r="I420" s="41" t="s">
        <v>55</v>
      </c>
      <c r="J420" s="41" t="s">
        <v>56</v>
      </c>
      <c r="K420" s="41" t="s">
        <v>83</v>
      </c>
      <c r="L420" s="41" t="s">
        <v>91</v>
      </c>
      <c r="M420" s="64" t="s">
        <v>95</v>
      </c>
      <c r="N420" s="43" t="s">
        <v>884</v>
      </c>
    </row>
    <row r="421" spans="1:14" ht="38.25">
      <c r="A421" s="35" t="s">
        <v>996</v>
      </c>
      <c r="B421" s="35" t="s">
        <v>848</v>
      </c>
      <c r="C421" s="36" t="s">
        <v>997</v>
      </c>
      <c r="D421" s="37" t="s">
        <v>998</v>
      </c>
      <c r="E421" s="37">
        <v>1</v>
      </c>
      <c r="F421" s="38">
        <v>50000</v>
      </c>
      <c r="G421" s="39" t="s">
        <v>54</v>
      </c>
      <c r="H421" s="40">
        <v>46266</v>
      </c>
      <c r="I421" s="41" t="s">
        <v>55</v>
      </c>
      <c r="J421" s="41" t="s">
        <v>56</v>
      </c>
      <c r="K421" s="41" t="s">
        <v>83</v>
      </c>
      <c r="L421" s="41" t="s">
        <v>91</v>
      </c>
      <c r="M421" s="64" t="s">
        <v>95</v>
      </c>
      <c r="N421" s="43" t="s">
        <v>884</v>
      </c>
    </row>
    <row r="422" spans="1:14" ht="38.25">
      <c r="A422" s="35" t="s">
        <v>1000</v>
      </c>
      <c r="B422" s="35" t="s">
        <v>861</v>
      </c>
      <c r="C422" s="36" t="s">
        <v>1001</v>
      </c>
      <c r="D422" s="37" t="s">
        <v>991</v>
      </c>
      <c r="E422" s="37">
        <v>2</v>
      </c>
      <c r="F422" s="38">
        <v>26000</v>
      </c>
      <c r="G422" s="39" t="s">
        <v>54</v>
      </c>
      <c r="H422" s="40">
        <v>46235</v>
      </c>
      <c r="I422" s="41" t="s">
        <v>55</v>
      </c>
      <c r="J422" s="41" t="s">
        <v>56</v>
      </c>
      <c r="K422" s="41" t="s">
        <v>83</v>
      </c>
      <c r="L422" s="41" t="s">
        <v>91</v>
      </c>
      <c r="M422" s="42" t="s">
        <v>73</v>
      </c>
      <c r="N422" s="43" t="s">
        <v>884</v>
      </c>
    </row>
    <row r="423" spans="1:14" ht="38.25">
      <c r="A423" s="35" t="s">
        <v>1002</v>
      </c>
      <c r="B423" s="35" t="s">
        <v>861</v>
      </c>
      <c r="C423" s="36" t="s">
        <v>1003</v>
      </c>
      <c r="D423" s="37" t="s">
        <v>991</v>
      </c>
      <c r="E423" s="37">
        <v>1</v>
      </c>
      <c r="F423" s="38">
        <v>25000</v>
      </c>
      <c r="G423" s="39" t="s">
        <v>54</v>
      </c>
      <c r="H423" s="40">
        <v>46235</v>
      </c>
      <c r="I423" s="41" t="s">
        <v>55</v>
      </c>
      <c r="J423" s="41" t="s">
        <v>56</v>
      </c>
      <c r="K423" s="41" t="s">
        <v>83</v>
      </c>
      <c r="L423" s="41" t="s">
        <v>91</v>
      </c>
      <c r="M423" s="42" t="s">
        <v>136</v>
      </c>
      <c r="N423" s="43" t="s">
        <v>884</v>
      </c>
    </row>
    <row r="424" spans="1:14" ht="38.25">
      <c r="A424" s="35" t="s">
        <v>1004</v>
      </c>
      <c r="B424" s="35" t="s">
        <v>861</v>
      </c>
      <c r="C424" s="36" t="s">
        <v>1005</v>
      </c>
      <c r="D424" s="37" t="s">
        <v>991</v>
      </c>
      <c r="E424" s="37">
        <v>1</v>
      </c>
      <c r="F424" s="38">
        <v>15000</v>
      </c>
      <c r="G424" s="39" t="s">
        <v>54</v>
      </c>
      <c r="H424" s="40">
        <v>46235</v>
      </c>
      <c r="I424" s="41" t="s">
        <v>55</v>
      </c>
      <c r="J424" s="41" t="s">
        <v>56</v>
      </c>
      <c r="K424" s="41" t="s">
        <v>83</v>
      </c>
      <c r="L424" s="41" t="s">
        <v>91</v>
      </c>
      <c r="M424" s="42" t="s">
        <v>73</v>
      </c>
      <c r="N424" s="43" t="s">
        <v>884</v>
      </c>
    </row>
    <row r="425" spans="1:14" ht="38.25">
      <c r="A425" s="35" t="s">
        <v>1006</v>
      </c>
      <c r="B425" s="35" t="s">
        <v>861</v>
      </c>
      <c r="C425" s="36" t="s">
        <v>1007</v>
      </c>
      <c r="D425" s="37" t="s">
        <v>991</v>
      </c>
      <c r="E425" s="37">
        <v>1</v>
      </c>
      <c r="F425" s="38">
        <v>12000</v>
      </c>
      <c r="G425" s="39" t="s">
        <v>54</v>
      </c>
      <c r="H425" s="40">
        <v>46235</v>
      </c>
      <c r="I425" s="41" t="s">
        <v>55</v>
      </c>
      <c r="J425" s="41" t="s">
        <v>56</v>
      </c>
      <c r="K425" s="41" t="s">
        <v>83</v>
      </c>
      <c r="L425" s="41" t="s">
        <v>91</v>
      </c>
      <c r="M425" s="42" t="s">
        <v>109</v>
      </c>
      <c r="N425" s="43" t="s">
        <v>884</v>
      </c>
    </row>
    <row r="426" spans="1:14" ht="38.25">
      <c r="A426" s="35" t="s">
        <v>1008</v>
      </c>
      <c r="B426" s="35" t="s">
        <v>861</v>
      </c>
      <c r="C426" s="36" t="s">
        <v>1009</v>
      </c>
      <c r="D426" s="37" t="s">
        <v>991</v>
      </c>
      <c r="E426" s="37">
        <v>1</v>
      </c>
      <c r="F426" s="38">
        <v>12000</v>
      </c>
      <c r="G426" s="39" t="s">
        <v>54</v>
      </c>
      <c r="H426" s="40">
        <v>46235</v>
      </c>
      <c r="I426" s="41" t="s">
        <v>55</v>
      </c>
      <c r="J426" s="41" t="s">
        <v>56</v>
      </c>
      <c r="K426" s="41" t="s">
        <v>83</v>
      </c>
      <c r="L426" s="41" t="s">
        <v>91</v>
      </c>
      <c r="M426" s="42" t="s">
        <v>136</v>
      </c>
      <c r="N426" s="43" t="s">
        <v>884</v>
      </c>
    </row>
    <row r="427" spans="1:14" ht="38.25">
      <c r="A427" s="35" t="s">
        <v>1010</v>
      </c>
      <c r="B427" s="35" t="s">
        <v>861</v>
      </c>
      <c r="C427" s="36" t="s">
        <v>1011</v>
      </c>
      <c r="D427" s="37" t="s">
        <v>991</v>
      </c>
      <c r="E427" s="37">
        <v>1</v>
      </c>
      <c r="F427" s="38">
        <v>12000</v>
      </c>
      <c r="G427" s="39" t="s">
        <v>54</v>
      </c>
      <c r="H427" s="40">
        <v>46235</v>
      </c>
      <c r="I427" s="41" t="s">
        <v>55</v>
      </c>
      <c r="J427" s="41" t="s">
        <v>56</v>
      </c>
      <c r="K427" s="41" t="s">
        <v>83</v>
      </c>
      <c r="L427" s="41" t="s">
        <v>91</v>
      </c>
      <c r="M427" s="64" t="s">
        <v>95</v>
      </c>
      <c r="N427" s="43" t="s">
        <v>884</v>
      </c>
    </row>
    <row r="428" spans="1:14" ht="38.25">
      <c r="A428" s="35" t="s">
        <v>1012</v>
      </c>
      <c r="B428" s="35" t="s">
        <v>51</v>
      </c>
      <c r="C428" s="36" t="s">
        <v>1013</v>
      </c>
      <c r="D428" s="37" t="s">
        <v>53</v>
      </c>
      <c r="E428" s="37">
        <v>40</v>
      </c>
      <c r="F428" s="38">
        <v>5184</v>
      </c>
      <c r="G428" s="39" t="s">
        <v>54</v>
      </c>
      <c r="H428" s="40">
        <v>46204</v>
      </c>
      <c r="I428" s="41" t="s">
        <v>55</v>
      </c>
      <c r="J428" s="41" t="s">
        <v>56</v>
      </c>
      <c r="K428" s="41" t="s">
        <v>83</v>
      </c>
      <c r="L428" s="41" t="s">
        <v>91</v>
      </c>
      <c r="M428" s="42" t="s">
        <v>153</v>
      </c>
      <c r="N428" s="43" t="s">
        <v>884</v>
      </c>
    </row>
    <row r="429" spans="1:14" ht="38.25">
      <c r="A429" s="35" t="s">
        <v>1015</v>
      </c>
      <c r="B429" s="35" t="s">
        <v>861</v>
      </c>
      <c r="C429" s="36" t="s">
        <v>1016</v>
      </c>
      <c r="D429" s="37" t="s">
        <v>53</v>
      </c>
      <c r="E429" s="37">
        <v>1</v>
      </c>
      <c r="F429" s="38">
        <v>5000</v>
      </c>
      <c r="G429" s="39" t="s">
        <v>54</v>
      </c>
      <c r="H429" s="40">
        <v>46204</v>
      </c>
      <c r="I429" s="41" t="s">
        <v>55</v>
      </c>
      <c r="J429" s="41" t="s">
        <v>56</v>
      </c>
      <c r="K429" s="41" t="s">
        <v>83</v>
      </c>
      <c r="L429" s="41" t="s">
        <v>91</v>
      </c>
      <c r="M429" s="42" t="s">
        <v>73</v>
      </c>
      <c r="N429" s="43" t="s">
        <v>884</v>
      </c>
    </row>
    <row r="430" spans="1:14" ht="38.25">
      <c r="A430" s="35" t="s">
        <v>1018</v>
      </c>
      <c r="B430" s="35" t="s">
        <v>861</v>
      </c>
      <c r="C430" s="36" t="s">
        <v>1019</v>
      </c>
      <c r="D430" s="37" t="s">
        <v>53</v>
      </c>
      <c r="E430" s="37">
        <v>1</v>
      </c>
      <c r="F430" s="38">
        <v>3000</v>
      </c>
      <c r="G430" s="39" t="s">
        <v>54</v>
      </c>
      <c r="H430" s="40">
        <v>46174</v>
      </c>
      <c r="I430" s="41" t="s">
        <v>55</v>
      </c>
      <c r="J430" s="41" t="s">
        <v>56</v>
      </c>
      <c r="K430" s="41" t="s">
        <v>83</v>
      </c>
      <c r="L430" s="41" t="s">
        <v>91</v>
      </c>
      <c r="M430" s="42" t="s">
        <v>136</v>
      </c>
      <c r="N430" s="43" t="s">
        <v>884</v>
      </c>
    </row>
    <row r="431" spans="1:14" ht="38.25">
      <c r="A431" s="35" t="s">
        <v>1022</v>
      </c>
      <c r="B431" s="35" t="s">
        <v>861</v>
      </c>
      <c r="C431" s="59" t="s">
        <v>1023</v>
      </c>
      <c r="D431" s="37" t="s">
        <v>1024</v>
      </c>
      <c r="E431" s="37">
        <v>12</v>
      </c>
      <c r="F431" s="38">
        <v>5900000</v>
      </c>
      <c r="G431" s="39" t="s">
        <v>66</v>
      </c>
      <c r="H431" s="40">
        <v>46266</v>
      </c>
      <c r="I431" s="41" t="s">
        <v>55</v>
      </c>
      <c r="J431" s="41" t="s">
        <v>56</v>
      </c>
      <c r="K431" s="41" t="s">
        <v>1025</v>
      </c>
      <c r="L431" s="41" t="s">
        <v>91</v>
      </c>
      <c r="M431" s="42" t="s">
        <v>1026</v>
      </c>
      <c r="N431" s="43" t="s">
        <v>884</v>
      </c>
    </row>
    <row r="432" spans="1:14" ht="51">
      <c r="A432" s="35" t="s">
        <v>1027</v>
      </c>
      <c r="B432" s="35" t="s">
        <v>861</v>
      </c>
      <c r="C432" s="36" t="s">
        <v>1028</v>
      </c>
      <c r="D432" s="37" t="s">
        <v>53</v>
      </c>
      <c r="E432" s="37">
        <v>5000</v>
      </c>
      <c r="F432" s="38">
        <v>1000000</v>
      </c>
      <c r="G432" s="39" t="s">
        <v>66</v>
      </c>
      <c r="H432" s="40">
        <v>46266</v>
      </c>
      <c r="I432" s="41" t="s">
        <v>55</v>
      </c>
      <c r="J432" s="41" t="s">
        <v>56</v>
      </c>
      <c r="K432" s="41" t="s">
        <v>147</v>
      </c>
      <c r="L432" s="41" t="s">
        <v>91</v>
      </c>
      <c r="M432" s="42" t="s">
        <v>136</v>
      </c>
      <c r="N432" s="43" t="s">
        <v>884</v>
      </c>
    </row>
    <row r="433" spans="1:14" ht="51">
      <c r="A433" s="35" t="s">
        <v>1029</v>
      </c>
      <c r="B433" s="35" t="s">
        <v>861</v>
      </c>
      <c r="C433" s="36" t="s">
        <v>1030</v>
      </c>
      <c r="D433" s="37" t="s">
        <v>53</v>
      </c>
      <c r="E433" s="37">
        <v>5000</v>
      </c>
      <c r="F433" s="38">
        <v>965000</v>
      </c>
      <c r="G433" s="39" t="s">
        <v>66</v>
      </c>
      <c r="H433" s="40">
        <v>46266</v>
      </c>
      <c r="I433" s="41" t="s">
        <v>55</v>
      </c>
      <c r="J433" s="41" t="s">
        <v>56</v>
      </c>
      <c r="K433" s="41" t="s">
        <v>147</v>
      </c>
      <c r="L433" s="41" t="s">
        <v>91</v>
      </c>
      <c r="M433" s="42" t="s">
        <v>59</v>
      </c>
      <c r="N433" s="43" t="s">
        <v>884</v>
      </c>
    </row>
    <row r="434" spans="1:14" ht="51">
      <c r="A434" s="35" t="s">
        <v>1031</v>
      </c>
      <c r="B434" s="35" t="s">
        <v>861</v>
      </c>
      <c r="C434" s="36" t="s">
        <v>1032</v>
      </c>
      <c r="D434" s="37" t="s">
        <v>53</v>
      </c>
      <c r="E434" s="37">
        <v>5000</v>
      </c>
      <c r="F434" s="38">
        <v>965000</v>
      </c>
      <c r="G434" s="39" t="s">
        <v>66</v>
      </c>
      <c r="H434" s="40">
        <v>46266</v>
      </c>
      <c r="I434" s="41" t="s">
        <v>55</v>
      </c>
      <c r="J434" s="41" t="s">
        <v>56</v>
      </c>
      <c r="K434" s="41" t="s">
        <v>147</v>
      </c>
      <c r="L434" s="41" t="s">
        <v>91</v>
      </c>
      <c r="M434" s="64" t="s">
        <v>95</v>
      </c>
      <c r="N434" s="43" t="s">
        <v>884</v>
      </c>
    </row>
    <row r="435" spans="1:14" ht="51">
      <c r="A435" s="35" t="s">
        <v>1033</v>
      </c>
      <c r="B435" s="35" t="s">
        <v>861</v>
      </c>
      <c r="C435" s="36" t="s">
        <v>1034</v>
      </c>
      <c r="D435" s="37" t="s">
        <v>53</v>
      </c>
      <c r="E435" s="37">
        <v>5000</v>
      </c>
      <c r="F435" s="38">
        <v>690000</v>
      </c>
      <c r="G435" s="39" t="s">
        <v>66</v>
      </c>
      <c r="H435" s="40">
        <v>46266</v>
      </c>
      <c r="I435" s="41" t="s">
        <v>55</v>
      </c>
      <c r="J435" s="41" t="s">
        <v>56</v>
      </c>
      <c r="K435" s="41" t="s">
        <v>147</v>
      </c>
      <c r="L435" s="41" t="s">
        <v>91</v>
      </c>
      <c r="M435" s="42" t="s">
        <v>153</v>
      </c>
      <c r="N435" s="43" t="s">
        <v>884</v>
      </c>
    </row>
    <row r="436" spans="1:14" ht="51">
      <c r="A436" s="35" t="s">
        <v>1035</v>
      </c>
      <c r="B436" s="35" t="s">
        <v>861</v>
      </c>
      <c r="C436" s="36" t="s">
        <v>1036</v>
      </c>
      <c r="D436" s="37" t="s">
        <v>53</v>
      </c>
      <c r="E436" s="37">
        <v>25000</v>
      </c>
      <c r="F436" s="38">
        <v>600000</v>
      </c>
      <c r="G436" s="39" t="s">
        <v>66</v>
      </c>
      <c r="H436" s="40">
        <v>46266</v>
      </c>
      <c r="I436" s="41" t="s">
        <v>55</v>
      </c>
      <c r="J436" s="41" t="s">
        <v>56</v>
      </c>
      <c r="K436" s="41" t="s">
        <v>147</v>
      </c>
      <c r="L436" s="41" t="s">
        <v>91</v>
      </c>
      <c r="M436" s="42" t="s">
        <v>109</v>
      </c>
      <c r="N436" s="43" t="s">
        <v>884</v>
      </c>
    </row>
    <row r="437" spans="1:14" ht="51">
      <c r="A437" s="35" t="s">
        <v>1037</v>
      </c>
      <c r="B437" s="35" t="s">
        <v>861</v>
      </c>
      <c r="C437" s="36" t="s">
        <v>1038</v>
      </c>
      <c r="D437" s="37" t="s">
        <v>53</v>
      </c>
      <c r="E437" s="37">
        <v>5000</v>
      </c>
      <c r="F437" s="38">
        <v>305000</v>
      </c>
      <c r="G437" s="39" t="s">
        <v>66</v>
      </c>
      <c r="H437" s="40">
        <v>46266</v>
      </c>
      <c r="I437" s="41" t="s">
        <v>55</v>
      </c>
      <c r="J437" s="41" t="s">
        <v>56</v>
      </c>
      <c r="K437" s="41" t="s">
        <v>147</v>
      </c>
      <c r="L437" s="41" t="s">
        <v>91</v>
      </c>
      <c r="M437" s="42" t="s">
        <v>136</v>
      </c>
      <c r="N437" s="43" t="s">
        <v>884</v>
      </c>
    </row>
    <row r="438" spans="1:14" ht="51">
      <c r="A438" s="35" t="s">
        <v>1039</v>
      </c>
      <c r="B438" s="35" t="s">
        <v>861</v>
      </c>
      <c r="C438" s="36" t="s">
        <v>1040</v>
      </c>
      <c r="D438" s="37" t="s">
        <v>53</v>
      </c>
      <c r="E438" s="37">
        <v>5000</v>
      </c>
      <c r="F438" s="38">
        <v>225000</v>
      </c>
      <c r="G438" s="39" t="s">
        <v>66</v>
      </c>
      <c r="H438" s="40">
        <v>46266</v>
      </c>
      <c r="I438" s="41" t="s">
        <v>55</v>
      </c>
      <c r="J438" s="41" t="s">
        <v>56</v>
      </c>
      <c r="K438" s="41" t="s">
        <v>147</v>
      </c>
      <c r="L438" s="41" t="s">
        <v>91</v>
      </c>
      <c r="M438" s="42" t="s">
        <v>153</v>
      </c>
      <c r="N438" s="43" t="s">
        <v>884</v>
      </c>
    </row>
    <row r="439" spans="1:14" ht="51">
      <c r="A439" s="35" t="s">
        <v>1041</v>
      </c>
      <c r="B439" s="35" t="s">
        <v>861</v>
      </c>
      <c r="C439" s="36" t="s">
        <v>146</v>
      </c>
      <c r="D439" s="37" t="s">
        <v>53</v>
      </c>
      <c r="E439" s="37">
        <v>2500</v>
      </c>
      <c r="F439" s="38">
        <v>75000</v>
      </c>
      <c r="G439" s="39" t="s">
        <v>54</v>
      </c>
      <c r="H439" s="40">
        <v>46266</v>
      </c>
      <c r="I439" s="41" t="s">
        <v>55</v>
      </c>
      <c r="J439" s="41" t="s">
        <v>56</v>
      </c>
      <c r="K439" s="41" t="s">
        <v>147</v>
      </c>
      <c r="L439" s="41" t="s">
        <v>91</v>
      </c>
      <c r="M439" s="42" t="s">
        <v>153</v>
      </c>
      <c r="N439" s="43" t="s">
        <v>884</v>
      </c>
    </row>
    <row r="440" spans="1:14" ht="51">
      <c r="A440" s="35" t="s">
        <v>1042</v>
      </c>
      <c r="B440" s="35" t="s">
        <v>861</v>
      </c>
      <c r="C440" s="36" t="s">
        <v>1043</v>
      </c>
      <c r="D440" s="37" t="s">
        <v>53</v>
      </c>
      <c r="E440" s="37">
        <v>1000</v>
      </c>
      <c r="F440" s="38">
        <v>30000</v>
      </c>
      <c r="G440" s="39" t="s">
        <v>54</v>
      </c>
      <c r="H440" s="40">
        <v>46235</v>
      </c>
      <c r="I440" s="41" t="s">
        <v>55</v>
      </c>
      <c r="J440" s="41" t="s">
        <v>56</v>
      </c>
      <c r="K440" s="41" t="s">
        <v>147</v>
      </c>
      <c r="L440" s="41" t="s">
        <v>91</v>
      </c>
      <c r="M440" s="42" t="s">
        <v>59</v>
      </c>
      <c r="N440" s="43" t="s">
        <v>884</v>
      </c>
    </row>
    <row r="441" spans="1:14" ht="38.25">
      <c r="A441" s="35" t="s">
        <v>1044</v>
      </c>
      <c r="B441" s="35" t="s">
        <v>848</v>
      </c>
      <c r="C441" s="36" t="s">
        <v>1045</v>
      </c>
      <c r="D441" s="37" t="s">
        <v>53</v>
      </c>
      <c r="E441" s="37">
        <v>50</v>
      </c>
      <c r="F441" s="38">
        <v>177752</v>
      </c>
      <c r="G441" s="39" t="s">
        <v>54</v>
      </c>
      <c r="H441" s="40">
        <v>46266</v>
      </c>
      <c r="I441" s="41" t="s">
        <v>55</v>
      </c>
      <c r="J441" s="41" t="s">
        <v>56</v>
      </c>
      <c r="K441" s="41" t="s">
        <v>164</v>
      </c>
      <c r="L441" s="41" t="s">
        <v>91</v>
      </c>
      <c r="M441" s="42" t="s">
        <v>59</v>
      </c>
      <c r="N441" s="43" t="s">
        <v>884</v>
      </c>
    </row>
    <row r="442" spans="1:14" ht="38.25">
      <c r="A442" s="35" t="s">
        <v>1048</v>
      </c>
      <c r="B442" s="35" t="s">
        <v>1049</v>
      </c>
      <c r="C442" s="36" t="s">
        <v>1050</v>
      </c>
      <c r="D442" s="72" t="s">
        <v>53</v>
      </c>
      <c r="E442" s="72">
        <v>30</v>
      </c>
      <c r="F442" s="73">
        <v>75000</v>
      </c>
      <c r="G442" s="74" t="s">
        <v>54</v>
      </c>
      <c r="H442" s="86">
        <v>46266</v>
      </c>
      <c r="I442" s="75" t="s">
        <v>55</v>
      </c>
      <c r="J442" s="75" t="s">
        <v>56</v>
      </c>
      <c r="K442" s="75" t="s">
        <v>164</v>
      </c>
      <c r="L442" s="75" t="s">
        <v>91</v>
      </c>
      <c r="M442" s="64" t="s">
        <v>95</v>
      </c>
      <c r="N442" s="69" t="s">
        <v>884</v>
      </c>
    </row>
    <row r="443" spans="1:14" ht="38.25">
      <c r="A443" s="35" t="s">
        <v>1051</v>
      </c>
      <c r="B443" s="35" t="s">
        <v>861</v>
      </c>
      <c r="C443" s="36" t="s">
        <v>1052</v>
      </c>
      <c r="D443" s="37" t="s">
        <v>53</v>
      </c>
      <c r="E443" s="37">
        <v>1000</v>
      </c>
      <c r="F443" s="38">
        <v>100000</v>
      </c>
      <c r="G443" s="39" t="s">
        <v>66</v>
      </c>
      <c r="H443" s="40">
        <v>46266</v>
      </c>
      <c r="I443" s="41" t="s">
        <v>55</v>
      </c>
      <c r="J443" s="41" t="s">
        <v>56</v>
      </c>
      <c r="K443" s="41" t="s">
        <v>164</v>
      </c>
      <c r="L443" s="41" t="s">
        <v>91</v>
      </c>
      <c r="M443" s="42" t="s">
        <v>109</v>
      </c>
      <c r="N443" s="43" t="s">
        <v>884</v>
      </c>
    </row>
    <row r="444" spans="1:14" ht="38.25">
      <c r="A444" s="35" t="s">
        <v>1054</v>
      </c>
      <c r="B444" s="35" t="s">
        <v>237</v>
      </c>
      <c r="C444" s="36" t="s">
        <v>1055</v>
      </c>
      <c r="D444" s="37" t="s">
        <v>53</v>
      </c>
      <c r="E444" s="37">
        <v>1</v>
      </c>
      <c r="F444" s="38">
        <v>80297</v>
      </c>
      <c r="G444" s="39" t="s">
        <v>54</v>
      </c>
      <c r="H444" s="40">
        <v>46143</v>
      </c>
      <c r="I444" s="41" t="s">
        <v>55</v>
      </c>
      <c r="J444" s="41" t="s">
        <v>56</v>
      </c>
      <c r="K444" s="41" t="s">
        <v>164</v>
      </c>
      <c r="L444" s="41" t="s">
        <v>91</v>
      </c>
      <c r="M444" s="42" t="s">
        <v>148</v>
      </c>
      <c r="N444" s="43" t="s">
        <v>884</v>
      </c>
    </row>
    <row r="445" spans="1:14" ht="38.25">
      <c r="A445" s="35" t="s">
        <v>1057</v>
      </c>
      <c r="B445" s="35" t="s">
        <v>861</v>
      </c>
      <c r="C445" s="36" t="s">
        <v>1058</v>
      </c>
      <c r="D445" s="37" t="s">
        <v>53</v>
      </c>
      <c r="E445" s="37">
        <v>5000</v>
      </c>
      <c r="F445" s="38">
        <v>75750</v>
      </c>
      <c r="G445" s="39" t="s">
        <v>66</v>
      </c>
      <c r="H445" s="40">
        <v>46266</v>
      </c>
      <c r="I445" s="41" t="s">
        <v>55</v>
      </c>
      <c r="J445" s="41" t="s">
        <v>56</v>
      </c>
      <c r="K445" s="41" t="s">
        <v>164</v>
      </c>
      <c r="L445" s="41" t="s">
        <v>91</v>
      </c>
      <c r="M445" s="42" t="s">
        <v>59</v>
      </c>
      <c r="N445" s="43" t="s">
        <v>884</v>
      </c>
    </row>
    <row r="446" spans="1:14" ht="38.25">
      <c r="A446" s="35" t="s">
        <v>1059</v>
      </c>
      <c r="B446" s="35" t="s">
        <v>861</v>
      </c>
      <c r="C446" s="36" t="s">
        <v>1060</v>
      </c>
      <c r="D446" s="37" t="s">
        <v>1024</v>
      </c>
      <c r="E446" s="37">
        <v>12</v>
      </c>
      <c r="F446" s="38">
        <v>62540</v>
      </c>
      <c r="G446" s="39" t="s">
        <v>54</v>
      </c>
      <c r="H446" s="40">
        <v>46204</v>
      </c>
      <c r="I446" s="41" t="s">
        <v>55</v>
      </c>
      <c r="J446" s="41" t="s">
        <v>56</v>
      </c>
      <c r="K446" s="41" t="s">
        <v>164</v>
      </c>
      <c r="L446" s="41" t="s">
        <v>91</v>
      </c>
      <c r="M446" s="42" t="s">
        <v>73</v>
      </c>
      <c r="N446" s="43" t="s">
        <v>884</v>
      </c>
    </row>
    <row r="447" spans="1:14" ht="38.25">
      <c r="A447" s="35" t="s">
        <v>1061</v>
      </c>
      <c r="B447" s="35" t="s">
        <v>848</v>
      </c>
      <c r="C447" s="36" t="s">
        <v>1062</v>
      </c>
      <c r="D447" s="37" t="s">
        <v>53</v>
      </c>
      <c r="E447" s="37">
        <v>15</v>
      </c>
      <c r="F447" s="38">
        <v>45000</v>
      </c>
      <c r="G447" s="39" t="s">
        <v>54</v>
      </c>
      <c r="H447" s="40">
        <v>46266</v>
      </c>
      <c r="I447" s="41" t="s">
        <v>55</v>
      </c>
      <c r="J447" s="41" t="s">
        <v>56</v>
      </c>
      <c r="K447" s="41" t="s">
        <v>164</v>
      </c>
      <c r="L447" s="41" t="s">
        <v>91</v>
      </c>
      <c r="M447" s="42" t="s">
        <v>136</v>
      </c>
      <c r="N447" s="43" t="s">
        <v>884</v>
      </c>
    </row>
    <row r="448" spans="1:14" ht="38.25">
      <c r="A448" s="35" t="s">
        <v>1063</v>
      </c>
      <c r="B448" s="35" t="s">
        <v>848</v>
      </c>
      <c r="C448" s="36" t="s">
        <v>1064</v>
      </c>
      <c r="D448" s="37" t="s">
        <v>53</v>
      </c>
      <c r="E448" s="37">
        <v>40</v>
      </c>
      <c r="F448" s="38">
        <v>44000</v>
      </c>
      <c r="G448" s="39" t="s">
        <v>54</v>
      </c>
      <c r="H448" s="40">
        <v>46266</v>
      </c>
      <c r="I448" s="41" t="s">
        <v>55</v>
      </c>
      <c r="J448" s="41" t="s">
        <v>56</v>
      </c>
      <c r="K448" s="41" t="s">
        <v>164</v>
      </c>
      <c r="L448" s="41" t="s">
        <v>91</v>
      </c>
      <c r="M448" s="64" t="s">
        <v>95</v>
      </c>
      <c r="N448" s="43" t="s">
        <v>884</v>
      </c>
    </row>
    <row r="449" spans="1:14" ht="38.25">
      <c r="A449" s="35" t="s">
        <v>1066</v>
      </c>
      <c r="B449" s="35" t="s">
        <v>848</v>
      </c>
      <c r="C449" s="36" t="s">
        <v>285</v>
      </c>
      <c r="D449" s="37" t="s">
        <v>53</v>
      </c>
      <c r="E449" s="37">
        <v>30</v>
      </c>
      <c r="F449" s="38">
        <v>39000</v>
      </c>
      <c r="G449" s="39" t="s">
        <v>54</v>
      </c>
      <c r="H449" s="40">
        <v>46266</v>
      </c>
      <c r="I449" s="41" t="s">
        <v>55</v>
      </c>
      <c r="J449" s="41" t="s">
        <v>56</v>
      </c>
      <c r="K449" s="41" t="s">
        <v>164</v>
      </c>
      <c r="L449" s="41" t="s">
        <v>91</v>
      </c>
      <c r="M449" s="42" t="s">
        <v>153</v>
      </c>
      <c r="N449" s="43" t="s">
        <v>884</v>
      </c>
    </row>
    <row r="450" spans="1:14" ht="38.25">
      <c r="A450" s="35" t="s">
        <v>1067</v>
      </c>
      <c r="B450" s="71" t="s">
        <v>848</v>
      </c>
      <c r="C450" s="36" t="s">
        <v>285</v>
      </c>
      <c r="D450" s="72" t="s">
        <v>53</v>
      </c>
      <c r="E450" s="72">
        <v>30</v>
      </c>
      <c r="F450" s="73">
        <v>39000</v>
      </c>
      <c r="G450" s="74" t="s">
        <v>54</v>
      </c>
      <c r="H450" s="86">
        <v>46266</v>
      </c>
      <c r="I450" s="75" t="s">
        <v>55</v>
      </c>
      <c r="J450" s="75" t="s">
        <v>56</v>
      </c>
      <c r="K450" s="75" t="s">
        <v>164</v>
      </c>
      <c r="L450" s="75" t="s">
        <v>91</v>
      </c>
      <c r="M450" s="64" t="s">
        <v>95</v>
      </c>
      <c r="N450" s="69" t="s">
        <v>884</v>
      </c>
    </row>
    <row r="451" spans="1:14" ht="38.25">
      <c r="A451" s="35" t="s">
        <v>1068</v>
      </c>
      <c r="B451" s="35" t="s">
        <v>51</v>
      </c>
      <c r="C451" s="36" t="s">
        <v>1069</v>
      </c>
      <c r="D451" s="37" t="s">
        <v>53</v>
      </c>
      <c r="E451" s="37">
        <v>6</v>
      </c>
      <c r="F451" s="38">
        <v>36000</v>
      </c>
      <c r="G451" s="39" t="s">
        <v>54</v>
      </c>
      <c r="H451" s="40">
        <v>46235</v>
      </c>
      <c r="I451" s="41" t="s">
        <v>55</v>
      </c>
      <c r="J451" s="41" t="s">
        <v>56</v>
      </c>
      <c r="K451" s="41" t="s">
        <v>164</v>
      </c>
      <c r="L451" s="41" t="s">
        <v>91</v>
      </c>
      <c r="M451" s="42" t="s">
        <v>148</v>
      </c>
      <c r="N451" s="43" t="s">
        <v>884</v>
      </c>
    </row>
    <row r="452" spans="1:14" ht="38.25">
      <c r="A452" s="35" t="s">
        <v>1071</v>
      </c>
      <c r="B452" s="71" t="s">
        <v>848</v>
      </c>
      <c r="C452" s="36" t="s">
        <v>259</v>
      </c>
      <c r="D452" s="72" t="s">
        <v>53</v>
      </c>
      <c r="E452" s="72">
        <v>30</v>
      </c>
      <c r="F452" s="73">
        <v>36000</v>
      </c>
      <c r="G452" s="74" t="s">
        <v>54</v>
      </c>
      <c r="H452" s="86">
        <v>46235</v>
      </c>
      <c r="I452" s="75" t="s">
        <v>55</v>
      </c>
      <c r="J452" s="75" t="s">
        <v>56</v>
      </c>
      <c r="K452" s="75" t="s">
        <v>164</v>
      </c>
      <c r="L452" s="75" t="s">
        <v>91</v>
      </c>
      <c r="M452" s="64" t="s">
        <v>59</v>
      </c>
      <c r="N452" s="69" t="s">
        <v>884</v>
      </c>
    </row>
    <row r="453" spans="1:14" ht="38.25">
      <c r="A453" s="35" t="s">
        <v>1072</v>
      </c>
      <c r="B453" s="35" t="s">
        <v>848</v>
      </c>
      <c r="C453" s="36" t="s">
        <v>1073</v>
      </c>
      <c r="D453" s="37" t="s">
        <v>53</v>
      </c>
      <c r="E453" s="37">
        <v>50</v>
      </c>
      <c r="F453" s="38">
        <v>35000</v>
      </c>
      <c r="G453" s="39" t="s">
        <v>54</v>
      </c>
      <c r="H453" s="40">
        <v>46235</v>
      </c>
      <c r="I453" s="41" t="s">
        <v>55</v>
      </c>
      <c r="J453" s="41" t="s">
        <v>56</v>
      </c>
      <c r="K453" s="41" t="s">
        <v>164</v>
      </c>
      <c r="L453" s="41" t="s">
        <v>91</v>
      </c>
      <c r="M453" s="64" t="s">
        <v>95</v>
      </c>
      <c r="N453" s="43" t="s">
        <v>884</v>
      </c>
    </row>
    <row r="454" spans="1:14" ht="38.25">
      <c r="A454" s="35" t="s">
        <v>1074</v>
      </c>
      <c r="B454" s="35" t="s">
        <v>848</v>
      </c>
      <c r="C454" s="36" t="s">
        <v>1075</v>
      </c>
      <c r="D454" s="37" t="s">
        <v>53</v>
      </c>
      <c r="E454" s="37">
        <v>50</v>
      </c>
      <c r="F454" s="38">
        <v>35000</v>
      </c>
      <c r="G454" s="39" t="s">
        <v>54</v>
      </c>
      <c r="H454" s="40">
        <v>46235</v>
      </c>
      <c r="I454" s="41" t="s">
        <v>55</v>
      </c>
      <c r="J454" s="41" t="s">
        <v>56</v>
      </c>
      <c r="K454" s="41" t="s">
        <v>164</v>
      </c>
      <c r="L454" s="41" t="s">
        <v>91</v>
      </c>
      <c r="M454" s="42" t="s">
        <v>136</v>
      </c>
      <c r="N454" s="43" t="s">
        <v>884</v>
      </c>
    </row>
    <row r="455" spans="1:14" ht="38.25">
      <c r="A455" s="35" t="s">
        <v>1077</v>
      </c>
      <c r="B455" s="35" t="s">
        <v>51</v>
      </c>
      <c r="C455" s="36" t="s">
        <v>356</v>
      </c>
      <c r="D455" s="37" t="s">
        <v>53</v>
      </c>
      <c r="E455" s="37">
        <v>60</v>
      </c>
      <c r="F455" s="38">
        <v>32400</v>
      </c>
      <c r="G455" s="39" t="s">
        <v>54</v>
      </c>
      <c r="H455" s="40">
        <v>46235</v>
      </c>
      <c r="I455" s="41" t="s">
        <v>55</v>
      </c>
      <c r="J455" s="41" t="s">
        <v>56</v>
      </c>
      <c r="K455" s="41" t="s">
        <v>164</v>
      </c>
      <c r="L455" s="41" t="s">
        <v>91</v>
      </c>
      <c r="M455" s="42" t="s">
        <v>59</v>
      </c>
      <c r="N455" s="43" t="s">
        <v>884</v>
      </c>
    </row>
    <row r="456" spans="1:14" ht="38.25">
      <c r="A456" s="35" t="s">
        <v>1078</v>
      </c>
      <c r="B456" s="35" t="s">
        <v>51</v>
      </c>
      <c r="C456" s="36" t="s">
        <v>1079</v>
      </c>
      <c r="D456" s="37" t="s">
        <v>53</v>
      </c>
      <c r="E456" s="37">
        <v>8</v>
      </c>
      <c r="F456" s="38">
        <v>32000</v>
      </c>
      <c r="G456" s="39" t="s">
        <v>54</v>
      </c>
      <c r="H456" s="40">
        <v>46235</v>
      </c>
      <c r="I456" s="41" t="s">
        <v>55</v>
      </c>
      <c r="J456" s="41" t="s">
        <v>56</v>
      </c>
      <c r="K456" s="41" t="s">
        <v>164</v>
      </c>
      <c r="L456" s="41" t="s">
        <v>91</v>
      </c>
      <c r="M456" s="42" t="s">
        <v>153</v>
      </c>
      <c r="N456" s="43" t="s">
        <v>884</v>
      </c>
    </row>
    <row r="457" spans="1:14" ht="38.25">
      <c r="A457" s="35" t="s">
        <v>1081</v>
      </c>
      <c r="B457" s="35" t="s">
        <v>51</v>
      </c>
      <c r="C457" s="36" t="s">
        <v>1082</v>
      </c>
      <c r="D457" s="37" t="s">
        <v>53</v>
      </c>
      <c r="E457" s="37">
        <v>14</v>
      </c>
      <c r="F457" s="38">
        <v>30240</v>
      </c>
      <c r="G457" s="39" t="s">
        <v>54</v>
      </c>
      <c r="H457" s="40">
        <v>46235</v>
      </c>
      <c r="I457" s="41" t="s">
        <v>55</v>
      </c>
      <c r="J457" s="41" t="s">
        <v>56</v>
      </c>
      <c r="K457" s="41" t="s">
        <v>164</v>
      </c>
      <c r="L457" s="41" t="s">
        <v>91</v>
      </c>
      <c r="M457" s="42" t="s">
        <v>73</v>
      </c>
      <c r="N457" s="43" t="s">
        <v>884</v>
      </c>
    </row>
    <row r="458" spans="1:14" ht="38.25">
      <c r="A458" s="35" t="s">
        <v>1083</v>
      </c>
      <c r="B458" s="35" t="s">
        <v>70</v>
      </c>
      <c r="C458" s="36" t="s">
        <v>1084</v>
      </c>
      <c r="D458" s="37" t="s">
        <v>53</v>
      </c>
      <c r="E458" s="37">
        <v>100</v>
      </c>
      <c r="F458" s="38">
        <v>30000</v>
      </c>
      <c r="G458" s="39" t="s">
        <v>54</v>
      </c>
      <c r="H458" s="40">
        <v>46235</v>
      </c>
      <c r="I458" s="41" t="s">
        <v>55</v>
      </c>
      <c r="J458" s="41" t="s">
        <v>56</v>
      </c>
      <c r="K458" s="41" t="s">
        <v>164</v>
      </c>
      <c r="L458" s="41" t="s">
        <v>91</v>
      </c>
      <c r="M458" s="64" t="s">
        <v>95</v>
      </c>
      <c r="N458" s="43" t="s">
        <v>884</v>
      </c>
    </row>
    <row r="459" spans="1:14" ht="38.25">
      <c r="A459" s="35" t="s">
        <v>1086</v>
      </c>
      <c r="B459" s="35" t="s">
        <v>848</v>
      </c>
      <c r="C459" s="36" t="s">
        <v>1087</v>
      </c>
      <c r="D459" s="37" t="s">
        <v>53</v>
      </c>
      <c r="E459" s="37">
        <v>50</v>
      </c>
      <c r="F459" s="38">
        <v>30000</v>
      </c>
      <c r="G459" s="39" t="s">
        <v>54</v>
      </c>
      <c r="H459" s="40">
        <v>46235</v>
      </c>
      <c r="I459" s="41" t="s">
        <v>55</v>
      </c>
      <c r="J459" s="41" t="s">
        <v>56</v>
      </c>
      <c r="K459" s="41" t="s">
        <v>164</v>
      </c>
      <c r="L459" s="41" t="s">
        <v>91</v>
      </c>
      <c r="M459" s="42" t="s">
        <v>136</v>
      </c>
      <c r="N459" s="43" t="s">
        <v>884</v>
      </c>
    </row>
    <row r="460" spans="1:14" ht="38.25">
      <c r="A460" s="35" t="s">
        <v>1088</v>
      </c>
      <c r="B460" s="35" t="s">
        <v>848</v>
      </c>
      <c r="C460" s="36" t="s">
        <v>1089</v>
      </c>
      <c r="D460" s="37" t="s">
        <v>53</v>
      </c>
      <c r="E460" s="37">
        <v>10</v>
      </c>
      <c r="F460" s="38">
        <v>30000</v>
      </c>
      <c r="G460" s="39" t="s">
        <v>54</v>
      </c>
      <c r="H460" s="40">
        <v>46235</v>
      </c>
      <c r="I460" s="41" t="s">
        <v>55</v>
      </c>
      <c r="J460" s="41" t="s">
        <v>56</v>
      </c>
      <c r="K460" s="41" t="s">
        <v>164</v>
      </c>
      <c r="L460" s="41" t="s">
        <v>91</v>
      </c>
      <c r="M460" s="42" t="s">
        <v>153</v>
      </c>
      <c r="N460" s="43" t="s">
        <v>884</v>
      </c>
    </row>
    <row r="461" spans="1:14" ht="38.25">
      <c r="A461" s="35" t="s">
        <v>1090</v>
      </c>
      <c r="B461" s="71" t="s">
        <v>70</v>
      </c>
      <c r="C461" s="36" t="s">
        <v>1084</v>
      </c>
      <c r="D461" s="72" t="s">
        <v>53</v>
      </c>
      <c r="E461" s="72">
        <v>100</v>
      </c>
      <c r="F461" s="73">
        <v>30000</v>
      </c>
      <c r="G461" s="74" t="s">
        <v>54</v>
      </c>
      <c r="H461" s="86">
        <v>46235</v>
      </c>
      <c r="I461" s="75" t="s">
        <v>55</v>
      </c>
      <c r="J461" s="75" t="s">
        <v>56</v>
      </c>
      <c r="K461" s="75" t="s">
        <v>164</v>
      </c>
      <c r="L461" s="75" t="s">
        <v>91</v>
      </c>
      <c r="M461" s="69" t="s">
        <v>59</v>
      </c>
      <c r="N461" s="69" t="s">
        <v>884</v>
      </c>
    </row>
    <row r="462" spans="1:14" ht="38.25">
      <c r="A462" s="35" t="s">
        <v>1091</v>
      </c>
      <c r="B462" s="35" t="s">
        <v>70</v>
      </c>
      <c r="C462" s="36" t="s">
        <v>1092</v>
      </c>
      <c r="D462" s="37" t="s">
        <v>53</v>
      </c>
      <c r="E462" s="37">
        <v>100</v>
      </c>
      <c r="F462" s="38">
        <v>25000</v>
      </c>
      <c r="G462" s="39" t="s">
        <v>54</v>
      </c>
      <c r="H462" s="40">
        <v>46235</v>
      </c>
      <c r="I462" s="41" t="s">
        <v>55</v>
      </c>
      <c r="J462" s="41" t="s">
        <v>56</v>
      </c>
      <c r="K462" s="41" t="s">
        <v>164</v>
      </c>
      <c r="L462" s="41" t="s">
        <v>91</v>
      </c>
      <c r="M462" s="42" t="s">
        <v>109</v>
      </c>
      <c r="N462" s="43" t="s">
        <v>884</v>
      </c>
    </row>
    <row r="463" spans="1:14" ht="38.25">
      <c r="A463" s="35" t="s">
        <v>1093</v>
      </c>
      <c r="B463" s="35" t="s">
        <v>51</v>
      </c>
      <c r="C463" s="36" t="s">
        <v>1094</v>
      </c>
      <c r="D463" s="37" t="s">
        <v>53</v>
      </c>
      <c r="E463" s="37">
        <v>40</v>
      </c>
      <c r="F463" s="38">
        <v>24000</v>
      </c>
      <c r="G463" s="39" t="s">
        <v>54</v>
      </c>
      <c r="H463" s="40">
        <v>46235</v>
      </c>
      <c r="I463" s="41" t="s">
        <v>55</v>
      </c>
      <c r="J463" s="41" t="s">
        <v>56</v>
      </c>
      <c r="K463" s="41" t="s">
        <v>164</v>
      </c>
      <c r="L463" s="41" t="s">
        <v>91</v>
      </c>
      <c r="M463" s="64" t="s">
        <v>95</v>
      </c>
      <c r="N463" s="43" t="s">
        <v>884</v>
      </c>
    </row>
    <row r="464" spans="1:14" ht="38.25">
      <c r="A464" s="35" t="s">
        <v>1096</v>
      </c>
      <c r="B464" s="35" t="s">
        <v>51</v>
      </c>
      <c r="C464" s="36" t="s">
        <v>351</v>
      </c>
      <c r="D464" s="37" t="s">
        <v>53</v>
      </c>
      <c r="E464" s="37">
        <v>20</v>
      </c>
      <c r="F464" s="38">
        <v>24000</v>
      </c>
      <c r="G464" s="39" t="s">
        <v>54</v>
      </c>
      <c r="H464" s="40">
        <v>46235</v>
      </c>
      <c r="I464" s="41" t="s">
        <v>55</v>
      </c>
      <c r="J464" s="41" t="s">
        <v>56</v>
      </c>
      <c r="K464" s="41" t="s">
        <v>164</v>
      </c>
      <c r="L464" s="41" t="s">
        <v>58</v>
      </c>
      <c r="M464" s="42" t="s">
        <v>59</v>
      </c>
      <c r="N464" s="43" t="s">
        <v>884</v>
      </c>
    </row>
    <row r="465" spans="1:14" ht="38.25">
      <c r="A465" s="35" t="s">
        <v>1097</v>
      </c>
      <c r="B465" s="35" t="s">
        <v>51</v>
      </c>
      <c r="C465" s="36" t="s">
        <v>1098</v>
      </c>
      <c r="D465" s="37" t="s">
        <v>53</v>
      </c>
      <c r="E465" s="37">
        <v>25</v>
      </c>
      <c r="F465" s="38">
        <v>22500</v>
      </c>
      <c r="G465" s="39" t="s">
        <v>54</v>
      </c>
      <c r="H465" s="40">
        <v>46235</v>
      </c>
      <c r="I465" s="41" t="s">
        <v>55</v>
      </c>
      <c r="J465" s="41" t="s">
        <v>56</v>
      </c>
      <c r="K465" s="41" t="s">
        <v>164</v>
      </c>
      <c r="L465" s="41" t="s">
        <v>91</v>
      </c>
      <c r="M465" s="42" t="s">
        <v>153</v>
      </c>
      <c r="N465" s="43" t="s">
        <v>884</v>
      </c>
    </row>
    <row r="466" spans="1:14" ht="38.25">
      <c r="A466" s="35" t="s">
        <v>1099</v>
      </c>
      <c r="B466" s="35" t="s">
        <v>51</v>
      </c>
      <c r="C466" s="36" t="s">
        <v>1073</v>
      </c>
      <c r="D466" s="37" t="s">
        <v>53</v>
      </c>
      <c r="E466" s="37">
        <v>30</v>
      </c>
      <c r="F466" s="38">
        <v>21000</v>
      </c>
      <c r="G466" s="39" t="s">
        <v>54</v>
      </c>
      <c r="H466" s="40">
        <v>46235</v>
      </c>
      <c r="I466" s="41" t="s">
        <v>55</v>
      </c>
      <c r="J466" s="41" t="s">
        <v>56</v>
      </c>
      <c r="K466" s="41" t="s">
        <v>164</v>
      </c>
      <c r="L466" s="41" t="s">
        <v>91</v>
      </c>
      <c r="M466" s="42" t="s">
        <v>73</v>
      </c>
      <c r="N466" s="43" t="s">
        <v>884</v>
      </c>
    </row>
    <row r="467" spans="1:14" ht="38.25">
      <c r="A467" s="35" t="s">
        <v>1100</v>
      </c>
      <c r="B467" s="35" t="s">
        <v>51</v>
      </c>
      <c r="C467" s="36" t="s">
        <v>1101</v>
      </c>
      <c r="D467" s="37" t="s">
        <v>53</v>
      </c>
      <c r="E467" s="37">
        <v>40</v>
      </c>
      <c r="F467" s="38">
        <v>20000</v>
      </c>
      <c r="G467" s="39" t="s">
        <v>54</v>
      </c>
      <c r="H467" s="40">
        <v>46235</v>
      </c>
      <c r="I467" s="41" t="s">
        <v>55</v>
      </c>
      <c r="J467" s="41" t="s">
        <v>56</v>
      </c>
      <c r="K467" s="41" t="s">
        <v>164</v>
      </c>
      <c r="L467" s="41" t="s">
        <v>91</v>
      </c>
      <c r="M467" s="42" t="s">
        <v>148</v>
      </c>
      <c r="N467" s="43" t="s">
        <v>884</v>
      </c>
    </row>
    <row r="468" spans="1:14" ht="38.25">
      <c r="A468" s="35" t="s">
        <v>1102</v>
      </c>
      <c r="B468" s="35" t="s">
        <v>51</v>
      </c>
      <c r="C468" s="36" t="s">
        <v>1103</v>
      </c>
      <c r="D468" s="37" t="s">
        <v>53</v>
      </c>
      <c r="E468" s="37">
        <v>40</v>
      </c>
      <c r="F468" s="38">
        <v>20000</v>
      </c>
      <c r="G468" s="39" t="s">
        <v>54</v>
      </c>
      <c r="H468" s="40">
        <v>46235</v>
      </c>
      <c r="I468" s="41" t="s">
        <v>55</v>
      </c>
      <c r="J468" s="41" t="s">
        <v>56</v>
      </c>
      <c r="K468" s="41" t="s">
        <v>164</v>
      </c>
      <c r="L468" s="41" t="s">
        <v>91</v>
      </c>
      <c r="M468" s="42" t="s">
        <v>109</v>
      </c>
      <c r="N468" s="43" t="s">
        <v>884</v>
      </c>
    </row>
    <row r="469" spans="1:14" ht="38.25">
      <c r="A469" s="35" t="s">
        <v>1104</v>
      </c>
      <c r="B469" s="71" t="s">
        <v>51</v>
      </c>
      <c r="C469" s="36" t="s">
        <v>1101</v>
      </c>
      <c r="D469" s="72" t="s">
        <v>53</v>
      </c>
      <c r="E469" s="72">
        <v>40</v>
      </c>
      <c r="F469" s="73">
        <v>20000</v>
      </c>
      <c r="G469" s="74" t="s">
        <v>54</v>
      </c>
      <c r="H469" s="86">
        <v>46235</v>
      </c>
      <c r="I469" s="75" t="s">
        <v>55</v>
      </c>
      <c r="J469" s="75" t="s">
        <v>56</v>
      </c>
      <c r="K469" s="75" t="s">
        <v>164</v>
      </c>
      <c r="L469" s="75" t="s">
        <v>91</v>
      </c>
      <c r="M469" s="64" t="s">
        <v>95</v>
      </c>
      <c r="N469" s="69" t="s">
        <v>884</v>
      </c>
    </row>
    <row r="470" spans="1:14" ht="38.25">
      <c r="A470" s="35" t="s">
        <v>1105</v>
      </c>
      <c r="B470" s="35" t="s">
        <v>51</v>
      </c>
      <c r="C470" s="36" t="s">
        <v>1106</v>
      </c>
      <c r="D470" s="37" t="s">
        <v>53</v>
      </c>
      <c r="E470" s="37">
        <v>3</v>
      </c>
      <c r="F470" s="38">
        <v>18360</v>
      </c>
      <c r="G470" s="39" t="s">
        <v>54</v>
      </c>
      <c r="H470" s="40">
        <v>46235</v>
      </c>
      <c r="I470" s="41" t="s">
        <v>55</v>
      </c>
      <c r="J470" s="41" t="s">
        <v>56</v>
      </c>
      <c r="K470" s="41" t="s">
        <v>164</v>
      </c>
      <c r="L470" s="41" t="s">
        <v>91</v>
      </c>
      <c r="M470" s="42" t="s">
        <v>136</v>
      </c>
      <c r="N470" s="43" t="s">
        <v>884</v>
      </c>
    </row>
    <row r="471" spans="1:14" ht="38.25">
      <c r="A471" s="35" t="s">
        <v>1107</v>
      </c>
      <c r="B471" s="35" t="s">
        <v>51</v>
      </c>
      <c r="C471" s="36" t="s">
        <v>1108</v>
      </c>
      <c r="D471" s="37" t="s">
        <v>53</v>
      </c>
      <c r="E471" s="37">
        <v>40</v>
      </c>
      <c r="F471" s="38">
        <v>18240</v>
      </c>
      <c r="G471" s="39" t="s">
        <v>54</v>
      </c>
      <c r="H471" s="40">
        <v>46235</v>
      </c>
      <c r="I471" s="41" t="s">
        <v>55</v>
      </c>
      <c r="J471" s="41" t="s">
        <v>56</v>
      </c>
      <c r="K471" s="41" t="s">
        <v>164</v>
      </c>
      <c r="L471" s="41" t="s">
        <v>84</v>
      </c>
      <c r="M471" s="64" t="s">
        <v>95</v>
      </c>
      <c r="N471" s="43" t="s">
        <v>884</v>
      </c>
    </row>
    <row r="472" spans="1:14" ht="38.25">
      <c r="A472" s="35" t="s">
        <v>1110</v>
      </c>
      <c r="B472" s="35" t="s">
        <v>51</v>
      </c>
      <c r="C472" s="36" t="s">
        <v>1111</v>
      </c>
      <c r="D472" s="37" t="s">
        <v>53</v>
      </c>
      <c r="E472" s="37">
        <v>27</v>
      </c>
      <c r="F472" s="38">
        <v>16140</v>
      </c>
      <c r="G472" s="39" t="s">
        <v>54</v>
      </c>
      <c r="H472" s="40">
        <v>46204</v>
      </c>
      <c r="I472" s="41" t="s">
        <v>55</v>
      </c>
      <c r="J472" s="41" t="s">
        <v>56</v>
      </c>
      <c r="K472" s="41" t="s">
        <v>164</v>
      </c>
      <c r="L472" s="41" t="s">
        <v>91</v>
      </c>
      <c r="M472" s="42" t="s">
        <v>73</v>
      </c>
      <c r="N472" s="43" t="s">
        <v>884</v>
      </c>
    </row>
    <row r="473" spans="1:14" ht="38.25">
      <c r="A473" s="35" t="s">
        <v>1112</v>
      </c>
      <c r="B473" s="35" t="s">
        <v>51</v>
      </c>
      <c r="C473" s="36" t="s">
        <v>220</v>
      </c>
      <c r="D473" s="37" t="s">
        <v>53</v>
      </c>
      <c r="E473" s="37">
        <v>10</v>
      </c>
      <c r="F473" s="38">
        <v>16000</v>
      </c>
      <c r="G473" s="39" t="s">
        <v>54</v>
      </c>
      <c r="H473" s="40">
        <v>46235</v>
      </c>
      <c r="I473" s="41" t="s">
        <v>55</v>
      </c>
      <c r="J473" s="41" t="s">
        <v>56</v>
      </c>
      <c r="K473" s="41" t="s">
        <v>164</v>
      </c>
      <c r="L473" s="41" t="s">
        <v>84</v>
      </c>
      <c r="M473" s="42" t="s">
        <v>59</v>
      </c>
      <c r="N473" s="43" t="s">
        <v>884</v>
      </c>
    </row>
    <row r="474" spans="1:14" ht="38.25">
      <c r="A474" s="35" t="s">
        <v>1113</v>
      </c>
      <c r="B474" s="71" t="s">
        <v>51</v>
      </c>
      <c r="C474" s="36" t="s">
        <v>1114</v>
      </c>
      <c r="D474" s="72" t="s">
        <v>53</v>
      </c>
      <c r="E474" s="72">
        <v>60</v>
      </c>
      <c r="F474" s="73">
        <v>15480</v>
      </c>
      <c r="G474" s="74" t="s">
        <v>54</v>
      </c>
      <c r="H474" s="86">
        <v>46235</v>
      </c>
      <c r="I474" s="75" t="s">
        <v>55</v>
      </c>
      <c r="J474" s="75" t="s">
        <v>56</v>
      </c>
      <c r="K474" s="75" t="s">
        <v>164</v>
      </c>
      <c r="L474" s="75" t="s">
        <v>91</v>
      </c>
      <c r="M474" s="64" t="s">
        <v>95</v>
      </c>
      <c r="N474" s="69" t="s">
        <v>884</v>
      </c>
    </row>
    <row r="475" spans="1:14" ht="38.25">
      <c r="A475" s="35" t="s">
        <v>1115</v>
      </c>
      <c r="B475" s="35" t="s">
        <v>51</v>
      </c>
      <c r="C475" s="36" t="s">
        <v>409</v>
      </c>
      <c r="D475" s="37" t="s">
        <v>53</v>
      </c>
      <c r="E475" s="37">
        <v>10</v>
      </c>
      <c r="F475" s="38">
        <v>15000</v>
      </c>
      <c r="G475" s="39" t="s">
        <v>54</v>
      </c>
      <c r="H475" s="40">
        <v>46235</v>
      </c>
      <c r="I475" s="41" t="s">
        <v>55</v>
      </c>
      <c r="J475" s="41" t="s">
        <v>56</v>
      </c>
      <c r="K475" s="41" t="s">
        <v>164</v>
      </c>
      <c r="L475" s="41" t="s">
        <v>91</v>
      </c>
      <c r="M475" s="42" t="s">
        <v>153</v>
      </c>
      <c r="N475" s="43" t="s">
        <v>884</v>
      </c>
    </row>
    <row r="476" spans="1:14" ht="38.25">
      <c r="A476" s="35" t="s">
        <v>1116</v>
      </c>
      <c r="B476" s="35" t="s">
        <v>51</v>
      </c>
      <c r="C476" s="36" t="s">
        <v>1117</v>
      </c>
      <c r="D476" s="37" t="s">
        <v>53</v>
      </c>
      <c r="E476" s="37">
        <v>30</v>
      </c>
      <c r="F476" s="38">
        <v>14700</v>
      </c>
      <c r="G476" s="39" t="s">
        <v>54</v>
      </c>
      <c r="H476" s="40">
        <v>46235</v>
      </c>
      <c r="I476" s="41" t="s">
        <v>55</v>
      </c>
      <c r="J476" s="41" t="s">
        <v>56</v>
      </c>
      <c r="K476" s="41" t="s">
        <v>164</v>
      </c>
      <c r="L476" s="41" t="s">
        <v>91</v>
      </c>
      <c r="M476" s="42" t="s">
        <v>148</v>
      </c>
      <c r="N476" s="43" t="s">
        <v>884</v>
      </c>
    </row>
    <row r="477" spans="1:14" ht="38.25">
      <c r="A477" s="35" t="s">
        <v>1118</v>
      </c>
      <c r="B477" s="35" t="s">
        <v>51</v>
      </c>
      <c r="C477" s="36" t="s">
        <v>1119</v>
      </c>
      <c r="D477" s="37" t="s">
        <v>53</v>
      </c>
      <c r="E477" s="37">
        <v>30</v>
      </c>
      <c r="F477" s="38">
        <v>14400</v>
      </c>
      <c r="G477" s="39" t="s">
        <v>54</v>
      </c>
      <c r="H477" s="40">
        <v>46235</v>
      </c>
      <c r="I477" s="41" t="s">
        <v>55</v>
      </c>
      <c r="J477" s="41" t="s">
        <v>56</v>
      </c>
      <c r="K477" s="41" t="s">
        <v>164</v>
      </c>
      <c r="L477" s="41" t="s">
        <v>91</v>
      </c>
      <c r="M477" s="42" t="s">
        <v>109</v>
      </c>
      <c r="N477" s="43" t="s">
        <v>884</v>
      </c>
    </row>
    <row r="478" spans="1:14" ht="38.25">
      <c r="A478" s="35" t="s">
        <v>1120</v>
      </c>
      <c r="B478" s="35" t="s">
        <v>51</v>
      </c>
      <c r="C478" s="36" t="s">
        <v>1121</v>
      </c>
      <c r="D478" s="37" t="s">
        <v>53</v>
      </c>
      <c r="E478" s="37">
        <v>1</v>
      </c>
      <c r="F478" s="38">
        <v>14000</v>
      </c>
      <c r="G478" s="39" t="s">
        <v>54</v>
      </c>
      <c r="H478" s="40">
        <v>46235</v>
      </c>
      <c r="I478" s="41" t="s">
        <v>55</v>
      </c>
      <c r="J478" s="41" t="s">
        <v>56</v>
      </c>
      <c r="K478" s="41" t="s">
        <v>164</v>
      </c>
      <c r="L478" s="41" t="s">
        <v>91</v>
      </c>
      <c r="M478" s="42" t="s">
        <v>136</v>
      </c>
      <c r="N478" s="43" t="s">
        <v>884</v>
      </c>
    </row>
    <row r="479" spans="1:14" ht="38.25">
      <c r="A479" s="35" t="s">
        <v>1122</v>
      </c>
      <c r="B479" s="71" t="s">
        <v>51</v>
      </c>
      <c r="C479" s="36" t="s">
        <v>238</v>
      </c>
      <c r="D479" s="72" t="s">
        <v>53</v>
      </c>
      <c r="E479" s="72">
        <v>35</v>
      </c>
      <c r="F479" s="73">
        <v>14000</v>
      </c>
      <c r="G479" s="74" t="s">
        <v>54</v>
      </c>
      <c r="H479" s="86">
        <v>46235</v>
      </c>
      <c r="I479" s="75" t="s">
        <v>55</v>
      </c>
      <c r="J479" s="75" t="s">
        <v>56</v>
      </c>
      <c r="K479" s="75" t="s">
        <v>164</v>
      </c>
      <c r="L479" s="75" t="s">
        <v>91</v>
      </c>
      <c r="M479" s="64" t="s">
        <v>95</v>
      </c>
      <c r="N479" s="69" t="s">
        <v>884</v>
      </c>
    </row>
    <row r="480" spans="1:14" ht="38.25">
      <c r="A480" s="35" t="s">
        <v>1123</v>
      </c>
      <c r="B480" s="35" t="s">
        <v>51</v>
      </c>
      <c r="C480" s="36" t="s">
        <v>1124</v>
      </c>
      <c r="D480" s="37" t="s">
        <v>53</v>
      </c>
      <c r="E480" s="37">
        <v>16</v>
      </c>
      <c r="F480" s="38">
        <v>12800</v>
      </c>
      <c r="G480" s="39" t="s">
        <v>54</v>
      </c>
      <c r="H480" s="40">
        <v>46235</v>
      </c>
      <c r="I480" s="41" t="s">
        <v>55</v>
      </c>
      <c r="J480" s="41" t="s">
        <v>56</v>
      </c>
      <c r="K480" s="41" t="s">
        <v>164</v>
      </c>
      <c r="L480" s="41" t="s">
        <v>91</v>
      </c>
      <c r="M480" s="64" t="s">
        <v>95</v>
      </c>
      <c r="N480" s="43" t="s">
        <v>884</v>
      </c>
    </row>
    <row r="481" spans="1:14" ht="38.25">
      <c r="A481" s="35" t="s">
        <v>1125</v>
      </c>
      <c r="B481" s="71" t="s">
        <v>888</v>
      </c>
      <c r="C481" s="36" t="s">
        <v>1126</v>
      </c>
      <c r="D481" s="72" t="s">
        <v>53</v>
      </c>
      <c r="E481" s="72">
        <v>12</v>
      </c>
      <c r="F481" s="73">
        <v>12516</v>
      </c>
      <c r="G481" s="74" t="s">
        <v>54</v>
      </c>
      <c r="H481" s="86">
        <v>46235</v>
      </c>
      <c r="I481" s="75" t="s">
        <v>55</v>
      </c>
      <c r="J481" s="75" t="s">
        <v>56</v>
      </c>
      <c r="K481" s="75" t="s">
        <v>164</v>
      </c>
      <c r="L481" s="75" t="s">
        <v>91</v>
      </c>
      <c r="M481" s="69" t="s">
        <v>59</v>
      </c>
      <c r="N481" s="69" t="s">
        <v>884</v>
      </c>
    </row>
    <row r="482" spans="1:14" ht="38.25">
      <c r="A482" s="35" t="s">
        <v>1127</v>
      </c>
      <c r="B482" s="35" t="s">
        <v>51</v>
      </c>
      <c r="C482" s="36" t="s">
        <v>1128</v>
      </c>
      <c r="D482" s="37" t="s">
        <v>53</v>
      </c>
      <c r="E482" s="37">
        <v>1</v>
      </c>
      <c r="F482" s="38">
        <v>12000</v>
      </c>
      <c r="G482" s="39" t="s">
        <v>54</v>
      </c>
      <c r="H482" s="40">
        <v>46235</v>
      </c>
      <c r="I482" s="41" t="s">
        <v>55</v>
      </c>
      <c r="J482" s="41" t="s">
        <v>56</v>
      </c>
      <c r="K482" s="41" t="s">
        <v>164</v>
      </c>
      <c r="L482" s="41" t="s">
        <v>91</v>
      </c>
      <c r="M482" s="42" t="s">
        <v>59</v>
      </c>
      <c r="N482" s="43" t="s">
        <v>884</v>
      </c>
    </row>
    <row r="483" spans="1:14" ht="38.25">
      <c r="A483" s="35" t="s">
        <v>1130</v>
      </c>
      <c r="B483" s="35" t="s">
        <v>70</v>
      </c>
      <c r="C483" s="36" t="s">
        <v>1131</v>
      </c>
      <c r="D483" s="37" t="s">
        <v>53</v>
      </c>
      <c r="E483" s="37">
        <v>10</v>
      </c>
      <c r="F483" s="38">
        <v>12000</v>
      </c>
      <c r="G483" s="39" t="s">
        <v>54</v>
      </c>
      <c r="H483" s="40">
        <v>46235</v>
      </c>
      <c r="I483" s="41" t="s">
        <v>55</v>
      </c>
      <c r="J483" s="41" t="s">
        <v>56</v>
      </c>
      <c r="K483" s="41" t="s">
        <v>164</v>
      </c>
      <c r="L483" s="41" t="s">
        <v>91</v>
      </c>
      <c r="M483" s="42" t="s">
        <v>153</v>
      </c>
      <c r="N483" s="43" t="s">
        <v>884</v>
      </c>
    </row>
    <row r="484" spans="1:14" ht="38.25">
      <c r="A484" s="35" t="s">
        <v>1133</v>
      </c>
      <c r="B484" s="35" t="s">
        <v>70</v>
      </c>
      <c r="C484" s="36" t="s">
        <v>1134</v>
      </c>
      <c r="D484" s="37" t="s">
        <v>53</v>
      </c>
      <c r="E484" s="37">
        <v>80</v>
      </c>
      <c r="F484" s="38">
        <v>12000</v>
      </c>
      <c r="G484" s="39" t="s">
        <v>54</v>
      </c>
      <c r="H484" s="40">
        <v>46235</v>
      </c>
      <c r="I484" s="41" t="s">
        <v>55</v>
      </c>
      <c r="J484" s="41" t="s">
        <v>56</v>
      </c>
      <c r="K484" s="41" t="s">
        <v>164</v>
      </c>
      <c r="L484" s="41" t="s">
        <v>91</v>
      </c>
      <c r="M484" s="42" t="s">
        <v>59</v>
      </c>
      <c r="N484" s="43" t="s">
        <v>884</v>
      </c>
    </row>
    <row r="485" spans="1:14" ht="38.25">
      <c r="A485" s="35" t="s">
        <v>1135</v>
      </c>
      <c r="B485" s="35" t="s">
        <v>848</v>
      </c>
      <c r="C485" s="36" t="s">
        <v>1136</v>
      </c>
      <c r="D485" s="37" t="s">
        <v>163</v>
      </c>
      <c r="E485" s="37">
        <v>40</v>
      </c>
      <c r="F485" s="38">
        <v>12000</v>
      </c>
      <c r="G485" s="39" t="s">
        <v>54</v>
      </c>
      <c r="H485" s="40">
        <v>46235</v>
      </c>
      <c r="I485" s="41" t="s">
        <v>55</v>
      </c>
      <c r="J485" s="41" t="s">
        <v>56</v>
      </c>
      <c r="K485" s="41" t="s">
        <v>164</v>
      </c>
      <c r="L485" s="41" t="s">
        <v>91</v>
      </c>
      <c r="M485" s="42" t="s">
        <v>73</v>
      </c>
      <c r="N485" s="43" t="s">
        <v>884</v>
      </c>
    </row>
    <row r="486" spans="1:14" ht="38.25">
      <c r="A486" s="35" t="s">
        <v>1137</v>
      </c>
      <c r="B486" s="35" t="s">
        <v>848</v>
      </c>
      <c r="C486" s="36" t="s">
        <v>1138</v>
      </c>
      <c r="D486" s="37" t="s">
        <v>53</v>
      </c>
      <c r="E486" s="37">
        <v>2</v>
      </c>
      <c r="F486" s="38">
        <v>12000</v>
      </c>
      <c r="G486" s="39" t="s">
        <v>54</v>
      </c>
      <c r="H486" s="40">
        <v>46235</v>
      </c>
      <c r="I486" s="41" t="s">
        <v>55</v>
      </c>
      <c r="J486" s="41" t="s">
        <v>56</v>
      </c>
      <c r="K486" s="41" t="s">
        <v>164</v>
      </c>
      <c r="L486" s="41" t="s">
        <v>91</v>
      </c>
      <c r="M486" s="42" t="s">
        <v>148</v>
      </c>
      <c r="N486" s="43" t="s">
        <v>884</v>
      </c>
    </row>
    <row r="487" spans="1:14" ht="38.25">
      <c r="A487" s="35" t="s">
        <v>1139</v>
      </c>
      <c r="B487" s="35" t="s">
        <v>51</v>
      </c>
      <c r="C487" s="36" t="s">
        <v>1140</v>
      </c>
      <c r="D487" s="37" t="s">
        <v>53</v>
      </c>
      <c r="E487" s="37">
        <v>30</v>
      </c>
      <c r="F487" s="38">
        <v>10080</v>
      </c>
      <c r="G487" s="39" t="s">
        <v>54</v>
      </c>
      <c r="H487" s="40">
        <v>46204</v>
      </c>
      <c r="I487" s="41" t="s">
        <v>55</v>
      </c>
      <c r="J487" s="41" t="s">
        <v>56</v>
      </c>
      <c r="K487" s="41" t="s">
        <v>164</v>
      </c>
      <c r="L487" s="41" t="s">
        <v>91</v>
      </c>
      <c r="M487" s="42" t="s">
        <v>153</v>
      </c>
      <c r="N487" s="43" t="s">
        <v>884</v>
      </c>
    </row>
    <row r="488" spans="1:14" ht="38.25">
      <c r="A488" s="35" t="s">
        <v>1141</v>
      </c>
      <c r="B488" s="35" t="s">
        <v>51</v>
      </c>
      <c r="C488" s="36" t="s">
        <v>1142</v>
      </c>
      <c r="D488" s="37" t="s">
        <v>53</v>
      </c>
      <c r="E488" s="37">
        <v>1</v>
      </c>
      <c r="F488" s="38">
        <v>10000</v>
      </c>
      <c r="G488" s="39" t="s">
        <v>54</v>
      </c>
      <c r="H488" s="40">
        <v>46204</v>
      </c>
      <c r="I488" s="41" t="s">
        <v>55</v>
      </c>
      <c r="J488" s="41" t="s">
        <v>56</v>
      </c>
      <c r="K488" s="41" t="s">
        <v>164</v>
      </c>
      <c r="L488" s="41" t="s">
        <v>91</v>
      </c>
      <c r="M488" s="42" t="s">
        <v>73</v>
      </c>
      <c r="N488" s="43" t="s">
        <v>884</v>
      </c>
    </row>
    <row r="489" spans="1:14" ht="38.25">
      <c r="A489" s="35" t="s">
        <v>1143</v>
      </c>
      <c r="B489" s="35" t="s">
        <v>51</v>
      </c>
      <c r="C489" s="36" t="s">
        <v>1144</v>
      </c>
      <c r="D489" s="37" t="s">
        <v>53</v>
      </c>
      <c r="E489" s="37">
        <v>2</v>
      </c>
      <c r="F489" s="38">
        <v>10000</v>
      </c>
      <c r="G489" s="39" t="s">
        <v>54</v>
      </c>
      <c r="H489" s="40">
        <v>46204</v>
      </c>
      <c r="I489" s="41" t="s">
        <v>55</v>
      </c>
      <c r="J489" s="41" t="s">
        <v>56</v>
      </c>
      <c r="K489" s="41" t="s">
        <v>164</v>
      </c>
      <c r="L489" s="41" t="s">
        <v>91</v>
      </c>
      <c r="M489" s="42" t="s">
        <v>148</v>
      </c>
      <c r="N489" s="43" t="s">
        <v>884</v>
      </c>
    </row>
    <row r="490" spans="1:14" ht="38.25">
      <c r="A490" s="35" t="s">
        <v>1145</v>
      </c>
      <c r="B490" s="35" t="s">
        <v>51</v>
      </c>
      <c r="C490" s="36" t="s">
        <v>1146</v>
      </c>
      <c r="D490" s="37" t="s">
        <v>53</v>
      </c>
      <c r="E490" s="37">
        <v>2</v>
      </c>
      <c r="F490" s="38">
        <v>9600</v>
      </c>
      <c r="G490" s="39" t="s">
        <v>54</v>
      </c>
      <c r="H490" s="40">
        <v>46204</v>
      </c>
      <c r="I490" s="41" t="s">
        <v>55</v>
      </c>
      <c r="J490" s="41" t="s">
        <v>56</v>
      </c>
      <c r="K490" s="41" t="s">
        <v>164</v>
      </c>
      <c r="L490" s="41" t="s">
        <v>91</v>
      </c>
      <c r="M490" s="42" t="s">
        <v>109</v>
      </c>
      <c r="N490" s="43" t="s">
        <v>884</v>
      </c>
    </row>
    <row r="491" spans="1:14" ht="38.25">
      <c r="A491" s="35" t="s">
        <v>1148</v>
      </c>
      <c r="B491" s="35" t="s">
        <v>848</v>
      </c>
      <c r="C491" s="36" t="s">
        <v>1149</v>
      </c>
      <c r="D491" s="37" t="s">
        <v>1150</v>
      </c>
      <c r="E491" s="37">
        <v>300</v>
      </c>
      <c r="F491" s="38">
        <v>9000</v>
      </c>
      <c r="G491" s="39" t="s">
        <v>54</v>
      </c>
      <c r="H491" s="40">
        <v>46204</v>
      </c>
      <c r="I491" s="41" t="s">
        <v>55</v>
      </c>
      <c r="J491" s="41" t="s">
        <v>56</v>
      </c>
      <c r="K491" s="41" t="s">
        <v>164</v>
      </c>
      <c r="L491" s="41" t="s">
        <v>91</v>
      </c>
      <c r="M491" s="42" t="s">
        <v>136</v>
      </c>
      <c r="N491" s="43" t="s">
        <v>884</v>
      </c>
    </row>
    <row r="492" spans="1:14" ht="38.25">
      <c r="A492" s="35" t="s">
        <v>1151</v>
      </c>
      <c r="B492" s="35" t="s">
        <v>51</v>
      </c>
      <c r="C492" s="36" t="s">
        <v>1152</v>
      </c>
      <c r="D492" s="37" t="s">
        <v>53</v>
      </c>
      <c r="E492" s="37">
        <v>15</v>
      </c>
      <c r="F492" s="38">
        <v>9000</v>
      </c>
      <c r="G492" s="39" t="s">
        <v>54</v>
      </c>
      <c r="H492" s="40">
        <v>46204</v>
      </c>
      <c r="I492" s="41" t="s">
        <v>55</v>
      </c>
      <c r="J492" s="41" t="s">
        <v>56</v>
      </c>
      <c r="K492" s="41" t="s">
        <v>164</v>
      </c>
      <c r="L492" s="41" t="s">
        <v>91</v>
      </c>
      <c r="M492" s="42" t="s">
        <v>59</v>
      </c>
      <c r="N492" s="43" t="s">
        <v>884</v>
      </c>
    </row>
    <row r="493" spans="1:14" ht="38.25">
      <c r="A493" s="35" t="s">
        <v>1153</v>
      </c>
      <c r="B493" s="35" t="s">
        <v>51</v>
      </c>
      <c r="C493" s="36" t="s">
        <v>1154</v>
      </c>
      <c r="D493" s="37" t="s">
        <v>53</v>
      </c>
      <c r="E493" s="37">
        <v>1</v>
      </c>
      <c r="F493" s="38">
        <v>9000</v>
      </c>
      <c r="G493" s="39" t="s">
        <v>54</v>
      </c>
      <c r="H493" s="40">
        <v>46204</v>
      </c>
      <c r="I493" s="41" t="s">
        <v>55</v>
      </c>
      <c r="J493" s="41" t="s">
        <v>56</v>
      </c>
      <c r="K493" s="41" t="s">
        <v>164</v>
      </c>
      <c r="L493" s="41" t="s">
        <v>91</v>
      </c>
      <c r="M493" s="64" t="s">
        <v>95</v>
      </c>
      <c r="N493" s="43" t="s">
        <v>884</v>
      </c>
    </row>
    <row r="494" spans="1:14" ht="38.25">
      <c r="A494" s="35" t="s">
        <v>1155</v>
      </c>
      <c r="B494" s="35" t="s">
        <v>51</v>
      </c>
      <c r="C494" s="36" t="s">
        <v>1156</v>
      </c>
      <c r="D494" s="37" t="s">
        <v>53</v>
      </c>
      <c r="E494" s="37">
        <v>4</v>
      </c>
      <c r="F494" s="38">
        <v>8800</v>
      </c>
      <c r="G494" s="39" t="s">
        <v>54</v>
      </c>
      <c r="H494" s="40">
        <v>46204</v>
      </c>
      <c r="I494" s="41" t="s">
        <v>55</v>
      </c>
      <c r="J494" s="41" t="s">
        <v>56</v>
      </c>
      <c r="K494" s="41" t="s">
        <v>164</v>
      </c>
      <c r="L494" s="41" t="s">
        <v>91</v>
      </c>
      <c r="M494" s="42" t="s">
        <v>153</v>
      </c>
      <c r="N494" s="43" t="s">
        <v>884</v>
      </c>
    </row>
    <row r="495" spans="1:14" ht="38.25">
      <c r="A495" s="35" t="s">
        <v>1157</v>
      </c>
      <c r="B495" s="35" t="s">
        <v>51</v>
      </c>
      <c r="C495" s="36" t="s">
        <v>1158</v>
      </c>
      <c r="D495" s="37" t="s">
        <v>53</v>
      </c>
      <c r="E495" s="37">
        <v>60</v>
      </c>
      <c r="F495" s="38">
        <v>8400</v>
      </c>
      <c r="G495" s="39" t="s">
        <v>54</v>
      </c>
      <c r="H495" s="40">
        <v>46204</v>
      </c>
      <c r="I495" s="41" t="s">
        <v>55</v>
      </c>
      <c r="J495" s="41" t="s">
        <v>56</v>
      </c>
      <c r="K495" s="41" t="s">
        <v>164</v>
      </c>
      <c r="L495" s="41" t="s">
        <v>91</v>
      </c>
      <c r="M495" s="42" t="s">
        <v>148</v>
      </c>
      <c r="N495" s="43" t="s">
        <v>884</v>
      </c>
    </row>
    <row r="496" spans="1:14" ht="38.25">
      <c r="A496" s="35" t="s">
        <v>1159</v>
      </c>
      <c r="B496" s="35" t="s">
        <v>51</v>
      </c>
      <c r="C496" s="36" t="s">
        <v>1160</v>
      </c>
      <c r="D496" s="37" t="s">
        <v>53</v>
      </c>
      <c r="E496" s="37">
        <v>70</v>
      </c>
      <c r="F496" s="38">
        <v>8400</v>
      </c>
      <c r="G496" s="39" t="s">
        <v>54</v>
      </c>
      <c r="H496" s="40">
        <v>46204</v>
      </c>
      <c r="I496" s="41" t="s">
        <v>55</v>
      </c>
      <c r="J496" s="41" t="s">
        <v>56</v>
      </c>
      <c r="K496" s="41" t="s">
        <v>164</v>
      </c>
      <c r="L496" s="41" t="s">
        <v>91</v>
      </c>
      <c r="M496" s="42" t="s">
        <v>109</v>
      </c>
      <c r="N496" s="43" t="s">
        <v>884</v>
      </c>
    </row>
    <row r="497" spans="1:14" ht="38.25">
      <c r="A497" s="35" t="s">
        <v>1161</v>
      </c>
      <c r="B497" s="35" t="s">
        <v>51</v>
      </c>
      <c r="C497" s="36" t="s">
        <v>1162</v>
      </c>
      <c r="D497" s="37" t="s">
        <v>53</v>
      </c>
      <c r="E497" s="37">
        <v>8</v>
      </c>
      <c r="F497" s="38">
        <v>8064</v>
      </c>
      <c r="G497" s="39" t="s">
        <v>54</v>
      </c>
      <c r="H497" s="40">
        <v>46204</v>
      </c>
      <c r="I497" s="41" t="s">
        <v>55</v>
      </c>
      <c r="J497" s="41" t="s">
        <v>56</v>
      </c>
      <c r="K497" s="41" t="s">
        <v>164</v>
      </c>
      <c r="L497" s="41" t="s">
        <v>91</v>
      </c>
      <c r="M497" s="42" t="s">
        <v>136</v>
      </c>
      <c r="N497" s="43" t="s">
        <v>884</v>
      </c>
    </row>
    <row r="498" spans="1:14" ht="38.25">
      <c r="A498" s="35" t="s">
        <v>1163</v>
      </c>
      <c r="B498" s="35" t="s">
        <v>51</v>
      </c>
      <c r="C498" s="36" t="s">
        <v>1164</v>
      </c>
      <c r="D498" s="37" t="s">
        <v>583</v>
      </c>
      <c r="E498" s="37">
        <v>4</v>
      </c>
      <c r="F498" s="38">
        <v>8000</v>
      </c>
      <c r="G498" s="39" t="s">
        <v>54</v>
      </c>
      <c r="H498" s="40">
        <v>46204</v>
      </c>
      <c r="I498" s="41" t="s">
        <v>55</v>
      </c>
      <c r="J498" s="41" t="s">
        <v>56</v>
      </c>
      <c r="K498" s="41" t="s">
        <v>164</v>
      </c>
      <c r="L498" s="41" t="s">
        <v>91</v>
      </c>
      <c r="M498" s="64" t="s">
        <v>95</v>
      </c>
      <c r="N498" s="43" t="s">
        <v>884</v>
      </c>
    </row>
    <row r="499" spans="1:14" ht="38.25">
      <c r="A499" s="35" t="s">
        <v>1165</v>
      </c>
      <c r="B499" s="35" t="s">
        <v>51</v>
      </c>
      <c r="C499" s="36" t="s">
        <v>1166</v>
      </c>
      <c r="D499" s="37" t="s">
        <v>53</v>
      </c>
      <c r="E499" s="37">
        <v>5</v>
      </c>
      <c r="F499" s="38">
        <v>8000</v>
      </c>
      <c r="G499" s="39" t="s">
        <v>54</v>
      </c>
      <c r="H499" s="40">
        <v>46204</v>
      </c>
      <c r="I499" s="41" t="s">
        <v>55</v>
      </c>
      <c r="J499" s="41" t="s">
        <v>56</v>
      </c>
      <c r="K499" s="41" t="s">
        <v>164</v>
      </c>
      <c r="L499" s="41" t="s">
        <v>91</v>
      </c>
      <c r="M499" s="42" t="s">
        <v>59</v>
      </c>
      <c r="N499" s="43" t="s">
        <v>884</v>
      </c>
    </row>
    <row r="500" spans="1:14" ht="38.25">
      <c r="A500" s="35" t="s">
        <v>1168</v>
      </c>
      <c r="B500" s="35" t="s">
        <v>51</v>
      </c>
      <c r="C500" s="36" t="s">
        <v>1169</v>
      </c>
      <c r="D500" s="37" t="s">
        <v>583</v>
      </c>
      <c r="E500" s="37">
        <v>4</v>
      </c>
      <c r="F500" s="38">
        <v>7680</v>
      </c>
      <c r="G500" s="39" t="s">
        <v>54</v>
      </c>
      <c r="H500" s="40">
        <v>46204</v>
      </c>
      <c r="I500" s="41" t="s">
        <v>55</v>
      </c>
      <c r="J500" s="41" t="s">
        <v>56</v>
      </c>
      <c r="K500" s="41" t="s">
        <v>164</v>
      </c>
      <c r="L500" s="41" t="s">
        <v>91</v>
      </c>
      <c r="M500" s="42" t="s">
        <v>73</v>
      </c>
      <c r="N500" s="43" t="s">
        <v>884</v>
      </c>
    </row>
    <row r="501" spans="1:14" ht="38.25">
      <c r="A501" s="35" t="s">
        <v>1171</v>
      </c>
      <c r="B501" s="35" t="s">
        <v>51</v>
      </c>
      <c r="C501" s="36" t="s">
        <v>1172</v>
      </c>
      <c r="D501" s="37" t="s">
        <v>53</v>
      </c>
      <c r="E501" s="37">
        <v>12</v>
      </c>
      <c r="F501" s="38">
        <v>7603.2</v>
      </c>
      <c r="G501" s="39" t="s">
        <v>54</v>
      </c>
      <c r="H501" s="40">
        <v>46204</v>
      </c>
      <c r="I501" s="41" t="s">
        <v>55</v>
      </c>
      <c r="J501" s="41" t="s">
        <v>56</v>
      </c>
      <c r="K501" s="41" t="s">
        <v>164</v>
      </c>
      <c r="L501" s="41" t="s">
        <v>91</v>
      </c>
      <c r="M501" s="42" t="s">
        <v>148</v>
      </c>
      <c r="N501" s="43" t="s">
        <v>884</v>
      </c>
    </row>
    <row r="502" spans="1:14" ht="38.25">
      <c r="A502" s="35" t="s">
        <v>1173</v>
      </c>
      <c r="B502" s="35" t="s">
        <v>70</v>
      </c>
      <c r="C502" s="36" t="s">
        <v>1174</v>
      </c>
      <c r="D502" s="37" t="s">
        <v>53</v>
      </c>
      <c r="E502" s="37">
        <v>30</v>
      </c>
      <c r="F502" s="38">
        <v>7500</v>
      </c>
      <c r="G502" s="39" t="s">
        <v>54</v>
      </c>
      <c r="H502" s="40">
        <v>46204</v>
      </c>
      <c r="I502" s="41" t="s">
        <v>55</v>
      </c>
      <c r="J502" s="41" t="s">
        <v>56</v>
      </c>
      <c r="K502" s="41" t="s">
        <v>164</v>
      </c>
      <c r="L502" s="41" t="s">
        <v>91</v>
      </c>
      <c r="M502" s="42" t="s">
        <v>109</v>
      </c>
      <c r="N502" s="43" t="s">
        <v>884</v>
      </c>
    </row>
    <row r="503" spans="1:14" ht="38.25">
      <c r="A503" s="35" t="s">
        <v>1175</v>
      </c>
      <c r="B503" s="35" t="s">
        <v>51</v>
      </c>
      <c r="C503" s="36" t="s">
        <v>1176</v>
      </c>
      <c r="D503" s="37" t="s">
        <v>53</v>
      </c>
      <c r="E503" s="37">
        <v>60</v>
      </c>
      <c r="F503" s="38">
        <v>7200</v>
      </c>
      <c r="G503" s="39" t="s">
        <v>54</v>
      </c>
      <c r="H503" s="40">
        <v>46204</v>
      </c>
      <c r="I503" s="41" t="s">
        <v>55</v>
      </c>
      <c r="J503" s="41" t="s">
        <v>56</v>
      </c>
      <c r="K503" s="41" t="s">
        <v>164</v>
      </c>
      <c r="L503" s="41" t="s">
        <v>91</v>
      </c>
      <c r="M503" s="64" t="s">
        <v>95</v>
      </c>
      <c r="N503" s="43" t="s">
        <v>884</v>
      </c>
    </row>
    <row r="504" spans="1:14" ht="38.25">
      <c r="A504" s="35" t="s">
        <v>1177</v>
      </c>
      <c r="B504" s="35" t="s">
        <v>848</v>
      </c>
      <c r="C504" s="36" t="s">
        <v>1111</v>
      </c>
      <c r="D504" s="37" t="s">
        <v>53</v>
      </c>
      <c r="E504" s="37">
        <v>10</v>
      </c>
      <c r="F504" s="38">
        <v>7200</v>
      </c>
      <c r="G504" s="39" t="s">
        <v>54</v>
      </c>
      <c r="H504" s="40">
        <v>46204</v>
      </c>
      <c r="I504" s="41" t="s">
        <v>55</v>
      </c>
      <c r="J504" s="41" t="s">
        <v>56</v>
      </c>
      <c r="K504" s="41" t="s">
        <v>164</v>
      </c>
      <c r="L504" s="41" t="s">
        <v>91</v>
      </c>
      <c r="M504" s="42" t="s">
        <v>59</v>
      </c>
      <c r="N504" s="43" t="s">
        <v>884</v>
      </c>
    </row>
    <row r="505" spans="1:14" ht="38.25">
      <c r="A505" s="35" t="s">
        <v>1178</v>
      </c>
      <c r="B505" s="35" t="s">
        <v>51</v>
      </c>
      <c r="C505" s="36" t="s">
        <v>1179</v>
      </c>
      <c r="D505" s="37" t="s">
        <v>53</v>
      </c>
      <c r="E505" s="37">
        <v>30</v>
      </c>
      <c r="F505" s="38">
        <v>7200</v>
      </c>
      <c r="G505" s="39" t="s">
        <v>54</v>
      </c>
      <c r="H505" s="40">
        <v>46204</v>
      </c>
      <c r="I505" s="41" t="s">
        <v>55</v>
      </c>
      <c r="J505" s="41" t="s">
        <v>56</v>
      </c>
      <c r="K505" s="41" t="s">
        <v>164</v>
      </c>
      <c r="L505" s="41" t="s">
        <v>91</v>
      </c>
      <c r="M505" s="42" t="s">
        <v>153</v>
      </c>
      <c r="N505" s="43" t="s">
        <v>884</v>
      </c>
    </row>
    <row r="506" spans="1:14" ht="38.25">
      <c r="A506" s="35" t="s">
        <v>1180</v>
      </c>
      <c r="B506" s="35" t="s">
        <v>51</v>
      </c>
      <c r="C506" s="36" t="s">
        <v>1181</v>
      </c>
      <c r="D506" s="37" t="s">
        <v>53</v>
      </c>
      <c r="E506" s="37">
        <v>6</v>
      </c>
      <c r="F506" s="38">
        <v>6600</v>
      </c>
      <c r="G506" s="39" t="s">
        <v>54</v>
      </c>
      <c r="H506" s="40">
        <v>46204</v>
      </c>
      <c r="I506" s="41" t="s">
        <v>55</v>
      </c>
      <c r="J506" s="41" t="s">
        <v>56</v>
      </c>
      <c r="K506" s="41" t="s">
        <v>164</v>
      </c>
      <c r="L506" s="41" t="s">
        <v>91</v>
      </c>
      <c r="M506" s="42" t="s">
        <v>148</v>
      </c>
      <c r="N506" s="43" t="s">
        <v>884</v>
      </c>
    </row>
    <row r="507" spans="1:14" ht="38.25">
      <c r="A507" s="35" t="s">
        <v>1182</v>
      </c>
      <c r="B507" s="35" t="s">
        <v>51</v>
      </c>
      <c r="C507" s="36" t="s">
        <v>262</v>
      </c>
      <c r="D507" s="37" t="s">
        <v>53</v>
      </c>
      <c r="E507" s="37">
        <v>20</v>
      </c>
      <c r="F507" s="38">
        <v>6360</v>
      </c>
      <c r="G507" s="39" t="s">
        <v>54</v>
      </c>
      <c r="H507" s="40">
        <v>46204</v>
      </c>
      <c r="I507" s="41" t="s">
        <v>55</v>
      </c>
      <c r="J507" s="41" t="s">
        <v>56</v>
      </c>
      <c r="K507" s="41" t="s">
        <v>164</v>
      </c>
      <c r="L507" s="41" t="s">
        <v>91</v>
      </c>
      <c r="M507" s="42" t="s">
        <v>109</v>
      </c>
      <c r="N507" s="43" t="s">
        <v>884</v>
      </c>
    </row>
    <row r="508" spans="1:14" ht="38.25">
      <c r="A508" s="35" t="s">
        <v>1183</v>
      </c>
      <c r="B508" s="35" t="s">
        <v>51</v>
      </c>
      <c r="C508" s="36" t="s">
        <v>1184</v>
      </c>
      <c r="D508" s="37" t="s">
        <v>53</v>
      </c>
      <c r="E508" s="37">
        <v>4</v>
      </c>
      <c r="F508" s="38">
        <v>6000</v>
      </c>
      <c r="G508" s="39" t="s">
        <v>54</v>
      </c>
      <c r="H508" s="40">
        <v>46204</v>
      </c>
      <c r="I508" s="41" t="s">
        <v>55</v>
      </c>
      <c r="J508" s="41" t="s">
        <v>56</v>
      </c>
      <c r="K508" s="41" t="s">
        <v>164</v>
      </c>
      <c r="L508" s="41" t="s">
        <v>91</v>
      </c>
      <c r="M508" s="64" t="s">
        <v>95</v>
      </c>
      <c r="N508" s="43" t="s">
        <v>884</v>
      </c>
    </row>
    <row r="509" spans="1:14" ht="38.25">
      <c r="A509" s="35" t="s">
        <v>1185</v>
      </c>
      <c r="B509" s="35" t="s">
        <v>51</v>
      </c>
      <c r="C509" s="36" t="s">
        <v>1186</v>
      </c>
      <c r="D509" s="37" t="s">
        <v>53</v>
      </c>
      <c r="E509" s="37">
        <v>1</v>
      </c>
      <c r="F509" s="38">
        <v>6000</v>
      </c>
      <c r="G509" s="39" t="s">
        <v>54</v>
      </c>
      <c r="H509" s="40">
        <v>46204</v>
      </c>
      <c r="I509" s="41" t="s">
        <v>55</v>
      </c>
      <c r="J509" s="41" t="s">
        <v>56</v>
      </c>
      <c r="K509" s="41" t="s">
        <v>164</v>
      </c>
      <c r="L509" s="41" t="s">
        <v>91</v>
      </c>
      <c r="M509" s="42" t="s">
        <v>153</v>
      </c>
      <c r="N509" s="43" t="s">
        <v>884</v>
      </c>
    </row>
    <row r="510" spans="1:14" ht="38.25">
      <c r="A510" s="35" t="s">
        <v>1188</v>
      </c>
      <c r="B510" s="35" t="s">
        <v>51</v>
      </c>
      <c r="C510" s="36" t="s">
        <v>472</v>
      </c>
      <c r="D510" s="37" t="s">
        <v>53</v>
      </c>
      <c r="E510" s="37">
        <v>200</v>
      </c>
      <c r="F510" s="38">
        <v>6000</v>
      </c>
      <c r="G510" s="39" t="s">
        <v>54</v>
      </c>
      <c r="H510" s="40">
        <v>46174</v>
      </c>
      <c r="I510" s="41" t="s">
        <v>55</v>
      </c>
      <c r="J510" s="41" t="s">
        <v>56</v>
      </c>
      <c r="K510" s="41" t="s">
        <v>164</v>
      </c>
      <c r="L510" s="41" t="s">
        <v>91</v>
      </c>
      <c r="M510" s="42" t="s">
        <v>59</v>
      </c>
      <c r="N510" s="43" t="s">
        <v>884</v>
      </c>
    </row>
    <row r="511" spans="1:14" ht="38.25">
      <c r="A511" s="35" t="s">
        <v>1189</v>
      </c>
      <c r="B511" s="35" t="s">
        <v>51</v>
      </c>
      <c r="C511" s="36" t="s">
        <v>1190</v>
      </c>
      <c r="D511" s="37" t="s">
        <v>53</v>
      </c>
      <c r="E511" s="37">
        <v>60</v>
      </c>
      <c r="F511" s="38">
        <v>6000</v>
      </c>
      <c r="G511" s="39" t="s">
        <v>54</v>
      </c>
      <c r="H511" s="40">
        <v>46204</v>
      </c>
      <c r="I511" s="41" t="s">
        <v>55</v>
      </c>
      <c r="J511" s="41" t="s">
        <v>56</v>
      </c>
      <c r="K511" s="41" t="s">
        <v>164</v>
      </c>
      <c r="L511" s="41" t="s">
        <v>91</v>
      </c>
      <c r="M511" s="42" t="s">
        <v>136</v>
      </c>
      <c r="N511" s="43" t="s">
        <v>884</v>
      </c>
    </row>
    <row r="512" spans="1:14" ht="38.25">
      <c r="A512" s="35" t="s">
        <v>1191</v>
      </c>
      <c r="B512" s="35" t="s">
        <v>861</v>
      </c>
      <c r="C512" s="36" t="s">
        <v>1192</v>
      </c>
      <c r="D512" s="37" t="s">
        <v>53</v>
      </c>
      <c r="E512" s="37">
        <v>4</v>
      </c>
      <c r="F512" s="38">
        <v>6000</v>
      </c>
      <c r="G512" s="39" t="s">
        <v>54</v>
      </c>
      <c r="H512" s="40">
        <v>46204</v>
      </c>
      <c r="I512" s="41" t="s">
        <v>55</v>
      </c>
      <c r="J512" s="41" t="s">
        <v>56</v>
      </c>
      <c r="K512" s="41" t="s">
        <v>164</v>
      </c>
      <c r="L512" s="41" t="s">
        <v>91</v>
      </c>
      <c r="M512" s="42" t="s">
        <v>59</v>
      </c>
      <c r="N512" s="43" t="s">
        <v>884</v>
      </c>
    </row>
    <row r="513" spans="1:14" ht="38.25">
      <c r="A513" s="35" t="s">
        <v>1193</v>
      </c>
      <c r="B513" s="35" t="s">
        <v>51</v>
      </c>
      <c r="C513" s="36" t="s">
        <v>1194</v>
      </c>
      <c r="D513" s="37" t="s">
        <v>53</v>
      </c>
      <c r="E513" s="37">
        <v>45</v>
      </c>
      <c r="F513" s="38">
        <v>5940</v>
      </c>
      <c r="G513" s="39" t="s">
        <v>54</v>
      </c>
      <c r="H513" s="40">
        <v>46204</v>
      </c>
      <c r="I513" s="41" t="s">
        <v>55</v>
      </c>
      <c r="J513" s="41" t="s">
        <v>56</v>
      </c>
      <c r="K513" s="41" t="s">
        <v>164</v>
      </c>
      <c r="L513" s="41" t="s">
        <v>91</v>
      </c>
      <c r="M513" s="42" t="s">
        <v>73</v>
      </c>
      <c r="N513" s="43" t="s">
        <v>884</v>
      </c>
    </row>
    <row r="514" spans="1:14" ht="38.25">
      <c r="A514" s="35" t="s">
        <v>1195</v>
      </c>
      <c r="B514" s="35" t="s">
        <v>894</v>
      </c>
      <c r="C514" s="36" t="s">
        <v>1196</v>
      </c>
      <c r="D514" s="37" t="s">
        <v>53</v>
      </c>
      <c r="E514" s="37">
        <v>6</v>
      </c>
      <c r="F514" s="38">
        <v>5940</v>
      </c>
      <c r="G514" s="39" t="s">
        <v>54</v>
      </c>
      <c r="H514" s="40">
        <v>46204</v>
      </c>
      <c r="I514" s="41" t="s">
        <v>55</v>
      </c>
      <c r="J514" s="41" t="s">
        <v>56</v>
      </c>
      <c r="K514" s="41" t="s">
        <v>164</v>
      </c>
      <c r="L514" s="41" t="s">
        <v>91</v>
      </c>
      <c r="M514" s="42" t="s">
        <v>148</v>
      </c>
      <c r="N514" s="43" t="s">
        <v>884</v>
      </c>
    </row>
    <row r="515" spans="1:14" ht="38.25">
      <c r="A515" s="35" t="s">
        <v>1197</v>
      </c>
      <c r="B515" s="35" t="s">
        <v>51</v>
      </c>
      <c r="C515" s="36" t="s">
        <v>1198</v>
      </c>
      <c r="D515" s="37" t="s">
        <v>53</v>
      </c>
      <c r="E515" s="37">
        <v>4</v>
      </c>
      <c r="F515" s="38">
        <v>5600</v>
      </c>
      <c r="G515" s="39" t="s">
        <v>54</v>
      </c>
      <c r="H515" s="40">
        <v>46204</v>
      </c>
      <c r="I515" s="41" t="s">
        <v>55</v>
      </c>
      <c r="J515" s="41" t="s">
        <v>56</v>
      </c>
      <c r="K515" s="41" t="s">
        <v>164</v>
      </c>
      <c r="L515" s="41" t="s">
        <v>91</v>
      </c>
      <c r="M515" s="42" t="s">
        <v>109</v>
      </c>
      <c r="N515" s="43" t="s">
        <v>884</v>
      </c>
    </row>
    <row r="516" spans="1:14" ht="38.25">
      <c r="A516" s="35" t="s">
        <v>1200</v>
      </c>
      <c r="B516" s="35" t="s">
        <v>51</v>
      </c>
      <c r="C516" s="36" t="s">
        <v>436</v>
      </c>
      <c r="D516" s="37" t="s">
        <v>53</v>
      </c>
      <c r="E516" s="37">
        <v>50</v>
      </c>
      <c r="F516" s="38">
        <v>5500</v>
      </c>
      <c r="G516" s="39" t="s">
        <v>54</v>
      </c>
      <c r="H516" s="40">
        <v>46204</v>
      </c>
      <c r="I516" s="41" t="s">
        <v>55</v>
      </c>
      <c r="J516" s="41" t="s">
        <v>56</v>
      </c>
      <c r="K516" s="41" t="s">
        <v>164</v>
      </c>
      <c r="L516" s="41" t="s">
        <v>91</v>
      </c>
      <c r="M516" s="42" t="s">
        <v>136</v>
      </c>
      <c r="N516" s="43" t="s">
        <v>884</v>
      </c>
    </row>
    <row r="517" spans="1:14" ht="38.25">
      <c r="A517" s="35" t="s">
        <v>1201</v>
      </c>
      <c r="B517" s="35" t="s">
        <v>51</v>
      </c>
      <c r="C517" s="36" t="s">
        <v>1202</v>
      </c>
      <c r="D517" s="37" t="s">
        <v>53</v>
      </c>
      <c r="E517" s="37">
        <v>100</v>
      </c>
      <c r="F517" s="38">
        <v>5400</v>
      </c>
      <c r="G517" s="39" t="s">
        <v>54</v>
      </c>
      <c r="H517" s="40">
        <v>46204</v>
      </c>
      <c r="I517" s="41" t="s">
        <v>55</v>
      </c>
      <c r="J517" s="41" t="s">
        <v>56</v>
      </c>
      <c r="K517" s="41" t="s">
        <v>164</v>
      </c>
      <c r="L517" s="41" t="s">
        <v>91</v>
      </c>
      <c r="M517" s="42" t="s">
        <v>59</v>
      </c>
      <c r="N517" s="43" t="s">
        <v>884</v>
      </c>
    </row>
    <row r="518" spans="1:14" ht="38.25">
      <c r="A518" s="35" t="s">
        <v>1203</v>
      </c>
      <c r="B518" s="35" t="s">
        <v>51</v>
      </c>
      <c r="C518" s="36" t="s">
        <v>1204</v>
      </c>
      <c r="D518" s="37" t="s">
        <v>53</v>
      </c>
      <c r="E518" s="37">
        <v>30</v>
      </c>
      <c r="F518" s="38">
        <v>5400</v>
      </c>
      <c r="G518" s="39" t="s">
        <v>54</v>
      </c>
      <c r="H518" s="40">
        <v>46204</v>
      </c>
      <c r="I518" s="41" t="s">
        <v>55</v>
      </c>
      <c r="J518" s="41" t="s">
        <v>56</v>
      </c>
      <c r="K518" s="41" t="s">
        <v>164</v>
      </c>
      <c r="L518" s="41" t="s">
        <v>84</v>
      </c>
      <c r="M518" s="42" t="s">
        <v>102</v>
      </c>
      <c r="N518" s="43" t="s">
        <v>884</v>
      </c>
    </row>
    <row r="519" spans="1:14" ht="38.25">
      <c r="A519" s="35" t="s">
        <v>1205</v>
      </c>
      <c r="B519" s="35" t="s">
        <v>51</v>
      </c>
      <c r="C519" s="36" t="s">
        <v>1206</v>
      </c>
      <c r="D519" s="37" t="s">
        <v>53</v>
      </c>
      <c r="E519" s="37">
        <v>10</v>
      </c>
      <c r="F519" s="38">
        <v>5000</v>
      </c>
      <c r="G519" s="39" t="s">
        <v>54</v>
      </c>
      <c r="H519" s="40">
        <v>46204</v>
      </c>
      <c r="I519" s="41" t="s">
        <v>55</v>
      </c>
      <c r="J519" s="41" t="s">
        <v>56</v>
      </c>
      <c r="K519" s="41" t="s">
        <v>164</v>
      </c>
      <c r="L519" s="41" t="s">
        <v>91</v>
      </c>
      <c r="M519" s="42" t="s">
        <v>148</v>
      </c>
      <c r="N519" s="43" t="s">
        <v>884</v>
      </c>
    </row>
    <row r="520" spans="1:14" ht="38.25">
      <c r="A520" s="35" t="s">
        <v>1207</v>
      </c>
      <c r="B520" s="35" t="s">
        <v>51</v>
      </c>
      <c r="C520" s="36" t="s">
        <v>1208</v>
      </c>
      <c r="D520" s="37" t="s">
        <v>583</v>
      </c>
      <c r="E520" s="37">
        <v>4</v>
      </c>
      <c r="F520" s="38">
        <v>4800</v>
      </c>
      <c r="G520" s="39" t="s">
        <v>54</v>
      </c>
      <c r="H520" s="40">
        <v>46204</v>
      </c>
      <c r="I520" s="41" t="s">
        <v>55</v>
      </c>
      <c r="J520" s="41" t="s">
        <v>56</v>
      </c>
      <c r="K520" s="41" t="s">
        <v>164</v>
      </c>
      <c r="L520" s="41" t="s">
        <v>91</v>
      </c>
      <c r="M520" s="42" t="s">
        <v>109</v>
      </c>
      <c r="N520" s="43" t="s">
        <v>884</v>
      </c>
    </row>
    <row r="521" spans="1:14" ht="38.25">
      <c r="A521" s="35" t="s">
        <v>1210</v>
      </c>
      <c r="B521" s="35" t="s">
        <v>51</v>
      </c>
      <c r="C521" s="36" t="s">
        <v>1211</v>
      </c>
      <c r="D521" s="37" t="s">
        <v>53</v>
      </c>
      <c r="E521" s="37">
        <v>70</v>
      </c>
      <c r="F521" s="38">
        <v>4620</v>
      </c>
      <c r="G521" s="39" t="s">
        <v>54</v>
      </c>
      <c r="H521" s="40">
        <v>46204</v>
      </c>
      <c r="I521" s="41" t="s">
        <v>55</v>
      </c>
      <c r="J521" s="41" t="s">
        <v>56</v>
      </c>
      <c r="K521" s="41" t="s">
        <v>164</v>
      </c>
      <c r="L521" s="41" t="s">
        <v>91</v>
      </c>
      <c r="M521" s="42" t="s">
        <v>102</v>
      </c>
      <c r="N521" s="43" t="s">
        <v>884</v>
      </c>
    </row>
    <row r="522" spans="1:14" ht="38.25">
      <c r="A522" s="35" t="s">
        <v>1212</v>
      </c>
      <c r="B522" s="35" t="s">
        <v>848</v>
      </c>
      <c r="C522" s="36" t="s">
        <v>1082</v>
      </c>
      <c r="D522" s="37" t="s">
        <v>53</v>
      </c>
      <c r="E522" s="37">
        <v>2</v>
      </c>
      <c r="F522" s="38">
        <v>4320</v>
      </c>
      <c r="G522" s="39" t="s">
        <v>54</v>
      </c>
      <c r="H522" s="40">
        <v>46204</v>
      </c>
      <c r="I522" s="41" t="s">
        <v>55</v>
      </c>
      <c r="J522" s="41" t="s">
        <v>56</v>
      </c>
      <c r="K522" s="41" t="s">
        <v>164</v>
      </c>
      <c r="L522" s="41" t="s">
        <v>91</v>
      </c>
      <c r="M522" s="42" t="s">
        <v>59</v>
      </c>
      <c r="N522" s="43" t="s">
        <v>884</v>
      </c>
    </row>
    <row r="523" spans="1:14" ht="38.25">
      <c r="A523" s="35" t="s">
        <v>1213</v>
      </c>
      <c r="B523" s="35" t="s">
        <v>51</v>
      </c>
      <c r="C523" s="36" t="s">
        <v>1214</v>
      </c>
      <c r="D523" s="37" t="s">
        <v>53</v>
      </c>
      <c r="E523" s="37">
        <v>50</v>
      </c>
      <c r="F523" s="38">
        <v>4250</v>
      </c>
      <c r="G523" s="39" t="s">
        <v>54</v>
      </c>
      <c r="H523" s="40">
        <v>46204</v>
      </c>
      <c r="I523" s="41" t="s">
        <v>55</v>
      </c>
      <c r="J523" s="41" t="s">
        <v>56</v>
      </c>
      <c r="K523" s="41" t="s">
        <v>164</v>
      </c>
      <c r="L523" s="41" t="s">
        <v>91</v>
      </c>
      <c r="M523" s="42" t="s">
        <v>153</v>
      </c>
      <c r="N523" s="43" t="s">
        <v>884</v>
      </c>
    </row>
    <row r="524" spans="1:14" ht="38.25">
      <c r="A524" s="35" t="s">
        <v>1215</v>
      </c>
      <c r="B524" s="35" t="s">
        <v>51</v>
      </c>
      <c r="C524" s="36" t="s">
        <v>1216</v>
      </c>
      <c r="D524" s="37" t="s">
        <v>583</v>
      </c>
      <c r="E524" s="37">
        <v>4</v>
      </c>
      <c r="F524" s="38">
        <v>4000</v>
      </c>
      <c r="G524" s="39" t="s">
        <v>54</v>
      </c>
      <c r="H524" s="40">
        <v>46204</v>
      </c>
      <c r="I524" s="41" t="s">
        <v>55</v>
      </c>
      <c r="J524" s="41" t="s">
        <v>56</v>
      </c>
      <c r="K524" s="41" t="s">
        <v>164</v>
      </c>
      <c r="L524" s="41" t="s">
        <v>91</v>
      </c>
      <c r="M524" s="42" t="s">
        <v>73</v>
      </c>
      <c r="N524" s="43" t="s">
        <v>884</v>
      </c>
    </row>
    <row r="525" spans="1:14" ht="38.25">
      <c r="A525" s="35" t="s">
        <v>1218</v>
      </c>
      <c r="B525" s="35" t="s">
        <v>51</v>
      </c>
      <c r="C525" s="36" t="s">
        <v>1219</v>
      </c>
      <c r="D525" s="37" t="s">
        <v>53</v>
      </c>
      <c r="E525" s="37">
        <v>1</v>
      </c>
      <c r="F525" s="38">
        <v>4000</v>
      </c>
      <c r="G525" s="39" t="s">
        <v>54</v>
      </c>
      <c r="H525" s="40">
        <v>46204</v>
      </c>
      <c r="I525" s="41" t="s">
        <v>55</v>
      </c>
      <c r="J525" s="41" t="s">
        <v>56</v>
      </c>
      <c r="K525" s="41" t="s">
        <v>164</v>
      </c>
      <c r="L525" s="41" t="s">
        <v>91</v>
      </c>
      <c r="M525" s="42" t="s">
        <v>148</v>
      </c>
      <c r="N525" s="43" t="s">
        <v>884</v>
      </c>
    </row>
    <row r="526" spans="1:14" ht="38.25">
      <c r="A526" s="35" t="s">
        <v>1220</v>
      </c>
      <c r="B526" s="35" t="s">
        <v>51</v>
      </c>
      <c r="C526" s="36" t="s">
        <v>1221</v>
      </c>
      <c r="D526" s="37" t="s">
        <v>53</v>
      </c>
      <c r="E526" s="37">
        <v>15</v>
      </c>
      <c r="F526" s="38">
        <v>3960</v>
      </c>
      <c r="G526" s="39" t="s">
        <v>54</v>
      </c>
      <c r="H526" s="40">
        <v>46174</v>
      </c>
      <c r="I526" s="41" t="s">
        <v>55</v>
      </c>
      <c r="J526" s="41" t="s">
        <v>56</v>
      </c>
      <c r="K526" s="41" t="s">
        <v>164</v>
      </c>
      <c r="L526" s="41" t="s">
        <v>91</v>
      </c>
      <c r="M526" s="42" t="s">
        <v>109</v>
      </c>
      <c r="N526" s="43" t="s">
        <v>884</v>
      </c>
    </row>
    <row r="527" spans="1:14" ht="38.25">
      <c r="A527" s="35" t="s">
        <v>1223</v>
      </c>
      <c r="B527" s="35" t="s">
        <v>51</v>
      </c>
      <c r="C527" s="36" t="s">
        <v>387</v>
      </c>
      <c r="D527" s="37" t="s">
        <v>53</v>
      </c>
      <c r="E527" s="37">
        <v>10</v>
      </c>
      <c r="F527" s="38">
        <v>3670</v>
      </c>
      <c r="G527" s="39" t="s">
        <v>54</v>
      </c>
      <c r="H527" s="40">
        <v>46174</v>
      </c>
      <c r="I527" s="41" t="s">
        <v>55</v>
      </c>
      <c r="J527" s="41" t="s">
        <v>56</v>
      </c>
      <c r="K527" s="41" t="s">
        <v>164</v>
      </c>
      <c r="L527" s="41" t="s">
        <v>91</v>
      </c>
      <c r="M527" s="42" t="s">
        <v>136</v>
      </c>
      <c r="N527" s="43" t="s">
        <v>884</v>
      </c>
    </row>
    <row r="528" spans="1:14" ht="38.25">
      <c r="A528" s="35" t="s">
        <v>1224</v>
      </c>
      <c r="B528" s="35" t="s">
        <v>51</v>
      </c>
      <c r="C528" s="36" t="s">
        <v>1225</v>
      </c>
      <c r="D528" s="37" t="s">
        <v>53</v>
      </c>
      <c r="E528" s="37">
        <v>35</v>
      </c>
      <c r="F528" s="38">
        <v>3500</v>
      </c>
      <c r="G528" s="39" t="s">
        <v>54</v>
      </c>
      <c r="H528" s="40">
        <v>46174</v>
      </c>
      <c r="I528" s="41" t="s">
        <v>55</v>
      </c>
      <c r="J528" s="41" t="s">
        <v>56</v>
      </c>
      <c r="K528" s="41" t="s">
        <v>164</v>
      </c>
      <c r="L528" s="41" t="s">
        <v>91</v>
      </c>
      <c r="M528" s="42" t="s">
        <v>59</v>
      </c>
      <c r="N528" s="43" t="s">
        <v>884</v>
      </c>
    </row>
    <row r="529" spans="1:14" ht="38.25">
      <c r="A529" s="35" t="s">
        <v>1226</v>
      </c>
      <c r="B529" s="35" t="s">
        <v>51</v>
      </c>
      <c r="C529" s="36" t="s">
        <v>1227</v>
      </c>
      <c r="D529" s="37" t="s">
        <v>53</v>
      </c>
      <c r="E529" s="37">
        <v>30</v>
      </c>
      <c r="F529" s="38">
        <v>3420</v>
      </c>
      <c r="G529" s="39" t="s">
        <v>54</v>
      </c>
      <c r="H529" s="40">
        <v>46174</v>
      </c>
      <c r="I529" s="41" t="s">
        <v>55</v>
      </c>
      <c r="J529" s="41" t="s">
        <v>56</v>
      </c>
      <c r="K529" s="41" t="s">
        <v>164</v>
      </c>
      <c r="L529" s="41" t="s">
        <v>91</v>
      </c>
      <c r="M529" s="42" t="s">
        <v>153</v>
      </c>
      <c r="N529" s="43" t="s">
        <v>884</v>
      </c>
    </row>
    <row r="530" spans="1:14" ht="38.25">
      <c r="A530" s="35" t="s">
        <v>1228</v>
      </c>
      <c r="B530" s="35" t="s">
        <v>51</v>
      </c>
      <c r="C530" s="36" t="s">
        <v>1229</v>
      </c>
      <c r="D530" s="37" t="s">
        <v>53</v>
      </c>
      <c r="E530" s="37">
        <v>4</v>
      </c>
      <c r="F530" s="38">
        <v>3200</v>
      </c>
      <c r="G530" s="39" t="s">
        <v>54</v>
      </c>
      <c r="H530" s="40">
        <v>46174</v>
      </c>
      <c r="I530" s="41" t="s">
        <v>55</v>
      </c>
      <c r="J530" s="41" t="s">
        <v>56</v>
      </c>
      <c r="K530" s="41" t="s">
        <v>164</v>
      </c>
      <c r="L530" s="41" t="s">
        <v>91</v>
      </c>
      <c r="M530" s="42" t="s">
        <v>73</v>
      </c>
      <c r="N530" s="43" t="s">
        <v>884</v>
      </c>
    </row>
    <row r="531" spans="1:14" ht="38.25">
      <c r="A531" s="35" t="s">
        <v>1230</v>
      </c>
      <c r="B531" s="35" t="s">
        <v>51</v>
      </c>
      <c r="C531" s="36" t="s">
        <v>1231</v>
      </c>
      <c r="D531" s="37" t="s">
        <v>53</v>
      </c>
      <c r="E531" s="37">
        <v>20</v>
      </c>
      <c r="F531" s="38">
        <v>3200</v>
      </c>
      <c r="G531" s="39" t="s">
        <v>54</v>
      </c>
      <c r="H531" s="40">
        <v>46174</v>
      </c>
      <c r="I531" s="41" t="s">
        <v>55</v>
      </c>
      <c r="J531" s="41" t="s">
        <v>56</v>
      </c>
      <c r="K531" s="41" t="s">
        <v>164</v>
      </c>
      <c r="L531" s="41" t="s">
        <v>91</v>
      </c>
      <c r="M531" s="42" t="s">
        <v>148</v>
      </c>
      <c r="N531" s="43" t="s">
        <v>884</v>
      </c>
    </row>
    <row r="532" spans="1:14" ht="38.25">
      <c r="A532" s="35" t="s">
        <v>1232</v>
      </c>
      <c r="B532" s="35" t="s">
        <v>51</v>
      </c>
      <c r="C532" s="36" t="s">
        <v>1233</v>
      </c>
      <c r="D532" s="37" t="s">
        <v>53</v>
      </c>
      <c r="E532" s="37">
        <v>4</v>
      </c>
      <c r="F532" s="38">
        <v>3168</v>
      </c>
      <c r="G532" s="39" t="s">
        <v>54</v>
      </c>
      <c r="H532" s="40">
        <v>46174</v>
      </c>
      <c r="I532" s="41" t="s">
        <v>55</v>
      </c>
      <c r="J532" s="41" t="s">
        <v>56</v>
      </c>
      <c r="K532" s="41" t="s">
        <v>164</v>
      </c>
      <c r="L532" s="41" t="s">
        <v>91</v>
      </c>
      <c r="M532" s="42" t="s">
        <v>109</v>
      </c>
      <c r="N532" s="43" t="s">
        <v>884</v>
      </c>
    </row>
    <row r="533" spans="1:14" ht="38.25">
      <c r="A533" s="35" t="s">
        <v>1235</v>
      </c>
      <c r="B533" s="35" t="s">
        <v>848</v>
      </c>
      <c r="C533" s="36" t="s">
        <v>1236</v>
      </c>
      <c r="D533" s="37" t="s">
        <v>53</v>
      </c>
      <c r="E533" s="37">
        <v>50</v>
      </c>
      <c r="F533" s="38">
        <v>3000</v>
      </c>
      <c r="G533" s="39" t="s">
        <v>54</v>
      </c>
      <c r="H533" s="40">
        <v>46174</v>
      </c>
      <c r="I533" s="41" t="s">
        <v>55</v>
      </c>
      <c r="J533" s="41" t="s">
        <v>56</v>
      </c>
      <c r="K533" s="41" t="s">
        <v>164</v>
      </c>
      <c r="L533" s="41" t="s">
        <v>91</v>
      </c>
      <c r="M533" s="42" t="s">
        <v>102</v>
      </c>
      <c r="N533" s="43" t="s">
        <v>884</v>
      </c>
    </row>
    <row r="534" spans="1:14" ht="38.25">
      <c r="A534" s="35" t="s">
        <v>1237</v>
      </c>
      <c r="B534" s="35" t="s">
        <v>848</v>
      </c>
      <c r="C534" s="36" t="s">
        <v>472</v>
      </c>
      <c r="D534" s="37" t="s">
        <v>1150</v>
      </c>
      <c r="E534" s="37">
        <v>200</v>
      </c>
      <c r="F534" s="38">
        <v>3000</v>
      </c>
      <c r="G534" s="39" t="s">
        <v>54</v>
      </c>
      <c r="H534" s="40">
        <v>46174</v>
      </c>
      <c r="I534" s="41" t="s">
        <v>55</v>
      </c>
      <c r="J534" s="41" t="s">
        <v>56</v>
      </c>
      <c r="K534" s="41" t="s">
        <v>164</v>
      </c>
      <c r="L534" s="41" t="s">
        <v>91</v>
      </c>
      <c r="M534" s="42" t="s">
        <v>59</v>
      </c>
      <c r="N534" s="43" t="s">
        <v>884</v>
      </c>
    </row>
    <row r="535" spans="1:14" ht="38.25">
      <c r="A535" s="35" t="s">
        <v>1238</v>
      </c>
      <c r="B535" s="35" t="s">
        <v>51</v>
      </c>
      <c r="C535" s="36" t="s">
        <v>1239</v>
      </c>
      <c r="D535" s="37" t="s">
        <v>53</v>
      </c>
      <c r="E535" s="37">
        <v>2</v>
      </c>
      <c r="F535" s="38">
        <v>3000</v>
      </c>
      <c r="G535" s="39" t="s">
        <v>54</v>
      </c>
      <c r="H535" s="40">
        <v>46174</v>
      </c>
      <c r="I535" s="41" t="s">
        <v>55</v>
      </c>
      <c r="J535" s="41" t="s">
        <v>56</v>
      </c>
      <c r="K535" s="41" t="s">
        <v>164</v>
      </c>
      <c r="L535" s="41" t="s">
        <v>91</v>
      </c>
      <c r="M535" s="42" t="s">
        <v>148</v>
      </c>
      <c r="N535" s="43" t="s">
        <v>884</v>
      </c>
    </row>
    <row r="536" spans="1:14" ht="38.25">
      <c r="A536" s="35" t="s">
        <v>1241</v>
      </c>
      <c r="B536" s="35" t="s">
        <v>51</v>
      </c>
      <c r="C536" s="36" t="s">
        <v>672</v>
      </c>
      <c r="D536" s="37" t="s">
        <v>53</v>
      </c>
      <c r="E536" s="37">
        <v>15</v>
      </c>
      <c r="F536" s="38">
        <v>2775</v>
      </c>
      <c r="G536" s="39" t="s">
        <v>54</v>
      </c>
      <c r="H536" s="40">
        <v>46174</v>
      </c>
      <c r="I536" s="41" t="s">
        <v>55</v>
      </c>
      <c r="J536" s="41" t="s">
        <v>56</v>
      </c>
      <c r="K536" s="41" t="s">
        <v>164</v>
      </c>
      <c r="L536" s="41" t="s">
        <v>91</v>
      </c>
      <c r="M536" s="42" t="s">
        <v>109</v>
      </c>
      <c r="N536" s="43" t="s">
        <v>884</v>
      </c>
    </row>
    <row r="537" spans="1:14" ht="38.25">
      <c r="A537" s="35" t="s">
        <v>1242</v>
      </c>
      <c r="B537" s="35" t="s">
        <v>51</v>
      </c>
      <c r="C537" s="36" t="s">
        <v>1243</v>
      </c>
      <c r="D537" s="37" t="s">
        <v>53</v>
      </c>
      <c r="E537" s="37">
        <v>30</v>
      </c>
      <c r="F537" s="38">
        <v>2591.64</v>
      </c>
      <c r="G537" s="39" t="s">
        <v>54</v>
      </c>
      <c r="H537" s="40">
        <v>46174</v>
      </c>
      <c r="I537" s="41" t="s">
        <v>55</v>
      </c>
      <c r="J537" s="41" t="s">
        <v>56</v>
      </c>
      <c r="K537" s="41" t="s">
        <v>164</v>
      </c>
      <c r="L537" s="41" t="s">
        <v>91</v>
      </c>
      <c r="M537" s="42" t="s">
        <v>136</v>
      </c>
      <c r="N537" s="43" t="s">
        <v>884</v>
      </c>
    </row>
    <row r="538" spans="1:14" ht="38.25">
      <c r="A538" s="35" t="s">
        <v>1244</v>
      </c>
      <c r="B538" s="35" t="s">
        <v>51</v>
      </c>
      <c r="C538" s="36" t="s">
        <v>645</v>
      </c>
      <c r="D538" s="37" t="s">
        <v>53</v>
      </c>
      <c r="E538" s="37">
        <v>60</v>
      </c>
      <c r="F538" s="38">
        <v>2400</v>
      </c>
      <c r="G538" s="39" t="s">
        <v>54</v>
      </c>
      <c r="H538" s="40">
        <v>46174</v>
      </c>
      <c r="I538" s="41" t="s">
        <v>55</v>
      </c>
      <c r="J538" s="41" t="s">
        <v>56</v>
      </c>
      <c r="K538" s="41" t="s">
        <v>164</v>
      </c>
      <c r="L538" s="41" t="s">
        <v>91</v>
      </c>
      <c r="M538" s="42" t="s">
        <v>102</v>
      </c>
      <c r="N538" s="43" t="s">
        <v>884</v>
      </c>
    </row>
    <row r="539" spans="1:14" ht="38.25">
      <c r="A539" s="35" t="s">
        <v>1245</v>
      </c>
      <c r="B539" s="35" t="s">
        <v>70</v>
      </c>
      <c r="C539" s="36" t="s">
        <v>1246</v>
      </c>
      <c r="D539" s="37" t="s">
        <v>53</v>
      </c>
      <c r="E539" s="37">
        <v>20</v>
      </c>
      <c r="F539" s="38">
        <v>2400</v>
      </c>
      <c r="G539" s="39" t="s">
        <v>54</v>
      </c>
      <c r="H539" s="40">
        <v>46174</v>
      </c>
      <c r="I539" s="41" t="s">
        <v>55</v>
      </c>
      <c r="J539" s="41" t="s">
        <v>56</v>
      </c>
      <c r="K539" s="41" t="s">
        <v>164</v>
      </c>
      <c r="L539" s="41" t="s">
        <v>91</v>
      </c>
      <c r="M539" s="42" t="s">
        <v>73</v>
      </c>
      <c r="N539" s="43" t="s">
        <v>884</v>
      </c>
    </row>
    <row r="540" spans="1:14" ht="38.25">
      <c r="A540" s="35" t="s">
        <v>1247</v>
      </c>
      <c r="B540" s="35" t="s">
        <v>51</v>
      </c>
      <c r="C540" s="36" t="s">
        <v>487</v>
      </c>
      <c r="D540" s="37" t="s">
        <v>53</v>
      </c>
      <c r="E540" s="37">
        <v>4</v>
      </c>
      <c r="F540" s="38">
        <v>2400</v>
      </c>
      <c r="G540" s="39" t="s">
        <v>54</v>
      </c>
      <c r="H540" s="40">
        <v>46174</v>
      </c>
      <c r="I540" s="41" t="s">
        <v>55</v>
      </c>
      <c r="J540" s="41" t="s">
        <v>56</v>
      </c>
      <c r="K540" s="41" t="s">
        <v>164</v>
      </c>
      <c r="L540" s="41" t="s">
        <v>91</v>
      </c>
      <c r="M540" s="42" t="s">
        <v>59</v>
      </c>
      <c r="N540" s="43" t="s">
        <v>884</v>
      </c>
    </row>
    <row r="541" spans="1:14" ht="38.25">
      <c r="A541" s="35" t="s">
        <v>1248</v>
      </c>
      <c r="B541" s="35" t="s">
        <v>848</v>
      </c>
      <c r="C541" s="36" t="s">
        <v>1249</v>
      </c>
      <c r="D541" s="37" t="s">
        <v>53</v>
      </c>
      <c r="E541" s="37">
        <v>20</v>
      </c>
      <c r="F541" s="38">
        <v>2400</v>
      </c>
      <c r="G541" s="39" t="s">
        <v>54</v>
      </c>
      <c r="H541" s="40">
        <v>46174</v>
      </c>
      <c r="I541" s="41" t="s">
        <v>55</v>
      </c>
      <c r="J541" s="41" t="s">
        <v>56</v>
      </c>
      <c r="K541" s="41" t="s">
        <v>164</v>
      </c>
      <c r="L541" s="41" t="s">
        <v>91</v>
      </c>
      <c r="M541" s="42" t="s">
        <v>153</v>
      </c>
      <c r="N541" s="43" t="s">
        <v>884</v>
      </c>
    </row>
    <row r="542" spans="1:14" ht="38.25">
      <c r="A542" s="35" t="s">
        <v>1250</v>
      </c>
      <c r="B542" s="71" t="s">
        <v>848</v>
      </c>
      <c r="C542" s="36" t="s">
        <v>1249</v>
      </c>
      <c r="D542" s="72" t="s">
        <v>53</v>
      </c>
      <c r="E542" s="72">
        <v>20</v>
      </c>
      <c r="F542" s="73">
        <v>2400</v>
      </c>
      <c r="G542" s="74" t="s">
        <v>54</v>
      </c>
      <c r="H542" s="86">
        <v>46174</v>
      </c>
      <c r="I542" s="75" t="s">
        <v>55</v>
      </c>
      <c r="J542" s="75" t="s">
        <v>56</v>
      </c>
      <c r="K542" s="75" t="s">
        <v>164</v>
      </c>
      <c r="L542" s="75" t="s">
        <v>91</v>
      </c>
      <c r="M542" s="64" t="s">
        <v>153</v>
      </c>
      <c r="N542" s="69" t="s">
        <v>884</v>
      </c>
    </row>
    <row r="543" spans="1:14" ht="38.25">
      <c r="A543" s="35" t="s">
        <v>1251</v>
      </c>
      <c r="B543" s="35" t="s">
        <v>51</v>
      </c>
      <c r="C543" s="36" t="s">
        <v>1252</v>
      </c>
      <c r="D543" s="37" t="s">
        <v>53</v>
      </c>
      <c r="E543" s="37">
        <v>12</v>
      </c>
      <c r="F543" s="38">
        <v>2304</v>
      </c>
      <c r="G543" s="39" t="s">
        <v>54</v>
      </c>
      <c r="H543" s="40">
        <v>46174</v>
      </c>
      <c r="I543" s="41" t="s">
        <v>55</v>
      </c>
      <c r="J543" s="41" t="s">
        <v>56</v>
      </c>
      <c r="K543" s="41" t="s">
        <v>164</v>
      </c>
      <c r="L543" s="41" t="s">
        <v>91</v>
      </c>
      <c r="M543" s="42" t="s">
        <v>148</v>
      </c>
      <c r="N543" s="43" t="s">
        <v>884</v>
      </c>
    </row>
    <row r="544" spans="1:14" ht="38.25">
      <c r="A544" s="35" t="s">
        <v>1253</v>
      </c>
      <c r="B544" s="35" t="s">
        <v>51</v>
      </c>
      <c r="C544" s="36" t="s">
        <v>1254</v>
      </c>
      <c r="D544" s="37" t="s">
        <v>53</v>
      </c>
      <c r="E544" s="37">
        <v>45</v>
      </c>
      <c r="F544" s="38">
        <v>2250</v>
      </c>
      <c r="G544" s="39" t="s">
        <v>54</v>
      </c>
      <c r="H544" s="40">
        <v>46174</v>
      </c>
      <c r="I544" s="41" t="s">
        <v>55</v>
      </c>
      <c r="J544" s="41" t="s">
        <v>56</v>
      </c>
      <c r="K544" s="41" t="s">
        <v>164</v>
      </c>
      <c r="L544" s="41" t="s">
        <v>91</v>
      </c>
      <c r="M544" s="42" t="s">
        <v>109</v>
      </c>
      <c r="N544" s="43" t="s">
        <v>884</v>
      </c>
    </row>
    <row r="545" spans="1:14" ht="38.25">
      <c r="A545" s="35" t="s">
        <v>1255</v>
      </c>
      <c r="B545" s="35" t="s">
        <v>51</v>
      </c>
      <c r="C545" s="36" t="s">
        <v>571</v>
      </c>
      <c r="D545" s="37" t="s">
        <v>53</v>
      </c>
      <c r="E545" s="37">
        <v>60</v>
      </c>
      <c r="F545" s="38">
        <v>2160</v>
      </c>
      <c r="G545" s="39" t="s">
        <v>54</v>
      </c>
      <c r="H545" s="40">
        <v>46174</v>
      </c>
      <c r="I545" s="41" t="s">
        <v>55</v>
      </c>
      <c r="J545" s="41" t="s">
        <v>56</v>
      </c>
      <c r="K545" s="41" t="s">
        <v>164</v>
      </c>
      <c r="L545" s="41" t="s">
        <v>91</v>
      </c>
      <c r="M545" s="42" t="s">
        <v>136</v>
      </c>
      <c r="N545" s="43" t="s">
        <v>884</v>
      </c>
    </row>
    <row r="546" spans="1:14" ht="38.25">
      <c r="A546" s="35" t="s">
        <v>1256</v>
      </c>
      <c r="B546" s="35" t="s">
        <v>848</v>
      </c>
      <c r="C546" s="36" t="s">
        <v>1257</v>
      </c>
      <c r="D546" s="37" t="s">
        <v>1258</v>
      </c>
      <c r="E546" s="37">
        <v>60</v>
      </c>
      <c r="F546" s="38">
        <v>2100</v>
      </c>
      <c r="G546" s="39" t="s">
        <v>54</v>
      </c>
      <c r="H546" s="40">
        <v>46174</v>
      </c>
      <c r="I546" s="41" t="s">
        <v>55</v>
      </c>
      <c r="J546" s="41" t="s">
        <v>56</v>
      </c>
      <c r="K546" s="41" t="s">
        <v>164</v>
      </c>
      <c r="L546" s="41" t="s">
        <v>91</v>
      </c>
      <c r="M546" s="42" t="s">
        <v>102</v>
      </c>
      <c r="N546" s="43" t="s">
        <v>884</v>
      </c>
    </row>
    <row r="547" spans="1:14" ht="38.25">
      <c r="A547" s="35" t="s">
        <v>1259</v>
      </c>
      <c r="B547" s="35" t="s">
        <v>51</v>
      </c>
      <c r="C547" s="36" t="s">
        <v>1260</v>
      </c>
      <c r="D547" s="37" t="s">
        <v>53</v>
      </c>
      <c r="E547" s="37">
        <v>8</v>
      </c>
      <c r="F547" s="38">
        <v>2000</v>
      </c>
      <c r="G547" s="39" t="s">
        <v>54</v>
      </c>
      <c r="H547" s="40">
        <v>46174</v>
      </c>
      <c r="I547" s="41" t="s">
        <v>55</v>
      </c>
      <c r="J547" s="41" t="s">
        <v>56</v>
      </c>
      <c r="K547" s="41" t="s">
        <v>164</v>
      </c>
      <c r="L547" s="41" t="s">
        <v>91</v>
      </c>
      <c r="M547" s="42" t="s">
        <v>59</v>
      </c>
      <c r="N547" s="43" t="s">
        <v>884</v>
      </c>
    </row>
    <row r="548" spans="1:14" ht="38.25">
      <c r="A548" s="35" t="s">
        <v>1261</v>
      </c>
      <c r="B548" s="35" t="s">
        <v>861</v>
      </c>
      <c r="C548" s="36" t="s">
        <v>175</v>
      </c>
      <c r="D548" s="37" t="s">
        <v>53</v>
      </c>
      <c r="E548" s="37">
        <v>50</v>
      </c>
      <c r="F548" s="38">
        <v>2000</v>
      </c>
      <c r="G548" s="39" t="s">
        <v>54</v>
      </c>
      <c r="H548" s="40">
        <v>46174</v>
      </c>
      <c r="I548" s="41" t="s">
        <v>55</v>
      </c>
      <c r="J548" s="41" t="s">
        <v>56</v>
      </c>
      <c r="K548" s="41" t="s">
        <v>164</v>
      </c>
      <c r="L548" s="41" t="s">
        <v>91</v>
      </c>
      <c r="M548" s="42" t="s">
        <v>73</v>
      </c>
      <c r="N548" s="43" t="s">
        <v>884</v>
      </c>
    </row>
    <row r="549" spans="1:14" ht="38.25">
      <c r="A549" s="35" t="s">
        <v>1262</v>
      </c>
      <c r="B549" s="35" t="s">
        <v>848</v>
      </c>
      <c r="C549" s="36" t="s">
        <v>645</v>
      </c>
      <c r="D549" s="37" t="s">
        <v>53</v>
      </c>
      <c r="E549" s="37">
        <v>50</v>
      </c>
      <c r="F549" s="38">
        <v>2000</v>
      </c>
      <c r="G549" s="39" t="s">
        <v>54</v>
      </c>
      <c r="H549" s="40">
        <v>46174</v>
      </c>
      <c r="I549" s="41" t="s">
        <v>55</v>
      </c>
      <c r="J549" s="41" t="s">
        <v>56</v>
      </c>
      <c r="K549" s="41" t="s">
        <v>164</v>
      </c>
      <c r="L549" s="41" t="s">
        <v>91</v>
      </c>
      <c r="M549" s="42" t="s">
        <v>153</v>
      </c>
      <c r="N549" s="43" t="s">
        <v>884</v>
      </c>
    </row>
    <row r="550" spans="1:14" ht="38.25">
      <c r="A550" s="35" t="s">
        <v>1263</v>
      </c>
      <c r="B550" s="35" t="s">
        <v>283</v>
      </c>
      <c r="C550" s="36" t="s">
        <v>1196</v>
      </c>
      <c r="D550" s="37" t="s">
        <v>53</v>
      </c>
      <c r="E550" s="37">
        <v>2</v>
      </c>
      <c r="F550" s="38">
        <v>1980</v>
      </c>
      <c r="G550" s="39" t="s">
        <v>54</v>
      </c>
      <c r="H550" s="40">
        <v>46174</v>
      </c>
      <c r="I550" s="41" t="s">
        <v>55</v>
      </c>
      <c r="J550" s="41" t="s">
        <v>56</v>
      </c>
      <c r="K550" s="41" t="s">
        <v>164</v>
      </c>
      <c r="L550" s="41" t="s">
        <v>91</v>
      </c>
      <c r="M550" s="42" t="s">
        <v>148</v>
      </c>
      <c r="N550" s="43" t="s">
        <v>884</v>
      </c>
    </row>
    <row r="551" spans="1:14" ht="38.25">
      <c r="A551" s="35" t="s">
        <v>1264</v>
      </c>
      <c r="B551" s="35" t="s">
        <v>245</v>
      </c>
      <c r="C551" s="36" t="s">
        <v>1196</v>
      </c>
      <c r="D551" s="37" t="s">
        <v>53</v>
      </c>
      <c r="E551" s="37">
        <v>2</v>
      </c>
      <c r="F551" s="38">
        <v>1980</v>
      </c>
      <c r="G551" s="39" t="s">
        <v>54</v>
      </c>
      <c r="H551" s="40">
        <v>46174</v>
      </c>
      <c r="I551" s="41" t="s">
        <v>55</v>
      </c>
      <c r="J551" s="41" t="s">
        <v>56</v>
      </c>
      <c r="K551" s="41" t="s">
        <v>164</v>
      </c>
      <c r="L551" s="41" t="s">
        <v>91</v>
      </c>
      <c r="M551" s="42" t="s">
        <v>109</v>
      </c>
      <c r="N551" s="43" t="s">
        <v>884</v>
      </c>
    </row>
    <row r="552" spans="1:14" ht="38.25">
      <c r="A552" s="35" t="s">
        <v>1265</v>
      </c>
      <c r="B552" s="35" t="s">
        <v>242</v>
      </c>
      <c r="C552" s="36" t="s">
        <v>1196</v>
      </c>
      <c r="D552" s="37" t="s">
        <v>53</v>
      </c>
      <c r="E552" s="37">
        <v>2</v>
      </c>
      <c r="F552" s="38">
        <v>1980</v>
      </c>
      <c r="G552" s="39" t="s">
        <v>54</v>
      </c>
      <c r="H552" s="40">
        <v>46174</v>
      </c>
      <c r="I552" s="41" t="s">
        <v>55</v>
      </c>
      <c r="J552" s="41" t="s">
        <v>56</v>
      </c>
      <c r="K552" s="41" t="s">
        <v>164</v>
      </c>
      <c r="L552" s="41" t="s">
        <v>91</v>
      </c>
      <c r="M552" s="42" t="s">
        <v>136</v>
      </c>
      <c r="N552" s="43" t="s">
        <v>884</v>
      </c>
    </row>
    <row r="553" spans="1:14" ht="38.25">
      <c r="A553" s="35" t="s">
        <v>1266</v>
      </c>
      <c r="B553" s="35" t="s">
        <v>51</v>
      </c>
      <c r="C553" s="36" t="s">
        <v>1267</v>
      </c>
      <c r="D553" s="37" t="s">
        <v>53</v>
      </c>
      <c r="E553" s="37">
        <v>200</v>
      </c>
      <c r="F553" s="38">
        <v>1920</v>
      </c>
      <c r="G553" s="39" t="s">
        <v>54</v>
      </c>
      <c r="H553" s="40">
        <v>46174</v>
      </c>
      <c r="I553" s="41" t="s">
        <v>55</v>
      </c>
      <c r="J553" s="41" t="s">
        <v>56</v>
      </c>
      <c r="K553" s="41" t="s">
        <v>164</v>
      </c>
      <c r="L553" s="41" t="s">
        <v>91</v>
      </c>
      <c r="M553" s="42" t="s">
        <v>102</v>
      </c>
      <c r="N553" s="43" t="s">
        <v>884</v>
      </c>
    </row>
    <row r="554" spans="1:14" ht="38.25">
      <c r="A554" s="35" t="s">
        <v>1268</v>
      </c>
      <c r="B554" s="35" t="s">
        <v>51</v>
      </c>
      <c r="C554" s="36" t="s">
        <v>1269</v>
      </c>
      <c r="D554" s="37" t="s">
        <v>53</v>
      </c>
      <c r="E554" s="37">
        <v>30</v>
      </c>
      <c r="F554" s="38">
        <v>1800</v>
      </c>
      <c r="G554" s="39" t="s">
        <v>54</v>
      </c>
      <c r="H554" s="40">
        <v>46174</v>
      </c>
      <c r="I554" s="41" t="s">
        <v>55</v>
      </c>
      <c r="J554" s="41" t="s">
        <v>56</v>
      </c>
      <c r="K554" s="41" t="s">
        <v>164</v>
      </c>
      <c r="L554" s="41" t="s">
        <v>91</v>
      </c>
      <c r="M554" s="42" t="s">
        <v>153</v>
      </c>
      <c r="N554" s="43" t="s">
        <v>884</v>
      </c>
    </row>
    <row r="555" spans="1:14" ht="38.25">
      <c r="A555" s="35" t="s">
        <v>1270</v>
      </c>
      <c r="B555" s="35" t="s">
        <v>51</v>
      </c>
      <c r="C555" s="36" t="s">
        <v>1271</v>
      </c>
      <c r="D555" s="37" t="s">
        <v>53</v>
      </c>
      <c r="E555" s="37">
        <v>35</v>
      </c>
      <c r="F555" s="38">
        <v>1750</v>
      </c>
      <c r="G555" s="39" t="s">
        <v>54</v>
      </c>
      <c r="H555" s="40">
        <v>46174</v>
      </c>
      <c r="I555" s="41" t="s">
        <v>55</v>
      </c>
      <c r="J555" s="41" t="s">
        <v>56</v>
      </c>
      <c r="K555" s="41" t="s">
        <v>164</v>
      </c>
      <c r="L555" s="41" t="s">
        <v>91</v>
      </c>
      <c r="M555" s="42" t="s">
        <v>73</v>
      </c>
      <c r="N555" s="43" t="s">
        <v>884</v>
      </c>
    </row>
    <row r="556" spans="1:14" ht="38.25">
      <c r="A556" s="35" t="s">
        <v>1272</v>
      </c>
      <c r="B556" s="35" t="s">
        <v>51</v>
      </c>
      <c r="C556" s="36" t="s">
        <v>1273</v>
      </c>
      <c r="D556" s="37" t="s">
        <v>53</v>
      </c>
      <c r="E556" s="37">
        <v>12</v>
      </c>
      <c r="F556" s="38">
        <v>1641.6</v>
      </c>
      <c r="G556" s="39" t="s">
        <v>54</v>
      </c>
      <c r="H556" s="40">
        <v>46174</v>
      </c>
      <c r="I556" s="41" t="s">
        <v>55</v>
      </c>
      <c r="J556" s="41" t="s">
        <v>56</v>
      </c>
      <c r="K556" s="41" t="s">
        <v>164</v>
      </c>
      <c r="L556" s="41" t="s">
        <v>91</v>
      </c>
      <c r="M556" s="42" t="s">
        <v>148</v>
      </c>
      <c r="N556" s="43" t="s">
        <v>884</v>
      </c>
    </row>
    <row r="557" spans="1:14" ht="38.25">
      <c r="A557" s="35" t="s">
        <v>1274</v>
      </c>
      <c r="B557" s="35" t="s">
        <v>848</v>
      </c>
      <c r="C557" s="36" t="s">
        <v>1231</v>
      </c>
      <c r="D557" s="37" t="s">
        <v>53</v>
      </c>
      <c r="E557" s="37">
        <v>10</v>
      </c>
      <c r="F557" s="38">
        <v>1600</v>
      </c>
      <c r="G557" s="39" t="s">
        <v>54</v>
      </c>
      <c r="H557" s="40">
        <v>46174</v>
      </c>
      <c r="I557" s="41" t="s">
        <v>55</v>
      </c>
      <c r="J557" s="41" t="s">
        <v>56</v>
      </c>
      <c r="K557" s="41" t="s">
        <v>164</v>
      </c>
      <c r="L557" s="41" t="s">
        <v>91</v>
      </c>
      <c r="M557" s="42" t="s">
        <v>109</v>
      </c>
      <c r="N557" s="43" t="s">
        <v>884</v>
      </c>
    </row>
    <row r="558" spans="1:14" ht="51">
      <c r="A558" s="35" t="s">
        <v>1275</v>
      </c>
      <c r="B558" s="35" t="s">
        <v>51</v>
      </c>
      <c r="C558" s="36" t="s">
        <v>1276</v>
      </c>
      <c r="D558" s="37" t="s">
        <v>53</v>
      </c>
      <c r="E558" s="37">
        <v>5</v>
      </c>
      <c r="F558" s="38">
        <v>1500</v>
      </c>
      <c r="G558" s="39" t="s">
        <v>54</v>
      </c>
      <c r="H558" s="40">
        <v>46174</v>
      </c>
      <c r="I558" s="41" t="s">
        <v>55</v>
      </c>
      <c r="J558" s="41" t="s">
        <v>56</v>
      </c>
      <c r="K558" s="41" t="s">
        <v>164</v>
      </c>
      <c r="L558" s="41" t="s">
        <v>91</v>
      </c>
      <c r="M558" s="42" t="s">
        <v>136</v>
      </c>
      <c r="N558" s="43" t="s">
        <v>884</v>
      </c>
    </row>
    <row r="559" spans="1:14" ht="38.25">
      <c r="A559" s="35" t="s">
        <v>1277</v>
      </c>
      <c r="B559" s="35" t="s">
        <v>51</v>
      </c>
      <c r="C559" s="36" t="s">
        <v>1278</v>
      </c>
      <c r="D559" s="37" t="s">
        <v>53</v>
      </c>
      <c r="E559" s="37">
        <v>50</v>
      </c>
      <c r="F559" s="38">
        <v>1500</v>
      </c>
      <c r="G559" s="39" t="s">
        <v>54</v>
      </c>
      <c r="H559" s="40">
        <v>46174</v>
      </c>
      <c r="I559" s="41" t="s">
        <v>55</v>
      </c>
      <c r="J559" s="41" t="s">
        <v>56</v>
      </c>
      <c r="K559" s="41" t="s">
        <v>164</v>
      </c>
      <c r="L559" s="41" t="s">
        <v>91</v>
      </c>
      <c r="M559" s="42" t="s">
        <v>102</v>
      </c>
      <c r="N559" s="43" t="s">
        <v>884</v>
      </c>
    </row>
    <row r="560" spans="1:14" ht="38.25">
      <c r="A560" s="35" t="s">
        <v>1279</v>
      </c>
      <c r="B560" s="35" t="s">
        <v>51</v>
      </c>
      <c r="C560" s="36" t="s">
        <v>1280</v>
      </c>
      <c r="D560" s="37" t="s">
        <v>53</v>
      </c>
      <c r="E560" s="37">
        <v>3</v>
      </c>
      <c r="F560" s="38">
        <v>1440</v>
      </c>
      <c r="G560" s="39" t="s">
        <v>54</v>
      </c>
      <c r="H560" s="40">
        <v>46174</v>
      </c>
      <c r="I560" s="41" t="s">
        <v>55</v>
      </c>
      <c r="J560" s="41" t="s">
        <v>56</v>
      </c>
      <c r="K560" s="41" t="s">
        <v>164</v>
      </c>
      <c r="L560" s="41" t="s">
        <v>91</v>
      </c>
      <c r="M560" s="42" t="s">
        <v>59</v>
      </c>
      <c r="N560" s="43" t="s">
        <v>884</v>
      </c>
    </row>
    <row r="561" spans="1:14" ht="38.25">
      <c r="A561" s="35" t="s">
        <v>1281</v>
      </c>
      <c r="B561" s="35" t="s">
        <v>51</v>
      </c>
      <c r="C561" s="36" t="s">
        <v>1282</v>
      </c>
      <c r="D561" s="37" t="s">
        <v>53</v>
      </c>
      <c r="E561" s="37">
        <v>15</v>
      </c>
      <c r="F561" s="38">
        <v>1425</v>
      </c>
      <c r="G561" s="39" t="s">
        <v>54</v>
      </c>
      <c r="H561" s="40">
        <v>46174</v>
      </c>
      <c r="I561" s="41" t="s">
        <v>55</v>
      </c>
      <c r="J561" s="41" t="s">
        <v>56</v>
      </c>
      <c r="K561" s="41" t="s">
        <v>164</v>
      </c>
      <c r="L561" s="41" t="s">
        <v>91</v>
      </c>
      <c r="M561" s="42" t="s">
        <v>153</v>
      </c>
      <c r="N561" s="43" t="s">
        <v>884</v>
      </c>
    </row>
    <row r="562" spans="1:14" ht="38.25">
      <c r="A562" s="35" t="s">
        <v>1283</v>
      </c>
      <c r="B562" s="35" t="s">
        <v>51</v>
      </c>
      <c r="C562" s="36" t="s">
        <v>1284</v>
      </c>
      <c r="D562" s="37" t="s">
        <v>53</v>
      </c>
      <c r="E562" s="37">
        <v>40</v>
      </c>
      <c r="F562" s="38">
        <f>40*35</f>
        <v>1400</v>
      </c>
      <c r="G562" s="39" t="s">
        <v>54</v>
      </c>
      <c r="H562" s="40">
        <v>46204</v>
      </c>
      <c r="I562" s="41" t="s">
        <v>55</v>
      </c>
      <c r="J562" s="41" t="s">
        <v>56</v>
      </c>
      <c r="K562" s="41" t="s">
        <v>164</v>
      </c>
      <c r="L562" s="41" t="s">
        <v>91</v>
      </c>
      <c r="M562" s="42" t="s">
        <v>136</v>
      </c>
      <c r="N562" s="43" t="s">
        <v>884</v>
      </c>
    </row>
    <row r="563" spans="1:14" ht="38.25">
      <c r="A563" s="35" t="s">
        <v>1285</v>
      </c>
      <c r="B563" s="35" t="s">
        <v>848</v>
      </c>
      <c r="C563" s="36" t="s">
        <v>1158</v>
      </c>
      <c r="D563" s="37" t="s">
        <v>53</v>
      </c>
      <c r="E563" s="37">
        <v>10</v>
      </c>
      <c r="F563" s="38">
        <v>1400</v>
      </c>
      <c r="G563" s="39" t="s">
        <v>54</v>
      </c>
      <c r="H563" s="40">
        <v>46174</v>
      </c>
      <c r="I563" s="41" t="s">
        <v>55</v>
      </c>
      <c r="J563" s="41" t="s">
        <v>56</v>
      </c>
      <c r="K563" s="41" t="s">
        <v>164</v>
      </c>
      <c r="L563" s="41" t="s">
        <v>91</v>
      </c>
      <c r="M563" s="42" t="s">
        <v>73</v>
      </c>
      <c r="N563" s="43" t="s">
        <v>884</v>
      </c>
    </row>
    <row r="564" spans="1:14" ht="38.25">
      <c r="A564" s="35" t="s">
        <v>1286</v>
      </c>
      <c r="B564" s="35" t="s">
        <v>51</v>
      </c>
      <c r="C564" s="36" t="s">
        <v>1287</v>
      </c>
      <c r="D564" s="37" t="s">
        <v>53</v>
      </c>
      <c r="E564" s="37">
        <v>2</v>
      </c>
      <c r="F564" s="38">
        <v>1224</v>
      </c>
      <c r="G564" s="39" t="s">
        <v>54</v>
      </c>
      <c r="H564" s="40">
        <v>46174</v>
      </c>
      <c r="I564" s="41" t="s">
        <v>55</v>
      </c>
      <c r="J564" s="41" t="s">
        <v>56</v>
      </c>
      <c r="K564" s="41" t="s">
        <v>164</v>
      </c>
      <c r="L564" s="41" t="s">
        <v>91</v>
      </c>
      <c r="M564" s="42" t="s">
        <v>148</v>
      </c>
      <c r="N564" s="43" t="s">
        <v>884</v>
      </c>
    </row>
    <row r="565" spans="1:14" ht="38.25">
      <c r="A565" s="35" t="s">
        <v>1289</v>
      </c>
      <c r="B565" s="35" t="s">
        <v>848</v>
      </c>
      <c r="C565" s="36" t="s">
        <v>1176</v>
      </c>
      <c r="D565" s="37" t="s">
        <v>53</v>
      </c>
      <c r="E565" s="37">
        <v>10</v>
      </c>
      <c r="F565" s="38">
        <v>1200</v>
      </c>
      <c r="G565" s="39" t="s">
        <v>54</v>
      </c>
      <c r="H565" s="40">
        <v>46174</v>
      </c>
      <c r="I565" s="41" t="s">
        <v>55</v>
      </c>
      <c r="J565" s="41" t="s">
        <v>56</v>
      </c>
      <c r="K565" s="41" t="s">
        <v>164</v>
      </c>
      <c r="L565" s="41" t="s">
        <v>91</v>
      </c>
      <c r="M565" s="42" t="s">
        <v>109</v>
      </c>
      <c r="N565" s="43" t="s">
        <v>884</v>
      </c>
    </row>
    <row r="566" spans="1:14" ht="38.25">
      <c r="A566" s="35" t="s">
        <v>1290</v>
      </c>
      <c r="B566" s="35" t="s">
        <v>51</v>
      </c>
      <c r="C566" s="36" t="s">
        <v>1291</v>
      </c>
      <c r="D566" s="37" t="s">
        <v>53</v>
      </c>
      <c r="E566" s="37">
        <v>20</v>
      </c>
      <c r="F566" s="38">
        <v>1200</v>
      </c>
      <c r="G566" s="39" t="s">
        <v>54</v>
      </c>
      <c r="H566" s="40">
        <v>46174</v>
      </c>
      <c r="I566" s="41" t="s">
        <v>55</v>
      </c>
      <c r="J566" s="41" t="s">
        <v>56</v>
      </c>
      <c r="K566" s="41" t="s">
        <v>164</v>
      </c>
      <c r="L566" s="41" t="s">
        <v>91</v>
      </c>
      <c r="M566" s="42" t="s">
        <v>136</v>
      </c>
      <c r="N566" s="43" t="s">
        <v>884</v>
      </c>
    </row>
    <row r="567" spans="1:14" ht="38.25">
      <c r="A567" s="35" t="s">
        <v>1293</v>
      </c>
      <c r="B567" s="35" t="s">
        <v>51</v>
      </c>
      <c r="C567" s="36" t="s">
        <v>1294</v>
      </c>
      <c r="D567" s="37" t="s">
        <v>53</v>
      </c>
      <c r="E567" s="37">
        <v>30</v>
      </c>
      <c r="F567" s="38">
        <v>1080</v>
      </c>
      <c r="G567" s="39" t="s">
        <v>54</v>
      </c>
      <c r="H567" s="40">
        <v>46174</v>
      </c>
      <c r="I567" s="41" t="s">
        <v>55</v>
      </c>
      <c r="J567" s="41" t="s">
        <v>56</v>
      </c>
      <c r="K567" s="41" t="s">
        <v>164</v>
      </c>
      <c r="L567" s="41" t="s">
        <v>91</v>
      </c>
      <c r="M567" s="42" t="s">
        <v>102</v>
      </c>
      <c r="N567" s="43" t="s">
        <v>884</v>
      </c>
    </row>
    <row r="568" spans="1:14" ht="38.25">
      <c r="A568" s="35" t="s">
        <v>1295</v>
      </c>
      <c r="B568" s="35" t="s">
        <v>51</v>
      </c>
      <c r="C568" s="36" t="s">
        <v>504</v>
      </c>
      <c r="D568" s="37" t="s">
        <v>53</v>
      </c>
      <c r="E568" s="37">
        <v>30</v>
      </c>
      <c r="F568" s="38">
        <v>1050</v>
      </c>
      <c r="G568" s="39" t="s">
        <v>54</v>
      </c>
      <c r="H568" s="40">
        <v>46174</v>
      </c>
      <c r="I568" s="41" t="s">
        <v>55</v>
      </c>
      <c r="J568" s="41" t="s">
        <v>56</v>
      </c>
      <c r="K568" s="41" t="s">
        <v>164</v>
      </c>
      <c r="L568" s="41" t="s">
        <v>91</v>
      </c>
      <c r="M568" s="42" t="s">
        <v>59</v>
      </c>
      <c r="N568" s="43" t="s">
        <v>884</v>
      </c>
    </row>
    <row r="569" spans="1:14" ht="38.25">
      <c r="A569" s="35" t="s">
        <v>1296</v>
      </c>
      <c r="B569" s="35" t="s">
        <v>51</v>
      </c>
      <c r="C569" s="36" t="s">
        <v>1297</v>
      </c>
      <c r="D569" s="37" t="s">
        <v>53</v>
      </c>
      <c r="E569" s="37">
        <v>1</v>
      </c>
      <c r="F569" s="38">
        <v>1000</v>
      </c>
      <c r="G569" s="39" t="s">
        <v>54</v>
      </c>
      <c r="H569" s="40">
        <v>46174</v>
      </c>
      <c r="I569" s="41" t="s">
        <v>55</v>
      </c>
      <c r="J569" s="41" t="s">
        <v>56</v>
      </c>
      <c r="K569" s="41" t="s">
        <v>164</v>
      </c>
      <c r="L569" s="41" t="s">
        <v>91</v>
      </c>
      <c r="M569" s="42" t="s">
        <v>73</v>
      </c>
      <c r="N569" s="43" t="s">
        <v>884</v>
      </c>
    </row>
    <row r="570" spans="1:14" ht="38.25">
      <c r="A570" s="35" t="s">
        <v>1298</v>
      </c>
      <c r="B570" s="35" t="s">
        <v>51</v>
      </c>
      <c r="C570" s="36" t="s">
        <v>1299</v>
      </c>
      <c r="D570" s="37" t="s">
        <v>1300</v>
      </c>
      <c r="E570" s="37">
        <v>5</v>
      </c>
      <c r="F570" s="38">
        <v>1000</v>
      </c>
      <c r="G570" s="39" t="s">
        <v>54</v>
      </c>
      <c r="H570" s="40">
        <v>46174</v>
      </c>
      <c r="I570" s="41" t="s">
        <v>55</v>
      </c>
      <c r="J570" s="41" t="s">
        <v>56</v>
      </c>
      <c r="K570" s="41" t="s">
        <v>164</v>
      </c>
      <c r="L570" s="41" t="s">
        <v>91</v>
      </c>
      <c r="M570" s="42" t="s">
        <v>109</v>
      </c>
      <c r="N570" s="43" t="s">
        <v>884</v>
      </c>
    </row>
    <row r="571" spans="1:14" ht="38.25">
      <c r="A571" s="35" t="s">
        <v>1301</v>
      </c>
      <c r="B571" s="35" t="s">
        <v>848</v>
      </c>
      <c r="C571" s="36" t="s">
        <v>1190</v>
      </c>
      <c r="D571" s="37" t="s">
        <v>53</v>
      </c>
      <c r="E571" s="37">
        <v>10</v>
      </c>
      <c r="F571" s="38">
        <v>1000</v>
      </c>
      <c r="G571" s="39" t="s">
        <v>54</v>
      </c>
      <c r="H571" s="40">
        <v>46174</v>
      </c>
      <c r="I571" s="41" t="s">
        <v>55</v>
      </c>
      <c r="J571" s="41" t="s">
        <v>56</v>
      </c>
      <c r="K571" s="41" t="s">
        <v>164</v>
      </c>
      <c r="L571" s="41" t="s">
        <v>91</v>
      </c>
      <c r="M571" s="42" t="s">
        <v>148</v>
      </c>
      <c r="N571" s="43" t="s">
        <v>884</v>
      </c>
    </row>
    <row r="572" spans="1:14" ht="38.25">
      <c r="A572" s="35" t="s">
        <v>1302</v>
      </c>
      <c r="B572" s="35" t="s">
        <v>51</v>
      </c>
      <c r="C572" s="36" t="s">
        <v>1303</v>
      </c>
      <c r="D572" s="37" t="s">
        <v>53</v>
      </c>
      <c r="E572" s="37">
        <v>10</v>
      </c>
      <c r="F572" s="38">
        <v>1000</v>
      </c>
      <c r="G572" s="39" t="s">
        <v>54</v>
      </c>
      <c r="H572" s="40">
        <v>46174</v>
      </c>
      <c r="I572" s="41" t="s">
        <v>55</v>
      </c>
      <c r="J572" s="41" t="s">
        <v>56</v>
      </c>
      <c r="K572" s="41" t="s">
        <v>164</v>
      </c>
      <c r="L572" s="41" t="s">
        <v>91</v>
      </c>
      <c r="M572" s="42" t="s">
        <v>153</v>
      </c>
      <c r="N572" s="43" t="s">
        <v>884</v>
      </c>
    </row>
    <row r="573" spans="1:14" ht="38.25">
      <c r="A573" s="35" t="s">
        <v>1305</v>
      </c>
      <c r="B573" s="35" t="s">
        <v>51</v>
      </c>
      <c r="C573" s="36" t="s">
        <v>1306</v>
      </c>
      <c r="D573" s="37" t="s">
        <v>583</v>
      </c>
      <c r="E573" s="37">
        <v>2</v>
      </c>
      <c r="F573" s="38">
        <v>940</v>
      </c>
      <c r="G573" s="39" t="s">
        <v>54</v>
      </c>
      <c r="H573" s="40">
        <v>46174</v>
      </c>
      <c r="I573" s="41" t="s">
        <v>55</v>
      </c>
      <c r="J573" s="41" t="s">
        <v>56</v>
      </c>
      <c r="K573" s="41" t="s">
        <v>164</v>
      </c>
      <c r="L573" s="41" t="s">
        <v>91</v>
      </c>
      <c r="M573" s="42" t="s">
        <v>136</v>
      </c>
      <c r="N573" s="43" t="s">
        <v>884</v>
      </c>
    </row>
    <row r="574" spans="1:14" ht="38.25">
      <c r="A574" s="35" t="s">
        <v>1307</v>
      </c>
      <c r="B574" s="71" t="s">
        <v>51</v>
      </c>
      <c r="C574" s="36" t="s">
        <v>1306</v>
      </c>
      <c r="D574" s="72" t="s">
        <v>583</v>
      </c>
      <c r="E574" s="72">
        <v>2</v>
      </c>
      <c r="F574" s="73">
        <v>940</v>
      </c>
      <c r="G574" s="74" t="s">
        <v>54</v>
      </c>
      <c r="H574" s="86">
        <v>46174</v>
      </c>
      <c r="I574" s="75" t="s">
        <v>55</v>
      </c>
      <c r="J574" s="75" t="s">
        <v>56</v>
      </c>
      <c r="K574" s="75" t="s">
        <v>164</v>
      </c>
      <c r="L574" s="75" t="s">
        <v>91</v>
      </c>
      <c r="M574" s="42" t="s">
        <v>73</v>
      </c>
      <c r="N574" s="69" t="s">
        <v>884</v>
      </c>
    </row>
    <row r="575" spans="1:14" ht="38.25">
      <c r="A575" s="35" t="s">
        <v>1308</v>
      </c>
      <c r="B575" s="35" t="s">
        <v>51</v>
      </c>
      <c r="C575" s="36" t="s">
        <v>1309</v>
      </c>
      <c r="D575" s="37" t="s">
        <v>53</v>
      </c>
      <c r="E575" s="37">
        <v>10</v>
      </c>
      <c r="F575" s="38">
        <v>920</v>
      </c>
      <c r="G575" s="39" t="s">
        <v>54</v>
      </c>
      <c r="H575" s="40">
        <v>46174</v>
      </c>
      <c r="I575" s="41" t="s">
        <v>55</v>
      </c>
      <c r="J575" s="41" t="s">
        <v>56</v>
      </c>
      <c r="K575" s="41" t="s">
        <v>164</v>
      </c>
      <c r="L575" s="41" t="s">
        <v>91</v>
      </c>
      <c r="M575" s="42" t="s">
        <v>102</v>
      </c>
      <c r="N575" s="43" t="s">
        <v>884</v>
      </c>
    </row>
    <row r="576" spans="1:14" ht="38.25">
      <c r="A576" s="35" t="s">
        <v>1310</v>
      </c>
      <c r="B576" s="35" t="s">
        <v>51</v>
      </c>
      <c r="C576" s="36" t="s">
        <v>1311</v>
      </c>
      <c r="D576" s="37" t="s">
        <v>53</v>
      </c>
      <c r="E576" s="37">
        <v>10</v>
      </c>
      <c r="F576" s="38">
        <v>920</v>
      </c>
      <c r="G576" s="39" t="s">
        <v>54</v>
      </c>
      <c r="H576" s="40">
        <v>46174</v>
      </c>
      <c r="I576" s="41" t="s">
        <v>55</v>
      </c>
      <c r="J576" s="41" t="s">
        <v>56</v>
      </c>
      <c r="K576" s="41" t="s">
        <v>164</v>
      </c>
      <c r="L576" s="41" t="s">
        <v>91</v>
      </c>
      <c r="M576" s="42" t="s">
        <v>59</v>
      </c>
      <c r="N576" s="43" t="s">
        <v>884</v>
      </c>
    </row>
    <row r="577" spans="1:14" ht="38.25">
      <c r="A577" s="35" t="s">
        <v>1312</v>
      </c>
      <c r="B577" s="35" t="s">
        <v>51</v>
      </c>
      <c r="C577" s="36" t="s">
        <v>1313</v>
      </c>
      <c r="D577" s="37" t="s">
        <v>53</v>
      </c>
      <c r="E577" s="37">
        <v>8</v>
      </c>
      <c r="F577" s="38">
        <v>915.36</v>
      </c>
      <c r="G577" s="39" t="s">
        <v>54</v>
      </c>
      <c r="H577" s="40">
        <v>46174</v>
      </c>
      <c r="I577" s="41" t="s">
        <v>55</v>
      </c>
      <c r="J577" s="41" t="s">
        <v>56</v>
      </c>
      <c r="K577" s="41" t="s">
        <v>164</v>
      </c>
      <c r="L577" s="41" t="s">
        <v>91</v>
      </c>
      <c r="M577" s="42" t="s">
        <v>153</v>
      </c>
      <c r="N577" s="43" t="s">
        <v>884</v>
      </c>
    </row>
    <row r="578" spans="1:14" ht="38.25">
      <c r="A578" s="35" t="s">
        <v>1314</v>
      </c>
      <c r="B578" s="35" t="s">
        <v>51</v>
      </c>
      <c r="C578" s="36" t="s">
        <v>463</v>
      </c>
      <c r="D578" s="37" t="s">
        <v>53</v>
      </c>
      <c r="E578" s="37">
        <v>8</v>
      </c>
      <c r="F578" s="38">
        <v>888</v>
      </c>
      <c r="G578" s="39" t="s">
        <v>54</v>
      </c>
      <c r="H578" s="40">
        <v>46174</v>
      </c>
      <c r="I578" s="41" t="s">
        <v>55</v>
      </c>
      <c r="J578" s="41" t="s">
        <v>56</v>
      </c>
      <c r="K578" s="41" t="s">
        <v>164</v>
      </c>
      <c r="L578" s="41" t="s">
        <v>91</v>
      </c>
      <c r="M578" s="42" t="s">
        <v>73</v>
      </c>
      <c r="N578" s="43" t="s">
        <v>884</v>
      </c>
    </row>
    <row r="579" spans="1:14" ht="38.25">
      <c r="A579" s="35" t="s">
        <v>1315</v>
      </c>
      <c r="B579" s="35" t="s">
        <v>51</v>
      </c>
      <c r="C579" s="36" t="s">
        <v>1316</v>
      </c>
      <c r="D579" s="37" t="s">
        <v>53</v>
      </c>
      <c r="E579" s="37">
        <v>20</v>
      </c>
      <c r="F579" s="38">
        <v>830</v>
      </c>
      <c r="G579" s="39" t="s">
        <v>54</v>
      </c>
      <c r="H579" s="40">
        <v>46174</v>
      </c>
      <c r="I579" s="41" t="s">
        <v>55</v>
      </c>
      <c r="J579" s="41" t="s">
        <v>56</v>
      </c>
      <c r="K579" s="41" t="s">
        <v>164</v>
      </c>
      <c r="L579" s="41" t="s">
        <v>91</v>
      </c>
      <c r="M579" s="42" t="s">
        <v>148</v>
      </c>
      <c r="N579" s="43" t="s">
        <v>884</v>
      </c>
    </row>
    <row r="580" spans="1:14" ht="38.25">
      <c r="A580" s="35" t="s">
        <v>1317</v>
      </c>
      <c r="B580" s="35" t="s">
        <v>51</v>
      </c>
      <c r="C580" s="36" t="s">
        <v>1318</v>
      </c>
      <c r="D580" s="37" t="s">
        <v>53</v>
      </c>
      <c r="E580" s="37">
        <v>4</v>
      </c>
      <c r="F580" s="38">
        <v>800</v>
      </c>
      <c r="G580" s="39" t="s">
        <v>54</v>
      </c>
      <c r="H580" s="40">
        <v>46174</v>
      </c>
      <c r="I580" s="41" t="s">
        <v>55</v>
      </c>
      <c r="J580" s="41" t="s">
        <v>56</v>
      </c>
      <c r="K580" s="41" t="s">
        <v>164</v>
      </c>
      <c r="L580" s="41" t="s">
        <v>91</v>
      </c>
      <c r="M580" s="42" t="s">
        <v>109</v>
      </c>
      <c r="N580" s="43" t="s">
        <v>884</v>
      </c>
    </row>
    <row r="581" spans="1:14" ht="38.25">
      <c r="A581" s="35" t="s">
        <v>1319</v>
      </c>
      <c r="B581" s="35" t="s">
        <v>51</v>
      </c>
      <c r="C581" s="36" t="s">
        <v>551</v>
      </c>
      <c r="D581" s="37" t="s">
        <v>53</v>
      </c>
      <c r="E581" s="37">
        <v>4</v>
      </c>
      <c r="F581" s="38">
        <v>800</v>
      </c>
      <c r="G581" s="39" t="s">
        <v>54</v>
      </c>
      <c r="H581" s="40">
        <v>46174</v>
      </c>
      <c r="I581" s="41" t="s">
        <v>55</v>
      </c>
      <c r="J581" s="41" t="s">
        <v>56</v>
      </c>
      <c r="K581" s="41" t="s">
        <v>164</v>
      </c>
      <c r="L581" s="41" t="s">
        <v>91</v>
      </c>
      <c r="M581" s="42" t="s">
        <v>136</v>
      </c>
      <c r="N581" s="43" t="s">
        <v>884</v>
      </c>
    </row>
    <row r="582" spans="1:14" ht="38.25">
      <c r="A582" s="35" t="s">
        <v>1320</v>
      </c>
      <c r="B582" s="35" t="s">
        <v>848</v>
      </c>
      <c r="C582" s="36" t="s">
        <v>1321</v>
      </c>
      <c r="D582" s="37" t="s">
        <v>53</v>
      </c>
      <c r="E582" s="37">
        <v>30</v>
      </c>
      <c r="F582" s="38">
        <v>750</v>
      </c>
      <c r="G582" s="39" t="s">
        <v>54</v>
      </c>
      <c r="H582" s="40">
        <v>46174</v>
      </c>
      <c r="I582" s="41" t="s">
        <v>55</v>
      </c>
      <c r="J582" s="41" t="s">
        <v>56</v>
      </c>
      <c r="K582" s="41" t="s">
        <v>164</v>
      </c>
      <c r="L582" s="41" t="s">
        <v>91</v>
      </c>
      <c r="M582" s="42" t="s">
        <v>59</v>
      </c>
      <c r="N582" s="43" t="s">
        <v>884</v>
      </c>
    </row>
    <row r="583" spans="1:14" ht="38.25">
      <c r="A583" s="35" t="s">
        <v>1322</v>
      </c>
      <c r="B583" s="35" t="s">
        <v>51</v>
      </c>
      <c r="C583" s="36" t="s">
        <v>740</v>
      </c>
      <c r="D583" s="37" t="s">
        <v>53</v>
      </c>
      <c r="E583" s="37">
        <v>15</v>
      </c>
      <c r="F583" s="38">
        <v>750</v>
      </c>
      <c r="G583" s="39" t="s">
        <v>54</v>
      </c>
      <c r="H583" s="40">
        <v>46174</v>
      </c>
      <c r="I583" s="41" t="s">
        <v>55</v>
      </c>
      <c r="J583" s="41" t="s">
        <v>56</v>
      </c>
      <c r="K583" s="41" t="s">
        <v>164</v>
      </c>
      <c r="L583" s="41" t="s">
        <v>91</v>
      </c>
      <c r="M583" s="42" t="s">
        <v>102</v>
      </c>
      <c r="N583" s="43" t="s">
        <v>884</v>
      </c>
    </row>
    <row r="584" spans="1:14" ht="38.25">
      <c r="A584" s="35" t="s">
        <v>1323</v>
      </c>
      <c r="B584" s="35" t="s">
        <v>51</v>
      </c>
      <c r="C584" s="36" t="s">
        <v>1324</v>
      </c>
      <c r="D584" s="37" t="s">
        <v>53</v>
      </c>
      <c r="E584" s="37">
        <v>10</v>
      </c>
      <c r="F584" s="38">
        <v>720</v>
      </c>
      <c r="G584" s="39" t="s">
        <v>54</v>
      </c>
      <c r="H584" s="40">
        <v>46174</v>
      </c>
      <c r="I584" s="41" t="s">
        <v>55</v>
      </c>
      <c r="J584" s="41" t="s">
        <v>56</v>
      </c>
      <c r="K584" s="41" t="s">
        <v>164</v>
      </c>
      <c r="L584" s="41" t="s">
        <v>91</v>
      </c>
      <c r="M584" s="42" t="s">
        <v>148</v>
      </c>
      <c r="N584" s="43" t="s">
        <v>884</v>
      </c>
    </row>
    <row r="585" spans="1:14" ht="38.25">
      <c r="A585" s="35" t="s">
        <v>1325</v>
      </c>
      <c r="B585" s="35" t="s">
        <v>51</v>
      </c>
      <c r="C585" s="36" t="s">
        <v>1326</v>
      </c>
      <c r="D585" s="37" t="s">
        <v>53</v>
      </c>
      <c r="E585" s="37">
        <v>12</v>
      </c>
      <c r="F585" s="38">
        <v>720</v>
      </c>
      <c r="G585" s="39" t="s">
        <v>54</v>
      </c>
      <c r="H585" s="40">
        <v>46174</v>
      </c>
      <c r="I585" s="41" t="s">
        <v>55</v>
      </c>
      <c r="J585" s="41" t="s">
        <v>56</v>
      </c>
      <c r="K585" s="41" t="s">
        <v>164</v>
      </c>
      <c r="L585" s="41" t="s">
        <v>91</v>
      </c>
      <c r="M585" s="42" t="s">
        <v>109</v>
      </c>
      <c r="N585" s="43" t="s">
        <v>884</v>
      </c>
    </row>
    <row r="586" spans="1:14" ht="38.25">
      <c r="A586" s="35" t="s">
        <v>1328</v>
      </c>
      <c r="B586" s="35" t="s">
        <v>51</v>
      </c>
      <c r="C586" s="36" t="s">
        <v>549</v>
      </c>
      <c r="D586" s="37" t="s">
        <v>53</v>
      </c>
      <c r="E586" s="37">
        <v>4</v>
      </c>
      <c r="F586" s="38">
        <v>720</v>
      </c>
      <c r="G586" s="39" t="s">
        <v>54</v>
      </c>
      <c r="H586" s="40">
        <v>46174</v>
      </c>
      <c r="I586" s="41" t="s">
        <v>55</v>
      </c>
      <c r="J586" s="41" t="s">
        <v>56</v>
      </c>
      <c r="K586" s="41" t="s">
        <v>164</v>
      </c>
      <c r="L586" s="41" t="s">
        <v>91</v>
      </c>
      <c r="M586" s="42" t="s">
        <v>153</v>
      </c>
      <c r="N586" s="43" t="s">
        <v>884</v>
      </c>
    </row>
    <row r="587" spans="1:14" ht="38.25">
      <c r="A587" s="35" t="s">
        <v>1329</v>
      </c>
      <c r="B587" s="35" t="s">
        <v>51</v>
      </c>
      <c r="C587" s="36" t="s">
        <v>1330</v>
      </c>
      <c r="D587" s="37" t="s">
        <v>53</v>
      </c>
      <c r="E587" s="37">
        <v>4</v>
      </c>
      <c r="F587" s="38">
        <v>720</v>
      </c>
      <c r="G587" s="39" t="s">
        <v>54</v>
      </c>
      <c r="H587" s="40">
        <v>46174</v>
      </c>
      <c r="I587" s="41" t="s">
        <v>55</v>
      </c>
      <c r="J587" s="41" t="s">
        <v>56</v>
      </c>
      <c r="K587" s="41" t="s">
        <v>164</v>
      </c>
      <c r="L587" s="41" t="s">
        <v>91</v>
      </c>
      <c r="M587" s="42" t="s">
        <v>73</v>
      </c>
      <c r="N587" s="43" t="s">
        <v>884</v>
      </c>
    </row>
    <row r="588" spans="1:14" ht="38.25">
      <c r="A588" s="35" t="s">
        <v>1331</v>
      </c>
      <c r="B588" s="35" t="s">
        <v>51</v>
      </c>
      <c r="C588" s="36" t="s">
        <v>1332</v>
      </c>
      <c r="D588" s="37" t="s">
        <v>53</v>
      </c>
      <c r="E588" s="37">
        <v>8</v>
      </c>
      <c r="F588" s="38">
        <v>648</v>
      </c>
      <c r="G588" s="39" t="s">
        <v>54</v>
      </c>
      <c r="H588" s="40">
        <v>46174</v>
      </c>
      <c r="I588" s="41" t="s">
        <v>55</v>
      </c>
      <c r="J588" s="41" t="s">
        <v>56</v>
      </c>
      <c r="K588" s="41" t="s">
        <v>164</v>
      </c>
      <c r="L588" s="41" t="s">
        <v>91</v>
      </c>
      <c r="M588" s="42" t="s">
        <v>136</v>
      </c>
      <c r="N588" s="43" t="s">
        <v>884</v>
      </c>
    </row>
    <row r="589" spans="1:14" ht="38.25">
      <c r="A589" s="35" t="s">
        <v>1333</v>
      </c>
      <c r="B589" s="35" t="s">
        <v>51</v>
      </c>
      <c r="C589" s="36" t="s">
        <v>1334</v>
      </c>
      <c r="D589" s="37" t="s">
        <v>53</v>
      </c>
      <c r="E589" s="37">
        <v>2</v>
      </c>
      <c r="F589" s="38">
        <v>624</v>
      </c>
      <c r="G589" s="39" t="s">
        <v>54</v>
      </c>
      <c r="H589" s="40">
        <v>46174</v>
      </c>
      <c r="I589" s="41" t="s">
        <v>55</v>
      </c>
      <c r="J589" s="41" t="s">
        <v>56</v>
      </c>
      <c r="K589" s="41" t="s">
        <v>164</v>
      </c>
      <c r="L589" s="41" t="s">
        <v>91</v>
      </c>
      <c r="M589" s="42" t="s">
        <v>102</v>
      </c>
      <c r="N589" s="43" t="s">
        <v>884</v>
      </c>
    </row>
    <row r="590" spans="1:14" ht="38.25">
      <c r="A590" s="35" t="s">
        <v>1335</v>
      </c>
      <c r="B590" s="35" t="s">
        <v>51</v>
      </c>
      <c r="C590" s="36" t="s">
        <v>1336</v>
      </c>
      <c r="D590" s="37" t="s">
        <v>1337</v>
      </c>
      <c r="E590" s="37">
        <v>2</v>
      </c>
      <c r="F590" s="38">
        <v>610</v>
      </c>
      <c r="G590" s="39" t="s">
        <v>54</v>
      </c>
      <c r="H590" s="40">
        <v>46174</v>
      </c>
      <c r="I590" s="41" t="s">
        <v>55</v>
      </c>
      <c r="J590" s="41" t="s">
        <v>56</v>
      </c>
      <c r="K590" s="41" t="s">
        <v>164</v>
      </c>
      <c r="L590" s="41" t="s">
        <v>91</v>
      </c>
      <c r="M590" s="42" t="s">
        <v>59</v>
      </c>
      <c r="N590" s="43" t="s">
        <v>884</v>
      </c>
    </row>
    <row r="591" spans="1:14" ht="38.25">
      <c r="A591" s="35" t="s">
        <v>1338</v>
      </c>
      <c r="B591" s="35" t="s">
        <v>848</v>
      </c>
      <c r="C591" s="36" t="s">
        <v>1339</v>
      </c>
      <c r="D591" s="37" t="s">
        <v>53</v>
      </c>
      <c r="E591" s="37">
        <v>20</v>
      </c>
      <c r="F591" s="38">
        <v>600</v>
      </c>
      <c r="G591" s="39" t="s">
        <v>54</v>
      </c>
      <c r="H591" s="40">
        <v>46174</v>
      </c>
      <c r="I591" s="41" t="s">
        <v>55</v>
      </c>
      <c r="J591" s="41" t="s">
        <v>56</v>
      </c>
      <c r="K591" s="41" t="s">
        <v>164</v>
      </c>
      <c r="L591" s="41" t="s">
        <v>91</v>
      </c>
      <c r="M591" s="42" t="s">
        <v>73</v>
      </c>
      <c r="N591" s="43" t="s">
        <v>884</v>
      </c>
    </row>
    <row r="592" spans="1:14" ht="38.25">
      <c r="A592" s="35" t="s">
        <v>1340</v>
      </c>
      <c r="B592" s="35" t="s">
        <v>51</v>
      </c>
      <c r="C592" s="36" t="s">
        <v>1341</v>
      </c>
      <c r="D592" s="37" t="s">
        <v>53</v>
      </c>
      <c r="E592" s="37">
        <v>10</v>
      </c>
      <c r="F592" s="38">
        <v>600</v>
      </c>
      <c r="G592" s="39" t="s">
        <v>54</v>
      </c>
      <c r="H592" s="40">
        <v>46174</v>
      </c>
      <c r="I592" s="41" t="s">
        <v>55</v>
      </c>
      <c r="J592" s="41" t="s">
        <v>56</v>
      </c>
      <c r="K592" s="41" t="s">
        <v>164</v>
      </c>
      <c r="L592" s="41" t="s">
        <v>91</v>
      </c>
      <c r="M592" s="42" t="s">
        <v>153</v>
      </c>
      <c r="N592" s="43" t="s">
        <v>884</v>
      </c>
    </row>
    <row r="593" spans="1:14" ht="38.25">
      <c r="A593" s="35" t="s">
        <v>1342</v>
      </c>
      <c r="B593" s="35" t="s">
        <v>51</v>
      </c>
      <c r="C593" s="36" t="s">
        <v>1343</v>
      </c>
      <c r="D593" s="37" t="s">
        <v>53</v>
      </c>
      <c r="E593" s="37">
        <v>1</v>
      </c>
      <c r="F593" s="38">
        <v>420</v>
      </c>
      <c r="G593" s="39" t="s">
        <v>54</v>
      </c>
      <c r="H593" s="40">
        <v>46174</v>
      </c>
      <c r="I593" s="41" t="s">
        <v>55</v>
      </c>
      <c r="J593" s="41" t="s">
        <v>56</v>
      </c>
      <c r="K593" s="41" t="s">
        <v>164</v>
      </c>
      <c r="L593" s="41" t="s">
        <v>91</v>
      </c>
      <c r="M593" s="42" t="s">
        <v>109</v>
      </c>
      <c r="N593" s="43" t="s">
        <v>884</v>
      </c>
    </row>
    <row r="594" spans="1:14" ht="38.25">
      <c r="A594" s="35" t="s">
        <v>1344</v>
      </c>
      <c r="B594" s="35" t="s">
        <v>51</v>
      </c>
      <c r="C594" s="36" t="s">
        <v>1345</v>
      </c>
      <c r="D594" s="37" t="s">
        <v>53</v>
      </c>
      <c r="E594" s="37">
        <v>12</v>
      </c>
      <c r="F594" s="38">
        <v>420</v>
      </c>
      <c r="G594" s="39" t="s">
        <v>54</v>
      </c>
      <c r="H594" s="40">
        <v>46174</v>
      </c>
      <c r="I594" s="41" t="s">
        <v>55</v>
      </c>
      <c r="J594" s="41" t="s">
        <v>56</v>
      </c>
      <c r="K594" s="41" t="s">
        <v>164</v>
      </c>
      <c r="L594" s="41" t="s">
        <v>91</v>
      </c>
      <c r="M594" s="42" t="s">
        <v>148</v>
      </c>
      <c r="N594" s="43" t="s">
        <v>884</v>
      </c>
    </row>
    <row r="595" spans="1:14" ht="38.25">
      <c r="A595" s="35" t="s">
        <v>1346</v>
      </c>
      <c r="B595" s="35" t="s">
        <v>51</v>
      </c>
      <c r="C595" s="36" t="s">
        <v>1347</v>
      </c>
      <c r="D595" s="37" t="s">
        <v>53</v>
      </c>
      <c r="E595" s="37">
        <v>20</v>
      </c>
      <c r="F595" s="38">
        <v>400</v>
      </c>
      <c r="G595" s="39" t="s">
        <v>54</v>
      </c>
      <c r="H595" s="40">
        <v>46174</v>
      </c>
      <c r="I595" s="41" t="s">
        <v>55</v>
      </c>
      <c r="J595" s="41" t="s">
        <v>56</v>
      </c>
      <c r="K595" s="41" t="s">
        <v>164</v>
      </c>
      <c r="L595" s="41" t="s">
        <v>91</v>
      </c>
      <c r="M595" s="42" t="s">
        <v>102</v>
      </c>
      <c r="N595" s="43" t="s">
        <v>884</v>
      </c>
    </row>
    <row r="596" spans="1:14" ht="38.25">
      <c r="A596" s="35" t="s">
        <v>1348</v>
      </c>
      <c r="B596" s="35" t="s">
        <v>848</v>
      </c>
      <c r="C596" s="36" t="s">
        <v>1349</v>
      </c>
      <c r="D596" s="37" t="s">
        <v>53</v>
      </c>
      <c r="E596" s="37">
        <v>10</v>
      </c>
      <c r="F596" s="38">
        <v>400</v>
      </c>
      <c r="G596" s="39" t="s">
        <v>54</v>
      </c>
      <c r="H596" s="40">
        <v>46174</v>
      </c>
      <c r="I596" s="41" t="s">
        <v>55</v>
      </c>
      <c r="J596" s="41" t="s">
        <v>56</v>
      </c>
      <c r="K596" s="41" t="s">
        <v>164</v>
      </c>
      <c r="L596" s="41" t="s">
        <v>91</v>
      </c>
      <c r="M596" s="42" t="s">
        <v>59</v>
      </c>
      <c r="N596" s="43" t="s">
        <v>884</v>
      </c>
    </row>
    <row r="597" spans="1:14" ht="38.25">
      <c r="A597" s="35" t="s">
        <v>1350</v>
      </c>
      <c r="B597" s="35" t="s">
        <v>861</v>
      </c>
      <c r="C597" s="36" t="s">
        <v>1351</v>
      </c>
      <c r="D597" s="37" t="s">
        <v>53</v>
      </c>
      <c r="E597" s="37">
        <v>1</v>
      </c>
      <c r="F597" s="38">
        <v>400</v>
      </c>
      <c r="G597" s="39" t="s">
        <v>54</v>
      </c>
      <c r="H597" s="40">
        <v>46174</v>
      </c>
      <c r="I597" s="41" t="s">
        <v>55</v>
      </c>
      <c r="J597" s="41" t="s">
        <v>56</v>
      </c>
      <c r="K597" s="41" t="s">
        <v>164</v>
      </c>
      <c r="L597" s="41" t="s">
        <v>91</v>
      </c>
      <c r="M597" s="42" t="s">
        <v>136</v>
      </c>
      <c r="N597" s="43" t="s">
        <v>884</v>
      </c>
    </row>
    <row r="598" spans="1:14" ht="38.25">
      <c r="A598" s="35" t="s">
        <v>1353</v>
      </c>
      <c r="B598" s="35" t="s">
        <v>51</v>
      </c>
      <c r="C598" s="36" t="s">
        <v>1354</v>
      </c>
      <c r="D598" s="37" t="s">
        <v>53</v>
      </c>
      <c r="E598" s="37">
        <v>2</v>
      </c>
      <c r="F598" s="38">
        <v>360</v>
      </c>
      <c r="G598" s="39" t="s">
        <v>54</v>
      </c>
      <c r="H598" s="40">
        <v>46174</v>
      </c>
      <c r="I598" s="41" t="s">
        <v>55</v>
      </c>
      <c r="J598" s="41" t="s">
        <v>56</v>
      </c>
      <c r="K598" s="41" t="s">
        <v>164</v>
      </c>
      <c r="L598" s="41" t="s">
        <v>91</v>
      </c>
      <c r="M598" s="42" t="s">
        <v>153</v>
      </c>
      <c r="N598" s="43" t="s">
        <v>884</v>
      </c>
    </row>
    <row r="599" spans="1:14" ht="38.25">
      <c r="A599" s="35" t="s">
        <v>1355</v>
      </c>
      <c r="B599" s="35" t="s">
        <v>51</v>
      </c>
      <c r="C599" s="36" t="s">
        <v>1356</v>
      </c>
      <c r="D599" s="37" t="s">
        <v>53</v>
      </c>
      <c r="E599" s="37">
        <v>3</v>
      </c>
      <c r="F599" s="38">
        <v>360</v>
      </c>
      <c r="G599" s="39" t="s">
        <v>54</v>
      </c>
      <c r="H599" s="40">
        <v>46174</v>
      </c>
      <c r="I599" s="41" t="s">
        <v>55</v>
      </c>
      <c r="J599" s="41" t="s">
        <v>56</v>
      </c>
      <c r="K599" s="41" t="s">
        <v>164</v>
      </c>
      <c r="L599" s="41" t="s">
        <v>91</v>
      </c>
      <c r="M599" s="42" t="s">
        <v>148</v>
      </c>
      <c r="N599" s="43" t="s">
        <v>884</v>
      </c>
    </row>
    <row r="600" spans="1:14" ht="38.25">
      <c r="A600" s="35" t="s">
        <v>1357</v>
      </c>
      <c r="B600" s="35" t="s">
        <v>51</v>
      </c>
      <c r="C600" s="36" t="s">
        <v>675</v>
      </c>
      <c r="D600" s="37" t="s">
        <v>53</v>
      </c>
      <c r="E600" s="37">
        <v>2</v>
      </c>
      <c r="F600" s="38">
        <v>360</v>
      </c>
      <c r="G600" s="39" t="s">
        <v>54</v>
      </c>
      <c r="H600" s="40">
        <v>46174</v>
      </c>
      <c r="I600" s="41" t="s">
        <v>55</v>
      </c>
      <c r="J600" s="41" t="s">
        <v>56</v>
      </c>
      <c r="K600" s="41" t="s">
        <v>164</v>
      </c>
      <c r="L600" s="41" t="s">
        <v>91</v>
      </c>
      <c r="M600" s="42" t="s">
        <v>73</v>
      </c>
      <c r="N600" s="43" t="s">
        <v>884</v>
      </c>
    </row>
    <row r="601" spans="1:14" ht="38.25">
      <c r="A601" s="35" t="s">
        <v>1358</v>
      </c>
      <c r="B601" s="35" t="s">
        <v>848</v>
      </c>
      <c r="C601" s="36" t="s">
        <v>1359</v>
      </c>
      <c r="D601" s="37" t="s">
        <v>1258</v>
      </c>
      <c r="E601" s="37">
        <v>10</v>
      </c>
      <c r="F601" s="38">
        <v>350</v>
      </c>
      <c r="G601" s="39" t="s">
        <v>54</v>
      </c>
      <c r="H601" s="40">
        <v>46174</v>
      </c>
      <c r="I601" s="41" t="s">
        <v>55</v>
      </c>
      <c r="J601" s="41" t="s">
        <v>56</v>
      </c>
      <c r="K601" s="41" t="s">
        <v>164</v>
      </c>
      <c r="L601" s="41" t="s">
        <v>91</v>
      </c>
      <c r="M601" s="42" t="s">
        <v>109</v>
      </c>
      <c r="N601" s="43" t="s">
        <v>884</v>
      </c>
    </row>
    <row r="602" spans="1:14" ht="38.25">
      <c r="A602" s="35" t="s">
        <v>1360</v>
      </c>
      <c r="B602" s="35" t="s">
        <v>51</v>
      </c>
      <c r="C602" s="36" t="s">
        <v>1361</v>
      </c>
      <c r="D602" s="37" t="s">
        <v>53</v>
      </c>
      <c r="E602" s="37">
        <v>4</v>
      </c>
      <c r="F602" s="38">
        <v>345.6</v>
      </c>
      <c r="G602" s="39" t="s">
        <v>54</v>
      </c>
      <c r="H602" s="40">
        <v>46174</v>
      </c>
      <c r="I602" s="41" t="s">
        <v>55</v>
      </c>
      <c r="J602" s="41" t="s">
        <v>56</v>
      </c>
      <c r="K602" s="41" t="s">
        <v>164</v>
      </c>
      <c r="L602" s="41" t="s">
        <v>91</v>
      </c>
      <c r="M602" s="42" t="s">
        <v>136</v>
      </c>
      <c r="N602" s="43" t="s">
        <v>884</v>
      </c>
    </row>
    <row r="603" spans="1:14" ht="38.25">
      <c r="A603" s="35" t="s">
        <v>1362</v>
      </c>
      <c r="B603" s="35" t="s">
        <v>51</v>
      </c>
      <c r="C603" s="36" t="s">
        <v>1363</v>
      </c>
      <c r="D603" s="37" t="s">
        <v>53</v>
      </c>
      <c r="E603" s="37">
        <v>2</v>
      </c>
      <c r="F603" s="38">
        <v>340</v>
      </c>
      <c r="G603" s="39" t="s">
        <v>54</v>
      </c>
      <c r="H603" s="40">
        <v>46174</v>
      </c>
      <c r="I603" s="41" t="s">
        <v>55</v>
      </c>
      <c r="J603" s="41" t="s">
        <v>56</v>
      </c>
      <c r="K603" s="41" t="s">
        <v>164</v>
      </c>
      <c r="L603" s="41" t="s">
        <v>91</v>
      </c>
      <c r="M603" s="42" t="s">
        <v>102</v>
      </c>
      <c r="N603" s="43" t="s">
        <v>884</v>
      </c>
    </row>
    <row r="604" spans="1:14" ht="38.25">
      <c r="A604" s="35" t="s">
        <v>1364</v>
      </c>
      <c r="B604" s="35" t="s">
        <v>51</v>
      </c>
      <c r="C604" s="36" t="s">
        <v>1365</v>
      </c>
      <c r="D604" s="37" t="s">
        <v>53</v>
      </c>
      <c r="E604" s="37">
        <v>1</v>
      </c>
      <c r="F604" s="38">
        <v>336</v>
      </c>
      <c r="G604" s="39" t="s">
        <v>54</v>
      </c>
      <c r="H604" s="40">
        <v>46174</v>
      </c>
      <c r="I604" s="41" t="s">
        <v>55</v>
      </c>
      <c r="J604" s="41" t="s">
        <v>56</v>
      </c>
      <c r="K604" s="41" t="s">
        <v>164</v>
      </c>
      <c r="L604" s="41" t="s">
        <v>91</v>
      </c>
      <c r="M604" s="42" t="s">
        <v>59</v>
      </c>
      <c r="N604" s="43" t="s">
        <v>884</v>
      </c>
    </row>
    <row r="605" spans="1:14" ht="38.25">
      <c r="A605" s="35" t="s">
        <v>1366</v>
      </c>
      <c r="B605" s="35" t="s">
        <v>51</v>
      </c>
      <c r="C605" s="36" t="s">
        <v>1367</v>
      </c>
      <c r="D605" s="37" t="s">
        <v>53</v>
      </c>
      <c r="E605" s="37">
        <v>100</v>
      </c>
      <c r="F605" s="38">
        <v>300</v>
      </c>
      <c r="G605" s="39" t="s">
        <v>54</v>
      </c>
      <c r="H605" s="40">
        <v>46174</v>
      </c>
      <c r="I605" s="41" t="s">
        <v>55</v>
      </c>
      <c r="J605" s="41" t="s">
        <v>56</v>
      </c>
      <c r="K605" s="41" t="s">
        <v>164</v>
      </c>
      <c r="L605" s="41" t="s">
        <v>91</v>
      </c>
      <c r="M605" s="42" t="s">
        <v>153</v>
      </c>
      <c r="N605" s="43" t="s">
        <v>884</v>
      </c>
    </row>
    <row r="606" spans="1:14" ht="38.25">
      <c r="A606" s="35" t="s">
        <v>1368</v>
      </c>
      <c r="B606" s="35" t="s">
        <v>51</v>
      </c>
      <c r="C606" s="36" t="s">
        <v>1369</v>
      </c>
      <c r="D606" s="37" t="s">
        <v>53</v>
      </c>
      <c r="E606" s="37">
        <v>15</v>
      </c>
      <c r="F606" s="38">
        <v>300</v>
      </c>
      <c r="G606" s="39" t="s">
        <v>54</v>
      </c>
      <c r="H606" s="40">
        <v>46174</v>
      </c>
      <c r="I606" s="41" t="s">
        <v>55</v>
      </c>
      <c r="J606" s="41" t="s">
        <v>56</v>
      </c>
      <c r="K606" s="41" t="s">
        <v>164</v>
      </c>
      <c r="L606" s="41" t="s">
        <v>91</v>
      </c>
      <c r="M606" s="42" t="s">
        <v>73</v>
      </c>
      <c r="N606" s="43" t="s">
        <v>884</v>
      </c>
    </row>
    <row r="607" spans="1:14" ht="38.25">
      <c r="A607" s="35" t="s">
        <v>1370</v>
      </c>
      <c r="B607" s="35" t="s">
        <v>51</v>
      </c>
      <c r="C607" s="36" t="s">
        <v>1371</v>
      </c>
      <c r="D607" s="37" t="s">
        <v>583</v>
      </c>
      <c r="E607" s="37">
        <v>5</v>
      </c>
      <c r="F607" s="38">
        <v>290</v>
      </c>
      <c r="G607" s="39" t="s">
        <v>54</v>
      </c>
      <c r="H607" s="40">
        <v>46143</v>
      </c>
      <c r="I607" s="41" t="s">
        <v>55</v>
      </c>
      <c r="J607" s="41" t="s">
        <v>56</v>
      </c>
      <c r="K607" s="41" t="s">
        <v>164</v>
      </c>
      <c r="L607" s="41" t="s">
        <v>91</v>
      </c>
      <c r="M607" s="42" t="s">
        <v>148</v>
      </c>
      <c r="N607" s="43" t="s">
        <v>884</v>
      </c>
    </row>
    <row r="608" spans="1:14" ht="38.25">
      <c r="A608" s="35" t="s">
        <v>1372</v>
      </c>
      <c r="B608" s="35" t="s">
        <v>51</v>
      </c>
      <c r="C608" s="36" t="s">
        <v>700</v>
      </c>
      <c r="D608" s="37" t="s">
        <v>53</v>
      </c>
      <c r="E608" s="37">
        <v>2</v>
      </c>
      <c r="F608" s="38">
        <v>288</v>
      </c>
      <c r="G608" s="39" t="s">
        <v>54</v>
      </c>
      <c r="H608" s="40">
        <v>46143</v>
      </c>
      <c r="I608" s="41" t="s">
        <v>55</v>
      </c>
      <c r="J608" s="41" t="s">
        <v>56</v>
      </c>
      <c r="K608" s="41" t="s">
        <v>164</v>
      </c>
      <c r="L608" s="41" t="s">
        <v>91</v>
      </c>
      <c r="M608" s="42" t="s">
        <v>109</v>
      </c>
      <c r="N608" s="43" t="s">
        <v>884</v>
      </c>
    </row>
    <row r="609" spans="1:14" ht="38.25">
      <c r="A609" s="35" t="s">
        <v>1373</v>
      </c>
      <c r="B609" s="35" t="s">
        <v>51</v>
      </c>
      <c r="C609" s="36" t="s">
        <v>722</v>
      </c>
      <c r="D609" s="37" t="s">
        <v>53</v>
      </c>
      <c r="E609" s="37">
        <v>30</v>
      </c>
      <c r="F609" s="38">
        <v>285</v>
      </c>
      <c r="G609" s="39" t="s">
        <v>54</v>
      </c>
      <c r="H609" s="40">
        <v>46143</v>
      </c>
      <c r="I609" s="41" t="s">
        <v>55</v>
      </c>
      <c r="J609" s="41" t="s">
        <v>56</v>
      </c>
      <c r="K609" s="41" t="s">
        <v>164</v>
      </c>
      <c r="L609" s="41" t="s">
        <v>91</v>
      </c>
      <c r="M609" s="42" t="s">
        <v>136</v>
      </c>
      <c r="N609" s="43" t="s">
        <v>884</v>
      </c>
    </row>
    <row r="610" spans="1:14" ht="38.25">
      <c r="A610" s="35" t="s">
        <v>1374</v>
      </c>
      <c r="B610" s="35" t="s">
        <v>51</v>
      </c>
      <c r="C610" s="36" t="s">
        <v>1375</v>
      </c>
      <c r="D610" s="37" t="s">
        <v>53</v>
      </c>
      <c r="E610" s="37">
        <v>4</v>
      </c>
      <c r="F610" s="38">
        <v>263.04000000000002</v>
      </c>
      <c r="G610" s="39" t="s">
        <v>54</v>
      </c>
      <c r="H610" s="40">
        <v>46143</v>
      </c>
      <c r="I610" s="41" t="s">
        <v>55</v>
      </c>
      <c r="J610" s="41" t="s">
        <v>56</v>
      </c>
      <c r="K610" s="41" t="s">
        <v>164</v>
      </c>
      <c r="L610" s="41" t="s">
        <v>91</v>
      </c>
      <c r="M610" s="42" t="s">
        <v>102</v>
      </c>
      <c r="N610" s="43" t="s">
        <v>884</v>
      </c>
    </row>
    <row r="611" spans="1:14" ht="38.25">
      <c r="A611" s="35" t="s">
        <v>1376</v>
      </c>
      <c r="B611" s="35" t="s">
        <v>848</v>
      </c>
      <c r="C611" s="36" t="s">
        <v>1377</v>
      </c>
      <c r="D611" s="37" t="s">
        <v>53</v>
      </c>
      <c r="E611" s="37">
        <v>10</v>
      </c>
      <c r="F611" s="38">
        <v>250</v>
      </c>
      <c r="G611" s="39" t="s">
        <v>54</v>
      </c>
      <c r="H611" s="40">
        <v>46143</v>
      </c>
      <c r="I611" s="41" t="s">
        <v>55</v>
      </c>
      <c r="J611" s="41" t="s">
        <v>56</v>
      </c>
      <c r="K611" s="41" t="s">
        <v>164</v>
      </c>
      <c r="L611" s="41" t="s">
        <v>91</v>
      </c>
      <c r="M611" s="42" t="s">
        <v>59</v>
      </c>
      <c r="N611" s="43" t="s">
        <v>884</v>
      </c>
    </row>
    <row r="612" spans="1:14" ht="38.25">
      <c r="A612" s="35" t="s">
        <v>1378</v>
      </c>
      <c r="B612" s="35" t="s">
        <v>848</v>
      </c>
      <c r="C612" s="36" t="s">
        <v>1379</v>
      </c>
      <c r="D612" s="37" t="s">
        <v>53</v>
      </c>
      <c r="E612" s="37">
        <v>4</v>
      </c>
      <c r="F612" s="38">
        <v>240</v>
      </c>
      <c r="G612" s="39" t="s">
        <v>54</v>
      </c>
      <c r="H612" s="40">
        <v>46143</v>
      </c>
      <c r="I612" s="41" t="s">
        <v>55</v>
      </c>
      <c r="J612" s="41" t="s">
        <v>56</v>
      </c>
      <c r="K612" s="41" t="s">
        <v>164</v>
      </c>
      <c r="L612" s="41" t="s">
        <v>91</v>
      </c>
      <c r="M612" s="42" t="s">
        <v>153</v>
      </c>
      <c r="N612" s="43" t="s">
        <v>884</v>
      </c>
    </row>
    <row r="613" spans="1:14" ht="38.25">
      <c r="A613" s="35" t="s">
        <v>1380</v>
      </c>
      <c r="B613" s="35" t="s">
        <v>848</v>
      </c>
      <c r="C613" s="36" t="s">
        <v>1381</v>
      </c>
      <c r="D613" s="37" t="s">
        <v>53</v>
      </c>
      <c r="E613" s="37">
        <v>4</v>
      </c>
      <c r="F613" s="38">
        <v>240</v>
      </c>
      <c r="G613" s="39" t="s">
        <v>54</v>
      </c>
      <c r="H613" s="40">
        <v>46143</v>
      </c>
      <c r="I613" s="41" t="s">
        <v>55</v>
      </c>
      <c r="J613" s="41" t="s">
        <v>56</v>
      </c>
      <c r="K613" s="41" t="s">
        <v>164</v>
      </c>
      <c r="L613" s="41" t="s">
        <v>91</v>
      </c>
      <c r="M613" s="42" t="s">
        <v>73</v>
      </c>
      <c r="N613" s="43" t="s">
        <v>884</v>
      </c>
    </row>
    <row r="614" spans="1:14" ht="38.25">
      <c r="A614" s="35" t="s">
        <v>1382</v>
      </c>
      <c r="B614" s="35" t="s">
        <v>51</v>
      </c>
      <c r="C614" s="36" t="s">
        <v>1383</v>
      </c>
      <c r="D614" s="37" t="s">
        <v>53</v>
      </c>
      <c r="E614" s="37">
        <v>2</v>
      </c>
      <c r="F614" s="38">
        <v>200</v>
      </c>
      <c r="G614" s="39" t="s">
        <v>54</v>
      </c>
      <c r="H614" s="40">
        <v>46143</v>
      </c>
      <c r="I614" s="41" t="s">
        <v>55</v>
      </c>
      <c r="J614" s="41" t="s">
        <v>56</v>
      </c>
      <c r="K614" s="41" t="s">
        <v>164</v>
      </c>
      <c r="L614" s="41" t="s">
        <v>91</v>
      </c>
      <c r="M614" s="42" t="s">
        <v>148</v>
      </c>
      <c r="N614" s="43" t="s">
        <v>884</v>
      </c>
    </row>
    <row r="615" spans="1:14" ht="38.25">
      <c r="A615" s="35" t="s">
        <v>1384</v>
      </c>
      <c r="B615" s="35" t="s">
        <v>51</v>
      </c>
      <c r="C615" s="36" t="s">
        <v>1385</v>
      </c>
      <c r="D615" s="37" t="s">
        <v>53</v>
      </c>
      <c r="E615" s="37">
        <v>2</v>
      </c>
      <c r="F615" s="38">
        <v>200</v>
      </c>
      <c r="G615" s="39" t="s">
        <v>54</v>
      </c>
      <c r="H615" s="40">
        <v>46143</v>
      </c>
      <c r="I615" s="41" t="s">
        <v>55</v>
      </c>
      <c r="J615" s="41" t="s">
        <v>56</v>
      </c>
      <c r="K615" s="41" t="s">
        <v>164</v>
      </c>
      <c r="L615" s="41" t="s">
        <v>91</v>
      </c>
      <c r="M615" s="42" t="s">
        <v>109</v>
      </c>
      <c r="N615" s="43" t="s">
        <v>884</v>
      </c>
    </row>
    <row r="616" spans="1:14" ht="38.25">
      <c r="A616" s="35" t="s">
        <v>1386</v>
      </c>
      <c r="B616" s="35" t="s">
        <v>51</v>
      </c>
      <c r="C616" s="36" t="s">
        <v>1387</v>
      </c>
      <c r="D616" s="37" t="s">
        <v>53</v>
      </c>
      <c r="E616" s="37">
        <v>2</v>
      </c>
      <c r="F616" s="38">
        <v>200</v>
      </c>
      <c r="G616" s="39" t="s">
        <v>54</v>
      </c>
      <c r="H616" s="40">
        <v>46143</v>
      </c>
      <c r="I616" s="41" t="s">
        <v>55</v>
      </c>
      <c r="J616" s="41" t="s">
        <v>56</v>
      </c>
      <c r="K616" s="41" t="s">
        <v>164</v>
      </c>
      <c r="L616" s="41" t="s">
        <v>91</v>
      </c>
      <c r="M616" s="42" t="s">
        <v>136</v>
      </c>
      <c r="N616" s="43" t="s">
        <v>884</v>
      </c>
    </row>
    <row r="617" spans="1:14" ht="38.25">
      <c r="A617" s="35" t="s">
        <v>1388</v>
      </c>
      <c r="B617" s="35" t="s">
        <v>51</v>
      </c>
      <c r="C617" s="36" t="s">
        <v>1389</v>
      </c>
      <c r="D617" s="37" t="s">
        <v>53</v>
      </c>
      <c r="E617" s="37">
        <v>2</v>
      </c>
      <c r="F617" s="38">
        <v>200</v>
      </c>
      <c r="G617" s="39" t="s">
        <v>54</v>
      </c>
      <c r="H617" s="40">
        <v>46143</v>
      </c>
      <c r="I617" s="41" t="s">
        <v>55</v>
      </c>
      <c r="J617" s="41" t="s">
        <v>56</v>
      </c>
      <c r="K617" s="41" t="s">
        <v>164</v>
      </c>
      <c r="L617" s="41" t="s">
        <v>91</v>
      </c>
      <c r="M617" s="42" t="s">
        <v>59</v>
      </c>
      <c r="N617" s="43" t="s">
        <v>884</v>
      </c>
    </row>
    <row r="618" spans="1:14" ht="38.25">
      <c r="A618" s="35" t="s">
        <v>1390</v>
      </c>
      <c r="B618" s="35" t="s">
        <v>51</v>
      </c>
      <c r="C618" s="36" t="s">
        <v>1391</v>
      </c>
      <c r="D618" s="37" t="s">
        <v>53</v>
      </c>
      <c r="E618" s="37">
        <v>2</v>
      </c>
      <c r="F618" s="38">
        <v>200</v>
      </c>
      <c r="G618" s="39" t="s">
        <v>54</v>
      </c>
      <c r="H618" s="40">
        <v>46143</v>
      </c>
      <c r="I618" s="41" t="s">
        <v>55</v>
      </c>
      <c r="J618" s="41" t="s">
        <v>56</v>
      </c>
      <c r="K618" s="41" t="s">
        <v>164</v>
      </c>
      <c r="L618" s="41" t="s">
        <v>91</v>
      </c>
      <c r="M618" s="42" t="s">
        <v>59</v>
      </c>
      <c r="N618" s="43" t="s">
        <v>884</v>
      </c>
    </row>
    <row r="619" spans="1:14" ht="38.25">
      <c r="A619" s="35" t="s">
        <v>1392</v>
      </c>
      <c r="B619" s="35" t="s">
        <v>51</v>
      </c>
      <c r="C619" s="36" t="s">
        <v>1393</v>
      </c>
      <c r="D619" s="37" t="s">
        <v>53</v>
      </c>
      <c r="E619" s="37">
        <v>50</v>
      </c>
      <c r="F619" s="38">
        <v>200</v>
      </c>
      <c r="G619" s="39" t="s">
        <v>54</v>
      </c>
      <c r="H619" s="40">
        <v>46143</v>
      </c>
      <c r="I619" s="41" t="s">
        <v>55</v>
      </c>
      <c r="J619" s="41" t="s">
        <v>56</v>
      </c>
      <c r="K619" s="41" t="s">
        <v>164</v>
      </c>
      <c r="L619" s="41" t="s">
        <v>91</v>
      </c>
      <c r="M619" s="42" t="s">
        <v>73</v>
      </c>
      <c r="N619" s="43" t="s">
        <v>884</v>
      </c>
    </row>
    <row r="620" spans="1:14" ht="38.25">
      <c r="A620" s="35" t="s">
        <v>1394</v>
      </c>
      <c r="B620" s="35" t="s">
        <v>51</v>
      </c>
      <c r="C620" s="36" t="s">
        <v>1395</v>
      </c>
      <c r="D620" s="37" t="s">
        <v>53</v>
      </c>
      <c r="E620" s="37">
        <v>2</v>
      </c>
      <c r="F620" s="38">
        <v>200</v>
      </c>
      <c r="G620" s="39" t="s">
        <v>54</v>
      </c>
      <c r="H620" s="40">
        <v>46143</v>
      </c>
      <c r="I620" s="41" t="s">
        <v>55</v>
      </c>
      <c r="J620" s="41" t="s">
        <v>56</v>
      </c>
      <c r="K620" s="41" t="s">
        <v>164</v>
      </c>
      <c r="L620" s="41" t="s">
        <v>91</v>
      </c>
      <c r="M620" s="42" t="s">
        <v>73</v>
      </c>
      <c r="N620" s="43" t="s">
        <v>884</v>
      </c>
    </row>
    <row r="621" spans="1:14" ht="38.25">
      <c r="A621" s="35" t="s">
        <v>1396</v>
      </c>
      <c r="B621" s="35" t="s">
        <v>848</v>
      </c>
      <c r="C621" s="36" t="s">
        <v>1397</v>
      </c>
      <c r="D621" s="37" t="s">
        <v>53</v>
      </c>
      <c r="E621" s="37">
        <v>6</v>
      </c>
      <c r="F621" s="38">
        <v>180</v>
      </c>
      <c r="G621" s="39" t="s">
        <v>54</v>
      </c>
      <c r="H621" s="40">
        <v>46143</v>
      </c>
      <c r="I621" s="41" t="s">
        <v>55</v>
      </c>
      <c r="J621" s="41" t="s">
        <v>56</v>
      </c>
      <c r="K621" s="41" t="s">
        <v>164</v>
      </c>
      <c r="L621" s="41" t="s">
        <v>91</v>
      </c>
      <c r="M621" s="42" t="s">
        <v>102</v>
      </c>
      <c r="N621" s="43" t="s">
        <v>884</v>
      </c>
    </row>
    <row r="622" spans="1:14" ht="38.25">
      <c r="A622" s="35" t="s">
        <v>1398</v>
      </c>
      <c r="B622" s="35" t="s">
        <v>51</v>
      </c>
      <c r="C622" s="36" t="s">
        <v>1399</v>
      </c>
      <c r="D622" s="37" t="s">
        <v>53</v>
      </c>
      <c r="E622" s="37">
        <v>5</v>
      </c>
      <c r="F622" s="38">
        <v>175</v>
      </c>
      <c r="G622" s="39" t="s">
        <v>54</v>
      </c>
      <c r="H622" s="40">
        <v>46143</v>
      </c>
      <c r="I622" s="41" t="s">
        <v>55</v>
      </c>
      <c r="J622" s="41" t="s">
        <v>56</v>
      </c>
      <c r="K622" s="41" t="s">
        <v>164</v>
      </c>
      <c r="L622" s="41" t="s">
        <v>91</v>
      </c>
      <c r="M622" s="42" t="s">
        <v>136</v>
      </c>
      <c r="N622" s="43" t="s">
        <v>884</v>
      </c>
    </row>
    <row r="623" spans="1:14" ht="38.25">
      <c r="A623" s="35" t="s">
        <v>1402</v>
      </c>
      <c r="B623" s="35" t="s">
        <v>51</v>
      </c>
      <c r="C623" s="36" t="s">
        <v>1403</v>
      </c>
      <c r="D623" s="37" t="s">
        <v>53</v>
      </c>
      <c r="E623" s="37">
        <v>2</v>
      </c>
      <c r="F623" s="38">
        <v>168</v>
      </c>
      <c r="G623" s="39" t="s">
        <v>54</v>
      </c>
      <c r="H623" s="40">
        <v>46143</v>
      </c>
      <c r="I623" s="41" t="s">
        <v>55</v>
      </c>
      <c r="J623" s="41" t="s">
        <v>56</v>
      </c>
      <c r="K623" s="41" t="s">
        <v>164</v>
      </c>
      <c r="L623" s="41" t="s">
        <v>91</v>
      </c>
      <c r="M623" s="42" t="s">
        <v>73</v>
      </c>
      <c r="N623" s="43" t="s">
        <v>884</v>
      </c>
    </row>
    <row r="624" spans="1:14" ht="38.25">
      <c r="A624" s="35" t="s">
        <v>1404</v>
      </c>
      <c r="B624" s="35" t="s">
        <v>51</v>
      </c>
      <c r="C624" s="36" t="s">
        <v>1405</v>
      </c>
      <c r="D624" s="37" t="s">
        <v>53</v>
      </c>
      <c r="E624" s="37">
        <v>2</v>
      </c>
      <c r="F624" s="38">
        <v>168</v>
      </c>
      <c r="G624" s="39" t="s">
        <v>54</v>
      </c>
      <c r="H624" s="40">
        <v>46143</v>
      </c>
      <c r="I624" s="41" t="s">
        <v>55</v>
      </c>
      <c r="J624" s="41" t="s">
        <v>56</v>
      </c>
      <c r="K624" s="41" t="s">
        <v>164</v>
      </c>
      <c r="L624" s="41" t="s">
        <v>91</v>
      </c>
      <c r="M624" s="42" t="s">
        <v>59</v>
      </c>
      <c r="N624" s="43" t="s">
        <v>884</v>
      </c>
    </row>
    <row r="625" spans="1:14" ht="38.25">
      <c r="A625" s="35" t="s">
        <v>1409</v>
      </c>
      <c r="B625" s="35" t="s">
        <v>1407</v>
      </c>
      <c r="C625" s="36" t="s">
        <v>1410</v>
      </c>
      <c r="D625" s="37" t="s">
        <v>53</v>
      </c>
      <c r="E625" s="37">
        <v>250</v>
      </c>
      <c r="F625" s="38">
        <v>36000</v>
      </c>
      <c r="G625" s="39" t="s">
        <v>54</v>
      </c>
      <c r="H625" s="40">
        <v>46235</v>
      </c>
      <c r="I625" s="41" t="s">
        <v>55</v>
      </c>
      <c r="J625" s="41" t="s">
        <v>56</v>
      </c>
      <c r="K625" s="41" t="s">
        <v>164</v>
      </c>
      <c r="L625" s="41" t="s">
        <v>91</v>
      </c>
      <c r="M625" s="42" t="s">
        <v>73</v>
      </c>
      <c r="N625" s="43" t="s">
        <v>884</v>
      </c>
    </row>
    <row r="626" spans="1:14" ht="38.25">
      <c r="A626" s="35" t="s">
        <v>1416</v>
      </c>
      <c r="B626" s="35" t="s">
        <v>1407</v>
      </c>
      <c r="C626" s="36" t="s">
        <v>1417</v>
      </c>
      <c r="D626" s="37" t="s">
        <v>53</v>
      </c>
      <c r="E626" s="37">
        <v>20</v>
      </c>
      <c r="F626" s="38">
        <v>30000</v>
      </c>
      <c r="G626" s="39" t="s">
        <v>54</v>
      </c>
      <c r="H626" s="40">
        <v>46235</v>
      </c>
      <c r="I626" s="41" t="s">
        <v>55</v>
      </c>
      <c r="J626" s="41" t="s">
        <v>56</v>
      </c>
      <c r="K626" s="41" t="s">
        <v>164</v>
      </c>
      <c r="L626" s="41" t="s">
        <v>91</v>
      </c>
      <c r="M626" s="42" t="s">
        <v>102</v>
      </c>
      <c r="N626" s="43" t="s">
        <v>884</v>
      </c>
    </row>
    <row r="627" spans="1:14" ht="38.25">
      <c r="A627" s="35" t="s">
        <v>1412</v>
      </c>
      <c r="B627" s="35" t="s">
        <v>51</v>
      </c>
      <c r="C627" s="36" t="s">
        <v>1413</v>
      </c>
      <c r="D627" s="37" t="s">
        <v>53</v>
      </c>
      <c r="E627" s="37">
        <v>2</v>
      </c>
      <c r="F627" s="38">
        <v>160</v>
      </c>
      <c r="G627" s="39" t="s">
        <v>54</v>
      </c>
      <c r="H627" s="40">
        <v>46143</v>
      </c>
      <c r="I627" s="41" t="s">
        <v>55</v>
      </c>
      <c r="J627" s="41" t="s">
        <v>56</v>
      </c>
      <c r="K627" s="41" t="s">
        <v>164</v>
      </c>
      <c r="L627" s="41" t="s">
        <v>91</v>
      </c>
      <c r="M627" s="42" t="s">
        <v>153</v>
      </c>
      <c r="N627" s="43" t="s">
        <v>884</v>
      </c>
    </row>
    <row r="628" spans="1:14" ht="38.25">
      <c r="A628" s="35" t="s">
        <v>1414</v>
      </c>
      <c r="B628" s="35" t="s">
        <v>51</v>
      </c>
      <c r="C628" s="36" t="s">
        <v>1415</v>
      </c>
      <c r="D628" s="37" t="s">
        <v>53</v>
      </c>
      <c r="E628" s="37">
        <v>2</v>
      </c>
      <c r="F628" s="38">
        <v>160</v>
      </c>
      <c r="G628" s="39" t="s">
        <v>54</v>
      </c>
      <c r="H628" s="40">
        <v>46143</v>
      </c>
      <c r="I628" s="41" t="s">
        <v>55</v>
      </c>
      <c r="J628" s="41" t="s">
        <v>56</v>
      </c>
      <c r="K628" s="41" t="s">
        <v>164</v>
      </c>
      <c r="L628" s="41" t="s">
        <v>91</v>
      </c>
      <c r="M628" s="42" t="s">
        <v>73</v>
      </c>
      <c r="N628" s="43" t="s">
        <v>884</v>
      </c>
    </row>
    <row r="629" spans="1:14" ht="38.25">
      <c r="A629" s="35" t="s">
        <v>1420</v>
      </c>
      <c r="B629" s="35" t="s">
        <v>1407</v>
      </c>
      <c r="C629" s="36" t="s">
        <v>1421</v>
      </c>
      <c r="D629" s="37" t="s">
        <v>53</v>
      </c>
      <c r="E629" s="37">
        <v>12</v>
      </c>
      <c r="F629" s="38">
        <v>30000</v>
      </c>
      <c r="G629" s="39" t="s">
        <v>54</v>
      </c>
      <c r="H629" s="40">
        <v>46235</v>
      </c>
      <c r="I629" s="41" t="s">
        <v>55</v>
      </c>
      <c r="J629" s="41" t="s">
        <v>56</v>
      </c>
      <c r="K629" s="41" t="s">
        <v>164</v>
      </c>
      <c r="L629" s="41" t="s">
        <v>91</v>
      </c>
      <c r="M629" s="42" t="s">
        <v>109</v>
      </c>
      <c r="N629" s="43" t="s">
        <v>884</v>
      </c>
    </row>
    <row r="630" spans="1:14" ht="38.25">
      <c r="A630" s="35" t="s">
        <v>1480</v>
      </c>
      <c r="B630" s="35" t="s">
        <v>1407</v>
      </c>
      <c r="C630" s="36" t="s">
        <v>1481</v>
      </c>
      <c r="D630" s="37" t="s">
        <v>53</v>
      </c>
      <c r="E630" s="37">
        <v>1</v>
      </c>
      <c r="F630" s="38">
        <v>25000</v>
      </c>
      <c r="G630" s="39" t="s">
        <v>54</v>
      </c>
      <c r="H630" s="40">
        <v>46235</v>
      </c>
      <c r="I630" s="41" t="s">
        <v>55</v>
      </c>
      <c r="J630" s="41" t="s">
        <v>56</v>
      </c>
      <c r="K630" s="41" t="s">
        <v>164</v>
      </c>
      <c r="L630" s="41" t="s">
        <v>91</v>
      </c>
      <c r="M630" s="42" t="s">
        <v>102</v>
      </c>
      <c r="N630" s="43" t="s">
        <v>884</v>
      </c>
    </row>
    <row r="631" spans="1:14" ht="38.25">
      <c r="A631" s="35" t="s">
        <v>1423</v>
      </c>
      <c r="B631" s="35" t="s">
        <v>51</v>
      </c>
      <c r="C631" s="36" t="s">
        <v>1424</v>
      </c>
      <c r="D631" s="37" t="s">
        <v>53</v>
      </c>
      <c r="E631" s="37">
        <v>15</v>
      </c>
      <c r="F631" s="38">
        <v>150</v>
      </c>
      <c r="G631" s="39" t="s">
        <v>54</v>
      </c>
      <c r="H631" s="40">
        <v>46143</v>
      </c>
      <c r="I631" s="41" t="s">
        <v>55</v>
      </c>
      <c r="J631" s="41" t="s">
        <v>56</v>
      </c>
      <c r="K631" s="41" t="s">
        <v>164</v>
      </c>
      <c r="L631" s="41" t="s">
        <v>91</v>
      </c>
      <c r="M631" s="42" t="s">
        <v>102</v>
      </c>
      <c r="N631" s="43" t="s">
        <v>884</v>
      </c>
    </row>
    <row r="632" spans="1:14" ht="38.25">
      <c r="A632" s="35" t="s">
        <v>1425</v>
      </c>
      <c r="B632" s="35" t="s">
        <v>848</v>
      </c>
      <c r="C632" s="36" t="s">
        <v>1426</v>
      </c>
      <c r="D632" s="37" t="s">
        <v>53</v>
      </c>
      <c r="E632" s="37">
        <v>30</v>
      </c>
      <c r="F632" s="38">
        <v>150</v>
      </c>
      <c r="G632" s="39" t="s">
        <v>54</v>
      </c>
      <c r="H632" s="40">
        <v>46143</v>
      </c>
      <c r="I632" s="41" t="s">
        <v>55</v>
      </c>
      <c r="J632" s="41" t="s">
        <v>56</v>
      </c>
      <c r="K632" s="41" t="s">
        <v>164</v>
      </c>
      <c r="L632" s="41" t="s">
        <v>91</v>
      </c>
      <c r="M632" s="42" t="s">
        <v>109</v>
      </c>
      <c r="N632" s="43" t="s">
        <v>884</v>
      </c>
    </row>
    <row r="633" spans="1:14" ht="38.25">
      <c r="A633" s="35" t="s">
        <v>1427</v>
      </c>
      <c r="B633" s="35" t="s">
        <v>51</v>
      </c>
      <c r="C633" s="36" t="s">
        <v>1428</v>
      </c>
      <c r="D633" s="37" t="s">
        <v>53</v>
      </c>
      <c r="E633" s="37">
        <v>4</v>
      </c>
      <c r="F633" s="38">
        <v>140</v>
      </c>
      <c r="G633" s="39" t="s">
        <v>54</v>
      </c>
      <c r="H633" s="40">
        <v>46143</v>
      </c>
      <c r="I633" s="41" t="s">
        <v>55</v>
      </c>
      <c r="J633" s="41" t="s">
        <v>56</v>
      </c>
      <c r="K633" s="41" t="s">
        <v>164</v>
      </c>
      <c r="L633" s="41" t="s">
        <v>91</v>
      </c>
      <c r="M633" s="42" t="s">
        <v>136</v>
      </c>
      <c r="N633" s="43" t="s">
        <v>884</v>
      </c>
    </row>
    <row r="634" spans="1:14" ht="38.25">
      <c r="A634" s="35" t="s">
        <v>1429</v>
      </c>
      <c r="B634" s="35" t="s">
        <v>51</v>
      </c>
      <c r="C634" s="36" t="s">
        <v>1430</v>
      </c>
      <c r="D634" s="37" t="s">
        <v>53</v>
      </c>
      <c r="E634" s="37">
        <v>5</v>
      </c>
      <c r="F634" s="38">
        <v>127.5</v>
      </c>
      <c r="G634" s="39" t="s">
        <v>54</v>
      </c>
      <c r="H634" s="40">
        <v>46143</v>
      </c>
      <c r="I634" s="41" t="s">
        <v>55</v>
      </c>
      <c r="J634" s="41" t="s">
        <v>56</v>
      </c>
      <c r="K634" s="41" t="s">
        <v>164</v>
      </c>
      <c r="L634" s="41" t="s">
        <v>91</v>
      </c>
      <c r="M634" s="42" t="s">
        <v>73</v>
      </c>
      <c r="N634" s="43" t="s">
        <v>884</v>
      </c>
    </row>
    <row r="635" spans="1:14" ht="38.25">
      <c r="A635" s="35" t="s">
        <v>1431</v>
      </c>
      <c r="B635" s="35" t="s">
        <v>51</v>
      </c>
      <c r="C635" s="36" t="s">
        <v>1377</v>
      </c>
      <c r="D635" s="37" t="s">
        <v>53</v>
      </c>
      <c r="E635" s="37">
        <v>5</v>
      </c>
      <c r="F635" s="38">
        <v>125</v>
      </c>
      <c r="G635" s="39" t="s">
        <v>54</v>
      </c>
      <c r="H635" s="40">
        <v>46143</v>
      </c>
      <c r="I635" s="41" t="s">
        <v>55</v>
      </c>
      <c r="J635" s="41" t="s">
        <v>56</v>
      </c>
      <c r="K635" s="41" t="s">
        <v>164</v>
      </c>
      <c r="L635" s="41" t="s">
        <v>91</v>
      </c>
      <c r="M635" s="42" t="s">
        <v>59</v>
      </c>
      <c r="N635" s="43" t="s">
        <v>884</v>
      </c>
    </row>
    <row r="636" spans="1:14" ht="38.25">
      <c r="A636" s="35" t="s">
        <v>1432</v>
      </c>
      <c r="B636" s="35" t="s">
        <v>51</v>
      </c>
      <c r="C636" s="36" t="s">
        <v>1433</v>
      </c>
      <c r="D636" s="37" t="s">
        <v>53</v>
      </c>
      <c r="E636" s="37">
        <v>10</v>
      </c>
      <c r="F636" s="38">
        <v>120</v>
      </c>
      <c r="G636" s="39" t="s">
        <v>54</v>
      </c>
      <c r="H636" s="40">
        <v>46143</v>
      </c>
      <c r="I636" s="41" t="s">
        <v>55</v>
      </c>
      <c r="J636" s="41" t="s">
        <v>56</v>
      </c>
      <c r="K636" s="41" t="s">
        <v>164</v>
      </c>
      <c r="L636" s="41" t="s">
        <v>91</v>
      </c>
      <c r="M636" s="42" t="s">
        <v>153</v>
      </c>
      <c r="N636" s="43" t="s">
        <v>884</v>
      </c>
    </row>
    <row r="637" spans="1:14" ht="38.25">
      <c r="A637" s="35" t="s">
        <v>1434</v>
      </c>
      <c r="B637" s="35" t="s">
        <v>51</v>
      </c>
      <c r="C637" s="36" t="s">
        <v>1435</v>
      </c>
      <c r="D637" s="37" t="s">
        <v>53</v>
      </c>
      <c r="E637" s="37">
        <v>1</v>
      </c>
      <c r="F637" s="38">
        <v>120</v>
      </c>
      <c r="G637" s="39" t="s">
        <v>54</v>
      </c>
      <c r="H637" s="40">
        <v>46143</v>
      </c>
      <c r="I637" s="41" t="s">
        <v>55</v>
      </c>
      <c r="J637" s="41" t="s">
        <v>56</v>
      </c>
      <c r="K637" s="41" t="s">
        <v>164</v>
      </c>
      <c r="L637" s="41" t="s">
        <v>91</v>
      </c>
      <c r="M637" s="42" t="s">
        <v>73</v>
      </c>
      <c r="N637" s="43" t="s">
        <v>884</v>
      </c>
    </row>
    <row r="638" spans="1:14" ht="38.25">
      <c r="A638" s="35" t="s">
        <v>1436</v>
      </c>
      <c r="B638" s="35" t="s">
        <v>51</v>
      </c>
      <c r="C638" s="36" t="s">
        <v>1349</v>
      </c>
      <c r="D638" s="37" t="s">
        <v>53</v>
      </c>
      <c r="E638" s="37">
        <v>3</v>
      </c>
      <c r="F638" s="38">
        <v>120</v>
      </c>
      <c r="G638" s="39" t="s">
        <v>54</v>
      </c>
      <c r="H638" s="40">
        <v>46143</v>
      </c>
      <c r="I638" s="41" t="s">
        <v>55</v>
      </c>
      <c r="J638" s="41" t="s">
        <v>56</v>
      </c>
      <c r="K638" s="41" t="s">
        <v>164</v>
      </c>
      <c r="L638" s="41" t="s">
        <v>91</v>
      </c>
      <c r="M638" s="42" t="s">
        <v>102</v>
      </c>
      <c r="N638" s="43" t="s">
        <v>884</v>
      </c>
    </row>
    <row r="639" spans="1:14" ht="38.25">
      <c r="A639" s="35" t="s">
        <v>1437</v>
      </c>
      <c r="B639" s="35" t="s">
        <v>51</v>
      </c>
      <c r="C639" s="36" t="s">
        <v>1438</v>
      </c>
      <c r="D639" s="37" t="s">
        <v>1439</v>
      </c>
      <c r="E639" s="37">
        <v>2</v>
      </c>
      <c r="F639" s="38">
        <v>113.4</v>
      </c>
      <c r="G639" s="39" t="s">
        <v>54</v>
      </c>
      <c r="H639" s="40">
        <v>46143</v>
      </c>
      <c r="I639" s="41" t="s">
        <v>55</v>
      </c>
      <c r="J639" s="41" t="s">
        <v>56</v>
      </c>
      <c r="K639" s="41" t="s">
        <v>164</v>
      </c>
      <c r="L639" s="41" t="s">
        <v>91</v>
      </c>
      <c r="M639" s="42" t="s">
        <v>109</v>
      </c>
      <c r="N639" s="43" t="s">
        <v>884</v>
      </c>
    </row>
    <row r="640" spans="1:14" ht="38.25">
      <c r="A640" s="35" t="s">
        <v>1440</v>
      </c>
      <c r="B640" s="35" t="s">
        <v>51</v>
      </c>
      <c r="C640" s="36" t="s">
        <v>1441</v>
      </c>
      <c r="D640" s="37" t="s">
        <v>53</v>
      </c>
      <c r="E640" s="37">
        <v>25</v>
      </c>
      <c r="F640" s="38">
        <v>111</v>
      </c>
      <c r="G640" s="39" t="s">
        <v>54</v>
      </c>
      <c r="H640" s="40">
        <v>46143</v>
      </c>
      <c r="I640" s="41" t="s">
        <v>55</v>
      </c>
      <c r="J640" s="41" t="s">
        <v>56</v>
      </c>
      <c r="K640" s="41" t="s">
        <v>164</v>
      </c>
      <c r="L640" s="41" t="s">
        <v>91</v>
      </c>
      <c r="M640" s="42" t="s">
        <v>136</v>
      </c>
      <c r="N640" s="43" t="s">
        <v>884</v>
      </c>
    </row>
    <row r="641" spans="1:14" ht="38.25">
      <c r="A641" s="35" t="s">
        <v>1442</v>
      </c>
      <c r="B641" s="35" t="s">
        <v>51</v>
      </c>
      <c r="C641" s="36" t="s">
        <v>1397</v>
      </c>
      <c r="D641" s="37" t="s">
        <v>53</v>
      </c>
      <c r="E641" s="37">
        <v>3</v>
      </c>
      <c r="F641" s="38">
        <v>90</v>
      </c>
      <c r="G641" s="39" t="s">
        <v>54</v>
      </c>
      <c r="H641" s="40">
        <v>46143</v>
      </c>
      <c r="I641" s="41" t="s">
        <v>55</v>
      </c>
      <c r="J641" s="41" t="s">
        <v>56</v>
      </c>
      <c r="K641" s="41" t="s">
        <v>164</v>
      </c>
      <c r="L641" s="41" t="s">
        <v>91</v>
      </c>
      <c r="M641" s="42" t="s">
        <v>73</v>
      </c>
      <c r="N641" s="43" t="s">
        <v>884</v>
      </c>
    </row>
    <row r="642" spans="1:14" ht="38.25">
      <c r="A642" s="35" t="s">
        <v>1443</v>
      </c>
      <c r="B642" s="35" t="s">
        <v>51</v>
      </c>
      <c r="C642" s="36" t="s">
        <v>1444</v>
      </c>
      <c r="D642" s="37" t="s">
        <v>53</v>
      </c>
      <c r="E642" s="37">
        <v>3</v>
      </c>
      <c r="F642" s="38">
        <v>90</v>
      </c>
      <c r="G642" s="39" t="s">
        <v>54</v>
      </c>
      <c r="H642" s="40">
        <v>46143</v>
      </c>
      <c r="I642" s="41" t="s">
        <v>55</v>
      </c>
      <c r="J642" s="41" t="s">
        <v>56</v>
      </c>
      <c r="K642" s="41" t="s">
        <v>164</v>
      </c>
      <c r="L642" s="41" t="s">
        <v>91</v>
      </c>
      <c r="M642" s="42" t="s">
        <v>59</v>
      </c>
      <c r="N642" s="43" t="s">
        <v>884</v>
      </c>
    </row>
    <row r="643" spans="1:14" ht="38.25">
      <c r="A643" s="35" t="s">
        <v>1445</v>
      </c>
      <c r="B643" s="35" t="s">
        <v>51</v>
      </c>
      <c r="C643" s="36" t="s">
        <v>1446</v>
      </c>
      <c r="D643" s="37" t="s">
        <v>53</v>
      </c>
      <c r="E643" s="37">
        <v>1</v>
      </c>
      <c r="F643" s="38">
        <v>70</v>
      </c>
      <c r="G643" s="39" t="s">
        <v>54</v>
      </c>
      <c r="H643" s="40">
        <v>46143</v>
      </c>
      <c r="I643" s="41" t="s">
        <v>55</v>
      </c>
      <c r="J643" s="41" t="s">
        <v>56</v>
      </c>
      <c r="K643" s="41" t="s">
        <v>164</v>
      </c>
      <c r="L643" s="41" t="s">
        <v>91</v>
      </c>
      <c r="M643" s="42" t="s">
        <v>153</v>
      </c>
      <c r="N643" s="43" t="s">
        <v>884</v>
      </c>
    </row>
    <row r="644" spans="1:14" ht="38.25">
      <c r="A644" s="35" t="s">
        <v>1447</v>
      </c>
      <c r="B644" s="35" t="s">
        <v>51</v>
      </c>
      <c r="C644" s="36" t="s">
        <v>1448</v>
      </c>
      <c r="D644" s="37" t="s">
        <v>53</v>
      </c>
      <c r="E644" s="37">
        <v>2</v>
      </c>
      <c r="F644" s="38">
        <v>70</v>
      </c>
      <c r="G644" s="39" t="s">
        <v>54</v>
      </c>
      <c r="H644" s="40">
        <v>46143</v>
      </c>
      <c r="I644" s="41" t="s">
        <v>55</v>
      </c>
      <c r="J644" s="41" t="s">
        <v>56</v>
      </c>
      <c r="K644" s="41" t="s">
        <v>164</v>
      </c>
      <c r="L644" s="41" t="s">
        <v>91</v>
      </c>
      <c r="M644" s="42" t="s">
        <v>73</v>
      </c>
      <c r="N644" s="43" t="s">
        <v>884</v>
      </c>
    </row>
    <row r="645" spans="1:14" ht="38.25">
      <c r="A645" s="35" t="s">
        <v>1449</v>
      </c>
      <c r="B645" s="71" t="s">
        <v>51</v>
      </c>
      <c r="C645" s="36" t="s">
        <v>1446</v>
      </c>
      <c r="D645" s="72" t="s">
        <v>53</v>
      </c>
      <c r="E645" s="72">
        <v>1</v>
      </c>
      <c r="F645" s="73">
        <v>70</v>
      </c>
      <c r="G645" s="74" t="s">
        <v>54</v>
      </c>
      <c r="H645" s="86">
        <v>46143</v>
      </c>
      <c r="I645" s="75" t="s">
        <v>55</v>
      </c>
      <c r="J645" s="75" t="s">
        <v>56</v>
      </c>
      <c r="K645" s="75" t="s">
        <v>164</v>
      </c>
      <c r="L645" s="75" t="s">
        <v>91</v>
      </c>
      <c r="M645" s="42" t="s">
        <v>73</v>
      </c>
      <c r="N645" s="69" t="s">
        <v>884</v>
      </c>
    </row>
    <row r="646" spans="1:14" ht="38.25">
      <c r="A646" s="35" t="s">
        <v>1450</v>
      </c>
      <c r="B646" s="35" t="s">
        <v>51</v>
      </c>
      <c r="C646" s="36" t="s">
        <v>1451</v>
      </c>
      <c r="D646" s="37" t="s">
        <v>53</v>
      </c>
      <c r="E646" s="37">
        <v>6</v>
      </c>
      <c r="F646" s="38">
        <v>60</v>
      </c>
      <c r="G646" s="39" t="s">
        <v>54</v>
      </c>
      <c r="H646" s="40">
        <v>46143</v>
      </c>
      <c r="I646" s="41" t="s">
        <v>55</v>
      </c>
      <c r="J646" s="41" t="s">
        <v>56</v>
      </c>
      <c r="K646" s="41" t="s">
        <v>164</v>
      </c>
      <c r="L646" s="41" t="s">
        <v>91</v>
      </c>
      <c r="M646" s="42" t="s">
        <v>109</v>
      </c>
      <c r="N646" s="43" t="s">
        <v>884</v>
      </c>
    </row>
    <row r="647" spans="1:14" ht="38.25">
      <c r="A647" s="35" t="s">
        <v>1452</v>
      </c>
      <c r="B647" s="35" t="s">
        <v>51</v>
      </c>
      <c r="C647" s="36" t="s">
        <v>1453</v>
      </c>
      <c r="D647" s="37" t="s">
        <v>53</v>
      </c>
      <c r="E647" s="37">
        <v>2</v>
      </c>
      <c r="F647" s="38">
        <v>60</v>
      </c>
      <c r="G647" s="39" t="s">
        <v>54</v>
      </c>
      <c r="H647" s="40">
        <v>46143</v>
      </c>
      <c r="I647" s="41" t="s">
        <v>55</v>
      </c>
      <c r="J647" s="41" t="s">
        <v>56</v>
      </c>
      <c r="K647" s="41" t="s">
        <v>164</v>
      </c>
      <c r="L647" s="41" t="s">
        <v>91</v>
      </c>
      <c r="M647" s="69" t="s">
        <v>102</v>
      </c>
      <c r="N647" s="43" t="s">
        <v>884</v>
      </c>
    </row>
    <row r="648" spans="1:14" ht="38.25">
      <c r="A648" s="35" t="s">
        <v>1454</v>
      </c>
      <c r="B648" s="35" t="s">
        <v>51</v>
      </c>
      <c r="C648" s="36" t="s">
        <v>1426</v>
      </c>
      <c r="D648" s="37" t="s">
        <v>53</v>
      </c>
      <c r="E648" s="37">
        <v>10</v>
      </c>
      <c r="F648" s="38">
        <v>50</v>
      </c>
      <c r="G648" s="39" t="s">
        <v>54</v>
      </c>
      <c r="H648" s="40">
        <v>46143</v>
      </c>
      <c r="I648" s="41" t="s">
        <v>55</v>
      </c>
      <c r="J648" s="41" t="s">
        <v>56</v>
      </c>
      <c r="K648" s="41" t="s">
        <v>164</v>
      </c>
      <c r="L648" s="41" t="s">
        <v>91</v>
      </c>
      <c r="M648" s="42" t="s">
        <v>136</v>
      </c>
      <c r="N648" s="43" t="s">
        <v>884</v>
      </c>
    </row>
    <row r="649" spans="1:14" ht="38.25">
      <c r="A649" s="35" t="s">
        <v>1455</v>
      </c>
      <c r="B649" s="35" t="s">
        <v>51</v>
      </c>
      <c r="C649" s="36" t="s">
        <v>1456</v>
      </c>
      <c r="D649" s="37" t="s">
        <v>53</v>
      </c>
      <c r="E649" s="37">
        <v>10</v>
      </c>
      <c r="F649" s="38">
        <v>50</v>
      </c>
      <c r="G649" s="39" t="s">
        <v>54</v>
      </c>
      <c r="H649" s="40">
        <v>46143</v>
      </c>
      <c r="I649" s="41" t="s">
        <v>55</v>
      </c>
      <c r="J649" s="41" t="s">
        <v>56</v>
      </c>
      <c r="K649" s="41" t="s">
        <v>164</v>
      </c>
      <c r="L649" s="41" t="s">
        <v>91</v>
      </c>
      <c r="M649" s="42" t="s">
        <v>59</v>
      </c>
      <c r="N649" s="43" t="s">
        <v>884</v>
      </c>
    </row>
    <row r="650" spans="1:14" ht="38.25">
      <c r="A650" s="35" t="s">
        <v>1457</v>
      </c>
      <c r="B650" s="35" t="s">
        <v>51</v>
      </c>
      <c r="C650" s="36" t="s">
        <v>1458</v>
      </c>
      <c r="D650" s="37" t="s">
        <v>53</v>
      </c>
      <c r="E650" s="37">
        <v>2</v>
      </c>
      <c r="F650" s="38">
        <v>50</v>
      </c>
      <c r="G650" s="39" t="s">
        <v>54</v>
      </c>
      <c r="H650" s="40">
        <v>46143</v>
      </c>
      <c r="I650" s="41" t="s">
        <v>55</v>
      </c>
      <c r="J650" s="41" t="s">
        <v>56</v>
      </c>
      <c r="K650" s="41" t="s">
        <v>164</v>
      </c>
      <c r="L650" s="41" t="s">
        <v>91</v>
      </c>
      <c r="M650" s="42" t="s">
        <v>73</v>
      </c>
      <c r="N650" s="43" t="s">
        <v>884</v>
      </c>
    </row>
    <row r="651" spans="1:14" ht="38.25">
      <c r="A651" s="35" t="s">
        <v>1459</v>
      </c>
      <c r="B651" s="35" t="s">
        <v>51</v>
      </c>
      <c r="C651" s="36" t="s">
        <v>1460</v>
      </c>
      <c r="D651" s="37" t="s">
        <v>53</v>
      </c>
      <c r="E651" s="37">
        <v>2</v>
      </c>
      <c r="F651" s="38">
        <v>40</v>
      </c>
      <c r="G651" s="39" t="s">
        <v>54</v>
      </c>
      <c r="H651" s="40">
        <v>46143</v>
      </c>
      <c r="I651" s="41" t="s">
        <v>55</v>
      </c>
      <c r="J651" s="41" t="s">
        <v>56</v>
      </c>
      <c r="K651" s="41" t="s">
        <v>164</v>
      </c>
      <c r="L651" s="41" t="s">
        <v>91</v>
      </c>
      <c r="M651" s="42" t="s">
        <v>153</v>
      </c>
      <c r="N651" s="43" t="s">
        <v>884</v>
      </c>
    </row>
    <row r="652" spans="1:14" ht="38.25">
      <c r="A652" s="35" t="s">
        <v>1461</v>
      </c>
      <c r="B652" s="35" t="s">
        <v>51</v>
      </c>
      <c r="C652" s="36" t="s">
        <v>1462</v>
      </c>
      <c r="D652" s="37" t="s">
        <v>53</v>
      </c>
      <c r="E652" s="37">
        <v>6</v>
      </c>
      <c r="F652" s="38">
        <v>30</v>
      </c>
      <c r="G652" s="39" t="s">
        <v>54</v>
      </c>
      <c r="H652" s="40">
        <v>46143</v>
      </c>
      <c r="I652" s="41" t="s">
        <v>55</v>
      </c>
      <c r="J652" s="41" t="s">
        <v>56</v>
      </c>
      <c r="K652" s="41" t="s">
        <v>164</v>
      </c>
      <c r="L652" s="41" t="s">
        <v>91</v>
      </c>
      <c r="M652" s="42" t="s">
        <v>73</v>
      </c>
      <c r="N652" s="43" t="s">
        <v>884</v>
      </c>
    </row>
    <row r="653" spans="1:14" ht="38.25">
      <c r="A653" s="35" t="s">
        <v>1463</v>
      </c>
      <c r="B653" s="35" t="s">
        <v>51</v>
      </c>
      <c r="C653" s="36" t="s">
        <v>1464</v>
      </c>
      <c r="D653" s="37" t="s">
        <v>53</v>
      </c>
      <c r="E653" s="37">
        <v>20</v>
      </c>
      <c r="F653" s="38">
        <v>20</v>
      </c>
      <c r="G653" s="39" t="s">
        <v>54</v>
      </c>
      <c r="H653" s="40">
        <v>46143</v>
      </c>
      <c r="I653" s="41" t="s">
        <v>55</v>
      </c>
      <c r="J653" s="41" t="s">
        <v>56</v>
      </c>
      <c r="K653" s="41" t="s">
        <v>164</v>
      </c>
      <c r="L653" s="41" t="s">
        <v>91</v>
      </c>
      <c r="M653" s="69" t="s">
        <v>102</v>
      </c>
      <c r="N653" s="43" t="s">
        <v>884</v>
      </c>
    </row>
    <row r="654" spans="1:14" ht="38.25">
      <c r="A654" s="35" t="s">
        <v>1465</v>
      </c>
      <c r="B654" s="35" t="s">
        <v>51</v>
      </c>
      <c r="C654" s="36" t="s">
        <v>1466</v>
      </c>
      <c r="D654" s="37" t="s">
        <v>53</v>
      </c>
      <c r="E654" s="37">
        <v>50</v>
      </c>
      <c r="F654" s="38">
        <v>1800</v>
      </c>
      <c r="G654" s="39" t="s">
        <v>54</v>
      </c>
      <c r="H654" s="40">
        <v>46174</v>
      </c>
      <c r="I654" s="41" t="s">
        <v>55</v>
      </c>
      <c r="J654" s="41" t="s">
        <v>56</v>
      </c>
      <c r="K654" s="41" t="s">
        <v>55</v>
      </c>
      <c r="L654" s="41" t="s">
        <v>91</v>
      </c>
      <c r="M654" s="42" t="s">
        <v>59</v>
      </c>
      <c r="N654" s="43" t="s">
        <v>884</v>
      </c>
    </row>
    <row r="655" spans="1:14" ht="38.25">
      <c r="A655" s="35" t="s">
        <v>1467</v>
      </c>
      <c r="B655" s="35" t="s">
        <v>861</v>
      </c>
      <c r="C655" s="36" t="s">
        <v>840</v>
      </c>
      <c r="D655" s="37" t="s">
        <v>53</v>
      </c>
      <c r="E655" s="37">
        <v>1</v>
      </c>
      <c r="F655" s="38">
        <v>19184</v>
      </c>
      <c r="G655" s="39" t="s">
        <v>54</v>
      </c>
      <c r="H655" s="40">
        <v>46266</v>
      </c>
      <c r="I655" s="41" t="s">
        <v>55</v>
      </c>
      <c r="J655" s="41" t="s">
        <v>56</v>
      </c>
      <c r="K655" s="41" t="s">
        <v>841</v>
      </c>
      <c r="L655" s="41" t="s">
        <v>91</v>
      </c>
      <c r="M655" s="64" t="s">
        <v>95</v>
      </c>
      <c r="N655" s="43" t="s">
        <v>884</v>
      </c>
    </row>
    <row r="656" spans="1:14" ht="38.25">
      <c r="A656" s="35" t="s">
        <v>1468</v>
      </c>
      <c r="B656" s="71" t="s">
        <v>848</v>
      </c>
      <c r="C656" s="36" t="s">
        <v>1469</v>
      </c>
      <c r="D656" s="72" t="s">
        <v>53</v>
      </c>
      <c r="E656" s="72">
        <v>180</v>
      </c>
      <c r="F656" s="73">
        <v>185849.9</v>
      </c>
      <c r="G656" s="74" t="s">
        <v>54</v>
      </c>
      <c r="H656" s="40">
        <v>46266</v>
      </c>
      <c r="I656" s="75" t="s">
        <v>55</v>
      </c>
      <c r="J656" s="75" t="s">
        <v>56</v>
      </c>
      <c r="K656" s="75" t="s">
        <v>850</v>
      </c>
      <c r="L656" s="75" t="s">
        <v>58</v>
      </c>
      <c r="M656" s="64" t="s">
        <v>73</v>
      </c>
      <c r="N656" s="69" t="s">
        <v>884</v>
      </c>
    </row>
    <row r="657" spans="1:14" ht="38.25">
      <c r="A657" s="35" t="s">
        <v>1472</v>
      </c>
      <c r="B657" s="35" t="s">
        <v>848</v>
      </c>
      <c r="C657" s="36" t="s">
        <v>1473</v>
      </c>
      <c r="D657" s="37" t="s">
        <v>53</v>
      </c>
      <c r="E657" s="37">
        <v>50</v>
      </c>
      <c r="F657" s="38">
        <v>163066.63</v>
      </c>
      <c r="G657" s="39" t="s">
        <v>54</v>
      </c>
      <c r="H657" s="40">
        <v>46204</v>
      </c>
      <c r="I657" s="41" t="s">
        <v>55</v>
      </c>
      <c r="J657" s="75" t="s">
        <v>56</v>
      </c>
      <c r="K657" s="75" t="s">
        <v>850</v>
      </c>
      <c r="L657" s="75" t="s">
        <v>58</v>
      </c>
      <c r="M657" s="42" t="s">
        <v>73</v>
      </c>
      <c r="N657" s="43" t="s">
        <v>884</v>
      </c>
    </row>
    <row r="658" spans="1:14" ht="38.25">
      <c r="A658" s="71" t="s">
        <v>1475</v>
      </c>
      <c r="B658" s="71" t="s">
        <v>1476</v>
      </c>
      <c r="C658" s="36" t="s">
        <v>1477</v>
      </c>
      <c r="D658" s="72" t="s">
        <v>53</v>
      </c>
      <c r="E658" s="72">
        <v>1</v>
      </c>
      <c r="F658" s="73">
        <v>6990.4</v>
      </c>
      <c r="G658" s="74" t="s">
        <v>54</v>
      </c>
      <c r="H658" s="86">
        <v>46204</v>
      </c>
      <c r="I658" s="75" t="s">
        <v>101</v>
      </c>
      <c r="J658" s="75" t="s">
        <v>56</v>
      </c>
      <c r="K658" s="75" t="s">
        <v>858</v>
      </c>
      <c r="L658" s="75" t="s">
        <v>91</v>
      </c>
      <c r="M658" s="42" t="s">
        <v>1478</v>
      </c>
      <c r="N658" s="69" t="s">
        <v>951</v>
      </c>
    </row>
    <row r="659" spans="1:14" ht="38.25">
      <c r="A659" s="71" t="s">
        <v>1492</v>
      </c>
      <c r="B659" s="35" t="s">
        <v>1407</v>
      </c>
      <c r="C659" s="36" t="s">
        <v>1493</v>
      </c>
      <c r="D659" s="37" t="s">
        <v>53</v>
      </c>
      <c r="E659" s="37">
        <v>12</v>
      </c>
      <c r="F659" s="38">
        <v>52551.24</v>
      </c>
      <c r="G659" s="39" t="s">
        <v>54</v>
      </c>
      <c r="H659" s="40">
        <v>46266</v>
      </c>
      <c r="I659" s="41" t="s">
        <v>101</v>
      </c>
      <c r="J659" s="75" t="s">
        <v>56</v>
      </c>
      <c r="K659" s="75" t="s">
        <v>858</v>
      </c>
      <c r="L659" s="75" t="s">
        <v>58</v>
      </c>
      <c r="M659" s="42" t="s">
        <v>1494</v>
      </c>
      <c r="N659" s="43" t="s">
        <v>951</v>
      </c>
    </row>
    <row r="660" spans="1:14" ht="38.25">
      <c r="A660" s="71" t="s">
        <v>1484</v>
      </c>
      <c r="B660" s="35" t="s">
        <v>848</v>
      </c>
      <c r="C660" s="36" t="s">
        <v>1485</v>
      </c>
      <c r="D660" s="37" t="s">
        <v>53</v>
      </c>
      <c r="E660" s="37">
        <v>1</v>
      </c>
      <c r="F660" s="38">
        <v>30889</v>
      </c>
      <c r="G660" s="39" t="s">
        <v>54</v>
      </c>
      <c r="H660" s="40">
        <v>46204</v>
      </c>
      <c r="I660" s="41" t="s">
        <v>101</v>
      </c>
      <c r="J660" s="75" t="s">
        <v>56</v>
      </c>
      <c r="K660" s="75" t="s">
        <v>858</v>
      </c>
      <c r="L660" s="75" t="s">
        <v>58</v>
      </c>
      <c r="M660" s="42" t="s">
        <v>102</v>
      </c>
      <c r="N660" s="43" t="s">
        <v>951</v>
      </c>
    </row>
    <row r="661" spans="1:14" ht="38.25">
      <c r="A661" s="71" t="s">
        <v>1486</v>
      </c>
      <c r="B661" s="35" t="s">
        <v>291</v>
      </c>
      <c r="C661" s="36" t="s">
        <v>1487</v>
      </c>
      <c r="D661" s="37" t="s">
        <v>53</v>
      </c>
      <c r="E661" s="37">
        <v>2</v>
      </c>
      <c r="F661" s="38">
        <v>30000</v>
      </c>
      <c r="G661" s="39" t="s">
        <v>54</v>
      </c>
      <c r="H661" s="40">
        <v>46204</v>
      </c>
      <c r="I661" s="41" t="s">
        <v>101</v>
      </c>
      <c r="J661" s="75" t="s">
        <v>56</v>
      </c>
      <c r="K661" s="75" t="s">
        <v>858</v>
      </c>
      <c r="L661" s="75" t="s">
        <v>58</v>
      </c>
      <c r="M661" s="42" t="s">
        <v>102</v>
      </c>
      <c r="N661" s="43" t="s">
        <v>951</v>
      </c>
    </row>
    <row r="662" spans="1:14" ht="38.25">
      <c r="A662" s="71" t="s">
        <v>1488</v>
      </c>
      <c r="B662" s="35" t="s">
        <v>51</v>
      </c>
      <c r="C662" s="36" t="s">
        <v>1489</v>
      </c>
      <c r="D662" s="37" t="s">
        <v>53</v>
      </c>
      <c r="E662" s="37">
        <v>1</v>
      </c>
      <c r="F662" s="38">
        <v>23418</v>
      </c>
      <c r="G662" s="39" t="s">
        <v>54</v>
      </c>
      <c r="H662" s="40">
        <v>46031</v>
      </c>
      <c r="I662" s="41" t="s">
        <v>101</v>
      </c>
      <c r="J662" s="75" t="s">
        <v>56</v>
      </c>
      <c r="K662" s="75" t="s">
        <v>858</v>
      </c>
      <c r="L662" s="75" t="s">
        <v>58</v>
      </c>
      <c r="M662" s="42" t="s">
        <v>102</v>
      </c>
      <c r="N662" s="43" t="s">
        <v>951</v>
      </c>
    </row>
    <row r="663" spans="1:14" ht="38.25">
      <c r="A663" s="71" t="s">
        <v>1490</v>
      </c>
      <c r="B663" s="35" t="s">
        <v>291</v>
      </c>
      <c r="C663" s="36" t="s">
        <v>1491</v>
      </c>
      <c r="D663" s="37" t="s">
        <v>53</v>
      </c>
      <c r="E663" s="37">
        <v>1</v>
      </c>
      <c r="F663" s="38">
        <v>3000</v>
      </c>
      <c r="G663" s="39" t="s">
        <v>54</v>
      </c>
      <c r="H663" s="40">
        <v>46031</v>
      </c>
      <c r="I663" s="41" t="s">
        <v>101</v>
      </c>
      <c r="J663" s="75" t="s">
        <v>56</v>
      </c>
      <c r="K663" s="75" t="s">
        <v>858</v>
      </c>
      <c r="L663" s="75" t="s">
        <v>58</v>
      </c>
      <c r="M663" s="42" t="s">
        <v>102</v>
      </c>
      <c r="N663" s="43" t="s">
        <v>951</v>
      </c>
    </row>
    <row r="664" spans="1:14" ht="38.25">
      <c r="A664" s="71" t="s">
        <v>1497</v>
      </c>
      <c r="B664" s="35" t="s">
        <v>1407</v>
      </c>
      <c r="C664" s="36" t="s">
        <v>1498</v>
      </c>
      <c r="D664" s="37" t="s">
        <v>53</v>
      </c>
      <c r="E664" s="37">
        <v>8</v>
      </c>
      <c r="F664" s="38">
        <v>281792</v>
      </c>
      <c r="G664" s="39" t="s">
        <v>54</v>
      </c>
      <c r="H664" s="40">
        <v>46031</v>
      </c>
      <c r="I664" s="41" t="s">
        <v>101</v>
      </c>
      <c r="J664" s="75" t="s">
        <v>56</v>
      </c>
      <c r="K664" s="75" t="s">
        <v>858</v>
      </c>
      <c r="L664" s="75" t="s">
        <v>58</v>
      </c>
      <c r="M664" s="42" t="s">
        <v>102</v>
      </c>
      <c r="N664" s="43" t="s">
        <v>951</v>
      </c>
    </row>
    <row r="665" spans="1:14" ht="38.25">
      <c r="A665" s="71" t="s">
        <v>1499</v>
      </c>
      <c r="B665" s="35" t="s">
        <v>1407</v>
      </c>
      <c r="C665" s="36" t="s">
        <v>1500</v>
      </c>
      <c r="D665" s="37" t="s">
        <v>53</v>
      </c>
      <c r="E665" s="37">
        <v>1</v>
      </c>
      <c r="F665" s="38">
        <v>20556</v>
      </c>
      <c r="G665" s="39" t="s">
        <v>54</v>
      </c>
      <c r="H665" s="40">
        <v>46031</v>
      </c>
      <c r="I665" s="41" t="s">
        <v>101</v>
      </c>
      <c r="J665" s="75" t="s">
        <v>56</v>
      </c>
      <c r="K665" s="75" t="s">
        <v>858</v>
      </c>
      <c r="L665" s="75" t="s">
        <v>58</v>
      </c>
      <c r="M665" s="42" t="s">
        <v>102</v>
      </c>
      <c r="N665" s="43" t="s">
        <v>951</v>
      </c>
    </row>
    <row r="666" spans="1:14" ht="38.25">
      <c r="A666" s="71" t="s">
        <v>1550</v>
      </c>
      <c r="B666" s="35" t="s">
        <v>1407</v>
      </c>
      <c r="C666" s="36" t="s">
        <v>1551</v>
      </c>
      <c r="D666" s="37" t="s">
        <v>53</v>
      </c>
      <c r="E666" s="37">
        <v>1</v>
      </c>
      <c r="F666" s="38">
        <v>15000</v>
      </c>
      <c r="G666" s="39" t="s">
        <v>54</v>
      </c>
      <c r="H666" s="40">
        <v>46031</v>
      </c>
      <c r="I666" s="41" t="s">
        <v>101</v>
      </c>
      <c r="J666" s="75" t="s">
        <v>56</v>
      </c>
      <c r="K666" s="75" t="s">
        <v>858</v>
      </c>
      <c r="L666" s="75" t="s">
        <v>58</v>
      </c>
      <c r="M666" s="42" t="s">
        <v>102</v>
      </c>
      <c r="N666" s="43" t="s">
        <v>951</v>
      </c>
    </row>
    <row r="667" spans="1:14" ht="38.25">
      <c r="A667" s="71" t="s">
        <v>1501</v>
      </c>
      <c r="B667" s="35" t="s">
        <v>70</v>
      </c>
      <c r="C667" s="36" t="s">
        <v>1502</v>
      </c>
      <c r="D667" s="37" t="s">
        <v>53</v>
      </c>
      <c r="E667" s="37">
        <v>1</v>
      </c>
      <c r="F667" s="38">
        <v>314157</v>
      </c>
      <c r="G667" s="74" t="s">
        <v>54</v>
      </c>
      <c r="H667" s="86">
        <v>46266</v>
      </c>
      <c r="I667" s="75" t="s">
        <v>101</v>
      </c>
      <c r="J667" s="75" t="s">
        <v>56</v>
      </c>
      <c r="K667" s="75" t="s">
        <v>858</v>
      </c>
      <c r="L667" s="75" t="s">
        <v>91</v>
      </c>
      <c r="M667" s="42" t="s">
        <v>109</v>
      </c>
      <c r="N667" s="43" t="s">
        <v>951</v>
      </c>
    </row>
    <row r="668" spans="1:14" ht="38.25">
      <c r="A668" s="71" t="s">
        <v>1503</v>
      </c>
      <c r="B668" s="35" t="s">
        <v>1504</v>
      </c>
      <c r="C668" s="36" t="s">
        <v>1505</v>
      </c>
      <c r="D668" s="37" t="s">
        <v>53</v>
      </c>
      <c r="E668" s="37">
        <v>1</v>
      </c>
      <c r="F668" s="38">
        <v>298000</v>
      </c>
      <c r="G668" s="39" t="s">
        <v>54</v>
      </c>
      <c r="H668" s="40">
        <v>46174</v>
      </c>
      <c r="I668" s="41" t="s">
        <v>101</v>
      </c>
      <c r="J668" s="41" t="s">
        <v>56</v>
      </c>
      <c r="K668" s="41" t="s">
        <v>858</v>
      </c>
      <c r="L668" s="41" t="s">
        <v>58</v>
      </c>
      <c r="M668" s="42" t="s">
        <v>59</v>
      </c>
      <c r="N668" s="43" t="s">
        <v>951</v>
      </c>
    </row>
    <row r="669" spans="1:14" ht="38.25">
      <c r="A669" s="71" t="s">
        <v>1507</v>
      </c>
      <c r="B669" s="35" t="s">
        <v>70</v>
      </c>
      <c r="C669" s="36" t="s">
        <v>1502</v>
      </c>
      <c r="D669" s="37" t="s">
        <v>53</v>
      </c>
      <c r="E669" s="37">
        <v>1</v>
      </c>
      <c r="F669" s="38">
        <v>180300</v>
      </c>
      <c r="G669" s="39" t="s">
        <v>54</v>
      </c>
      <c r="H669" s="40">
        <v>46266</v>
      </c>
      <c r="I669" s="41" t="s">
        <v>101</v>
      </c>
      <c r="J669" s="41" t="s">
        <v>56</v>
      </c>
      <c r="K669" s="41" t="s">
        <v>858</v>
      </c>
      <c r="L669" s="41" t="s">
        <v>91</v>
      </c>
      <c r="M669" s="42" t="s">
        <v>136</v>
      </c>
      <c r="N669" s="43" t="s">
        <v>951</v>
      </c>
    </row>
    <row r="670" spans="1:14" ht="38.25">
      <c r="A670" s="71" t="s">
        <v>1508</v>
      </c>
      <c r="B670" s="71" t="s">
        <v>51</v>
      </c>
      <c r="C670" s="36" t="s">
        <v>1509</v>
      </c>
      <c r="D670" s="72" t="s">
        <v>53</v>
      </c>
      <c r="E670" s="72">
        <v>8</v>
      </c>
      <c r="F670" s="73">
        <v>88000</v>
      </c>
      <c r="G670" s="74" t="s">
        <v>54</v>
      </c>
      <c r="H670" s="86">
        <v>46266</v>
      </c>
      <c r="I670" s="75" t="s">
        <v>101</v>
      </c>
      <c r="J670" s="75" t="s">
        <v>56</v>
      </c>
      <c r="K670" s="75" t="s">
        <v>858</v>
      </c>
      <c r="L670" s="75" t="s">
        <v>58</v>
      </c>
      <c r="M670" s="42" t="s">
        <v>153</v>
      </c>
      <c r="N670" s="69" t="s">
        <v>951</v>
      </c>
    </row>
    <row r="671" spans="1:14" ht="38.25">
      <c r="A671" s="71" t="s">
        <v>1510</v>
      </c>
      <c r="B671" s="35" t="s">
        <v>250</v>
      </c>
      <c r="C671" s="36" t="s">
        <v>1511</v>
      </c>
      <c r="D671" s="37" t="s">
        <v>53</v>
      </c>
      <c r="E671" s="37">
        <v>5000</v>
      </c>
      <c r="F671" s="38">
        <v>20000</v>
      </c>
      <c r="G671" s="39" t="s">
        <v>54</v>
      </c>
      <c r="H671" s="40">
        <v>46235</v>
      </c>
      <c r="I671" s="41" t="s">
        <v>55</v>
      </c>
      <c r="J671" s="41" t="s">
        <v>56</v>
      </c>
      <c r="K671" s="41" t="s">
        <v>858</v>
      </c>
      <c r="L671" s="41" t="s">
        <v>91</v>
      </c>
      <c r="M671" s="42" t="s">
        <v>59</v>
      </c>
      <c r="N671" s="43" t="s">
        <v>951</v>
      </c>
    </row>
    <row r="672" spans="1:14" ht="38.25">
      <c r="A672" s="71" t="s">
        <v>1513</v>
      </c>
      <c r="B672" s="71" t="s">
        <v>237</v>
      </c>
      <c r="C672" s="36" t="s">
        <v>1514</v>
      </c>
      <c r="D672" s="72" t="s">
        <v>53</v>
      </c>
      <c r="E672" s="72">
        <v>4</v>
      </c>
      <c r="F672" s="73">
        <v>20000</v>
      </c>
      <c r="G672" s="74" t="s">
        <v>54</v>
      </c>
      <c r="H672" s="86">
        <v>46235</v>
      </c>
      <c r="I672" s="75" t="s">
        <v>101</v>
      </c>
      <c r="J672" s="75" t="s">
        <v>56</v>
      </c>
      <c r="K672" s="75" t="s">
        <v>858</v>
      </c>
      <c r="L672" s="75" t="s">
        <v>91</v>
      </c>
      <c r="M672" s="69" t="s">
        <v>59</v>
      </c>
      <c r="N672" s="69" t="s">
        <v>951</v>
      </c>
    </row>
    <row r="673" spans="1:14" ht="38.25">
      <c r="A673" s="71" t="s">
        <v>1516</v>
      </c>
      <c r="B673" s="71" t="s">
        <v>440</v>
      </c>
      <c r="C673" s="36" t="s">
        <v>1517</v>
      </c>
      <c r="D673" s="72" t="s">
        <v>53</v>
      </c>
      <c r="E673" s="72">
        <v>2</v>
      </c>
      <c r="F673" s="73">
        <v>16200</v>
      </c>
      <c r="G673" s="74" t="s">
        <v>54</v>
      </c>
      <c r="H673" s="86">
        <v>46235</v>
      </c>
      <c r="I673" s="75" t="s">
        <v>101</v>
      </c>
      <c r="J673" s="75" t="s">
        <v>56</v>
      </c>
      <c r="K673" s="75" t="s">
        <v>858</v>
      </c>
      <c r="L673" s="75" t="s">
        <v>91</v>
      </c>
      <c r="M673" s="64" t="s">
        <v>73</v>
      </c>
      <c r="N673" s="69" t="s">
        <v>951</v>
      </c>
    </row>
    <row r="674" spans="1:14" ht="38.25">
      <c r="A674" s="71" t="s">
        <v>1518</v>
      </c>
      <c r="B674" s="71" t="s">
        <v>254</v>
      </c>
      <c r="C674" s="36" t="s">
        <v>1519</v>
      </c>
      <c r="D674" s="72" t="s">
        <v>53</v>
      </c>
      <c r="E674" s="72">
        <v>4</v>
      </c>
      <c r="F674" s="73">
        <v>12320</v>
      </c>
      <c r="G674" s="74" t="s">
        <v>54</v>
      </c>
      <c r="H674" s="86">
        <v>46235</v>
      </c>
      <c r="I674" s="75" t="s">
        <v>101</v>
      </c>
      <c r="J674" s="75" t="s">
        <v>56</v>
      </c>
      <c r="K674" s="75" t="s">
        <v>858</v>
      </c>
      <c r="L674" s="75" t="s">
        <v>91</v>
      </c>
      <c r="M674" s="64" t="s">
        <v>73</v>
      </c>
      <c r="N674" s="69" t="s">
        <v>951</v>
      </c>
    </row>
    <row r="675" spans="1:14" ht="38.25">
      <c r="A675" s="71" t="s">
        <v>1520</v>
      </c>
      <c r="B675" s="71" t="s">
        <v>1521</v>
      </c>
      <c r="C675" s="36" t="s">
        <v>1522</v>
      </c>
      <c r="D675" s="72" t="s">
        <v>53</v>
      </c>
      <c r="E675" s="72">
        <v>2</v>
      </c>
      <c r="F675" s="73">
        <v>12000</v>
      </c>
      <c r="G675" s="74" t="s">
        <v>54</v>
      </c>
      <c r="H675" s="86">
        <v>46204</v>
      </c>
      <c r="I675" s="75" t="s">
        <v>101</v>
      </c>
      <c r="J675" s="75" t="s">
        <v>56</v>
      </c>
      <c r="K675" s="75" t="s">
        <v>858</v>
      </c>
      <c r="L675" s="75" t="s">
        <v>91</v>
      </c>
      <c r="M675" s="64" t="s">
        <v>73</v>
      </c>
      <c r="N675" s="69" t="s">
        <v>951</v>
      </c>
    </row>
    <row r="676" spans="1:14" ht="38.25">
      <c r="A676" s="71" t="s">
        <v>1523</v>
      </c>
      <c r="B676" s="71" t="s">
        <v>245</v>
      </c>
      <c r="C676" s="36" t="s">
        <v>1524</v>
      </c>
      <c r="D676" s="72" t="s">
        <v>53</v>
      </c>
      <c r="E676" s="72">
        <v>3</v>
      </c>
      <c r="F676" s="73">
        <v>10500</v>
      </c>
      <c r="G676" s="74" t="s">
        <v>54</v>
      </c>
      <c r="H676" s="86">
        <v>46235</v>
      </c>
      <c r="I676" s="75" t="s">
        <v>101</v>
      </c>
      <c r="J676" s="75" t="s">
        <v>56</v>
      </c>
      <c r="K676" s="75" t="s">
        <v>858</v>
      </c>
      <c r="L676" s="75" t="s">
        <v>91</v>
      </c>
      <c r="M676" s="64" t="s">
        <v>73</v>
      </c>
      <c r="N676" s="69" t="s">
        <v>951</v>
      </c>
    </row>
    <row r="677" spans="1:14" ht="38.25">
      <c r="A677" s="71" t="s">
        <v>1525</v>
      </c>
      <c r="B677" s="71" t="s">
        <v>161</v>
      </c>
      <c r="C677" s="36" t="s">
        <v>1514</v>
      </c>
      <c r="D677" s="72" t="s">
        <v>53</v>
      </c>
      <c r="E677" s="72">
        <v>2</v>
      </c>
      <c r="F677" s="73">
        <v>10000</v>
      </c>
      <c r="G677" s="74" t="s">
        <v>54</v>
      </c>
      <c r="H677" s="86">
        <v>46204</v>
      </c>
      <c r="I677" s="75" t="s">
        <v>101</v>
      </c>
      <c r="J677" s="75" t="s">
        <v>56</v>
      </c>
      <c r="K677" s="75" t="s">
        <v>858</v>
      </c>
      <c r="L677" s="75" t="s">
        <v>91</v>
      </c>
      <c r="M677" s="64" t="s">
        <v>59</v>
      </c>
      <c r="N677" s="69" t="s">
        <v>951</v>
      </c>
    </row>
    <row r="678" spans="1:14" ht="38.25">
      <c r="A678" s="71" t="s">
        <v>1526</v>
      </c>
      <c r="B678" s="71" t="s">
        <v>169</v>
      </c>
      <c r="C678" s="36" t="s">
        <v>1517</v>
      </c>
      <c r="D678" s="72" t="s">
        <v>53</v>
      </c>
      <c r="E678" s="72">
        <v>1</v>
      </c>
      <c r="F678" s="73">
        <v>8100</v>
      </c>
      <c r="G678" s="74" t="s">
        <v>54</v>
      </c>
      <c r="H678" s="86">
        <v>46204</v>
      </c>
      <c r="I678" s="75" t="s">
        <v>101</v>
      </c>
      <c r="J678" s="75" t="s">
        <v>56</v>
      </c>
      <c r="K678" s="75" t="s">
        <v>858</v>
      </c>
      <c r="L678" s="75" t="s">
        <v>91</v>
      </c>
      <c r="M678" s="64" t="s">
        <v>73</v>
      </c>
      <c r="N678" s="69" t="s">
        <v>951</v>
      </c>
    </row>
    <row r="679" spans="1:14" ht="38.25">
      <c r="A679" s="71" t="s">
        <v>1527</v>
      </c>
      <c r="B679" s="71" t="s">
        <v>219</v>
      </c>
      <c r="C679" s="36" t="s">
        <v>1524</v>
      </c>
      <c r="D679" s="72" t="s">
        <v>53</v>
      </c>
      <c r="E679" s="72">
        <v>2</v>
      </c>
      <c r="F679" s="73">
        <v>7000</v>
      </c>
      <c r="G679" s="74" t="s">
        <v>54</v>
      </c>
      <c r="H679" s="86">
        <v>46204</v>
      </c>
      <c r="I679" s="75" t="s">
        <v>101</v>
      </c>
      <c r="J679" s="75" t="s">
        <v>56</v>
      </c>
      <c r="K679" s="75" t="s">
        <v>858</v>
      </c>
      <c r="L679" s="75" t="s">
        <v>91</v>
      </c>
      <c r="M679" s="64" t="s">
        <v>73</v>
      </c>
      <c r="N679" s="69" t="s">
        <v>951</v>
      </c>
    </row>
    <row r="680" spans="1:14" ht="38.25">
      <c r="A680" s="71" t="s">
        <v>1528</v>
      </c>
      <c r="B680" s="71" t="s">
        <v>247</v>
      </c>
      <c r="C680" s="36" t="s">
        <v>1529</v>
      </c>
      <c r="D680" s="72" t="s">
        <v>53</v>
      </c>
      <c r="E680" s="72">
        <v>2</v>
      </c>
      <c r="F680" s="73">
        <v>7000</v>
      </c>
      <c r="G680" s="74" t="s">
        <v>54</v>
      </c>
      <c r="H680" s="86">
        <v>46204</v>
      </c>
      <c r="I680" s="75" t="s">
        <v>101</v>
      </c>
      <c r="J680" s="75" t="s">
        <v>56</v>
      </c>
      <c r="K680" s="75" t="s">
        <v>858</v>
      </c>
      <c r="L680" s="75" t="s">
        <v>91</v>
      </c>
      <c r="M680" s="64" t="s">
        <v>73</v>
      </c>
      <c r="N680" s="69" t="s">
        <v>951</v>
      </c>
    </row>
    <row r="681" spans="1:14" ht="38.25">
      <c r="A681" s="71" t="s">
        <v>1530</v>
      </c>
      <c r="B681" s="71" t="s">
        <v>172</v>
      </c>
      <c r="C681" s="36" t="s">
        <v>1514</v>
      </c>
      <c r="D681" s="72" t="s">
        <v>53</v>
      </c>
      <c r="E681" s="72">
        <v>1</v>
      </c>
      <c r="F681" s="73">
        <v>5000</v>
      </c>
      <c r="G681" s="74" t="s">
        <v>54</v>
      </c>
      <c r="H681" s="86">
        <v>46204</v>
      </c>
      <c r="I681" s="75" t="s">
        <v>101</v>
      </c>
      <c r="J681" s="75" t="s">
        <v>56</v>
      </c>
      <c r="K681" s="75" t="s">
        <v>858</v>
      </c>
      <c r="L681" s="75" t="s">
        <v>91</v>
      </c>
      <c r="M681" s="64" t="s">
        <v>153</v>
      </c>
      <c r="N681" s="69" t="s">
        <v>951</v>
      </c>
    </row>
    <row r="682" spans="1:14" ht="38.25">
      <c r="A682" s="71" t="s">
        <v>1531</v>
      </c>
      <c r="B682" s="35" t="s">
        <v>254</v>
      </c>
      <c r="C682" s="36" t="s">
        <v>1532</v>
      </c>
      <c r="D682" s="37" t="s">
        <v>53</v>
      </c>
      <c r="E682" s="37">
        <v>1</v>
      </c>
      <c r="F682" s="38">
        <v>4500</v>
      </c>
      <c r="G682" s="39" t="s">
        <v>54</v>
      </c>
      <c r="H682" s="40">
        <v>46204</v>
      </c>
      <c r="I682" s="41" t="s">
        <v>101</v>
      </c>
      <c r="J682" s="41" t="s">
        <v>56</v>
      </c>
      <c r="K682" s="41" t="s">
        <v>858</v>
      </c>
      <c r="L682" s="41" t="s">
        <v>58</v>
      </c>
      <c r="M682" s="42" t="s">
        <v>148</v>
      </c>
      <c r="N682" s="43" t="s">
        <v>951</v>
      </c>
    </row>
    <row r="683" spans="1:14" ht="165.75">
      <c r="A683" s="71" t="s">
        <v>1534</v>
      </c>
      <c r="B683" s="35" t="s">
        <v>295</v>
      </c>
      <c r="C683" s="36" t="s">
        <v>1535</v>
      </c>
      <c r="D683" s="37" t="s">
        <v>53</v>
      </c>
      <c r="E683" s="37">
        <v>2</v>
      </c>
      <c r="F683" s="38">
        <v>3600</v>
      </c>
      <c r="G683" s="39" t="s">
        <v>54</v>
      </c>
      <c r="H683" s="40">
        <v>46174</v>
      </c>
      <c r="I683" s="41" t="s">
        <v>101</v>
      </c>
      <c r="J683" s="41" t="s">
        <v>56</v>
      </c>
      <c r="K683" s="41" t="s">
        <v>858</v>
      </c>
      <c r="L683" s="41" t="s">
        <v>58</v>
      </c>
      <c r="M683" s="42" t="s">
        <v>102</v>
      </c>
      <c r="N683" s="43" t="s">
        <v>951</v>
      </c>
    </row>
    <row r="684" spans="1:14" ht="38.25">
      <c r="A684" s="71" t="s">
        <v>1537</v>
      </c>
      <c r="B684" s="71" t="s">
        <v>219</v>
      </c>
      <c r="C684" s="36" t="s">
        <v>1519</v>
      </c>
      <c r="D684" s="72" t="s">
        <v>53</v>
      </c>
      <c r="E684" s="72">
        <v>1</v>
      </c>
      <c r="F684" s="73">
        <v>3080</v>
      </c>
      <c r="G684" s="74" t="s">
        <v>54</v>
      </c>
      <c r="H684" s="86">
        <v>46174</v>
      </c>
      <c r="I684" s="75" t="s">
        <v>101</v>
      </c>
      <c r="J684" s="75" t="s">
        <v>56</v>
      </c>
      <c r="K684" s="75" t="s">
        <v>858</v>
      </c>
      <c r="L684" s="75" t="s">
        <v>91</v>
      </c>
      <c r="M684" s="42" t="s">
        <v>73</v>
      </c>
      <c r="N684" s="69" t="s">
        <v>951</v>
      </c>
    </row>
    <row r="685" spans="1:14" ht="38.25">
      <c r="A685" s="71" t="s">
        <v>1538</v>
      </c>
      <c r="B685" s="35" t="s">
        <v>233</v>
      </c>
      <c r="C685" s="36" t="s">
        <v>1539</v>
      </c>
      <c r="D685" s="37" t="s">
        <v>53</v>
      </c>
      <c r="E685" s="37">
        <v>1</v>
      </c>
      <c r="F685" s="38">
        <v>2800</v>
      </c>
      <c r="G685" s="39" t="s">
        <v>54</v>
      </c>
      <c r="H685" s="40">
        <v>46174</v>
      </c>
      <c r="I685" s="41" t="s">
        <v>101</v>
      </c>
      <c r="J685" s="41" t="s">
        <v>56</v>
      </c>
      <c r="K685" s="41" t="s">
        <v>858</v>
      </c>
      <c r="L685" s="41" t="s">
        <v>58</v>
      </c>
      <c r="M685" s="42" t="s">
        <v>148</v>
      </c>
      <c r="N685" s="43" t="s">
        <v>951</v>
      </c>
    </row>
    <row r="686" spans="1:14" ht="165.75">
      <c r="A686" s="71" t="s">
        <v>1541</v>
      </c>
      <c r="B686" s="35" t="s">
        <v>245</v>
      </c>
      <c r="C686" s="36" t="s">
        <v>1535</v>
      </c>
      <c r="D686" s="37" t="s">
        <v>53</v>
      </c>
      <c r="E686" s="37">
        <v>1</v>
      </c>
      <c r="F686" s="38">
        <v>1800</v>
      </c>
      <c r="G686" s="39" t="s">
        <v>54</v>
      </c>
      <c r="H686" s="40">
        <v>46174</v>
      </c>
      <c r="I686" s="41" t="s">
        <v>101</v>
      </c>
      <c r="J686" s="41" t="s">
        <v>56</v>
      </c>
      <c r="K686" s="41" t="s">
        <v>858</v>
      </c>
      <c r="L686" s="41" t="s">
        <v>58</v>
      </c>
      <c r="M686" s="42" t="s">
        <v>73</v>
      </c>
      <c r="N686" s="43" t="s">
        <v>951</v>
      </c>
    </row>
    <row r="687" spans="1:14" ht="38.25">
      <c r="A687" s="71" t="s">
        <v>1542</v>
      </c>
      <c r="B687" s="35" t="s">
        <v>233</v>
      </c>
      <c r="C687" s="36" t="s">
        <v>1543</v>
      </c>
      <c r="D687" s="37" t="s">
        <v>53</v>
      </c>
      <c r="E687" s="37">
        <v>2</v>
      </c>
      <c r="F687" s="38">
        <v>1700</v>
      </c>
      <c r="G687" s="39" t="s">
        <v>54</v>
      </c>
      <c r="H687" s="40">
        <v>46174</v>
      </c>
      <c r="I687" s="41" t="s">
        <v>101</v>
      </c>
      <c r="J687" s="41" t="s">
        <v>56</v>
      </c>
      <c r="K687" s="41" t="s">
        <v>858</v>
      </c>
      <c r="L687" s="41" t="s">
        <v>58</v>
      </c>
      <c r="M687" s="42" t="s">
        <v>59</v>
      </c>
      <c r="N687" s="43" t="s">
        <v>951</v>
      </c>
    </row>
    <row r="688" spans="1:14" ht="38.25">
      <c r="A688" s="71" t="s">
        <v>1544</v>
      </c>
      <c r="B688" s="35" t="s">
        <v>233</v>
      </c>
      <c r="C688" s="36" t="s">
        <v>1545</v>
      </c>
      <c r="D688" s="37" t="s">
        <v>53</v>
      </c>
      <c r="E688" s="37">
        <v>1</v>
      </c>
      <c r="F688" s="38">
        <v>1500</v>
      </c>
      <c r="G688" s="39" t="s">
        <v>54</v>
      </c>
      <c r="H688" s="40">
        <v>46174</v>
      </c>
      <c r="I688" s="41" t="s">
        <v>101</v>
      </c>
      <c r="J688" s="41" t="s">
        <v>56</v>
      </c>
      <c r="K688" s="41" t="s">
        <v>858</v>
      </c>
      <c r="L688" s="41" t="s">
        <v>58</v>
      </c>
      <c r="M688" s="42" t="s">
        <v>153</v>
      </c>
      <c r="N688" s="43" t="s">
        <v>951</v>
      </c>
    </row>
    <row r="689" spans="1:14" ht="38.25">
      <c r="A689" s="71" t="s">
        <v>1546</v>
      </c>
      <c r="B689" s="35" t="s">
        <v>440</v>
      </c>
      <c r="C689" s="36" t="s">
        <v>1547</v>
      </c>
      <c r="D689" s="37" t="s">
        <v>53</v>
      </c>
      <c r="E689" s="37">
        <v>2</v>
      </c>
      <c r="F689" s="38">
        <v>1000</v>
      </c>
      <c r="G689" s="39" t="s">
        <v>54</v>
      </c>
      <c r="H689" s="40">
        <v>46174</v>
      </c>
      <c r="I689" s="41" t="s">
        <v>101</v>
      </c>
      <c r="J689" s="41" t="s">
        <v>56</v>
      </c>
      <c r="K689" s="41" t="s">
        <v>858</v>
      </c>
      <c r="L689" s="41" t="s">
        <v>91</v>
      </c>
      <c r="M689" s="42" t="s">
        <v>109</v>
      </c>
      <c r="N689" s="43" t="s">
        <v>951</v>
      </c>
    </row>
    <row r="690" spans="1:14" ht="38.25">
      <c r="A690" s="71" t="s">
        <v>1548</v>
      </c>
      <c r="B690" s="35" t="s">
        <v>317</v>
      </c>
      <c r="C690" s="36" t="s">
        <v>1549</v>
      </c>
      <c r="D690" s="37" t="s">
        <v>53</v>
      </c>
      <c r="E690" s="37">
        <v>1</v>
      </c>
      <c r="F690" s="38">
        <v>600</v>
      </c>
      <c r="G690" s="39" t="s">
        <v>54</v>
      </c>
      <c r="H690" s="40">
        <v>46174</v>
      </c>
      <c r="I690" s="41" t="s">
        <v>101</v>
      </c>
      <c r="J690" s="41" t="s">
        <v>56</v>
      </c>
      <c r="K690" s="41" t="s">
        <v>858</v>
      </c>
      <c r="L690" s="41" t="s">
        <v>91</v>
      </c>
      <c r="M690" s="42" t="s">
        <v>148</v>
      </c>
      <c r="N690" s="43" t="s">
        <v>951</v>
      </c>
    </row>
    <row r="691" spans="1:14" ht="38.25">
      <c r="A691" s="71" t="s">
        <v>1552</v>
      </c>
      <c r="B691" s="35" t="s">
        <v>1407</v>
      </c>
      <c r="C691" s="36" t="s">
        <v>1553</v>
      </c>
      <c r="D691" s="37" t="s">
        <v>53</v>
      </c>
      <c r="E691" s="37">
        <v>1</v>
      </c>
      <c r="F691" s="38">
        <v>2000000</v>
      </c>
      <c r="G691" s="39" t="s">
        <v>54</v>
      </c>
      <c r="H691" s="40">
        <v>46266</v>
      </c>
      <c r="I691" s="41" t="s">
        <v>101</v>
      </c>
      <c r="J691" s="41" t="s">
        <v>56</v>
      </c>
      <c r="K691" s="41" t="s">
        <v>858</v>
      </c>
      <c r="L691" s="41" t="s">
        <v>84</v>
      </c>
      <c r="M691" s="42" t="s">
        <v>59</v>
      </c>
      <c r="N691" s="43" t="s">
        <v>951</v>
      </c>
    </row>
    <row r="692" spans="1:14" ht="38.25">
      <c r="A692" s="71" t="s">
        <v>1554</v>
      </c>
      <c r="B692" s="35" t="s">
        <v>1407</v>
      </c>
      <c r="C692" s="36" t="s">
        <v>1555</v>
      </c>
      <c r="D692" s="37" t="s">
        <v>53</v>
      </c>
      <c r="E692" s="37">
        <v>150</v>
      </c>
      <c r="F692" s="38">
        <v>100000</v>
      </c>
      <c r="G692" s="39" t="s">
        <v>54</v>
      </c>
      <c r="H692" s="40">
        <v>46266</v>
      </c>
      <c r="I692" s="41" t="s">
        <v>101</v>
      </c>
      <c r="J692" s="41" t="s">
        <v>56</v>
      </c>
      <c r="K692" s="41" t="s">
        <v>858</v>
      </c>
      <c r="L692" s="41" t="s">
        <v>91</v>
      </c>
      <c r="M692" s="42" t="s">
        <v>136</v>
      </c>
      <c r="N692" s="43" t="s">
        <v>951</v>
      </c>
    </row>
    <row r="693" spans="1:14" ht="38.25">
      <c r="A693" s="71" t="s">
        <v>1645</v>
      </c>
      <c r="B693" s="35" t="s">
        <v>1407</v>
      </c>
      <c r="C693" s="36" t="s">
        <v>1646</v>
      </c>
      <c r="D693" s="37" t="s">
        <v>53</v>
      </c>
      <c r="E693" s="37">
        <v>1</v>
      </c>
      <c r="F693" s="38">
        <v>100000</v>
      </c>
      <c r="G693" s="39" t="s">
        <v>54</v>
      </c>
      <c r="H693" s="40">
        <v>46266</v>
      </c>
      <c r="I693" s="41" t="s">
        <v>101</v>
      </c>
      <c r="J693" s="41" t="s">
        <v>56</v>
      </c>
      <c r="K693" s="41" t="s">
        <v>858</v>
      </c>
      <c r="L693" s="41" t="s">
        <v>91</v>
      </c>
      <c r="M693" s="42" t="s">
        <v>73</v>
      </c>
      <c r="N693" s="43" t="s">
        <v>951</v>
      </c>
    </row>
    <row r="694" spans="1:14" ht="38.25">
      <c r="A694" s="71" t="s">
        <v>1557</v>
      </c>
      <c r="B694" s="71" t="s">
        <v>775</v>
      </c>
      <c r="C694" s="36" t="s">
        <v>1522</v>
      </c>
      <c r="D694" s="72" t="s">
        <v>53</v>
      </c>
      <c r="E694" s="72">
        <v>3</v>
      </c>
      <c r="F694" s="73">
        <v>15000</v>
      </c>
      <c r="G694" s="74" t="s">
        <v>54</v>
      </c>
      <c r="H694" s="86">
        <v>46235</v>
      </c>
      <c r="I694" s="75" t="s">
        <v>101</v>
      </c>
      <c r="J694" s="75" t="s">
        <v>56</v>
      </c>
      <c r="K694" s="75" t="s">
        <v>858</v>
      </c>
      <c r="L694" s="75" t="s">
        <v>91</v>
      </c>
      <c r="M694" s="42" t="s">
        <v>73</v>
      </c>
      <c r="N694" s="69" t="s">
        <v>951</v>
      </c>
    </row>
    <row r="695" spans="1:14" ht="38.25">
      <c r="A695" s="71" t="s">
        <v>1558</v>
      </c>
      <c r="B695" s="71" t="s">
        <v>775</v>
      </c>
      <c r="C695" s="36" t="s">
        <v>1524</v>
      </c>
      <c r="D695" s="72" t="s">
        <v>53</v>
      </c>
      <c r="E695" s="72">
        <v>3</v>
      </c>
      <c r="F695" s="73">
        <v>10500</v>
      </c>
      <c r="G695" s="74" t="s">
        <v>54</v>
      </c>
      <c r="H695" s="86">
        <v>46235</v>
      </c>
      <c r="I695" s="75" t="s">
        <v>101</v>
      </c>
      <c r="J695" s="75" t="s">
        <v>56</v>
      </c>
      <c r="K695" s="75" t="s">
        <v>858</v>
      </c>
      <c r="L695" s="75" t="s">
        <v>91</v>
      </c>
      <c r="M695" s="42" t="s">
        <v>73</v>
      </c>
      <c r="N695" s="69" t="s">
        <v>951</v>
      </c>
    </row>
    <row r="696" spans="1:14" ht="38.25">
      <c r="A696" s="71" t="s">
        <v>1559</v>
      </c>
      <c r="B696" s="35" t="s">
        <v>1560</v>
      </c>
      <c r="C696" s="36" t="s">
        <v>1561</v>
      </c>
      <c r="D696" s="37" t="s">
        <v>53</v>
      </c>
      <c r="E696" s="37">
        <v>1</v>
      </c>
      <c r="F696" s="38">
        <v>200000</v>
      </c>
      <c r="G696" s="39" t="s">
        <v>54</v>
      </c>
      <c r="H696" s="40">
        <v>46266</v>
      </c>
      <c r="I696" s="41" t="s">
        <v>101</v>
      </c>
      <c r="J696" s="41" t="s">
        <v>56</v>
      </c>
      <c r="K696" s="41" t="s">
        <v>864</v>
      </c>
      <c r="L696" s="41" t="s">
        <v>84</v>
      </c>
      <c r="M696" s="64" t="s">
        <v>95</v>
      </c>
      <c r="N696" s="43" t="s">
        <v>951</v>
      </c>
    </row>
    <row r="697" spans="1:14" ht="38.25">
      <c r="A697" s="71" t="s">
        <v>1567</v>
      </c>
      <c r="B697" s="35" t="s">
        <v>1560</v>
      </c>
      <c r="C697" s="36" t="s">
        <v>1568</v>
      </c>
      <c r="D697" s="37" t="s">
        <v>53</v>
      </c>
      <c r="E697" s="37">
        <v>1</v>
      </c>
      <c r="F697" s="38">
        <v>400000</v>
      </c>
      <c r="G697" s="39" t="s">
        <v>54</v>
      </c>
      <c r="H697" s="40">
        <v>46266</v>
      </c>
      <c r="I697" s="41" t="s">
        <v>101</v>
      </c>
      <c r="J697" s="41" t="s">
        <v>56</v>
      </c>
      <c r="K697" s="41" t="s">
        <v>864</v>
      </c>
      <c r="L697" s="41" t="s">
        <v>84</v>
      </c>
      <c r="M697" s="42" t="s">
        <v>109</v>
      </c>
      <c r="N697" s="43" t="s">
        <v>951</v>
      </c>
    </row>
    <row r="698" spans="1:14" ht="38.25">
      <c r="A698" s="71" t="s">
        <v>1571</v>
      </c>
      <c r="B698" s="35" t="s">
        <v>1560</v>
      </c>
      <c r="C698" s="36" t="s">
        <v>1572</v>
      </c>
      <c r="D698" s="37" t="s">
        <v>53</v>
      </c>
      <c r="E698" s="37">
        <v>1</v>
      </c>
      <c r="F698" s="38">
        <v>400000</v>
      </c>
      <c r="G698" s="39" t="s">
        <v>54</v>
      </c>
      <c r="H698" s="40">
        <v>46266</v>
      </c>
      <c r="I698" s="41" t="s">
        <v>101</v>
      </c>
      <c r="J698" s="41" t="s">
        <v>56</v>
      </c>
      <c r="K698" s="41" t="s">
        <v>864</v>
      </c>
      <c r="L698" s="41" t="s">
        <v>84</v>
      </c>
      <c r="M698" s="42" t="s">
        <v>59</v>
      </c>
      <c r="N698" s="43" t="s">
        <v>951</v>
      </c>
    </row>
    <row r="699" spans="1:14" ht="38.25">
      <c r="A699" s="71" t="s">
        <v>1575</v>
      </c>
      <c r="B699" s="35" t="s">
        <v>1560</v>
      </c>
      <c r="C699" s="36" t="s">
        <v>1576</v>
      </c>
      <c r="D699" s="37" t="s">
        <v>53</v>
      </c>
      <c r="E699" s="37">
        <v>1</v>
      </c>
      <c r="F699" s="38">
        <v>400000</v>
      </c>
      <c r="G699" s="39" t="s">
        <v>54</v>
      </c>
      <c r="H699" s="40">
        <v>46266</v>
      </c>
      <c r="I699" s="41" t="s">
        <v>101</v>
      </c>
      <c r="J699" s="41" t="s">
        <v>56</v>
      </c>
      <c r="K699" s="41" t="s">
        <v>864</v>
      </c>
      <c r="L699" s="41" t="s">
        <v>84</v>
      </c>
      <c r="M699" s="64" t="s">
        <v>95</v>
      </c>
      <c r="N699" s="43" t="s">
        <v>951</v>
      </c>
    </row>
    <row r="700" spans="1:14" ht="38.25">
      <c r="A700" s="71" t="s">
        <v>1579</v>
      </c>
      <c r="B700" s="35" t="s">
        <v>1560</v>
      </c>
      <c r="C700" s="36" t="s">
        <v>1580</v>
      </c>
      <c r="D700" s="37" t="s">
        <v>53</v>
      </c>
      <c r="E700" s="37">
        <v>1</v>
      </c>
      <c r="F700" s="73">
        <v>65000</v>
      </c>
      <c r="G700" s="39" t="s">
        <v>54</v>
      </c>
      <c r="H700" s="40">
        <v>46204</v>
      </c>
      <c r="I700" s="41" t="s">
        <v>101</v>
      </c>
      <c r="J700" s="75" t="s">
        <v>56</v>
      </c>
      <c r="K700" s="41" t="s">
        <v>864</v>
      </c>
      <c r="L700" s="75" t="s">
        <v>58</v>
      </c>
      <c r="M700" s="42" t="s">
        <v>73</v>
      </c>
      <c r="N700" s="43" t="s">
        <v>951</v>
      </c>
    </row>
    <row r="701" spans="1:14" ht="38.25">
      <c r="A701" s="71" t="s">
        <v>1581</v>
      </c>
      <c r="B701" s="35" t="s">
        <v>1560</v>
      </c>
      <c r="C701" s="59" t="s">
        <v>1582</v>
      </c>
      <c r="D701" s="37" t="s">
        <v>53</v>
      </c>
      <c r="E701" s="37">
        <v>1</v>
      </c>
      <c r="F701" s="38">
        <v>3000000</v>
      </c>
      <c r="G701" s="39" t="s">
        <v>66</v>
      </c>
      <c r="H701" s="40">
        <v>46266</v>
      </c>
      <c r="I701" s="41" t="s">
        <v>101</v>
      </c>
      <c r="J701" s="41" t="s">
        <v>56</v>
      </c>
      <c r="K701" s="41" t="s">
        <v>864</v>
      </c>
      <c r="L701" s="41" t="s">
        <v>84</v>
      </c>
      <c r="M701" s="42" t="s">
        <v>1583</v>
      </c>
      <c r="N701" s="43" t="s">
        <v>951</v>
      </c>
    </row>
    <row r="702" spans="1:14" ht="38.25">
      <c r="A702" s="71" t="s">
        <v>1584</v>
      </c>
      <c r="B702" s="35" t="s">
        <v>1560</v>
      </c>
      <c r="C702" s="59" t="s">
        <v>1585</v>
      </c>
      <c r="D702" s="37" t="s">
        <v>53</v>
      </c>
      <c r="E702" s="37">
        <v>1</v>
      </c>
      <c r="F702" s="38">
        <v>1000000</v>
      </c>
      <c r="G702" s="39" t="s">
        <v>66</v>
      </c>
      <c r="H702" s="40">
        <v>46266</v>
      </c>
      <c r="I702" s="41" t="s">
        <v>101</v>
      </c>
      <c r="J702" s="41" t="s">
        <v>56</v>
      </c>
      <c r="K702" s="41" t="s">
        <v>864</v>
      </c>
      <c r="L702" s="41" t="s">
        <v>91</v>
      </c>
      <c r="M702" s="42" t="s">
        <v>1583</v>
      </c>
      <c r="N702" s="43" t="s">
        <v>951</v>
      </c>
    </row>
    <row r="703" spans="1:14" ht="38.25">
      <c r="A703" s="71" t="s">
        <v>1587</v>
      </c>
      <c r="B703" s="35" t="s">
        <v>1560</v>
      </c>
      <c r="C703" s="36" t="s">
        <v>1588</v>
      </c>
      <c r="D703" s="37" t="s">
        <v>53</v>
      </c>
      <c r="E703" s="37">
        <v>1</v>
      </c>
      <c r="F703" s="38">
        <v>200000</v>
      </c>
      <c r="G703" s="39" t="s">
        <v>54</v>
      </c>
      <c r="H703" s="40">
        <v>46266</v>
      </c>
      <c r="I703" s="41" t="s">
        <v>101</v>
      </c>
      <c r="J703" s="41" t="s">
        <v>56</v>
      </c>
      <c r="K703" s="41" t="s">
        <v>864</v>
      </c>
      <c r="L703" s="41" t="s">
        <v>84</v>
      </c>
      <c r="M703" s="64" t="s">
        <v>95</v>
      </c>
      <c r="N703" s="43" t="s">
        <v>951</v>
      </c>
    </row>
    <row r="704" spans="1:14" ht="38.25">
      <c r="A704" s="71" t="s">
        <v>1590</v>
      </c>
      <c r="B704" s="35" t="s">
        <v>1560</v>
      </c>
      <c r="C704" s="36" t="s">
        <v>1591</v>
      </c>
      <c r="D704" s="37" t="s">
        <v>53</v>
      </c>
      <c r="E704" s="37">
        <v>1</v>
      </c>
      <c r="F704" s="38">
        <v>1000</v>
      </c>
      <c r="G704" s="39" t="s">
        <v>54</v>
      </c>
      <c r="H704" s="40">
        <v>46266</v>
      </c>
      <c r="I704" s="41" t="s">
        <v>101</v>
      </c>
      <c r="J704" s="41" t="s">
        <v>56</v>
      </c>
      <c r="K704" s="41" t="s">
        <v>864</v>
      </c>
      <c r="L704" s="41" t="s">
        <v>84</v>
      </c>
      <c r="M704" s="64" t="s">
        <v>153</v>
      </c>
      <c r="N704" s="43" t="s">
        <v>951</v>
      </c>
    </row>
    <row r="705" spans="1:14" ht="38.25">
      <c r="A705" s="71" t="s">
        <v>1593</v>
      </c>
      <c r="B705" s="35" t="s">
        <v>1560</v>
      </c>
      <c r="C705" s="36" t="s">
        <v>1594</v>
      </c>
      <c r="D705" s="37" t="s">
        <v>53</v>
      </c>
      <c r="E705" s="37">
        <v>1</v>
      </c>
      <c r="F705" s="38">
        <v>1000</v>
      </c>
      <c r="G705" s="39" t="s">
        <v>54</v>
      </c>
      <c r="H705" s="40">
        <v>46266</v>
      </c>
      <c r="I705" s="41" t="s">
        <v>101</v>
      </c>
      <c r="J705" s="41" t="s">
        <v>56</v>
      </c>
      <c r="K705" s="41" t="s">
        <v>864</v>
      </c>
      <c r="L705" s="41" t="s">
        <v>84</v>
      </c>
      <c r="M705" s="64" t="s">
        <v>153</v>
      </c>
      <c r="N705" s="43" t="s">
        <v>951</v>
      </c>
    </row>
    <row r="706" spans="1:14" ht="38.25">
      <c r="A706" s="71" t="s">
        <v>1596</v>
      </c>
      <c r="B706" s="35" t="s">
        <v>1560</v>
      </c>
      <c r="C706" s="36" t="s">
        <v>1597</v>
      </c>
      <c r="D706" s="37" t="s">
        <v>53</v>
      </c>
      <c r="E706" s="37">
        <v>1</v>
      </c>
      <c r="F706" s="38">
        <v>400000</v>
      </c>
      <c r="G706" s="39" t="s">
        <v>54</v>
      </c>
      <c r="H706" s="86">
        <v>46266</v>
      </c>
      <c r="I706" s="41" t="s">
        <v>101</v>
      </c>
      <c r="J706" s="41" t="s">
        <v>56</v>
      </c>
      <c r="K706" s="41" t="s">
        <v>864</v>
      </c>
      <c r="L706" s="41" t="s">
        <v>84</v>
      </c>
      <c r="M706" s="42" t="s">
        <v>102</v>
      </c>
      <c r="N706" s="43" t="s">
        <v>951</v>
      </c>
    </row>
    <row r="707" spans="1:14" ht="38.25">
      <c r="A707" s="71" t="s">
        <v>1598</v>
      </c>
      <c r="B707" s="35" t="s">
        <v>51</v>
      </c>
      <c r="C707" s="36" t="s">
        <v>1599</v>
      </c>
      <c r="D707" s="37" t="s">
        <v>53</v>
      </c>
      <c r="E707" s="37">
        <v>30</v>
      </c>
      <c r="F707" s="38">
        <v>11460</v>
      </c>
      <c r="G707" s="39" t="s">
        <v>54</v>
      </c>
      <c r="H707" s="40">
        <v>46235</v>
      </c>
      <c r="I707" s="41" t="s">
        <v>55</v>
      </c>
      <c r="J707" s="41" t="s">
        <v>56</v>
      </c>
      <c r="K707" s="41" t="s">
        <v>1600</v>
      </c>
      <c r="L707" s="41" t="s">
        <v>91</v>
      </c>
      <c r="M707" s="42" t="s">
        <v>136</v>
      </c>
      <c r="N707" s="43" t="s">
        <v>951</v>
      </c>
    </row>
    <row r="708" spans="1:14" ht="38.25">
      <c r="A708" s="71" t="s">
        <v>1601</v>
      </c>
      <c r="B708" s="35" t="s">
        <v>51</v>
      </c>
      <c r="C708" s="36" t="s">
        <v>1602</v>
      </c>
      <c r="D708" s="37" t="s">
        <v>53</v>
      </c>
      <c r="E708" s="37">
        <v>37</v>
      </c>
      <c r="F708" s="38">
        <v>10286</v>
      </c>
      <c r="G708" s="39" t="s">
        <v>54</v>
      </c>
      <c r="H708" s="40">
        <v>46235</v>
      </c>
      <c r="I708" s="41" t="s">
        <v>55</v>
      </c>
      <c r="J708" s="41" t="s">
        <v>56</v>
      </c>
      <c r="K708" s="41" t="s">
        <v>1600</v>
      </c>
      <c r="L708" s="41" t="s">
        <v>91</v>
      </c>
      <c r="M708" s="42" t="s">
        <v>153</v>
      </c>
      <c r="N708" s="43" t="s">
        <v>951</v>
      </c>
    </row>
    <row r="709" spans="1:14" ht="63.75">
      <c r="A709" s="71" t="s">
        <v>1603</v>
      </c>
      <c r="B709" s="35" t="s">
        <v>70</v>
      </c>
      <c r="C709" s="59" t="s">
        <v>1604</v>
      </c>
      <c r="D709" s="37" t="s">
        <v>53</v>
      </c>
      <c r="E709" s="37">
        <v>1</v>
      </c>
      <c r="F709" s="38">
        <v>140000</v>
      </c>
      <c r="G709" s="39" t="s">
        <v>66</v>
      </c>
      <c r="H709" s="40">
        <v>46266</v>
      </c>
      <c r="I709" s="41" t="s">
        <v>55</v>
      </c>
      <c r="J709" s="41" t="s">
        <v>56</v>
      </c>
      <c r="K709" s="41" t="s">
        <v>72</v>
      </c>
      <c r="L709" s="41" t="s">
        <v>91</v>
      </c>
      <c r="M709" s="42" t="s">
        <v>1605</v>
      </c>
      <c r="N709" s="43" t="s">
        <v>951</v>
      </c>
    </row>
    <row r="710" spans="1:14" ht="63.75">
      <c r="A710" s="71" t="s">
        <v>1606</v>
      </c>
      <c r="B710" s="35" t="s">
        <v>70</v>
      </c>
      <c r="C710" s="36" t="s">
        <v>1607</v>
      </c>
      <c r="D710" s="37" t="s">
        <v>53</v>
      </c>
      <c r="E710" s="37">
        <v>5</v>
      </c>
      <c r="F710" s="38">
        <v>75000</v>
      </c>
      <c r="G710" s="39" t="s">
        <v>54</v>
      </c>
      <c r="H710" s="40">
        <v>46266</v>
      </c>
      <c r="I710" s="41" t="s">
        <v>55</v>
      </c>
      <c r="J710" s="41" t="s">
        <v>56</v>
      </c>
      <c r="K710" s="41" t="s">
        <v>72</v>
      </c>
      <c r="L710" s="41" t="s">
        <v>91</v>
      </c>
      <c r="M710" s="42" t="s">
        <v>73</v>
      </c>
      <c r="N710" s="43" t="s">
        <v>951</v>
      </c>
    </row>
    <row r="711" spans="1:14" ht="63.75">
      <c r="A711" s="71" t="s">
        <v>1609</v>
      </c>
      <c r="B711" s="35" t="s">
        <v>70</v>
      </c>
      <c r="C711" s="36" t="s">
        <v>1610</v>
      </c>
      <c r="D711" s="37" t="s">
        <v>53</v>
      </c>
      <c r="E711" s="37">
        <v>1</v>
      </c>
      <c r="F711" s="38">
        <v>65000</v>
      </c>
      <c r="G711" s="39" t="s">
        <v>54</v>
      </c>
      <c r="H711" s="40">
        <v>46266</v>
      </c>
      <c r="I711" s="41" t="s">
        <v>55</v>
      </c>
      <c r="J711" s="41" t="s">
        <v>56</v>
      </c>
      <c r="K711" s="41" t="s">
        <v>72</v>
      </c>
      <c r="L711" s="41" t="s">
        <v>91</v>
      </c>
      <c r="M711" s="42" t="s">
        <v>148</v>
      </c>
      <c r="N711" s="43" t="s">
        <v>951</v>
      </c>
    </row>
    <row r="712" spans="1:14" ht="63.75">
      <c r="A712" s="71" t="s">
        <v>1612</v>
      </c>
      <c r="B712" s="35" t="s">
        <v>70</v>
      </c>
      <c r="C712" s="36" t="s">
        <v>1613</v>
      </c>
      <c r="D712" s="37" t="s">
        <v>53</v>
      </c>
      <c r="E712" s="37">
        <v>1</v>
      </c>
      <c r="F712" s="38">
        <v>26000</v>
      </c>
      <c r="G712" s="39" t="s">
        <v>66</v>
      </c>
      <c r="H712" s="40">
        <v>46235</v>
      </c>
      <c r="I712" s="41" t="s">
        <v>55</v>
      </c>
      <c r="J712" s="41" t="s">
        <v>56</v>
      </c>
      <c r="K712" s="41" t="s">
        <v>72</v>
      </c>
      <c r="L712" s="41" t="s">
        <v>91</v>
      </c>
      <c r="M712" s="42" t="s">
        <v>73</v>
      </c>
      <c r="N712" s="43" t="s">
        <v>951</v>
      </c>
    </row>
    <row r="713" spans="1:14" ht="63.75">
      <c r="A713" s="71" t="s">
        <v>1615</v>
      </c>
      <c r="B713" s="35" t="s">
        <v>1476</v>
      </c>
      <c r="C713" s="36" t="s">
        <v>1616</v>
      </c>
      <c r="D713" s="37" t="s">
        <v>53</v>
      </c>
      <c r="E713" s="37">
        <v>25000</v>
      </c>
      <c r="F713" s="38">
        <v>25000</v>
      </c>
      <c r="G713" s="39" t="s">
        <v>54</v>
      </c>
      <c r="H713" s="40">
        <v>46235</v>
      </c>
      <c r="I713" s="41" t="s">
        <v>55</v>
      </c>
      <c r="J713" s="41" t="s">
        <v>56</v>
      </c>
      <c r="K713" s="41" t="s">
        <v>72</v>
      </c>
      <c r="L713" s="41" t="s">
        <v>91</v>
      </c>
      <c r="M713" s="42" t="s">
        <v>109</v>
      </c>
      <c r="N713" s="43" t="s">
        <v>951</v>
      </c>
    </row>
    <row r="714" spans="1:14" ht="102">
      <c r="A714" s="71" t="s">
        <v>1618</v>
      </c>
      <c r="B714" s="35" t="s">
        <v>295</v>
      </c>
      <c r="C714" s="36" t="s">
        <v>1619</v>
      </c>
      <c r="D714" s="37" t="s">
        <v>53</v>
      </c>
      <c r="E714" s="37">
        <v>1</v>
      </c>
      <c r="F714" s="38">
        <v>5000</v>
      </c>
      <c r="G714" s="39" t="s">
        <v>54</v>
      </c>
      <c r="H714" s="40">
        <v>46204</v>
      </c>
      <c r="I714" s="41" t="s">
        <v>55</v>
      </c>
      <c r="J714" s="41" t="s">
        <v>56</v>
      </c>
      <c r="K714" s="41" t="s">
        <v>72</v>
      </c>
      <c r="L714" s="41" t="s">
        <v>91</v>
      </c>
      <c r="M714" s="42" t="s">
        <v>73</v>
      </c>
      <c r="N714" s="43" t="s">
        <v>951</v>
      </c>
    </row>
    <row r="715" spans="1:14" ht="63.75">
      <c r="A715" s="71" t="s">
        <v>1621</v>
      </c>
      <c r="B715" s="35" t="s">
        <v>291</v>
      </c>
      <c r="C715" s="36" t="s">
        <v>1622</v>
      </c>
      <c r="D715" s="37" t="s">
        <v>53</v>
      </c>
      <c r="E715" s="37">
        <v>1</v>
      </c>
      <c r="F715" s="38">
        <v>2000</v>
      </c>
      <c r="G715" s="39" t="s">
        <v>54</v>
      </c>
      <c r="H715" s="40">
        <v>46266</v>
      </c>
      <c r="I715" s="41" t="s">
        <v>55</v>
      </c>
      <c r="J715" s="41" t="s">
        <v>56</v>
      </c>
      <c r="K715" s="41" t="s">
        <v>72</v>
      </c>
      <c r="L715" s="41" t="s">
        <v>84</v>
      </c>
      <c r="M715" s="42" t="s">
        <v>73</v>
      </c>
      <c r="N715" s="43" t="s">
        <v>951</v>
      </c>
    </row>
    <row r="716" spans="1:14" ht="38.25">
      <c r="A716" s="71" t="s">
        <v>1623</v>
      </c>
      <c r="B716" s="35" t="s">
        <v>156</v>
      </c>
      <c r="C716" s="36" t="s">
        <v>1624</v>
      </c>
      <c r="D716" s="37" t="s">
        <v>53</v>
      </c>
      <c r="E716" s="37">
        <v>1</v>
      </c>
      <c r="F716" s="38">
        <v>50000</v>
      </c>
      <c r="G716" s="39" t="s">
        <v>54</v>
      </c>
      <c r="H716" s="40">
        <v>46266</v>
      </c>
      <c r="I716" s="41" t="s">
        <v>55</v>
      </c>
      <c r="J716" s="41" t="s">
        <v>56</v>
      </c>
      <c r="K716" s="41" t="s">
        <v>83</v>
      </c>
      <c r="L716" s="41" t="s">
        <v>91</v>
      </c>
      <c r="M716" s="42" t="s">
        <v>153</v>
      </c>
      <c r="N716" s="43" t="s">
        <v>951</v>
      </c>
    </row>
    <row r="717" spans="1:14" ht="38.25">
      <c r="A717" s="71" t="s">
        <v>1629</v>
      </c>
      <c r="B717" s="71" t="s">
        <v>1560</v>
      </c>
      <c r="C717" s="59" t="s">
        <v>1630</v>
      </c>
      <c r="D717" s="72" t="s">
        <v>53</v>
      </c>
      <c r="E717" s="72">
        <v>1</v>
      </c>
      <c r="F717" s="73">
        <v>400000</v>
      </c>
      <c r="G717" s="74" t="s">
        <v>66</v>
      </c>
      <c r="H717" s="86">
        <v>46266</v>
      </c>
      <c r="I717" s="75" t="s">
        <v>55</v>
      </c>
      <c r="J717" s="75" t="s">
        <v>56</v>
      </c>
      <c r="K717" s="75" t="s">
        <v>83</v>
      </c>
      <c r="L717" s="75" t="s">
        <v>91</v>
      </c>
      <c r="M717" s="42" t="s">
        <v>1631</v>
      </c>
      <c r="N717" s="69" t="s">
        <v>951</v>
      </c>
    </row>
    <row r="718" spans="1:14" ht="38.25">
      <c r="A718" s="71" t="s">
        <v>1633</v>
      </c>
      <c r="B718" s="35" t="s">
        <v>64</v>
      </c>
      <c r="C718" s="59" t="s">
        <v>1634</v>
      </c>
      <c r="D718" s="37" t="s">
        <v>53</v>
      </c>
      <c r="E718" s="37">
        <v>1</v>
      </c>
      <c r="F718" s="38">
        <v>40000</v>
      </c>
      <c r="G718" s="39" t="s">
        <v>66</v>
      </c>
      <c r="H718" s="40">
        <v>46266</v>
      </c>
      <c r="I718" s="41" t="s">
        <v>55</v>
      </c>
      <c r="J718" s="41" t="s">
        <v>56</v>
      </c>
      <c r="K718" s="41" t="s">
        <v>83</v>
      </c>
      <c r="L718" s="41" t="s">
        <v>91</v>
      </c>
      <c r="M718" s="64" t="s">
        <v>95</v>
      </c>
      <c r="N718" s="43" t="s">
        <v>951</v>
      </c>
    </row>
    <row r="719" spans="1:14" ht="38.25">
      <c r="A719" s="71" t="s">
        <v>1638</v>
      </c>
      <c r="B719" s="35" t="s">
        <v>169</v>
      </c>
      <c r="C719" s="59" t="s">
        <v>1639</v>
      </c>
      <c r="D719" s="37" t="s">
        <v>53</v>
      </c>
      <c r="E719" s="37">
        <v>109</v>
      </c>
      <c r="F719" s="38">
        <v>182030</v>
      </c>
      <c r="G719" s="39" t="s">
        <v>54</v>
      </c>
      <c r="H719" s="40">
        <v>46266</v>
      </c>
      <c r="I719" s="41" t="s">
        <v>55</v>
      </c>
      <c r="J719" s="75" t="s">
        <v>56</v>
      </c>
      <c r="K719" s="75" t="s">
        <v>83</v>
      </c>
      <c r="L719" s="75" t="s">
        <v>58</v>
      </c>
      <c r="M719" s="42" t="s">
        <v>1640</v>
      </c>
      <c r="N719" s="43" t="s">
        <v>951</v>
      </c>
    </row>
    <row r="720" spans="1:14" ht="38.25">
      <c r="A720" s="71" t="s">
        <v>1642</v>
      </c>
      <c r="B720" s="35" t="s">
        <v>64</v>
      </c>
      <c r="C720" s="36" t="s">
        <v>1643</v>
      </c>
      <c r="D720" s="37" t="s">
        <v>53</v>
      </c>
      <c r="E720" s="37">
        <v>1</v>
      </c>
      <c r="F720" s="38">
        <v>9000</v>
      </c>
      <c r="G720" s="39" t="s">
        <v>54</v>
      </c>
      <c r="H720" s="40">
        <v>46204</v>
      </c>
      <c r="I720" s="41" t="s">
        <v>55</v>
      </c>
      <c r="J720" s="41" t="s">
        <v>56</v>
      </c>
      <c r="K720" s="41" t="s">
        <v>83</v>
      </c>
      <c r="L720" s="41" t="s">
        <v>58</v>
      </c>
      <c r="M720" s="42" t="s">
        <v>73</v>
      </c>
      <c r="N720" s="43" t="s">
        <v>951</v>
      </c>
    </row>
    <row r="721" spans="1:14" ht="38.25">
      <c r="A721" s="71" t="s">
        <v>1651</v>
      </c>
      <c r="B721" s="35" t="s">
        <v>1407</v>
      </c>
      <c r="C721" s="36" t="s">
        <v>1652</v>
      </c>
      <c r="D721" s="37" t="s">
        <v>53</v>
      </c>
      <c r="E721" s="37">
        <v>1</v>
      </c>
      <c r="F721" s="38">
        <v>350000</v>
      </c>
      <c r="G721" s="39" t="s">
        <v>54</v>
      </c>
      <c r="H721" s="40">
        <v>46266</v>
      </c>
      <c r="I721" s="41" t="s">
        <v>55</v>
      </c>
      <c r="J721" s="41" t="s">
        <v>56</v>
      </c>
      <c r="K721" s="41" t="s">
        <v>83</v>
      </c>
      <c r="L721" s="41" t="s">
        <v>91</v>
      </c>
      <c r="M721" s="42" t="s">
        <v>148</v>
      </c>
      <c r="N721" s="43" t="s">
        <v>951</v>
      </c>
    </row>
    <row r="722" spans="1:14" ht="38.25">
      <c r="A722" s="71" t="s">
        <v>1647</v>
      </c>
      <c r="B722" s="35" t="s">
        <v>1049</v>
      </c>
      <c r="C722" s="36" t="s">
        <v>1648</v>
      </c>
      <c r="D722" s="72" t="s">
        <v>53</v>
      </c>
      <c r="E722" s="72">
        <v>50</v>
      </c>
      <c r="F722" s="73">
        <v>3511.5</v>
      </c>
      <c r="G722" s="74" t="s">
        <v>54</v>
      </c>
      <c r="H722" s="40">
        <v>46266</v>
      </c>
      <c r="I722" s="75" t="s">
        <v>55</v>
      </c>
      <c r="J722" s="41" t="s">
        <v>56</v>
      </c>
      <c r="K722" s="41" t="s">
        <v>83</v>
      </c>
      <c r="L722" s="41" t="s">
        <v>91</v>
      </c>
      <c r="M722" s="42" t="s">
        <v>153</v>
      </c>
      <c r="N722" s="69" t="s">
        <v>951</v>
      </c>
    </row>
    <row r="723" spans="1:14" ht="38.25">
      <c r="A723" s="71" t="s">
        <v>948</v>
      </c>
      <c r="B723" s="71" t="s">
        <v>949</v>
      </c>
      <c r="C723" s="36" t="s">
        <v>950</v>
      </c>
      <c r="D723" s="72" t="s">
        <v>53</v>
      </c>
      <c r="E723" s="72">
        <v>150</v>
      </c>
      <c r="F723" s="73">
        <v>67666.5</v>
      </c>
      <c r="G723" s="74" t="s">
        <v>54</v>
      </c>
      <c r="H723" s="40">
        <v>46266</v>
      </c>
      <c r="I723" s="75" t="s">
        <v>55</v>
      </c>
      <c r="J723" s="41" t="s">
        <v>56</v>
      </c>
      <c r="K723" s="41" t="s">
        <v>83</v>
      </c>
      <c r="L723" s="41" t="s">
        <v>91</v>
      </c>
      <c r="M723" s="42" t="s">
        <v>153</v>
      </c>
      <c r="N723" s="69" t="s">
        <v>951</v>
      </c>
    </row>
    <row r="724" spans="1:14" ht="38.25">
      <c r="A724" s="71" t="s">
        <v>1655</v>
      </c>
      <c r="B724" s="35" t="s">
        <v>93</v>
      </c>
      <c r="C724" s="36" t="s">
        <v>1656</v>
      </c>
      <c r="D724" s="37" t="s">
        <v>53</v>
      </c>
      <c r="E724" s="37">
        <v>10</v>
      </c>
      <c r="F724" s="38">
        <v>21625.25</v>
      </c>
      <c r="G724" s="39" t="s">
        <v>54</v>
      </c>
      <c r="H724" s="40">
        <v>46266</v>
      </c>
      <c r="I724" s="41" t="s">
        <v>55</v>
      </c>
      <c r="J724" s="41" t="s">
        <v>56</v>
      </c>
      <c r="K724" s="41" t="s">
        <v>83</v>
      </c>
      <c r="L724" s="41" t="s">
        <v>91</v>
      </c>
      <c r="M724" s="42" t="s">
        <v>1657</v>
      </c>
      <c r="N724" s="43" t="s">
        <v>951</v>
      </c>
    </row>
    <row r="725" spans="1:14" ht="38.25">
      <c r="A725" s="71" t="s">
        <v>1660</v>
      </c>
      <c r="B725" s="35" t="s">
        <v>1407</v>
      </c>
      <c r="C725" s="36" t="s">
        <v>1661</v>
      </c>
      <c r="D725" s="37" t="s">
        <v>53</v>
      </c>
      <c r="E725" s="37">
        <v>1</v>
      </c>
      <c r="F725" s="38">
        <v>54910</v>
      </c>
      <c r="G725" s="39" t="s">
        <v>54</v>
      </c>
      <c r="H725" s="40">
        <v>46031</v>
      </c>
      <c r="I725" s="41" t="s">
        <v>55</v>
      </c>
      <c r="J725" s="41" t="s">
        <v>56</v>
      </c>
      <c r="K725" s="41" t="s">
        <v>83</v>
      </c>
      <c r="L725" s="41" t="s">
        <v>91</v>
      </c>
      <c r="M725" s="42" t="s">
        <v>102</v>
      </c>
      <c r="N725" s="43" t="s">
        <v>951</v>
      </c>
    </row>
    <row r="726" spans="1:14" ht="38.25">
      <c r="A726" s="71" t="s">
        <v>1663</v>
      </c>
      <c r="B726" s="35" t="s">
        <v>106</v>
      </c>
      <c r="C726" s="36" t="s">
        <v>1664</v>
      </c>
      <c r="D726" s="37" t="s">
        <v>1665</v>
      </c>
      <c r="E726" s="37">
        <v>1</v>
      </c>
      <c r="F726" s="38">
        <v>60000</v>
      </c>
      <c r="G726" s="39" t="s">
        <v>54</v>
      </c>
      <c r="H726" s="40">
        <v>46266</v>
      </c>
      <c r="I726" s="41" t="s">
        <v>55</v>
      </c>
      <c r="J726" s="41" t="s">
        <v>56</v>
      </c>
      <c r="K726" s="41" t="s">
        <v>83</v>
      </c>
      <c r="L726" s="41" t="s">
        <v>91</v>
      </c>
      <c r="M726" s="42" t="s">
        <v>136</v>
      </c>
      <c r="N726" s="43" t="s">
        <v>951</v>
      </c>
    </row>
    <row r="727" spans="1:14" ht="38.25">
      <c r="A727" s="71" t="s">
        <v>1667</v>
      </c>
      <c r="B727" s="35" t="s">
        <v>106</v>
      </c>
      <c r="C727" s="59" t="s">
        <v>1668</v>
      </c>
      <c r="D727" s="37" t="s">
        <v>141</v>
      </c>
      <c r="E727" s="37">
        <v>1</v>
      </c>
      <c r="F727" s="38">
        <v>8500</v>
      </c>
      <c r="G727" s="39" t="s">
        <v>66</v>
      </c>
      <c r="H727" s="40">
        <v>46204</v>
      </c>
      <c r="I727" s="41" t="s">
        <v>55</v>
      </c>
      <c r="J727" s="41" t="s">
        <v>56</v>
      </c>
      <c r="K727" s="41" t="s">
        <v>83</v>
      </c>
      <c r="L727" s="41" t="s">
        <v>91</v>
      </c>
      <c r="M727" s="42" t="s">
        <v>1669</v>
      </c>
      <c r="N727" s="43" t="s">
        <v>951</v>
      </c>
    </row>
    <row r="728" spans="1:14" ht="38.25">
      <c r="A728" s="71" t="s">
        <v>1671</v>
      </c>
      <c r="B728" s="35" t="s">
        <v>51</v>
      </c>
      <c r="C728" s="36" t="s">
        <v>1672</v>
      </c>
      <c r="D728" s="37" t="s">
        <v>53</v>
      </c>
      <c r="E728" s="37">
        <v>4</v>
      </c>
      <c r="F728" s="38">
        <v>210000</v>
      </c>
      <c r="G728" s="39" t="s">
        <v>54</v>
      </c>
      <c r="H728" s="40">
        <v>46266</v>
      </c>
      <c r="I728" s="41" t="s">
        <v>55</v>
      </c>
      <c r="J728" s="41" t="s">
        <v>56</v>
      </c>
      <c r="K728" s="41" t="s">
        <v>83</v>
      </c>
      <c r="L728" s="41" t="s">
        <v>91</v>
      </c>
      <c r="M728" s="64" t="s">
        <v>95</v>
      </c>
      <c r="N728" s="43" t="s">
        <v>951</v>
      </c>
    </row>
    <row r="729" spans="1:14" ht="38.25">
      <c r="A729" s="71" t="s">
        <v>1674</v>
      </c>
      <c r="B729" s="35" t="s">
        <v>145</v>
      </c>
      <c r="C729" s="36" t="s">
        <v>1675</v>
      </c>
      <c r="D729" s="37" t="s">
        <v>53</v>
      </c>
      <c r="E729" s="37">
        <v>1</v>
      </c>
      <c r="F729" s="38">
        <v>100000</v>
      </c>
      <c r="G729" s="39" t="s">
        <v>54</v>
      </c>
      <c r="H729" s="40">
        <v>46266</v>
      </c>
      <c r="I729" s="41" t="s">
        <v>55</v>
      </c>
      <c r="J729" s="41" t="s">
        <v>56</v>
      </c>
      <c r="K729" s="41" t="s">
        <v>83</v>
      </c>
      <c r="L729" s="41" t="s">
        <v>91</v>
      </c>
      <c r="M729" s="42" t="s">
        <v>59</v>
      </c>
      <c r="N729" s="43" t="s">
        <v>951</v>
      </c>
    </row>
    <row r="730" spans="1:14" ht="38.25">
      <c r="A730" s="71" t="s">
        <v>1677</v>
      </c>
      <c r="B730" s="35" t="s">
        <v>233</v>
      </c>
      <c r="C730" s="36" t="s">
        <v>1678</v>
      </c>
      <c r="D730" s="37" t="s">
        <v>53</v>
      </c>
      <c r="E730" s="37">
        <v>1</v>
      </c>
      <c r="F730" s="38">
        <v>40000</v>
      </c>
      <c r="G730" s="39" t="s">
        <v>66</v>
      </c>
      <c r="H730" s="40">
        <v>46266</v>
      </c>
      <c r="I730" s="41" t="s">
        <v>55</v>
      </c>
      <c r="J730" s="41" t="s">
        <v>56</v>
      </c>
      <c r="K730" s="41" t="s">
        <v>83</v>
      </c>
      <c r="L730" s="41" t="s">
        <v>91</v>
      </c>
      <c r="M730" s="42" t="s">
        <v>109</v>
      </c>
      <c r="N730" s="43" t="s">
        <v>951</v>
      </c>
    </row>
    <row r="731" spans="1:14" ht="38.25">
      <c r="A731" s="71" t="s">
        <v>1680</v>
      </c>
      <c r="B731" s="35" t="s">
        <v>51</v>
      </c>
      <c r="C731" s="36" t="s">
        <v>1681</v>
      </c>
      <c r="D731" s="37" t="s">
        <v>53</v>
      </c>
      <c r="E731" s="37">
        <v>1</v>
      </c>
      <c r="F731" s="38">
        <v>20000</v>
      </c>
      <c r="G731" s="39" t="s">
        <v>54</v>
      </c>
      <c r="H731" s="40">
        <v>46235</v>
      </c>
      <c r="I731" s="41" t="s">
        <v>55</v>
      </c>
      <c r="J731" s="41" t="s">
        <v>56</v>
      </c>
      <c r="K731" s="41" t="s">
        <v>83</v>
      </c>
      <c r="L731" s="41" t="s">
        <v>91</v>
      </c>
      <c r="M731" s="42" t="s">
        <v>109</v>
      </c>
      <c r="N731" s="43" t="s">
        <v>951</v>
      </c>
    </row>
    <row r="732" spans="1:14" ht="38.25">
      <c r="A732" s="71" t="s">
        <v>1683</v>
      </c>
      <c r="B732" s="35" t="s">
        <v>172</v>
      </c>
      <c r="C732" s="36" t="s">
        <v>1684</v>
      </c>
      <c r="D732" s="37" t="s">
        <v>53</v>
      </c>
      <c r="E732" s="37">
        <v>1</v>
      </c>
      <c r="F732" s="38">
        <v>3000</v>
      </c>
      <c r="G732" s="39" t="s">
        <v>54</v>
      </c>
      <c r="H732" s="40">
        <v>46174</v>
      </c>
      <c r="I732" s="41" t="s">
        <v>55</v>
      </c>
      <c r="J732" s="41" t="s">
        <v>56</v>
      </c>
      <c r="K732" s="41" t="s">
        <v>83</v>
      </c>
      <c r="L732" s="41" t="s">
        <v>91</v>
      </c>
      <c r="M732" s="42" t="s">
        <v>59</v>
      </c>
      <c r="N732" s="43" t="s">
        <v>951</v>
      </c>
    </row>
    <row r="733" spans="1:14" ht="38.25">
      <c r="A733" s="71" t="s">
        <v>1686</v>
      </c>
      <c r="B733" s="35" t="s">
        <v>291</v>
      </c>
      <c r="C733" s="36" t="s">
        <v>1687</v>
      </c>
      <c r="D733" s="37" t="s">
        <v>53</v>
      </c>
      <c r="E733" s="37">
        <v>1</v>
      </c>
      <c r="F733" s="38">
        <v>3000</v>
      </c>
      <c r="G733" s="39" t="s">
        <v>54</v>
      </c>
      <c r="H733" s="40">
        <v>46174</v>
      </c>
      <c r="I733" s="41" t="s">
        <v>55</v>
      </c>
      <c r="J733" s="41" t="s">
        <v>56</v>
      </c>
      <c r="K733" s="41" t="s">
        <v>83</v>
      </c>
      <c r="L733" s="41" t="s">
        <v>91</v>
      </c>
      <c r="M733" s="42" t="s">
        <v>153</v>
      </c>
      <c r="N733" s="43" t="s">
        <v>951</v>
      </c>
    </row>
    <row r="734" spans="1:14" ht="38.25">
      <c r="A734" s="71" t="s">
        <v>1689</v>
      </c>
      <c r="B734" s="35" t="s">
        <v>172</v>
      </c>
      <c r="C734" s="36" t="s">
        <v>1690</v>
      </c>
      <c r="D734" s="37" t="s">
        <v>998</v>
      </c>
      <c r="E734" s="37">
        <v>1</v>
      </c>
      <c r="F734" s="38">
        <v>2000</v>
      </c>
      <c r="G734" s="39" t="s">
        <v>54</v>
      </c>
      <c r="H734" s="40">
        <v>46174</v>
      </c>
      <c r="I734" s="41" t="s">
        <v>55</v>
      </c>
      <c r="J734" s="41" t="s">
        <v>56</v>
      </c>
      <c r="K734" s="41" t="s">
        <v>83</v>
      </c>
      <c r="L734" s="41" t="s">
        <v>91</v>
      </c>
      <c r="M734" s="42" t="s">
        <v>148</v>
      </c>
      <c r="N734" s="43" t="s">
        <v>951</v>
      </c>
    </row>
    <row r="735" spans="1:14" ht="38.25">
      <c r="A735" s="71" t="s">
        <v>1692</v>
      </c>
      <c r="B735" s="35" t="s">
        <v>1407</v>
      </c>
      <c r="C735" s="36" t="s">
        <v>1693</v>
      </c>
      <c r="D735" s="37" t="s">
        <v>53</v>
      </c>
      <c r="E735" s="37">
        <v>100</v>
      </c>
      <c r="F735" s="38">
        <v>50000</v>
      </c>
      <c r="G735" s="39" t="s">
        <v>66</v>
      </c>
      <c r="H735" s="40">
        <v>46266</v>
      </c>
      <c r="I735" s="41" t="s">
        <v>55</v>
      </c>
      <c r="J735" s="41" t="s">
        <v>56</v>
      </c>
      <c r="K735" s="41" t="s">
        <v>83</v>
      </c>
      <c r="L735" s="41" t="s">
        <v>91</v>
      </c>
      <c r="M735" s="42" t="s">
        <v>73</v>
      </c>
      <c r="N735" s="43" t="s">
        <v>951</v>
      </c>
    </row>
    <row r="736" spans="1:14" ht="38.25">
      <c r="A736" s="71" t="s">
        <v>1695</v>
      </c>
      <c r="B736" s="71" t="s">
        <v>1407</v>
      </c>
      <c r="C736" s="36" t="s">
        <v>1696</v>
      </c>
      <c r="D736" s="72" t="s">
        <v>53</v>
      </c>
      <c r="E736" s="72">
        <v>1</v>
      </c>
      <c r="F736" s="73">
        <v>50000</v>
      </c>
      <c r="G736" s="74" t="s">
        <v>54</v>
      </c>
      <c r="H736" s="86">
        <v>46266</v>
      </c>
      <c r="I736" s="75" t="s">
        <v>55</v>
      </c>
      <c r="J736" s="75" t="s">
        <v>56</v>
      </c>
      <c r="K736" s="75" t="s">
        <v>83</v>
      </c>
      <c r="L736" s="75" t="s">
        <v>91</v>
      </c>
      <c r="M736" s="42" t="s">
        <v>102</v>
      </c>
      <c r="N736" s="69" t="s">
        <v>951</v>
      </c>
    </row>
    <row r="737" spans="1:14" ht="38.25">
      <c r="A737" s="71" t="s">
        <v>1697</v>
      </c>
      <c r="B737" s="35" t="s">
        <v>775</v>
      </c>
      <c r="C737" s="36" t="s">
        <v>1684</v>
      </c>
      <c r="D737" s="37" t="s">
        <v>53</v>
      </c>
      <c r="E737" s="37">
        <v>1</v>
      </c>
      <c r="F737" s="38">
        <v>1500</v>
      </c>
      <c r="G737" s="39" t="s">
        <v>54</v>
      </c>
      <c r="H737" s="40">
        <v>46174</v>
      </c>
      <c r="I737" s="41" t="s">
        <v>55</v>
      </c>
      <c r="J737" s="41" t="s">
        <v>56</v>
      </c>
      <c r="K737" s="41" t="s">
        <v>83</v>
      </c>
      <c r="L737" s="41" t="s">
        <v>91</v>
      </c>
      <c r="M737" s="42" t="s">
        <v>109</v>
      </c>
      <c r="N737" s="43" t="s">
        <v>951</v>
      </c>
    </row>
    <row r="738" spans="1:14" ht="38.25">
      <c r="A738" s="71" t="s">
        <v>1698</v>
      </c>
      <c r="B738" s="35" t="s">
        <v>1699</v>
      </c>
      <c r="C738" s="59" t="s">
        <v>1700</v>
      </c>
      <c r="D738" s="37" t="s">
        <v>53</v>
      </c>
      <c r="E738" s="37">
        <v>13</v>
      </c>
      <c r="F738" s="38">
        <v>80000</v>
      </c>
      <c r="G738" s="39" t="s">
        <v>54</v>
      </c>
      <c r="H738" s="40">
        <v>46266</v>
      </c>
      <c r="I738" s="41" t="s">
        <v>55</v>
      </c>
      <c r="J738" s="41" t="s">
        <v>56</v>
      </c>
      <c r="K738" s="41" t="s">
        <v>83</v>
      </c>
      <c r="L738" s="41" t="s">
        <v>91</v>
      </c>
      <c r="M738" s="42" t="s">
        <v>1701</v>
      </c>
      <c r="N738" s="43" t="s">
        <v>951</v>
      </c>
    </row>
    <row r="739" spans="1:14" ht="38.25">
      <c r="A739" s="71" t="s">
        <v>1703</v>
      </c>
      <c r="B739" s="35" t="s">
        <v>1699</v>
      </c>
      <c r="C739" s="59" t="s">
        <v>1704</v>
      </c>
      <c r="D739" s="37" t="s">
        <v>53</v>
      </c>
      <c r="E739" s="37">
        <v>13</v>
      </c>
      <c r="F739" s="38">
        <v>80000</v>
      </c>
      <c r="G739" s="39" t="s">
        <v>54</v>
      </c>
      <c r="H739" s="40">
        <v>46266</v>
      </c>
      <c r="I739" s="41" t="s">
        <v>55</v>
      </c>
      <c r="J739" s="41" t="s">
        <v>56</v>
      </c>
      <c r="K739" s="41" t="s">
        <v>83</v>
      </c>
      <c r="L739" s="41" t="s">
        <v>91</v>
      </c>
      <c r="M739" s="42" t="s">
        <v>1701</v>
      </c>
      <c r="N739" s="43" t="s">
        <v>951</v>
      </c>
    </row>
    <row r="740" spans="1:14" ht="38.25">
      <c r="A740" s="71" t="s">
        <v>1705</v>
      </c>
      <c r="B740" s="71" t="s">
        <v>64</v>
      </c>
      <c r="C740" s="59" t="s">
        <v>90</v>
      </c>
      <c r="D740" s="72" t="s">
        <v>53</v>
      </c>
      <c r="E740" s="72">
        <v>1</v>
      </c>
      <c r="F740" s="73">
        <v>1202126</v>
      </c>
      <c r="G740" s="74" t="s">
        <v>66</v>
      </c>
      <c r="H740" s="86">
        <v>46266</v>
      </c>
      <c r="I740" s="75" t="s">
        <v>55</v>
      </c>
      <c r="J740" s="75" t="s">
        <v>56</v>
      </c>
      <c r="K740" s="75" t="s">
        <v>83</v>
      </c>
      <c r="L740" s="75" t="s">
        <v>91</v>
      </c>
      <c r="M740" s="42" t="s">
        <v>85</v>
      </c>
      <c r="N740" s="69" t="s">
        <v>951</v>
      </c>
    </row>
    <row r="741" spans="1:14" ht="38.25">
      <c r="A741" s="71" t="s">
        <v>1706</v>
      </c>
      <c r="B741" s="35" t="s">
        <v>64</v>
      </c>
      <c r="C741" s="36" t="s">
        <v>1707</v>
      </c>
      <c r="D741" s="37" t="s">
        <v>53</v>
      </c>
      <c r="E741" s="37">
        <v>1</v>
      </c>
      <c r="F741" s="38">
        <v>280000</v>
      </c>
      <c r="G741" s="39" t="s">
        <v>54</v>
      </c>
      <c r="H741" s="40">
        <v>46266</v>
      </c>
      <c r="I741" s="41" t="s">
        <v>55</v>
      </c>
      <c r="J741" s="41" t="s">
        <v>56</v>
      </c>
      <c r="K741" s="41" t="s">
        <v>83</v>
      </c>
      <c r="L741" s="41" t="s">
        <v>91</v>
      </c>
      <c r="M741" s="42" t="s">
        <v>73</v>
      </c>
      <c r="N741" s="43" t="s">
        <v>951</v>
      </c>
    </row>
    <row r="742" spans="1:14" ht="38.25">
      <c r="A742" s="71" t="s">
        <v>1708</v>
      </c>
      <c r="B742" s="35" t="s">
        <v>64</v>
      </c>
      <c r="C742" s="36" t="s">
        <v>1709</v>
      </c>
      <c r="D742" s="37" t="s">
        <v>53</v>
      </c>
      <c r="E742" s="37">
        <v>1</v>
      </c>
      <c r="F742" s="38">
        <v>120000</v>
      </c>
      <c r="G742" s="39" t="s">
        <v>54</v>
      </c>
      <c r="H742" s="40">
        <v>46266</v>
      </c>
      <c r="I742" s="41" t="s">
        <v>55</v>
      </c>
      <c r="J742" s="41" t="s">
        <v>56</v>
      </c>
      <c r="K742" s="41" t="s">
        <v>83</v>
      </c>
      <c r="L742" s="41" t="s">
        <v>91</v>
      </c>
      <c r="M742" s="42" t="s">
        <v>109</v>
      </c>
      <c r="N742" s="43" t="s">
        <v>951</v>
      </c>
    </row>
    <row r="743" spans="1:14" ht="38.25">
      <c r="A743" s="71" t="s">
        <v>1710</v>
      </c>
      <c r="B743" s="35" t="s">
        <v>64</v>
      </c>
      <c r="C743" s="59" t="s">
        <v>1711</v>
      </c>
      <c r="D743" s="37" t="s">
        <v>53</v>
      </c>
      <c r="E743" s="37">
        <v>1</v>
      </c>
      <c r="F743" s="38">
        <v>40000</v>
      </c>
      <c r="G743" s="39" t="s">
        <v>66</v>
      </c>
      <c r="H743" s="40">
        <v>46266</v>
      </c>
      <c r="I743" s="41" t="s">
        <v>55</v>
      </c>
      <c r="J743" s="41" t="s">
        <v>56</v>
      </c>
      <c r="K743" s="41" t="s">
        <v>83</v>
      </c>
      <c r="L743" s="41" t="s">
        <v>91</v>
      </c>
      <c r="M743" s="42" t="s">
        <v>116</v>
      </c>
      <c r="N743" s="43" t="s">
        <v>951</v>
      </c>
    </row>
    <row r="744" spans="1:14" ht="38.25">
      <c r="A744" s="71" t="s">
        <v>1713</v>
      </c>
      <c r="B744" s="35" t="s">
        <v>64</v>
      </c>
      <c r="C744" s="59" t="s">
        <v>1714</v>
      </c>
      <c r="D744" s="37" t="s">
        <v>53</v>
      </c>
      <c r="E744" s="37">
        <v>1</v>
      </c>
      <c r="F744" s="38">
        <v>1252035.1200000001</v>
      </c>
      <c r="G744" s="39" t="s">
        <v>66</v>
      </c>
      <c r="H744" s="40">
        <v>46266</v>
      </c>
      <c r="I744" s="41" t="s">
        <v>55</v>
      </c>
      <c r="J744" s="41" t="s">
        <v>56</v>
      </c>
      <c r="K744" s="41" t="s">
        <v>131</v>
      </c>
      <c r="L744" s="41" t="s">
        <v>91</v>
      </c>
      <c r="M744" s="42" t="s">
        <v>116</v>
      </c>
      <c r="N744" s="43" t="s">
        <v>951</v>
      </c>
    </row>
    <row r="745" spans="1:14" ht="38.25">
      <c r="A745" s="71" t="s">
        <v>1715</v>
      </c>
      <c r="B745" s="35" t="s">
        <v>1049</v>
      </c>
      <c r="C745" s="36" t="s">
        <v>1716</v>
      </c>
      <c r="D745" s="37" t="s">
        <v>53</v>
      </c>
      <c r="E745" s="37">
        <v>500</v>
      </c>
      <c r="F745" s="38">
        <v>37500</v>
      </c>
      <c r="G745" s="39" t="s">
        <v>54</v>
      </c>
      <c r="H745" s="40">
        <v>46235</v>
      </c>
      <c r="I745" s="41" t="s">
        <v>55</v>
      </c>
      <c r="J745" s="41" t="s">
        <v>56</v>
      </c>
      <c r="K745" s="41" t="s">
        <v>164</v>
      </c>
      <c r="L745" s="41" t="s">
        <v>58</v>
      </c>
      <c r="M745" s="42" t="s">
        <v>148</v>
      </c>
      <c r="N745" s="43" t="s">
        <v>951</v>
      </c>
    </row>
    <row r="746" spans="1:14" ht="38.25">
      <c r="A746" s="71" t="s">
        <v>1717</v>
      </c>
      <c r="B746" s="35" t="s">
        <v>64</v>
      </c>
      <c r="C746" s="59" t="s">
        <v>1718</v>
      </c>
      <c r="D746" s="37" t="s">
        <v>53</v>
      </c>
      <c r="E746" s="37">
        <v>1</v>
      </c>
      <c r="F746" s="38">
        <v>3600000</v>
      </c>
      <c r="G746" s="39" t="s">
        <v>66</v>
      </c>
      <c r="H746" s="40">
        <v>46266</v>
      </c>
      <c r="I746" s="41" t="s">
        <v>55</v>
      </c>
      <c r="J746" s="41" t="s">
        <v>56</v>
      </c>
      <c r="K746" s="41" t="s">
        <v>164</v>
      </c>
      <c r="L746" s="41" t="s">
        <v>91</v>
      </c>
      <c r="M746" s="42" t="s">
        <v>85</v>
      </c>
      <c r="N746" s="43" t="s">
        <v>951</v>
      </c>
    </row>
    <row r="747" spans="1:14" ht="38.25">
      <c r="A747" s="71" t="s">
        <v>1720</v>
      </c>
      <c r="B747" s="35" t="s">
        <v>1049</v>
      </c>
      <c r="C747" s="36" t="s">
        <v>1721</v>
      </c>
      <c r="D747" s="37" t="s">
        <v>53</v>
      </c>
      <c r="E747" s="37">
        <v>100</v>
      </c>
      <c r="F747" s="38">
        <v>50000</v>
      </c>
      <c r="G747" s="39" t="s">
        <v>54</v>
      </c>
      <c r="H747" s="40">
        <v>46266</v>
      </c>
      <c r="I747" s="41" t="s">
        <v>55</v>
      </c>
      <c r="J747" s="41" t="s">
        <v>56</v>
      </c>
      <c r="K747" s="41" t="s">
        <v>164</v>
      </c>
      <c r="L747" s="41" t="s">
        <v>58</v>
      </c>
      <c r="M747" s="42" t="s">
        <v>136</v>
      </c>
      <c r="N747" s="43" t="s">
        <v>951</v>
      </c>
    </row>
    <row r="748" spans="1:14" ht="38.25">
      <c r="A748" s="71" t="s">
        <v>1724</v>
      </c>
      <c r="B748" s="71" t="s">
        <v>1407</v>
      </c>
      <c r="C748" s="36" t="s">
        <v>1725</v>
      </c>
      <c r="D748" s="72" t="s">
        <v>53</v>
      </c>
      <c r="E748" s="72">
        <v>1</v>
      </c>
      <c r="F748" s="73">
        <v>234146.56</v>
      </c>
      <c r="G748" s="74" t="s">
        <v>54</v>
      </c>
      <c r="H748" s="40">
        <v>46266</v>
      </c>
      <c r="I748" s="75" t="s">
        <v>101</v>
      </c>
      <c r="J748" s="41" t="s">
        <v>56</v>
      </c>
      <c r="K748" s="41" t="s">
        <v>164</v>
      </c>
      <c r="L748" s="41" t="s">
        <v>91</v>
      </c>
      <c r="M748" s="64" t="s">
        <v>95</v>
      </c>
      <c r="N748" s="69" t="s">
        <v>951</v>
      </c>
    </row>
    <row r="749" spans="1:14" ht="38.25">
      <c r="A749" s="71" t="s">
        <v>1728</v>
      </c>
      <c r="B749" s="35" t="s">
        <v>1049</v>
      </c>
      <c r="C749" s="36" t="s">
        <v>1729</v>
      </c>
      <c r="D749" s="72" t="s">
        <v>53</v>
      </c>
      <c r="E749" s="72">
        <v>2</v>
      </c>
      <c r="F749" s="73">
        <v>6089.99</v>
      </c>
      <c r="G749" s="74" t="s">
        <v>54</v>
      </c>
      <c r="H749" s="40">
        <v>46266</v>
      </c>
      <c r="I749" s="75" t="s">
        <v>55</v>
      </c>
      <c r="J749" s="75" t="s">
        <v>56</v>
      </c>
      <c r="K749" s="41" t="s">
        <v>164</v>
      </c>
      <c r="L749" s="75" t="s">
        <v>58</v>
      </c>
      <c r="M749" s="42" t="s">
        <v>153</v>
      </c>
      <c r="N749" s="43" t="s">
        <v>951</v>
      </c>
    </row>
    <row r="750" spans="1:14" ht="38.25">
      <c r="A750" s="71" t="s">
        <v>1732</v>
      </c>
      <c r="B750" s="35" t="s">
        <v>1049</v>
      </c>
      <c r="C750" s="36" t="s">
        <v>1733</v>
      </c>
      <c r="D750" s="72" t="s">
        <v>53</v>
      </c>
      <c r="E750" s="72">
        <v>60</v>
      </c>
      <c r="F750" s="73">
        <v>150000</v>
      </c>
      <c r="G750" s="74" t="s">
        <v>54</v>
      </c>
      <c r="H750" s="86">
        <v>46266</v>
      </c>
      <c r="I750" s="75" t="s">
        <v>55</v>
      </c>
      <c r="J750" s="75" t="s">
        <v>56</v>
      </c>
      <c r="K750" s="75" t="s">
        <v>164</v>
      </c>
      <c r="L750" s="75" t="s">
        <v>91</v>
      </c>
      <c r="M750" s="64" t="s">
        <v>95</v>
      </c>
      <c r="N750" s="69" t="s">
        <v>951</v>
      </c>
    </row>
    <row r="751" spans="1:14" ht="38.25">
      <c r="A751" s="71" t="s">
        <v>1734</v>
      </c>
      <c r="B751" s="35" t="s">
        <v>1049</v>
      </c>
      <c r="C751" s="36" t="s">
        <v>1735</v>
      </c>
      <c r="D751" s="37" t="s">
        <v>53</v>
      </c>
      <c r="E751" s="37">
        <v>20</v>
      </c>
      <c r="F751" s="38">
        <v>64000</v>
      </c>
      <c r="G751" s="39" t="s">
        <v>54</v>
      </c>
      <c r="H751" s="40">
        <v>46266</v>
      </c>
      <c r="I751" s="41" t="s">
        <v>55</v>
      </c>
      <c r="J751" s="41" t="s">
        <v>56</v>
      </c>
      <c r="K751" s="41" t="s">
        <v>164</v>
      </c>
      <c r="L751" s="41" t="s">
        <v>58</v>
      </c>
      <c r="M751" s="42" t="s">
        <v>59</v>
      </c>
      <c r="N751" s="43" t="s">
        <v>951</v>
      </c>
    </row>
    <row r="752" spans="1:14" ht="38.25">
      <c r="A752" s="71" t="s">
        <v>1737</v>
      </c>
      <c r="B752" s="35" t="s">
        <v>1049</v>
      </c>
      <c r="C752" s="36" t="s">
        <v>1738</v>
      </c>
      <c r="D752" s="37" t="s">
        <v>53</v>
      </c>
      <c r="E752" s="37">
        <v>100</v>
      </c>
      <c r="F752" s="38">
        <v>55000</v>
      </c>
      <c r="G752" s="39" t="s">
        <v>54</v>
      </c>
      <c r="H752" s="40">
        <v>46266</v>
      </c>
      <c r="I752" s="41" t="s">
        <v>55</v>
      </c>
      <c r="J752" s="41" t="s">
        <v>56</v>
      </c>
      <c r="K752" s="41" t="s">
        <v>164</v>
      </c>
      <c r="L752" s="41" t="s">
        <v>91</v>
      </c>
      <c r="M752" s="42" t="s">
        <v>153</v>
      </c>
      <c r="N752" s="43" t="s">
        <v>951</v>
      </c>
    </row>
    <row r="753" spans="1:14" ht="38.25">
      <c r="A753" s="71" t="s">
        <v>1739</v>
      </c>
      <c r="B753" s="35" t="s">
        <v>1049</v>
      </c>
      <c r="C753" s="36" t="s">
        <v>1740</v>
      </c>
      <c r="D753" s="37" t="s">
        <v>53</v>
      </c>
      <c r="E753" s="37">
        <v>50</v>
      </c>
      <c r="F753" s="38">
        <v>50000</v>
      </c>
      <c r="G753" s="39" t="s">
        <v>66</v>
      </c>
      <c r="H753" s="40">
        <v>46266</v>
      </c>
      <c r="I753" s="41" t="s">
        <v>55</v>
      </c>
      <c r="J753" s="41" t="s">
        <v>56</v>
      </c>
      <c r="K753" s="41" t="s">
        <v>164</v>
      </c>
      <c r="L753" s="41" t="s">
        <v>58</v>
      </c>
      <c r="M753" s="42" t="s">
        <v>59</v>
      </c>
      <c r="N753" s="43" t="s">
        <v>951</v>
      </c>
    </row>
    <row r="754" spans="1:14" ht="38.25">
      <c r="A754" s="71" t="s">
        <v>1743</v>
      </c>
      <c r="B754" s="35" t="s">
        <v>1049</v>
      </c>
      <c r="C754" s="36" t="s">
        <v>1744</v>
      </c>
      <c r="D754" s="37" t="s">
        <v>53</v>
      </c>
      <c r="E754" s="37">
        <v>30</v>
      </c>
      <c r="F754" s="38">
        <v>45300</v>
      </c>
      <c r="G754" s="39" t="s">
        <v>54</v>
      </c>
      <c r="H754" s="40">
        <v>46266</v>
      </c>
      <c r="I754" s="41" t="s">
        <v>55</v>
      </c>
      <c r="J754" s="41" t="s">
        <v>56</v>
      </c>
      <c r="K754" s="41" t="s">
        <v>164</v>
      </c>
      <c r="L754" s="41" t="s">
        <v>58</v>
      </c>
      <c r="M754" s="42" t="s">
        <v>148</v>
      </c>
      <c r="N754" s="43" t="s">
        <v>951</v>
      </c>
    </row>
    <row r="755" spans="1:14" ht="38.25">
      <c r="A755" s="71" t="s">
        <v>1745</v>
      </c>
      <c r="B755" s="35" t="s">
        <v>1049</v>
      </c>
      <c r="C755" s="36" t="s">
        <v>1746</v>
      </c>
      <c r="D755" s="37" t="s">
        <v>53</v>
      </c>
      <c r="E755" s="37">
        <v>300</v>
      </c>
      <c r="F755" s="38">
        <v>45000</v>
      </c>
      <c r="G755" s="39" t="s">
        <v>54</v>
      </c>
      <c r="H755" s="40">
        <v>46266</v>
      </c>
      <c r="I755" s="41" t="s">
        <v>55</v>
      </c>
      <c r="J755" s="41" t="s">
        <v>56</v>
      </c>
      <c r="K755" s="41" t="s">
        <v>164</v>
      </c>
      <c r="L755" s="41" t="s">
        <v>58</v>
      </c>
      <c r="M755" s="42" t="s">
        <v>136</v>
      </c>
      <c r="N755" s="43" t="s">
        <v>951</v>
      </c>
    </row>
    <row r="756" spans="1:14" ht="38.25">
      <c r="A756" s="71" t="s">
        <v>1747</v>
      </c>
      <c r="B756" s="35" t="s">
        <v>1049</v>
      </c>
      <c r="C756" s="36" t="s">
        <v>1748</v>
      </c>
      <c r="D756" s="37" t="s">
        <v>53</v>
      </c>
      <c r="E756" s="37">
        <v>20</v>
      </c>
      <c r="F756" s="38">
        <v>44220</v>
      </c>
      <c r="G756" s="39" t="s">
        <v>54</v>
      </c>
      <c r="H756" s="40">
        <v>46266</v>
      </c>
      <c r="I756" s="41" t="s">
        <v>55</v>
      </c>
      <c r="J756" s="41" t="s">
        <v>56</v>
      </c>
      <c r="K756" s="41" t="s">
        <v>164</v>
      </c>
      <c r="L756" s="41" t="s">
        <v>58</v>
      </c>
      <c r="M756" s="42" t="s">
        <v>59</v>
      </c>
      <c r="N756" s="43" t="s">
        <v>951</v>
      </c>
    </row>
    <row r="757" spans="1:14" ht="38.25">
      <c r="A757" s="71" t="s">
        <v>1749</v>
      </c>
      <c r="B757" s="35" t="s">
        <v>1049</v>
      </c>
      <c r="C757" s="36" t="s">
        <v>1750</v>
      </c>
      <c r="D757" s="37" t="s">
        <v>53</v>
      </c>
      <c r="E757" s="37">
        <v>30</v>
      </c>
      <c r="F757" s="38">
        <v>41550</v>
      </c>
      <c r="G757" s="39" t="s">
        <v>54</v>
      </c>
      <c r="H757" s="40">
        <v>46266</v>
      </c>
      <c r="I757" s="41" t="s">
        <v>55</v>
      </c>
      <c r="J757" s="41" t="s">
        <v>56</v>
      </c>
      <c r="K757" s="41" t="s">
        <v>164</v>
      </c>
      <c r="L757" s="41" t="s">
        <v>58</v>
      </c>
      <c r="M757" s="42" t="s">
        <v>148</v>
      </c>
      <c r="N757" s="43" t="s">
        <v>951</v>
      </c>
    </row>
    <row r="758" spans="1:14" ht="38.25">
      <c r="A758" s="71" t="s">
        <v>1751</v>
      </c>
      <c r="B758" s="35" t="s">
        <v>1049</v>
      </c>
      <c r="C758" s="59" t="s">
        <v>1752</v>
      </c>
      <c r="D758" s="37" t="s">
        <v>1753</v>
      </c>
      <c r="E758" s="37">
        <v>400</v>
      </c>
      <c r="F758" s="38">
        <v>40000</v>
      </c>
      <c r="G758" s="39" t="s">
        <v>66</v>
      </c>
      <c r="H758" s="40">
        <v>46266</v>
      </c>
      <c r="I758" s="41" t="s">
        <v>55</v>
      </c>
      <c r="J758" s="41" t="s">
        <v>56</v>
      </c>
      <c r="K758" s="41" t="s">
        <v>164</v>
      </c>
      <c r="L758" s="41" t="s">
        <v>58</v>
      </c>
      <c r="M758" s="42" t="s">
        <v>1754</v>
      </c>
      <c r="N758" s="43" t="s">
        <v>951</v>
      </c>
    </row>
    <row r="759" spans="1:14" ht="38.25">
      <c r="A759" s="71" t="s">
        <v>1756</v>
      </c>
      <c r="B759" s="35" t="s">
        <v>1049</v>
      </c>
      <c r="C759" s="36" t="s">
        <v>1757</v>
      </c>
      <c r="D759" s="37" t="s">
        <v>53</v>
      </c>
      <c r="E759" s="37">
        <v>800</v>
      </c>
      <c r="F759" s="38">
        <v>39600</v>
      </c>
      <c r="G759" s="39" t="s">
        <v>54</v>
      </c>
      <c r="H759" s="40">
        <v>46266</v>
      </c>
      <c r="I759" s="41" t="s">
        <v>55</v>
      </c>
      <c r="J759" s="41" t="s">
        <v>56</v>
      </c>
      <c r="K759" s="41" t="s">
        <v>164</v>
      </c>
      <c r="L759" s="41" t="s">
        <v>58</v>
      </c>
      <c r="M759" s="42" t="s">
        <v>73</v>
      </c>
      <c r="N759" s="43" t="s">
        <v>951</v>
      </c>
    </row>
    <row r="760" spans="1:14" ht="38.25">
      <c r="A760" s="71" t="s">
        <v>1759</v>
      </c>
      <c r="B760" s="35" t="s">
        <v>51</v>
      </c>
      <c r="C760" s="36" t="s">
        <v>1760</v>
      </c>
      <c r="D760" s="37" t="s">
        <v>53</v>
      </c>
      <c r="E760" s="37">
        <v>1200</v>
      </c>
      <c r="F760" s="38">
        <v>60000</v>
      </c>
      <c r="G760" s="39" t="s">
        <v>54</v>
      </c>
      <c r="H760" s="40">
        <v>46266</v>
      </c>
      <c r="I760" s="41" t="s">
        <v>55</v>
      </c>
      <c r="J760" s="41" t="s">
        <v>56</v>
      </c>
      <c r="K760" s="41" t="s">
        <v>164</v>
      </c>
      <c r="L760" s="41" t="s">
        <v>91</v>
      </c>
      <c r="M760" s="42" t="s">
        <v>109</v>
      </c>
      <c r="N760" s="43" t="s">
        <v>951</v>
      </c>
    </row>
    <row r="761" spans="1:14" ht="38.25">
      <c r="A761" s="71" t="s">
        <v>1761</v>
      </c>
      <c r="B761" s="35" t="s">
        <v>848</v>
      </c>
      <c r="C761" s="36" t="s">
        <v>1762</v>
      </c>
      <c r="D761" s="37" t="s">
        <v>1258</v>
      </c>
      <c r="E761" s="37">
        <v>1920</v>
      </c>
      <c r="F761" s="38">
        <v>57600</v>
      </c>
      <c r="G761" s="39" t="s">
        <v>54</v>
      </c>
      <c r="H761" s="40">
        <v>46266</v>
      </c>
      <c r="I761" s="41" t="s">
        <v>55</v>
      </c>
      <c r="J761" s="41" t="s">
        <v>56</v>
      </c>
      <c r="K761" s="41" t="s">
        <v>164</v>
      </c>
      <c r="L761" s="41" t="s">
        <v>91</v>
      </c>
      <c r="M761" s="64" t="s">
        <v>95</v>
      </c>
      <c r="N761" s="43" t="s">
        <v>951</v>
      </c>
    </row>
    <row r="762" spans="1:14" ht="38.25">
      <c r="A762" s="71" t="s">
        <v>1764</v>
      </c>
      <c r="B762" s="35" t="s">
        <v>848</v>
      </c>
      <c r="C762" s="36" t="s">
        <v>1765</v>
      </c>
      <c r="D762" s="37" t="s">
        <v>1258</v>
      </c>
      <c r="E762" s="37">
        <v>1600</v>
      </c>
      <c r="F762" s="38">
        <v>56000</v>
      </c>
      <c r="G762" s="39" t="s">
        <v>54</v>
      </c>
      <c r="H762" s="40">
        <v>46266</v>
      </c>
      <c r="I762" s="41" t="s">
        <v>55</v>
      </c>
      <c r="J762" s="41" t="s">
        <v>56</v>
      </c>
      <c r="K762" s="41" t="s">
        <v>164</v>
      </c>
      <c r="L762" s="41" t="s">
        <v>91</v>
      </c>
      <c r="M762" s="42" t="s">
        <v>59</v>
      </c>
      <c r="N762" s="43" t="s">
        <v>951</v>
      </c>
    </row>
    <row r="763" spans="1:14" ht="38.25">
      <c r="A763" s="71" t="s">
        <v>1766</v>
      </c>
      <c r="B763" s="35" t="s">
        <v>1049</v>
      </c>
      <c r="C763" s="36" t="s">
        <v>1767</v>
      </c>
      <c r="D763" s="37" t="s">
        <v>53</v>
      </c>
      <c r="E763" s="37">
        <v>80</v>
      </c>
      <c r="F763" s="38">
        <v>36000</v>
      </c>
      <c r="G763" s="39" t="s">
        <v>54</v>
      </c>
      <c r="H763" s="40">
        <v>46235</v>
      </c>
      <c r="I763" s="41" t="s">
        <v>55</v>
      </c>
      <c r="J763" s="41" t="s">
        <v>56</v>
      </c>
      <c r="K763" s="41" t="s">
        <v>164</v>
      </c>
      <c r="L763" s="41" t="s">
        <v>91</v>
      </c>
      <c r="M763" s="42" t="s">
        <v>59</v>
      </c>
      <c r="N763" s="43" t="s">
        <v>951</v>
      </c>
    </row>
    <row r="764" spans="1:14" ht="38.25">
      <c r="A764" s="71" t="s">
        <v>1770</v>
      </c>
      <c r="B764" s="35" t="s">
        <v>1049</v>
      </c>
      <c r="C764" s="36" t="s">
        <v>1771</v>
      </c>
      <c r="D764" s="37" t="s">
        <v>53</v>
      </c>
      <c r="E764" s="37">
        <v>18000</v>
      </c>
      <c r="F764" s="38">
        <v>32400</v>
      </c>
      <c r="G764" s="39" t="s">
        <v>54</v>
      </c>
      <c r="H764" s="40">
        <v>46235</v>
      </c>
      <c r="I764" s="41" t="s">
        <v>55</v>
      </c>
      <c r="J764" s="41" t="s">
        <v>56</v>
      </c>
      <c r="K764" s="41" t="s">
        <v>164</v>
      </c>
      <c r="L764" s="41" t="s">
        <v>58</v>
      </c>
      <c r="M764" s="42" t="s">
        <v>136</v>
      </c>
      <c r="N764" s="43" t="s">
        <v>951</v>
      </c>
    </row>
    <row r="765" spans="1:14" ht="38.25">
      <c r="A765" s="71" t="s">
        <v>1773</v>
      </c>
      <c r="B765" s="35" t="s">
        <v>1049</v>
      </c>
      <c r="C765" s="36" t="s">
        <v>1774</v>
      </c>
      <c r="D765" s="37" t="s">
        <v>1775</v>
      </c>
      <c r="E765" s="37">
        <v>1000</v>
      </c>
      <c r="F765" s="38">
        <v>30000</v>
      </c>
      <c r="G765" s="39" t="s">
        <v>54</v>
      </c>
      <c r="H765" s="40">
        <v>46235</v>
      </c>
      <c r="I765" s="41" t="s">
        <v>55</v>
      </c>
      <c r="J765" s="41" t="s">
        <v>56</v>
      </c>
      <c r="K765" s="41" t="s">
        <v>164</v>
      </c>
      <c r="L765" s="41" t="s">
        <v>58</v>
      </c>
      <c r="M765" s="42" t="s">
        <v>148</v>
      </c>
      <c r="N765" s="43" t="s">
        <v>951</v>
      </c>
    </row>
    <row r="766" spans="1:14" ht="38.25">
      <c r="A766" s="71" t="s">
        <v>1776</v>
      </c>
      <c r="B766" s="35" t="s">
        <v>1049</v>
      </c>
      <c r="C766" s="36" t="s">
        <v>945</v>
      </c>
      <c r="D766" s="37" t="s">
        <v>53</v>
      </c>
      <c r="E766" s="37">
        <v>30</v>
      </c>
      <c r="F766" s="38">
        <v>26700</v>
      </c>
      <c r="G766" s="39" t="s">
        <v>54</v>
      </c>
      <c r="H766" s="40">
        <v>46235</v>
      </c>
      <c r="I766" s="41" t="s">
        <v>55</v>
      </c>
      <c r="J766" s="41" t="s">
        <v>56</v>
      </c>
      <c r="K766" s="41" t="s">
        <v>164</v>
      </c>
      <c r="L766" s="41" t="s">
        <v>58</v>
      </c>
      <c r="M766" s="42" t="s">
        <v>109</v>
      </c>
      <c r="N766" s="43" t="s">
        <v>951</v>
      </c>
    </row>
    <row r="767" spans="1:14" ht="38.25">
      <c r="A767" s="71" t="s">
        <v>1777</v>
      </c>
      <c r="B767" s="35" t="s">
        <v>1049</v>
      </c>
      <c r="C767" s="36" t="s">
        <v>1778</v>
      </c>
      <c r="D767" s="37" t="s">
        <v>53</v>
      </c>
      <c r="E767" s="37">
        <v>450</v>
      </c>
      <c r="F767" s="38">
        <v>22500</v>
      </c>
      <c r="G767" s="39" t="s">
        <v>54</v>
      </c>
      <c r="H767" s="40">
        <v>46235</v>
      </c>
      <c r="I767" s="41" t="s">
        <v>55</v>
      </c>
      <c r="J767" s="41" t="s">
        <v>56</v>
      </c>
      <c r="K767" s="41" t="s">
        <v>164</v>
      </c>
      <c r="L767" s="41" t="s">
        <v>58</v>
      </c>
      <c r="M767" s="64" t="s">
        <v>95</v>
      </c>
      <c r="N767" s="43" t="s">
        <v>951</v>
      </c>
    </row>
    <row r="768" spans="1:14" ht="51">
      <c r="A768" s="71" t="s">
        <v>1781</v>
      </c>
      <c r="B768" s="35" t="s">
        <v>1049</v>
      </c>
      <c r="C768" s="36" t="s">
        <v>1782</v>
      </c>
      <c r="D768" s="37" t="s">
        <v>1783</v>
      </c>
      <c r="E768" s="37">
        <v>200</v>
      </c>
      <c r="F768" s="38">
        <v>22000</v>
      </c>
      <c r="G768" s="39" t="s">
        <v>54</v>
      </c>
      <c r="H768" s="40">
        <v>46266</v>
      </c>
      <c r="I768" s="41" t="s">
        <v>55</v>
      </c>
      <c r="J768" s="41" t="s">
        <v>56</v>
      </c>
      <c r="K768" s="41" t="s">
        <v>164</v>
      </c>
      <c r="L768" s="41" t="s">
        <v>58</v>
      </c>
      <c r="M768" s="42" t="s">
        <v>59</v>
      </c>
      <c r="N768" s="43" t="s">
        <v>951</v>
      </c>
    </row>
    <row r="769" spans="1:14" ht="38.25">
      <c r="A769" s="71" t="s">
        <v>1785</v>
      </c>
      <c r="B769" s="35" t="s">
        <v>1049</v>
      </c>
      <c r="C769" s="36" t="s">
        <v>1786</v>
      </c>
      <c r="D769" s="37" t="s">
        <v>53</v>
      </c>
      <c r="E769" s="37">
        <v>20</v>
      </c>
      <c r="F769" s="38">
        <v>20000</v>
      </c>
      <c r="G769" s="39" t="s">
        <v>54</v>
      </c>
      <c r="H769" s="40">
        <v>46266</v>
      </c>
      <c r="I769" s="41" t="s">
        <v>55</v>
      </c>
      <c r="J769" s="41" t="s">
        <v>56</v>
      </c>
      <c r="K769" s="41" t="s">
        <v>164</v>
      </c>
      <c r="L769" s="41" t="s">
        <v>58</v>
      </c>
      <c r="M769" s="42" t="s">
        <v>109</v>
      </c>
      <c r="N769" s="43" t="s">
        <v>951</v>
      </c>
    </row>
    <row r="770" spans="1:14" ht="38.25">
      <c r="A770" s="71" t="s">
        <v>1787</v>
      </c>
      <c r="B770" s="35" t="s">
        <v>1049</v>
      </c>
      <c r="C770" s="36" t="s">
        <v>1788</v>
      </c>
      <c r="D770" s="37" t="s">
        <v>53</v>
      </c>
      <c r="E770" s="37">
        <v>20</v>
      </c>
      <c r="F770" s="38">
        <v>20000</v>
      </c>
      <c r="G770" s="39" t="s">
        <v>54</v>
      </c>
      <c r="H770" s="40">
        <v>46266</v>
      </c>
      <c r="I770" s="41" t="s">
        <v>55</v>
      </c>
      <c r="J770" s="41" t="s">
        <v>56</v>
      </c>
      <c r="K770" s="41" t="s">
        <v>164</v>
      </c>
      <c r="L770" s="41" t="s">
        <v>58</v>
      </c>
      <c r="M770" s="42" t="s">
        <v>109</v>
      </c>
      <c r="N770" s="43" t="s">
        <v>951</v>
      </c>
    </row>
    <row r="771" spans="1:14" ht="38.25">
      <c r="A771" s="71" t="s">
        <v>1789</v>
      </c>
      <c r="B771" s="35" t="s">
        <v>1049</v>
      </c>
      <c r="C771" s="36" t="s">
        <v>1790</v>
      </c>
      <c r="D771" s="37" t="s">
        <v>1791</v>
      </c>
      <c r="E771" s="37">
        <v>300</v>
      </c>
      <c r="F771" s="38">
        <v>17736</v>
      </c>
      <c r="G771" s="39" t="s">
        <v>54</v>
      </c>
      <c r="H771" s="40">
        <v>46235</v>
      </c>
      <c r="I771" s="41" t="s">
        <v>55</v>
      </c>
      <c r="J771" s="41" t="s">
        <v>56</v>
      </c>
      <c r="K771" s="41" t="s">
        <v>164</v>
      </c>
      <c r="L771" s="41" t="s">
        <v>58</v>
      </c>
      <c r="M771" s="42" t="s">
        <v>148</v>
      </c>
      <c r="N771" s="43" t="s">
        <v>951</v>
      </c>
    </row>
    <row r="772" spans="1:14" ht="38.25">
      <c r="A772" s="71" t="s">
        <v>1793</v>
      </c>
      <c r="B772" s="35" t="s">
        <v>1049</v>
      </c>
      <c r="C772" s="36" t="s">
        <v>1794</v>
      </c>
      <c r="D772" s="37" t="s">
        <v>53</v>
      </c>
      <c r="E772" s="37">
        <v>30</v>
      </c>
      <c r="F772" s="38">
        <v>15000</v>
      </c>
      <c r="G772" s="39" t="s">
        <v>54</v>
      </c>
      <c r="H772" s="40">
        <v>46235</v>
      </c>
      <c r="I772" s="41" t="s">
        <v>55</v>
      </c>
      <c r="J772" s="41" t="s">
        <v>56</v>
      </c>
      <c r="K772" s="41" t="s">
        <v>164</v>
      </c>
      <c r="L772" s="41" t="s">
        <v>58</v>
      </c>
      <c r="M772" s="42" t="s">
        <v>59</v>
      </c>
      <c r="N772" s="43" t="s">
        <v>951</v>
      </c>
    </row>
    <row r="773" spans="1:14" ht="38.25">
      <c r="A773" s="71" t="s">
        <v>1797</v>
      </c>
      <c r="B773" s="35" t="s">
        <v>1049</v>
      </c>
      <c r="C773" s="36" t="s">
        <v>251</v>
      </c>
      <c r="D773" s="37" t="s">
        <v>53</v>
      </c>
      <c r="E773" s="37">
        <v>50</v>
      </c>
      <c r="F773" s="38">
        <v>15000</v>
      </c>
      <c r="G773" s="39" t="s">
        <v>54</v>
      </c>
      <c r="H773" s="40">
        <v>46235</v>
      </c>
      <c r="I773" s="41" t="s">
        <v>55</v>
      </c>
      <c r="J773" s="41" t="s">
        <v>56</v>
      </c>
      <c r="K773" s="41" t="s">
        <v>164</v>
      </c>
      <c r="L773" s="41" t="s">
        <v>58</v>
      </c>
      <c r="M773" s="42" t="s">
        <v>153</v>
      </c>
      <c r="N773" s="43" t="s">
        <v>951</v>
      </c>
    </row>
    <row r="774" spans="1:14" ht="38.25">
      <c r="A774" s="71" t="s">
        <v>1798</v>
      </c>
      <c r="B774" s="35" t="s">
        <v>1049</v>
      </c>
      <c r="C774" s="36" t="s">
        <v>806</v>
      </c>
      <c r="D774" s="37" t="s">
        <v>53</v>
      </c>
      <c r="E774" s="37">
        <v>1500</v>
      </c>
      <c r="F774" s="38">
        <v>15000</v>
      </c>
      <c r="G774" s="39" t="s">
        <v>54</v>
      </c>
      <c r="H774" s="40">
        <v>46235</v>
      </c>
      <c r="I774" s="41" t="s">
        <v>55</v>
      </c>
      <c r="J774" s="41" t="s">
        <v>56</v>
      </c>
      <c r="K774" s="41" t="s">
        <v>164</v>
      </c>
      <c r="L774" s="41" t="s">
        <v>58</v>
      </c>
      <c r="M774" s="42" t="s">
        <v>109</v>
      </c>
      <c r="N774" s="43" t="s">
        <v>951</v>
      </c>
    </row>
    <row r="775" spans="1:14" ht="38.25">
      <c r="A775" s="71" t="s">
        <v>1799</v>
      </c>
      <c r="B775" s="35" t="s">
        <v>1049</v>
      </c>
      <c r="C775" s="36" t="s">
        <v>1800</v>
      </c>
      <c r="D775" s="37" t="s">
        <v>53</v>
      </c>
      <c r="E775" s="37">
        <v>70</v>
      </c>
      <c r="F775" s="38">
        <v>14000</v>
      </c>
      <c r="G775" s="39" t="s">
        <v>54</v>
      </c>
      <c r="H775" s="40">
        <v>46235</v>
      </c>
      <c r="I775" s="41" t="s">
        <v>55</v>
      </c>
      <c r="J775" s="41" t="s">
        <v>56</v>
      </c>
      <c r="K775" s="41" t="s">
        <v>164</v>
      </c>
      <c r="L775" s="41" t="s">
        <v>58</v>
      </c>
      <c r="M775" s="42" t="s">
        <v>109</v>
      </c>
      <c r="N775" s="43" t="s">
        <v>951</v>
      </c>
    </row>
    <row r="776" spans="1:14" ht="38.25">
      <c r="A776" s="71" t="s">
        <v>1801</v>
      </c>
      <c r="B776" s="35" t="s">
        <v>1049</v>
      </c>
      <c r="C776" s="36" t="s">
        <v>1802</v>
      </c>
      <c r="D776" s="37" t="s">
        <v>53</v>
      </c>
      <c r="E776" s="37">
        <v>250</v>
      </c>
      <c r="F776" s="38">
        <v>13250</v>
      </c>
      <c r="G776" s="39" t="s">
        <v>54</v>
      </c>
      <c r="H776" s="40">
        <v>46235</v>
      </c>
      <c r="I776" s="41" t="s">
        <v>55</v>
      </c>
      <c r="J776" s="41" t="s">
        <v>56</v>
      </c>
      <c r="K776" s="41" t="s">
        <v>164</v>
      </c>
      <c r="L776" s="41" t="s">
        <v>58</v>
      </c>
      <c r="M776" s="42" t="s">
        <v>136</v>
      </c>
      <c r="N776" s="43" t="s">
        <v>951</v>
      </c>
    </row>
    <row r="777" spans="1:14" ht="38.25">
      <c r="A777" s="71" t="s">
        <v>1803</v>
      </c>
      <c r="B777" s="35" t="s">
        <v>1049</v>
      </c>
      <c r="C777" s="36" t="s">
        <v>1804</v>
      </c>
      <c r="D777" s="37" t="s">
        <v>53</v>
      </c>
      <c r="E777" s="37">
        <v>1000</v>
      </c>
      <c r="F777" s="38">
        <v>12990</v>
      </c>
      <c r="G777" s="39" t="s">
        <v>54</v>
      </c>
      <c r="H777" s="40">
        <v>46235</v>
      </c>
      <c r="I777" s="41" t="s">
        <v>55</v>
      </c>
      <c r="J777" s="41" t="s">
        <v>56</v>
      </c>
      <c r="K777" s="41" t="s">
        <v>164</v>
      </c>
      <c r="L777" s="41" t="s">
        <v>58</v>
      </c>
      <c r="M777" s="64" t="s">
        <v>95</v>
      </c>
      <c r="N777" s="43" t="s">
        <v>951</v>
      </c>
    </row>
    <row r="778" spans="1:14" ht="38.25">
      <c r="A778" s="71" t="s">
        <v>1805</v>
      </c>
      <c r="B778" s="35" t="s">
        <v>1049</v>
      </c>
      <c r="C778" s="36" t="s">
        <v>628</v>
      </c>
      <c r="D778" s="37" t="s">
        <v>53</v>
      </c>
      <c r="E778" s="37">
        <v>50</v>
      </c>
      <c r="F778" s="38">
        <v>11100</v>
      </c>
      <c r="G778" s="39" t="s">
        <v>54</v>
      </c>
      <c r="H778" s="40">
        <v>46235</v>
      </c>
      <c r="I778" s="41" t="s">
        <v>55</v>
      </c>
      <c r="J778" s="41" t="s">
        <v>56</v>
      </c>
      <c r="K778" s="41" t="s">
        <v>164</v>
      </c>
      <c r="L778" s="41" t="s">
        <v>58</v>
      </c>
      <c r="M778" s="42" t="s">
        <v>136</v>
      </c>
      <c r="N778" s="43" t="s">
        <v>951</v>
      </c>
    </row>
    <row r="779" spans="1:14" ht="38.25">
      <c r="A779" s="71" t="s">
        <v>1806</v>
      </c>
      <c r="B779" s="35" t="s">
        <v>1049</v>
      </c>
      <c r="C779" s="36" t="s">
        <v>1807</v>
      </c>
      <c r="D779" s="37" t="s">
        <v>53</v>
      </c>
      <c r="E779" s="37">
        <v>100</v>
      </c>
      <c r="F779" s="38">
        <v>10000</v>
      </c>
      <c r="G779" s="39" t="s">
        <v>54</v>
      </c>
      <c r="H779" s="40">
        <v>46235</v>
      </c>
      <c r="I779" s="41" t="s">
        <v>55</v>
      </c>
      <c r="J779" s="41" t="s">
        <v>56</v>
      </c>
      <c r="K779" s="41" t="s">
        <v>164</v>
      </c>
      <c r="L779" s="41" t="s">
        <v>58</v>
      </c>
      <c r="M779" s="42" t="s">
        <v>109</v>
      </c>
      <c r="N779" s="43" t="s">
        <v>951</v>
      </c>
    </row>
    <row r="780" spans="1:14" ht="38.25">
      <c r="A780" s="71" t="s">
        <v>1809</v>
      </c>
      <c r="B780" s="35" t="s">
        <v>1049</v>
      </c>
      <c r="C780" s="36" t="s">
        <v>1810</v>
      </c>
      <c r="D780" s="37" t="s">
        <v>53</v>
      </c>
      <c r="E780" s="37">
        <v>100</v>
      </c>
      <c r="F780" s="38">
        <v>10000</v>
      </c>
      <c r="G780" s="39" t="s">
        <v>54</v>
      </c>
      <c r="H780" s="40">
        <v>46204</v>
      </c>
      <c r="I780" s="41" t="s">
        <v>55</v>
      </c>
      <c r="J780" s="41" t="s">
        <v>56</v>
      </c>
      <c r="K780" s="41" t="s">
        <v>164</v>
      </c>
      <c r="L780" s="41" t="s">
        <v>58</v>
      </c>
      <c r="M780" s="42" t="s">
        <v>153</v>
      </c>
      <c r="N780" s="43" t="s">
        <v>951</v>
      </c>
    </row>
    <row r="781" spans="1:14" ht="38.25">
      <c r="A781" s="71" t="s">
        <v>1811</v>
      </c>
      <c r="B781" s="35" t="s">
        <v>1049</v>
      </c>
      <c r="C781" s="36" t="s">
        <v>1812</v>
      </c>
      <c r="D781" s="37" t="s">
        <v>53</v>
      </c>
      <c r="E781" s="37">
        <v>4000</v>
      </c>
      <c r="F781" s="38">
        <v>10000</v>
      </c>
      <c r="G781" s="39" t="s">
        <v>54</v>
      </c>
      <c r="H781" s="40">
        <v>46204</v>
      </c>
      <c r="I781" s="41" t="s">
        <v>55</v>
      </c>
      <c r="J781" s="41" t="s">
        <v>56</v>
      </c>
      <c r="K781" s="41" t="s">
        <v>164</v>
      </c>
      <c r="L781" s="41" t="s">
        <v>58</v>
      </c>
      <c r="M781" s="42" t="s">
        <v>109</v>
      </c>
      <c r="N781" s="43" t="s">
        <v>951</v>
      </c>
    </row>
    <row r="782" spans="1:14" ht="38.25">
      <c r="A782" s="71" t="s">
        <v>1813</v>
      </c>
      <c r="B782" s="35" t="s">
        <v>1049</v>
      </c>
      <c r="C782" s="36" t="s">
        <v>1814</v>
      </c>
      <c r="D782" s="37" t="s">
        <v>53</v>
      </c>
      <c r="E782" s="37">
        <v>25</v>
      </c>
      <c r="F782" s="38">
        <v>10000</v>
      </c>
      <c r="G782" s="39" t="s">
        <v>54</v>
      </c>
      <c r="H782" s="40">
        <v>46204</v>
      </c>
      <c r="I782" s="41" t="s">
        <v>55</v>
      </c>
      <c r="J782" s="41" t="s">
        <v>56</v>
      </c>
      <c r="K782" s="41" t="s">
        <v>164</v>
      </c>
      <c r="L782" s="41" t="s">
        <v>58</v>
      </c>
      <c r="M782" s="42" t="s">
        <v>73</v>
      </c>
      <c r="N782" s="43" t="s">
        <v>951</v>
      </c>
    </row>
    <row r="783" spans="1:14" ht="38.25">
      <c r="A783" s="71" t="s">
        <v>1816</v>
      </c>
      <c r="B783" s="35" t="s">
        <v>1049</v>
      </c>
      <c r="C783" s="36" t="s">
        <v>1817</v>
      </c>
      <c r="D783" s="37" t="s">
        <v>53</v>
      </c>
      <c r="E783" s="37">
        <v>4000</v>
      </c>
      <c r="F783" s="38">
        <v>9400</v>
      </c>
      <c r="G783" s="39" t="s">
        <v>54</v>
      </c>
      <c r="H783" s="40">
        <v>46204</v>
      </c>
      <c r="I783" s="41" t="s">
        <v>55</v>
      </c>
      <c r="J783" s="41" t="s">
        <v>56</v>
      </c>
      <c r="K783" s="41" t="s">
        <v>164</v>
      </c>
      <c r="L783" s="41" t="s">
        <v>58</v>
      </c>
      <c r="M783" s="42" t="s">
        <v>109</v>
      </c>
      <c r="N783" s="43" t="s">
        <v>951</v>
      </c>
    </row>
    <row r="784" spans="1:14" ht="38.25">
      <c r="A784" s="71" t="s">
        <v>1818</v>
      </c>
      <c r="B784" s="35" t="s">
        <v>1049</v>
      </c>
      <c r="C784" s="36" t="s">
        <v>1819</v>
      </c>
      <c r="D784" s="37" t="s">
        <v>53</v>
      </c>
      <c r="E784" s="37">
        <v>50</v>
      </c>
      <c r="F784" s="38">
        <v>9000</v>
      </c>
      <c r="G784" s="39" t="s">
        <v>54</v>
      </c>
      <c r="H784" s="40">
        <v>46204</v>
      </c>
      <c r="I784" s="41" t="s">
        <v>55</v>
      </c>
      <c r="J784" s="41" t="s">
        <v>56</v>
      </c>
      <c r="K784" s="41" t="s">
        <v>164</v>
      </c>
      <c r="L784" s="41" t="s">
        <v>58</v>
      </c>
      <c r="M784" s="42" t="s">
        <v>136</v>
      </c>
      <c r="N784" s="43" t="s">
        <v>951</v>
      </c>
    </row>
    <row r="785" spans="1:14" ht="38.25">
      <c r="A785" s="71" t="s">
        <v>1822</v>
      </c>
      <c r="B785" s="35" t="s">
        <v>1049</v>
      </c>
      <c r="C785" s="36" t="s">
        <v>1823</v>
      </c>
      <c r="D785" s="37" t="s">
        <v>53</v>
      </c>
      <c r="E785" s="37">
        <v>50</v>
      </c>
      <c r="F785" s="38">
        <v>9000</v>
      </c>
      <c r="G785" s="39" t="s">
        <v>54</v>
      </c>
      <c r="H785" s="40">
        <v>46204</v>
      </c>
      <c r="I785" s="41" t="s">
        <v>55</v>
      </c>
      <c r="J785" s="41" t="s">
        <v>56</v>
      </c>
      <c r="K785" s="41" t="s">
        <v>164</v>
      </c>
      <c r="L785" s="41" t="s">
        <v>58</v>
      </c>
      <c r="M785" s="42" t="s">
        <v>136</v>
      </c>
      <c r="N785" s="43" t="s">
        <v>951</v>
      </c>
    </row>
    <row r="786" spans="1:14" ht="38.25">
      <c r="A786" s="71" t="s">
        <v>1824</v>
      </c>
      <c r="B786" s="35" t="s">
        <v>1049</v>
      </c>
      <c r="C786" s="36" t="s">
        <v>1825</v>
      </c>
      <c r="D786" s="37" t="s">
        <v>1826</v>
      </c>
      <c r="E786" s="37">
        <v>600</v>
      </c>
      <c r="F786" s="38">
        <v>8400</v>
      </c>
      <c r="G786" s="39" t="s">
        <v>54</v>
      </c>
      <c r="H786" s="40">
        <v>46204</v>
      </c>
      <c r="I786" s="41" t="s">
        <v>55</v>
      </c>
      <c r="J786" s="41" t="s">
        <v>56</v>
      </c>
      <c r="K786" s="41" t="s">
        <v>164</v>
      </c>
      <c r="L786" s="41" t="s">
        <v>58</v>
      </c>
      <c r="M786" s="42" t="s">
        <v>73</v>
      </c>
      <c r="N786" s="43" t="s">
        <v>951</v>
      </c>
    </row>
    <row r="787" spans="1:14" ht="38.25">
      <c r="A787" s="71" t="s">
        <v>1827</v>
      </c>
      <c r="B787" s="35" t="s">
        <v>1049</v>
      </c>
      <c r="C787" s="36" t="s">
        <v>1828</v>
      </c>
      <c r="D787" s="37" t="s">
        <v>53</v>
      </c>
      <c r="E787" s="37">
        <v>200</v>
      </c>
      <c r="F787" s="38">
        <v>8400</v>
      </c>
      <c r="G787" s="39" t="s">
        <v>54</v>
      </c>
      <c r="H787" s="40">
        <v>46204</v>
      </c>
      <c r="I787" s="41" t="s">
        <v>55</v>
      </c>
      <c r="J787" s="41" t="s">
        <v>56</v>
      </c>
      <c r="K787" s="41" t="s">
        <v>164</v>
      </c>
      <c r="L787" s="41" t="s">
        <v>58</v>
      </c>
      <c r="M787" s="42" t="s">
        <v>153</v>
      </c>
      <c r="N787" s="43" t="s">
        <v>951</v>
      </c>
    </row>
    <row r="788" spans="1:14" ht="38.25">
      <c r="A788" s="71" t="s">
        <v>1829</v>
      </c>
      <c r="B788" s="35" t="s">
        <v>1049</v>
      </c>
      <c r="C788" s="36" t="s">
        <v>1830</v>
      </c>
      <c r="D788" s="37" t="s">
        <v>53</v>
      </c>
      <c r="E788" s="37">
        <v>1500</v>
      </c>
      <c r="F788" s="38">
        <v>8355</v>
      </c>
      <c r="G788" s="39" t="s">
        <v>54</v>
      </c>
      <c r="H788" s="40">
        <v>46204</v>
      </c>
      <c r="I788" s="41" t="s">
        <v>55</v>
      </c>
      <c r="J788" s="41" t="s">
        <v>56</v>
      </c>
      <c r="K788" s="41" t="s">
        <v>164</v>
      </c>
      <c r="L788" s="41" t="s">
        <v>58</v>
      </c>
      <c r="M788" s="42" t="s">
        <v>148</v>
      </c>
      <c r="N788" s="43" t="s">
        <v>951</v>
      </c>
    </row>
    <row r="789" spans="1:14" ht="38.25">
      <c r="A789" s="71" t="s">
        <v>1831</v>
      </c>
      <c r="B789" s="35" t="s">
        <v>1049</v>
      </c>
      <c r="C789" s="36" t="s">
        <v>1832</v>
      </c>
      <c r="D789" s="37" t="s">
        <v>53</v>
      </c>
      <c r="E789" s="37">
        <v>50</v>
      </c>
      <c r="F789" s="38">
        <v>8049.5</v>
      </c>
      <c r="G789" s="39" t="s">
        <v>54</v>
      </c>
      <c r="H789" s="40">
        <v>46204</v>
      </c>
      <c r="I789" s="41" t="s">
        <v>55</v>
      </c>
      <c r="J789" s="41" t="s">
        <v>56</v>
      </c>
      <c r="K789" s="41" t="s">
        <v>164</v>
      </c>
      <c r="L789" s="41" t="s">
        <v>58</v>
      </c>
      <c r="M789" s="42" t="s">
        <v>153</v>
      </c>
      <c r="N789" s="43" t="s">
        <v>951</v>
      </c>
    </row>
    <row r="790" spans="1:14" ht="38.25">
      <c r="A790" s="71" t="s">
        <v>1834</v>
      </c>
      <c r="B790" s="35" t="s">
        <v>1049</v>
      </c>
      <c r="C790" s="36" t="s">
        <v>1835</v>
      </c>
      <c r="D790" s="37" t="s">
        <v>53</v>
      </c>
      <c r="E790" s="37">
        <v>500</v>
      </c>
      <c r="F790" s="38">
        <v>8000</v>
      </c>
      <c r="G790" s="39" t="s">
        <v>54</v>
      </c>
      <c r="H790" s="40">
        <v>46204</v>
      </c>
      <c r="I790" s="41" t="s">
        <v>55</v>
      </c>
      <c r="J790" s="41" t="s">
        <v>56</v>
      </c>
      <c r="K790" s="41" t="s">
        <v>164</v>
      </c>
      <c r="L790" s="41" t="s">
        <v>58</v>
      </c>
      <c r="M790" s="42" t="s">
        <v>136</v>
      </c>
      <c r="N790" s="43" t="s">
        <v>951</v>
      </c>
    </row>
    <row r="791" spans="1:14" ht="38.25">
      <c r="A791" s="71" t="s">
        <v>1836</v>
      </c>
      <c r="B791" s="35" t="s">
        <v>1049</v>
      </c>
      <c r="C791" s="36" t="s">
        <v>1837</v>
      </c>
      <c r="D791" s="37" t="s">
        <v>53</v>
      </c>
      <c r="E791" s="37">
        <v>300</v>
      </c>
      <c r="F791" s="38">
        <v>7800</v>
      </c>
      <c r="G791" s="39" t="s">
        <v>54</v>
      </c>
      <c r="H791" s="40">
        <v>46204</v>
      </c>
      <c r="I791" s="41" t="s">
        <v>55</v>
      </c>
      <c r="J791" s="41" t="s">
        <v>56</v>
      </c>
      <c r="K791" s="41" t="s">
        <v>164</v>
      </c>
      <c r="L791" s="41" t="s">
        <v>58</v>
      </c>
      <c r="M791" s="42" t="s">
        <v>1838</v>
      </c>
      <c r="N791" s="43" t="s">
        <v>951</v>
      </c>
    </row>
    <row r="792" spans="1:14" ht="38.25">
      <c r="A792" s="71" t="s">
        <v>1839</v>
      </c>
      <c r="B792" s="35" t="s">
        <v>1049</v>
      </c>
      <c r="C792" s="36" t="s">
        <v>1840</v>
      </c>
      <c r="D792" s="37" t="s">
        <v>53</v>
      </c>
      <c r="E792" s="37">
        <v>2000</v>
      </c>
      <c r="F792" s="38">
        <v>7600</v>
      </c>
      <c r="G792" s="39" t="s">
        <v>54</v>
      </c>
      <c r="H792" s="40">
        <v>46204</v>
      </c>
      <c r="I792" s="41" t="s">
        <v>55</v>
      </c>
      <c r="J792" s="41" t="s">
        <v>56</v>
      </c>
      <c r="K792" s="41" t="s">
        <v>164</v>
      </c>
      <c r="L792" s="41" t="s">
        <v>58</v>
      </c>
      <c r="M792" s="42" t="s">
        <v>73</v>
      </c>
      <c r="N792" s="43" t="s">
        <v>951</v>
      </c>
    </row>
    <row r="793" spans="1:14" ht="38.25">
      <c r="A793" s="71" t="s">
        <v>1841</v>
      </c>
      <c r="B793" s="35" t="s">
        <v>1049</v>
      </c>
      <c r="C793" s="36" t="s">
        <v>1842</v>
      </c>
      <c r="D793" s="37" t="s">
        <v>53</v>
      </c>
      <c r="E793" s="37">
        <v>1500</v>
      </c>
      <c r="F793" s="38">
        <v>7500</v>
      </c>
      <c r="G793" s="39" t="s">
        <v>54</v>
      </c>
      <c r="H793" s="40">
        <v>46204</v>
      </c>
      <c r="I793" s="41" t="s">
        <v>55</v>
      </c>
      <c r="J793" s="41" t="s">
        <v>56</v>
      </c>
      <c r="K793" s="41" t="s">
        <v>164</v>
      </c>
      <c r="L793" s="41" t="s">
        <v>58</v>
      </c>
      <c r="M793" s="42" t="s">
        <v>136</v>
      </c>
      <c r="N793" s="43" t="s">
        <v>951</v>
      </c>
    </row>
    <row r="794" spans="1:14" ht="38.25">
      <c r="A794" s="71" t="s">
        <v>1843</v>
      </c>
      <c r="B794" s="35" t="s">
        <v>291</v>
      </c>
      <c r="C794" s="36" t="s">
        <v>1844</v>
      </c>
      <c r="D794" s="37" t="s">
        <v>53</v>
      </c>
      <c r="E794" s="37">
        <v>1</v>
      </c>
      <c r="F794" s="38">
        <v>20000</v>
      </c>
      <c r="G794" s="39" t="s">
        <v>54</v>
      </c>
      <c r="H794" s="40">
        <v>46235</v>
      </c>
      <c r="I794" s="41" t="s">
        <v>55</v>
      </c>
      <c r="J794" s="41" t="s">
        <v>56</v>
      </c>
      <c r="K794" s="41" t="s">
        <v>164</v>
      </c>
      <c r="L794" s="41" t="s">
        <v>91</v>
      </c>
      <c r="M794" s="42" t="s">
        <v>148</v>
      </c>
      <c r="N794" s="43" t="s">
        <v>951</v>
      </c>
    </row>
    <row r="795" spans="1:14" ht="38.25">
      <c r="A795" s="71" t="s">
        <v>1845</v>
      </c>
      <c r="B795" s="35" t="s">
        <v>1049</v>
      </c>
      <c r="C795" s="36" t="s">
        <v>1846</v>
      </c>
      <c r="D795" s="72" t="s">
        <v>53</v>
      </c>
      <c r="E795" s="72">
        <v>10</v>
      </c>
      <c r="F795" s="73">
        <v>7500</v>
      </c>
      <c r="G795" s="74" t="s">
        <v>54</v>
      </c>
      <c r="H795" s="86">
        <v>46266</v>
      </c>
      <c r="I795" s="75" t="s">
        <v>55</v>
      </c>
      <c r="J795" s="75" t="s">
        <v>56</v>
      </c>
      <c r="K795" s="75" t="s">
        <v>164</v>
      </c>
      <c r="L795" s="75" t="s">
        <v>91</v>
      </c>
      <c r="M795" s="64" t="s">
        <v>73</v>
      </c>
      <c r="N795" s="69" t="s">
        <v>951</v>
      </c>
    </row>
    <row r="796" spans="1:14" ht="38.25">
      <c r="A796" s="71" t="s">
        <v>1847</v>
      </c>
      <c r="B796" s="35" t="s">
        <v>250</v>
      </c>
      <c r="C796" s="36" t="s">
        <v>1848</v>
      </c>
      <c r="D796" s="37" t="s">
        <v>53</v>
      </c>
      <c r="E796" s="37">
        <v>2000</v>
      </c>
      <c r="F796" s="38">
        <v>18000</v>
      </c>
      <c r="G796" s="39" t="s">
        <v>54</v>
      </c>
      <c r="H796" s="40">
        <v>46235</v>
      </c>
      <c r="I796" s="41" t="s">
        <v>55</v>
      </c>
      <c r="J796" s="41" t="s">
        <v>56</v>
      </c>
      <c r="K796" s="41" t="s">
        <v>164</v>
      </c>
      <c r="L796" s="41" t="s">
        <v>58</v>
      </c>
      <c r="M796" s="64" t="s">
        <v>95</v>
      </c>
      <c r="N796" s="43" t="s">
        <v>951</v>
      </c>
    </row>
    <row r="797" spans="1:14" ht="38.25">
      <c r="A797" s="71" t="s">
        <v>1850</v>
      </c>
      <c r="B797" s="35" t="s">
        <v>1049</v>
      </c>
      <c r="C797" s="36" t="s">
        <v>1851</v>
      </c>
      <c r="D797" s="37" t="s">
        <v>53</v>
      </c>
      <c r="E797" s="37">
        <v>4000</v>
      </c>
      <c r="F797" s="38">
        <v>7200</v>
      </c>
      <c r="G797" s="39" t="s">
        <v>54</v>
      </c>
      <c r="H797" s="40">
        <v>46204</v>
      </c>
      <c r="I797" s="41" t="s">
        <v>55</v>
      </c>
      <c r="J797" s="41" t="s">
        <v>56</v>
      </c>
      <c r="K797" s="41" t="s">
        <v>164</v>
      </c>
      <c r="L797" s="41" t="s">
        <v>58</v>
      </c>
      <c r="M797" s="42" t="s">
        <v>109</v>
      </c>
      <c r="N797" s="43" t="s">
        <v>951</v>
      </c>
    </row>
    <row r="798" spans="1:14" ht="38.25">
      <c r="A798" s="71" t="s">
        <v>1852</v>
      </c>
      <c r="B798" s="35" t="s">
        <v>1049</v>
      </c>
      <c r="C798" s="36" t="s">
        <v>722</v>
      </c>
      <c r="D798" s="37" t="s">
        <v>53</v>
      </c>
      <c r="E798" s="37">
        <v>750</v>
      </c>
      <c r="F798" s="38">
        <v>7125</v>
      </c>
      <c r="G798" s="39" t="s">
        <v>54</v>
      </c>
      <c r="H798" s="40">
        <v>46204</v>
      </c>
      <c r="I798" s="41" t="s">
        <v>55</v>
      </c>
      <c r="J798" s="41" t="s">
        <v>56</v>
      </c>
      <c r="K798" s="41" t="s">
        <v>164</v>
      </c>
      <c r="L798" s="41" t="s">
        <v>58</v>
      </c>
      <c r="M798" s="42" t="s">
        <v>148</v>
      </c>
      <c r="N798" s="43" t="s">
        <v>951</v>
      </c>
    </row>
    <row r="799" spans="1:14" ht="38.25">
      <c r="A799" s="71" t="s">
        <v>1853</v>
      </c>
      <c r="B799" s="35" t="s">
        <v>1049</v>
      </c>
      <c r="C799" s="36" t="s">
        <v>1854</v>
      </c>
      <c r="D799" s="37" t="s">
        <v>53</v>
      </c>
      <c r="E799" s="37">
        <v>60</v>
      </c>
      <c r="F799" s="38">
        <v>6953.4</v>
      </c>
      <c r="G799" s="39" t="s">
        <v>54</v>
      </c>
      <c r="H799" s="40">
        <v>46204</v>
      </c>
      <c r="I799" s="41" t="s">
        <v>55</v>
      </c>
      <c r="J799" s="41" t="s">
        <v>56</v>
      </c>
      <c r="K799" s="41" t="s">
        <v>164</v>
      </c>
      <c r="L799" s="41" t="s">
        <v>58</v>
      </c>
      <c r="M799" s="42" t="s">
        <v>59</v>
      </c>
      <c r="N799" s="43" t="s">
        <v>951</v>
      </c>
    </row>
    <row r="800" spans="1:14" ht="38.25">
      <c r="A800" s="71" t="s">
        <v>1855</v>
      </c>
      <c r="B800" s="35" t="s">
        <v>1049</v>
      </c>
      <c r="C800" s="36" t="s">
        <v>1856</v>
      </c>
      <c r="D800" s="37" t="s">
        <v>1857</v>
      </c>
      <c r="E800" s="37">
        <v>300</v>
      </c>
      <c r="F800" s="38">
        <v>6600</v>
      </c>
      <c r="G800" s="39" t="s">
        <v>54</v>
      </c>
      <c r="H800" s="40">
        <v>46204</v>
      </c>
      <c r="I800" s="41" t="s">
        <v>55</v>
      </c>
      <c r="J800" s="41" t="s">
        <v>56</v>
      </c>
      <c r="K800" s="41" t="s">
        <v>164</v>
      </c>
      <c r="L800" s="41" t="s">
        <v>58</v>
      </c>
      <c r="M800" s="42" t="s">
        <v>136</v>
      </c>
      <c r="N800" s="43" t="s">
        <v>951</v>
      </c>
    </row>
    <row r="801" spans="1:14" ht="38.25">
      <c r="A801" s="71" t="s">
        <v>1858</v>
      </c>
      <c r="B801" s="35" t="s">
        <v>250</v>
      </c>
      <c r="C801" s="36" t="s">
        <v>1859</v>
      </c>
      <c r="D801" s="37" t="s">
        <v>53</v>
      </c>
      <c r="E801" s="37">
        <v>3000</v>
      </c>
      <c r="F801" s="38">
        <v>15000</v>
      </c>
      <c r="G801" s="39" t="s">
        <v>54</v>
      </c>
      <c r="H801" s="40">
        <v>46235</v>
      </c>
      <c r="I801" s="41" t="s">
        <v>55</v>
      </c>
      <c r="J801" s="41" t="s">
        <v>56</v>
      </c>
      <c r="K801" s="41" t="s">
        <v>164</v>
      </c>
      <c r="L801" s="41" t="s">
        <v>58</v>
      </c>
      <c r="M801" s="42" t="s">
        <v>153</v>
      </c>
      <c r="N801" s="43" t="s">
        <v>951</v>
      </c>
    </row>
    <row r="802" spans="1:14" ht="38.25">
      <c r="A802" s="71" t="s">
        <v>1860</v>
      </c>
      <c r="B802" s="35" t="s">
        <v>1049</v>
      </c>
      <c r="C802" s="36" t="s">
        <v>1861</v>
      </c>
      <c r="D802" s="37" t="s">
        <v>53</v>
      </c>
      <c r="E802" s="37">
        <v>800</v>
      </c>
      <c r="F802" s="38">
        <v>6400</v>
      </c>
      <c r="G802" s="39" t="s">
        <v>54</v>
      </c>
      <c r="H802" s="40">
        <v>46204</v>
      </c>
      <c r="I802" s="41" t="s">
        <v>55</v>
      </c>
      <c r="J802" s="41" t="s">
        <v>56</v>
      </c>
      <c r="K802" s="41" t="s">
        <v>164</v>
      </c>
      <c r="L802" s="41" t="s">
        <v>58</v>
      </c>
      <c r="M802" s="42" t="s">
        <v>59</v>
      </c>
      <c r="N802" s="43" t="s">
        <v>951</v>
      </c>
    </row>
    <row r="803" spans="1:14" ht="38.25">
      <c r="A803" s="71" t="s">
        <v>1862</v>
      </c>
      <c r="B803" s="35" t="s">
        <v>1049</v>
      </c>
      <c r="C803" s="36" t="s">
        <v>1863</v>
      </c>
      <c r="D803" s="37" t="s">
        <v>1775</v>
      </c>
      <c r="E803" s="37">
        <v>200</v>
      </c>
      <c r="F803" s="38">
        <v>6400</v>
      </c>
      <c r="G803" s="39" t="s">
        <v>54</v>
      </c>
      <c r="H803" s="40">
        <v>46204</v>
      </c>
      <c r="I803" s="41" t="s">
        <v>55</v>
      </c>
      <c r="J803" s="41" t="s">
        <v>56</v>
      </c>
      <c r="K803" s="41" t="s">
        <v>164</v>
      </c>
      <c r="L803" s="41" t="s">
        <v>58</v>
      </c>
      <c r="M803" s="42" t="s">
        <v>148</v>
      </c>
      <c r="N803" s="43" t="s">
        <v>951</v>
      </c>
    </row>
    <row r="804" spans="1:14" ht="38.25">
      <c r="A804" s="71" t="s">
        <v>1864</v>
      </c>
      <c r="B804" s="35" t="s">
        <v>1049</v>
      </c>
      <c r="C804" s="36" t="s">
        <v>1865</v>
      </c>
      <c r="D804" s="37" t="s">
        <v>53</v>
      </c>
      <c r="E804" s="37">
        <v>50</v>
      </c>
      <c r="F804" s="38">
        <v>6350</v>
      </c>
      <c r="G804" s="39" t="s">
        <v>54</v>
      </c>
      <c r="H804" s="40">
        <v>46204</v>
      </c>
      <c r="I804" s="41" t="s">
        <v>55</v>
      </c>
      <c r="J804" s="41" t="s">
        <v>56</v>
      </c>
      <c r="K804" s="41" t="s">
        <v>164</v>
      </c>
      <c r="L804" s="41" t="s">
        <v>58</v>
      </c>
      <c r="M804" s="42" t="s">
        <v>109</v>
      </c>
      <c r="N804" s="43" t="s">
        <v>951</v>
      </c>
    </row>
    <row r="805" spans="1:14" ht="38.25">
      <c r="A805" s="71" t="s">
        <v>1866</v>
      </c>
      <c r="B805" s="35" t="s">
        <v>1049</v>
      </c>
      <c r="C805" s="36" t="s">
        <v>1867</v>
      </c>
      <c r="D805" s="37" t="s">
        <v>53</v>
      </c>
      <c r="E805" s="37">
        <v>35</v>
      </c>
      <c r="F805" s="38">
        <v>6300</v>
      </c>
      <c r="G805" s="39" t="s">
        <v>54</v>
      </c>
      <c r="H805" s="40">
        <v>46204</v>
      </c>
      <c r="I805" s="41" t="s">
        <v>55</v>
      </c>
      <c r="J805" s="41" t="s">
        <v>56</v>
      </c>
      <c r="K805" s="41" t="s">
        <v>164</v>
      </c>
      <c r="L805" s="41" t="s">
        <v>58</v>
      </c>
      <c r="M805" s="42" t="s">
        <v>136</v>
      </c>
      <c r="N805" s="43" t="s">
        <v>951</v>
      </c>
    </row>
    <row r="806" spans="1:14" ht="38.25">
      <c r="A806" s="71" t="s">
        <v>1868</v>
      </c>
      <c r="B806" s="35" t="s">
        <v>1049</v>
      </c>
      <c r="C806" s="36" t="s">
        <v>1869</v>
      </c>
      <c r="D806" s="37" t="s">
        <v>53</v>
      </c>
      <c r="E806" s="37">
        <v>1500</v>
      </c>
      <c r="F806" s="38">
        <v>6150</v>
      </c>
      <c r="G806" s="39" t="s">
        <v>54</v>
      </c>
      <c r="H806" s="40">
        <v>46204</v>
      </c>
      <c r="I806" s="41" t="s">
        <v>55</v>
      </c>
      <c r="J806" s="41" t="s">
        <v>56</v>
      </c>
      <c r="K806" s="41" t="s">
        <v>164</v>
      </c>
      <c r="L806" s="41" t="s">
        <v>58</v>
      </c>
      <c r="M806" s="42" t="s">
        <v>148</v>
      </c>
      <c r="N806" s="43" t="s">
        <v>951</v>
      </c>
    </row>
    <row r="807" spans="1:14" ht="38.25">
      <c r="A807" s="71" t="s">
        <v>1870</v>
      </c>
      <c r="B807" s="35" t="s">
        <v>1049</v>
      </c>
      <c r="C807" s="36" t="s">
        <v>1871</v>
      </c>
      <c r="D807" s="37" t="s">
        <v>1791</v>
      </c>
      <c r="E807" s="37">
        <v>600</v>
      </c>
      <c r="F807" s="38">
        <v>5646</v>
      </c>
      <c r="G807" s="39" t="s">
        <v>54</v>
      </c>
      <c r="H807" s="40">
        <v>46204</v>
      </c>
      <c r="I807" s="41" t="s">
        <v>55</v>
      </c>
      <c r="J807" s="41" t="s">
        <v>56</v>
      </c>
      <c r="K807" s="41" t="s">
        <v>164</v>
      </c>
      <c r="L807" s="41" t="s">
        <v>58</v>
      </c>
      <c r="M807" s="42" t="s">
        <v>153</v>
      </c>
      <c r="N807" s="43" t="s">
        <v>951</v>
      </c>
    </row>
    <row r="808" spans="1:14" ht="38.25">
      <c r="A808" s="71" t="s">
        <v>1872</v>
      </c>
      <c r="B808" s="35" t="s">
        <v>1049</v>
      </c>
      <c r="C808" s="36" t="s">
        <v>1873</v>
      </c>
      <c r="D808" s="37" t="s">
        <v>53</v>
      </c>
      <c r="E808" s="37">
        <v>300</v>
      </c>
      <c r="F808" s="38">
        <v>5640</v>
      </c>
      <c r="G808" s="39" t="s">
        <v>54</v>
      </c>
      <c r="H808" s="40">
        <v>46204</v>
      </c>
      <c r="I808" s="41" t="s">
        <v>55</v>
      </c>
      <c r="J808" s="41" t="s">
        <v>56</v>
      </c>
      <c r="K808" s="41" t="s">
        <v>164</v>
      </c>
      <c r="L808" s="41" t="s">
        <v>58</v>
      </c>
      <c r="M808" s="42" t="s">
        <v>109</v>
      </c>
      <c r="N808" s="43" t="s">
        <v>951</v>
      </c>
    </row>
    <row r="809" spans="1:14" ht="38.25">
      <c r="A809" s="71" t="s">
        <v>1874</v>
      </c>
      <c r="B809" s="35" t="s">
        <v>1049</v>
      </c>
      <c r="C809" s="36" t="s">
        <v>1875</v>
      </c>
      <c r="D809" s="37" t="s">
        <v>53</v>
      </c>
      <c r="E809" s="37">
        <v>400</v>
      </c>
      <c r="F809" s="38">
        <v>5628</v>
      </c>
      <c r="G809" s="39" t="s">
        <v>54</v>
      </c>
      <c r="H809" s="40">
        <v>46204</v>
      </c>
      <c r="I809" s="41" t="s">
        <v>55</v>
      </c>
      <c r="J809" s="41" t="s">
        <v>56</v>
      </c>
      <c r="K809" s="41" t="s">
        <v>164</v>
      </c>
      <c r="L809" s="41" t="s">
        <v>58</v>
      </c>
      <c r="M809" s="42" t="s">
        <v>148</v>
      </c>
      <c r="N809" s="43" t="s">
        <v>951</v>
      </c>
    </row>
    <row r="810" spans="1:14" ht="38.25">
      <c r="A810" s="71" t="s">
        <v>1876</v>
      </c>
      <c r="B810" s="35" t="s">
        <v>1049</v>
      </c>
      <c r="C810" s="36" t="s">
        <v>1877</v>
      </c>
      <c r="D810" s="37" t="s">
        <v>1878</v>
      </c>
      <c r="E810" s="37">
        <v>300</v>
      </c>
      <c r="F810" s="38">
        <v>5550</v>
      </c>
      <c r="G810" s="39" t="s">
        <v>54</v>
      </c>
      <c r="H810" s="40">
        <v>46204</v>
      </c>
      <c r="I810" s="41" t="s">
        <v>55</v>
      </c>
      <c r="J810" s="41" t="s">
        <v>56</v>
      </c>
      <c r="K810" s="41" t="s">
        <v>164</v>
      </c>
      <c r="L810" s="41" t="s">
        <v>58</v>
      </c>
      <c r="M810" s="42" t="s">
        <v>109</v>
      </c>
      <c r="N810" s="43" t="s">
        <v>951</v>
      </c>
    </row>
    <row r="811" spans="1:14" ht="38.25">
      <c r="A811" s="71" t="s">
        <v>1879</v>
      </c>
      <c r="B811" s="35" t="s">
        <v>1049</v>
      </c>
      <c r="C811" s="36" t="s">
        <v>1880</v>
      </c>
      <c r="D811" s="37" t="s">
        <v>53</v>
      </c>
      <c r="E811" s="37">
        <v>400</v>
      </c>
      <c r="F811" s="38">
        <v>5400</v>
      </c>
      <c r="G811" s="39" t="s">
        <v>54</v>
      </c>
      <c r="H811" s="40">
        <v>46204</v>
      </c>
      <c r="I811" s="41" t="s">
        <v>55</v>
      </c>
      <c r="J811" s="41" t="s">
        <v>56</v>
      </c>
      <c r="K811" s="41" t="s">
        <v>164</v>
      </c>
      <c r="L811" s="41" t="s">
        <v>58</v>
      </c>
      <c r="M811" s="42" t="s">
        <v>109</v>
      </c>
      <c r="N811" s="43" t="s">
        <v>951</v>
      </c>
    </row>
    <row r="812" spans="1:14" ht="38.25">
      <c r="A812" s="71" t="s">
        <v>1881</v>
      </c>
      <c r="B812" s="35" t="s">
        <v>1049</v>
      </c>
      <c r="C812" s="36" t="s">
        <v>1882</v>
      </c>
      <c r="D812" s="37" t="s">
        <v>1791</v>
      </c>
      <c r="E812" s="37">
        <v>150</v>
      </c>
      <c r="F812" s="38">
        <v>5235</v>
      </c>
      <c r="G812" s="39" t="s">
        <v>54</v>
      </c>
      <c r="H812" s="40">
        <v>46204</v>
      </c>
      <c r="I812" s="41" t="s">
        <v>55</v>
      </c>
      <c r="J812" s="41" t="s">
        <v>56</v>
      </c>
      <c r="K812" s="41" t="s">
        <v>164</v>
      </c>
      <c r="L812" s="41" t="s">
        <v>58</v>
      </c>
      <c r="M812" s="42" t="s">
        <v>148</v>
      </c>
      <c r="N812" s="43" t="s">
        <v>951</v>
      </c>
    </row>
    <row r="813" spans="1:14" ht="38.25">
      <c r="A813" s="71" t="s">
        <v>1883</v>
      </c>
      <c r="B813" s="35" t="s">
        <v>1049</v>
      </c>
      <c r="C813" s="36" t="s">
        <v>1884</v>
      </c>
      <c r="D813" s="37" t="s">
        <v>53</v>
      </c>
      <c r="E813" s="37">
        <v>200</v>
      </c>
      <c r="F813" s="38">
        <v>5200</v>
      </c>
      <c r="G813" s="39" t="s">
        <v>54</v>
      </c>
      <c r="H813" s="40">
        <v>46204</v>
      </c>
      <c r="I813" s="41" t="s">
        <v>55</v>
      </c>
      <c r="J813" s="41" t="s">
        <v>56</v>
      </c>
      <c r="K813" s="41" t="s">
        <v>164</v>
      </c>
      <c r="L813" s="41" t="s">
        <v>58</v>
      </c>
      <c r="M813" s="42" t="s">
        <v>73</v>
      </c>
      <c r="N813" s="43" t="s">
        <v>951</v>
      </c>
    </row>
    <row r="814" spans="1:14" ht="38.25">
      <c r="A814" s="71" t="s">
        <v>1885</v>
      </c>
      <c r="B814" s="35" t="s">
        <v>1049</v>
      </c>
      <c r="C814" s="36" t="s">
        <v>1886</v>
      </c>
      <c r="D814" s="37" t="s">
        <v>53</v>
      </c>
      <c r="E814" s="37">
        <v>30</v>
      </c>
      <c r="F814" s="38">
        <v>5100</v>
      </c>
      <c r="G814" s="39" t="s">
        <v>54</v>
      </c>
      <c r="H814" s="40">
        <v>46174</v>
      </c>
      <c r="I814" s="41" t="s">
        <v>55</v>
      </c>
      <c r="J814" s="41" t="s">
        <v>56</v>
      </c>
      <c r="K814" s="41" t="s">
        <v>164</v>
      </c>
      <c r="L814" s="41" t="s">
        <v>58</v>
      </c>
      <c r="M814" s="42" t="s">
        <v>148</v>
      </c>
      <c r="N814" s="43" t="s">
        <v>951</v>
      </c>
    </row>
    <row r="815" spans="1:14" ht="38.25">
      <c r="A815" s="71" t="s">
        <v>1888</v>
      </c>
      <c r="B815" s="35" t="s">
        <v>1049</v>
      </c>
      <c r="C815" s="36" t="s">
        <v>1889</v>
      </c>
      <c r="D815" s="37" t="s">
        <v>53</v>
      </c>
      <c r="E815" s="37">
        <v>560</v>
      </c>
      <c r="F815" s="38">
        <v>4972.8</v>
      </c>
      <c r="G815" s="39" t="s">
        <v>54</v>
      </c>
      <c r="H815" s="40">
        <v>46204</v>
      </c>
      <c r="I815" s="41" t="s">
        <v>55</v>
      </c>
      <c r="J815" s="41" t="s">
        <v>56</v>
      </c>
      <c r="K815" s="41" t="s">
        <v>164</v>
      </c>
      <c r="L815" s="41" t="s">
        <v>58</v>
      </c>
      <c r="M815" s="42" t="s">
        <v>153</v>
      </c>
      <c r="N815" s="43" t="s">
        <v>951</v>
      </c>
    </row>
    <row r="816" spans="1:14" ht="38.25">
      <c r="A816" s="71" t="s">
        <v>1890</v>
      </c>
      <c r="B816" s="35" t="s">
        <v>1049</v>
      </c>
      <c r="C816" s="36" t="s">
        <v>1891</v>
      </c>
      <c r="D816" s="37" t="s">
        <v>53</v>
      </c>
      <c r="E816" s="37">
        <v>300</v>
      </c>
      <c r="F816" s="38">
        <v>4740</v>
      </c>
      <c r="G816" s="39" t="s">
        <v>54</v>
      </c>
      <c r="H816" s="40">
        <v>46204</v>
      </c>
      <c r="I816" s="41" t="s">
        <v>55</v>
      </c>
      <c r="J816" s="41" t="s">
        <v>56</v>
      </c>
      <c r="K816" s="41" t="s">
        <v>164</v>
      </c>
      <c r="L816" s="41" t="s">
        <v>58</v>
      </c>
      <c r="M816" s="42" t="s">
        <v>136</v>
      </c>
      <c r="N816" s="43" t="s">
        <v>951</v>
      </c>
    </row>
    <row r="817" spans="1:14" ht="38.25">
      <c r="A817" s="71" t="s">
        <v>1892</v>
      </c>
      <c r="B817" s="35" t="s">
        <v>1049</v>
      </c>
      <c r="C817" s="36" t="s">
        <v>371</v>
      </c>
      <c r="D817" s="37" t="s">
        <v>53</v>
      </c>
      <c r="E817" s="37">
        <v>300</v>
      </c>
      <c r="F817" s="38">
        <v>4470</v>
      </c>
      <c r="G817" s="39" t="s">
        <v>54</v>
      </c>
      <c r="H817" s="40">
        <v>46204</v>
      </c>
      <c r="I817" s="41" t="s">
        <v>55</v>
      </c>
      <c r="J817" s="41" t="s">
        <v>56</v>
      </c>
      <c r="K817" s="41" t="s">
        <v>164</v>
      </c>
      <c r="L817" s="41" t="s">
        <v>58</v>
      </c>
      <c r="M817" s="42" t="s">
        <v>136</v>
      </c>
      <c r="N817" s="43" t="s">
        <v>951</v>
      </c>
    </row>
    <row r="818" spans="1:14" ht="38.25">
      <c r="A818" s="71" t="s">
        <v>1893</v>
      </c>
      <c r="B818" s="35" t="s">
        <v>1049</v>
      </c>
      <c r="C818" s="36" t="s">
        <v>1894</v>
      </c>
      <c r="D818" s="37" t="s">
        <v>53</v>
      </c>
      <c r="E818" s="37">
        <v>60</v>
      </c>
      <c r="F818" s="38">
        <v>4320</v>
      </c>
      <c r="G818" s="39" t="s">
        <v>54</v>
      </c>
      <c r="H818" s="40">
        <v>46204</v>
      </c>
      <c r="I818" s="41" t="s">
        <v>55</v>
      </c>
      <c r="J818" s="41" t="s">
        <v>56</v>
      </c>
      <c r="K818" s="41" t="s">
        <v>164</v>
      </c>
      <c r="L818" s="41" t="s">
        <v>58</v>
      </c>
      <c r="M818" s="42" t="s">
        <v>148</v>
      </c>
      <c r="N818" s="43" t="s">
        <v>951</v>
      </c>
    </row>
    <row r="819" spans="1:14" ht="38.25">
      <c r="A819" s="71" t="s">
        <v>1895</v>
      </c>
      <c r="B819" s="35" t="s">
        <v>1049</v>
      </c>
      <c r="C819" s="36" t="s">
        <v>1896</v>
      </c>
      <c r="D819" s="37" t="s">
        <v>53</v>
      </c>
      <c r="E819" s="37">
        <v>50</v>
      </c>
      <c r="F819" s="38">
        <v>4000</v>
      </c>
      <c r="G819" s="39" t="s">
        <v>54</v>
      </c>
      <c r="H819" s="40">
        <v>46204</v>
      </c>
      <c r="I819" s="41" t="s">
        <v>55</v>
      </c>
      <c r="J819" s="41" t="s">
        <v>56</v>
      </c>
      <c r="K819" s="41" t="s">
        <v>164</v>
      </c>
      <c r="L819" s="41" t="s">
        <v>58</v>
      </c>
      <c r="M819" s="42" t="s">
        <v>59</v>
      </c>
      <c r="N819" s="43" t="s">
        <v>951</v>
      </c>
    </row>
    <row r="820" spans="1:14" ht="38.25">
      <c r="A820" s="71" t="s">
        <v>1897</v>
      </c>
      <c r="B820" s="35" t="s">
        <v>1049</v>
      </c>
      <c r="C820" s="36" t="s">
        <v>1898</v>
      </c>
      <c r="D820" s="37" t="s">
        <v>1899</v>
      </c>
      <c r="E820" s="37">
        <v>400</v>
      </c>
      <c r="F820" s="38">
        <v>4000</v>
      </c>
      <c r="G820" s="39" t="s">
        <v>54</v>
      </c>
      <c r="H820" s="40">
        <v>46204</v>
      </c>
      <c r="I820" s="41" t="s">
        <v>55</v>
      </c>
      <c r="J820" s="41" t="s">
        <v>56</v>
      </c>
      <c r="K820" s="41" t="s">
        <v>164</v>
      </c>
      <c r="L820" s="41" t="s">
        <v>58</v>
      </c>
      <c r="M820" s="42" t="s">
        <v>109</v>
      </c>
      <c r="N820" s="43" t="s">
        <v>951</v>
      </c>
    </row>
    <row r="821" spans="1:14" ht="38.25">
      <c r="A821" s="71" t="s">
        <v>1900</v>
      </c>
      <c r="B821" s="35" t="s">
        <v>1049</v>
      </c>
      <c r="C821" s="36" t="s">
        <v>1901</v>
      </c>
      <c r="D821" s="37" t="s">
        <v>1899</v>
      </c>
      <c r="E821" s="37">
        <v>400</v>
      </c>
      <c r="F821" s="38">
        <v>4000</v>
      </c>
      <c r="G821" s="39" t="s">
        <v>54</v>
      </c>
      <c r="H821" s="40">
        <v>46204</v>
      </c>
      <c r="I821" s="41" t="s">
        <v>55</v>
      </c>
      <c r="J821" s="41" t="s">
        <v>56</v>
      </c>
      <c r="K821" s="41" t="s">
        <v>164</v>
      </c>
      <c r="L821" s="41" t="s">
        <v>58</v>
      </c>
      <c r="M821" s="42" t="s">
        <v>109</v>
      </c>
      <c r="N821" s="43" t="s">
        <v>951</v>
      </c>
    </row>
    <row r="822" spans="1:14" ht="38.25">
      <c r="A822" s="71" t="s">
        <v>1902</v>
      </c>
      <c r="B822" s="35" t="s">
        <v>1049</v>
      </c>
      <c r="C822" s="36" t="s">
        <v>1903</v>
      </c>
      <c r="D822" s="37" t="s">
        <v>53</v>
      </c>
      <c r="E822" s="37">
        <v>20</v>
      </c>
      <c r="F822" s="38">
        <v>3940</v>
      </c>
      <c r="G822" s="39" t="s">
        <v>54</v>
      </c>
      <c r="H822" s="40">
        <v>46174</v>
      </c>
      <c r="I822" s="41" t="s">
        <v>55</v>
      </c>
      <c r="J822" s="41" t="s">
        <v>56</v>
      </c>
      <c r="K822" s="41" t="s">
        <v>164</v>
      </c>
      <c r="L822" s="41" t="s">
        <v>58</v>
      </c>
      <c r="M822" s="42" t="s">
        <v>153</v>
      </c>
      <c r="N822" s="43" t="s">
        <v>951</v>
      </c>
    </row>
    <row r="823" spans="1:14" ht="38.25">
      <c r="A823" s="71" t="s">
        <v>1904</v>
      </c>
      <c r="B823" s="35" t="s">
        <v>1049</v>
      </c>
      <c r="C823" s="36" t="s">
        <v>1905</v>
      </c>
      <c r="D823" s="37" t="s">
        <v>53</v>
      </c>
      <c r="E823" s="37">
        <v>1000</v>
      </c>
      <c r="F823" s="38">
        <v>3900</v>
      </c>
      <c r="G823" s="39" t="s">
        <v>54</v>
      </c>
      <c r="H823" s="40">
        <v>46174</v>
      </c>
      <c r="I823" s="41" t="s">
        <v>55</v>
      </c>
      <c r="J823" s="41" t="s">
        <v>56</v>
      </c>
      <c r="K823" s="41" t="s">
        <v>164</v>
      </c>
      <c r="L823" s="41" t="s">
        <v>58</v>
      </c>
      <c r="M823" s="42" t="s">
        <v>109</v>
      </c>
      <c r="N823" s="43" t="s">
        <v>951</v>
      </c>
    </row>
    <row r="824" spans="1:14" ht="38.25">
      <c r="A824" s="71" t="s">
        <v>1906</v>
      </c>
      <c r="B824" s="35" t="s">
        <v>1049</v>
      </c>
      <c r="C824" s="36" t="s">
        <v>1907</v>
      </c>
      <c r="D824" s="37" t="s">
        <v>53</v>
      </c>
      <c r="E824" s="37">
        <v>150</v>
      </c>
      <c r="F824" s="38">
        <v>3900</v>
      </c>
      <c r="G824" s="39" t="s">
        <v>54</v>
      </c>
      <c r="H824" s="40">
        <v>46174</v>
      </c>
      <c r="I824" s="41" t="s">
        <v>55</v>
      </c>
      <c r="J824" s="41" t="s">
        <v>56</v>
      </c>
      <c r="K824" s="41" t="s">
        <v>164</v>
      </c>
      <c r="L824" s="41" t="s">
        <v>58</v>
      </c>
      <c r="M824" s="42" t="s">
        <v>73</v>
      </c>
      <c r="N824" s="43" t="s">
        <v>951</v>
      </c>
    </row>
    <row r="825" spans="1:14" ht="38.25">
      <c r="A825" s="71" t="s">
        <v>1908</v>
      </c>
      <c r="B825" s="35" t="s">
        <v>1049</v>
      </c>
      <c r="C825" s="36" t="s">
        <v>1909</v>
      </c>
      <c r="D825" s="37" t="s">
        <v>53</v>
      </c>
      <c r="E825" s="37">
        <v>150</v>
      </c>
      <c r="F825" s="38">
        <v>3900</v>
      </c>
      <c r="G825" s="39" t="s">
        <v>54</v>
      </c>
      <c r="H825" s="40">
        <v>46174</v>
      </c>
      <c r="I825" s="41" t="s">
        <v>55</v>
      </c>
      <c r="J825" s="41" t="s">
        <v>56</v>
      </c>
      <c r="K825" s="41" t="s">
        <v>164</v>
      </c>
      <c r="L825" s="41" t="s">
        <v>58</v>
      </c>
      <c r="M825" s="42" t="s">
        <v>73</v>
      </c>
      <c r="N825" s="43" t="s">
        <v>951</v>
      </c>
    </row>
    <row r="826" spans="1:14" ht="38.25">
      <c r="A826" s="71" t="s">
        <v>1910</v>
      </c>
      <c r="B826" s="35" t="s">
        <v>1049</v>
      </c>
      <c r="C826" s="36" t="s">
        <v>1911</v>
      </c>
      <c r="D826" s="37" t="s">
        <v>53</v>
      </c>
      <c r="E826" s="37">
        <v>200</v>
      </c>
      <c r="F826" s="38">
        <v>3800</v>
      </c>
      <c r="G826" s="39" t="s">
        <v>54</v>
      </c>
      <c r="H826" s="40">
        <v>46174</v>
      </c>
      <c r="I826" s="41" t="s">
        <v>55</v>
      </c>
      <c r="J826" s="41" t="s">
        <v>56</v>
      </c>
      <c r="K826" s="41" t="s">
        <v>164</v>
      </c>
      <c r="L826" s="41" t="s">
        <v>58</v>
      </c>
      <c r="M826" s="42" t="s">
        <v>148</v>
      </c>
      <c r="N826" s="43" t="s">
        <v>951</v>
      </c>
    </row>
    <row r="827" spans="1:14" ht="38.25">
      <c r="A827" s="71" t="s">
        <v>1912</v>
      </c>
      <c r="B827" s="35" t="s">
        <v>1049</v>
      </c>
      <c r="C827" s="36" t="s">
        <v>1913</v>
      </c>
      <c r="D827" s="37" t="s">
        <v>1791</v>
      </c>
      <c r="E827" s="37">
        <v>150</v>
      </c>
      <c r="F827" s="38">
        <v>3748.5</v>
      </c>
      <c r="G827" s="39" t="s">
        <v>54</v>
      </c>
      <c r="H827" s="40">
        <v>46174</v>
      </c>
      <c r="I827" s="41" t="s">
        <v>55</v>
      </c>
      <c r="J827" s="41" t="s">
        <v>56</v>
      </c>
      <c r="K827" s="41" t="s">
        <v>164</v>
      </c>
      <c r="L827" s="41" t="s">
        <v>58</v>
      </c>
      <c r="M827" s="42" t="s">
        <v>148</v>
      </c>
      <c r="N827" s="43" t="s">
        <v>951</v>
      </c>
    </row>
    <row r="828" spans="1:14" ht="38.25">
      <c r="A828" s="71" t="s">
        <v>1914</v>
      </c>
      <c r="B828" s="35" t="s">
        <v>1049</v>
      </c>
      <c r="C828" s="36" t="s">
        <v>1915</v>
      </c>
      <c r="D828" s="37" t="s">
        <v>53</v>
      </c>
      <c r="E828" s="37">
        <v>30</v>
      </c>
      <c r="F828" s="38">
        <v>3600</v>
      </c>
      <c r="G828" s="39" t="s">
        <v>54</v>
      </c>
      <c r="H828" s="40">
        <v>46174</v>
      </c>
      <c r="I828" s="41" t="s">
        <v>55</v>
      </c>
      <c r="J828" s="41" t="s">
        <v>56</v>
      </c>
      <c r="K828" s="41" t="s">
        <v>164</v>
      </c>
      <c r="L828" s="41" t="s">
        <v>58</v>
      </c>
      <c r="M828" s="42" t="s">
        <v>59</v>
      </c>
      <c r="N828" s="43" t="s">
        <v>951</v>
      </c>
    </row>
    <row r="829" spans="1:14" ht="38.25">
      <c r="A829" s="71" t="s">
        <v>1916</v>
      </c>
      <c r="B829" s="35" t="s">
        <v>1049</v>
      </c>
      <c r="C829" s="36" t="s">
        <v>1917</v>
      </c>
      <c r="D829" s="72" t="s">
        <v>53</v>
      </c>
      <c r="E829" s="72">
        <v>1</v>
      </c>
      <c r="F829" s="73">
        <v>3500</v>
      </c>
      <c r="G829" s="74" t="s">
        <v>54</v>
      </c>
      <c r="H829" s="86">
        <v>46266</v>
      </c>
      <c r="I829" s="75" t="s">
        <v>55</v>
      </c>
      <c r="J829" s="75" t="s">
        <v>56</v>
      </c>
      <c r="K829" s="75" t="s">
        <v>164</v>
      </c>
      <c r="L829" s="75" t="s">
        <v>91</v>
      </c>
      <c r="M829" s="64" t="s">
        <v>95</v>
      </c>
      <c r="N829" s="69" t="s">
        <v>951</v>
      </c>
    </row>
    <row r="830" spans="1:14" ht="38.25">
      <c r="A830" s="71" t="s">
        <v>1918</v>
      </c>
      <c r="B830" s="35" t="s">
        <v>1049</v>
      </c>
      <c r="C830" s="36" t="s">
        <v>1919</v>
      </c>
      <c r="D830" s="37" t="s">
        <v>53</v>
      </c>
      <c r="E830" s="37">
        <v>700</v>
      </c>
      <c r="F830" s="38">
        <v>3360</v>
      </c>
      <c r="G830" s="39" t="s">
        <v>54</v>
      </c>
      <c r="H830" s="40">
        <v>46174</v>
      </c>
      <c r="I830" s="41" t="s">
        <v>55</v>
      </c>
      <c r="J830" s="41" t="s">
        <v>56</v>
      </c>
      <c r="K830" s="41" t="s">
        <v>164</v>
      </c>
      <c r="L830" s="41" t="s">
        <v>58</v>
      </c>
      <c r="M830" s="42" t="s">
        <v>136</v>
      </c>
      <c r="N830" s="43" t="s">
        <v>951</v>
      </c>
    </row>
    <row r="831" spans="1:14" ht="38.25">
      <c r="A831" s="71" t="s">
        <v>1920</v>
      </c>
      <c r="B831" s="35" t="s">
        <v>1049</v>
      </c>
      <c r="C831" s="36" t="s">
        <v>1921</v>
      </c>
      <c r="D831" s="37" t="s">
        <v>53</v>
      </c>
      <c r="E831" s="37">
        <v>80</v>
      </c>
      <c r="F831" s="38">
        <v>3360</v>
      </c>
      <c r="G831" s="39" t="s">
        <v>54</v>
      </c>
      <c r="H831" s="40">
        <v>46174</v>
      </c>
      <c r="I831" s="41" t="s">
        <v>55</v>
      </c>
      <c r="J831" s="41" t="s">
        <v>56</v>
      </c>
      <c r="K831" s="41" t="s">
        <v>164</v>
      </c>
      <c r="L831" s="41" t="s">
        <v>58</v>
      </c>
      <c r="M831" s="42" t="s">
        <v>109</v>
      </c>
      <c r="N831" s="43" t="s">
        <v>951</v>
      </c>
    </row>
    <row r="832" spans="1:14" ht="38.25">
      <c r="A832" s="71" t="s">
        <v>1922</v>
      </c>
      <c r="B832" s="35" t="s">
        <v>1049</v>
      </c>
      <c r="C832" s="36" t="s">
        <v>1923</v>
      </c>
      <c r="D832" s="37" t="s">
        <v>53</v>
      </c>
      <c r="E832" s="37">
        <v>500</v>
      </c>
      <c r="F832" s="38">
        <v>3250</v>
      </c>
      <c r="G832" s="39" t="s">
        <v>54</v>
      </c>
      <c r="H832" s="40">
        <v>46174</v>
      </c>
      <c r="I832" s="41" t="s">
        <v>55</v>
      </c>
      <c r="J832" s="41" t="s">
        <v>56</v>
      </c>
      <c r="K832" s="41" t="s">
        <v>164</v>
      </c>
      <c r="L832" s="41" t="s">
        <v>58</v>
      </c>
      <c r="M832" s="64" t="s">
        <v>95</v>
      </c>
      <c r="N832" s="43" t="s">
        <v>951</v>
      </c>
    </row>
    <row r="833" spans="1:14" ht="38.25">
      <c r="A833" s="71" t="s">
        <v>1924</v>
      </c>
      <c r="B833" s="35" t="s">
        <v>1049</v>
      </c>
      <c r="C833" s="36" t="s">
        <v>1925</v>
      </c>
      <c r="D833" s="37" t="s">
        <v>53</v>
      </c>
      <c r="E833" s="37">
        <v>30</v>
      </c>
      <c r="F833" s="38">
        <v>3000</v>
      </c>
      <c r="G833" s="39" t="s">
        <v>54</v>
      </c>
      <c r="H833" s="40">
        <v>46174</v>
      </c>
      <c r="I833" s="41" t="s">
        <v>55</v>
      </c>
      <c r="J833" s="41" t="s">
        <v>56</v>
      </c>
      <c r="K833" s="41" t="s">
        <v>164</v>
      </c>
      <c r="L833" s="41" t="s">
        <v>58</v>
      </c>
      <c r="M833" s="42" t="s">
        <v>153</v>
      </c>
      <c r="N833" s="43" t="s">
        <v>951</v>
      </c>
    </row>
    <row r="834" spans="1:14" ht="38.25">
      <c r="A834" s="71" t="s">
        <v>1926</v>
      </c>
      <c r="B834" s="35" t="s">
        <v>1049</v>
      </c>
      <c r="C834" s="36" t="s">
        <v>1927</v>
      </c>
      <c r="D834" s="37" t="s">
        <v>1928</v>
      </c>
      <c r="E834" s="37">
        <v>100</v>
      </c>
      <c r="F834" s="38">
        <v>2800</v>
      </c>
      <c r="G834" s="39" t="s">
        <v>54</v>
      </c>
      <c r="H834" s="40">
        <v>46174</v>
      </c>
      <c r="I834" s="41" t="s">
        <v>55</v>
      </c>
      <c r="J834" s="41" t="s">
        <v>56</v>
      </c>
      <c r="K834" s="41" t="s">
        <v>164</v>
      </c>
      <c r="L834" s="41" t="s">
        <v>58</v>
      </c>
      <c r="M834" s="64" t="s">
        <v>95</v>
      </c>
      <c r="N834" s="43" t="s">
        <v>951</v>
      </c>
    </row>
    <row r="835" spans="1:14" ht="38.25">
      <c r="A835" s="71" t="s">
        <v>1929</v>
      </c>
      <c r="B835" s="35" t="s">
        <v>1049</v>
      </c>
      <c r="C835" s="36" t="s">
        <v>1930</v>
      </c>
      <c r="D835" s="37" t="s">
        <v>53</v>
      </c>
      <c r="E835" s="37">
        <v>1000</v>
      </c>
      <c r="F835" s="38">
        <v>2800</v>
      </c>
      <c r="G835" s="39" t="s">
        <v>54</v>
      </c>
      <c r="H835" s="40">
        <v>46174</v>
      </c>
      <c r="I835" s="41" t="s">
        <v>55</v>
      </c>
      <c r="J835" s="41" t="s">
        <v>56</v>
      </c>
      <c r="K835" s="41" t="s">
        <v>164</v>
      </c>
      <c r="L835" s="41" t="s">
        <v>58</v>
      </c>
      <c r="M835" s="42" t="s">
        <v>136</v>
      </c>
      <c r="N835" s="43" t="s">
        <v>951</v>
      </c>
    </row>
    <row r="836" spans="1:14" ht="38.25">
      <c r="A836" s="71" t="s">
        <v>1931</v>
      </c>
      <c r="B836" s="35" t="s">
        <v>1049</v>
      </c>
      <c r="C836" s="36" t="s">
        <v>1932</v>
      </c>
      <c r="D836" s="37" t="s">
        <v>53</v>
      </c>
      <c r="E836" s="37">
        <v>60</v>
      </c>
      <c r="F836" s="38">
        <v>2700</v>
      </c>
      <c r="G836" s="39" t="s">
        <v>54</v>
      </c>
      <c r="H836" s="40">
        <v>46174</v>
      </c>
      <c r="I836" s="41" t="s">
        <v>55</v>
      </c>
      <c r="J836" s="41" t="s">
        <v>56</v>
      </c>
      <c r="K836" s="41" t="s">
        <v>164</v>
      </c>
      <c r="L836" s="41" t="s">
        <v>58</v>
      </c>
      <c r="M836" s="42" t="s">
        <v>109</v>
      </c>
      <c r="N836" s="43" t="s">
        <v>951</v>
      </c>
    </row>
    <row r="837" spans="1:14" ht="38.25">
      <c r="A837" s="71" t="s">
        <v>1933</v>
      </c>
      <c r="B837" s="35" t="s">
        <v>1049</v>
      </c>
      <c r="C837" s="36" t="s">
        <v>1934</v>
      </c>
      <c r="D837" s="37" t="s">
        <v>53</v>
      </c>
      <c r="E837" s="37">
        <v>100</v>
      </c>
      <c r="F837" s="38">
        <v>2500</v>
      </c>
      <c r="G837" s="39" t="s">
        <v>54</v>
      </c>
      <c r="H837" s="40">
        <v>46174</v>
      </c>
      <c r="I837" s="41" t="s">
        <v>55</v>
      </c>
      <c r="J837" s="41" t="s">
        <v>56</v>
      </c>
      <c r="K837" s="41" t="s">
        <v>164</v>
      </c>
      <c r="L837" s="41" t="s">
        <v>58</v>
      </c>
      <c r="M837" s="42" t="s">
        <v>109</v>
      </c>
      <c r="N837" s="43" t="s">
        <v>951</v>
      </c>
    </row>
    <row r="838" spans="1:14" ht="38.25">
      <c r="A838" s="71" t="s">
        <v>1937</v>
      </c>
      <c r="B838" s="35" t="s">
        <v>283</v>
      </c>
      <c r="C838" s="36" t="s">
        <v>1938</v>
      </c>
      <c r="D838" s="37" t="s">
        <v>53</v>
      </c>
      <c r="E838" s="37">
        <v>2</v>
      </c>
      <c r="F838" s="38">
        <v>5900</v>
      </c>
      <c r="G838" s="39" t="s">
        <v>54</v>
      </c>
      <c r="H838" s="40">
        <v>46204</v>
      </c>
      <c r="I838" s="41" t="s">
        <v>55</v>
      </c>
      <c r="J838" s="41" t="s">
        <v>56</v>
      </c>
      <c r="K838" s="41" t="s">
        <v>164</v>
      </c>
      <c r="L838" s="41" t="s">
        <v>91</v>
      </c>
      <c r="M838" s="42" t="s">
        <v>153</v>
      </c>
      <c r="N838" s="43" t="s">
        <v>951</v>
      </c>
    </row>
    <row r="839" spans="1:14" ht="38.25">
      <c r="A839" s="71" t="s">
        <v>1940</v>
      </c>
      <c r="B839" s="71" t="s">
        <v>283</v>
      </c>
      <c r="C839" s="36" t="s">
        <v>1938</v>
      </c>
      <c r="D839" s="72" t="s">
        <v>53</v>
      </c>
      <c r="E839" s="72">
        <v>2</v>
      </c>
      <c r="F839" s="73">
        <v>5900</v>
      </c>
      <c r="G839" s="74" t="s">
        <v>54</v>
      </c>
      <c r="H839" s="86">
        <v>46204</v>
      </c>
      <c r="I839" s="75" t="s">
        <v>55</v>
      </c>
      <c r="J839" s="75" t="s">
        <v>56</v>
      </c>
      <c r="K839" s="75" t="s">
        <v>164</v>
      </c>
      <c r="L839" s="75" t="s">
        <v>91</v>
      </c>
      <c r="M839" s="64" t="s">
        <v>153</v>
      </c>
      <c r="N839" s="69" t="s">
        <v>951</v>
      </c>
    </row>
    <row r="840" spans="1:14" ht="38.25">
      <c r="A840" s="71" t="s">
        <v>1941</v>
      </c>
      <c r="B840" s="35" t="s">
        <v>1049</v>
      </c>
      <c r="C840" s="36" t="s">
        <v>740</v>
      </c>
      <c r="D840" s="37" t="s">
        <v>53</v>
      </c>
      <c r="E840" s="37">
        <v>50</v>
      </c>
      <c r="F840" s="38">
        <v>2500</v>
      </c>
      <c r="G840" s="39" t="s">
        <v>54</v>
      </c>
      <c r="H840" s="40">
        <v>46174</v>
      </c>
      <c r="I840" s="41" t="s">
        <v>55</v>
      </c>
      <c r="J840" s="41" t="s">
        <v>56</v>
      </c>
      <c r="K840" s="41" t="s">
        <v>164</v>
      </c>
      <c r="L840" s="41" t="s">
        <v>58</v>
      </c>
      <c r="M840" s="64" t="s">
        <v>95</v>
      </c>
      <c r="N840" s="43" t="s">
        <v>951</v>
      </c>
    </row>
    <row r="841" spans="1:14" ht="38.25">
      <c r="A841" s="71" t="s">
        <v>1942</v>
      </c>
      <c r="B841" s="35" t="s">
        <v>1049</v>
      </c>
      <c r="C841" s="36" t="s">
        <v>1943</v>
      </c>
      <c r="D841" s="37" t="s">
        <v>1791</v>
      </c>
      <c r="E841" s="37">
        <v>50</v>
      </c>
      <c r="F841" s="38">
        <v>2400</v>
      </c>
      <c r="G841" s="39" t="s">
        <v>54</v>
      </c>
      <c r="H841" s="40">
        <v>46174</v>
      </c>
      <c r="I841" s="41" t="s">
        <v>55</v>
      </c>
      <c r="J841" s="41" t="s">
        <v>56</v>
      </c>
      <c r="K841" s="41" t="s">
        <v>164</v>
      </c>
      <c r="L841" s="41" t="s">
        <v>58</v>
      </c>
      <c r="M841" s="42" t="s">
        <v>148</v>
      </c>
      <c r="N841" s="43" t="s">
        <v>951</v>
      </c>
    </row>
    <row r="842" spans="1:14" ht="38.25">
      <c r="A842" s="71" t="s">
        <v>1944</v>
      </c>
      <c r="B842" s="35" t="s">
        <v>1049</v>
      </c>
      <c r="C842" s="36" t="s">
        <v>1269</v>
      </c>
      <c r="D842" s="37" t="s">
        <v>53</v>
      </c>
      <c r="E842" s="37">
        <v>40</v>
      </c>
      <c r="F842" s="38">
        <v>2400</v>
      </c>
      <c r="G842" s="39" t="s">
        <v>54</v>
      </c>
      <c r="H842" s="40">
        <v>46174</v>
      </c>
      <c r="I842" s="41" t="s">
        <v>55</v>
      </c>
      <c r="J842" s="41" t="s">
        <v>56</v>
      </c>
      <c r="K842" s="41" t="s">
        <v>164</v>
      </c>
      <c r="L842" s="41" t="s">
        <v>91</v>
      </c>
      <c r="M842" s="42" t="s">
        <v>59</v>
      </c>
      <c r="N842" s="43" t="s">
        <v>951</v>
      </c>
    </row>
    <row r="843" spans="1:14" ht="38.25">
      <c r="A843" s="71" t="s">
        <v>1945</v>
      </c>
      <c r="B843" s="35" t="s">
        <v>1049</v>
      </c>
      <c r="C843" s="36" t="s">
        <v>1946</v>
      </c>
      <c r="D843" s="37" t="s">
        <v>53</v>
      </c>
      <c r="E843" s="37">
        <v>20</v>
      </c>
      <c r="F843" s="38">
        <v>2384</v>
      </c>
      <c r="G843" s="39" t="s">
        <v>54</v>
      </c>
      <c r="H843" s="40">
        <v>46174</v>
      </c>
      <c r="I843" s="41" t="s">
        <v>55</v>
      </c>
      <c r="J843" s="41" t="s">
        <v>56</v>
      </c>
      <c r="K843" s="41" t="s">
        <v>164</v>
      </c>
      <c r="L843" s="41" t="s">
        <v>58</v>
      </c>
      <c r="M843" s="42" t="s">
        <v>148</v>
      </c>
      <c r="N843" s="43" t="s">
        <v>951</v>
      </c>
    </row>
    <row r="844" spans="1:14" ht="38.25">
      <c r="A844" s="71" t="s">
        <v>1947</v>
      </c>
      <c r="B844" s="35" t="s">
        <v>1049</v>
      </c>
      <c r="C844" s="36" t="s">
        <v>1948</v>
      </c>
      <c r="D844" s="37" t="s">
        <v>53</v>
      </c>
      <c r="E844" s="37">
        <v>300</v>
      </c>
      <c r="F844" s="38">
        <v>2280</v>
      </c>
      <c r="G844" s="39" t="s">
        <v>54</v>
      </c>
      <c r="H844" s="40">
        <v>46174</v>
      </c>
      <c r="I844" s="41" t="s">
        <v>55</v>
      </c>
      <c r="J844" s="41" t="s">
        <v>56</v>
      </c>
      <c r="K844" s="41" t="s">
        <v>164</v>
      </c>
      <c r="L844" s="41" t="s">
        <v>58</v>
      </c>
      <c r="M844" s="42" t="s">
        <v>148</v>
      </c>
      <c r="N844" s="43" t="s">
        <v>951</v>
      </c>
    </row>
    <row r="845" spans="1:14" ht="38.25">
      <c r="A845" s="71" t="s">
        <v>1949</v>
      </c>
      <c r="B845" s="35" t="s">
        <v>1049</v>
      </c>
      <c r="C845" s="36" t="s">
        <v>1950</v>
      </c>
      <c r="D845" s="37" t="s">
        <v>53</v>
      </c>
      <c r="E845" s="37">
        <v>30</v>
      </c>
      <c r="F845" s="38">
        <v>2250</v>
      </c>
      <c r="G845" s="39" t="s">
        <v>54</v>
      </c>
      <c r="H845" s="40">
        <v>46174</v>
      </c>
      <c r="I845" s="41" t="s">
        <v>55</v>
      </c>
      <c r="J845" s="41" t="s">
        <v>56</v>
      </c>
      <c r="K845" s="41" t="s">
        <v>164</v>
      </c>
      <c r="L845" s="41" t="s">
        <v>58</v>
      </c>
      <c r="M845" s="42" t="s">
        <v>102</v>
      </c>
      <c r="N845" s="43" t="s">
        <v>951</v>
      </c>
    </row>
    <row r="846" spans="1:14" ht="38.25">
      <c r="A846" s="71" t="s">
        <v>1951</v>
      </c>
      <c r="B846" s="35" t="s">
        <v>295</v>
      </c>
      <c r="C846" s="36" t="s">
        <v>321</v>
      </c>
      <c r="D846" s="37" t="s">
        <v>53</v>
      </c>
      <c r="E846" s="37">
        <v>3</v>
      </c>
      <c r="F846" s="38">
        <v>5400</v>
      </c>
      <c r="G846" s="39" t="s">
        <v>54</v>
      </c>
      <c r="H846" s="40">
        <v>46204</v>
      </c>
      <c r="I846" s="41" t="s">
        <v>55</v>
      </c>
      <c r="J846" s="41" t="s">
        <v>56</v>
      </c>
      <c r="K846" s="41" t="s">
        <v>164</v>
      </c>
      <c r="L846" s="41" t="s">
        <v>91</v>
      </c>
      <c r="M846" s="42" t="s">
        <v>59</v>
      </c>
      <c r="N846" s="43" t="s">
        <v>951</v>
      </c>
    </row>
    <row r="847" spans="1:14" ht="38.25">
      <c r="A847" s="71" t="s">
        <v>1952</v>
      </c>
      <c r="B847" s="35" t="s">
        <v>1049</v>
      </c>
      <c r="C847" s="36" t="s">
        <v>1953</v>
      </c>
      <c r="D847" s="37" t="s">
        <v>1791</v>
      </c>
      <c r="E847" s="37">
        <v>30</v>
      </c>
      <c r="F847" s="38">
        <v>2240.1</v>
      </c>
      <c r="G847" s="39" t="s">
        <v>54</v>
      </c>
      <c r="H847" s="40">
        <v>46174</v>
      </c>
      <c r="I847" s="41" t="s">
        <v>55</v>
      </c>
      <c r="J847" s="41" t="s">
        <v>56</v>
      </c>
      <c r="K847" s="41" t="s">
        <v>164</v>
      </c>
      <c r="L847" s="41" t="s">
        <v>58</v>
      </c>
      <c r="M847" s="42" t="s">
        <v>148</v>
      </c>
      <c r="N847" s="43" t="s">
        <v>951</v>
      </c>
    </row>
    <row r="848" spans="1:14" ht="38.25">
      <c r="A848" s="71" t="s">
        <v>1954</v>
      </c>
      <c r="B848" s="35" t="s">
        <v>1049</v>
      </c>
      <c r="C848" s="36" t="s">
        <v>1955</v>
      </c>
      <c r="D848" s="37" t="s">
        <v>53</v>
      </c>
      <c r="E848" s="37">
        <v>100</v>
      </c>
      <c r="F848" s="38">
        <v>2200</v>
      </c>
      <c r="G848" s="39" t="s">
        <v>54</v>
      </c>
      <c r="H848" s="40">
        <v>46174</v>
      </c>
      <c r="I848" s="41" t="s">
        <v>55</v>
      </c>
      <c r="J848" s="41" t="s">
        <v>56</v>
      </c>
      <c r="K848" s="41" t="s">
        <v>164</v>
      </c>
      <c r="L848" s="41" t="s">
        <v>58</v>
      </c>
      <c r="M848" s="42" t="s">
        <v>73</v>
      </c>
      <c r="N848" s="43" t="s">
        <v>951</v>
      </c>
    </row>
    <row r="849" spans="1:14" ht="38.25">
      <c r="A849" s="71" t="s">
        <v>1956</v>
      </c>
      <c r="B849" s="35" t="s">
        <v>1049</v>
      </c>
      <c r="C849" s="36" t="s">
        <v>1957</v>
      </c>
      <c r="D849" s="37" t="s">
        <v>53</v>
      </c>
      <c r="E849" s="37">
        <v>200</v>
      </c>
      <c r="F849" s="38">
        <v>2196</v>
      </c>
      <c r="G849" s="39" t="s">
        <v>54</v>
      </c>
      <c r="H849" s="40">
        <v>46174</v>
      </c>
      <c r="I849" s="41" t="s">
        <v>55</v>
      </c>
      <c r="J849" s="41" t="s">
        <v>56</v>
      </c>
      <c r="K849" s="41" t="s">
        <v>164</v>
      </c>
      <c r="L849" s="41" t="s">
        <v>58</v>
      </c>
      <c r="M849" s="42" t="s">
        <v>136</v>
      </c>
      <c r="N849" s="43" t="s">
        <v>951</v>
      </c>
    </row>
    <row r="850" spans="1:14" ht="38.25">
      <c r="A850" s="71" t="s">
        <v>1958</v>
      </c>
      <c r="B850" s="35" t="s">
        <v>172</v>
      </c>
      <c r="C850" s="36" t="s">
        <v>1959</v>
      </c>
      <c r="D850" s="37" t="s">
        <v>53</v>
      </c>
      <c r="E850" s="37">
        <v>2</v>
      </c>
      <c r="F850" s="38">
        <v>5000</v>
      </c>
      <c r="G850" s="39" t="s">
        <v>54</v>
      </c>
      <c r="H850" s="40">
        <v>46204</v>
      </c>
      <c r="I850" s="41" t="s">
        <v>55</v>
      </c>
      <c r="J850" s="41" t="s">
        <v>56</v>
      </c>
      <c r="K850" s="41" t="s">
        <v>164</v>
      </c>
      <c r="L850" s="41" t="s">
        <v>58</v>
      </c>
      <c r="M850" s="42" t="s">
        <v>148</v>
      </c>
      <c r="N850" s="43" t="s">
        <v>951</v>
      </c>
    </row>
    <row r="851" spans="1:14" ht="38.25">
      <c r="A851" s="71" t="s">
        <v>1960</v>
      </c>
      <c r="B851" s="35" t="s">
        <v>254</v>
      </c>
      <c r="C851" s="36" t="s">
        <v>1961</v>
      </c>
      <c r="D851" s="37" t="s">
        <v>53</v>
      </c>
      <c r="E851" s="37">
        <v>1</v>
      </c>
      <c r="F851" s="38">
        <v>5000</v>
      </c>
      <c r="G851" s="39" t="s">
        <v>54</v>
      </c>
      <c r="H851" s="40">
        <v>46204</v>
      </c>
      <c r="I851" s="41" t="s">
        <v>55</v>
      </c>
      <c r="J851" s="41" t="s">
        <v>56</v>
      </c>
      <c r="K851" s="41" t="s">
        <v>164</v>
      </c>
      <c r="L851" s="41" t="s">
        <v>91</v>
      </c>
      <c r="M851" s="42" t="s">
        <v>153</v>
      </c>
      <c r="N851" s="43" t="s">
        <v>951</v>
      </c>
    </row>
    <row r="852" spans="1:14" ht="38.25">
      <c r="A852" s="71" t="s">
        <v>1963</v>
      </c>
      <c r="B852" s="35" t="s">
        <v>1476</v>
      </c>
      <c r="C852" s="36" t="s">
        <v>1964</v>
      </c>
      <c r="D852" s="37" t="s">
        <v>53</v>
      </c>
      <c r="E852" s="37">
        <v>1</v>
      </c>
      <c r="F852" s="38">
        <v>5000</v>
      </c>
      <c r="G852" s="39" t="s">
        <v>54</v>
      </c>
      <c r="H852" s="40">
        <v>46204</v>
      </c>
      <c r="I852" s="41" t="s">
        <v>55</v>
      </c>
      <c r="J852" s="41" t="s">
        <v>56</v>
      </c>
      <c r="K852" s="41" t="s">
        <v>164</v>
      </c>
      <c r="L852" s="41" t="s">
        <v>58</v>
      </c>
      <c r="M852" s="42" t="s">
        <v>109</v>
      </c>
      <c r="N852" s="43" t="s">
        <v>951</v>
      </c>
    </row>
    <row r="853" spans="1:14" ht="38.25">
      <c r="A853" s="71" t="s">
        <v>1965</v>
      </c>
      <c r="B853" s="35" t="s">
        <v>1049</v>
      </c>
      <c r="C853" s="36" t="s">
        <v>1966</v>
      </c>
      <c r="D853" s="37" t="s">
        <v>53</v>
      </c>
      <c r="E853" s="37">
        <v>30</v>
      </c>
      <c r="F853" s="38">
        <v>2100</v>
      </c>
      <c r="G853" s="39" t="s">
        <v>54</v>
      </c>
      <c r="H853" s="40">
        <v>46174</v>
      </c>
      <c r="I853" s="41" t="s">
        <v>55</v>
      </c>
      <c r="J853" s="41" t="s">
        <v>56</v>
      </c>
      <c r="K853" s="41" t="s">
        <v>164</v>
      </c>
      <c r="L853" s="41" t="s">
        <v>58</v>
      </c>
      <c r="M853" s="42" t="s">
        <v>73</v>
      </c>
      <c r="N853" s="43" t="s">
        <v>951</v>
      </c>
    </row>
    <row r="854" spans="1:14" ht="38.25">
      <c r="A854" s="71" t="s">
        <v>1967</v>
      </c>
      <c r="B854" s="35" t="s">
        <v>652</v>
      </c>
      <c r="C854" s="36" t="s">
        <v>1968</v>
      </c>
      <c r="D854" s="37" t="s">
        <v>53</v>
      </c>
      <c r="E854" s="37">
        <v>6</v>
      </c>
      <c r="F854" s="38">
        <v>4800</v>
      </c>
      <c r="G854" s="39" t="s">
        <v>54</v>
      </c>
      <c r="H854" s="40">
        <v>46204</v>
      </c>
      <c r="I854" s="41" t="s">
        <v>55</v>
      </c>
      <c r="J854" s="41" t="s">
        <v>56</v>
      </c>
      <c r="K854" s="41" t="s">
        <v>164</v>
      </c>
      <c r="L854" s="41" t="s">
        <v>91</v>
      </c>
      <c r="M854" s="42" t="s">
        <v>102</v>
      </c>
      <c r="N854" s="43" t="s">
        <v>951</v>
      </c>
    </row>
    <row r="855" spans="1:14" ht="38.25">
      <c r="A855" s="71" t="s">
        <v>1969</v>
      </c>
      <c r="B855" s="35" t="s">
        <v>1049</v>
      </c>
      <c r="C855" s="36" t="s">
        <v>1970</v>
      </c>
      <c r="D855" s="37" t="s">
        <v>53</v>
      </c>
      <c r="E855" s="37">
        <v>150</v>
      </c>
      <c r="F855" s="38">
        <v>2070</v>
      </c>
      <c r="G855" s="39" t="s">
        <v>54</v>
      </c>
      <c r="H855" s="40">
        <v>46174</v>
      </c>
      <c r="I855" s="41" t="s">
        <v>55</v>
      </c>
      <c r="J855" s="41" t="s">
        <v>56</v>
      </c>
      <c r="K855" s="41" t="s">
        <v>164</v>
      </c>
      <c r="L855" s="41" t="s">
        <v>58</v>
      </c>
      <c r="M855" s="42" t="s">
        <v>102</v>
      </c>
      <c r="N855" s="43" t="s">
        <v>951</v>
      </c>
    </row>
    <row r="856" spans="1:14" ht="38.25">
      <c r="A856" s="71" t="s">
        <v>1971</v>
      </c>
      <c r="B856" s="35" t="s">
        <v>1049</v>
      </c>
      <c r="C856" s="36" t="s">
        <v>1972</v>
      </c>
      <c r="D856" s="37" t="s">
        <v>53</v>
      </c>
      <c r="E856" s="37">
        <v>130</v>
      </c>
      <c r="F856" s="38">
        <v>2047.5</v>
      </c>
      <c r="G856" s="39" t="s">
        <v>54</v>
      </c>
      <c r="H856" s="40">
        <v>46174</v>
      </c>
      <c r="I856" s="41" t="s">
        <v>55</v>
      </c>
      <c r="J856" s="41" t="s">
        <v>56</v>
      </c>
      <c r="K856" s="41" t="s">
        <v>164</v>
      </c>
      <c r="L856" s="41" t="s">
        <v>58</v>
      </c>
      <c r="M856" s="42" t="s">
        <v>148</v>
      </c>
      <c r="N856" s="43" t="s">
        <v>951</v>
      </c>
    </row>
    <row r="857" spans="1:14" ht="38.25">
      <c r="A857" s="71" t="s">
        <v>1973</v>
      </c>
      <c r="B857" s="35" t="s">
        <v>1049</v>
      </c>
      <c r="C857" s="36" t="s">
        <v>1974</v>
      </c>
      <c r="D857" s="37" t="s">
        <v>53</v>
      </c>
      <c r="E857" s="37">
        <v>130</v>
      </c>
      <c r="F857" s="38">
        <v>2047.5</v>
      </c>
      <c r="G857" s="39" t="s">
        <v>54</v>
      </c>
      <c r="H857" s="40">
        <v>46174</v>
      </c>
      <c r="I857" s="41" t="s">
        <v>55</v>
      </c>
      <c r="J857" s="41" t="s">
        <v>56</v>
      </c>
      <c r="K857" s="41" t="s">
        <v>164</v>
      </c>
      <c r="L857" s="41" t="s">
        <v>58</v>
      </c>
      <c r="M857" s="42" t="s">
        <v>148</v>
      </c>
      <c r="N857" s="43" t="s">
        <v>951</v>
      </c>
    </row>
    <row r="858" spans="1:14" ht="38.25">
      <c r="A858" s="71" t="s">
        <v>1975</v>
      </c>
      <c r="B858" s="35" t="s">
        <v>1049</v>
      </c>
      <c r="C858" s="36" t="s">
        <v>1976</v>
      </c>
      <c r="D858" s="37" t="s">
        <v>53</v>
      </c>
      <c r="E858" s="37">
        <v>70</v>
      </c>
      <c r="F858" s="38">
        <v>2000</v>
      </c>
      <c r="G858" s="39" t="s">
        <v>54</v>
      </c>
      <c r="H858" s="40">
        <v>46174</v>
      </c>
      <c r="I858" s="41" t="s">
        <v>55</v>
      </c>
      <c r="J858" s="41" t="s">
        <v>56</v>
      </c>
      <c r="K858" s="41" t="s">
        <v>164</v>
      </c>
      <c r="L858" s="41" t="s">
        <v>58</v>
      </c>
      <c r="M858" s="42" t="s">
        <v>148</v>
      </c>
      <c r="N858" s="43" t="s">
        <v>951</v>
      </c>
    </row>
    <row r="859" spans="1:14" ht="38.25">
      <c r="A859" s="71" t="s">
        <v>1977</v>
      </c>
      <c r="B859" s="35" t="s">
        <v>1049</v>
      </c>
      <c r="C859" s="36" t="s">
        <v>1978</v>
      </c>
      <c r="D859" s="37" t="s">
        <v>53</v>
      </c>
      <c r="E859" s="37">
        <v>20</v>
      </c>
      <c r="F859" s="38">
        <v>1980</v>
      </c>
      <c r="G859" s="39" t="s">
        <v>54</v>
      </c>
      <c r="H859" s="40">
        <v>46174</v>
      </c>
      <c r="I859" s="41" t="s">
        <v>55</v>
      </c>
      <c r="J859" s="41" t="s">
        <v>56</v>
      </c>
      <c r="K859" s="41" t="s">
        <v>164</v>
      </c>
      <c r="L859" s="41" t="s">
        <v>58</v>
      </c>
      <c r="M859" s="42" t="s">
        <v>148</v>
      </c>
      <c r="N859" s="43" t="s">
        <v>951</v>
      </c>
    </row>
    <row r="860" spans="1:14" ht="38.25">
      <c r="A860" s="71" t="s">
        <v>1981</v>
      </c>
      <c r="B860" s="35" t="s">
        <v>1049</v>
      </c>
      <c r="C860" s="36" t="s">
        <v>1982</v>
      </c>
      <c r="D860" s="37" t="s">
        <v>53</v>
      </c>
      <c r="E860" s="37">
        <v>30</v>
      </c>
      <c r="F860" s="38">
        <v>1859</v>
      </c>
      <c r="G860" s="39" t="s">
        <v>54</v>
      </c>
      <c r="H860" s="40">
        <v>46174</v>
      </c>
      <c r="I860" s="41" t="s">
        <v>55</v>
      </c>
      <c r="J860" s="41" t="s">
        <v>56</v>
      </c>
      <c r="K860" s="41" t="s">
        <v>164</v>
      </c>
      <c r="L860" s="41" t="s">
        <v>58</v>
      </c>
      <c r="M860" s="42" t="s">
        <v>148</v>
      </c>
      <c r="N860" s="43" t="s">
        <v>951</v>
      </c>
    </row>
    <row r="861" spans="1:14" ht="38.25">
      <c r="A861" s="71" t="s">
        <v>1983</v>
      </c>
      <c r="B861" s="35" t="s">
        <v>317</v>
      </c>
      <c r="C861" s="36" t="s">
        <v>374</v>
      </c>
      <c r="D861" s="37" t="s">
        <v>53</v>
      </c>
      <c r="E861" s="37">
        <v>1</v>
      </c>
      <c r="F861" s="38">
        <v>4000</v>
      </c>
      <c r="G861" s="39" t="s">
        <v>54</v>
      </c>
      <c r="H861" s="40">
        <v>46204</v>
      </c>
      <c r="I861" s="41" t="s">
        <v>55</v>
      </c>
      <c r="J861" s="41" t="s">
        <v>56</v>
      </c>
      <c r="K861" s="41" t="s">
        <v>164</v>
      </c>
      <c r="L861" s="41" t="s">
        <v>58</v>
      </c>
      <c r="M861" s="42" t="s">
        <v>153</v>
      </c>
      <c r="N861" s="43" t="s">
        <v>951</v>
      </c>
    </row>
    <row r="862" spans="1:14" ht="38.25">
      <c r="A862" s="71" t="s">
        <v>1984</v>
      </c>
      <c r="B862" s="35" t="s">
        <v>1049</v>
      </c>
      <c r="C862" s="36" t="s">
        <v>1985</v>
      </c>
      <c r="D862" s="37" t="s">
        <v>53</v>
      </c>
      <c r="E862" s="37">
        <v>250</v>
      </c>
      <c r="F862" s="38">
        <v>1847.5</v>
      </c>
      <c r="G862" s="39" t="s">
        <v>54</v>
      </c>
      <c r="H862" s="40">
        <v>46174</v>
      </c>
      <c r="I862" s="41" t="s">
        <v>55</v>
      </c>
      <c r="J862" s="41" t="s">
        <v>56</v>
      </c>
      <c r="K862" s="41" t="s">
        <v>164</v>
      </c>
      <c r="L862" s="41" t="s">
        <v>58</v>
      </c>
      <c r="M862" s="42" t="s">
        <v>109</v>
      </c>
      <c r="N862" s="43" t="s">
        <v>951</v>
      </c>
    </row>
    <row r="863" spans="1:14" ht="38.25">
      <c r="A863" s="71" t="s">
        <v>1986</v>
      </c>
      <c r="B863" s="35" t="s">
        <v>1049</v>
      </c>
      <c r="C863" s="36" t="s">
        <v>1987</v>
      </c>
      <c r="D863" s="37" t="s">
        <v>53</v>
      </c>
      <c r="E863" s="37">
        <v>40</v>
      </c>
      <c r="F863" s="38">
        <v>1833.2</v>
      </c>
      <c r="G863" s="39" t="s">
        <v>54</v>
      </c>
      <c r="H863" s="40">
        <v>46174</v>
      </c>
      <c r="I863" s="41" t="s">
        <v>55</v>
      </c>
      <c r="J863" s="41" t="s">
        <v>56</v>
      </c>
      <c r="K863" s="41" t="s">
        <v>164</v>
      </c>
      <c r="L863" s="41" t="s">
        <v>58</v>
      </c>
      <c r="M863" s="42" t="s">
        <v>136</v>
      </c>
      <c r="N863" s="43" t="s">
        <v>951</v>
      </c>
    </row>
    <row r="864" spans="1:14" ht="38.25">
      <c r="A864" s="71" t="s">
        <v>1988</v>
      </c>
      <c r="B864" s="35" t="s">
        <v>1049</v>
      </c>
      <c r="C864" s="36" t="s">
        <v>1989</v>
      </c>
      <c r="D864" s="37" t="s">
        <v>53</v>
      </c>
      <c r="E864" s="37">
        <v>120</v>
      </c>
      <c r="F864" s="38">
        <v>1800</v>
      </c>
      <c r="G864" s="39" t="s">
        <v>54</v>
      </c>
      <c r="H864" s="40">
        <v>46174</v>
      </c>
      <c r="I864" s="41" t="s">
        <v>55</v>
      </c>
      <c r="J864" s="41" t="s">
        <v>56</v>
      </c>
      <c r="K864" s="41" t="s">
        <v>164</v>
      </c>
      <c r="L864" s="41" t="s">
        <v>58</v>
      </c>
      <c r="M864" s="42" t="s">
        <v>102</v>
      </c>
      <c r="N864" s="43" t="s">
        <v>951</v>
      </c>
    </row>
    <row r="865" spans="1:14" ht="38.25">
      <c r="A865" s="71" t="s">
        <v>1990</v>
      </c>
      <c r="B865" s="35" t="s">
        <v>1049</v>
      </c>
      <c r="C865" s="36" t="s">
        <v>1991</v>
      </c>
      <c r="D865" s="37" t="s">
        <v>53</v>
      </c>
      <c r="E865" s="37">
        <v>10</v>
      </c>
      <c r="F865" s="38">
        <v>1720.5</v>
      </c>
      <c r="G865" s="39" t="s">
        <v>54</v>
      </c>
      <c r="H865" s="40">
        <v>46174</v>
      </c>
      <c r="I865" s="41" t="s">
        <v>55</v>
      </c>
      <c r="J865" s="41" t="s">
        <v>56</v>
      </c>
      <c r="K865" s="41" t="s">
        <v>164</v>
      </c>
      <c r="L865" s="41" t="s">
        <v>58</v>
      </c>
      <c r="M865" s="42" t="s">
        <v>153</v>
      </c>
      <c r="N865" s="43" t="s">
        <v>951</v>
      </c>
    </row>
    <row r="866" spans="1:14" ht="38.25">
      <c r="A866" s="71" t="s">
        <v>1992</v>
      </c>
      <c r="B866" s="35" t="s">
        <v>1049</v>
      </c>
      <c r="C866" s="36" t="s">
        <v>1993</v>
      </c>
      <c r="D866" s="37" t="s">
        <v>53</v>
      </c>
      <c r="E866" s="37">
        <v>34</v>
      </c>
      <c r="F866" s="38">
        <f>E866*50</f>
        <v>1700</v>
      </c>
      <c r="G866" s="39" t="s">
        <v>54</v>
      </c>
      <c r="H866" s="40">
        <v>46174</v>
      </c>
      <c r="I866" s="41" t="s">
        <v>55</v>
      </c>
      <c r="J866" s="41" t="s">
        <v>56</v>
      </c>
      <c r="K866" s="41" t="s">
        <v>164</v>
      </c>
      <c r="L866" s="41" t="s">
        <v>58</v>
      </c>
      <c r="M866" s="42" t="s">
        <v>148</v>
      </c>
      <c r="N866" s="43" t="s">
        <v>951</v>
      </c>
    </row>
    <row r="867" spans="1:14" ht="38.25">
      <c r="A867" s="71" t="s">
        <v>1994</v>
      </c>
      <c r="B867" s="35" t="s">
        <v>247</v>
      </c>
      <c r="C867" s="36" t="s">
        <v>1995</v>
      </c>
      <c r="D867" s="37" t="s">
        <v>53</v>
      </c>
      <c r="E867" s="37">
        <v>15</v>
      </c>
      <c r="F867" s="38">
        <v>3750</v>
      </c>
      <c r="G867" s="39" t="s">
        <v>54</v>
      </c>
      <c r="H867" s="40">
        <v>46174</v>
      </c>
      <c r="I867" s="41" t="s">
        <v>55</v>
      </c>
      <c r="J867" s="41" t="s">
        <v>56</v>
      </c>
      <c r="K867" s="41" t="s">
        <v>164</v>
      </c>
      <c r="L867" s="41" t="s">
        <v>91</v>
      </c>
      <c r="M867" s="42" t="s">
        <v>148</v>
      </c>
      <c r="N867" s="43" t="s">
        <v>951</v>
      </c>
    </row>
    <row r="868" spans="1:14" ht="38.25">
      <c r="A868" s="71" t="s">
        <v>1996</v>
      </c>
      <c r="B868" s="35" t="s">
        <v>1049</v>
      </c>
      <c r="C868" s="36" t="s">
        <v>1997</v>
      </c>
      <c r="D868" s="37" t="s">
        <v>53</v>
      </c>
      <c r="E868" s="37">
        <v>300</v>
      </c>
      <c r="F868" s="38">
        <v>1650</v>
      </c>
      <c r="G868" s="39" t="s">
        <v>54</v>
      </c>
      <c r="H868" s="40">
        <v>46174</v>
      </c>
      <c r="I868" s="41" t="s">
        <v>55</v>
      </c>
      <c r="J868" s="41" t="s">
        <v>56</v>
      </c>
      <c r="K868" s="41" t="s">
        <v>164</v>
      </c>
      <c r="L868" s="41" t="s">
        <v>58</v>
      </c>
      <c r="M868" s="42" t="s">
        <v>59</v>
      </c>
      <c r="N868" s="43" t="s">
        <v>951</v>
      </c>
    </row>
    <row r="869" spans="1:14" ht="38.25">
      <c r="A869" s="71" t="s">
        <v>1998</v>
      </c>
      <c r="B869" s="35" t="s">
        <v>1049</v>
      </c>
      <c r="C869" s="36" t="s">
        <v>1430</v>
      </c>
      <c r="D869" s="37" t="s">
        <v>53</v>
      </c>
      <c r="E869" s="37">
        <v>80</v>
      </c>
      <c r="F869" s="38">
        <v>1600</v>
      </c>
      <c r="G869" s="39" t="s">
        <v>54</v>
      </c>
      <c r="H869" s="40">
        <v>46174</v>
      </c>
      <c r="I869" s="41" t="s">
        <v>55</v>
      </c>
      <c r="J869" s="41" t="s">
        <v>56</v>
      </c>
      <c r="K869" s="41" t="s">
        <v>164</v>
      </c>
      <c r="L869" s="41" t="s">
        <v>58</v>
      </c>
      <c r="M869" s="42" t="s">
        <v>73</v>
      </c>
      <c r="N869" s="43" t="s">
        <v>951</v>
      </c>
    </row>
    <row r="870" spans="1:14" ht="38.25">
      <c r="A870" s="71" t="s">
        <v>1999</v>
      </c>
      <c r="B870" s="35" t="s">
        <v>1476</v>
      </c>
      <c r="C870" s="36" t="s">
        <v>321</v>
      </c>
      <c r="D870" s="37" t="s">
        <v>53</v>
      </c>
      <c r="E870" s="37">
        <v>2</v>
      </c>
      <c r="F870" s="38">
        <v>3600</v>
      </c>
      <c r="G870" s="39" t="s">
        <v>54</v>
      </c>
      <c r="H870" s="40">
        <v>46174</v>
      </c>
      <c r="I870" s="41" t="s">
        <v>55</v>
      </c>
      <c r="J870" s="41" t="s">
        <v>56</v>
      </c>
      <c r="K870" s="41" t="s">
        <v>164</v>
      </c>
      <c r="L870" s="41" t="s">
        <v>91</v>
      </c>
      <c r="M870" s="42" t="s">
        <v>59</v>
      </c>
      <c r="N870" s="43" t="s">
        <v>951</v>
      </c>
    </row>
    <row r="871" spans="1:14" ht="38.25">
      <c r="A871" s="71" t="s">
        <v>2000</v>
      </c>
      <c r="B871" s="35" t="s">
        <v>1049</v>
      </c>
      <c r="C871" s="36" t="s">
        <v>2001</v>
      </c>
      <c r="D871" s="37" t="s">
        <v>53</v>
      </c>
      <c r="E871" s="37">
        <v>120</v>
      </c>
      <c r="F871" s="38">
        <v>1592.4</v>
      </c>
      <c r="G871" s="39" t="s">
        <v>54</v>
      </c>
      <c r="H871" s="40">
        <v>46174</v>
      </c>
      <c r="I871" s="41" t="s">
        <v>55</v>
      </c>
      <c r="J871" s="41" t="s">
        <v>56</v>
      </c>
      <c r="K871" s="41" t="s">
        <v>164</v>
      </c>
      <c r="L871" s="41" t="s">
        <v>58</v>
      </c>
      <c r="M871" s="42" t="s">
        <v>148</v>
      </c>
      <c r="N871" s="43" t="s">
        <v>951</v>
      </c>
    </row>
    <row r="872" spans="1:14" ht="38.25">
      <c r="A872" s="71" t="s">
        <v>2002</v>
      </c>
      <c r="B872" s="35" t="s">
        <v>1049</v>
      </c>
      <c r="C872" s="36" t="s">
        <v>2003</v>
      </c>
      <c r="D872" s="37" t="s">
        <v>53</v>
      </c>
      <c r="E872" s="37">
        <v>100</v>
      </c>
      <c r="F872" s="38">
        <v>1590</v>
      </c>
      <c r="G872" s="39" t="s">
        <v>54</v>
      </c>
      <c r="H872" s="40">
        <v>46174</v>
      </c>
      <c r="I872" s="41" t="s">
        <v>55</v>
      </c>
      <c r="J872" s="41" t="s">
        <v>56</v>
      </c>
      <c r="K872" s="41" t="s">
        <v>164</v>
      </c>
      <c r="L872" s="41" t="s">
        <v>58</v>
      </c>
      <c r="M872" s="42" t="s">
        <v>148</v>
      </c>
      <c r="N872" s="43" t="s">
        <v>951</v>
      </c>
    </row>
    <row r="873" spans="1:14" ht="38.25">
      <c r="A873" s="71" t="s">
        <v>2004</v>
      </c>
      <c r="B873" s="35" t="s">
        <v>1049</v>
      </c>
      <c r="C873" s="36" t="s">
        <v>2005</v>
      </c>
      <c r="D873" s="37" t="s">
        <v>53</v>
      </c>
      <c r="E873" s="37">
        <v>100</v>
      </c>
      <c r="F873" s="38">
        <v>1550</v>
      </c>
      <c r="G873" s="39" t="s">
        <v>54</v>
      </c>
      <c r="H873" s="40">
        <v>46174</v>
      </c>
      <c r="I873" s="41" t="s">
        <v>55</v>
      </c>
      <c r="J873" s="41" t="s">
        <v>56</v>
      </c>
      <c r="K873" s="41" t="s">
        <v>164</v>
      </c>
      <c r="L873" s="41" t="s">
        <v>58</v>
      </c>
      <c r="M873" s="42" t="s">
        <v>136</v>
      </c>
      <c r="N873" s="43" t="s">
        <v>951</v>
      </c>
    </row>
    <row r="874" spans="1:14" ht="38.25">
      <c r="A874" s="71" t="s">
        <v>2006</v>
      </c>
      <c r="B874" s="35" t="s">
        <v>1049</v>
      </c>
      <c r="C874" s="36" t="s">
        <v>2007</v>
      </c>
      <c r="D874" s="37" t="s">
        <v>1791</v>
      </c>
      <c r="E874" s="37">
        <v>50</v>
      </c>
      <c r="F874" s="38">
        <v>1509</v>
      </c>
      <c r="G874" s="39" t="s">
        <v>54</v>
      </c>
      <c r="H874" s="40">
        <v>46174</v>
      </c>
      <c r="I874" s="41" t="s">
        <v>55</v>
      </c>
      <c r="J874" s="41" t="s">
        <v>56</v>
      </c>
      <c r="K874" s="41" t="s">
        <v>164</v>
      </c>
      <c r="L874" s="41" t="s">
        <v>58</v>
      </c>
      <c r="M874" s="42" t="s">
        <v>148</v>
      </c>
      <c r="N874" s="43" t="s">
        <v>951</v>
      </c>
    </row>
    <row r="875" spans="1:14" ht="38.25">
      <c r="A875" s="71" t="s">
        <v>2008</v>
      </c>
      <c r="B875" s="35" t="s">
        <v>1049</v>
      </c>
      <c r="C875" s="36" t="s">
        <v>2009</v>
      </c>
      <c r="D875" s="37" t="s">
        <v>1150</v>
      </c>
      <c r="E875" s="37">
        <v>1000</v>
      </c>
      <c r="F875" s="38">
        <v>1500</v>
      </c>
      <c r="G875" s="39" t="s">
        <v>54</v>
      </c>
      <c r="H875" s="40">
        <v>46174</v>
      </c>
      <c r="I875" s="41" t="s">
        <v>55</v>
      </c>
      <c r="J875" s="41" t="s">
        <v>56</v>
      </c>
      <c r="K875" s="41" t="s">
        <v>164</v>
      </c>
      <c r="L875" s="41" t="s">
        <v>58</v>
      </c>
      <c r="M875" s="42" t="s">
        <v>102</v>
      </c>
      <c r="N875" s="43" t="s">
        <v>951</v>
      </c>
    </row>
    <row r="876" spans="1:14" ht="38.25">
      <c r="A876" s="71" t="s">
        <v>2010</v>
      </c>
      <c r="B876" s="35" t="s">
        <v>295</v>
      </c>
      <c r="C876" s="36" t="s">
        <v>2011</v>
      </c>
      <c r="D876" s="37" t="s">
        <v>53</v>
      </c>
      <c r="E876" s="37">
        <v>10</v>
      </c>
      <c r="F876" s="38">
        <v>3000</v>
      </c>
      <c r="G876" s="39" t="s">
        <v>54</v>
      </c>
      <c r="H876" s="40">
        <v>46204</v>
      </c>
      <c r="I876" s="41" t="s">
        <v>55</v>
      </c>
      <c r="J876" s="41" t="s">
        <v>56</v>
      </c>
      <c r="K876" s="41" t="s">
        <v>164</v>
      </c>
      <c r="L876" s="41" t="s">
        <v>91</v>
      </c>
      <c r="M876" s="42" t="s">
        <v>136</v>
      </c>
      <c r="N876" s="43" t="s">
        <v>951</v>
      </c>
    </row>
    <row r="877" spans="1:14" ht="38.25">
      <c r="A877" s="71" t="s">
        <v>2012</v>
      </c>
      <c r="B877" s="35" t="s">
        <v>1049</v>
      </c>
      <c r="C877" s="36" t="s">
        <v>2013</v>
      </c>
      <c r="D877" s="37" t="s">
        <v>53</v>
      </c>
      <c r="E877" s="37">
        <v>30</v>
      </c>
      <c r="F877" s="38">
        <v>1470</v>
      </c>
      <c r="G877" s="39" t="s">
        <v>54</v>
      </c>
      <c r="H877" s="40">
        <v>46174</v>
      </c>
      <c r="I877" s="41" t="s">
        <v>55</v>
      </c>
      <c r="J877" s="41" t="s">
        <v>56</v>
      </c>
      <c r="K877" s="41" t="s">
        <v>164</v>
      </c>
      <c r="L877" s="41" t="s">
        <v>58</v>
      </c>
      <c r="M877" s="42" t="s">
        <v>136</v>
      </c>
      <c r="N877" s="43" t="s">
        <v>951</v>
      </c>
    </row>
    <row r="878" spans="1:14" ht="38.25">
      <c r="A878" s="71" t="s">
        <v>2014</v>
      </c>
      <c r="B878" s="35" t="s">
        <v>1476</v>
      </c>
      <c r="C878" s="36" t="s">
        <v>2015</v>
      </c>
      <c r="D878" s="37" t="s">
        <v>53</v>
      </c>
      <c r="E878" s="37">
        <v>30</v>
      </c>
      <c r="F878" s="38">
        <v>3000</v>
      </c>
      <c r="G878" s="39" t="s">
        <v>54</v>
      </c>
      <c r="H878" s="40">
        <v>46174</v>
      </c>
      <c r="I878" s="41" t="s">
        <v>55</v>
      </c>
      <c r="J878" s="41" t="s">
        <v>56</v>
      </c>
      <c r="K878" s="41" t="s">
        <v>164</v>
      </c>
      <c r="L878" s="41" t="s">
        <v>58</v>
      </c>
      <c r="M878" s="42" t="s">
        <v>73</v>
      </c>
      <c r="N878" s="43" t="s">
        <v>951</v>
      </c>
    </row>
    <row r="879" spans="1:14" ht="38.25">
      <c r="A879" s="71" t="s">
        <v>2016</v>
      </c>
      <c r="B879" s="35" t="s">
        <v>1049</v>
      </c>
      <c r="C879" s="36" t="s">
        <v>2017</v>
      </c>
      <c r="D879" s="37" t="s">
        <v>53</v>
      </c>
      <c r="E879" s="37">
        <v>100</v>
      </c>
      <c r="F879" s="38">
        <v>1450</v>
      </c>
      <c r="G879" s="39" t="s">
        <v>54</v>
      </c>
      <c r="H879" s="40">
        <v>46174</v>
      </c>
      <c r="I879" s="41" t="s">
        <v>55</v>
      </c>
      <c r="J879" s="41" t="s">
        <v>56</v>
      </c>
      <c r="K879" s="41" t="s">
        <v>164</v>
      </c>
      <c r="L879" s="41" t="s">
        <v>58</v>
      </c>
      <c r="M879" s="42" t="s">
        <v>102</v>
      </c>
      <c r="N879" s="43" t="s">
        <v>951</v>
      </c>
    </row>
    <row r="880" spans="1:14" ht="38.25">
      <c r="A880" s="71" t="s">
        <v>2018</v>
      </c>
      <c r="B880" s="35" t="s">
        <v>1049</v>
      </c>
      <c r="C880" s="36" t="s">
        <v>2019</v>
      </c>
      <c r="D880" s="37" t="s">
        <v>53</v>
      </c>
      <c r="E880" s="37">
        <v>60</v>
      </c>
      <c r="F880" s="38">
        <v>1434</v>
      </c>
      <c r="G880" s="39" t="s">
        <v>54</v>
      </c>
      <c r="H880" s="40">
        <v>46174</v>
      </c>
      <c r="I880" s="41" t="s">
        <v>55</v>
      </c>
      <c r="J880" s="41" t="s">
        <v>56</v>
      </c>
      <c r="K880" s="41" t="s">
        <v>164</v>
      </c>
      <c r="L880" s="41" t="s">
        <v>58</v>
      </c>
      <c r="M880" s="42" t="s">
        <v>59</v>
      </c>
      <c r="N880" s="43" t="s">
        <v>951</v>
      </c>
    </row>
    <row r="881" spans="1:14" ht="38.25">
      <c r="A881" s="71" t="s">
        <v>2020</v>
      </c>
      <c r="B881" s="35" t="s">
        <v>1049</v>
      </c>
      <c r="C881" s="36" t="s">
        <v>2021</v>
      </c>
      <c r="D881" s="37" t="s">
        <v>53</v>
      </c>
      <c r="E881" s="37">
        <v>130</v>
      </c>
      <c r="F881" s="38">
        <v>1428.7</v>
      </c>
      <c r="G881" s="39" t="s">
        <v>54</v>
      </c>
      <c r="H881" s="40">
        <v>46174</v>
      </c>
      <c r="I881" s="41" t="s">
        <v>55</v>
      </c>
      <c r="J881" s="41" t="s">
        <v>56</v>
      </c>
      <c r="K881" s="41" t="s">
        <v>164</v>
      </c>
      <c r="L881" s="41" t="s">
        <v>58</v>
      </c>
      <c r="M881" s="42" t="s">
        <v>148</v>
      </c>
      <c r="N881" s="43" t="s">
        <v>951</v>
      </c>
    </row>
    <row r="882" spans="1:14" ht="38.25">
      <c r="A882" s="71" t="s">
        <v>2022</v>
      </c>
      <c r="B882" s="35" t="s">
        <v>1049</v>
      </c>
      <c r="C882" s="36" t="s">
        <v>2023</v>
      </c>
      <c r="D882" s="37" t="s">
        <v>53</v>
      </c>
      <c r="E882" s="37">
        <v>130</v>
      </c>
      <c r="F882" s="38">
        <v>1428.7</v>
      </c>
      <c r="G882" s="39" t="s">
        <v>54</v>
      </c>
      <c r="H882" s="40">
        <v>46174</v>
      </c>
      <c r="I882" s="41" t="s">
        <v>55</v>
      </c>
      <c r="J882" s="41" t="s">
        <v>56</v>
      </c>
      <c r="K882" s="41" t="s">
        <v>164</v>
      </c>
      <c r="L882" s="41" t="s">
        <v>58</v>
      </c>
      <c r="M882" s="42" t="s">
        <v>148</v>
      </c>
      <c r="N882" s="43" t="s">
        <v>951</v>
      </c>
    </row>
    <row r="883" spans="1:14" ht="38.25">
      <c r="A883" s="71" t="s">
        <v>2024</v>
      </c>
      <c r="B883" s="35" t="s">
        <v>1049</v>
      </c>
      <c r="C883" s="36" t="s">
        <v>2025</v>
      </c>
      <c r="D883" s="37" t="s">
        <v>53</v>
      </c>
      <c r="E883" s="37">
        <v>50</v>
      </c>
      <c r="F883" s="38">
        <v>1400</v>
      </c>
      <c r="G883" s="39" t="s">
        <v>54</v>
      </c>
      <c r="H883" s="40">
        <v>46174</v>
      </c>
      <c r="I883" s="41" t="s">
        <v>55</v>
      </c>
      <c r="J883" s="41" t="s">
        <v>56</v>
      </c>
      <c r="K883" s="41" t="s">
        <v>164</v>
      </c>
      <c r="L883" s="41" t="s">
        <v>58</v>
      </c>
      <c r="M883" s="42" t="s">
        <v>148</v>
      </c>
      <c r="N883" s="43" t="s">
        <v>951</v>
      </c>
    </row>
    <row r="884" spans="1:14" ht="38.25">
      <c r="A884" s="71" t="s">
        <v>2026</v>
      </c>
      <c r="B884" s="35" t="s">
        <v>237</v>
      </c>
      <c r="C884" s="36" t="s">
        <v>2027</v>
      </c>
      <c r="D884" s="37" t="s">
        <v>53</v>
      </c>
      <c r="E884" s="37">
        <v>5</v>
      </c>
      <c r="F884" s="38">
        <v>2500</v>
      </c>
      <c r="G884" s="39" t="s">
        <v>54</v>
      </c>
      <c r="H884" s="40">
        <v>46174</v>
      </c>
      <c r="I884" s="41" t="s">
        <v>55</v>
      </c>
      <c r="J884" s="41" t="s">
        <v>56</v>
      </c>
      <c r="K884" s="41" t="s">
        <v>164</v>
      </c>
      <c r="L884" s="41" t="s">
        <v>58</v>
      </c>
      <c r="M884" s="42" t="s">
        <v>136</v>
      </c>
      <c r="N884" s="43" t="s">
        <v>951</v>
      </c>
    </row>
    <row r="885" spans="1:14" ht="38.25">
      <c r="A885" s="71" t="s">
        <v>2028</v>
      </c>
      <c r="B885" s="35" t="s">
        <v>1049</v>
      </c>
      <c r="C885" s="36" t="s">
        <v>2029</v>
      </c>
      <c r="D885" s="37" t="s">
        <v>53</v>
      </c>
      <c r="E885" s="37">
        <v>100</v>
      </c>
      <c r="F885" s="38">
        <v>1400</v>
      </c>
      <c r="G885" s="39" t="s">
        <v>54</v>
      </c>
      <c r="H885" s="40">
        <v>46174</v>
      </c>
      <c r="I885" s="41" t="s">
        <v>55</v>
      </c>
      <c r="J885" s="41" t="s">
        <v>56</v>
      </c>
      <c r="K885" s="41" t="s">
        <v>164</v>
      </c>
      <c r="L885" s="41" t="s">
        <v>58</v>
      </c>
      <c r="M885" s="42" t="s">
        <v>109</v>
      </c>
      <c r="N885" s="43" t="s">
        <v>951</v>
      </c>
    </row>
    <row r="886" spans="1:14" ht="38.25">
      <c r="A886" s="71" t="s">
        <v>2030</v>
      </c>
      <c r="B886" s="35" t="s">
        <v>1049</v>
      </c>
      <c r="C886" s="36" t="s">
        <v>2031</v>
      </c>
      <c r="D886" s="37" t="s">
        <v>53</v>
      </c>
      <c r="E886" s="37">
        <v>30</v>
      </c>
      <c r="F886" s="38">
        <v>1365</v>
      </c>
      <c r="G886" s="39" t="s">
        <v>54</v>
      </c>
      <c r="H886" s="40">
        <v>46174</v>
      </c>
      <c r="I886" s="41" t="s">
        <v>55</v>
      </c>
      <c r="J886" s="41" t="s">
        <v>56</v>
      </c>
      <c r="K886" s="41" t="s">
        <v>164</v>
      </c>
      <c r="L886" s="41" t="s">
        <v>58</v>
      </c>
      <c r="M886" s="42" t="s">
        <v>59</v>
      </c>
      <c r="N886" s="43" t="s">
        <v>951</v>
      </c>
    </row>
    <row r="887" spans="1:14" ht="38.25">
      <c r="A887" s="71" t="s">
        <v>2032</v>
      </c>
      <c r="B887" s="35" t="s">
        <v>1049</v>
      </c>
      <c r="C887" s="36" t="s">
        <v>2033</v>
      </c>
      <c r="D887" s="37" t="s">
        <v>53</v>
      </c>
      <c r="E887" s="37">
        <v>100</v>
      </c>
      <c r="F887" s="38">
        <v>1354</v>
      </c>
      <c r="G887" s="39" t="s">
        <v>54</v>
      </c>
      <c r="H887" s="40">
        <v>46174</v>
      </c>
      <c r="I887" s="41" t="s">
        <v>55</v>
      </c>
      <c r="J887" s="41" t="s">
        <v>56</v>
      </c>
      <c r="K887" s="41" t="s">
        <v>164</v>
      </c>
      <c r="L887" s="41" t="s">
        <v>58</v>
      </c>
      <c r="M887" s="42" t="s">
        <v>153</v>
      </c>
      <c r="N887" s="43" t="s">
        <v>951</v>
      </c>
    </row>
    <row r="888" spans="1:14" ht="38.25">
      <c r="A888" s="71" t="s">
        <v>2034</v>
      </c>
      <c r="B888" s="35" t="s">
        <v>1049</v>
      </c>
      <c r="C888" s="36" t="s">
        <v>2035</v>
      </c>
      <c r="D888" s="37" t="s">
        <v>53</v>
      </c>
      <c r="E888" s="37">
        <v>100</v>
      </c>
      <c r="F888" s="38">
        <v>1290</v>
      </c>
      <c r="G888" s="39" t="s">
        <v>54</v>
      </c>
      <c r="H888" s="40">
        <v>46174</v>
      </c>
      <c r="I888" s="41" t="s">
        <v>55</v>
      </c>
      <c r="J888" s="41" t="s">
        <v>56</v>
      </c>
      <c r="K888" s="41" t="s">
        <v>164</v>
      </c>
      <c r="L888" s="41" t="s">
        <v>58</v>
      </c>
      <c r="M888" s="42" t="s">
        <v>148</v>
      </c>
      <c r="N888" s="43" t="s">
        <v>951</v>
      </c>
    </row>
    <row r="889" spans="1:14" ht="38.25">
      <c r="A889" s="71" t="s">
        <v>2036</v>
      </c>
      <c r="B889" s="35" t="s">
        <v>1049</v>
      </c>
      <c r="C889" s="36" t="s">
        <v>2037</v>
      </c>
      <c r="D889" s="37" t="s">
        <v>53</v>
      </c>
      <c r="E889" s="37">
        <v>50</v>
      </c>
      <c r="F889" s="38">
        <v>1250</v>
      </c>
      <c r="G889" s="39" t="s">
        <v>54</v>
      </c>
      <c r="H889" s="40">
        <v>46174</v>
      </c>
      <c r="I889" s="41" t="s">
        <v>55</v>
      </c>
      <c r="J889" s="41" t="s">
        <v>56</v>
      </c>
      <c r="K889" s="41" t="s">
        <v>164</v>
      </c>
      <c r="L889" s="41" t="s">
        <v>58</v>
      </c>
      <c r="M889" s="42" t="s">
        <v>109</v>
      </c>
      <c r="N889" s="43" t="s">
        <v>951</v>
      </c>
    </row>
    <row r="890" spans="1:14" ht="38.25">
      <c r="A890" s="71" t="s">
        <v>2038</v>
      </c>
      <c r="B890" s="35" t="s">
        <v>1049</v>
      </c>
      <c r="C890" s="36" t="s">
        <v>2039</v>
      </c>
      <c r="D890" s="37" t="s">
        <v>53</v>
      </c>
      <c r="E890" s="37">
        <v>50</v>
      </c>
      <c r="F890" s="38">
        <v>1211</v>
      </c>
      <c r="G890" s="39" t="s">
        <v>54</v>
      </c>
      <c r="H890" s="40">
        <v>46174</v>
      </c>
      <c r="I890" s="41" t="s">
        <v>55</v>
      </c>
      <c r="J890" s="41" t="s">
        <v>56</v>
      </c>
      <c r="K890" s="41" t="s">
        <v>164</v>
      </c>
      <c r="L890" s="41" t="s">
        <v>58</v>
      </c>
      <c r="M890" s="42" t="s">
        <v>148</v>
      </c>
      <c r="N890" s="43" t="s">
        <v>951</v>
      </c>
    </row>
    <row r="891" spans="1:14" ht="38.25">
      <c r="A891" s="71" t="s">
        <v>2040</v>
      </c>
      <c r="B891" s="35" t="s">
        <v>1049</v>
      </c>
      <c r="C891" s="36" t="s">
        <v>514</v>
      </c>
      <c r="D891" s="37" t="s">
        <v>53</v>
      </c>
      <c r="E891" s="37">
        <v>30</v>
      </c>
      <c r="F891" s="38">
        <v>1167</v>
      </c>
      <c r="G891" s="39" t="s">
        <v>54</v>
      </c>
      <c r="H891" s="40">
        <v>46174</v>
      </c>
      <c r="I891" s="41" t="s">
        <v>55</v>
      </c>
      <c r="J891" s="41" t="s">
        <v>56</v>
      </c>
      <c r="K891" s="41" t="s">
        <v>164</v>
      </c>
      <c r="L891" s="41" t="s">
        <v>58</v>
      </c>
      <c r="M891" s="42" t="s">
        <v>73</v>
      </c>
      <c r="N891" s="43" t="s">
        <v>951</v>
      </c>
    </row>
    <row r="892" spans="1:14" ht="38.25">
      <c r="A892" s="71" t="s">
        <v>2041</v>
      </c>
      <c r="B892" s="35" t="s">
        <v>1049</v>
      </c>
      <c r="C892" s="36" t="s">
        <v>1313</v>
      </c>
      <c r="D892" s="37" t="s">
        <v>53</v>
      </c>
      <c r="E892" s="37">
        <v>10</v>
      </c>
      <c r="F892" s="38">
        <v>1144.2</v>
      </c>
      <c r="G892" s="39" t="s">
        <v>54</v>
      </c>
      <c r="H892" s="40">
        <v>46174</v>
      </c>
      <c r="I892" s="41" t="s">
        <v>55</v>
      </c>
      <c r="J892" s="41" t="s">
        <v>56</v>
      </c>
      <c r="K892" s="41" t="s">
        <v>164</v>
      </c>
      <c r="L892" s="41" t="s">
        <v>58</v>
      </c>
      <c r="M892" s="42" t="s">
        <v>148</v>
      </c>
      <c r="N892" s="43" t="s">
        <v>951</v>
      </c>
    </row>
    <row r="893" spans="1:14" ht="38.25">
      <c r="A893" s="71" t="s">
        <v>2042</v>
      </c>
      <c r="B893" s="35" t="s">
        <v>1049</v>
      </c>
      <c r="C893" s="36" t="s">
        <v>2043</v>
      </c>
      <c r="D893" s="37" t="s">
        <v>53</v>
      </c>
      <c r="E893" s="37">
        <v>30</v>
      </c>
      <c r="F893" s="38">
        <v>1140</v>
      </c>
      <c r="G893" s="39" t="s">
        <v>54</v>
      </c>
      <c r="H893" s="40">
        <v>46174</v>
      </c>
      <c r="I893" s="41" t="s">
        <v>55</v>
      </c>
      <c r="J893" s="41" t="s">
        <v>56</v>
      </c>
      <c r="K893" s="41" t="s">
        <v>164</v>
      </c>
      <c r="L893" s="41" t="s">
        <v>58</v>
      </c>
      <c r="M893" s="42" t="s">
        <v>73</v>
      </c>
      <c r="N893" s="43" t="s">
        <v>951</v>
      </c>
    </row>
    <row r="894" spans="1:14" ht="38.25">
      <c r="A894" s="71" t="s">
        <v>2044</v>
      </c>
      <c r="B894" s="35" t="s">
        <v>172</v>
      </c>
      <c r="C894" s="36" t="s">
        <v>2045</v>
      </c>
      <c r="D894" s="37" t="s">
        <v>53</v>
      </c>
      <c r="E894" s="37">
        <v>7</v>
      </c>
      <c r="F894" s="38">
        <v>2100</v>
      </c>
      <c r="G894" s="39" t="s">
        <v>54</v>
      </c>
      <c r="H894" s="40">
        <v>46174</v>
      </c>
      <c r="I894" s="41" t="s">
        <v>55</v>
      </c>
      <c r="J894" s="41" t="s">
        <v>56</v>
      </c>
      <c r="K894" s="41" t="s">
        <v>164</v>
      </c>
      <c r="L894" s="41" t="s">
        <v>91</v>
      </c>
      <c r="M894" s="42" t="s">
        <v>59</v>
      </c>
      <c r="N894" s="43" t="s">
        <v>951</v>
      </c>
    </row>
    <row r="895" spans="1:14" ht="38.25">
      <c r="A895" s="71" t="s">
        <v>2048</v>
      </c>
      <c r="B895" s="35" t="s">
        <v>1049</v>
      </c>
      <c r="C895" s="36" t="s">
        <v>2049</v>
      </c>
      <c r="D895" s="37" t="s">
        <v>53</v>
      </c>
      <c r="E895" s="37">
        <v>11</v>
      </c>
      <c r="F895" s="38">
        <v>1134</v>
      </c>
      <c r="G895" s="39" t="s">
        <v>54</v>
      </c>
      <c r="H895" s="40">
        <v>46174</v>
      </c>
      <c r="I895" s="41" t="s">
        <v>55</v>
      </c>
      <c r="J895" s="41" t="s">
        <v>56</v>
      </c>
      <c r="K895" s="41" t="s">
        <v>164</v>
      </c>
      <c r="L895" s="41" t="s">
        <v>58</v>
      </c>
      <c r="M895" s="42" t="s">
        <v>153</v>
      </c>
      <c r="N895" s="43" t="s">
        <v>951</v>
      </c>
    </row>
    <row r="896" spans="1:14" ht="38.25">
      <c r="A896" s="71" t="s">
        <v>2050</v>
      </c>
      <c r="B896" s="35" t="s">
        <v>1049</v>
      </c>
      <c r="C896" s="36" t="s">
        <v>2051</v>
      </c>
      <c r="D896" s="37" t="s">
        <v>53</v>
      </c>
      <c r="E896" s="37">
        <v>60</v>
      </c>
      <c r="F896" s="38">
        <f>543*2</f>
        <v>1086</v>
      </c>
      <c r="G896" s="39" t="s">
        <v>54</v>
      </c>
      <c r="H896" s="40">
        <v>46174</v>
      </c>
      <c r="I896" s="41" t="s">
        <v>55</v>
      </c>
      <c r="J896" s="41" t="s">
        <v>56</v>
      </c>
      <c r="K896" s="41" t="s">
        <v>164</v>
      </c>
      <c r="L896" s="41" t="s">
        <v>58</v>
      </c>
      <c r="M896" s="42" t="s">
        <v>102</v>
      </c>
      <c r="N896" s="43" t="s">
        <v>951</v>
      </c>
    </row>
    <row r="897" spans="1:14" ht="38.25">
      <c r="A897" s="71" t="s">
        <v>2052</v>
      </c>
      <c r="B897" s="35" t="s">
        <v>1049</v>
      </c>
      <c r="C897" s="36" t="s">
        <v>2053</v>
      </c>
      <c r="D897" s="37" t="s">
        <v>53</v>
      </c>
      <c r="E897" s="37">
        <v>100</v>
      </c>
      <c r="F897" s="38">
        <v>1080</v>
      </c>
      <c r="G897" s="39" t="s">
        <v>54</v>
      </c>
      <c r="H897" s="40">
        <v>46174</v>
      </c>
      <c r="I897" s="41" t="s">
        <v>55</v>
      </c>
      <c r="J897" s="41" t="s">
        <v>56</v>
      </c>
      <c r="K897" s="41" t="s">
        <v>164</v>
      </c>
      <c r="L897" s="41" t="s">
        <v>58</v>
      </c>
      <c r="M897" s="42" t="s">
        <v>102</v>
      </c>
      <c r="N897" s="43" t="s">
        <v>951</v>
      </c>
    </row>
    <row r="898" spans="1:14" ht="38.25">
      <c r="A898" s="71" t="s">
        <v>2054</v>
      </c>
      <c r="B898" s="35" t="s">
        <v>1049</v>
      </c>
      <c r="C898" s="36" t="s">
        <v>2055</v>
      </c>
      <c r="D898" s="37" t="s">
        <v>53</v>
      </c>
      <c r="E898" s="37">
        <v>30</v>
      </c>
      <c r="F898" s="38">
        <v>1080</v>
      </c>
      <c r="G898" s="39" t="s">
        <v>54</v>
      </c>
      <c r="H898" s="40">
        <v>46174</v>
      </c>
      <c r="I898" s="41" t="s">
        <v>55</v>
      </c>
      <c r="J898" s="41" t="s">
        <v>56</v>
      </c>
      <c r="K898" s="41" t="s">
        <v>164</v>
      </c>
      <c r="L898" s="41" t="s">
        <v>58</v>
      </c>
      <c r="M898" s="42" t="s">
        <v>102</v>
      </c>
      <c r="N898" s="43" t="s">
        <v>951</v>
      </c>
    </row>
    <row r="899" spans="1:14" ht="38.25">
      <c r="A899" s="71" t="s">
        <v>2056</v>
      </c>
      <c r="B899" s="35" t="s">
        <v>247</v>
      </c>
      <c r="C899" s="36" t="s">
        <v>545</v>
      </c>
      <c r="D899" s="37" t="s">
        <v>53</v>
      </c>
      <c r="E899" s="37">
        <v>5</v>
      </c>
      <c r="F899" s="38">
        <v>2000</v>
      </c>
      <c r="G899" s="39" t="s">
        <v>54</v>
      </c>
      <c r="H899" s="40">
        <v>46174</v>
      </c>
      <c r="I899" s="41" t="s">
        <v>55</v>
      </c>
      <c r="J899" s="41" t="s">
        <v>56</v>
      </c>
      <c r="K899" s="41" t="s">
        <v>164</v>
      </c>
      <c r="L899" s="41" t="s">
        <v>84</v>
      </c>
      <c r="M899" s="42" t="s">
        <v>109</v>
      </c>
      <c r="N899" s="43" t="s">
        <v>951</v>
      </c>
    </row>
    <row r="900" spans="1:14" ht="38.25">
      <c r="A900" s="71" t="s">
        <v>2057</v>
      </c>
      <c r="B900" s="35" t="s">
        <v>440</v>
      </c>
      <c r="C900" s="36" t="s">
        <v>545</v>
      </c>
      <c r="D900" s="37" t="s">
        <v>53</v>
      </c>
      <c r="E900" s="37">
        <v>5</v>
      </c>
      <c r="F900" s="38">
        <v>2000</v>
      </c>
      <c r="G900" s="39" t="s">
        <v>54</v>
      </c>
      <c r="H900" s="40">
        <v>46174</v>
      </c>
      <c r="I900" s="41" t="s">
        <v>55</v>
      </c>
      <c r="J900" s="41" t="s">
        <v>56</v>
      </c>
      <c r="K900" s="41" t="s">
        <v>164</v>
      </c>
      <c r="L900" s="41" t="s">
        <v>84</v>
      </c>
      <c r="M900" s="42" t="s">
        <v>109</v>
      </c>
      <c r="N900" s="43" t="s">
        <v>951</v>
      </c>
    </row>
    <row r="901" spans="1:14" ht="38.25">
      <c r="A901" s="71" t="s">
        <v>2058</v>
      </c>
      <c r="B901" s="35" t="s">
        <v>169</v>
      </c>
      <c r="C901" s="36" t="s">
        <v>2027</v>
      </c>
      <c r="D901" s="37" t="s">
        <v>53</v>
      </c>
      <c r="E901" s="37">
        <v>4</v>
      </c>
      <c r="F901" s="38">
        <v>2000</v>
      </c>
      <c r="G901" s="39" t="s">
        <v>54</v>
      </c>
      <c r="H901" s="40">
        <v>46174</v>
      </c>
      <c r="I901" s="41" t="s">
        <v>55</v>
      </c>
      <c r="J901" s="41" t="s">
        <v>56</v>
      </c>
      <c r="K901" s="41" t="s">
        <v>164</v>
      </c>
      <c r="L901" s="41" t="s">
        <v>58</v>
      </c>
      <c r="M901" s="42" t="s">
        <v>153</v>
      </c>
      <c r="N901" s="43" t="s">
        <v>951</v>
      </c>
    </row>
    <row r="902" spans="1:14" ht="38.25">
      <c r="A902" s="71" t="s">
        <v>2059</v>
      </c>
      <c r="B902" s="35" t="s">
        <v>172</v>
      </c>
      <c r="C902" s="36" t="s">
        <v>2060</v>
      </c>
      <c r="D902" s="37" t="s">
        <v>53</v>
      </c>
      <c r="E902" s="37">
        <v>2</v>
      </c>
      <c r="F902" s="38">
        <v>2000</v>
      </c>
      <c r="G902" s="39" t="s">
        <v>54</v>
      </c>
      <c r="H902" s="40">
        <v>46174</v>
      </c>
      <c r="I902" s="41" t="s">
        <v>55</v>
      </c>
      <c r="J902" s="41" t="s">
        <v>56</v>
      </c>
      <c r="K902" s="41" t="s">
        <v>164</v>
      </c>
      <c r="L902" s="41" t="s">
        <v>91</v>
      </c>
      <c r="M902" s="42" t="s">
        <v>73</v>
      </c>
      <c r="N902" s="43" t="s">
        <v>951</v>
      </c>
    </row>
    <row r="903" spans="1:14" ht="38.25">
      <c r="A903" s="71" t="s">
        <v>2061</v>
      </c>
      <c r="B903" s="35" t="s">
        <v>1049</v>
      </c>
      <c r="C903" s="36" t="s">
        <v>2062</v>
      </c>
      <c r="D903" s="37" t="s">
        <v>1150</v>
      </c>
      <c r="E903" s="37">
        <v>200</v>
      </c>
      <c r="F903" s="38">
        <v>1040</v>
      </c>
      <c r="G903" s="39" t="s">
        <v>54</v>
      </c>
      <c r="H903" s="40">
        <v>46174</v>
      </c>
      <c r="I903" s="41" t="s">
        <v>55</v>
      </c>
      <c r="J903" s="41" t="s">
        <v>56</v>
      </c>
      <c r="K903" s="41" t="s">
        <v>164</v>
      </c>
      <c r="L903" s="41" t="s">
        <v>58</v>
      </c>
      <c r="M903" s="42" t="s">
        <v>148</v>
      </c>
      <c r="N903" s="43" t="s">
        <v>951</v>
      </c>
    </row>
    <row r="904" spans="1:14" ht="38.25">
      <c r="A904" s="71" t="s">
        <v>2063</v>
      </c>
      <c r="B904" s="35" t="s">
        <v>1049</v>
      </c>
      <c r="C904" s="36" t="s">
        <v>2064</v>
      </c>
      <c r="D904" s="37" t="s">
        <v>53</v>
      </c>
      <c r="E904" s="37">
        <v>60</v>
      </c>
      <c r="F904" s="38">
        <v>1020.6</v>
      </c>
      <c r="G904" s="39" t="s">
        <v>54</v>
      </c>
      <c r="H904" s="40">
        <v>46174</v>
      </c>
      <c r="I904" s="41" t="s">
        <v>55</v>
      </c>
      <c r="J904" s="41" t="s">
        <v>56</v>
      </c>
      <c r="K904" s="41" t="s">
        <v>164</v>
      </c>
      <c r="L904" s="41" t="s">
        <v>58</v>
      </c>
      <c r="M904" s="42" t="s">
        <v>153</v>
      </c>
      <c r="N904" s="43" t="s">
        <v>951</v>
      </c>
    </row>
    <row r="905" spans="1:14" ht="38.25">
      <c r="A905" s="71" t="s">
        <v>2065</v>
      </c>
      <c r="B905" s="35" t="s">
        <v>1049</v>
      </c>
      <c r="C905" s="36" t="s">
        <v>2066</v>
      </c>
      <c r="D905" s="37" t="s">
        <v>53</v>
      </c>
      <c r="E905" s="37">
        <v>50</v>
      </c>
      <c r="F905" s="38">
        <v>1000</v>
      </c>
      <c r="G905" s="39" t="s">
        <v>54</v>
      </c>
      <c r="H905" s="40">
        <v>46174</v>
      </c>
      <c r="I905" s="41" t="s">
        <v>55</v>
      </c>
      <c r="J905" s="41" t="s">
        <v>56</v>
      </c>
      <c r="K905" s="41" t="s">
        <v>164</v>
      </c>
      <c r="L905" s="41" t="s">
        <v>58</v>
      </c>
      <c r="M905" s="42" t="s">
        <v>102</v>
      </c>
      <c r="N905" s="43" t="s">
        <v>951</v>
      </c>
    </row>
    <row r="906" spans="1:14" ht="38.25">
      <c r="A906" s="71" t="s">
        <v>2067</v>
      </c>
      <c r="B906" s="35" t="s">
        <v>652</v>
      </c>
      <c r="C906" s="36" t="s">
        <v>321</v>
      </c>
      <c r="D906" s="37" t="s">
        <v>53</v>
      </c>
      <c r="E906" s="37">
        <v>1</v>
      </c>
      <c r="F906" s="38">
        <v>1800</v>
      </c>
      <c r="G906" s="39" t="s">
        <v>54</v>
      </c>
      <c r="H906" s="40">
        <v>46174</v>
      </c>
      <c r="I906" s="41" t="s">
        <v>55</v>
      </c>
      <c r="J906" s="41" t="s">
        <v>56</v>
      </c>
      <c r="K906" s="41" t="s">
        <v>164</v>
      </c>
      <c r="L906" s="41" t="s">
        <v>91</v>
      </c>
      <c r="M906" s="42" t="s">
        <v>59</v>
      </c>
      <c r="N906" s="43" t="s">
        <v>951</v>
      </c>
    </row>
    <row r="907" spans="1:14" ht="38.25">
      <c r="A907" s="71" t="s">
        <v>2068</v>
      </c>
      <c r="B907" s="35" t="s">
        <v>1049</v>
      </c>
      <c r="C907" s="36" t="s">
        <v>2069</v>
      </c>
      <c r="D907" s="37" t="s">
        <v>53</v>
      </c>
      <c r="E907" s="37">
        <v>50</v>
      </c>
      <c r="F907" s="38">
        <v>925</v>
      </c>
      <c r="G907" s="39" t="s">
        <v>54</v>
      </c>
      <c r="H907" s="40">
        <v>46174</v>
      </c>
      <c r="I907" s="41" t="s">
        <v>55</v>
      </c>
      <c r="J907" s="41" t="s">
        <v>56</v>
      </c>
      <c r="K907" s="41" t="s">
        <v>164</v>
      </c>
      <c r="L907" s="41" t="s">
        <v>58</v>
      </c>
      <c r="M907" s="42" t="s">
        <v>148</v>
      </c>
      <c r="N907" s="43" t="s">
        <v>951</v>
      </c>
    </row>
    <row r="908" spans="1:14" ht="38.25">
      <c r="A908" s="71" t="s">
        <v>2070</v>
      </c>
      <c r="B908" s="35" t="s">
        <v>219</v>
      </c>
      <c r="C908" s="36" t="s">
        <v>2071</v>
      </c>
      <c r="D908" s="37" t="s">
        <v>53</v>
      </c>
      <c r="E908" s="37">
        <v>12</v>
      </c>
      <c r="F908" s="38">
        <v>1800</v>
      </c>
      <c r="G908" s="39" t="s">
        <v>54</v>
      </c>
      <c r="H908" s="40">
        <v>46174</v>
      </c>
      <c r="I908" s="41" t="s">
        <v>55</v>
      </c>
      <c r="J908" s="41" t="s">
        <v>56</v>
      </c>
      <c r="K908" s="41" t="s">
        <v>164</v>
      </c>
      <c r="L908" s="41" t="s">
        <v>91</v>
      </c>
      <c r="M908" s="42" t="s">
        <v>153</v>
      </c>
      <c r="N908" s="43" t="s">
        <v>951</v>
      </c>
    </row>
    <row r="909" spans="1:14" ht="38.25">
      <c r="A909" s="71" t="s">
        <v>2073</v>
      </c>
      <c r="B909" s="35" t="s">
        <v>254</v>
      </c>
      <c r="C909" s="36" t="s">
        <v>2074</v>
      </c>
      <c r="D909" s="37" t="s">
        <v>53</v>
      </c>
      <c r="E909" s="37">
        <v>6</v>
      </c>
      <c r="F909" s="38">
        <v>1800</v>
      </c>
      <c r="G909" s="39" t="s">
        <v>54</v>
      </c>
      <c r="H909" s="40">
        <v>46174</v>
      </c>
      <c r="I909" s="41" t="s">
        <v>55</v>
      </c>
      <c r="J909" s="41" t="s">
        <v>56</v>
      </c>
      <c r="K909" s="41" t="s">
        <v>164</v>
      </c>
      <c r="L909" s="41" t="s">
        <v>91</v>
      </c>
      <c r="M909" s="42" t="s">
        <v>73</v>
      </c>
      <c r="N909" s="43" t="s">
        <v>951</v>
      </c>
    </row>
    <row r="910" spans="1:14" ht="38.25">
      <c r="A910" s="71" t="s">
        <v>2075</v>
      </c>
      <c r="B910" s="71" t="s">
        <v>219</v>
      </c>
      <c r="C910" s="36" t="s">
        <v>2071</v>
      </c>
      <c r="D910" s="72" t="s">
        <v>53</v>
      </c>
      <c r="E910" s="72">
        <v>12</v>
      </c>
      <c r="F910" s="73">
        <v>1800</v>
      </c>
      <c r="G910" s="74" t="s">
        <v>54</v>
      </c>
      <c r="H910" s="86">
        <v>46174</v>
      </c>
      <c r="I910" s="75" t="s">
        <v>55</v>
      </c>
      <c r="J910" s="75" t="s">
        <v>56</v>
      </c>
      <c r="K910" s="75" t="s">
        <v>164</v>
      </c>
      <c r="L910" s="75" t="s">
        <v>91</v>
      </c>
      <c r="M910" s="64" t="s">
        <v>153</v>
      </c>
      <c r="N910" s="69" t="s">
        <v>951</v>
      </c>
    </row>
    <row r="911" spans="1:14" ht="38.25">
      <c r="A911" s="71" t="s">
        <v>2076</v>
      </c>
      <c r="B911" s="35" t="s">
        <v>1049</v>
      </c>
      <c r="C911" s="36" t="s">
        <v>2077</v>
      </c>
      <c r="D911" s="37" t="s">
        <v>53</v>
      </c>
      <c r="E911" s="37">
        <v>60</v>
      </c>
      <c r="F911" s="38">
        <v>900</v>
      </c>
      <c r="G911" s="39" t="s">
        <v>54</v>
      </c>
      <c r="H911" s="40">
        <v>46174</v>
      </c>
      <c r="I911" s="41" t="s">
        <v>55</v>
      </c>
      <c r="J911" s="41" t="s">
        <v>56</v>
      </c>
      <c r="K911" s="41" t="s">
        <v>164</v>
      </c>
      <c r="L911" s="41" t="s">
        <v>58</v>
      </c>
      <c r="M911" s="42" t="s">
        <v>153</v>
      </c>
      <c r="N911" s="43" t="s">
        <v>951</v>
      </c>
    </row>
    <row r="912" spans="1:14" ht="38.25">
      <c r="A912" s="71" t="s">
        <v>2078</v>
      </c>
      <c r="B912" s="35" t="s">
        <v>1049</v>
      </c>
      <c r="C912" s="36" t="s">
        <v>2079</v>
      </c>
      <c r="D912" s="37" t="s">
        <v>53</v>
      </c>
      <c r="E912" s="37">
        <v>20</v>
      </c>
      <c r="F912" s="38">
        <v>840</v>
      </c>
      <c r="G912" s="39" t="s">
        <v>54</v>
      </c>
      <c r="H912" s="40">
        <v>46174</v>
      </c>
      <c r="I912" s="41" t="s">
        <v>55</v>
      </c>
      <c r="J912" s="41" t="s">
        <v>56</v>
      </c>
      <c r="K912" s="41" t="s">
        <v>164</v>
      </c>
      <c r="L912" s="41" t="s">
        <v>58</v>
      </c>
      <c r="M912" s="42" t="s">
        <v>136</v>
      </c>
      <c r="N912" s="43" t="s">
        <v>951</v>
      </c>
    </row>
    <row r="913" spans="1:14" ht="38.25">
      <c r="A913" s="71" t="s">
        <v>2080</v>
      </c>
      <c r="B913" s="35" t="s">
        <v>1049</v>
      </c>
      <c r="C913" s="36" t="s">
        <v>2081</v>
      </c>
      <c r="D913" s="37" t="s">
        <v>1150</v>
      </c>
      <c r="E913" s="37">
        <v>200</v>
      </c>
      <c r="F913" s="38">
        <v>800</v>
      </c>
      <c r="G913" s="39" t="s">
        <v>54</v>
      </c>
      <c r="H913" s="40">
        <v>46174</v>
      </c>
      <c r="I913" s="41" t="s">
        <v>55</v>
      </c>
      <c r="J913" s="41" t="s">
        <v>56</v>
      </c>
      <c r="K913" s="41" t="s">
        <v>164</v>
      </c>
      <c r="L913" s="41" t="s">
        <v>58</v>
      </c>
      <c r="M913" s="42" t="s">
        <v>102</v>
      </c>
      <c r="N913" s="43" t="s">
        <v>951</v>
      </c>
    </row>
    <row r="914" spans="1:14" ht="38.25">
      <c r="A914" s="71" t="s">
        <v>2082</v>
      </c>
      <c r="B914" s="35" t="s">
        <v>172</v>
      </c>
      <c r="C914" s="36" t="s">
        <v>2083</v>
      </c>
      <c r="D914" s="37" t="s">
        <v>53</v>
      </c>
      <c r="E914" s="37">
        <v>4</v>
      </c>
      <c r="F914" s="38">
        <v>1600</v>
      </c>
      <c r="G914" s="39" t="s">
        <v>54</v>
      </c>
      <c r="H914" s="40">
        <v>46174</v>
      </c>
      <c r="I914" s="41" t="s">
        <v>55</v>
      </c>
      <c r="J914" s="41" t="s">
        <v>56</v>
      </c>
      <c r="K914" s="41" t="s">
        <v>164</v>
      </c>
      <c r="L914" s="41" t="s">
        <v>91</v>
      </c>
      <c r="M914" s="42" t="s">
        <v>148</v>
      </c>
      <c r="N914" s="43" t="s">
        <v>951</v>
      </c>
    </row>
    <row r="915" spans="1:14" ht="38.25">
      <c r="A915" s="71" t="s">
        <v>2084</v>
      </c>
      <c r="B915" s="35" t="s">
        <v>1049</v>
      </c>
      <c r="C915" s="36" t="s">
        <v>2085</v>
      </c>
      <c r="D915" s="37" t="s">
        <v>53</v>
      </c>
      <c r="E915" s="37">
        <v>30</v>
      </c>
      <c r="F915" s="38">
        <v>765</v>
      </c>
      <c r="G915" s="39" t="s">
        <v>54</v>
      </c>
      <c r="H915" s="40">
        <v>46174</v>
      </c>
      <c r="I915" s="41" t="s">
        <v>55</v>
      </c>
      <c r="J915" s="41" t="s">
        <v>56</v>
      </c>
      <c r="K915" s="41" t="s">
        <v>164</v>
      </c>
      <c r="L915" s="41" t="s">
        <v>58</v>
      </c>
      <c r="M915" s="42" t="s">
        <v>109</v>
      </c>
      <c r="N915" s="43" t="s">
        <v>951</v>
      </c>
    </row>
    <row r="916" spans="1:14" ht="38.25">
      <c r="A916" s="71" t="s">
        <v>2086</v>
      </c>
      <c r="B916" s="35" t="s">
        <v>1049</v>
      </c>
      <c r="C916" s="36" t="s">
        <v>2087</v>
      </c>
      <c r="D916" s="37" t="s">
        <v>53</v>
      </c>
      <c r="E916" s="37">
        <v>30</v>
      </c>
      <c r="F916" s="38">
        <v>750</v>
      </c>
      <c r="G916" s="39" t="s">
        <v>54</v>
      </c>
      <c r="H916" s="40">
        <v>46174</v>
      </c>
      <c r="I916" s="41" t="s">
        <v>55</v>
      </c>
      <c r="J916" s="41" t="s">
        <v>56</v>
      </c>
      <c r="K916" s="41" t="s">
        <v>164</v>
      </c>
      <c r="L916" s="41" t="s">
        <v>58</v>
      </c>
      <c r="M916" s="42" t="s">
        <v>148</v>
      </c>
      <c r="N916" s="43" t="s">
        <v>951</v>
      </c>
    </row>
    <row r="917" spans="1:14" ht="38.25">
      <c r="A917" s="71" t="s">
        <v>2088</v>
      </c>
      <c r="B917" s="35" t="s">
        <v>1049</v>
      </c>
      <c r="C917" s="36" t="s">
        <v>2089</v>
      </c>
      <c r="D917" s="37" t="s">
        <v>1791</v>
      </c>
      <c r="E917" s="37">
        <v>200</v>
      </c>
      <c r="F917" s="38">
        <v>720</v>
      </c>
      <c r="G917" s="39" t="s">
        <v>54</v>
      </c>
      <c r="H917" s="40">
        <v>46174</v>
      </c>
      <c r="I917" s="41" t="s">
        <v>55</v>
      </c>
      <c r="J917" s="41" t="s">
        <v>56</v>
      </c>
      <c r="K917" s="41" t="s">
        <v>164</v>
      </c>
      <c r="L917" s="41" t="s">
        <v>58</v>
      </c>
      <c r="M917" s="42" t="s">
        <v>102</v>
      </c>
      <c r="N917" s="43" t="s">
        <v>951</v>
      </c>
    </row>
    <row r="918" spans="1:14" ht="38.25">
      <c r="A918" s="71" t="s">
        <v>2090</v>
      </c>
      <c r="B918" s="35" t="s">
        <v>1049</v>
      </c>
      <c r="C918" s="36" t="s">
        <v>2091</v>
      </c>
      <c r="D918" s="37" t="s">
        <v>1857</v>
      </c>
      <c r="E918" s="37">
        <v>120</v>
      </c>
      <c r="F918" s="38">
        <v>720</v>
      </c>
      <c r="G918" s="39" t="s">
        <v>54</v>
      </c>
      <c r="H918" s="40">
        <v>46174</v>
      </c>
      <c r="I918" s="41" t="s">
        <v>55</v>
      </c>
      <c r="J918" s="41" t="s">
        <v>56</v>
      </c>
      <c r="K918" s="41" t="s">
        <v>164</v>
      </c>
      <c r="L918" s="41" t="s">
        <v>58</v>
      </c>
      <c r="M918" s="42" t="s">
        <v>153</v>
      </c>
      <c r="N918" s="43" t="s">
        <v>951</v>
      </c>
    </row>
    <row r="919" spans="1:14" ht="38.25">
      <c r="A919" s="71" t="s">
        <v>2092</v>
      </c>
      <c r="B919" s="35" t="s">
        <v>1476</v>
      </c>
      <c r="C919" s="36" t="s">
        <v>2093</v>
      </c>
      <c r="D919" s="37" t="s">
        <v>53</v>
      </c>
      <c r="E919" s="37">
        <v>1</v>
      </c>
      <c r="F919" s="38">
        <v>1500</v>
      </c>
      <c r="G919" s="39" t="s">
        <v>54</v>
      </c>
      <c r="H919" s="40">
        <v>46174</v>
      </c>
      <c r="I919" s="41" t="s">
        <v>55</v>
      </c>
      <c r="J919" s="41" t="s">
        <v>56</v>
      </c>
      <c r="K919" s="41" t="s">
        <v>164</v>
      </c>
      <c r="L919" s="41" t="s">
        <v>58</v>
      </c>
      <c r="M919" s="42" t="s">
        <v>136</v>
      </c>
      <c r="N919" s="43" t="s">
        <v>951</v>
      </c>
    </row>
    <row r="920" spans="1:14" ht="38.25">
      <c r="A920" s="71" t="s">
        <v>2094</v>
      </c>
      <c r="B920" s="35" t="s">
        <v>1049</v>
      </c>
      <c r="C920" s="36" t="s">
        <v>2095</v>
      </c>
      <c r="D920" s="37" t="s">
        <v>53</v>
      </c>
      <c r="E920" s="37">
        <v>150</v>
      </c>
      <c r="F920" s="38">
        <v>703.5</v>
      </c>
      <c r="G920" s="39" t="s">
        <v>54</v>
      </c>
      <c r="H920" s="40">
        <v>46143</v>
      </c>
      <c r="I920" s="41" t="s">
        <v>55</v>
      </c>
      <c r="J920" s="41" t="s">
        <v>56</v>
      </c>
      <c r="K920" s="41" t="s">
        <v>164</v>
      </c>
      <c r="L920" s="41" t="s">
        <v>58</v>
      </c>
      <c r="M920" s="42" t="s">
        <v>153</v>
      </c>
      <c r="N920" s="43" t="s">
        <v>951</v>
      </c>
    </row>
    <row r="921" spans="1:14" ht="38.25">
      <c r="A921" s="71" t="s">
        <v>2096</v>
      </c>
      <c r="B921" s="35" t="s">
        <v>1049</v>
      </c>
      <c r="C921" s="36" t="s">
        <v>2097</v>
      </c>
      <c r="D921" s="37" t="s">
        <v>53</v>
      </c>
      <c r="E921" s="37">
        <v>60</v>
      </c>
      <c r="F921" s="38">
        <v>690</v>
      </c>
      <c r="G921" s="39" t="s">
        <v>54</v>
      </c>
      <c r="H921" s="40">
        <v>46174</v>
      </c>
      <c r="I921" s="41" t="s">
        <v>55</v>
      </c>
      <c r="J921" s="41" t="s">
        <v>56</v>
      </c>
      <c r="K921" s="41" t="s">
        <v>164</v>
      </c>
      <c r="L921" s="41" t="s">
        <v>58</v>
      </c>
      <c r="M921" s="42" t="s">
        <v>109</v>
      </c>
      <c r="N921" s="43" t="s">
        <v>951</v>
      </c>
    </row>
    <row r="922" spans="1:14" ht="38.25">
      <c r="A922" s="71" t="s">
        <v>2098</v>
      </c>
      <c r="B922" s="35" t="s">
        <v>1049</v>
      </c>
      <c r="C922" s="36" t="s">
        <v>2099</v>
      </c>
      <c r="D922" s="37" t="s">
        <v>53</v>
      </c>
      <c r="E922" s="37">
        <v>40</v>
      </c>
      <c r="F922" s="38">
        <v>676</v>
      </c>
      <c r="G922" s="39" t="s">
        <v>54</v>
      </c>
      <c r="H922" s="40">
        <v>46174</v>
      </c>
      <c r="I922" s="41" t="s">
        <v>55</v>
      </c>
      <c r="J922" s="41" t="s">
        <v>56</v>
      </c>
      <c r="K922" s="41" t="s">
        <v>164</v>
      </c>
      <c r="L922" s="41" t="s">
        <v>58</v>
      </c>
      <c r="M922" s="42" t="s">
        <v>153</v>
      </c>
      <c r="N922" s="43" t="s">
        <v>951</v>
      </c>
    </row>
    <row r="923" spans="1:14" ht="38.25">
      <c r="A923" s="71" t="s">
        <v>2100</v>
      </c>
      <c r="B923" s="35" t="s">
        <v>1049</v>
      </c>
      <c r="C923" s="36" t="s">
        <v>2101</v>
      </c>
      <c r="D923" s="37" t="s">
        <v>53</v>
      </c>
      <c r="E923" s="37">
        <v>30</v>
      </c>
      <c r="F923" s="38">
        <v>645</v>
      </c>
      <c r="G923" s="39" t="s">
        <v>54</v>
      </c>
      <c r="H923" s="40">
        <v>46174</v>
      </c>
      <c r="I923" s="41" t="s">
        <v>55</v>
      </c>
      <c r="J923" s="41" t="s">
        <v>56</v>
      </c>
      <c r="K923" s="41" t="s">
        <v>164</v>
      </c>
      <c r="L923" s="41" t="s">
        <v>58</v>
      </c>
      <c r="M923" s="42" t="s">
        <v>109</v>
      </c>
      <c r="N923" s="43" t="s">
        <v>951</v>
      </c>
    </row>
    <row r="924" spans="1:14" ht="38.25">
      <c r="A924" s="71" t="s">
        <v>2102</v>
      </c>
      <c r="B924" s="35" t="s">
        <v>1049</v>
      </c>
      <c r="C924" s="36" t="s">
        <v>2103</v>
      </c>
      <c r="D924" s="37" t="s">
        <v>53</v>
      </c>
      <c r="E924" s="37">
        <v>30</v>
      </c>
      <c r="F924" s="38">
        <v>645</v>
      </c>
      <c r="G924" s="39" t="s">
        <v>54</v>
      </c>
      <c r="H924" s="40">
        <v>46174</v>
      </c>
      <c r="I924" s="41" t="s">
        <v>55</v>
      </c>
      <c r="J924" s="41" t="s">
        <v>56</v>
      </c>
      <c r="K924" s="41" t="s">
        <v>164</v>
      </c>
      <c r="L924" s="41" t="s">
        <v>58</v>
      </c>
      <c r="M924" s="42" t="s">
        <v>136</v>
      </c>
      <c r="N924" s="43" t="s">
        <v>951</v>
      </c>
    </row>
    <row r="925" spans="1:14" ht="38.25">
      <c r="A925" s="71" t="s">
        <v>2104</v>
      </c>
      <c r="B925" s="35" t="s">
        <v>1049</v>
      </c>
      <c r="C925" s="36" t="s">
        <v>2105</v>
      </c>
      <c r="D925" s="37" t="s">
        <v>53</v>
      </c>
      <c r="E925" s="37">
        <v>30</v>
      </c>
      <c r="F925" s="38">
        <v>600</v>
      </c>
      <c r="G925" s="39" t="s">
        <v>54</v>
      </c>
      <c r="H925" s="40">
        <v>46174</v>
      </c>
      <c r="I925" s="41" t="s">
        <v>55</v>
      </c>
      <c r="J925" s="41" t="s">
        <v>56</v>
      </c>
      <c r="K925" s="41" t="s">
        <v>164</v>
      </c>
      <c r="L925" s="41" t="s">
        <v>58</v>
      </c>
      <c r="M925" s="42" t="s">
        <v>148</v>
      </c>
      <c r="N925" s="43" t="s">
        <v>951</v>
      </c>
    </row>
    <row r="926" spans="1:14" ht="38.25">
      <c r="A926" s="71" t="s">
        <v>2106</v>
      </c>
      <c r="B926" s="35" t="s">
        <v>1049</v>
      </c>
      <c r="C926" s="36" t="s">
        <v>1367</v>
      </c>
      <c r="D926" s="37" t="s">
        <v>1150</v>
      </c>
      <c r="E926" s="37">
        <v>200</v>
      </c>
      <c r="F926" s="38">
        <v>600</v>
      </c>
      <c r="G926" s="39" t="s">
        <v>54</v>
      </c>
      <c r="H926" s="40">
        <v>46174</v>
      </c>
      <c r="I926" s="41" t="s">
        <v>55</v>
      </c>
      <c r="J926" s="41" t="s">
        <v>56</v>
      </c>
      <c r="K926" s="41" t="s">
        <v>164</v>
      </c>
      <c r="L926" s="41" t="s">
        <v>58</v>
      </c>
      <c r="M926" s="42" t="s">
        <v>148</v>
      </c>
      <c r="N926" s="43" t="s">
        <v>951</v>
      </c>
    </row>
    <row r="927" spans="1:14" ht="38.25">
      <c r="A927" s="71" t="s">
        <v>2107</v>
      </c>
      <c r="B927" s="35" t="s">
        <v>1049</v>
      </c>
      <c r="C927" s="36" t="s">
        <v>2108</v>
      </c>
      <c r="D927" s="37" t="s">
        <v>53</v>
      </c>
      <c r="E927" s="37">
        <v>30</v>
      </c>
      <c r="F927" s="38">
        <v>599.70000000000005</v>
      </c>
      <c r="G927" s="39" t="s">
        <v>54</v>
      </c>
      <c r="H927" s="40">
        <v>46174</v>
      </c>
      <c r="I927" s="41" t="s">
        <v>55</v>
      </c>
      <c r="J927" s="41" t="s">
        <v>56</v>
      </c>
      <c r="K927" s="41" t="s">
        <v>164</v>
      </c>
      <c r="L927" s="41" t="s">
        <v>58</v>
      </c>
      <c r="M927" s="42" t="s">
        <v>153</v>
      </c>
      <c r="N927" s="43" t="s">
        <v>951</v>
      </c>
    </row>
    <row r="928" spans="1:14" ht="38.25">
      <c r="A928" s="71" t="s">
        <v>2109</v>
      </c>
      <c r="B928" s="35" t="s">
        <v>1049</v>
      </c>
      <c r="C928" s="36" t="s">
        <v>2110</v>
      </c>
      <c r="D928" s="37" t="s">
        <v>53</v>
      </c>
      <c r="E928" s="37">
        <v>30</v>
      </c>
      <c r="F928" s="38">
        <v>570.6</v>
      </c>
      <c r="G928" s="39" t="s">
        <v>54</v>
      </c>
      <c r="H928" s="40">
        <v>46174</v>
      </c>
      <c r="I928" s="41" t="s">
        <v>55</v>
      </c>
      <c r="J928" s="41" t="s">
        <v>56</v>
      </c>
      <c r="K928" s="41" t="s">
        <v>164</v>
      </c>
      <c r="L928" s="41" t="s">
        <v>58</v>
      </c>
      <c r="M928" s="42" t="s">
        <v>102</v>
      </c>
      <c r="N928" s="43" t="s">
        <v>951</v>
      </c>
    </row>
    <row r="929" spans="1:14" ht="38.25">
      <c r="A929" s="71" t="s">
        <v>2111</v>
      </c>
      <c r="B929" s="35" t="s">
        <v>1049</v>
      </c>
      <c r="C929" s="36" t="s">
        <v>2112</v>
      </c>
      <c r="D929" s="37" t="s">
        <v>53</v>
      </c>
      <c r="E929" s="37">
        <v>60</v>
      </c>
      <c r="F929" s="38">
        <v>570</v>
      </c>
      <c r="G929" s="39" t="s">
        <v>54</v>
      </c>
      <c r="H929" s="40">
        <v>46174</v>
      </c>
      <c r="I929" s="41" t="s">
        <v>55</v>
      </c>
      <c r="J929" s="41" t="s">
        <v>56</v>
      </c>
      <c r="K929" s="41" t="s">
        <v>164</v>
      </c>
      <c r="L929" s="41" t="s">
        <v>58</v>
      </c>
      <c r="M929" s="42" t="s">
        <v>59</v>
      </c>
      <c r="N929" s="43" t="s">
        <v>951</v>
      </c>
    </row>
    <row r="930" spans="1:14" ht="38.25">
      <c r="A930" s="71" t="s">
        <v>2113</v>
      </c>
      <c r="B930" s="35" t="s">
        <v>1049</v>
      </c>
      <c r="C930" s="36" t="s">
        <v>2114</v>
      </c>
      <c r="D930" s="37" t="s">
        <v>53</v>
      </c>
      <c r="E930" s="37">
        <v>30</v>
      </c>
      <c r="F930" s="38">
        <v>546</v>
      </c>
      <c r="G930" s="39" t="s">
        <v>54</v>
      </c>
      <c r="H930" s="40">
        <v>46174</v>
      </c>
      <c r="I930" s="41" t="s">
        <v>55</v>
      </c>
      <c r="J930" s="41" t="s">
        <v>56</v>
      </c>
      <c r="K930" s="41" t="s">
        <v>164</v>
      </c>
      <c r="L930" s="41" t="s">
        <v>58</v>
      </c>
      <c r="M930" s="42" t="s">
        <v>109</v>
      </c>
      <c r="N930" s="43" t="s">
        <v>951</v>
      </c>
    </row>
    <row r="931" spans="1:14" ht="38.25">
      <c r="A931" s="71" t="s">
        <v>2115</v>
      </c>
      <c r="B931" s="35" t="s">
        <v>1049</v>
      </c>
      <c r="C931" s="36" t="s">
        <v>2116</v>
      </c>
      <c r="D931" s="37" t="s">
        <v>53</v>
      </c>
      <c r="E931" s="37">
        <v>30</v>
      </c>
      <c r="F931" s="38">
        <v>540</v>
      </c>
      <c r="G931" s="39" t="s">
        <v>54</v>
      </c>
      <c r="H931" s="40">
        <v>46174</v>
      </c>
      <c r="I931" s="41" t="s">
        <v>55</v>
      </c>
      <c r="J931" s="41" t="s">
        <v>56</v>
      </c>
      <c r="K931" s="41" t="s">
        <v>164</v>
      </c>
      <c r="L931" s="41" t="s">
        <v>58</v>
      </c>
      <c r="M931" s="42" t="s">
        <v>73</v>
      </c>
      <c r="N931" s="43" t="s">
        <v>951</v>
      </c>
    </row>
    <row r="932" spans="1:14" ht="38.25">
      <c r="A932" s="71" t="s">
        <v>2117</v>
      </c>
      <c r="B932" s="35" t="s">
        <v>172</v>
      </c>
      <c r="C932" s="36" t="s">
        <v>588</v>
      </c>
      <c r="D932" s="37" t="s">
        <v>163</v>
      </c>
      <c r="E932" s="37">
        <v>20</v>
      </c>
      <c r="F932" s="38">
        <v>1200</v>
      </c>
      <c r="G932" s="39" t="s">
        <v>54</v>
      </c>
      <c r="H932" s="40">
        <v>46174</v>
      </c>
      <c r="I932" s="41" t="s">
        <v>55</v>
      </c>
      <c r="J932" s="41" t="s">
        <v>56</v>
      </c>
      <c r="K932" s="41" t="s">
        <v>164</v>
      </c>
      <c r="L932" s="41" t="s">
        <v>58</v>
      </c>
      <c r="M932" s="42" t="s">
        <v>73</v>
      </c>
      <c r="N932" s="43" t="s">
        <v>951</v>
      </c>
    </row>
    <row r="933" spans="1:14" ht="38.25">
      <c r="A933" s="71" t="s">
        <v>2118</v>
      </c>
      <c r="B933" s="35" t="s">
        <v>172</v>
      </c>
      <c r="C933" s="36" t="s">
        <v>545</v>
      </c>
      <c r="D933" s="37" t="s">
        <v>53</v>
      </c>
      <c r="E933" s="37">
        <v>3</v>
      </c>
      <c r="F933" s="38">
        <v>1200</v>
      </c>
      <c r="G933" s="39" t="s">
        <v>54</v>
      </c>
      <c r="H933" s="40">
        <v>46174</v>
      </c>
      <c r="I933" s="41" t="s">
        <v>55</v>
      </c>
      <c r="J933" s="41" t="s">
        <v>56</v>
      </c>
      <c r="K933" s="41" t="s">
        <v>164</v>
      </c>
      <c r="L933" s="41" t="s">
        <v>84</v>
      </c>
      <c r="M933" s="42" t="s">
        <v>109</v>
      </c>
      <c r="N933" s="43" t="s">
        <v>951</v>
      </c>
    </row>
    <row r="934" spans="1:14" ht="38.25">
      <c r="A934" s="71" t="s">
        <v>2119</v>
      </c>
      <c r="B934" s="35" t="s">
        <v>219</v>
      </c>
      <c r="C934" s="36" t="s">
        <v>2120</v>
      </c>
      <c r="D934" s="37" t="s">
        <v>53</v>
      </c>
      <c r="E934" s="37">
        <v>3</v>
      </c>
      <c r="F934" s="38">
        <v>1200</v>
      </c>
      <c r="G934" s="39" t="s">
        <v>54</v>
      </c>
      <c r="H934" s="40">
        <v>46174</v>
      </c>
      <c r="I934" s="41" t="s">
        <v>55</v>
      </c>
      <c r="J934" s="41" t="s">
        <v>56</v>
      </c>
      <c r="K934" s="41" t="s">
        <v>164</v>
      </c>
      <c r="L934" s="41" t="s">
        <v>91</v>
      </c>
      <c r="M934" s="42" t="s">
        <v>109</v>
      </c>
      <c r="N934" s="43" t="s">
        <v>951</v>
      </c>
    </row>
    <row r="935" spans="1:14" ht="38.25">
      <c r="A935" s="71" t="s">
        <v>2121</v>
      </c>
      <c r="B935" s="71" t="s">
        <v>247</v>
      </c>
      <c r="C935" s="36" t="s">
        <v>2122</v>
      </c>
      <c r="D935" s="72" t="s">
        <v>53</v>
      </c>
      <c r="E935" s="72">
        <v>2</v>
      </c>
      <c r="F935" s="73">
        <v>1200</v>
      </c>
      <c r="G935" s="74" t="s">
        <v>54</v>
      </c>
      <c r="H935" s="86">
        <v>46174</v>
      </c>
      <c r="I935" s="75" t="s">
        <v>55</v>
      </c>
      <c r="J935" s="75" t="s">
        <v>56</v>
      </c>
      <c r="K935" s="75" t="s">
        <v>164</v>
      </c>
      <c r="L935" s="75" t="s">
        <v>91</v>
      </c>
      <c r="M935" s="64" t="s">
        <v>153</v>
      </c>
      <c r="N935" s="69" t="s">
        <v>951</v>
      </c>
    </row>
    <row r="936" spans="1:14" ht="38.25">
      <c r="A936" s="71" t="s">
        <v>2123</v>
      </c>
      <c r="B936" s="35" t="s">
        <v>1049</v>
      </c>
      <c r="C936" s="36" t="s">
        <v>2124</v>
      </c>
      <c r="D936" s="37" t="s">
        <v>53</v>
      </c>
      <c r="E936" s="37">
        <v>3</v>
      </c>
      <c r="F936" s="38">
        <v>540</v>
      </c>
      <c r="G936" s="39" t="s">
        <v>54</v>
      </c>
      <c r="H936" s="40">
        <v>46174</v>
      </c>
      <c r="I936" s="41" t="s">
        <v>55</v>
      </c>
      <c r="J936" s="41" t="s">
        <v>56</v>
      </c>
      <c r="K936" s="41" t="s">
        <v>164</v>
      </c>
      <c r="L936" s="41" t="s">
        <v>58</v>
      </c>
      <c r="M936" s="42" t="s">
        <v>136</v>
      </c>
      <c r="N936" s="43" t="s">
        <v>951</v>
      </c>
    </row>
    <row r="937" spans="1:14" ht="38.25">
      <c r="A937" s="71" t="s">
        <v>2125</v>
      </c>
      <c r="B937" s="35" t="s">
        <v>1049</v>
      </c>
      <c r="C937" s="36" t="s">
        <v>2126</v>
      </c>
      <c r="D937" s="37" t="s">
        <v>511</v>
      </c>
      <c r="E937" s="37">
        <v>60</v>
      </c>
      <c r="F937" s="38">
        <v>516</v>
      </c>
      <c r="G937" s="39" t="s">
        <v>54</v>
      </c>
      <c r="H937" s="40">
        <v>46174</v>
      </c>
      <c r="I937" s="41" t="s">
        <v>55</v>
      </c>
      <c r="J937" s="41" t="s">
        <v>56</v>
      </c>
      <c r="K937" s="41" t="s">
        <v>164</v>
      </c>
      <c r="L937" s="41" t="s">
        <v>58</v>
      </c>
      <c r="M937" s="42" t="s">
        <v>109</v>
      </c>
      <c r="N937" s="43" t="s">
        <v>951</v>
      </c>
    </row>
    <row r="938" spans="1:14" ht="38.25">
      <c r="A938" s="71" t="s">
        <v>2127</v>
      </c>
      <c r="B938" s="35" t="s">
        <v>1049</v>
      </c>
      <c r="C938" s="36" t="s">
        <v>2128</v>
      </c>
      <c r="D938" s="37" t="s">
        <v>53</v>
      </c>
      <c r="E938" s="37">
        <v>60</v>
      </c>
      <c r="F938" s="38">
        <v>510</v>
      </c>
      <c r="G938" s="39" t="s">
        <v>54</v>
      </c>
      <c r="H938" s="40">
        <v>46174</v>
      </c>
      <c r="I938" s="41" t="s">
        <v>55</v>
      </c>
      <c r="J938" s="41" t="s">
        <v>56</v>
      </c>
      <c r="K938" s="41" t="s">
        <v>164</v>
      </c>
      <c r="L938" s="41" t="s">
        <v>58</v>
      </c>
      <c r="M938" s="42" t="s">
        <v>136</v>
      </c>
      <c r="N938" s="43" t="s">
        <v>951</v>
      </c>
    </row>
    <row r="939" spans="1:14" ht="38.25">
      <c r="A939" s="71" t="s">
        <v>2129</v>
      </c>
      <c r="B939" s="35" t="s">
        <v>1049</v>
      </c>
      <c r="C939" s="36" t="s">
        <v>2130</v>
      </c>
      <c r="D939" s="37" t="s">
        <v>53</v>
      </c>
      <c r="E939" s="37">
        <v>50</v>
      </c>
      <c r="F939" s="38">
        <v>500</v>
      </c>
      <c r="G939" s="39" t="s">
        <v>54</v>
      </c>
      <c r="H939" s="40">
        <v>46174</v>
      </c>
      <c r="I939" s="41" t="s">
        <v>55</v>
      </c>
      <c r="J939" s="41" t="s">
        <v>56</v>
      </c>
      <c r="K939" s="41" t="s">
        <v>164</v>
      </c>
      <c r="L939" s="41" t="s">
        <v>58</v>
      </c>
      <c r="M939" s="42" t="s">
        <v>102</v>
      </c>
      <c r="N939" s="43" t="s">
        <v>951</v>
      </c>
    </row>
    <row r="940" spans="1:14" ht="38.25">
      <c r="A940" s="71" t="s">
        <v>2131</v>
      </c>
      <c r="B940" s="35" t="s">
        <v>1049</v>
      </c>
      <c r="C940" s="36" t="s">
        <v>2132</v>
      </c>
      <c r="D940" s="37" t="s">
        <v>53</v>
      </c>
      <c r="E940" s="37">
        <v>30</v>
      </c>
      <c r="F940" s="38">
        <v>450</v>
      </c>
      <c r="G940" s="39" t="s">
        <v>54</v>
      </c>
      <c r="H940" s="40">
        <v>46174</v>
      </c>
      <c r="I940" s="41" t="s">
        <v>55</v>
      </c>
      <c r="J940" s="41" t="s">
        <v>56</v>
      </c>
      <c r="K940" s="41" t="s">
        <v>164</v>
      </c>
      <c r="L940" s="41" t="s">
        <v>58</v>
      </c>
      <c r="M940" s="42" t="s">
        <v>153</v>
      </c>
      <c r="N940" s="43" t="s">
        <v>951</v>
      </c>
    </row>
    <row r="941" spans="1:14" ht="38.25">
      <c r="A941" s="71" t="s">
        <v>2133</v>
      </c>
      <c r="B941" s="35" t="s">
        <v>51</v>
      </c>
      <c r="C941" s="36" t="s">
        <v>2134</v>
      </c>
      <c r="D941" s="37" t="s">
        <v>53</v>
      </c>
      <c r="E941" s="37">
        <v>6</v>
      </c>
      <c r="F941" s="38">
        <v>1080</v>
      </c>
      <c r="G941" s="39" t="s">
        <v>54</v>
      </c>
      <c r="H941" s="40">
        <v>46174</v>
      </c>
      <c r="I941" s="41" t="s">
        <v>55</v>
      </c>
      <c r="J941" s="41" t="s">
        <v>56</v>
      </c>
      <c r="K941" s="41" t="s">
        <v>164</v>
      </c>
      <c r="L941" s="41" t="s">
        <v>91</v>
      </c>
      <c r="M941" s="42" t="s">
        <v>59</v>
      </c>
      <c r="N941" s="43" t="s">
        <v>951</v>
      </c>
    </row>
    <row r="942" spans="1:14" ht="38.25">
      <c r="A942" s="71" t="s">
        <v>2135</v>
      </c>
      <c r="B942" s="35" t="s">
        <v>1049</v>
      </c>
      <c r="C942" s="36" t="s">
        <v>2136</v>
      </c>
      <c r="D942" s="37" t="s">
        <v>53</v>
      </c>
      <c r="E942" s="37">
        <v>30</v>
      </c>
      <c r="F942" s="38">
        <v>420</v>
      </c>
      <c r="G942" s="39" t="s">
        <v>54</v>
      </c>
      <c r="H942" s="40">
        <v>46174</v>
      </c>
      <c r="I942" s="41" t="s">
        <v>55</v>
      </c>
      <c r="J942" s="41" t="s">
        <v>56</v>
      </c>
      <c r="K942" s="41" t="s">
        <v>164</v>
      </c>
      <c r="L942" s="41" t="s">
        <v>58</v>
      </c>
      <c r="M942" s="42" t="s">
        <v>136</v>
      </c>
      <c r="N942" s="43" t="s">
        <v>951</v>
      </c>
    </row>
    <row r="943" spans="1:14" ht="38.25">
      <c r="A943" s="71" t="s">
        <v>2137</v>
      </c>
      <c r="B943" s="35" t="s">
        <v>233</v>
      </c>
      <c r="C943" s="36" t="s">
        <v>2138</v>
      </c>
      <c r="D943" s="37" t="s">
        <v>53</v>
      </c>
      <c r="E943" s="37">
        <v>3</v>
      </c>
      <c r="F943" s="38">
        <v>1050</v>
      </c>
      <c r="G943" s="39" t="s">
        <v>54</v>
      </c>
      <c r="H943" s="40">
        <v>46174</v>
      </c>
      <c r="I943" s="41" t="s">
        <v>55</v>
      </c>
      <c r="J943" s="41" t="s">
        <v>56</v>
      </c>
      <c r="K943" s="41" t="s">
        <v>164</v>
      </c>
      <c r="L943" s="41" t="s">
        <v>91</v>
      </c>
      <c r="M943" s="42" t="s">
        <v>153</v>
      </c>
      <c r="N943" s="43" t="s">
        <v>951</v>
      </c>
    </row>
    <row r="944" spans="1:14" ht="38.25">
      <c r="A944" s="71" t="s">
        <v>2140</v>
      </c>
      <c r="B944" s="35" t="s">
        <v>1049</v>
      </c>
      <c r="C944" s="36" t="s">
        <v>2141</v>
      </c>
      <c r="D944" s="37" t="s">
        <v>53</v>
      </c>
      <c r="E944" s="37">
        <v>60</v>
      </c>
      <c r="F944" s="38">
        <v>420</v>
      </c>
      <c r="G944" s="39" t="s">
        <v>54</v>
      </c>
      <c r="H944" s="40">
        <v>46174</v>
      </c>
      <c r="I944" s="41" t="s">
        <v>55</v>
      </c>
      <c r="J944" s="41" t="s">
        <v>56</v>
      </c>
      <c r="K944" s="41" t="s">
        <v>164</v>
      </c>
      <c r="L944" s="41" t="s">
        <v>58</v>
      </c>
      <c r="M944" s="42" t="s">
        <v>109</v>
      </c>
      <c r="N944" s="43" t="s">
        <v>951</v>
      </c>
    </row>
    <row r="945" spans="1:14" ht="38.25">
      <c r="A945" s="71" t="s">
        <v>2142</v>
      </c>
      <c r="B945" s="35" t="s">
        <v>1049</v>
      </c>
      <c r="C945" s="36" t="s">
        <v>2143</v>
      </c>
      <c r="D945" s="37" t="s">
        <v>53</v>
      </c>
      <c r="E945" s="37">
        <v>30</v>
      </c>
      <c r="F945" s="38">
        <v>405</v>
      </c>
      <c r="G945" s="39" t="s">
        <v>54</v>
      </c>
      <c r="H945" s="40">
        <v>46174</v>
      </c>
      <c r="I945" s="41" t="s">
        <v>55</v>
      </c>
      <c r="J945" s="41" t="s">
        <v>56</v>
      </c>
      <c r="K945" s="41" t="s">
        <v>164</v>
      </c>
      <c r="L945" s="41" t="s">
        <v>58</v>
      </c>
      <c r="M945" s="42" t="s">
        <v>148</v>
      </c>
      <c r="N945" s="43" t="s">
        <v>951</v>
      </c>
    </row>
    <row r="946" spans="1:14" ht="38.25">
      <c r="A946" s="71" t="s">
        <v>2144</v>
      </c>
      <c r="B946" s="35" t="s">
        <v>161</v>
      </c>
      <c r="C946" s="36" t="s">
        <v>2145</v>
      </c>
      <c r="D946" s="37" t="s">
        <v>53</v>
      </c>
      <c r="E946" s="37">
        <v>5</v>
      </c>
      <c r="F946" s="38">
        <v>1000</v>
      </c>
      <c r="G946" s="39" t="s">
        <v>54</v>
      </c>
      <c r="H946" s="40">
        <v>46174</v>
      </c>
      <c r="I946" s="41" t="s">
        <v>55</v>
      </c>
      <c r="J946" s="41" t="s">
        <v>56</v>
      </c>
      <c r="K946" s="41" t="s">
        <v>164</v>
      </c>
      <c r="L946" s="41" t="s">
        <v>58</v>
      </c>
      <c r="M946" s="42" t="s">
        <v>148</v>
      </c>
      <c r="N946" s="43" t="s">
        <v>951</v>
      </c>
    </row>
    <row r="947" spans="1:14" ht="38.25">
      <c r="A947" s="71" t="s">
        <v>2146</v>
      </c>
      <c r="B947" s="35" t="s">
        <v>440</v>
      </c>
      <c r="C947" s="36" t="s">
        <v>469</v>
      </c>
      <c r="D947" s="37" t="s">
        <v>53</v>
      </c>
      <c r="E947" s="37">
        <v>5</v>
      </c>
      <c r="F947" s="38">
        <v>1000</v>
      </c>
      <c r="G947" s="39" t="s">
        <v>54</v>
      </c>
      <c r="H947" s="40">
        <v>46174</v>
      </c>
      <c r="I947" s="41" t="s">
        <v>55</v>
      </c>
      <c r="J947" s="41" t="s">
        <v>56</v>
      </c>
      <c r="K947" s="41" t="s">
        <v>164</v>
      </c>
      <c r="L947" s="41" t="s">
        <v>58</v>
      </c>
      <c r="M947" s="42" t="s">
        <v>109</v>
      </c>
      <c r="N947" s="43" t="s">
        <v>951</v>
      </c>
    </row>
    <row r="948" spans="1:14" ht="38.25">
      <c r="A948" s="71" t="s">
        <v>2147</v>
      </c>
      <c r="B948" s="35" t="s">
        <v>1049</v>
      </c>
      <c r="C948" s="36" t="s">
        <v>2148</v>
      </c>
      <c r="D948" s="37" t="s">
        <v>53</v>
      </c>
      <c r="E948" s="37">
        <v>10</v>
      </c>
      <c r="F948" s="38">
        <v>400</v>
      </c>
      <c r="G948" s="39" t="s">
        <v>54</v>
      </c>
      <c r="H948" s="40">
        <v>46174</v>
      </c>
      <c r="I948" s="41" t="s">
        <v>55</v>
      </c>
      <c r="J948" s="41" t="s">
        <v>56</v>
      </c>
      <c r="K948" s="41" t="s">
        <v>164</v>
      </c>
      <c r="L948" s="41" t="s">
        <v>58</v>
      </c>
      <c r="M948" s="42" t="s">
        <v>109</v>
      </c>
      <c r="N948" s="43" t="s">
        <v>951</v>
      </c>
    </row>
    <row r="949" spans="1:14" ht="38.25">
      <c r="A949" s="71" t="s">
        <v>2149</v>
      </c>
      <c r="B949" s="35" t="s">
        <v>652</v>
      </c>
      <c r="C949" s="36" t="s">
        <v>2150</v>
      </c>
      <c r="D949" s="37" t="s">
        <v>53</v>
      </c>
      <c r="E949" s="37">
        <v>10</v>
      </c>
      <c r="F949" s="38">
        <v>1000</v>
      </c>
      <c r="G949" s="39" t="s">
        <v>54</v>
      </c>
      <c r="H949" s="40">
        <v>46174</v>
      </c>
      <c r="I949" s="41" t="s">
        <v>55</v>
      </c>
      <c r="J949" s="41" t="s">
        <v>56</v>
      </c>
      <c r="K949" s="41" t="s">
        <v>164</v>
      </c>
      <c r="L949" s="41" t="s">
        <v>91</v>
      </c>
      <c r="M949" s="42" t="s">
        <v>73</v>
      </c>
      <c r="N949" s="43" t="s">
        <v>951</v>
      </c>
    </row>
    <row r="950" spans="1:14" ht="38.25">
      <c r="A950" s="71" t="s">
        <v>2151</v>
      </c>
      <c r="B950" s="35" t="s">
        <v>254</v>
      </c>
      <c r="C950" s="36" t="s">
        <v>2152</v>
      </c>
      <c r="D950" s="37" t="s">
        <v>53</v>
      </c>
      <c r="E950" s="37">
        <v>8</v>
      </c>
      <c r="F950" s="38">
        <v>960</v>
      </c>
      <c r="G950" s="39" t="s">
        <v>54</v>
      </c>
      <c r="H950" s="40">
        <v>46174</v>
      </c>
      <c r="I950" s="41" t="s">
        <v>55</v>
      </c>
      <c r="J950" s="41" t="s">
        <v>56</v>
      </c>
      <c r="K950" s="41" t="s">
        <v>164</v>
      </c>
      <c r="L950" s="41" t="s">
        <v>91</v>
      </c>
      <c r="M950" s="42" t="s">
        <v>59</v>
      </c>
      <c r="N950" s="43" t="s">
        <v>951</v>
      </c>
    </row>
    <row r="951" spans="1:14" ht="38.25">
      <c r="A951" s="71" t="s">
        <v>2153</v>
      </c>
      <c r="B951" s="35" t="s">
        <v>1049</v>
      </c>
      <c r="C951" s="36" t="s">
        <v>2154</v>
      </c>
      <c r="D951" s="37" t="s">
        <v>53</v>
      </c>
      <c r="E951" s="37">
        <v>10</v>
      </c>
      <c r="F951" s="38">
        <v>400</v>
      </c>
      <c r="G951" s="39" t="s">
        <v>54</v>
      </c>
      <c r="H951" s="40">
        <v>46174</v>
      </c>
      <c r="I951" s="41" t="s">
        <v>55</v>
      </c>
      <c r="J951" s="41" t="s">
        <v>56</v>
      </c>
      <c r="K951" s="41" t="s">
        <v>164</v>
      </c>
      <c r="L951" s="41" t="s">
        <v>58</v>
      </c>
      <c r="M951" s="42" t="s">
        <v>73</v>
      </c>
      <c r="N951" s="43" t="s">
        <v>951</v>
      </c>
    </row>
    <row r="952" spans="1:14" ht="38.25">
      <c r="A952" s="71" t="s">
        <v>2155</v>
      </c>
      <c r="B952" s="35" t="s">
        <v>1049</v>
      </c>
      <c r="C952" s="36" t="s">
        <v>2156</v>
      </c>
      <c r="D952" s="37" t="s">
        <v>53</v>
      </c>
      <c r="E952" s="37">
        <v>20</v>
      </c>
      <c r="F952" s="38">
        <v>390</v>
      </c>
      <c r="G952" s="39" t="s">
        <v>54</v>
      </c>
      <c r="H952" s="40">
        <v>46174</v>
      </c>
      <c r="I952" s="41" t="s">
        <v>55</v>
      </c>
      <c r="J952" s="41" t="s">
        <v>56</v>
      </c>
      <c r="K952" s="41" t="s">
        <v>164</v>
      </c>
      <c r="L952" s="41" t="s">
        <v>58</v>
      </c>
      <c r="M952" s="42" t="s">
        <v>73</v>
      </c>
      <c r="N952" s="43" t="s">
        <v>951</v>
      </c>
    </row>
    <row r="953" spans="1:14" ht="38.25">
      <c r="A953" s="71" t="s">
        <v>2157</v>
      </c>
      <c r="B953" s="35" t="s">
        <v>1049</v>
      </c>
      <c r="C953" s="36" t="s">
        <v>2158</v>
      </c>
      <c r="D953" s="37" t="s">
        <v>53</v>
      </c>
      <c r="E953" s="37">
        <v>10</v>
      </c>
      <c r="F953" s="38">
        <v>360</v>
      </c>
      <c r="G953" s="39" t="s">
        <v>54</v>
      </c>
      <c r="H953" s="40">
        <v>46174</v>
      </c>
      <c r="I953" s="41" t="s">
        <v>55</v>
      </c>
      <c r="J953" s="41" t="s">
        <v>56</v>
      </c>
      <c r="K953" s="41" t="s">
        <v>164</v>
      </c>
      <c r="L953" s="41" t="s">
        <v>58</v>
      </c>
      <c r="M953" s="42" t="s">
        <v>148</v>
      </c>
      <c r="N953" s="43" t="s">
        <v>951</v>
      </c>
    </row>
    <row r="954" spans="1:14" ht="38.25">
      <c r="A954" s="71" t="s">
        <v>2159</v>
      </c>
      <c r="B954" s="35" t="s">
        <v>652</v>
      </c>
      <c r="C954" s="36" t="s">
        <v>2160</v>
      </c>
      <c r="D954" s="37" t="s">
        <v>53</v>
      </c>
      <c r="E954" s="37">
        <v>1</v>
      </c>
      <c r="F954" s="38">
        <v>800</v>
      </c>
      <c r="G954" s="39" t="s">
        <v>54</v>
      </c>
      <c r="H954" s="40">
        <v>46174</v>
      </c>
      <c r="I954" s="41" t="s">
        <v>55</v>
      </c>
      <c r="J954" s="41" t="s">
        <v>56</v>
      </c>
      <c r="K954" s="41" t="s">
        <v>164</v>
      </c>
      <c r="L954" s="41" t="s">
        <v>91</v>
      </c>
      <c r="M954" s="42" t="s">
        <v>109</v>
      </c>
      <c r="N954" s="43" t="s">
        <v>951</v>
      </c>
    </row>
    <row r="955" spans="1:14" ht="38.25">
      <c r="A955" s="71" t="s">
        <v>2161</v>
      </c>
      <c r="B955" s="35" t="s">
        <v>172</v>
      </c>
      <c r="C955" s="36" t="s">
        <v>2162</v>
      </c>
      <c r="D955" s="37" t="s">
        <v>53</v>
      </c>
      <c r="E955" s="37">
        <v>4</v>
      </c>
      <c r="F955" s="38">
        <v>800</v>
      </c>
      <c r="G955" s="39" t="s">
        <v>54</v>
      </c>
      <c r="H955" s="40">
        <v>46174</v>
      </c>
      <c r="I955" s="41" t="s">
        <v>55</v>
      </c>
      <c r="J955" s="41" t="s">
        <v>56</v>
      </c>
      <c r="K955" s="41" t="s">
        <v>164</v>
      </c>
      <c r="L955" s="41" t="s">
        <v>84</v>
      </c>
      <c r="M955" s="42" t="s">
        <v>148</v>
      </c>
      <c r="N955" s="43" t="s">
        <v>951</v>
      </c>
    </row>
    <row r="956" spans="1:14" ht="38.25">
      <c r="A956" s="71" t="s">
        <v>2163</v>
      </c>
      <c r="B956" s="35" t="s">
        <v>291</v>
      </c>
      <c r="C956" s="36" t="s">
        <v>2164</v>
      </c>
      <c r="D956" s="37" t="s">
        <v>53</v>
      </c>
      <c r="E956" s="37">
        <v>2</v>
      </c>
      <c r="F956" s="38">
        <v>800</v>
      </c>
      <c r="G956" s="39" t="s">
        <v>54</v>
      </c>
      <c r="H956" s="40">
        <v>46174</v>
      </c>
      <c r="I956" s="41" t="s">
        <v>55</v>
      </c>
      <c r="J956" s="41" t="s">
        <v>56</v>
      </c>
      <c r="K956" s="41" t="s">
        <v>164</v>
      </c>
      <c r="L956" s="41" t="s">
        <v>91</v>
      </c>
      <c r="M956" s="42" t="s">
        <v>153</v>
      </c>
      <c r="N956" s="43" t="s">
        <v>951</v>
      </c>
    </row>
    <row r="957" spans="1:14" ht="38.25">
      <c r="A957" s="71" t="s">
        <v>2165</v>
      </c>
      <c r="B957" s="35" t="s">
        <v>652</v>
      </c>
      <c r="C957" s="36" t="s">
        <v>2166</v>
      </c>
      <c r="D957" s="37" t="s">
        <v>53</v>
      </c>
      <c r="E957" s="37">
        <v>50</v>
      </c>
      <c r="F957" s="38">
        <v>800</v>
      </c>
      <c r="G957" s="39" t="s">
        <v>54</v>
      </c>
      <c r="H957" s="40">
        <v>46174</v>
      </c>
      <c r="I957" s="41" t="s">
        <v>55</v>
      </c>
      <c r="J957" s="41" t="s">
        <v>56</v>
      </c>
      <c r="K957" s="41" t="s">
        <v>164</v>
      </c>
      <c r="L957" s="41" t="s">
        <v>91</v>
      </c>
      <c r="M957" s="42" t="s">
        <v>73</v>
      </c>
      <c r="N957" s="43" t="s">
        <v>951</v>
      </c>
    </row>
    <row r="958" spans="1:14" ht="38.25">
      <c r="A958" s="71" t="s">
        <v>2167</v>
      </c>
      <c r="B958" s="35" t="s">
        <v>317</v>
      </c>
      <c r="C958" s="36" t="s">
        <v>551</v>
      </c>
      <c r="D958" s="37" t="s">
        <v>53</v>
      </c>
      <c r="E958" s="37">
        <v>4</v>
      </c>
      <c r="F958" s="38">
        <v>800</v>
      </c>
      <c r="G958" s="39" t="s">
        <v>54</v>
      </c>
      <c r="H958" s="40">
        <v>46174</v>
      </c>
      <c r="I958" s="41" t="s">
        <v>55</v>
      </c>
      <c r="J958" s="41" t="s">
        <v>56</v>
      </c>
      <c r="K958" s="41" t="s">
        <v>164</v>
      </c>
      <c r="L958" s="41" t="s">
        <v>58</v>
      </c>
      <c r="M958" s="42" t="s">
        <v>102</v>
      </c>
      <c r="N958" s="43" t="s">
        <v>951</v>
      </c>
    </row>
    <row r="959" spans="1:14" ht="38.25">
      <c r="A959" s="71" t="s">
        <v>2168</v>
      </c>
      <c r="B959" s="35" t="s">
        <v>1049</v>
      </c>
      <c r="C959" s="36" t="s">
        <v>2169</v>
      </c>
      <c r="D959" s="37" t="s">
        <v>53</v>
      </c>
      <c r="E959" s="37">
        <v>30</v>
      </c>
      <c r="F959" s="38">
        <v>327</v>
      </c>
      <c r="G959" s="39" t="s">
        <v>54</v>
      </c>
      <c r="H959" s="40">
        <v>46174</v>
      </c>
      <c r="I959" s="41" t="s">
        <v>55</v>
      </c>
      <c r="J959" s="41" t="s">
        <v>56</v>
      </c>
      <c r="K959" s="41" t="s">
        <v>164</v>
      </c>
      <c r="L959" s="41" t="s">
        <v>58</v>
      </c>
      <c r="M959" s="42" t="s">
        <v>148</v>
      </c>
      <c r="N959" s="43" t="s">
        <v>951</v>
      </c>
    </row>
    <row r="960" spans="1:14" ht="38.25">
      <c r="A960" s="71" t="s">
        <v>2170</v>
      </c>
      <c r="B960" s="35" t="s">
        <v>233</v>
      </c>
      <c r="C960" s="36" t="s">
        <v>1233</v>
      </c>
      <c r="D960" s="37" t="s">
        <v>53</v>
      </c>
      <c r="E960" s="37">
        <v>1</v>
      </c>
      <c r="F960" s="38">
        <v>792</v>
      </c>
      <c r="G960" s="39" t="s">
        <v>54</v>
      </c>
      <c r="H960" s="40">
        <v>46174</v>
      </c>
      <c r="I960" s="41" t="s">
        <v>55</v>
      </c>
      <c r="J960" s="41" t="s">
        <v>56</v>
      </c>
      <c r="K960" s="41" t="s">
        <v>164</v>
      </c>
      <c r="L960" s="41" t="s">
        <v>91</v>
      </c>
      <c r="M960" s="42" t="s">
        <v>59</v>
      </c>
      <c r="N960" s="43" t="s">
        <v>951</v>
      </c>
    </row>
    <row r="961" spans="1:14" ht="38.25">
      <c r="A961" s="71" t="s">
        <v>2171</v>
      </c>
      <c r="B961" s="35" t="s">
        <v>245</v>
      </c>
      <c r="C961" s="36" t="s">
        <v>1233</v>
      </c>
      <c r="D961" s="37" t="s">
        <v>53</v>
      </c>
      <c r="E961" s="37">
        <v>1</v>
      </c>
      <c r="F961" s="38">
        <v>792</v>
      </c>
      <c r="G961" s="39" t="s">
        <v>54</v>
      </c>
      <c r="H961" s="40">
        <v>46174</v>
      </c>
      <c r="I961" s="41" t="s">
        <v>55</v>
      </c>
      <c r="J961" s="41" t="s">
        <v>56</v>
      </c>
      <c r="K961" s="41" t="s">
        <v>164</v>
      </c>
      <c r="L961" s="41" t="s">
        <v>91</v>
      </c>
      <c r="M961" s="42" t="s">
        <v>59</v>
      </c>
      <c r="N961" s="43" t="s">
        <v>951</v>
      </c>
    </row>
    <row r="962" spans="1:14" ht="38.25">
      <c r="A962" s="71" t="s">
        <v>2172</v>
      </c>
      <c r="B962" s="35" t="s">
        <v>258</v>
      </c>
      <c r="C962" s="36" t="s">
        <v>1233</v>
      </c>
      <c r="D962" s="37" t="s">
        <v>53</v>
      </c>
      <c r="E962" s="37">
        <v>1</v>
      </c>
      <c r="F962" s="38">
        <v>792</v>
      </c>
      <c r="G962" s="39" t="s">
        <v>54</v>
      </c>
      <c r="H962" s="40">
        <v>46174</v>
      </c>
      <c r="I962" s="41" t="s">
        <v>55</v>
      </c>
      <c r="J962" s="41" t="s">
        <v>56</v>
      </c>
      <c r="K962" s="41" t="s">
        <v>164</v>
      </c>
      <c r="L962" s="41" t="s">
        <v>91</v>
      </c>
      <c r="M962" s="42" t="s">
        <v>59</v>
      </c>
      <c r="N962" s="43" t="s">
        <v>951</v>
      </c>
    </row>
    <row r="963" spans="1:14" ht="38.25">
      <c r="A963" s="71" t="s">
        <v>2173</v>
      </c>
      <c r="B963" s="35" t="s">
        <v>1049</v>
      </c>
      <c r="C963" s="36" t="s">
        <v>2174</v>
      </c>
      <c r="D963" s="37" t="s">
        <v>53</v>
      </c>
      <c r="E963" s="37">
        <v>50</v>
      </c>
      <c r="F963" s="38">
        <v>319</v>
      </c>
      <c r="G963" s="39" t="s">
        <v>54</v>
      </c>
      <c r="H963" s="40">
        <v>46174</v>
      </c>
      <c r="I963" s="41" t="s">
        <v>55</v>
      </c>
      <c r="J963" s="41" t="s">
        <v>56</v>
      </c>
      <c r="K963" s="41" t="s">
        <v>164</v>
      </c>
      <c r="L963" s="41" t="s">
        <v>58</v>
      </c>
      <c r="M963" s="42" t="s">
        <v>148</v>
      </c>
      <c r="N963" s="43" t="s">
        <v>951</v>
      </c>
    </row>
    <row r="964" spans="1:14" ht="38.25">
      <c r="A964" s="71" t="s">
        <v>2175</v>
      </c>
      <c r="B964" s="35" t="s">
        <v>291</v>
      </c>
      <c r="C964" s="36" t="s">
        <v>2176</v>
      </c>
      <c r="D964" s="37" t="s">
        <v>53</v>
      </c>
      <c r="E964" s="37">
        <v>1</v>
      </c>
      <c r="F964" s="38">
        <v>750</v>
      </c>
      <c r="G964" s="39" t="s">
        <v>54</v>
      </c>
      <c r="H964" s="40">
        <v>46174</v>
      </c>
      <c r="I964" s="41" t="s">
        <v>55</v>
      </c>
      <c r="J964" s="41" t="s">
        <v>56</v>
      </c>
      <c r="K964" s="41" t="s">
        <v>164</v>
      </c>
      <c r="L964" s="41" t="s">
        <v>91</v>
      </c>
      <c r="M964" s="42" t="s">
        <v>109</v>
      </c>
      <c r="N964" s="43" t="s">
        <v>951</v>
      </c>
    </row>
    <row r="965" spans="1:14" ht="38.25">
      <c r="A965" s="71" t="s">
        <v>2178</v>
      </c>
      <c r="B965" s="35" t="s">
        <v>317</v>
      </c>
      <c r="C965" s="36" t="s">
        <v>2179</v>
      </c>
      <c r="D965" s="37" t="s">
        <v>53</v>
      </c>
      <c r="E965" s="37">
        <v>3</v>
      </c>
      <c r="F965" s="38">
        <v>750</v>
      </c>
      <c r="G965" s="39" t="s">
        <v>54</v>
      </c>
      <c r="H965" s="40">
        <v>46174</v>
      </c>
      <c r="I965" s="41" t="s">
        <v>55</v>
      </c>
      <c r="J965" s="41" t="s">
        <v>56</v>
      </c>
      <c r="K965" s="41" t="s">
        <v>164</v>
      </c>
      <c r="L965" s="41" t="s">
        <v>91</v>
      </c>
      <c r="M965" s="42" t="s">
        <v>148</v>
      </c>
      <c r="N965" s="43" t="s">
        <v>951</v>
      </c>
    </row>
    <row r="966" spans="1:14" ht="38.25">
      <c r="A966" s="71" t="s">
        <v>2180</v>
      </c>
      <c r="B966" s="35" t="s">
        <v>1049</v>
      </c>
      <c r="C966" s="36" t="s">
        <v>2181</v>
      </c>
      <c r="D966" s="37" t="s">
        <v>511</v>
      </c>
      <c r="E966" s="37">
        <v>10</v>
      </c>
      <c r="F966" s="38">
        <v>310</v>
      </c>
      <c r="G966" s="39" t="s">
        <v>54</v>
      </c>
      <c r="H966" s="40">
        <v>46174</v>
      </c>
      <c r="I966" s="41" t="s">
        <v>55</v>
      </c>
      <c r="J966" s="41" t="s">
        <v>56</v>
      </c>
      <c r="K966" s="41" t="s">
        <v>164</v>
      </c>
      <c r="L966" s="41" t="s">
        <v>58</v>
      </c>
      <c r="M966" s="42" t="s">
        <v>59</v>
      </c>
      <c r="N966" s="43" t="s">
        <v>951</v>
      </c>
    </row>
    <row r="967" spans="1:14" ht="38.25">
      <c r="A967" s="71" t="s">
        <v>2182</v>
      </c>
      <c r="B967" s="35" t="s">
        <v>1049</v>
      </c>
      <c r="C967" s="36" t="s">
        <v>2183</v>
      </c>
      <c r="D967" s="37" t="s">
        <v>53</v>
      </c>
      <c r="E967" s="37">
        <v>100</v>
      </c>
      <c r="F967" s="38">
        <v>300</v>
      </c>
      <c r="G967" s="39" t="s">
        <v>54</v>
      </c>
      <c r="H967" s="40">
        <v>46174</v>
      </c>
      <c r="I967" s="41" t="s">
        <v>55</v>
      </c>
      <c r="J967" s="41" t="s">
        <v>56</v>
      </c>
      <c r="K967" s="41" t="s">
        <v>164</v>
      </c>
      <c r="L967" s="41" t="s">
        <v>58</v>
      </c>
      <c r="M967" s="42" t="s">
        <v>109</v>
      </c>
      <c r="N967" s="43" t="s">
        <v>951</v>
      </c>
    </row>
    <row r="968" spans="1:14" ht="38.25">
      <c r="A968" s="71" t="s">
        <v>2184</v>
      </c>
      <c r="B968" s="35" t="s">
        <v>1049</v>
      </c>
      <c r="C968" s="36" t="s">
        <v>2185</v>
      </c>
      <c r="D968" s="37" t="s">
        <v>53</v>
      </c>
      <c r="E968" s="37">
        <v>120</v>
      </c>
      <c r="F968" s="38">
        <v>300</v>
      </c>
      <c r="G968" s="39" t="s">
        <v>54</v>
      </c>
      <c r="H968" s="40">
        <v>46174</v>
      </c>
      <c r="I968" s="41" t="s">
        <v>55</v>
      </c>
      <c r="J968" s="41" t="s">
        <v>56</v>
      </c>
      <c r="K968" s="41" t="s">
        <v>164</v>
      </c>
      <c r="L968" s="41" t="s">
        <v>58</v>
      </c>
      <c r="M968" s="42" t="s">
        <v>59</v>
      </c>
      <c r="N968" s="43" t="s">
        <v>951</v>
      </c>
    </row>
    <row r="969" spans="1:14" ht="38.25">
      <c r="A969" s="71" t="s">
        <v>2186</v>
      </c>
      <c r="B969" s="35" t="s">
        <v>1049</v>
      </c>
      <c r="C969" s="36" t="s">
        <v>2187</v>
      </c>
      <c r="D969" s="37" t="s">
        <v>53</v>
      </c>
      <c r="E969" s="37">
        <v>48</v>
      </c>
      <c r="F969" s="38">
        <v>283.2</v>
      </c>
      <c r="G969" s="39" t="s">
        <v>54</v>
      </c>
      <c r="H969" s="40">
        <v>46143</v>
      </c>
      <c r="I969" s="41" t="s">
        <v>55</v>
      </c>
      <c r="J969" s="41" t="s">
        <v>56</v>
      </c>
      <c r="K969" s="41" t="s">
        <v>164</v>
      </c>
      <c r="L969" s="41" t="s">
        <v>58</v>
      </c>
      <c r="M969" s="42" t="s">
        <v>109</v>
      </c>
      <c r="N969" s="43" t="s">
        <v>951</v>
      </c>
    </row>
    <row r="970" spans="1:14" ht="38.25">
      <c r="A970" s="71" t="s">
        <v>2188</v>
      </c>
      <c r="B970" s="35" t="s">
        <v>242</v>
      </c>
      <c r="C970" s="36" t="s">
        <v>2189</v>
      </c>
      <c r="D970" s="37" t="s">
        <v>2190</v>
      </c>
      <c r="E970" s="37">
        <v>5</v>
      </c>
      <c r="F970" s="38">
        <v>700</v>
      </c>
      <c r="G970" s="39" t="s">
        <v>54</v>
      </c>
      <c r="H970" s="40">
        <v>46174</v>
      </c>
      <c r="I970" s="41" t="s">
        <v>55</v>
      </c>
      <c r="J970" s="41" t="s">
        <v>56</v>
      </c>
      <c r="K970" s="41" t="s">
        <v>164</v>
      </c>
      <c r="L970" s="41" t="s">
        <v>91</v>
      </c>
      <c r="M970" s="42" t="s">
        <v>136</v>
      </c>
      <c r="N970" s="43" t="s">
        <v>951</v>
      </c>
    </row>
    <row r="971" spans="1:14" ht="38.25">
      <c r="A971" s="71" t="s">
        <v>2191</v>
      </c>
      <c r="B971" s="35" t="s">
        <v>1049</v>
      </c>
      <c r="C971" s="36" t="s">
        <v>2192</v>
      </c>
      <c r="D971" s="37" t="s">
        <v>53</v>
      </c>
      <c r="E971" s="37">
        <v>30</v>
      </c>
      <c r="F971" s="38">
        <v>258</v>
      </c>
      <c r="G971" s="39" t="s">
        <v>54</v>
      </c>
      <c r="H971" s="40">
        <v>46143</v>
      </c>
      <c r="I971" s="41" t="s">
        <v>55</v>
      </c>
      <c r="J971" s="41" t="s">
        <v>56</v>
      </c>
      <c r="K971" s="41" t="s">
        <v>164</v>
      </c>
      <c r="L971" s="41" t="s">
        <v>58</v>
      </c>
      <c r="M971" s="42" t="s">
        <v>153</v>
      </c>
      <c r="N971" s="43" t="s">
        <v>951</v>
      </c>
    </row>
    <row r="972" spans="1:14" ht="38.25">
      <c r="A972" s="71" t="s">
        <v>2193</v>
      </c>
      <c r="B972" s="35" t="s">
        <v>1049</v>
      </c>
      <c r="C972" s="36" t="s">
        <v>2194</v>
      </c>
      <c r="D972" s="37" t="s">
        <v>511</v>
      </c>
      <c r="E972" s="37">
        <v>10</v>
      </c>
      <c r="F972" s="38">
        <v>250</v>
      </c>
      <c r="G972" s="39" t="s">
        <v>54</v>
      </c>
      <c r="H972" s="40">
        <v>46143</v>
      </c>
      <c r="I972" s="41" t="s">
        <v>55</v>
      </c>
      <c r="J972" s="41" t="s">
        <v>56</v>
      </c>
      <c r="K972" s="41" t="s">
        <v>164</v>
      </c>
      <c r="L972" s="41" t="s">
        <v>58</v>
      </c>
      <c r="M972" s="42" t="s">
        <v>73</v>
      </c>
      <c r="N972" s="43" t="s">
        <v>951</v>
      </c>
    </row>
    <row r="973" spans="1:14" ht="38.25">
      <c r="A973" s="71" t="s">
        <v>2195</v>
      </c>
      <c r="B973" s="35" t="s">
        <v>1049</v>
      </c>
      <c r="C973" s="36" t="s">
        <v>2196</v>
      </c>
      <c r="D973" s="37" t="s">
        <v>53</v>
      </c>
      <c r="E973" s="37">
        <v>20</v>
      </c>
      <c r="F973" s="38">
        <v>250</v>
      </c>
      <c r="G973" s="39" t="s">
        <v>54</v>
      </c>
      <c r="H973" s="40">
        <v>46143</v>
      </c>
      <c r="I973" s="41" t="s">
        <v>55</v>
      </c>
      <c r="J973" s="41" t="s">
        <v>56</v>
      </c>
      <c r="K973" s="41" t="s">
        <v>164</v>
      </c>
      <c r="L973" s="41" t="s">
        <v>58</v>
      </c>
      <c r="M973" s="42" t="s">
        <v>59</v>
      </c>
      <c r="N973" s="43" t="s">
        <v>951</v>
      </c>
    </row>
    <row r="974" spans="1:14" ht="38.25">
      <c r="A974" s="71" t="s">
        <v>2197</v>
      </c>
      <c r="B974" s="35" t="s">
        <v>219</v>
      </c>
      <c r="C974" s="36" t="s">
        <v>783</v>
      </c>
      <c r="D974" s="37" t="s">
        <v>53</v>
      </c>
      <c r="E974" s="37">
        <v>4</v>
      </c>
      <c r="F974" s="38">
        <v>640</v>
      </c>
      <c r="G974" s="39" t="s">
        <v>54</v>
      </c>
      <c r="H974" s="40">
        <v>46174</v>
      </c>
      <c r="I974" s="41" t="s">
        <v>55</v>
      </c>
      <c r="J974" s="41" t="s">
        <v>56</v>
      </c>
      <c r="K974" s="41" t="s">
        <v>164</v>
      </c>
      <c r="L974" s="41" t="s">
        <v>84</v>
      </c>
      <c r="M974" s="42" t="s">
        <v>102</v>
      </c>
      <c r="N974" s="43" t="s">
        <v>951</v>
      </c>
    </row>
    <row r="975" spans="1:14" ht="38.25">
      <c r="A975" s="71" t="s">
        <v>2198</v>
      </c>
      <c r="B975" s="35" t="s">
        <v>247</v>
      </c>
      <c r="C975" s="36" t="s">
        <v>783</v>
      </c>
      <c r="D975" s="37" t="s">
        <v>53</v>
      </c>
      <c r="E975" s="37">
        <v>4</v>
      </c>
      <c r="F975" s="38">
        <v>640</v>
      </c>
      <c r="G975" s="39" t="s">
        <v>54</v>
      </c>
      <c r="H975" s="40">
        <v>46174</v>
      </c>
      <c r="I975" s="41" t="s">
        <v>55</v>
      </c>
      <c r="J975" s="41" t="s">
        <v>56</v>
      </c>
      <c r="K975" s="41" t="s">
        <v>164</v>
      </c>
      <c r="L975" s="41" t="s">
        <v>84</v>
      </c>
      <c r="M975" s="42" t="s">
        <v>102</v>
      </c>
      <c r="N975" s="43" t="s">
        <v>951</v>
      </c>
    </row>
    <row r="976" spans="1:14" ht="153">
      <c r="A976" s="71" t="s">
        <v>2199</v>
      </c>
      <c r="B976" s="35" t="s">
        <v>295</v>
      </c>
      <c r="C976" s="36" t="s">
        <v>2200</v>
      </c>
      <c r="D976" s="37" t="s">
        <v>53</v>
      </c>
      <c r="E976" s="37">
        <v>3</v>
      </c>
      <c r="F976" s="38">
        <v>600</v>
      </c>
      <c r="G976" s="39" t="s">
        <v>54</v>
      </c>
      <c r="H976" s="40">
        <v>46174</v>
      </c>
      <c r="I976" s="41" t="s">
        <v>55</v>
      </c>
      <c r="J976" s="41" t="s">
        <v>56</v>
      </c>
      <c r="K976" s="41" t="s">
        <v>164</v>
      </c>
      <c r="L976" s="41" t="s">
        <v>91</v>
      </c>
      <c r="M976" s="42" t="s">
        <v>136</v>
      </c>
      <c r="N976" s="43" t="s">
        <v>951</v>
      </c>
    </row>
    <row r="977" spans="1:14" ht="38.25">
      <c r="A977" s="71" t="s">
        <v>2201</v>
      </c>
      <c r="B977" s="35" t="s">
        <v>652</v>
      </c>
      <c r="C977" s="36" t="s">
        <v>2202</v>
      </c>
      <c r="D977" s="37" t="s">
        <v>53</v>
      </c>
      <c r="E977" s="37">
        <v>2</v>
      </c>
      <c r="F977" s="38">
        <v>600</v>
      </c>
      <c r="G977" s="39" t="s">
        <v>54</v>
      </c>
      <c r="H977" s="40">
        <v>46174</v>
      </c>
      <c r="I977" s="41" t="s">
        <v>55</v>
      </c>
      <c r="J977" s="41" t="s">
        <v>56</v>
      </c>
      <c r="K977" s="41" t="s">
        <v>164</v>
      </c>
      <c r="L977" s="41" t="s">
        <v>91</v>
      </c>
      <c r="M977" s="42" t="s">
        <v>153</v>
      </c>
      <c r="N977" s="43" t="s">
        <v>951</v>
      </c>
    </row>
    <row r="978" spans="1:14" ht="38.25">
      <c r="A978" s="71" t="s">
        <v>2203</v>
      </c>
      <c r="B978" s="35" t="s">
        <v>1049</v>
      </c>
      <c r="C978" s="36" t="s">
        <v>2204</v>
      </c>
      <c r="D978" s="37" t="s">
        <v>53</v>
      </c>
      <c r="E978" s="37">
        <v>30</v>
      </c>
      <c r="F978" s="38">
        <v>237</v>
      </c>
      <c r="G978" s="39" t="s">
        <v>54</v>
      </c>
      <c r="H978" s="40">
        <v>46143</v>
      </c>
      <c r="I978" s="41" t="s">
        <v>55</v>
      </c>
      <c r="J978" s="41" t="s">
        <v>56</v>
      </c>
      <c r="K978" s="41" t="s">
        <v>164</v>
      </c>
      <c r="L978" s="41" t="s">
        <v>58</v>
      </c>
      <c r="M978" s="42" t="s">
        <v>153</v>
      </c>
      <c r="N978" s="43" t="s">
        <v>951</v>
      </c>
    </row>
    <row r="979" spans="1:14" ht="38.25">
      <c r="A979" s="71" t="s">
        <v>2205</v>
      </c>
      <c r="B979" s="35" t="s">
        <v>1049</v>
      </c>
      <c r="C979" s="36" t="s">
        <v>2206</v>
      </c>
      <c r="D979" s="37" t="s">
        <v>53</v>
      </c>
      <c r="E979" s="37">
        <v>30</v>
      </c>
      <c r="F979" s="38">
        <v>216</v>
      </c>
      <c r="G979" s="39" t="s">
        <v>54</v>
      </c>
      <c r="H979" s="40">
        <v>46143</v>
      </c>
      <c r="I979" s="41" t="s">
        <v>55</v>
      </c>
      <c r="J979" s="41" t="s">
        <v>56</v>
      </c>
      <c r="K979" s="41" t="s">
        <v>164</v>
      </c>
      <c r="L979" s="41" t="s">
        <v>58</v>
      </c>
      <c r="M979" s="42" t="s">
        <v>136</v>
      </c>
      <c r="N979" s="43" t="s">
        <v>951</v>
      </c>
    </row>
    <row r="980" spans="1:14" ht="38.25">
      <c r="A980" s="71" t="s">
        <v>2207</v>
      </c>
      <c r="B980" s="35" t="s">
        <v>317</v>
      </c>
      <c r="C980" s="36" t="s">
        <v>1278</v>
      </c>
      <c r="D980" s="37" t="s">
        <v>53</v>
      </c>
      <c r="E980" s="37">
        <v>20</v>
      </c>
      <c r="F980" s="38">
        <v>600</v>
      </c>
      <c r="G980" s="39" t="s">
        <v>54</v>
      </c>
      <c r="H980" s="40">
        <v>46174</v>
      </c>
      <c r="I980" s="41" t="s">
        <v>55</v>
      </c>
      <c r="J980" s="41" t="s">
        <v>56</v>
      </c>
      <c r="K980" s="41" t="s">
        <v>164</v>
      </c>
      <c r="L980" s="41" t="s">
        <v>58</v>
      </c>
      <c r="M980" s="42" t="s">
        <v>109</v>
      </c>
      <c r="N980" s="43" t="s">
        <v>951</v>
      </c>
    </row>
    <row r="981" spans="1:14" ht="38.25">
      <c r="A981" s="71" t="s">
        <v>2208</v>
      </c>
      <c r="B981" s="71" t="s">
        <v>247</v>
      </c>
      <c r="C981" s="36" t="s">
        <v>2209</v>
      </c>
      <c r="D981" s="72" t="s">
        <v>53</v>
      </c>
      <c r="E981" s="72">
        <v>4</v>
      </c>
      <c r="F981" s="73">
        <v>600</v>
      </c>
      <c r="G981" s="74" t="s">
        <v>54</v>
      </c>
      <c r="H981" s="86">
        <v>46174</v>
      </c>
      <c r="I981" s="75" t="s">
        <v>55</v>
      </c>
      <c r="J981" s="75" t="s">
        <v>56</v>
      </c>
      <c r="K981" s="75" t="s">
        <v>164</v>
      </c>
      <c r="L981" s="75" t="s">
        <v>91</v>
      </c>
      <c r="M981" s="42" t="s">
        <v>102</v>
      </c>
      <c r="N981" s="69" t="s">
        <v>951</v>
      </c>
    </row>
    <row r="982" spans="1:14" ht="38.25">
      <c r="A982" s="71" t="s">
        <v>2210</v>
      </c>
      <c r="B982" s="35" t="s">
        <v>1049</v>
      </c>
      <c r="C982" s="36" t="s">
        <v>2211</v>
      </c>
      <c r="D982" s="37" t="s">
        <v>511</v>
      </c>
      <c r="E982" s="37">
        <v>10</v>
      </c>
      <c r="F982" s="38">
        <v>210</v>
      </c>
      <c r="G982" s="39" t="s">
        <v>54</v>
      </c>
      <c r="H982" s="40">
        <v>46143</v>
      </c>
      <c r="I982" s="41" t="s">
        <v>55</v>
      </c>
      <c r="J982" s="41" t="s">
        <v>56</v>
      </c>
      <c r="K982" s="41" t="s">
        <v>164</v>
      </c>
      <c r="L982" s="41" t="s">
        <v>58</v>
      </c>
      <c r="M982" s="42" t="s">
        <v>59</v>
      </c>
      <c r="N982" s="43" t="s">
        <v>951</v>
      </c>
    </row>
    <row r="983" spans="1:14" ht="38.25">
      <c r="A983" s="71" t="s">
        <v>2212</v>
      </c>
      <c r="B983" s="35" t="s">
        <v>1049</v>
      </c>
      <c r="C983" s="36" t="s">
        <v>2213</v>
      </c>
      <c r="D983" s="37" t="s">
        <v>53</v>
      </c>
      <c r="E983" s="37">
        <v>30</v>
      </c>
      <c r="F983" s="38">
        <v>202.5</v>
      </c>
      <c r="G983" s="39" t="s">
        <v>54</v>
      </c>
      <c r="H983" s="40">
        <v>46143</v>
      </c>
      <c r="I983" s="41" t="s">
        <v>55</v>
      </c>
      <c r="J983" s="41" t="s">
        <v>56</v>
      </c>
      <c r="K983" s="41" t="s">
        <v>164</v>
      </c>
      <c r="L983" s="41" t="s">
        <v>58</v>
      </c>
      <c r="M983" s="42" t="s">
        <v>153</v>
      </c>
      <c r="N983" s="43" t="s">
        <v>951</v>
      </c>
    </row>
    <row r="984" spans="1:14" ht="38.25">
      <c r="A984" s="71" t="s">
        <v>2214</v>
      </c>
      <c r="B984" s="35" t="s">
        <v>1049</v>
      </c>
      <c r="C984" s="36" t="s">
        <v>2215</v>
      </c>
      <c r="D984" s="37" t="s">
        <v>2216</v>
      </c>
      <c r="E984" s="37">
        <v>60</v>
      </c>
      <c r="F984" s="38">
        <v>201</v>
      </c>
      <c r="G984" s="39" t="s">
        <v>54</v>
      </c>
      <c r="H984" s="40">
        <v>46143</v>
      </c>
      <c r="I984" s="41" t="s">
        <v>55</v>
      </c>
      <c r="J984" s="41" t="s">
        <v>56</v>
      </c>
      <c r="K984" s="41" t="s">
        <v>164</v>
      </c>
      <c r="L984" s="41" t="s">
        <v>58</v>
      </c>
      <c r="M984" s="42" t="s">
        <v>148</v>
      </c>
      <c r="N984" s="43" t="s">
        <v>951</v>
      </c>
    </row>
    <row r="985" spans="1:14" ht="38.25">
      <c r="A985" s="71" t="s">
        <v>2217</v>
      </c>
      <c r="B985" s="35" t="s">
        <v>156</v>
      </c>
      <c r="C985" s="36" t="s">
        <v>2218</v>
      </c>
      <c r="D985" s="37" t="s">
        <v>53</v>
      </c>
      <c r="E985" s="37">
        <v>2</v>
      </c>
      <c r="F985" s="38">
        <v>560</v>
      </c>
      <c r="G985" s="39" t="s">
        <v>54</v>
      </c>
      <c r="H985" s="40">
        <v>46174</v>
      </c>
      <c r="I985" s="41" t="s">
        <v>55</v>
      </c>
      <c r="J985" s="41" t="s">
        <v>56</v>
      </c>
      <c r="K985" s="41" t="s">
        <v>164</v>
      </c>
      <c r="L985" s="41" t="s">
        <v>91</v>
      </c>
      <c r="M985" s="42" t="s">
        <v>153</v>
      </c>
      <c r="N985" s="43" t="s">
        <v>951</v>
      </c>
    </row>
    <row r="986" spans="1:14" ht="38.25">
      <c r="A986" s="71" t="s">
        <v>2219</v>
      </c>
      <c r="B986" s="35" t="s">
        <v>317</v>
      </c>
      <c r="C986" s="36" t="s">
        <v>659</v>
      </c>
      <c r="D986" s="37" t="s">
        <v>53</v>
      </c>
      <c r="E986" s="37">
        <v>11</v>
      </c>
      <c r="F986" s="38">
        <v>550</v>
      </c>
      <c r="G986" s="39" t="s">
        <v>54</v>
      </c>
      <c r="H986" s="40">
        <v>46174</v>
      </c>
      <c r="I986" s="41" t="s">
        <v>55</v>
      </c>
      <c r="J986" s="41" t="s">
        <v>56</v>
      </c>
      <c r="K986" s="41" t="s">
        <v>164</v>
      </c>
      <c r="L986" s="41" t="s">
        <v>91</v>
      </c>
      <c r="M986" s="42" t="s">
        <v>136</v>
      </c>
      <c r="N986" s="43" t="s">
        <v>951</v>
      </c>
    </row>
    <row r="987" spans="1:14" ht="38.25">
      <c r="A987" s="71" t="s">
        <v>2220</v>
      </c>
      <c r="B987" s="35" t="s">
        <v>1049</v>
      </c>
      <c r="C987" s="36" t="s">
        <v>2221</v>
      </c>
      <c r="D987" s="37" t="s">
        <v>53</v>
      </c>
      <c r="E987" s="37">
        <v>10</v>
      </c>
      <c r="F987" s="38">
        <v>195</v>
      </c>
      <c r="G987" s="39" t="s">
        <v>54</v>
      </c>
      <c r="H987" s="40">
        <v>46143</v>
      </c>
      <c r="I987" s="41" t="s">
        <v>55</v>
      </c>
      <c r="J987" s="41" t="s">
        <v>56</v>
      </c>
      <c r="K987" s="41" t="s">
        <v>164</v>
      </c>
      <c r="L987" s="41" t="s">
        <v>58</v>
      </c>
      <c r="M987" s="42" t="s">
        <v>102</v>
      </c>
      <c r="N987" s="43" t="s">
        <v>951</v>
      </c>
    </row>
    <row r="988" spans="1:14" ht="38.25">
      <c r="A988" s="71" t="s">
        <v>2222</v>
      </c>
      <c r="B988" s="35" t="s">
        <v>1049</v>
      </c>
      <c r="C988" s="36" t="s">
        <v>2223</v>
      </c>
      <c r="D988" s="37" t="s">
        <v>53</v>
      </c>
      <c r="E988" s="37">
        <v>20</v>
      </c>
      <c r="F988" s="38">
        <v>190</v>
      </c>
      <c r="G988" s="39" t="s">
        <v>54</v>
      </c>
      <c r="H988" s="40">
        <v>46143</v>
      </c>
      <c r="I988" s="41" t="s">
        <v>55</v>
      </c>
      <c r="J988" s="41" t="s">
        <v>56</v>
      </c>
      <c r="K988" s="41" t="s">
        <v>164</v>
      </c>
      <c r="L988" s="41" t="s">
        <v>58</v>
      </c>
      <c r="M988" s="42" t="s">
        <v>59</v>
      </c>
      <c r="N988" s="43" t="s">
        <v>951</v>
      </c>
    </row>
    <row r="989" spans="1:14" ht="38.25">
      <c r="A989" s="71" t="s">
        <v>2224</v>
      </c>
      <c r="B989" s="35" t="s">
        <v>1049</v>
      </c>
      <c r="C989" s="36" t="s">
        <v>2225</v>
      </c>
      <c r="D989" s="37" t="s">
        <v>53</v>
      </c>
      <c r="E989" s="37">
        <v>10</v>
      </c>
      <c r="F989" s="38">
        <v>183</v>
      </c>
      <c r="G989" s="39" t="s">
        <v>54</v>
      </c>
      <c r="H989" s="40">
        <v>46143</v>
      </c>
      <c r="I989" s="41" t="s">
        <v>55</v>
      </c>
      <c r="J989" s="41" t="s">
        <v>56</v>
      </c>
      <c r="K989" s="41" t="s">
        <v>164</v>
      </c>
      <c r="L989" s="41" t="s">
        <v>58</v>
      </c>
      <c r="M989" s="42" t="s">
        <v>73</v>
      </c>
      <c r="N989" s="43" t="s">
        <v>951</v>
      </c>
    </row>
    <row r="990" spans="1:14" ht="38.25">
      <c r="A990" s="71" t="s">
        <v>2226</v>
      </c>
      <c r="B990" s="35" t="s">
        <v>1049</v>
      </c>
      <c r="C990" s="36" t="s">
        <v>2227</v>
      </c>
      <c r="D990" s="37" t="s">
        <v>53</v>
      </c>
      <c r="E990" s="37">
        <v>50</v>
      </c>
      <c r="F990" s="38">
        <v>180</v>
      </c>
      <c r="G990" s="39" t="s">
        <v>54</v>
      </c>
      <c r="H990" s="40">
        <v>46143</v>
      </c>
      <c r="I990" s="41" t="s">
        <v>55</v>
      </c>
      <c r="J990" s="41" t="s">
        <v>56</v>
      </c>
      <c r="K990" s="41" t="s">
        <v>164</v>
      </c>
      <c r="L990" s="41" t="s">
        <v>58</v>
      </c>
      <c r="M990" s="42" t="s">
        <v>148</v>
      </c>
      <c r="N990" s="43" t="s">
        <v>951</v>
      </c>
    </row>
    <row r="991" spans="1:14" ht="38.25">
      <c r="A991" s="71" t="s">
        <v>2228</v>
      </c>
      <c r="B991" s="35" t="s">
        <v>1049</v>
      </c>
      <c r="C991" s="36" t="s">
        <v>2229</v>
      </c>
      <c r="D991" s="37" t="s">
        <v>53</v>
      </c>
      <c r="E991" s="37">
        <v>10</v>
      </c>
      <c r="F991" s="38">
        <v>179</v>
      </c>
      <c r="G991" s="39" t="s">
        <v>54</v>
      </c>
      <c r="H991" s="40">
        <v>46143</v>
      </c>
      <c r="I991" s="41" t="s">
        <v>55</v>
      </c>
      <c r="J991" s="41" t="s">
        <v>56</v>
      </c>
      <c r="K991" s="41" t="s">
        <v>164</v>
      </c>
      <c r="L991" s="41" t="s">
        <v>58</v>
      </c>
      <c r="M991" s="42" t="s">
        <v>109</v>
      </c>
      <c r="N991" s="43" t="s">
        <v>951</v>
      </c>
    </row>
    <row r="992" spans="1:14" ht="38.25">
      <c r="A992" s="71" t="s">
        <v>2230</v>
      </c>
      <c r="B992" s="35" t="s">
        <v>1049</v>
      </c>
      <c r="C992" s="36" t="s">
        <v>2231</v>
      </c>
      <c r="D992" s="37" t="s">
        <v>53</v>
      </c>
      <c r="E992" s="37">
        <v>30</v>
      </c>
      <c r="F992" s="38">
        <v>165</v>
      </c>
      <c r="G992" s="39" t="s">
        <v>54</v>
      </c>
      <c r="H992" s="40">
        <v>46143</v>
      </c>
      <c r="I992" s="41" t="s">
        <v>55</v>
      </c>
      <c r="J992" s="41" t="s">
        <v>56</v>
      </c>
      <c r="K992" s="41" t="s">
        <v>164</v>
      </c>
      <c r="L992" s="41" t="s">
        <v>58</v>
      </c>
      <c r="M992" s="42" t="s">
        <v>73</v>
      </c>
      <c r="N992" s="43" t="s">
        <v>951</v>
      </c>
    </row>
    <row r="993" spans="1:14" ht="38.25">
      <c r="A993" s="71" t="s">
        <v>2232</v>
      </c>
      <c r="B993" s="35" t="s">
        <v>254</v>
      </c>
      <c r="C993" s="36" t="s">
        <v>2233</v>
      </c>
      <c r="D993" s="37" t="s">
        <v>53</v>
      </c>
      <c r="E993" s="37">
        <v>2</v>
      </c>
      <c r="F993" s="38">
        <v>500</v>
      </c>
      <c r="G993" s="39" t="s">
        <v>54</v>
      </c>
      <c r="H993" s="40">
        <v>46174</v>
      </c>
      <c r="I993" s="41" t="s">
        <v>55</v>
      </c>
      <c r="J993" s="41" t="s">
        <v>56</v>
      </c>
      <c r="K993" s="41" t="s">
        <v>164</v>
      </c>
      <c r="L993" s="41" t="s">
        <v>91</v>
      </c>
      <c r="M993" s="42" t="s">
        <v>109</v>
      </c>
      <c r="N993" s="43" t="s">
        <v>951</v>
      </c>
    </row>
    <row r="994" spans="1:14" ht="63.75">
      <c r="A994" s="71" t="s">
        <v>2234</v>
      </c>
      <c r="B994" s="35" t="s">
        <v>291</v>
      </c>
      <c r="C994" s="36" t="s">
        <v>2235</v>
      </c>
      <c r="D994" s="37" t="s">
        <v>53</v>
      </c>
      <c r="E994" s="37">
        <v>1</v>
      </c>
      <c r="F994" s="38">
        <v>500</v>
      </c>
      <c r="G994" s="39" t="s">
        <v>54</v>
      </c>
      <c r="H994" s="40">
        <v>46174</v>
      </c>
      <c r="I994" s="41" t="s">
        <v>55</v>
      </c>
      <c r="J994" s="41" t="s">
        <v>56</v>
      </c>
      <c r="K994" s="41" t="s">
        <v>164</v>
      </c>
      <c r="L994" s="41" t="s">
        <v>91</v>
      </c>
      <c r="M994" s="42" t="s">
        <v>59</v>
      </c>
      <c r="N994" s="43" t="s">
        <v>951</v>
      </c>
    </row>
    <row r="995" spans="1:14" ht="63.75">
      <c r="A995" s="71" t="s">
        <v>2236</v>
      </c>
      <c r="B995" s="35" t="s">
        <v>291</v>
      </c>
      <c r="C995" s="36" t="s">
        <v>2237</v>
      </c>
      <c r="D995" s="37" t="s">
        <v>53</v>
      </c>
      <c r="E995" s="37">
        <v>1</v>
      </c>
      <c r="F995" s="38">
        <v>500</v>
      </c>
      <c r="G995" s="39" t="s">
        <v>54</v>
      </c>
      <c r="H995" s="40">
        <v>46174</v>
      </c>
      <c r="I995" s="41" t="s">
        <v>55</v>
      </c>
      <c r="J995" s="41" t="s">
        <v>56</v>
      </c>
      <c r="K995" s="41" t="s">
        <v>164</v>
      </c>
      <c r="L995" s="41" t="s">
        <v>91</v>
      </c>
      <c r="M995" s="42" t="s">
        <v>59</v>
      </c>
      <c r="N995" s="43" t="s">
        <v>951</v>
      </c>
    </row>
    <row r="996" spans="1:14" ht="38.25">
      <c r="A996" s="71" t="s">
        <v>2238</v>
      </c>
      <c r="B996" s="35" t="s">
        <v>291</v>
      </c>
      <c r="C996" s="36" t="s">
        <v>2239</v>
      </c>
      <c r="D996" s="37" t="s">
        <v>53</v>
      </c>
      <c r="E996" s="37">
        <v>4</v>
      </c>
      <c r="F996" s="38">
        <v>500</v>
      </c>
      <c r="G996" s="39" t="s">
        <v>54</v>
      </c>
      <c r="H996" s="40">
        <v>46174</v>
      </c>
      <c r="I996" s="41" t="s">
        <v>55</v>
      </c>
      <c r="J996" s="41" t="s">
        <v>56</v>
      </c>
      <c r="K996" s="41" t="s">
        <v>164</v>
      </c>
      <c r="L996" s="41" t="s">
        <v>91</v>
      </c>
      <c r="M996" s="42" t="s">
        <v>59</v>
      </c>
      <c r="N996" s="43" t="s">
        <v>951</v>
      </c>
    </row>
    <row r="997" spans="1:14" ht="38.25">
      <c r="A997" s="71" t="s">
        <v>2241</v>
      </c>
      <c r="B997" s="35" t="s">
        <v>1049</v>
      </c>
      <c r="C997" s="36" t="s">
        <v>2242</v>
      </c>
      <c r="D997" s="37" t="s">
        <v>53</v>
      </c>
      <c r="E997" s="37">
        <v>200</v>
      </c>
      <c r="F997" s="38">
        <v>160</v>
      </c>
      <c r="G997" s="39" t="s">
        <v>54</v>
      </c>
      <c r="H997" s="40">
        <v>46143</v>
      </c>
      <c r="I997" s="41" t="s">
        <v>55</v>
      </c>
      <c r="J997" s="41" t="s">
        <v>56</v>
      </c>
      <c r="K997" s="41" t="s">
        <v>164</v>
      </c>
      <c r="L997" s="41" t="s">
        <v>58</v>
      </c>
      <c r="M997" s="42" t="s">
        <v>109</v>
      </c>
      <c r="N997" s="43" t="s">
        <v>951</v>
      </c>
    </row>
    <row r="998" spans="1:14" ht="38.25">
      <c r="A998" s="71" t="s">
        <v>2243</v>
      </c>
      <c r="B998" s="35" t="s">
        <v>1049</v>
      </c>
      <c r="C998" s="36" t="s">
        <v>2244</v>
      </c>
      <c r="D998" s="37" t="s">
        <v>53</v>
      </c>
      <c r="E998" s="37">
        <v>30</v>
      </c>
      <c r="F998" s="38">
        <v>159</v>
      </c>
      <c r="G998" s="39" t="s">
        <v>54</v>
      </c>
      <c r="H998" s="40">
        <v>46143</v>
      </c>
      <c r="I998" s="41" t="s">
        <v>55</v>
      </c>
      <c r="J998" s="41" t="s">
        <v>56</v>
      </c>
      <c r="K998" s="41" t="s">
        <v>164</v>
      </c>
      <c r="L998" s="41" t="s">
        <v>58</v>
      </c>
      <c r="M998" s="42" t="s">
        <v>73</v>
      </c>
      <c r="N998" s="43" t="s">
        <v>951</v>
      </c>
    </row>
    <row r="999" spans="1:14" ht="38.25">
      <c r="A999" s="71" t="s">
        <v>2245</v>
      </c>
      <c r="B999" s="35" t="s">
        <v>1049</v>
      </c>
      <c r="C999" s="36" t="s">
        <v>2246</v>
      </c>
      <c r="D999" s="37" t="s">
        <v>511</v>
      </c>
      <c r="E999" s="37">
        <v>10</v>
      </c>
      <c r="F999" s="38">
        <v>150</v>
      </c>
      <c r="G999" s="39" t="s">
        <v>54</v>
      </c>
      <c r="H999" s="40">
        <v>46143</v>
      </c>
      <c r="I999" s="41" t="s">
        <v>55</v>
      </c>
      <c r="J999" s="41" t="s">
        <v>56</v>
      </c>
      <c r="K999" s="41" t="s">
        <v>164</v>
      </c>
      <c r="L999" s="41" t="s">
        <v>58</v>
      </c>
      <c r="M999" s="42" t="s">
        <v>73</v>
      </c>
      <c r="N999" s="43" t="s">
        <v>951</v>
      </c>
    </row>
    <row r="1000" spans="1:14" ht="38.25">
      <c r="A1000" s="71" t="s">
        <v>2247</v>
      </c>
      <c r="B1000" s="35" t="s">
        <v>172</v>
      </c>
      <c r="C1000" s="36" t="s">
        <v>2248</v>
      </c>
      <c r="D1000" s="37" t="s">
        <v>998</v>
      </c>
      <c r="E1000" s="37">
        <v>1</v>
      </c>
      <c r="F1000" s="38">
        <v>470</v>
      </c>
      <c r="G1000" s="39" t="s">
        <v>54</v>
      </c>
      <c r="H1000" s="40">
        <v>46174</v>
      </c>
      <c r="I1000" s="41" t="s">
        <v>55</v>
      </c>
      <c r="J1000" s="41" t="s">
        <v>56</v>
      </c>
      <c r="K1000" s="41" t="s">
        <v>164</v>
      </c>
      <c r="L1000" s="41" t="s">
        <v>91</v>
      </c>
      <c r="M1000" s="42" t="s">
        <v>109</v>
      </c>
      <c r="N1000" s="43" t="s">
        <v>951</v>
      </c>
    </row>
    <row r="1001" spans="1:14" ht="38.25">
      <c r="A1001" s="71" t="s">
        <v>2250</v>
      </c>
      <c r="B1001" s="35" t="s">
        <v>1049</v>
      </c>
      <c r="C1001" s="36" t="s">
        <v>2251</v>
      </c>
      <c r="D1001" s="37" t="s">
        <v>53</v>
      </c>
      <c r="E1001" s="37">
        <v>30</v>
      </c>
      <c r="F1001" s="38">
        <v>150</v>
      </c>
      <c r="G1001" s="39" t="s">
        <v>54</v>
      </c>
      <c r="H1001" s="40">
        <v>46143</v>
      </c>
      <c r="I1001" s="41" t="s">
        <v>55</v>
      </c>
      <c r="J1001" s="41" t="s">
        <v>56</v>
      </c>
      <c r="K1001" s="41" t="s">
        <v>164</v>
      </c>
      <c r="L1001" s="41" t="s">
        <v>58</v>
      </c>
      <c r="M1001" s="42" t="s">
        <v>148</v>
      </c>
      <c r="N1001" s="43" t="s">
        <v>951</v>
      </c>
    </row>
    <row r="1002" spans="1:14" ht="38.25">
      <c r="A1002" s="71" t="s">
        <v>2252</v>
      </c>
      <c r="B1002" s="35" t="s">
        <v>254</v>
      </c>
      <c r="C1002" s="36" t="s">
        <v>2253</v>
      </c>
      <c r="D1002" s="37" t="s">
        <v>53</v>
      </c>
      <c r="E1002" s="37">
        <v>1</v>
      </c>
      <c r="F1002" s="38">
        <v>450</v>
      </c>
      <c r="G1002" s="39" t="s">
        <v>54</v>
      </c>
      <c r="H1002" s="40">
        <v>46174</v>
      </c>
      <c r="I1002" s="41" t="s">
        <v>55</v>
      </c>
      <c r="J1002" s="41" t="s">
        <v>56</v>
      </c>
      <c r="K1002" s="41" t="s">
        <v>164</v>
      </c>
      <c r="L1002" s="41" t="s">
        <v>91</v>
      </c>
      <c r="M1002" s="42" t="s">
        <v>136</v>
      </c>
      <c r="N1002" s="43" t="s">
        <v>951</v>
      </c>
    </row>
    <row r="1003" spans="1:14" ht="38.25">
      <c r="A1003" s="71" t="s">
        <v>2254</v>
      </c>
      <c r="B1003" s="35" t="s">
        <v>156</v>
      </c>
      <c r="C1003" s="36" t="s">
        <v>2255</v>
      </c>
      <c r="D1003" s="37" t="s">
        <v>53</v>
      </c>
      <c r="E1003" s="37">
        <v>1</v>
      </c>
      <c r="F1003" s="38">
        <v>450</v>
      </c>
      <c r="G1003" s="39" t="s">
        <v>54</v>
      </c>
      <c r="H1003" s="40">
        <v>46174</v>
      </c>
      <c r="I1003" s="41" t="s">
        <v>55</v>
      </c>
      <c r="J1003" s="41" t="s">
        <v>56</v>
      </c>
      <c r="K1003" s="41" t="s">
        <v>164</v>
      </c>
      <c r="L1003" s="41" t="s">
        <v>91</v>
      </c>
      <c r="M1003" s="42" t="s">
        <v>102</v>
      </c>
      <c r="N1003" s="43" t="s">
        <v>951</v>
      </c>
    </row>
    <row r="1004" spans="1:14" ht="38.25">
      <c r="A1004" s="71" t="s">
        <v>2256</v>
      </c>
      <c r="B1004" s="71" t="s">
        <v>156</v>
      </c>
      <c r="C1004" s="36" t="s">
        <v>2255</v>
      </c>
      <c r="D1004" s="72" t="s">
        <v>53</v>
      </c>
      <c r="E1004" s="72">
        <v>1</v>
      </c>
      <c r="F1004" s="73">
        <v>450</v>
      </c>
      <c r="G1004" s="74" t="s">
        <v>54</v>
      </c>
      <c r="H1004" s="86">
        <v>46174</v>
      </c>
      <c r="I1004" s="75" t="s">
        <v>55</v>
      </c>
      <c r="J1004" s="75" t="s">
        <v>56</v>
      </c>
      <c r="K1004" s="75" t="s">
        <v>164</v>
      </c>
      <c r="L1004" s="75" t="s">
        <v>91</v>
      </c>
      <c r="M1004" s="64" t="s">
        <v>153</v>
      </c>
      <c r="N1004" s="69" t="s">
        <v>951</v>
      </c>
    </row>
    <row r="1005" spans="1:14" ht="38.25">
      <c r="A1005" s="71" t="s">
        <v>2257</v>
      </c>
      <c r="B1005" s="35" t="s">
        <v>1049</v>
      </c>
      <c r="C1005" s="36" t="s">
        <v>2258</v>
      </c>
      <c r="D1005" s="37" t="s">
        <v>53</v>
      </c>
      <c r="E1005" s="37">
        <v>10</v>
      </c>
      <c r="F1005" s="38">
        <v>148</v>
      </c>
      <c r="G1005" s="39" t="s">
        <v>54</v>
      </c>
      <c r="H1005" s="40">
        <v>46143</v>
      </c>
      <c r="I1005" s="41" t="s">
        <v>55</v>
      </c>
      <c r="J1005" s="41" t="s">
        <v>56</v>
      </c>
      <c r="K1005" s="41" t="s">
        <v>164</v>
      </c>
      <c r="L1005" s="41" t="s">
        <v>58</v>
      </c>
      <c r="M1005" s="42" t="s">
        <v>59</v>
      </c>
      <c r="N1005" s="43" t="s">
        <v>951</v>
      </c>
    </row>
    <row r="1006" spans="1:14" ht="38.25">
      <c r="A1006" s="71" t="s">
        <v>2259</v>
      </c>
      <c r="B1006" s="35" t="s">
        <v>1049</v>
      </c>
      <c r="C1006" s="36" t="s">
        <v>2260</v>
      </c>
      <c r="D1006" s="37" t="s">
        <v>53</v>
      </c>
      <c r="E1006" s="37">
        <v>2</v>
      </c>
      <c r="F1006" s="38">
        <v>123.8</v>
      </c>
      <c r="G1006" s="39" t="s">
        <v>54</v>
      </c>
      <c r="H1006" s="40">
        <v>46143</v>
      </c>
      <c r="I1006" s="41" t="s">
        <v>55</v>
      </c>
      <c r="J1006" s="41" t="s">
        <v>56</v>
      </c>
      <c r="K1006" s="41" t="s">
        <v>164</v>
      </c>
      <c r="L1006" s="41" t="s">
        <v>58</v>
      </c>
      <c r="M1006" s="42" t="s">
        <v>73</v>
      </c>
      <c r="N1006" s="43" t="s">
        <v>951</v>
      </c>
    </row>
    <row r="1007" spans="1:14" ht="38.25">
      <c r="A1007" s="71" t="s">
        <v>2261</v>
      </c>
      <c r="B1007" s="35" t="s">
        <v>1049</v>
      </c>
      <c r="C1007" s="36" t="s">
        <v>2262</v>
      </c>
      <c r="D1007" s="37" t="s">
        <v>53</v>
      </c>
      <c r="E1007" s="37">
        <v>20</v>
      </c>
      <c r="F1007" s="38">
        <v>116</v>
      </c>
      <c r="G1007" s="39" t="s">
        <v>54</v>
      </c>
      <c r="H1007" s="40">
        <v>46143</v>
      </c>
      <c r="I1007" s="41" t="s">
        <v>55</v>
      </c>
      <c r="J1007" s="41" t="s">
        <v>56</v>
      </c>
      <c r="K1007" s="41" t="s">
        <v>164</v>
      </c>
      <c r="L1007" s="41" t="s">
        <v>58</v>
      </c>
      <c r="M1007" s="42" t="s">
        <v>153</v>
      </c>
      <c r="N1007" s="43" t="s">
        <v>951</v>
      </c>
    </row>
    <row r="1008" spans="1:14" ht="38.25">
      <c r="A1008" s="71" t="s">
        <v>2263</v>
      </c>
      <c r="B1008" s="35" t="s">
        <v>219</v>
      </c>
      <c r="C1008" s="36" t="s">
        <v>1385</v>
      </c>
      <c r="D1008" s="37" t="s">
        <v>53</v>
      </c>
      <c r="E1008" s="37">
        <v>4</v>
      </c>
      <c r="F1008" s="38">
        <v>400</v>
      </c>
      <c r="G1008" s="39" t="s">
        <v>54</v>
      </c>
      <c r="H1008" s="40">
        <v>46174</v>
      </c>
      <c r="I1008" s="41" t="s">
        <v>55</v>
      </c>
      <c r="J1008" s="41" t="s">
        <v>56</v>
      </c>
      <c r="K1008" s="41" t="s">
        <v>164</v>
      </c>
      <c r="L1008" s="41" t="s">
        <v>91</v>
      </c>
      <c r="M1008" s="42" t="s">
        <v>73</v>
      </c>
      <c r="N1008" s="43" t="s">
        <v>951</v>
      </c>
    </row>
    <row r="1009" spans="1:14" ht="38.25">
      <c r="A1009" s="71" t="s">
        <v>2264</v>
      </c>
      <c r="B1009" s="35" t="s">
        <v>161</v>
      </c>
      <c r="C1009" s="36" t="s">
        <v>2265</v>
      </c>
      <c r="D1009" s="37" t="s">
        <v>53</v>
      </c>
      <c r="E1009" s="37">
        <v>20</v>
      </c>
      <c r="F1009" s="38">
        <v>400</v>
      </c>
      <c r="G1009" s="39" t="s">
        <v>54</v>
      </c>
      <c r="H1009" s="40">
        <v>46174</v>
      </c>
      <c r="I1009" s="41" t="s">
        <v>55</v>
      </c>
      <c r="J1009" s="41" t="s">
        <v>56</v>
      </c>
      <c r="K1009" s="41" t="s">
        <v>164</v>
      </c>
      <c r="L1009" s="41" t="s">
        <v>91</v>
      </c>
      <c r="M1009" s="42" t="s">
        <v>148</v>
      </c>
      <c r="N1009" s="43" t="s">
        <v>951</v>
      </c>
    </row>
    <row r="1010" spans="1:14" ht="38.25">
      <c r="A1010" s="71" t="s">
        <v>2266</v>
      </c>
      <c r="B1010" s="35" t="s">
        <v>156</v>
      </c>
      <c r="C1010" s="36" t="s">
        <v>2267</v>
      </c>
      <c r="D1010" s="37" t="s">
        <v>53</v>
      </c>
      <c r="E1010" s="37">
        <v>1</v>
      </c>
      <c r="F1010" s="38">
        <v>400</v>
      </c>
      <c r="G1010" s="39" t="s">
        <v>54</v>
      </c>
      <c r="H1010" s="40">
        <v>46174</v>
      </c>
      <c r="I1010" s="41" t="s">
        <v>55</v>
      </c>
      <c r="J1010" s="41" t="s">
        <v>56</v>
      </c>
      <c r="K1010" s="41" t="s">
        <v>164</v>
      </c>
      <c r="L1010" s="41" t="s">
        <v>91</v>
      </c>
      <c r="M1010" s="42" t="s">
        <v>102</v>
      </c>
      <c r="N1010" s="43" t="s">
        <v>951</v>
      </c>
    </row>
    <row r="1011" spans="1:14" ht="38.25">
      <c r="A1011" s="71" t="s">
        <v>2269</v>
      </c>
      <c r="B1011" s="35" t="s">
        <v>291</v>
      </c>
      <c r="C1011" s="36" t="s">
        <v>2270</v>
      </c>
      <c r="D1011" s="37" t="s">
        <v>53</v>
      </c>
      <c r="E1011" s="37">
        <v>2</v>
      </c>
      <c r="F1011" s="38">
        <v>400</v>
      </c>
      <c r="G1011" s="39" t="s">
        <v>54</v>
      </c>
      <c r="H1011" s="40">
        <v>46174</v>
      </c>
      <c r="I1011" s="41" t="s">
        <v>55</v>
      </c>
      <c r="J1011" s="41" t="s">
        <v>56</v>
      </c>
      <c r="K1011" s="41" t="s">
        <v>164</v>
      </c>
      <c r="L1011" s="41" t="s">
        <v>91</v>
      </c>
      <c r="M1011" s="42" t="s">
        <v>59</v>
      </c>
      <c r="N1011" s="43" t="s">
        <v>951</v>
      </c>
    </row>
    <row r="1012" spans="1:14" ht="38.25">
      <c r="A1012" s="71" t="s">
        <v>2271</v>
      </c>
      <c r="B1012" s="35" t="s">
        <v>1476</v>
      </c>
      <c r="C1012" s="36" t="s">
        <v>659</v>
      </c>
      <c r="D1012" s="37" t="s">
        <v>53</v>
      </c>
      <c r="E1012" s="37">
        <v>4</v>
      </c>
      <c r="F1012" s="38">
        <v>400</v>
      </c>
      <c r="G1012" s="39" t="s">
        <v>54</v>
      </c>
      <c r="H1012" s="40">
        <v>46174</v>
      </c>
      <c r="I1012" s="41" t="s">
        <v>55</v>
      </c>
      <c r="J1012" s="41" t="s">
        <v>56</v>
      </c>
      <c r="K1012" s="41" t="s">
        <v>164</v>
      </c>
      <c r="L1012" s="41" t="s">
        <v>91</v>
      </c>
      <c r="M1012" s="42" t="s">
        <v>153</v>
      </c>
      <c r="N1012" s="43" t="s">
        <v>951</v>
      </c>
    </row>
    <row r="1013" spans="1:14" ht="38.25">
      <c r="A1013" s="71" t="s">
        <v>2272</v>
      </c>
      <c r="B1013" s="35" t="s">
        <v>156</v>
      </c>
      <c r="C1013" s="36" t="s">
        <v>2273</v>
      </c>
      <c r="D1013" s="37" t="s">
        <v>53</v>
      </c>
      <c r="E1013" s="37">
        <v>800</v>
      </c>
      <c r="F1013" s="38">
        <v>400</v>
      </c>
      <c r="G1013" s="39" t="s">
        <v>54</v>
      </c>
      <c r="H1013" s="40">
        <v>46174</v>
      </c>
      <c r="I1013" s="41" t="s">
        <v>55</v>
      </c>
      <c r="J1013" s="41" t="s">
        <v>56</v>
      </c>
      <c r="K1013" s="41" t="s">
        <v>164</v>
      </c>
      <c r="L1013" s="41" t="s">
        <v>58</v>
      </c>
      <c r="M1013" s="42" t="s">
        <v>109</v>
      </c>
      <c r="N1013" s="43" t="s">
        <v>951</v>
      </c>
    </row>
    <row r="1014" spans="1:14" ht="38.25">
      <c r="A1014" s="71" t="s">
        <v>2274</v>
      </c>
      <c r="B1014" s="71" t="s">
        <v>247</v>
      </c>
      <c r="C1014" s="36" t="s">
        <v>2275</v>
      </c>
      <c r="D1014" s="72" t="s">
        <v>53</v>
      </c>
      <c r="E1014" s="72">
        <v>8</v>
      </c>
      <c r="F1014" s="73">
        <v>400</v>
      </c>
      <c r="G1014" s="74" t="s">
        <v>54</v>
      </c>
      <c r="H1014" s="86">
        <v>46174</v>
      </c>
      <c r="I1014" s="75" t="s">
        <v>55</v>
      </c>
      <c r="J1014" s="75" t="s">
        <v>56</v>
      </c>
      <c r="K1014" s="75" t="s">
        <v>164</v>
      </c>
      <c r="L1014" s="75" t="s">
        <v>91</v>
      </c>
      <c r="M1014" s="42" t="s">
        <v>102</v>
      </c>
      <c r="N1014" s="69" t="s">
        <v>951</v>
      </c>
    </row>
    <row r="1015" spans="1:14" ht="38.25">
      <c r="A1015" s="71" t="s">
        <v>2276</v>
      </c>
      <c r="B1015" s="35" t="s">
        <v>1049</v>
      </c>
      <c r="C1015" s="36" t="s">
        <v>2277</v>
      </c>
      <c r="D1015" s="37" t="s">
        <v>53</v>
      </c>
      <c r="E1015" s="37">
        <v>50</v>
      </c>
      <c r="F1015" s="38">
        <v>102.5</v>
      </c>
      <c r="G1015" s="39" t="s">
        <v>54</v>
      </c>
      <c r="H1015" s="40">
        <v>46143</v>
      </c>
      <c r="I1015" s="41" t="s">
        <v>55</v>
      </c>
      <c r="J1015" s="41" t="s">
        <v>56</v>
      </c>
      <c r="K1015" s="41" t="s">
        <v>164</v>
      </c>
      <c r="L1015" s="41" t="s">
        <v>58</v>
      </c>
      <c r="M1015" s="42" t="s">
        <v>102</v>
      </c>
      <c r="N1015" s="43" t="s">
        <v>951</v>
      </c>
    </row>
    <row r="1016" spans="1:14" ht="38.25">
      <c r="A1016" s="71" t="s">
        <v>2278</v>
      </c>
      <c r="B1016" s="35" t="s">
        <v>1049</v>
      </c>
      <c r="C1016" s="36" t="s">
        <v>2279</v>
      </c>
      <c r="D1016" s="37" t="s">
        <v>53</v>
      </c>
      <c r="E1016" s="37">
        <v>60</v>
      </c>
      <c r="F1016" s="38">
        <v>90</v>
      </c>
      <c r="G1016" s="39" t="s">
        <v>54</v>
      </c>
      <c r="H1016" s="40">
        <v>46143</v>
      </c>
      <c r="I1016" s="41" t="s">
        <v>55</v>
      </c>
      <c r="J1016" s="41" t="s">
        <v>56</v>
      </c>
      <c r="K1016" s="41" t="s">
        <v>164</v>
      </c>
      <c r="L1016" s="41" t="s">
        <v>58</v>
      </c>
      <c r="M1016" s="42" t="s">
        <v>136</v>
      </c>
      <c r="N1016" s="43" t="s">
        <v>951</v>
      </c>
    </row>
    <row r="1017" spans="1:14" ht="38.25">
      <c r="A1017" s="71" t="s">
        <v>2280</v>
      </c>
      <c r="B1017" s="35" t="s">
        <v>894</v>
      </c>
      <c r="C1017" s="36" t="s">
        <v>2281</v>
      </c>
      <c r="D1017" s="37" t="s">
        <v>53</v>
      </c>
      <c r="E1017" s="37">
        <v>2</v>
      </c>
      <c r="F1017" s="38">
        <v>351.8</v>
      </c>
      <c r="G1017" s="39" t="s">
        <v>54</v>
      </c>
      <c r="H1017" s="40">
        <v>46174</v>
      </c>
      <c r="I1017" s="41" t="s">
        <v>55</v>
      </c>
      <c r="J1017" s="41" t="s">
        <v>56</v>
      </c>
      <c r="K1017" s="41" t="s">
        <v>164</v>
      </c>
      <c r="L1017" s="41" t="s">
        <v>91</v>
      </c>
      <c r="M1017" s="42" t="s">
        <v>153</v>
      </c>
      <c r="N1017" s="43" t="s">
        <v>951</v>
      </c>
    </row>
    <row r="1018" spans="1:14" ht="38.25">
      <c r="A1018" s="71" t="s">
        <v>2282</v>
      </c>
      <c r="B1018" s="35" t="s">
        <v>169</v>
      </c>
      <c r="C1018" s="36" t="s">
        <v>2138</v>
      </c>
      <c r="D1018" s="37" t="s">
        <v>53</v>
      </c>
      <c r="E1018" s="37">
        <v>1</v>
      </c>
      <c r="F1018" s="38">
        <v>350</v>
      </c>
      <c r="G1018" s="39" t="s">
        <v>54</v>
      </c>
      <c r="H1018" s="40">
        <v>46174</v>
      </c>
      <c r="I1018" s="41" t="s">
        <v>55</v>
      </c>
      <c r="J1018" s="41" t="s">
        <v>56</v>
      </c>
      <c r="K1018" s="41" t="s">
        <v>164</v>
      </c>
      <c r="L1018" s="41" t="s">
        <v>91</v>
      </c>
      <c r="M1018" s="42" t="s">
        <v>153</v>
      </c>
      <c r="N1018" s="43" t="s">
        <v>951</v>
      </c>
    </row>
    <row r="1019" spans="1:14" ht="38.25">
      <c r="A1019" s="71" t="s">
        <v>2283</v>
      </c>
      <c r="B1019" s="35" t="s">
        <v>242</v>
      </c>
      <c r="C1019" s="36" t="s">
        <v>2138</v>
      </c>
      <c r="D1019" s="37" t="s">
        <v>53</v>
      </c>
      <c r="E1019" s="37">
        <v>1</v>
      </c>
      <c r="F1019" s="38">
        <v>350</v>
      </c>
      <c r="G1019" s="39" t="s">
        <v>54</v>
      </c>
      <c r="H1019" s="40">
        <v>46174</v>
      </c>
      <c r="I1019" s="41" t="s">
        <v>55</v>
      </c>
      <c r="J1019" s="41" t="s">
        <v>56</v>
      </c>
      <c r="K1019" s="41" t="s">
        <v>164</v>
      </c>
      <c r="L1019" s="41" t="s">
        <v>91</v>
      </c>
      <c r="M1019" s="42" t="s">
        <v>153</v>
      </c>
      <c r="N1019" s="43" t="s">
        <v>951</v>
      </c>
    </row>
    <row r="1020" spans="1:14" ht="38.25">
      <c r="A1020" s="71" t="s">
        <v>2284</v>
      </c>
      <c r="B1020" s="35" t="s">
        <v>1521</v>
      </c>
      <c r="C1020" s="36" t="s">
        <v>2285</v>
      </c>
      <c r="D1020" s="37" t="s">
        <v>53</v>
      </c>
      <c r="E1020" s="37">
        <v>1</v>
      </c>
      <c r="F1020" s="38">
        <v>350</v>
      </c>
      <c r="G1020" s="39" t="s">
        <v>54</v>
      </c>
      <c r="H1020" s="40">
        <v>46174</v>
      </c>
      <c r="I1020" s="41" t="s">
        <v>55</v>
      </c>
      <c r="J1020" s="41" t="s">
        <v>56</v>
      </c>
      <c r="K1020" s="41" t="s">
        <v>164</v>
      </c>
      <c r="L1020" s="41" t="s">
        <v>91</v>
      </c>
      <c r="M1020" s="42" t="s">
        <v>73</v>
      </c>
      <c r="N1020" s="43" t="s">
        <v>951</v>
      </c>
    </row>
    <row r="1021" spans="1:14" ht="38.25">
      <c r="A1021" s="71" t="s">
        <v>2286</v>
      </c>
      <c r="B1021" s="35" t="s">
        <v>1049</v>
      </c>
      <c r="C1021" s="36" t="s">
        <v>2287</v>
      </c>
      <c r="D1021" s="37" t="s">
        <v>53</v>
      </c>
      <c r="E1021" s="37">
        <v>30</v>
      </c>
      <c r="F1021" s="38">
        <v>63</v>
      </c>
      <c r="G1021" s="39" t="s">
        <v>54</v>
      </c>
      <c r="H1021" s="40">
        <v>46143</v>
      </c>
      <c r="I1021" s="41" t="s">
        <v>55</v>
      </c>
      <c r="J1021" s="41" t="s">
        <v>56</v>
      </c>
      <c r="K1021" s="41" t="s">
        <v>164</v>
      </c>
      <c r="L1021" s="41" t="s">
        <v>58</v>
      </c>
      <c r="M1021" s="42" t="s">
        <v>59</v>
      </c>
      <c r="N1021" s="43" t="s">
        <v>951</v>
      </c>
    </row>
    <row r="1022" spans="1:14" ht="38.25">
      <c r="A1022" s="71" t="s">
        <v>2288</v>
      </c>
      <c r="B1022" s="35" t="s">
        <v>1049</v>
      </c>
      <c r="C1022" s="36" t="s">
        <v>2289</v>
      </c>
      <c r="D1022" s="37" t="s">
        <v>511</v>
      </c>
      <c r="E1022" s="37">
        <v>10</v>
      </c>
      <c r="F1022" s="38">
        <v>56</v>
      </c>
      <c r="G1022" s="39" t="s">
        <v>54</v>
      </c>
      <c r="H1022" s="40">
        <v>46143</v>
      </c>
      <c r="I1022" s="41" t="s">
        <v>55</v>
      </c>
      <c r="J1022" s="41" t="s">
        <v>56</v>
      </c>
      <c r="K1022" s="41" t="s">
        <v>164</v>
      </c>
      <c r="L1022" s="41" t="s">
        <v>58</v>
      </c>
      <c r="M1022" s="42" t="s">
        <v>73</v>
      </c>
      <c r="N1022" s="43" t="s">
        <v>951</v>
      </c>
    </row>
    <row r="1023" spans="1:14" ht="38.25">
      <c r="A1023" s="71" t="s">
        <v>2290</v>
      </c>
      <c r="B1023" s="35" t="s">
        <v>1049</v>
      </c>
      <c r="C1023" s="36" t="s">
        <v>2291</v>
      </c>
      <c r="D1023" s="37" t="s">
        <v>53</v>
      </c>
      <c r="E1023" s="37">
        <v>30</v>
      </c>
      <c r="F1023" s="38">
        <v>54</v>
      </c>
      <c r="G1023" s="39" t="s">
        <v>54</v>
      </c>
      <c r="H1023" s="40">
        <v>46143</v>
      </c>
      <c r="I1023" s="41" t="s">
        <v>55</v>
      </c>
      <c r="J1023" s="41" t="s">
        <v>56</v>
      </c>
      <c r="K1023" s="41" t="s">
        <v>164</v>
      </c>
      <c r="L1023" s="41" t="s">
        <v>58</v>
      </c>
      <c r="M1023" s="42" t="s">
        <v>148</v>
      </c>
      <c r="N1023" s="43" t="s">
        <v>951</v>
      </c>
    </row>
    <row r="1024" spans="1:14" ht="38.25">
      <c r="A1024" s="71" t="s">
        <v>2292</v>
      </c>
      <c r="B1024" s="35" t="s">
        <v>1049</v>
      </c>
      <c r="C1024" s="36" t="s">
        <v>2293</v>
      </c>
      <c r="D1024" s="37" t="s">
        <v>53</v>
      </c>
      <c r="E1024" s="37">
        <v>10</v>
      </c>
      <c r="F1024" s="38">
        <v>50</v>
      </c>
      <c r="G1024" s="39" t="s">
        <v>54</v>
      </c>
      <c r="H1024" s="40">
        <v>46143</v>
      </c>
      <c r="I1024" s="41" t="s">
        <v>55</v>
      </c>
      <c r="J1024" s="41" t="s">
        <v>56</v>
      </c>
      <c r="K1024" s="41" t="s">
        <v>164</v>
      </c>
      <c r="L1024" s="41" t="s">
        <v>58</v>
      </c>
      <c r="M1024" s="42" t="s">
        <v>136</v>
      </c>
      <c r="N1024" s="43" t="s">
        <v>951</v>
      </c>
    </row>
    <row r="1025" spans="1:14" ht="38.25">
      <c r="A1025" s="71" t="s">
        <v>2294</v>
      </c>
      <c r="B1025" s="35" t="s">
        <v>1049</v>
      </c>
      <c r="C1025" s="36" t="s">
        <v>2295</v>
      </c>
      <c r="D1025" s="37" t="s">
        <v>53</v>
      </c>
      <c r="E1025" s="37">
        <v>10</v>
      </c>
      <c r="F1025" s="38">
        <v>48</v>
      </c>
      <c r="G1025" s="39" t="s">
        <v>54</v>
      </c>
      <c r="H1025" s="40">
        <v>46143</v>
      </c>
      <c r="I1025" s="41" t="s">
        <v>55</v>
      </c>
      <c r="J1025" s="41" t="s">
        <v>56</v>
      </c>
      <c r="K1025" s="41" t="s">
        <v>164</v>
      </c>
      <c r="L1025" s="41" t="s">
        <v>58</v>
      </c>
      <c r="M1025" s="42" t="s">
        <v>136</v>
      </c>
      <c r="N1025" s="43" t="s">
        <v>951</v>
      </c>
    </row>
    <row r="1026" spans="1:14" ht="38.25">
      <c r="A1026" s="71" t="s">
        <v>2296</v>
      </c>
      <c r="B1026" s="35" t="s">
        <v>1049</v>
      </c>
      <c r="C1026" s="36" t="s">
        <v>2297</v>
      </c>
      <c r="D1026" s="37" t="s">
        <v>2298</v>
      </c>
      <c r="E1026" s="37">
        <v>10</v>
      </c>
      <c r="F1026" s="38">
        <v>45</v>
      </c>
      <c r="G1026" s="39" t="s">
        <v>54</v>
      </c>
      <c r="H1026" s="40">
        <v>46143</v>
      </c>
      <c r="I1026" s="41" t="s">
        <v>55</v>
      </c>
      <c r="J1026" s="41" t="s">
        <v>56</v>
      </c>
      <c r="K1026" s="41" t="s">
        <v>164</v>
      </c>
      <c r="L1026" s="41" t="s">
        <v>58</v>
      </c>
      <c r="M1026" s="42" t="s">
        <v>102</v>
      </c>
      <c r="N1026" s="43" t="s">
        <v>951</v>
      </c>
    </row>
    <row r="1027" spans="1:14" ht="38.25">
      <c r="A1027" s="71" t="s">
        <v>2299</v>
      </c>
      <c r="B1027" s="35" t="s">
        <v>652</v>
      </c>
      <c r="C1027" s="36" t="s">
        <v>2300</v>
      </c>
      <c r="D1027" s="37" t="s">
        <v>53</v>
      </c>
      <c r="E1027" s="37">
        <v>1</v>
      </c>
      <c r="F1027" s="38">
        <v>300</v>
      </c>
      <c r="G1027" s="39" t="s">
        <v>54</v>
      </c>
      <c r="H1027" s="40">
        <v>46174</v>
      </c>
      <c r="I1027" s="41" t="s">
        <v>55</v>
      </c>
      <c r="J1027" s="41" t="s">
        <v>56</v>
      </c>
      <c r="K1027" s="41" t="s">
        <v>164</v>
      </c>
      <c r="L1027" s="41" t="s">
        <v>91</v>
      </c>
      <c r="M1027" s="42" t="s">
        <v>59</v>
      </c>
      <c r="N1027" s="43" t="s">
        <v>951</v>
      </c>
    </row>
    <row r="1028" spans="1:14" ht="38.25">
      <c r="A1028" s="71" t="s">
        <v>2301</v>
      </c>
      <c r="B1028" s="35" t="s">
        <v>247</v>
      </c>
      <c r="C1028" s="36" t="s">
        <v>2302</v>
      </c>
      <c r="D1028" s="37" t="s">
        <v>53</v>
      </c>
      <c r="E1028" s="37">
        <v>10</v>
      </c>
      <c r="F1028" s="38">
        <v>300</v>
      </c>
      <c r="G1028" s="39" t="s">
        <v>54</v>
      </c>
      <c r="H1028" s="40">
        <v>46174</v>
      </c>
      <c r="I1028" s="41" t="s">
        <v>55</v>
      </c>
      <c r="J1028" s="41" t="s">
        <v>56</v>
      </c>
      <c r="K1028" s="41" t="s">
        <v>164</v>
      </c>
      <c r="L1028" s="41" t="s">
        <v>91</v>
      </c>
      <c r="M1028" s="42" t="s">
        <v>153</v>
      </c>
      <c r="N1028" s="43" t="s">
        <v>951</v>
      </c>
    </row>
    <row r="1029" spans="1:14" ht="76.5">
      <c r="A1029" s="71" t="s">
        <v>2303</v>
      </c>
      <c r="B1029" s="35" t="s">
        <v>295</v>
      </c>
      <c r="C1029" s="36" t="s">
        <v>2304</v>
      </c>
      <c r="D1029" s="37" t="s">
        <v>53</v>
      </c>
      <c r="E1029" s="37">
        <v>2</v>
      </c>
      <c r="F1029" s="38">
        <v>300</v>
      </c>
      <c r="G1029" s="39" t="s">
        <v>54</v>
      </c>
      <c r="H1029" s="40">
        <v>46174</v>
      </c>
      <c r="I1029" s="41" t="s">
        <v>55</v>
      </c>
      <c r="J1029" s="41" t="s">
        <v>56</v>
      </c>
      <c r="K1029" s="41" t="s">
        <v>164</v>
      </c>
      <c r="L1029" s="41" t="s">
        <v>91</v>
      </c>
      <c r="M1029" s="42" t="s">
        <v>73</v>
      </c>
      <c r="N1029" s="43" t="s">
        <v>951</v>
      </c>
    </row>
    <row r="1030" spans="1:14" ht="38.25">
      <c r="A1030" s="71" t="s">
        <v>2305</v>
      </c>
      <c r="B1030" s="35" t="s">
        <v>1049</v>
      </c>
      <c r="C1030" s="36" t="s">
        <v>2306</v>
      </c>
      <c r="D1030" s="37" t="s">
        <v>53</v>
      </c>
      <c r="E1030" s="37">
        <v>30</v>
      </c>
      <c r="F1030" s="38">
        <v>45</v>
      </c>
      <c r="G1030" s="39" t="s">
        <v>54</v>
      </c>
      <c r="H1030" s="40">
        <v>46143</v>
      </c>
      <c r="I1030" s="41" t="s">
        <v>55</v>
      </c>
      <c r="J1030" s="41" t="s">
        <v>56</v>
      </c>
      <c r="K1030" s="41" t="s">
        <v>164</v>
      </c>
      <c r="L1030" s="41" t="s">
        <v>58</v>
      </c>
      <c r="M1030" s="42" t="s">
        <v>136</v>
      </c>
      <c r="N1030" s="43" t="s">
        <v>951</v>
      </c>
    </row>
    <row r="1031" spans="1:14" ht="38.25">
      <c r="A1031" s="71" t="s">
        <v>2307</v>
      </c>
      <c r="B1031" s="35" t="s">
        <v>1049</v>
      </c>
      <c r="C1031" s="36" t="s">
        <v>2308</v>
      </c>
      <c r="D1031" s="37" t="s">
        <v>511</v>
      </c>
      <c r="E1031" s="37">
        <v>10</v>
      </c>
      <c r="F1031" s="38">
        <v>43</v>
      </c>
      <c r="G1031" s="39" t="s">
        <v>54</v>
      </c>
      <c r="H1031" s="40">
        <v>46143</v>
      </c>
      <c r="I1031" s="41" t="s">
        <v>55</v>
      </c>
      <c r="J1031" s="41" t="s">
        <v>56</v>
      </c>
      <c r="K1031" s="41" t="s">
        <v>164</v>
      </c>
      <c r="L1031" s="41" t="s">
        <v>58</v>
      </c>
      <c r="M1031" s="42" t="s">
        <v>153</v>
      </c>
      <c r="N1031" s="43" t="s">
        <v>951</v>
      </c>
    </row>
    <row r="1032" spans="1:14" ht="38.25">
      <c r="A1032" s="71" t="s">
        <v>2309</v>
      </c>
      <c r="B1032" s="35" t="s">
        <v>247</v>
      </c>
      <c r="C1032" s="36" t="s">
        <v>2310</v>
      </c>
      <c r="D1032" s="37" t="s">
        <v>53</v>
      </c>
      <c r="E1032" s="37">
        <v>2</v>
      </c>
      <c r="F1032" s="38">
        <v>300</v>
      </c>
      <c r="G1032" s="39" t="s">
        <v>54</v>
      </c>
      <c r="H1032" s="40">
        <v>46174</v>
      </c>
      <c r="I1032" s="41" t="s">
        <v>55</v>
      </c>
      <c r="J1032" s="41" t="s">
        <v>56</v>
      </c>
      <c r="K1032" s="41" t="s">
        <v>164</v>
      </c>
      <c r="L1032" s="41" t="s">
        <v>91</v>
      </c>
      <c r="M1032" s="42" t="s">
        <v>102</v>
      </c>
      <c r="N1032" s="43" t="s">
        <v>951</v>
      </c>
    </row>
    <row r="1033" spans="1:14" ht="38.25">
      <c r="A1033" s="71" t="s">
        <v>2311</v>
      </c>
      <c r="B1033" s="71" t="s">
        <v>247</v>
      </c>
      <c r="C1033" s="36" t="s">
        <v>2310</v>
      </c>
      <c r="D1033" s="72" t="s">
        <v>53</v>
      </c>
      <c r="E1033" s="72">
        <v>2</v>
      </c>
      <c r="F1033" s="73">
        <v>300</v>
      </c>
      <c r="G1033" s="74" t="s">
        <v>54</v>
      </c>
      <c r="H1033" s="86">
        <v>46174</v>
      </c>
      <c r="I1033" s="75" t="s">
        <v>55</v>
      </c>
      <c r="J1033" s="75" t="s">
        <v>56</v>
      </c>
      <c r="K1033" s="75" t="s">
        <v>164</v>
      </c>
      <c r="L1033" s="75" t="s">
        <v>91</v>
      </c>
      <c r="M1033" s="64" t="s">
        <v>95</v>
      </c>
      <c r="N1033" s="69" t="s">
        <v>951</v>
      </c>
    </row>
    <row r="1034" spans="1:14" ht="38.25">
      <c r="A1034" s="71" t="s">
        <v>2312</v>
      </c>
      <c r="B1034" s="35" t="s">
        <v>1049</v>
      </c>
      <c r="C1034" s="36" t="s">
        <v>2313</v>
      </c>
      <c r="D1034" s="37" t="s">
        <v>511</v>
      </c>
      <c r="E1034" s="37">
        <v>10</v>
      </c>
      <c r="F1034" s="38">
        <v>42</v>
      </c>
      <c r="G1034" s="39" t="s">
        <v>54</v>
      </c>
      <c r="H1034" s="40">
        <v>46143</v>
      </c>
      <c r="I1034" s="41" t="s">
        <v>55</v>
      </c>
      <c r="J1034" s="41" t="s">
        <v>56</v>
      </c>
      <c r="K1034" s="41" t="s">
        <v>164</v>
      </c>
      <c r="L1034" s="41" t="s">
        <v>58</v>
      </c>
      <c r="M1034" s="42" t="s">
        <v>73</v>
      </c>
      <c r="N1034" s="43" t="s">
        <v>951</v>
      </c>
    </row>
    <row r="1035" spans="1:14" ht="38.25">
      <c r="A1035" s="71" t="s">
        <v>2314</v>
      </c>
      <c r="B1035" s="35" t="s">
        <v>1049</v>
      </c>
      <c r="C1035" s="36" t="s">
        <v>2315</v>
      </c>
      <c r="D1035" s="37" t="s">
        <v>53</v>
      </c>
      <c r="E1035" s="37">
        <v>10</v>
      </c>
      <c r="F1035" s="38">
        <v>38</v>
      </c>
      <c r="G1035" s="39" t="s">
        <v>54</v>
      </c>
      <c r="H1035" s="40">
        <v>46143</v>
      </c>
      <c r="I1035" s="41" t="s">
        <v>55</v>
      </c>
      <c r="J1035" s="41" t="s">
        <v>56</v>
      </c>
      <c r="K1035" s="41" t="s">
        <v>164</v>
      </c>
      <c r="L1035" s="41" t="s">
        <v>58</v>
      </c>
      <c r="M1035" s="42" t="s">
        <v>148</v>
      </c>
      <c r="N1035" s="43" t="s">
        <v>951</v>
      </c>
    </row>
    <row r="1036" spans="1:14" ht="38.25">
      <c r="A1036" s="71" t="s">
        <v>2316</v>
      </c>
      <c r="B1036" s="35" t="s">
        <v>1049</v>
      </c>
      <c r="C1036" s="36" t="s">
        <v>2317</v>
      </c>
      <c r="D1036" s="37" t="s">
        <v>53</v>
      </c>
      <c r="E1036" s="37">
        <v>10</v>
      </c>
      <c r="F1036" s="38">
        <v>34.5</v>
      </c>
      <c r="G1036" s="39" t="s">
        <v>54</v>
      </c>
      <c r="H1036" s="40">
        <v>46143</v>
      </c>
      <c r="I1036" s="41" t="s">
        <v>55</v>
      </c>
      <c r="J1036" s="41" t="s">
        <v>56</v>
      </c>
      <c r="K1036" s="41" t="s">
        <v>164</v>
      </c>
      <c r="L1036" s="41" t="s">
        <v>58</v>
      </c>
      <c r="M1036" s="42" t="s">
        <v>109</v>
      </c>
      <c r="N1036" s="43" t="s">
        <v>951</v>
      </c>
    </row>
    <row r="1037" spans="1:14" ht="38.25">
      <c r="A1037" s="71" t="s">
        <v>2318</v>
      </c>
      <c r="B1037" s="35" t="s">
        <v>652</v>
      </c>
      <c r="C1037" s="36" t="s">
        <v>2319</v>
      </c>
      <c r="D1037" s="37" t="s">
        <v>53</v>
      </c>
      <c r="E1037" s="37">
        <v>1</v>
      </c>
      <c r="F1037" s="38">
        <v>250</v>
      </c>
      <c r="G1037" s="39" t="s">
        <v>54</v>
      </c>
      <c r="H1037" s="40">
        <v>46143</v>
      </c>
      <c r="I1037" s="41" t="s">
        <v>55</v>
      </c>
      <c r="J1037" s="41" t="s">
        <v>56</v>
      </c>
      <c r="K1037" s="41" t="s">
        <v>164</v>
      </c>
      <c r="L1037" s="41" t="s">
        <v>91</v>
      </c>
      <c r="M1037" s="42" t="s">
        <v>73</v>
      </c>
      <c r="N1037" s="43" t="s">
        <v>951</v>
      </c>
    </row>
    <row r="1038" spans="1:14" ht="38.25">
      <c r="A1038" s="71" t="s">
        <v>2320</v>
      </c>
      <c r="B1038" s="35" t="s">
        <v>652</v>
      </c>
      <c r="C1038" s="36" t="s">
        <v>2321</v>
      </c>
      <c r="D1038" s="37" t="s">
        <v>53</v>
      </c>
      <c r="E1038" s="37">
        <v>1</v>
      </c>
      <c r="F1038" s="38">
        <v>250</v>
      </c>
      <c r="G1038" s="39" t="s">
        <v>54</v>
      </c>
      <c r="H1038" s="40">
        <v>46143</v>
      </c>
      <c r="I1038" s="41" t="s">
        <v>55</v>
      </c>
      <c r="J1038" s="41" t="s">
        <v>56</v>
      </c>
      <c r="K1038" s="41" t="s">
        <v>164</v>
      </c>
      <c r="L1038" s="41" t="s">
        <v>91</v>
      </c>
      <c r="M1038" s="42" t="s">
        <v>136</v>
      </c>
      <c r="N1038" s="43" t="s">
        <v>951</v>
      </c>
    </row>
    <row r="1039" spans="1:14" ht="38.25">
      <c r="A1039" s="71" t="s">
        <v>2322</v>
      </c>
      <c r="B1039" s="35" t="s">
        <v>245</v>
      </c>
      <c r="C1039" s="36" t="s">
        <v>2323</v>
      </c>
      <c r="D1039" s="37" t="s">
        <v>53</v>
      </c>
      <c r="E1039" s="37">
        <v>5</v>
      </c>
      <c r="F1039" s="38">
        <v>240</v>
      </c>
      <c r="G1039" s="39" t="s">
        <v>54</v>
      </c>
      <c r="H1039" s="40">
        <v>46143</v>
      </c>
      <c r="I1039" s="41" t="s">
        <v>55</v>
      </c>
      <c r="J1039" s="41" t="s">
        <v>56</v>
      </c>
      <c r="K1039" s="41" t="s">
        <v>164</v>
      </c>
      <c r="L1039" s="41" t="s">
        <v>91</v>
      </c>
      <c r="M1039" s="42" t="s">
        <v>102</v>
      </c>
      <c r="N1039" s="43" t="s">
        <v>951</v>
      </c>
    </row>
    <row r="1040" spans="1:14" ht="38.25">
      <c r="A1040" s="71" t="s">
        <v>2324</v>
      </c>
      <c r="B1040" s="35" t="s">
        <v>258</v>
      </c>
      <c r="C1040" s="36" t="s">
        <v>2323</v>
      </c>
      <c r="D1040" s="37" t="s">
        <v>53</v>
      </c>
      <c r="E1040" s="37">
        <v>5</v>
      </c>
      <c r="F1040" s="38">
        <v>240</v>
      </c>
      <c r="G1040" s="39" t="s">
        <v>54</v>
      </c>
      <c r="H1040" s="40">
        <v>46143</v>
      </c>
      <c r="I1040" s="41" t="s">
        <v>55</v>
      </c>
      <c r="J1040" s="41" t="s">
        <v>56</v>
      </c>
      <c r="K1040" s="41" t="s">
        <v>164</v>
      </c>
      <c r="L1040" s="41" t="s">
        <v>91</v>
      </c>
      <c r="M1040" s="42" t="s">
        <v>102</v>
      </c>
      <c r="N1040" s="43" t="s">
        <v>951</v>
      </c>
    </row>
    <row r="1041" spans="1:14" ht="38.25">
      <c r="A1041" s="71" t="s">
        <v>2325</v>
      </c>
      <c r="B1041" s="35" t="s">
        <v>317</v>
      </c>
      <c r="C1041" s="36" t="s">
        <v>2323</v>
      </c>
      <c r="D1041" s="37" t="s">
        <v>53</v>
      </c>
      <c r="E1041" s="37">
        <v>5</v>
      </c>
      <c r="F1041" s="38">
        <v>240</v>
      </c>
      <c r="G1041" s="39" t="s">
        <v>54</v>
      </c>
      <c r="H1041" s="40">
        <v>46143</v>
      </c>
      <c r="I1041" s="41" t="s">
        <v>55</v>
      </c>
      <c r="J1041" s="41" t="s">
        <v>56</v>
      </c>
      <c r="K1041" s="41" t="s">
        <v>164</v>
      </c>
      <c r="L1041" s="41" t="s">
        <v>91</v>
      </c>
      <c r="M1041" s="42" t="s">
        <v>102</v>
      </c>
      <c r="N1041" s="43" t="s">
        <v>951</v>
      </c>
    </row>
    <row r="1042" spans="1:14" ht="38.25">
      <c r="A1042" s="71" t="s">
        <v>2326</v>
      </c>
      <c r="B1042" s="35" t="s">
        <v>440</v>
      </c>
      <c r="C1042" s="36" t="s">
        <v>1925</v>
      </c>
      <c r="D1042" s="37" t="s">
        <v>53</v>
      </c>
      <c r="E1042" s="37">
        <v>2</v>
      </c>
      <c r="F1042" s="38">
        <v>200</v>
      </c>
      <c r="G1042" s="39" t="s">
        <v>54</v>
      </c>
      <c r="H1042" s="40">
        <v>46143</v>
      </c>
      <c r="I1042" s="41" t="s">
        <v>55</v>
      </c>
      <c r="J1042" s="41" t="s">
        <v>56</v>
      </c>
      <c r="K1042" s="41" t="s">
        <v>164</v>
      </c>
      <c r="L1042" s="41" t="s">
        <v>91</v>
      </c>
      <c r="M1042" s="42" t="s">
        <v>136</v>
      </c>
      <c r="N1042" s="43" t="s">
        <v>951</v>
      </c>
    </row>
    <row r="1043" spans="1:14" ht="38.25">
      <c r="A1043" s="71" t="s">
        <v>2327</v>
      </c>
      <c r="B1043" s="35" t="s">
        <v>233</v>
      </c>
      <c r="C1043" s="36" t="s">
        <v>2328</v>
      </c>
      <c r="D1043" s="37" t="s">
        <v>53</v>
      </c>
      <c r="E1043" s="37">
        <v>1</v>
      </c>
      <c r="F1043" s="38">
        <v>200</v>
      </c>
      <c r="G1043" s="39" t="s">
        <v>54</v>
      </c>
      <c r="H1043" s="40">
        <v>46143</v>
      </c>
      <c r="I1043" s="41" t="s">
        <v>55</v>
      </c>
      <c r="J1043" s="41" t="s">
        <v>56</v>
      </c>
      <c r="K1043" s="41" t="s">
        <v>164</v>
      </c>
      <c r="L1043" s="41" t="s">
        <v>91</v>
      </c>
      <c r="M1043" s="42" t="s">
        <v>148</v>
      </c>
      <c r="N1043" s="43" t="s">
        <v>951</v>
      </c>
    </row>
    <row r="1044" spans="1:14" ht="38.25">
      <c r="A1044" s="71" t="s">
        <v>2329</v>
      </c>
      <c r="B1044" s="71" t="s">
        <v>247</v>
      </c>
      <c r="C1044" s="36" t="s">
        <v>2330</v>
      </c>
      <c r="D1044" s="72" t="s">
        <v>53</v>
      </c>
      <c r="E1044" s="72">
        <v>4</v>
      </c>
      <c r="F1044" s="73">
        <v>200</v>
      </c>
      <c r="G1044" s="74" t="s">
        <v>54</v>
      </c>
      <c r="H1044" s="86">
        <v>46143</v>
      </c>
      <c r="I1044" s="75" t="s">
        <v>55</v>
      </c>
      <c r="J1044" s="75" t="s">
        <v>56</v>
      </c>
      <c r="K1044" s="75" t="s">
        <v>164</v>
      </c>
      <c r="L1044" s="75" t="s">
        <v>91</v>
      </c>
      <c r="M1044" s="42" t="s">
        <v>102</v>
      </c>
      <c r="N1044" s="69" t="s">
        <v>951</v>
      </c>
    </row>
    <row r="1045" spans="1:14" ht="38.25">
      <c r="A1045" s="71" t="s">
        <v>2331</v>
      </c>
      <c r="B1045" s="35" t="s">
        <v>652</v>
      </c>
      <c r="C1045" s="36" t="s">
        <v>2332</v>
      </c>
      <c r="D1045" s="37" t="s">
        <v>2333</v>
      </c>
      <c r="E1045" s="37">
        <v>1</v>
      </c>
      <c r="F1045" s="38">
        <v>180</v>
      </c>
      <c r="G1045" s="39" t="s">
        <v>54</v>
      </c>
      <c r="H1045" s="40">
        <v>46143</v>
      </c>
      <c r="I1045" s="41" t="s">
        <v>55</v>
      </c>
      <c r="J1045" s="41" t="s">
        <v>56</v>
      </c>
      <c r="K1045" s="41" t="s">
        <v>164</v>
      </c>
      <c r="L1045" s="41" t="s">
        <v>91</v>
      </c>
      <c r="M1045" s="42" t="s">
        <v>59</v>
      </c>
      <c r="N1045" s="43" t="s">
        <v>951</v>
      </c>
    </row>
    <row r="1046" spans="1:14" ht="38.25">
      <c r="A1046" s="71" t="s">
        <v>2334</v>
      </c>
      <c r="B1046" s="35" t="s">
        <v>652</v>
      </c>
      <c r="C1046" s="36" t="s">
        <v>2335</v>
      </c>
      <c r="D1046" s="37" t="s">
        <v>53</v>
      </c>
      <c r="E1046" s="37">
        <v>5</v>
      </c>
      <c r="F1046" s="38">
        <v>180</v>
      </c>
      <c r="G1046" s="39" t="s">
        <v>54</v>
      </c>
      <c r="H1046" s="40">
        <v>46143</v>
      </c>
      <c r="I1046" s="41" t="s">
        <v>55</v>
      </c>
      <c r="J1046" s="41" t="s">
        <v>56</v>
      </c>
      <c r="K1046" s="41" t="s">
        <v>164</v>
      </c>
      <c r="L1046" s="41" t="s">
        <v>91</v>
      </c>
      <c r="M1046" s="42" t="s">
        <v>153</v>
      </c>
      <c r="N1046" s="43" t="s">
        <v>951</v>
      </c>
    </row>
    <row r="1047" spans="1:14" ht="38.25">
      <c r="A1047" s="71" t="s">
        <v>2336</v>
      </c>
      <c r="B1047" s="35" t="s">
        <v>1407</v>
      </c>
      <c r="C1047" s="36" t="s">
        <v>2337</v>
      </c>
      <c r="D1047" s="37" t="s">
        <v>53</v>
      </c>
      <c r="E1047" s="37">
        <v>30</v>
      </c>
      <c r="F1047" s="38">
        <v>50000</v>
      </c>
      <c r="G1047" s="39" t="s">
        <v>54</v>
      </c>
      <c r="H1047" s="40">
        <v>46266</v>
      </c>
      <c r="I1047" s="41" t="s">
        <v>55</v>
      </c>
      <c r="J1047" s="41" t="s">
        <v>56</v>
      </c>
      <c r="K1047" s="41" t="s">
        <v>164</v>
      </c>
      <c r="L1047" s="41" t="s">
        <v>91</v>
      </c>
      <c r="M1047" s="42" t="s">
        <v>153</v>
      </c>
      <c r="N1047" s="43" t="s">
        <v>951</v>
      </c>
    </row>
    <row r="1048" spans="1:14" ht="38.25">
      <c r="A1048" s="71" t="s">
        <v>2339</v>
      </c>
      <c r="B1048" s="71" t="s">
        <v>652</v>
      </c>
      <c r="C1048" s="36" t="s">
        <v>2332</v>
      </c>
      <c r="D1048" s="72" t="s">
        <v>2333</v>
      </c>
      <c r="E1048" s="72">
        <v>1</v>
      </c>
      <c r="F1048" s="73">
        <v>180</v>
      </c>
      <c r="G1048" s="74" t="s">
        <v>54</v>
      </c>
      <c r="H1048" s="86">
        <v>46143</v>
      </c>
      <c r="I1048" s="75" t="s">
        <v>55</v>
      </c>
      <c r="J1048" s="75" t="s">
        <v>56</v>
      </c>
      <c r="K1048" s="75" t="s">
        <v>164</v>
      </c>
      <c r="L1048" s="75" t="s">
        <v>91</v>
      </c>
      <c r="M1048" s="64" t="s">
        <v>153</v>
      </c>
      <c r="N1048" s="69" t="s">
        <v>951</v>
      </c>
    </row>
    <row r="1049" spans="1:14" ht="38.25">
      <c r="A1049" s="71" t="s">
        <v>2340</v>
      </c>
      <c r="B1049" s="35" t="s">
        <v>1407</v>
      </c>
      <c r="C1049" s="36" t="s">
        <v>2341</v>
      </c>
      <c r="D1049" s="37" t="s">
        <v>53</v>
      </c>
      <c r="E1049" s="37">
        <v>100</v>
      </c>
      <c r="F1049" s="38">
        <v>20000</v>
      </c>
      <c r="G1049" s="39" t="s">
        <v>54</v>
      </c>
      <c r="H1049" s="40">
        <v>46235</v>
      </c>
      <c r="I1049" s="41" t="s">
        <v>55</v>
      </c>
      <c r="J1049" s="41" t="s">
        <v>56</v>
      </c>
      <c r="K1049" s="41" t="s">
        <v>164</v>
      </c>
      <c r="L1049" s="41" t="s">
        <v>91</v>
      </c>
      <c r="M1049" s="42" t="s">
        <v>73</v>
      </c>
      <c r="N1049" s="43" t="s">
        <v>951</v>
      </c>
    </row>
    <row r="1050" spans="1:14" ht="38.25">
      <c r="A1050" s="71" t="s">
        <v>2343</v>
      </c>
      <c r="B1050" s="35" t="s">
        <v>247</v>
      </c>
      <c r="C1050" s="36" t="s">
        <v>2189</v>
      </c>
      <c r="D1050" s="37" t="s">
        <v>2190</v>
      </c>
      <c r="E1050" s="37">
        <v>1</v>
      </c>
      <c r="F1050" s="38">
        <v>140</v>
      </c>
      <c r="G1050" s="39" t="s">
        <v>54</v>
      </c>
      <c r="H1050" s="40">
        <v>46143</v>
      </c>
      <c r="I1050" s="41" t="s">
        <v>55</v>
      </c>
      <c r="J1050" s="41" t="s">
        <v>56</v>
      </c>
      <c r="K1050" s="41" t="s">
        <v>164</v>
      </c>
      <c r="L1050" s="41" t="s">
        <v>91</v>
      </c>
      <c r="M1050" s="42" t="s">
        <v>136</v>
      </c>
      <c r="N1050" s="43" t="s">
        <v>951</v>
      </c>
    </row>
    <row r="1051" spans="1:14" ht="38.25">
      <c r="A1051" s="71" t="s">
        <v>2344</v>
      </c>
      <c r="B1051" s="35" t="s">
        <v>1699</v>
      </c>
      <c r="C1051" s="59" t="s">
        <v>2345</v>
      </c>
      <c r="D1051" s="37" t="s">
        <v>53</v>
      </c>
      <c r="E1051" s="37">
        <v>28</v>
      </c>
      <c r="F1051" s="38">
        <v>28000</v>
      </c>
      <c r="G1051" s="39" t="s">
        <v>54</v>
      </c>
      <c r="H1051" s="40">
        <v>46235</v>
      </c>
      <c r="I1051" s="41" t="s">
        <v>55</v>
      </c>
      <c r="J1051" s="41" t="s">
        <v>56</v>
      </c>
      <c r="K1051" s="41" t="s">
        <v>164</v>
      </c>
      <c r="L1051" s="41" t="s">
        <v>91</v>
      </c>
      <c r="M1051" s="42" t="s">
        <v>1701</v>
      </c>
      <c r="N1051" s="43" t="s">
        <v>951</v>
      </c>
    </row>
    <row r="1052" spans="1:14" ht="38.25">
      <c r="A1052" s="71" t="s">
        <v>2346</v>
      </c>
      <c r="B1052" s="35" t="s">
        <v>652</v>
      </c>
      <c r="C1052" s="36" t="s">
        <v>2347</v>
      </c>
      <c r="D1052" s="37" t="s">
        <v>53</v>
      </c>
      <c r="E1052" s="37">
        <v>1</v>
      </c>
      <c r="F1052" s="38">
        <v>100</v>
      </c>
      <c r="G1052" s="39" t="s">
        <v>54</v>
      </c>
      <c r="H1052" s="40">
        <v>46143</v>
      </c>
      <c r="I1052" s="41" t="s">
        <v>55</v>
      </c>
      <c r="J1052" s="41" t="s">
        <v>56</v>
      </c>
      <c r="K1052" s="41" t="s">
        <v>164</v>
      </c>
      <c r="L1052" s="41" t="s">
        <v>91</v>
      </c>
      <c r="M1052" s="42" t="s">
        <v>102</v>
      </c>
      <c r="N1052" s="43" t="s">
        <v>951</v>
      </c>
    </row>
    <row r="1053" spans="1:14" ht="38.25">
      <c r="A1053" s="71" t="s">
        <v>2348</v>
      </c>
      <c r="B1053" s="71" t="s">
        <v>652</v>
      </c>
      <c r="C1053" s="36" t="s">
        <v>2347</v>
      </c>
      <c r="D1053" s="72" t="s">
        <v>53</v>
      </c>
      <c r="E1053" s="72">
        <v>1</v>
      </c>
      <c r="F1053" s="73">
        <v>100</v>
      </c>
      <c r="G1053" s="74" t="s">
        <v>54</v>
      </c>
      <c r="H1053" s="86">
        <v>46143</v>
      </c>
      <c r="I1053" s="75" t="s">
        <v>55</v>
      </c>
      <c r="J1053" s="75" t="s">
        <v>56</v>
      </c>
      <c r="K1053" s="75" t="s">
        <v>164</v>
      </c>
      <c r="L1053" s="75" t="s">
        <v>91</v>
      </c>
      <c r="M1053" s="64" t="s">
        <v>95</v>
      </c>
      <c r="N1053" s="69" t="s">
        <v>951</v>
      </c>
    </row>
    <row r="1054" spans="1:14" ht="38.25">
      <c r="A1054" s="71" t="s">
        <v>2349</v>
      </c>
      <c r="B1054" s="71" t="s">
        <v>247</v>
      </c>
      <c r="C1054" s="36" t="s">
        <v>2350</v>
      </c>
      <c r="D1054" s="72" t="s">
        <v>53</v>
      </c>
      <c r="E1054" s="72">
        <v>2</v>
      </c>
      <c r="F1054" s="73">
        <v>100</v>
      </c>
      <c r="G1054" s="74" t="s">
        <v>54</v>
      </c>
      <c r="H1054" s="86">
        <v>46143</v>
      </c>
      <c r="I1054" s="75" t="s">
        <v>55</v>
      </c>
      <c r="J1054" s="75" t="s">
        <v>56</v>
      </c>
      <c r="K1054" s="75" t="s">
        <v>164</v>
      </c>
      <c r="L1054" s="75" t="s">
        <v>91</v>
      </c>
      <c r="M1054" s="69" t="s">
        <v>102</v>
      </c>
      <c r="N1054" s="69" t="s">
        <v>951</v>
      </c>
    </row>
    <row r="1055" spans="1:14" ht="38.25">
      <c r="A1055" s="71" t="s">
        <v>2351</v>
      </c>
      <c r="B1055" s="35" t="s">
        <v>64</v>
      </c>
      <c r="C1055" s="36" t="s">
        <v>2352</v>
      </c>
      <c r="D1055" s="37" t="s">
        <v>53</v>
      </c>
      <c r="E1055" s="37">
        <v>1</v>
      </c>
      <c r="F1055" s="38">
        <v>120000</v>
      </c>
      <c r="G1055" s="39" t="s">
        <v>54</v>
      </c>
      <c r="H1055" s="40">
        <v>46266</v>
      </c>
      <c r="I1055" s="41" t="s">
        <v>55</v>
      </c>
      <c r="J1055" s="41" t="s">
        <v>56</v>
      </c>
      <c r="K1055" s="41" t="s">
        <v>164</v>
      </c>
      <c r="L1055" s="41" t="s">
        <v>91</v>
      </c>
      <c r="M1055" s="42" t="s">
        <v>73</v>
      </c>
      <c r="N1055" s="43" t="s">
        <v>951</v>
      </c>
    </row>
    <row r="1056" spans="1:14" ht="38.25">
      <c r="A1056" s="71" t="s">
        <v>2353</v>
      </c>
      <c r="B1056" s="35" t="s">
        <v>247</v>
      </c>
      <c r="C1056" s="36" t="s">
        <v>2354</v>
      </c>
      <c r="D1056" s="37" t="s">
        <v>53</v>
      </c>
      <c r="E1056" s="37">
        <v>5</v>
      </c>
      <c r="F1056" s="38">
        <v>40</v>
      </c>
      <c r="G1056" s="39" t="s">
        <v>54</v>
      </c>
      <c r="H1056" s="40">
        <v>46143</v>
      </c>
      <c r="I1056" s="41" t="s">
        <v>55</v>
      </c>
      <c r="J1056" s="41" t="s">
        <v>56</v>
      </c>
      <c r="K1056" s="41" t="s">
        <v>164</v>
      </c>
      <c r="L1056" s="41" t="s">
        <v>91</v>
      </c>
      <c r="M1056" s="42" t="s">
        <v>73</v>
      </c>
      <c r="N1056" s="43" t="s">
        <v>951</v>
      </c>
    </row>
    <row r="1057" spans="1:14" ht="38.25">
      <c r="A1057" s="71" t="s">
        <v>2355</v>
      </c>
      <c r="B1057" s="35" t="s">
        <v>51</v>
      </c>
      <c r="C1057" s="36" t="s">
        <v>840</v>
      </c>
      <c r="D1057" s="37" t="s">
        <v>53</v>
      </c>
      <c r="E1057" s="37">
        <v>5</v>
      </c>
      <c r="F1057" s="38">
        <v>610000</v>
      </c>
      <c r="G1057" s="39" t="s">
        <v>54</v>
      </c>
      <c r="H1057" s="40">
        <v>46266</v>
      </c>
      <c r="I1057" s="41" t="s">
        <v>55</v>
      </c>
      <c r="J1057" s="41" t="s">
        <v>56</v>
      </c>
      <c r="K1057" s="41" t="s">
        <v>841</v>
      </c>
      <c r="L1057" s="41" t="s">
        <v>58</v>
      </c>
      <c r="M1057" s="42" t="s">
        <v>842</v>
      </c>
      <c r="N1057" s="43" t="s">
        <v>951</v>
      </c>
    </row>
    <row r="1058" spans="1:14" ht="38.25">
      <c r="A1058" s="71" t="s">
        <v>2356</v>
      </c>
      <c r="B1058" s="35" t="s">
        <v>1049</v>
      </c>
      <c r="C1058" s="36" t="s">
        <v>2357</v>
      </c>
      <c r="D1058" s="72" t="s">
        <v>53</v>
      </c>
      <c r="E1058" s="72">
        <v>500</v>
      </c>
      <c r="F1058" s="73">
        <v>238500</v>
      </c>
      <c r="G1058" s="74" t="s">
        <v>54</v>
      </c>
      <c r="H1058" s="86">
        <v>46266</v>
      </c>
      <c r="I1058" s="75" t="s">
        <v>55</v>
      </c>
      <c r="J1058" s="75" t="s">
        <v>56</v>
      </c>
      <c r="K1058" s="75" t="s">
        <v>2358</v>
      </c>
      <c r="L1058" s="75" t="s">
        <v>91</v>
      </c>
      <c r="M1058" s="69" t="s">
        <v>59</v>
      </c>
      <c r="N1058" s="69" t="s">
        <v>951</v>
      </c>
    </row>
    <row r="1059" spans="1:14" ht="38.25">
      <c r="A1059" s="71" t="s">
        <v>2359</v>
      </c>
      <c r="B1059" s="35" t="s">
        <v>233</v>
      </c>
      <c r="C1059" s="36" t="s">
        <v>2360</v>
      </c>
      <c r="D1059" s="37" t="s">
        <v>53</v>
      </c>
      <c r="E1059" s="37">
        <v>1</v>
      </c>
      <c r="F1059" s="38">
        <v>1400</v>
      </c>
      <c r="G1059" s="39" t="s">
        <v>54</v>
      </c>
      <c r="H1059" s="40">
        <v>46174</v>
      </c>
      <c r="I1059" s="41" t="s">
        <v>55</v>
      </c>
      <c r="J1059" s="41" t="s">
        <v>56</v>
      </c>
      <c r="K1059" s="41" t="s">
        <v>2358</v>
      </c>
      <c r="L1059" s="41" t="s">
        <v>91</v>
      </c>
      <c r="M1059" s="42" t="s">
        <v>102</v>
      </c>
      <c r="N1059" s="43" t="s">
        <v>951</v>
      </c>
    </row>
    <row r="1060" spans="1:14" ht="38.25">
      <c r="A1060" s="71" t="s">
        <v>2362</v>
      </c>
      <c r="B1060" s="35" t="s">
        <v>245</v>
      </c>
      <c r="C1060" s="36" t="s">
        <v>2360</v>
      </c>
      <c r="D1060" s="37" t="s">
        <v>53</v>
      </c>
      <c r="E1060" s="37">
        <v>1</v>
      </c>
      <c r="F1060" s="38">
        <v>1400</v>
      </c>
      <c r="G1060" s="39" t="s">
        <v>54</v>
      </c>
      <c r="H1060" s="40">
        <v>46174</v>
      </c>
      <c r="I1060" s="41" t="s">
        <v>55</v>
      </c>
      <c r="J1060" s="41" t="s">
        <v>56</v>
      </c>
      <c r="K1060" s="41" t="s">
        <v>2358</v>
      </c>
      <c r="L1060" s="41" t="s">
        <v>91</v>
      </c>
      <c r="M1060" s="42" t="s">
        <v>102</v>
      </c>
      <c r="N1060" s="43" t="s">
        <v>951</v>
      </c>
    </row>
    <row r="1061" spans="1:14" ht="38.25">
      <c r="A1061" s="71" t="s">
        <v>2363</v>
      </c>
      <c r="B1061" s="35" t="s">
        <v>258</v>
      </c>
      <c r="C1061" s="36" t="s">
        <v>2360</v>
      </c>
      <c r="D1061" s="37" t="s">
        <v>53</v>
      </c>
      <c r="E1061" s="37">
        <v>1</v>
      </c>
      <c r="F1061" s="38">
        <v>1400</v>
      </c>
      <c r="G1061" s="39" t="s">
        <v>54</v>
      </c>
      <c r="H1061" s="40">
        <v>46174</v>
      </c>
      <c r="I1061" s="41" t="s">
        <v>55</v>
      </c>
      <c r="J1061" s="41" t="s">
        <v>56</v>
      </c>
      <c r="K1061" s="41" t="s">
        <v>2358</v>
      </c>
      <c r="L1061" s="41" t="s">
        <v>91</v>
      </c>
      <c r="M1061" s="42" t="s">
        <v>102</v>
      </c>
      <c r="N1061" s="43" t="s">
        <v>951</v>
      </c>
    </row>
    <row r="1062" spans="1:14" ht="38.25">
      <c r="A1062" s="71" t="s">
        <v>2364</v>
      </c>
      <c r="B1062" s="35" t="s">
        <v>237</v>
      </c>
      <c r="C1062" s="36" t="s">
        <v>2365</v>
      </c>
      <c r="D1062" s="37" t="s">
        <v>53</v>
      </c>
      <c r="E1062" s="37">
        <v>5</v>
      </c>
      <c r="F1062" s="38">
        <v>1000</v>
      </c>
      <c r="G1062" s="39" t="s">
        <v>54</v>
      </c>
      <c r="H1062" s="40">
        <v>46174</v>
      </c>
      <c r="I1062" s="41" t="s">
        <v>55</v>
      </c>
      <c r="J1062" s="41" t="s">
        <v>56</v>
      </c>
      <c r="K1062" s="41" t="s">
        <v>2358</v>
      </c>
      <c r="L1062" s="41" t="s">
        <v>91</v>
      </c>
      <c r="M1062" s="42" t="s">
        <v>136</v>
      </c>
      <c r="N1062" s="43" t="s">
        <v>951</v>
      </c>
    </row>
    <row r="1063" spans="1:14" ht="38.25">
      <c r="A1063" s="71" t="s">
        <v>2366</v>
      </c>
      <c r="B1063" s="35" t="s">
        <v>169</v>
      </c>
      <c r="C1063" s="36" t="s">
        <v>2365</v>
      </c>
      <c r="D1063" s="37" t="s">
        <v>53</v>
      </c>
      <c r="E1063" s="37">
        <v>2</v>
      </c>
      <c r="F1063" s="38">
        <v>400</v>
      </c>
      <c r="G1063" s="39" t="s">
        <v>54</v>
      </c>
      <c r="H1063" s="40">
        <v>46174</v>
      </c>
      <c r="I1063" s="41" t="s">
        <v>55</v>
      </c>
      <c r="J1063" s="41" t="s">
        <v>56</v>
      </c>
      <c r="K1063" s="41" t="s">
        <v>2358</v>
      </c>
      <c r="L1063" s="41" t="s">
        <v>91</v>
      </c>
      <c r="M1063" s="42" t="s">
        <v>136</v>
      </c>
      <c r="N1063" s="43" t="s">
        <v>951</v>
      </c>
    </row>
    <row r="1064" spans="1:14" ht="38.25">
      <c r="A1064" s="71" t="s">
        <v>2367</v>
      </c>
      <c r="B1064" s="35" t="s">
        <v>172</v>
      </c>
      <c r="C1064" s="36" t="s">
        <v>2365</v>
      </c>
      <c r="D1064" s="37" t="s">
        <v>53</v>
      </c>
      <c r="E1064" s="37">
        <v>1</v>
      </c>
      <c r="F1064" s="38">
        <v>200</v>
      </c>
      <c r="G1064" s="39" t="s">
        <v>54</v>
      </c>
      <c r="H1064" s="40">
        <v>46143</v>
      </c>
      <c r="I1064" s="41" t="s">
        <v>55</v>
      </c>
      <c r="J1064" s="41" t="s">
        <v>56</v>
      </c>
      <c r="K1064" s="41" t="s">
        <v>2358</v>
      </c>
      <c r="L1064" s="41" t="s">
        <v>91</v>
      </c>
      <c r="M1064" s="42" t="s">
        <v>109</v>
      </c>
      <c r="N1064" s="43" t="s">
        <v>951</v>
      </c>
    </row>
    <row r="1065" spans="1:14" ht="38.25">
      <c r="A1065" s="71" t="s">
        <v>2368</v>
      </c>
      <c r="B1065" s="35" t="s">
        <v>106</v>
      </c>
      <c r="C1065" s="36" t="s">
        <v>2369</v>
      </c>
      <c r="D1065" s="37" t="s">
        <v>53</v>
      </c>
      <c r="E1065" s="37">
        <v>1</v>
      </c>
      <c r="F1065" s="38">
        <v>34465</v>
      </c>
      <c r="G1065" s="39" t="s">
        <v>54</v>
      </c>
      <c r="H1065" s="40">
        <v>46204</v>
      </c>
      <c r="I1065" s="41" t="s">
        <v>55</v>
      </c>
      <c r="J1065" s="75" t="s">
        <v>56</v>
      </c>
      <c r="K1065" s="75" t="s">
        <v>850</v>
      </c>
      <c r="L1065" s="75" t="s">
        <v>58</v>
      </c>
      <c r="M1065" s="42" t="s">
        <v>102</v>
      </c>
      <c r="N1065" s="43" t="s">
        <v>951</v>
      </c>
    </row>
    <row r="1066" spans="1:14" ht="38.25">
      <c r="A1066" s="71" t="s">
        <v>2370</v>
      </c>
      <c r="B1066" s="35" t="s">
        <v>51</v>
      </c>
      <c r="C1066" s="36" t="s">
        <v>2371</v>
      </c>
      <c r="D1066" s="37" t="s">
        <v>53</v>
      </c>
      <c r="E1066" s="37">
        <v>16</v>
      </c>
      <c r="F1066" s="38">
        <v>32000</v>
      </c>
      <c r="G1066" s="39" t="s">
        <v>54</v>
      </c>
      <c r="H1066" s="40">
        <v>46204</v>
      </c>
      <c r="I1066" s="41" t="s">
        <v>55</v>
      </c>
      <c r="J1066" s="75" t="s">
        <v>56</v>
      </c>
      <c r="K1066" s="75" t="s">
        <v>850</v>
      </c>
      <c r="L1066" s="75" t="s">
        <v>58</v>
      </c>
      <c r="M1066" s="42" t="s">
        <v>73</v>
      </c>
      <c r="N1066" s="43" t="s">
        <v>951</v>
      </c>
    </row>
    <row r="1067" spans="1:14" ht="38.25">
      <c r="A1067" s="71" t="s">
        <v>2372</v>
      </c>
      <c r="B1067" s="35" t="s">
        <v>145</v>
      </c>
      <c r="C1067" s="36" t="s">
        <v>2373</v>
      </c>
      <c r="D1067" s="37" t="s">
        <v>53</v>
      </c>
      <c r="E1067" s="37">
        <v>2</v>
      </c>
      <c r="F1067" s="38">
        <v>28000</v>
      </c>
      <c r="G1067" s="39" t="s">
        <v>54</v>
      </c>
      <c r="H1067" s="40">
        <v>46031</v>
      </c>
      <c r="I1067" s="41" t="s">
        <v>55</v>
      </c>
      <c r="J1067" s="75" t="s">
        <v>56</v>
      </c>
      <c r="K1067" s="75" t="s">
        <v>850</v>
      </c>
      <c r="L1067" s="75" t="s">
        <v>58</v>
      </c>
      <c r="M1067" s="42" t="s">
        <v>73</v>
      </c>
      <c r="N1067" s="43" t="s">
        <v>951</v>
      </c>
    </row>
    <row r="1068" spans="1:14" ht="38.25">
      <c r="A1068" s="71" t="s">
        <v>2374</v>
      </c>
      <c r="B1068" s="35" t="s">
        <v>145</v>
      </c>
      <c r="C1068" s="36" t="s">
        <v>2375</v>
      </c>
      <c r="D1068" s="37" t="s">
        <v>53</v>
      </c>
      <c r="E1068" s="37">
        <v>1</v>
      </c>
      <c r="F1068" s="38">
        <v>26000</v>
      </c>
      <c r="G1068" s="39" t="s">
        <v>54</v>
      </c>
      <c r="H1068" s="40">
        <v>46031</v>
      </c>
      <c r="I1068" s="41" t="s">
        <v>55</v>
      </c>
      <c r="J1068" s="75" t="s">
        <v>56</v>
      </c>
      <c r="K1068" s="75" t="s">
        <v>850</v>
      </c>
      <c r="L1068" s="75" t="s">
        <v>58</v>
      </c>
      <c r="M1068" s="42" t="s">
        <v>73</v>
      </c>
      <c r="N1068" s="43" t="s">
        <v>951</v>
      </c>
    </row>
    <row r="1069" spans="1:14" ht="38.25">
      <c r="A1069" s="71" t="s">
        <v>2376</v>
      </c>
      <c r="B1069" s="35" t="s">
        <v>1049</v>
      </c>
      <c r="C1069" s="36" t="s">
        <v>2377</v>
      </c>
      <c r="D1069" s="72" t="s">
        <v>53</v>
      </c>
      <c r="E1069" s="72">
        <v>8</v>
      </c>
      <c r="F1069" s="38">
        <v>6400</v>
      </c>
      <c r="G1069" s="39" t="s">
        <v>54</v>
      </c>
      <c r="H1069" s="40">
        <v>46031</v>
      </c>
      <c r="I1069" s="75" t="s">
        <v>55</v>
      </c>
      <c r="J1069" s="75" t="s">
        <v>56</v>
      </c>
      <c r="K1069" s="75" t="s">
        <v>850</v>
      </c>
      <c r="L1069" s="75" t="s">
        <v>58</v>
      </c>
      <c r="M1069" s="64" t="s">
        <v>59</v>
      </c>
      <c r="N1069" s="69" t="s">
        <v>951</v>
      </c>
    </row>
    <row r="1070" spans="1:14" ht="38.25">
      <c r="A1070" s="71" t="s">
        <v>2378</v>
      </c>
      <c r="B1070" s="35" t="s">
        <v>1049</v>
      </c>
      <c r="C1070" s="36" t="s">
        <v>2379</v>
      </c>
      <c r="D1070" s="37" t="s">
        <v>53</v>
      </c>
      <c r="E1070" s="37">
        <v>160</v>
      </c>
      <c r="F1070" s="38">
        <f>160*35</f>
        <v>5600</v>
      </c>
      <c r="G1070" s="39" t="s">
        <v>54</v>
      </c>
      <c r="H1070" s="40">
        <v>46031</v>
      </c>
      <c r="I1070" s="41" t="s">
        <v>55</v>
      </c>
      <c r="J1070" s="75" t="s">
        <v>56</v>
      </c>
      <c r="K1070" s="75" t="s">
        <v>850</v>
      </c>
      <c r="L1070" s="75" t="s">
        <v>58</v>
      </c>
      <c r="M1070" s="42" t="s">
        <v>102</v>
      </c>
      <c r="N1070" s="43" t="s">
        <v>951</v>
      </c>
    </row>
    <row r="1071" spans="1:14" ht="38.25">
      <c r="A1071" s="71" t="s">
        <v>2380</v>
      </c>
      <c r="B1071" s="35" t="s">
        <v>291</v>
      </c>
      <c r="C1071" s="36" t="s">
        <v>2381</v>
      </c>
      <c r="D1071" s="37" t="s">
        <v>53</v>
      </c>
      <c r="E1071" s="37">
        <v>1</v>
      </c>
      <c r="F1071" s="38">
        <v>3000</v>
      </c>
      <c r="G1071" s="39" t="s">
        <v>54</v>
      </c>
      <c r="H1071" s="40">
        <v>46031</v>
      </c>
      <c r="I1071" s="41" t="s">
        <v>55</v>
      </c>
      <c r="J1071" s="75" t="s">
        <v>56</v>
      </c>
      <c r="K1071" s="75" t="s">
        <v>850</v>
      </c>
      <c r="L1071" s="75" t="s">
        <v>58</v>
      </c>
      <c r="M1071" s="42" t="s">
        <v>102</v>
      </c>
      <c r="N1071" s="43" t="s">
        <v>951</v>
      </c>
    </row>
    <row r="1072" spans="1:14" ht="38.25">
      <c r="A1072" s="71" t="s">
        <v>2382</v>
      </c>
      <c r="B1072" s="35" t="s">
        <v>1049</v>
      </c>
      <c r="C1072" s="36" t="s">
        <v>2383</v>
      </c>
      <c r="D1072" s="37" t="s">
        <v>1150</v>
      </c>
      <c r="E1072" s="37">
        <v>200</v>
      </c>
      <c r="F1072" s="38">
        <v>1060</v>
      </c>
      <c r="G1072" s="74" t="s">
        <v>54</v>
      </c>
      <c r="H1072" s="40">
        <v>46266</v>
      </c>
      <c r="I1072" s="41" t="s">
        <v>55</v>
      </c>
      <c r="J1072" s="75" t="s">
        <v>56</v>
      </c>
      <c r="K1072" s="75" t="s">
        <v>850</v>
      </c>
      <c r="L1072" s="75" t="s">
        <v>58</v>
      </c>
      <c r="M1072" s="42" t="s">
        <v>59</v>
      </c>
      <c r="N1072" s="43" t="s">
        <v>951</v>
      </c>
    </row>
    <row r="1073" spans="1:14" ht="38.25">
      <c r="A1073" s="71" t="s">
        <v>2384</v>
      </c>
      <c r="B1073" s="35" t="s">
        <v>291</v>
      </c>
      <c r="C1073" s="36" t="s">
        <v>2385</v>
      </c>
      <c r="D1073" s="37" t="s">
        <v>53</v>
      </c>
      <c r="E1073" s="37">
        <v>1</v>
      </c>
      <c r="F1073" s="38">
        <v>1920</v>
      </c>
      <c r="G1073" s="39" t="s">
        <v>54</v>
      </c>
      <c r="H1073" s="40">
        <v>46031</v>
      </c>
      <c r="I1073" s="41" t="s">
        <v>55</v>
      </c>
      <c r="J1073" s="75" t="s">
        <v>56</v>
      </c>
      <c r="K1073" s="75" t="s">
        <v>850</v>
      </c>
      <c r="L1073" s="75" t="s">
        <v>58</v>
      </c>
      <c r="M1073" s="42" t="s">
        <v>102</v>
      </c>
      <c r="N1073" s="43" t="s">
        <v>951</v>
      </c>
    </row>
    <row r="1074" spans="1:14" ht="38.25">
      <c r="A1074" s="71" t="s">
        <v>2386</v>
      </c>
      <c r="B1074" s="35" t="s">
        <v>1049</v>
      </c>
      <c r="C1074" s="36" t="s">
        <v>2387</v>
      </c>
      <c r="D1074" s="37" t="s">
        <v>53</v>
      </c>
      <c r="E1074" s="37">
        <v>3</v>
      </c>
      <c r="F1074" s="38">
        <v>960</v>
      </c>
      <c r="G1074" s="39" t="s">
        <v>54</v>
      </c>
      <c r="H1074" s="40">
        <v>46031</v>
      </c>
      <c r="I1074" s="41" t="s">
        <v>55</v>
      </c>
      <c r="J1074" s="75" t="s">
        <v>56</v>
      </c>
      <c r="K1074" s="75" t="s">
        <v>850</v>
      </c>
      <c r="L1074" s="75" t="s">
        <v>58</v>
      </c>
      <c r="M1074" s="64" t="s">
        <v>59</v>
      </c>
      <c r="N1074" s="43" t="s">
        <v>951</v>
      </c>
    </row>
    <row r="1075" spans="1:14" ht="38.25">
      <c r="A1075" s="71" t="s">
        <v>2388</v>
      </c>
      <c r="B1075" s="35" t="s">
        <v>2389</v>
      </c>
      <c r="C1075" s="36" t="s">
        <v>2390</v>
      </c>
      <c r="D1075" s="37" t="s">
        <v>53</v>
      </c>
      <c r="E1075" s="37">
        <v>5</v>
      </c>
      <c r="F1075" s="38">
        <v>1750</v>
      </c>
      <c r="G1075" s="39" t="s">
        <v>54</v>
      </c>
      <c r="H1075" s="40">
        <v>46031</v>
      </c>
      <c r="I1075" s="41" t="s">
        <v>55</v>
      </c>
      <c r="J1075" s="75" t="s">
        <v>56</v>
      </c>
      <c r="K1075" s="75" t="s">
        <v>850</v>
      </c>
      <c r="L1075" s="75" t="s">
        <v>58</v>
      </c>
      <c r="M1075" s="42" t="s">
        <v>102</v>
      </c>
      <c r="N1075" s="43" t="s">
        <v>951</v>
      </c>
    </row>
    <row r="1076" spans="1:14" ht="38.25">
      <c r="A1076" s="71" t="s">
        <v>2391</v>
      </c>
      <c r="B1076" s="35" t="s">
        <v>1049</v>
      </c>
      <c r="C1076" s="36" t="s">
        <v>2392</v>
      </c>
      <c r="D1076" s="37" t="s">
        <v>53</v>
      </c>
      <c r="E1076" s="37">
        <v>5</v>
      </c>
      <c r="F1076" s="38">
        <v>800</v>
      </c>
      <c r="G1076" s="39" t="s">
        <v>54</v>
      </c>
      <c r="H1076" s="40">
        <v>46031</v>
      </c>
      <c r="I1076" s="41" t="s">
        <v>55</v>
      </c>
      <c r="J1076" s="75" t="s">
        <v>56</v>
      </c>
      <c r="K1076" s="75" t="s">
        <v>850</v>
      </c>
      <c r="L1076" s="75" t="s">
        <v>58</v>
      </c>
      <c r="M1076" s="42" t="s">
        <v>59</v>
      </c>
      <c r="N1076" s="43" t="s">
        <v>951</v>
      </c>
    </row>
    <row r="1077" spans="1:14" ht="38.25">
      <c r="A1077" s="71" t="s">
        <v>2393</v>
      </c>
      <c r="B1077" s="35" t="s">
        <v>1049</v>
      </c>
      <c r="C1077" s="36" t="s">
        <v>2394</v>
      </c>
      <c r="D1077" s="37" t="s">
        <v>53</v>
      </c>
      <c r="E1077" s="37">
        <v>3</v>
      </c>
      <c r="F1077" s="38">
        <v>750</v>
      </c>
      <c r="G1077" s="74" t="s">
        <v>54</v>
      </c>
      <c r="H1077" s="40">
        <v>46266</v>
      </c>
      <c r="I1077" s="41" t="s">
        <v>55</v>
      </c>
      <c r="J1077" s="75" t="s">
        <v>56</v>
      </c>
      <c r="K1077" s="75" t="s">
        <v>850</v>
      </c>
      <c r="L1077" s="75" t="s">
        <v>58</v>
      </c>
      <c r="M1077" s="64" t="s">
        <v>59</v>
      </c>
      <c r="N1077" s="43" t="s">
        <v>951</v>
      </c>
    </row>
    <row r="1078" spans="1:14" ht="38.25">
      <c r="A1078" s="71" t="s">
        <v>2395</v>
      </c>
      <c r="B1078" s="35" t="s">
        <v>1049</v>
      </c>
      <c r="C1078" s="36" t="s">
        <v>2396</v>
      </c>
      <c r="D1078" s="37" t="s">
        <v>1150</v>
      </c>
      <c r="E1078" s="37">
        <v>200</v>
      </c>
      <c r="F1078" s="38">
        <v>740</v>
      </c>
      <c r="G1078" s="74" t="s">
        <v>54</v>
      </c>
      <c r="H1078" s="40">
        <v>46266</v>
      </c>
      <c r="I1078" s="41" t="s">
        <v>55</v>
      </c>
      <c r="J1078" s="75" t="s">
        <v>56</v>
      </c>
      <c r="K1078" s="75" t="s">
        <v>850</v>
      </c>
      <c r="L1078" s="75" t="s">
        <v>58</v>
      </c>
      <c r="M1078" s="42" t="s">
        <v>59</v>
      </c>
      <c r="N1078" s="43" t="s">
        <v>951</v>
      </c>
    </row>
    <row r="1079" spans="1:14" ht="38.25">
      <c r="A1079" s="71" t="s">
        <v>2397</v>
      </c>
      <c r="B1079" s="35" t="s">
        <v>1049</v>
      </c>
      <c r="C1079" s="36" t="s">
        <v>2398</v>
      </c>
      <c r="D1079" s="37" t="s">
        <v>1150</v>
      </c>
      <c r="E1079" s="72">
        <v>200</v>
      </c>
      <c r="F1079" s="73">
        <v>500</v>
      </c>
      <c r="G1079" s="74" t="s">
        <v>54</v>
      </c>
      <c r="H1079" s="40">
        <v>46266</v>
      </c>
      <c r="I1079" s="75" t="s">
        <v>55</v>
      </c>
      <c r="J1079" s="75" t="s">
        <v>56</v>
      </c>
      <c r="K1079" s="75" t="s">
        <v>850</v>
      </c>
      <c r="L1079" s="75" t="s">
        <v>58</v>
      </c>
      <c r="M1079" s="64" t="s">
        <v>59</v>
      </c>
      <c r="N1079" s="69" t="s">
        <v>951</v>
      </c>
    </row>
    <row r="1080" spans="1:14" ht="38.25">
      <c r="A1080" s="71" t="s">
        <v>2399</v>
      </c>
      <c r="B1080" s="35" t="s">
        <v>1049</v>
      </c>
      <c r="C1080" s="36" t="s">
        <v>2400</v>
      </c>
      <c r="D1080" s="37" t="s">
        <v>53</v>
      </c>
      <c r="E1080" s="72">
        <v>10</v>
      </c>
      <c r="F1080" s="73">
        <v>470</v>
      </c>
      <c r="G1080" s="74" t="s">
        <v>54</v>
      </c>
      <c r="H1080" s="40">
        <v>46266</v>
      </c>
      <c r="I1080" s="75" t="s">
        <v>55</v>
      </c>
      <c r="J1080" s="75" t="s">
        <v>56</v>
      </c>
      <c r="K1080" s="75" t="s">
        <v>850</v>
      </c>
      <c r="L1080" s="75" t="s">
        <v>58</v>
      </c>
      <c r="M1080" s="42" t="s">
        <v>59</v>
      </c>
      <c r="N1080" s="69" t="s">
        <v>951</v>
      </c>
    </row>
    <row r="1081" spans="1:14" ht="38.25">
      <c r="A1081" s="71" t="s">
        <v>2401</v>
      </c>
      <c r="B1081" s="35" t="s">
        <v>1049</v>
      </c>
      <c r="C1081" s="36" t="s">
        <v>2402</v>
      </c>
      <c r="D1081" s="72" t="s">
        <v>53</v>
      </c>
      <c r="E1081" s="72">
        <v>12</v>
      </c>
      <c r="F1081" s="38">
        <v>420</v>
      </c>
      <c r="G1081" s="39" t="s">
        <v>54</v>
      </c>
      <c r="H1081" s="40">
        <v>46031</v>
      </c>
      <c r="I1081" s="41" t="s">
        <v>55</v>
      </c>
      <c r="J1081" s="75" t="s">
        <v>56</v>
      </c>
      <c r="K1081" s="75" t="s">
        <v>850</v>
      </c>
      <c r="L1081" s="75" t="s">
        <v>58</v>
      </c>
      <c r="M1081" s="64" t="s">
        <v>59</v>
      </c>
      <c r="N1081" s="69" t="s">
        <v>951</v>
      </c>
    </row>
    <row r="1082" spans="1:14" ht="38.25">
      <c r="A1082" s="71" t="s">
        <v>2403</v>
      </c>
      <c r="B1082" s="35" t="s">
        <v>1049</v>
      </c>
      <c r="C1082" s="36" t="s">
        <v>2404</v>
      </c>
      <c r="D1082" s="37" t="s">
        <v>53</v>
      </c>
      <c r="E1082" s="37">
        <v>35</v>
      </c>
      <c r="F1082" s="38">
        <v>350</v>
      </c>
      <c r="G1082" s="39" t="s">
        <v>54</v>
      </c>
      <c r="H1082" s="40">
        <v>46031</v>
      </c>
      <c r="I1082" s="41" t="s">
        <v>55</v>
      </c>
      <c r="J1082" s="75" t="s">
        <v>56</v>
      </c>
      <c r="K1082" s="75" t="s">
        <v>850</v>
      </c>
      <c r="L1082" s="75" t="s">
        <v>58</v>
      </c>
      <c r="M1082" s="42" t="s">
        <v>59</v>
      </c>
      <c r="N1082" s="43" t="s">
        <v>951</v>
      </c>
    </row>
    <row r="1083" spans="1:14" ht="38.25">
      <c r="A1083" s="71" t="s">
        <v>2405</v>
      </c>
      <c r="B1083" s="35" t="s">
        <v>1049</v>
      </c>
      <c r="C1083" s="36" t="s">
        <v>2406</v>
      </c>
      <c r="D1083" s="37" t="s">
        <v>53</v>
      </c>
      <c r="E1083" s="37">
        <v>5</v>
      </c>
      <c r="F1083" s="38">
        <v>350</v>
      </c>
      <c r="G1083" s="39" t="s">
        <v>54</v>
      </c>
      <c r="H1083" s="40">
        <v>46031</v>
      </c>
      <c r="I1083" s="41" t="s">
        <v>55</v>
      </c>
      <c r="J1083" s="75" t="s">
        <v>56</v>
      </c>
      <c r="K1083" s="75" t="s">
        <v>850</v>
      </c>
      <c r="L1083" s="75" t="s">
        <v>58</v>
      </c>
      <c r="M1083" s="64" t="s">
        <v>59</v>
      </c>
      <c r="N1083" s="43" t="s">
        <v>951</v>
      </c>
    </row>
    <row r="1084" spans="1:14" ht="38.25">
      <c r="A1084" s="71" t="s">
        <v>2407</v>
      </c>
      <c r="B1084" s="35" t="s">
        <v>1049</v>
      </c>
      <c r="C1084" s="36" t="s">
        <v>2408</v>
      </c>
      <c r="D1084" s="37" t="s">
        <v>53</v>
      </c>
      <c r="E1084" s="72">
        <v>50</v>
      </c>
      <c r="F1084" s="73">
        <v>319</v>
      </c>
      <c r="G1084" s="74" t="s">
        <v>54</v>
      </c>
      <c r="H1084" s="40">
        <v>46266</v>
      </c>
      <c r="I1084" s="75" t="s">
        <v>55</v>
      </c>
      <c r="J1084" s="75" t="s">
        <v>56</v>
      </c>
      <c r="K1084" s="75" t="s">
        <v>850</v>
      </c>
      <c r="L1084" s="75" t="s">
        <v>58</v>
      </c>
      <c r="M1084" s="64" t="s">
        <v>59</v>
      </c>
      <c r="N1084" s="69" t="s">
        <v>951</v>
      </c>
    </row>
    <row r="1085" spans="1:14" ht="38.25">
      <c r="A1085" s="71" t="s">
        <v>2409</v>
      </c>
      <c r="B1085" s="35" t="s">
        <v>1049</v>
      </c>
      <c r="C1085" s="36" t="s">
        <v>2410</v>
      </c>
      <c r="D1085" s="36" t="s">
        <v>53</v>
      </c>
      <c r="E1085" s="36">
        <v>30</v>
      </c>
      <c r="F1085" s="147">
        <v>273</v>
      </c>
      <c r="G1085" s="74" t="s">
        <v>54</v>
      </c>
      <c r="H1085" s="40">
        <v>46266</v>
      </c>
      <c r="I1085" s="41" t="s">
        <v>55</v>
      </c>
      <c r="J1085" s="75" t="s">
        <v>56</v>
      </c>
      <c r="K1085" s="75" t="s">
        <v>850</v>
      </c>
      <c r="L1085" s="75" t="s">
        <v>58</v>
      </c>
      <c r="M1085" s="69" t="s">
        <v>59</v>
      </c>
      <c r="N1085" s="43" t="s">
        <v>951</v>
      </c>
    </row>
    <row r="1086" spans="1:14" ht="38.25">
      <c r="A1086" s="71" t="s">
        <v>2411</v>
      </c>
      <c r="B1086" s="35" t="s">
        <v>1049</v>
      </c>
      <c r="C1086" s="36" t="s">
        <v>2412</v>
      </c>
      <c r="D1086" s="37" t="s">
        <v>53</v>
      </c>
      <c r="E1086" s="37">
        <v>6</v>
      </c>
      <c r="F1086" s="38">
        <v>240</v>
      </c>
      <c r="G1086" s="39" t="s">
        <v>54</v>
      </c>
      <c r="H1086" s="40">
        <v>46031</v>
      </c>
      <c r="I1086" s="41" t="s">
        <v>55</v>
      </c>
      <c r="J1086" s="75" t="s">
        <v>56</v>
      </c>
      <c r="K1086" s="75" t="s">
        <v>850</v>
      </c>
      <c r="L1086" s="75" t="s">
        <v>58</v>
      </c>
      <c r="M1086" s="64" t="s">
        <v>59</v>
      </c>
      <c r="N1086" s="43" t="s">
        <v>951</v>
      </c>
    </row>
    <row r="1087" spans="1:14" ht="38.25">
      <c r="A1087" s="71" t="s">
        <v>2413</v>
      </c>
      <c r="B1087" s="35" t="s">
        <v>1049</v>
      </c>
      <c r="C1087" s="36" t="s">
        <v>2414</v>
      </c>
      <c r="D1087" s="37" t="s">
        <v>53</v>
      </c>
      <c r="E1087" s="72">
        <v>3</v>
      </c>
      <c r="F1087" s="73">
        <v>240</v>
      </c>
      <c r="G1087" s="74" t="s">
        <v>54</v>
      </c>
      <c r="H1087" s="40">
        <v>46266</v>
      </c>
      <c r="I1087" s="75" t="s">
        <v>55</v>
      </c>
      <c r="J1087" s="75" t="s">
        <v>56</v>
      </c>
      <c r="K1087" s="75" t="s">
        <v>850</v>
      </c>
      <c r="L1087" s="75" t="s">
        <v>58</v>
      </c>
      <c r="M1087" s="69" t="s">
        <v>59</v>
      </c>
      <c r="N1087" s="69" t="s">
        <v>951</v>
      </c>
    </row>
    <row r="1088" spans="1:14" ht="38.25">
      <c r="A1088" s="71" t="s">
        <v>2415</v>
      </c>
      <c r="B1088" s="35" t="s">
        <v>1049</v>
      </c>
      <c r="C1088" s="36" t="s">
        <v>2416</v>
      </c>
      <c r="D1088" s="37" t="s">
        <v>53</v>
      </c>
      <c r="E1088" s="37">
        <v>15</v>
      </c>
      <c r="F1088" s="38">
        <v>163.5</v>
      </c>
      <c r="G1088" s="74" t="s">
        <v>54</v>
      </c>
      <c r="H1088" s="40">
        <v>46266</v>
      </c>
      <c r="I1088" s="41" t="s">
        <v>55</v>
      </c>
      <c r="J1088" s="75" t="s">
        <v>56</v>
      </c>
      <c r="K1088" s="75" t="s">
        <v>850</v>
      </c>
      <c r="L1088" s="75" t="s">
        <v>58</v>
      </c>
      <c r="M1088" s="64" t="s">
        <v>59</v>
      </c>
      <c r="N1088" s="43" t="s">
        <v>951</v>
      </c>
    </row>
    <row r="1089" spans="1:14" ht="38.25">
      <c r="A1089" s="71" t="s">
        <v>2417</v>
      </c>
      <c r="B1089" s="35" t="s">
        <v>1049</v>
      </c>
      <c r="C1089" s="36" t="s">
        <v>2418</v>
      </c>
      <c r="D1089" s="37" t="s">
        <v>53</v>
      </c>
      <c r="E1089" s="37">
        <v>30</v>
      </c>
      <c r="F1089" s="38">
        <v>163</v>
      </c>
      <c r="G1089" s="74" t="s">
        <v>54</v>
      </c>
      <c r="H1089" s="40">
        <v>46266</v>
      </c>
      <c r="I1089" s="41" t="s">
        <v>55</v>
      </c>
      <c r="J1089" s="75" t="s">
        <v>56</v>
      </c>
      <c r="K1089" s="75" t="s">
        <v>850</v>
      </c>
      <c r="L1089" s="75" t="s">
        <v>58</v>
      </c>
      <c r="M1089" s="69" t="s">
        <v>59</v>
      </c>
      <c r="N1089" s="43" t="s">
        <v>951</v>
      </c>
    </row>
    <row r="1090" spans="1:14" ht="38.25">
      <c r="A1090" s="71" t="s">
        <v>2419</v>
      </c>
      <c r="B1090" s="35" t="s">
        <v>1049</v>
      </c>
      <c r="C1090" s="36" t="s">
        <v>2420</v>
      </c>
      <c r="D1090" s="37" t="s">
        <v>53</v>
      </c>
      <c r="E1090" s="37">
        <v>1</v>
      </c>
      <c r="F1090" s="38">
        <v>160</v>
      </c>
      <c r="G1090" s="39" t="s">
        <v>54</v>
      </c>
      <c r="H1090" s="40">
        <v>46031</v>
      </c>
      <c r="I1090" s="41" t="s">
        <v>55</v>
      </c>
      <c r="J1090" s="75" t="s">
        <v>56</v>
      </c>
      <c r="K1090" s="75" t="s">
        <v>850</v>
      </c>
      <c r="L1090" s="75" t="s">
        <v>58</v>
      </c>
      <c r="M1090" s="64" t="s">
        <v>59</v>
      </c>
      <c r="N1090" s="43" t="s">
        <v>951</v>
      </c>
    </row>
    <row r="1091" spans="1:14" ht="38.25">
      <c r="A1091" s="71" t="s">
        <v>2421</v>
      </c>
      <c r="B1091" s="35" t="s">
        <v>1049</v>
      </c>
      <c r="C1091" s="36" t="s">
        <v>2422</v>
      </c>
      <c r="D1091" s="37" t="s">
        <v>53</v>
      </c>
      <c r="E1091" s="37">
        <v>3</v>
      </c>
      <c r="F1091" s="38">
        <v>150</v>
      </c>
      <c r="G1091" s="74" t="s">
        <v>54</v>
      </c>
      <c r="H1091" s="40">
        <v>46266</v>
      </c>
      <c r="I1091" s="41" t="s">
        <v>55</v>
      </c>
      <c r="J1091" s="75" t="s">
        <v>56</v>
      </c>
      <c r="K1091" s="75" t="s">
        <v>850</v>
      </c>
      <c r="L1091" s="75" t="s">
        <v>58</v>
      </c>
      <c r="M1091" s="64" t="s">
        <v>59</v>
      </c>
      <c r="N1091" s="43" t="s">
        <v>951</v>
      </c>
    </row>
    <row r="1092" spans="1:14" ht="38.25">
      <c r="A1092" s="71" t="s">
        <v>2423</v>
      </c>
      <c r="B1092" s="35" t="s">
        <v>1049</v>
      </c>
      <c r="C1092" s="36" t="s">
        <v>2424</v>
      </c>
      <c r="D1092" s="37" t="s">
        <v>53</v>
      </c>
      <c r="E1092" s="37">
        <v>3</v>
      </c>
      <c r="F1092" s="38">
        <v>150</v>
      </c>
      <c r="G1092" s="74" t="s">
        <v>54</v>
      </c>
      <c r="H1092" s="40">
        <v>46266</v>
      </c>
      <c r="I1092" s="41" t="s">
        <v>55</v>
      </c>
      <c r="J1092" s="75" t="s">
        <v>56</v>
      </c>
      <c r="K1092" s="75" t="s">
        <v>850</v>
      </c>
      <c r="L1092" s="75" t="s">
        <v>58</v>
      </c>
      <c r="M1092" s="69" t="s">
        <v>59</v>
      </c>
      <c r="N1092" s="43" t="s">
        <v>951</v>
      </c>
    </row>
    <row r="1093" spans="1:14" ht="38.25">
      <c r="A1093" s="71" t="s">
        <v>2425</v>
      </c>
      <c r="B1093" s="35" t="s">
        <v>1049</v>
      </c>
      <c r="C1093" s="36" t="s">
        <v>2426</v>
      </c>
      <c r="D1093" s="37" t="s">
        <v>53</v>
      </c>
      <c r="E1093" s="37">
        <v>12</v>
      </c>
      <c r="F1093" s="38">
        <v>140</v>
      </c>
      <c r="G1093" s="74" t="s">
        <v>54</v>
      </c>
      <c r="H1093" s="40">
        <v>46266</v>
      </c>
      <c r="I1093" s="41" t="s">
        <v>55</v>
      </c>
      <c r="J1093" s="75" t="s">
        <v>56</v>
      </c>
      <c r="K1093" s="75" t="s">
        <v>850</v>
      </c>
      <c r="L1093" s="75" t="s">
        <v>58</v>
      </c>
      <c r="M1093" s="64" t="s">
        <v>59</v>
      </c>
      <c r="N1093" s="43" t="s">
        <v>951</v>
      </c>
    </row>
    <row r="1094" spans="1:14" ht="38.25">
      <c r="A1094" s="71" t="s">
        <v>2427</v>
      </c>
      <c r="B1094" s="35" t="s">
        <v>1049</v>
      </c>
      <c r="C1094" s="36" t="s">
        <v>2428</v>
      </c>
      <c r="D1094" s="37" t="s">
        <v>53</v>
      </c>
      <c r="E1094" s="37">
        <v>3</v>
      </c>
      <c r="F1094" s="38">
        <v>135</v>
      </c>
      <c r="G1094" s="74" t="s">
        <v>54</v>
      </c>
      <c r="H1094" s="40">
        <v>46266</v>
      </c>
      <c r="I1094" s="41" t="s">
        <v>55</v>
      </c>
      <c r="J1094" s="75" t="s">
        <v>56</v>
      </c>
      <c r="K1094" s="75" t="s">
        <v>850</v>
      </c>
      <c r="L1094" s="75" t="s">
        <v>58</v>
      </c>
      <c r="M1094" s="69" t="s">
        <v>59</v>
      </c>
      <c r="N1094" s="43" t="s">
        <v>951</v>
      </c>
    </row>
    <row r="1095" spans="1:14" ht="38.25">
      <c r="A1095" s="71" t="s">
        <v>2429</v>
      </c>
      <c r="B1095" s="35" t="s">
        <v>1049</v>
      </c>
      <c r="C1095" s="36" t="s">
        <v>2430</v>
      </c>
      <c r="D1095" s="37" t="s">
        <v>53</v>
      </c>
      <c r="E1095" s="37">
        <v>20</v>
      </c>
      <c r="F1095" s="38">
        <v>116</v>
      </c>
      <c r="G1095" s="74" t="s">
        <v>54</v>
      </c>
      <c r="H1095" s="40">
        <v>46266</v>
      </c>
      <c r="I1095" s="41" t="s">
        <v>55</v>
      </c>
      <c r="J1095" s="75" t="s">
        <v>56</v>
      </c>
      <c r="K1095" s="75" t="s">
        <v>850</v>
      </c>
      <c r="L1095" s="75" t="s">
        <v>58</v>
      </c>
      <c r="M1095" s="64" t="s">
        <v>59</v>
      </c>
      <c r="N1095" s="43" t="s">
        <v>951</v>
      </c>
    </row>
    <row r="1096" spans="1:14" ht="38.25">
      <c r="A1096" s="71" t="s">
        <v>2431</v>
      </c>
      <c r="B1096" s="35" t="s">
        <v>1049</v>
      </c>
      <c r="C1096" s="36" t="s">
        <v>2432</v>
      </c>
      <c r="D1096" s="37" t="s">
        <v>53</v>
      </c>
      <c r="E1096" s="37">
        <v>3</v>
      </c>
      <c r="F1096" s="38">
        <v>105</v>
      </c>
      <c r="G1096" s="74" t="s">
        <v>54</v>
      </c>
      <c r="H1096" s="40">
        <v>46266</v>
      </c>
      <c r="I1096" s="41" t="s">
        <v>55</v>
      </c>
      <c r="J1096" s="75" t="s">
        <v>56</v>
      </c>
      <c r="K1096" s="75" t="s">
        <v>850</v>
      </c>
      <c r="L1096" s="75" t="s">
        <v>58</v>
      </c>
      <c r="M1096" s="64" t="s">
        <v>59</v>
      </c>
      <c r="N1096" s="43" t="s">
        <v>951</v>
      </c>
    </row>
    <row r="1097" spans="1:14" ht="38.25">
      <c r="A1097" s="71" t="s">
        <v>2433</v>
      </c>
      <c r="B1097" s="35" t="s">
        <v>1049</v>
      </c>
      <c r="C1097" s="36" t="s">
        <v>2434</v>
      </c>
      <c r="D1097" s="37" t="s">
        <v>53</v>
      </c>
      <c r="E1097" s="37">
        <v>3</v>
      </c>
      <c r="F1097" s="38">
        <v>96</v>
      </c>
      <c r="G1097" s="74" t="s">
        <v>54</v>
      </c>
      <c r="H1097" s="40">
        <v>46266</v>
      </c>
      <c r="I1097" s="41" t="s">
        <v>55</v>
      </c>
      <c r="J1097" s="75" t="s">
        <v>56</v>
      </c>
      <c r="K1097" s="75" t="s">
        <v>850</v>
      </c>
      <c r="L1097" s="75" t="s">
        <v>58</v>
      </c>
      <c r="M1097" s="69" t="s">
        <v>59</v>
      </c>
      <c r="N1097" s="43" t="s">
        <v>951</v>
      </c>
    </row>
    <row r="1098" spans="1:14" ht="38.25">
      <c r="A1098" s="71" t="s">
        <v>2435</v>
      </c>
      <c r="B1098" s="35" t="s">
        <v>1049</v>
      </c>
      <c r="C1098" s="36" t="s">
        <v>2436</v>
      </c>
      <c r="D1098" s="37" t="s">
        <v>53</v>
      </c>
      <c r="E1098" s="37">
        <v>3</v>
      </c>
      <c r="F1098" s="38">
        <v>96</v>
      </c>
      <c r="G1098" s="74" t="s">
        <v>54</v>
      </c>
      <c r="H1098" s="40">
        <v>46266</v>
      </c>
      <c r="I1098" s="41" t="s">
        <v>55</v>
      </c>
      <c r="J1098" s="75" t="s">
        <v>56</v>
      </c>
      <c r="K1098" s="75" t="s">
        <v>850</v>
      </c>
      <c r="L1098" s="75" t="s">
        <v>58</v>
      </c>
      <c r="M1098" s="64" t="s">
        <v>59</v>
      </c>
      <c r="N1098" s="43" t="s">
        <v>951</v>
      </c>
    </row>
    <row r="1099" spans="1:14" ht="38.25">
      <c r="A1099" s="71" t="s">
        <v>2437</v>
      </c>
      <c r="B1099" s="35" t="s">
        <v>1049</v>
      </c>
      <c r="C1099" s="36" t="s">
        <v>2438</v>
      </c>
      <c r="D1099" s="37" t="s">
        <v>53</v>
      </c>
      <c r="E1099" s="37">
        <v>3</v>
      </c>
      <c r="F1099" s="38">
        <v>30</v>
      </c>
      <c r="G1099" s="74" t="s">
        <v>54</v>
      </c>
      <c r="H1099" s="40">
        <v>46266</v>
      </c>
      <c r="I1099" s="41" t="s">
        <v>55</v>
      </c>
      <c r="J1099" s="75" t="s">
        <v>56</v>
      </c>
      <c r="K1099" s="75" t="s">
        <v>850</v>
      </c>
      <c r="L1099" s="75" t="s">
        <v>58</v>
      </c>
      <c r="M1099" s="69" t="s">
        <v>59</v>
      </c>
      <c r="N1099" s="43" t="s">
        <v>951</v>
      </c>
    </row>
    <row r="1100" spans="1:14" ht="38.25">
      <c r="A1100" s="71" t="s">
        <v>2439</v>
      </c>
      <c r="B1100" s="35" t="s">
        <v>1049</v>
      </c>
      <c r="C1100" s="36" t="s">
        <v>2440</v>
      </c>
      <c r="D1100" s="37" t="s">
        <v>53</v>
      </c>
      <c r="E1100" s="37">
        <v>3</v>
      </c>
      <c r="F1100" s="38">
        <v>30</v>
      </c>
      <c r="G1100" s="74" t="s">
        <v>54</v>
      </c>
      <c r="H1100" s="40">
        <v>46266</v>
      </c>
      <c r="I1100" s="41" t="s">
        <v>55</v>
      </c>
      <c r="J1100" s="75" t="s">
        <v>56</v>
      </c>
      <c r="K1100" s="75" t="s">
        <v>850</v>
      </c>
      <c r="L1100" s="75" t="s">
        <v>58</v>
      </c>
      <c r="M1100" s="64" t="s">
        <v>59</v>
      </c>
      <c r="N1100" s="43" t="s">
        <v>951</v>
      </c>
    </row>
    <row r="1101" spans="1:14" ht="38.25">
      <c r="A1101" s="71" t="s">
        <v>2441</v>
      </c>
      <c r="B1101" s="35" t="s">
        <v>1049</v>
      </c>
      <c r="C1101" s="36" t="s">
        <v>2442</v>
      </c>
      <c r="D1101" s="37" t="s">
        <v>53</v>
      </c>
      <c r="E1101" s="37">
        <v>3</v>
      </c>
      <c r="F1101" s="38">
        <v>30</v>
      </c>
      <c r="G1101" s="74" t="s">
        <v>54</v>
      </c>
      <c r="H1101" s="40">
        <v>46266</v>
      </c>
      <c r="I1101" s="41" t="s">
        <v>55</v>
      </c>
      <c r="J1101" s="75" t="s">
        <v>56</v>
      </c>
      <c r="K1101" s="75" t="s">
        <v>850</v>
      </c>
      <c r="L1101" s="75" t="s">
        <v>58</v>
      </c>
      <c r="M1101" s="64" t="s">
        <v>59</v>
      </c>
      <c r="N1101" s="43" t="s">
        <v>951</v>
      </c>
    </row>
    <row r="1102" spans="1:14" ht="89.25">
      <c r="A1102" s="71" t="s">
        <v>2443</v>
      </c>
      <c r="B1102" s="35" t="s">
        <v>1560</v>
      </c>
      <c r="C1102" s="36" t="s">
        <v>2444</v>
      </c>
      <c r="D1102" s="37" t="s">
        <v>53</v>
      </c>
      <c r="E1102" s="37">
        <v>11</v>
      </c>
      <c r="F1102" s="38">
        <v>100000</v>
      </c>
      <c r="G1102" s="74" t="s">
        <v>54</v>
      </c>
      <c r="H1102" s="40">
        <v>46266</v>
      </c>
      <c r="I1102" s="41" t="s">
        <v>55</v>
      </c>
      <c r="J1102" s="75" t="s">
        <v>56</v>
      </c>
      <c r="K1102" s="75" t="s">
        <v>850</v>
      </c>
      <c r="L1102" s="75" t="s">
        <v>58</v>
      </c>
      <c r="M1102" s="42" t="s">
        <v>109</v>
      </c>
      <c r="N1102" s="43" t="s">
        <v>951</v>
      </c>
    </row>
    <row r="1103" spans="1:14" ht="38.25">
      <c r="A1103" s="71" t="s">
        <v>2446</v>
      </c>
      <c r="B1103" s="35" t="s">
        <v>250</v>
      </c>
      <c r="C1103" s="36" t="s">
        <v>2447</v>
      </c>
      <c r="D1103" s="37" t="s">
        <v>53</v>
      </c>
      <c r="E1103" s="37">
        <v>1</v>
      </c>
      <c r="F1103" s="38">
        <v>65000</v>
      </c>
      <c r="G1103" s="39" t="s">
        <v>54</v>
      </c>
      <c r="H1103" s="40">
        <v>46031</v>
      </c>
      <c r="I1103" s="41" t="s">
        <v>55</v>
      </c>
      <c r="J1103" s="75" t="s">
        <v>56</v>
      </c>
      <c r="K1103" s="75" t="s">
        <v>850</v>
      </c>
      <c r="L1103" s="75" t="s">
        <v>58</v>
      </c>
      <c r="M1103" s="42" t="s">
        <v>73</v>
      </c>
      <c r="N1103" s="43" t="s">
        <v>951</v>
      </c>
    </row>
    <row r="1104" spans="1:14" ht="38.25">
      <c r="A1104" s="71" t="s">
        <v>2448</v>
      </c>
      <c r="B1104" s="35" t="s">
        <v>250</v>
      </c>
      <c r="C1104" s="36" t="s">
        <v>2449</v>
      </c>
      <c r="D1104" s="37" t="s">
        <v>53</v>
      </c>
      <c r="E1104" s="37">
        <v>2</v>
      </c>
      <c r="F1104" s="38">
        <v>10000</v>
      </c>
      <c r="G1104" s="39" t="s">
        <v>54</v>
      </c>
      <c r="H1104" s="40">
        <v>46031</v>
      </c>
      <c r="I1104" s="41" t="s">
        <v>55</v>
      </c>
      <c r="J1104" s="75" t="s">
        <v>56</v>
      </c>
      <c r="K1104" s="75" t="s">
        <v>850</v>
      </c>
      <c r="L1104" s="75" t="s">
        <v>58</v>
      </c>
      <c r="M1104" s="42" t="s">
        <v>73</v>
      </c>
      <c r="N1104" s="43" t="s">
        <v>951</v>
      </c>
    </row>
  </sheetData>
  <autoFilter ref="A11:N1104" xr:uid="{00000000-0009-0000-0000-000004000000}">
    <sortState xmlns:xlrd2="http://schemas.microsoft.com/office/spreadsheetml/2017/richdata2" ref="A11:N1104">
      <sortCondition ref="A11:A1104"/>
    </sortState>
  </autoFilter>
  <mergeCells count="3">
    <mergeCell ref="E4:H4"/>
    <mergeCell ref="E5:H5"/>
    <mergeCell ref="D2:H2"/>
  </mergeCells>
  <pageMargins left="0.511811024" right="0.53611836379460409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400-000000000000}">
          <x14:formula1>
            <xm:f>Listas!$E$2:$E$33</xm:f>
          </x14:formula1>
          <xm:sqref>J12:J67 J69:J1104</xm:sqref>
        </x14:dataValidation>
        <x14:dataValidation type="list" allowBlank="1" showErrorMessage="1" xr:uid="{00000000-0002-0000-0400-000001000000}">
          <x14:formula1>
            <xm:f>Listas!$F$2:$F$88</xm:f>
          </x14:formula1>
          <xm:sqref>K12:K67 K69:K918 K920:K1104</xm:sqref>
        </x14:dataValidation>
        <x14:dataValidation type="list" allowBlank="1" showErrorMessage="1" xr:uid="{00000000-0002-0000-0400-000002000000}">
          <x14:formula1>
            <xm:f>Listas!$C$2:$C$8</xm:f>
          </x14:formula1>
          <xm:sqref>L12:L67 L69:L1104</xm:sqref>
        </x14:dataValidation>
        <x14:dataValidation type="list" allowBlank="1" showErrorMessage="1" xr:uid="{00000000-0002-0000-0400-000003000000}">
          <x14:formula1>
            <xm:f>Listas!$D$2:$D$9</xm:f>
          </x14:formula1>
          <xm:sqref>I12:I67 K919 I69:I1104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A1000"/>
  <sheetViews>
    <sheetView showGridLines="0" workbookViewId="0">
      <pane xSplit="1" topLeftCell="B1" activePane="topRight" state="frozen"/>
      <selection pane="topRight" activeCell="B2" sqref="B2:N2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  <col min="15" max="16" width="12.5703125" customWidth="1"/>
    <col min="17" max="17" width="29.140625" customWidth="1"/>
    <col min="18" max="18" width="18.7109375" customWidth="1"/>
    <col min="19" max="19" width="19.7109375" customWidth="1"/>
    <col min="20" max="20" width="21" customWidth="1"/>
    <col min="21" max="21" width="18.7109375" customWidth="1"/>
    <col min="22" max="22" width="17.5703125" customWidth="1"/>
    <col min="23" max="23" width="21" customWidth="1"/>
    <col min="24" max="24" width="16.7109375" customWidth="1"/>
    <col min="25" max="27" width="12.5703125" customWidth="1"/>
  </cols>
  <sheetData>
    <row r="1" spans="1:27" ht="15.7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50"/>
      <c r="T1" s="13"/>
      <c r="U1" s="13"/>
      <c r="V1" s="13"/>
      <c r="W1" s="13"/>
      <c r="X1" s="13"/>
      <c r="Y1" s="13"/>
      <c r="Z1" s="13"/>
      <c r="AA1" s="13"/>
    </row>
    <row r="2" spans="1:27" ht="21" customHeight="1">
      <c r="A2" s="13"/>
      <c r="B2" s="276" t="s">
        <v>19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8"/>
      <c r="O2" s="276" t="s">
        <v>2681</v>
      </c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8"/>
    </row>
    <row r="3" spans="1:27" ht="15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38.25" customHeight="1">
      <c r="A4" s="13"/>
      <c r="B4" s="279" t="s">
        <v>20</v>
      </c>
      <c r="C4" s="278"/>
      <c r="D4" s="27"/>
      <c r="E4" s="273" t="s">
        <v>21</v>
      </c>
      <c r="F4" s="274"/>
      <c r="G4" s="274"/>
      <c r="H4" s="275"/>
      <c r="I4" s="27"/>
      <c r="J4" s="27"/>
      <c r="K4" s="27"/>
      <c r="L4" s="27"/>
      <c r="M4" s="13"/>
      <c r="N4" s="13"/>
      <c r="O4" s="13"/>
      <c r="P4" s="13"/>
      <c r="Q4" s="151"/>
      <c r="R4" s="152" t="s">
        <v>58</v>
      </c>
      <c r="S4" s="152" t="s">
        <v>91</v>
      </c>
      <c r="T4" s="152" t="s">
        <v>2682</v>
      </c>
      <c r="U4" s="152" t="s">
        <v>2683</v>
      </c>
      <c r="V4" s="152" t="s">
        <v>859</v>
      </c>
      <c r="W4" s="152" t="s">
        <v>84</v>
      </c>
      <c r="X4" s="152" t="s">
        <v>2684</v>
      </c>
      <c r="Y4" s="13"/>
      <c r="Z4" s="13"/>
      <c r="AA4" s="13"/>
    </row>
    <row r="5" spans="1:27" ht="30" customHeight="1">
      <c r="A5" s="13"/>
      <c r="B5" s="279" t="s">
        <v>22</v>
      </c>
      <c r="C5" s="278"/>
      <c r="D5" s="27"/>
      <c r="E5" s="273" t="s">
        <v>23</v>
      </c>
      <c r="F5" s="274"/>
      <c r="G5" s="274"/>
      <c r="H5" s="275"/>
      <c r="I5" s="27"/>
      <c r="J5" s="27"/>
      <c r="K5" s="27"/>
      <c r="L5" s="27"/>
      <c r="M5" s="13"/>
      <c r="N5" s="13"/>
      <c r="O5" s="13"/>
      <c r="P5" s="13"/>
      <c r="Q5" s="153" t="s">
        <v>55</v>
      </c>
      <c r="R5" s="154">
        <f t="shared" ref="R5:X5" si="0">SUMIFS($F:$F,$I:$I,$Q5,$L:$L,R$4)</f>
        <v>0</v>
      </c>
      <c r="S5" s="154">
        <f t="shared" si="0"/>
        <v>0</v>
      </c>
      <c r="T5" s="154">
        <f t="shared" si="0"/>
        <v>0</v>
      </c>
      <c r="U5" s="154">
        <f t="shared" si="0"/>
        <v>0</v>
      </c>
      <c r="V5" s="154">
        <f t="shared" si="0"/>
        <v>0</v>
      </c>
      <c r="W5" s="154">
        <f t="shared" si="0"/>
        <v>0</v>
      </c>
      <c r="X5" s="154">
        <f t="shared" si="0"/>
        <v>0</v>
      </c>
      <c r="Y5" s="13"/>
      <c r="Z5" s="13"/>
      <c r="AA5" s="13"/>
    </row>
    <row r="6" spans="1:27" ht="15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53" t="s">
        <v>101</v>
      </c>
      <c r="R6" s="154">
        <f t="shared" ref="R6:X6" si="1">SUMIFS($F:$F,$I:$I,$Q6,$L:$L,R$4)</f>
        <v>0</v>
      </c>
      <c r="S6" s="154">
        <f t="shared" si="1"/>
        <v>0</v>
      </c>
      <c r="T6" s="154">
        <f t="shared" si="1"/>
        <v>0</v>
      </c>
      <c r="U6" s="154">
        <f t="shared" si="1"/>
        <v>0</v>
      </c>
      <c r="V6" s="154">
        <f t="shared" si="1"/>
        <v>0</v>
      </c>
      <c r="W6" s="154">
        <f t="shared" si="1"/>
        <v>960000</v>
      </c>
      <c r="X6" s="154">
        <f t="shared" si="1"/>
        <v>0</v>
      </c>
      <c r="Y6" s="13"/>
      <c r="Z6" s="13"/>
      <c r="AA6" s="13"/>
    </row>
    <row r="7" spans="1:27" ht="21.75" customHeight="1">
      <c r="A7" s="13"/>
      <c r="B7" s="155" t="s">
        <v>25</v>
      </c>
      <c r="C7" s="155" t="s">
        <v>26</v>
      </c>
      <c r="D7" s="155" t="s">
        <v>27</v>
      </c>
      <c r="E7" s="155" t="s">
        <v>28</v>
      </c>
      <c r="F7" s="155" t="s">
        <v>29</v>
      </c>
      <c r="G7" s="155" t="s">
        <v>30</v>
      </c>
      <c r="H7" s="155" t="s">
        <v>2685</v>
      </c>
      <c r="I7" s="156" t="s">
        <v>32</v>
      </c>
      <c r="J7" s="157"/>
      <c r="K7" s="158"/>
      <c r="L7" s="155" t="s">
        <v>33</v>
      </c>
      <c r="M7" s="155" t="s">
        <v>34</v>
      </c>
      <c r="N7" s="155" t="s">
        <v>2686</v>
      </c>
      <c r="O7" s="13"/>
      <c r="P7" s="13"/>
      <c r="Q7" s="153"/>
      <c r="R7" s="151"/>
      <c r="S7" s="151"/>
      <c r="T7" s="151"/>
      <c r="U7" s="151"/>
      <c r="V7" s="151"/>
      <c r="W7" s="151"/>
      <c r="X7" s="151"/>
      <c r="Y7" s="13"/>
      <c r="Z7" s="13"/>
      <c r="AA7" s="13"/>
    </row>
    <row r="8" spans="1:27" ht="15.75" customHeight="1">
      <c r="A8" s="15" t="s">
        <v>2687</v>
      </c>
      <c r="B8" s="35" t="s">
        <v>70</v>
      </c>
      <c r="C8" s="36" t="s">
        <v>2688</v>
      </c>
      <c r="D8" s="96" t="s">
        <v>53</v>
      </c>
      <c r="E8" s="96">
        <v>120</v>
      </c>
      <c r="F8" s="159">
        <v>960000</v>
      </c>
      <c r="G8" s="98" t="s">
        <v>54</v>
      </c>
      <c r="H8" s="160">
        <v>46266</v>
      </c>
      <c r="I8" s="100" t="s">
        <v>101</v>
      </c>
      <c r="J8" s="100" t="s">
        <v>56</v>
      </c>
      <c r="K8" s="100" t="s">
        <v>858</v>
      </c>
      <c r="L8" s="100" t="s">
        <v>84</v>
      </c>
      <c r="M8" s="161" t="s">
        <v>2451</v>
      </c>
      <c r="N8" s="162" t="s">
        <v>2687</v>
      </c>
      <c r="O8" s="13"/>
      <c r="P8" s="13"/>
      <c r="Q8" s="13"/>
      <c r="R8" s="13"/>
      <c r="S8" s="150"/>
      <c r="T8" s="13"/>
      <c r="U8" s="13"/>
      <c r="V8" s="13"/>
      <c r="W8" s="13"/>
      <c r="X8" s="13"/>
      <c r="Y8" s="13"/>
      <c r="Z8" s="13"/>
      <c r="AA8" s="13"/>
    </row>
    <row r="9" spans="1:27" ht="15.75" customHeight="1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3"/>
      <c r="P9" s="13"/>
      <c r="Q9" s="13"/>
      <c r="R9" s="13"/>
      <c r="S9" s="150"/>
      <c r="T9" s="13"/>
      <c r="U9" s="13"/>
      <c r="V9" s="13"/>
      <c r="W9" s="13"/>
      <c r="X9" s="13"/>
      <c r="Y9" s="13"/>
      <c r="Z9" s="13"/>
      <c r="AA9" s="13"/>
    </row>
    <row r="10" spans="1:27" ht="15.75" customHeight="1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3"/>
      <c r="P10" s="13"/>
      <c r="Q10" s="13"/>
      <c r="R10" s="13"/>
      <c r="S10" s="150"/>
      <c r="T10" s="13"/>
      <c r="U10" s="13"/>
      <c r="V10" s="13"/>
      <c r="W10" s="13"/>
      <c r="X10" s="13"/>
      <c r="Y10" s="13"/>
      <c r="Z10" s="13"/>
      <c r="AA10" s="13"/>
    </row>
    <row r="11" spans="1:27" ht="15.7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50"/>
      <c r="T11" s="13"/>
      <c r="U11" s="13"/>
      <c r="V11" s="13"/>
      <c r="W11" s="13"/>
      <c r="X11" s="13"/>
      <c r="Y11" s="13"/>
      <c r="Z11" s="13"/>
      <c r="AA11" s="13"/>
    </row>
    <row r="12" spans="1:27" ht="15.7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50"/>
      <c r="T12" s="13"/>
      <c r="U12" s="13"/>
      <c r="V12" s="13"/>
      <c r="W12" s="13"/>
      <c r="X12" s="13"/>
      <c r="Y12" s="13"/>
      <c r="Z12" s="13"/>
      <c r="AA12" s="13"/>
    </row>
    <row r="13" spans="1:27" ht="15.7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50"/>
      <c r="T13" s="13"/>
      <c r="U13" s="13"/>
      <c r="V13" s="13"/>
      <c r="W13" s="13"/>
      <c r="X13" s="13"/>
      <c r="Y13" s="13"/>
      <c r="Z13" s="13"/>
      <c r="AA13" s="13"/>
    </row>
    <row r="14" spans="1:27" ht="15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50"/>
      <c r="T14" s="13"/>
      <c r="U14" s="13"/>
      <c r="V14" s="13"/>
      <c r="W14" s="13"/>
      <c r="X14" s="13"/>
      <c r="Y14" s="13"/>
      <c r="Z14" s="13"/>
      <c r="AA14" s="13"/>
    </row>
    <row r="15" spans="1:27" ht="15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50"/>
      <c r="T15" s="13"/>
      <c r="U15" s="13"/>
      <c r="V15" s="13"/>
      <c r="W15" s="13"/>
      <c r="X15" s="13"/>
      <c r="Y15" s="13"/>
      <c r="Z15" s="13"/>
      <c r="AA15" s="13"/>
    </row>
    <row r="16" spans="1:27" ht="15.7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50"/>
      <c r="T16" s="13"/>
      <c r="U16" s="13"/>
      <c r="V16" s="13"/>
      <c r="W16" s="13"/>
      <c r="X16" s="13"/>
      <c r="Y16" s="13"/>
      <c r="Z16" s="13"/>
      <c r="AA16" s="13"/>
    </row>
    <row r="17" spans="1:27" ht="15.7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50"/>
      <c r="T17" s="13"/>
      <c r="U17" s="13"/>
      <c r="V17" s="13"/>
      <c r="W17" s="13"/>
      <c r="X17" s="13"/>
      <c r="Y17" s="13"/>
      <c r="Z17" s="13"/>
      <c r="AA17" s="13"/>
    </row>
    <row r="18" spans="1:27" ht="15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50"/>
      <c r="T18" s="13"/>
      <c r="U18" s="13"/>
      <c r="V18" s="13"/>
      <c r="W18" s="13"/>
      <c r="X18" s="13"/>
      <c r="Y18" s="13"/>
      <c r="Z18" s="13"/>
      <c r="AA18" s="13"/>
    </row>
    <row r="19" spans="1:27" ht="15.7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50"/>
      <c r="T19" s="13"/>
      <c r="U19" s="13"/>
      <c r="V19" s="13"/>
      <c r="W19" s="13"/>
      <c r="X19" s="13"/>
      <c r="Y19" s="13"/>
      <c r="Z19" s="13"/>
      <c r="AA19" s="13"/>
    </row>
    <row r="20" spans="1:27" ht="15.7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50"/>
      <c r="T20" s="13"/>
      <c r="U20" s="13"/>
      <c r="V20" s="13"/>
      <c r="W20" s="13"/>
      <c r="X20" s="13"/>
      <c r="Y20" s="13"/>
      <c r="Z20" s="13"/>
      <c r="AA20" s="13"/>
    </row>
    <row r="21" spans="1:27" ht="15.7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50"/>
      <c r="T21" s="13"/>
      <c r="U21" s="13"/>
      <c r="V21" s="13"/>
      <c r="W21" s="13"/>
      <c r="X21" s="13"/>
      <c r="Y21" s="13"/>
      <c r="Z21" s="13"/>
      <c r="AA21" s="13"/>
    </row>
    <row r="22" spans="1:27" ht="15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50"/>
      <c r="T22" s="13"/>
      <c r="U22" s="13"/>
      <c r="V22" s="13"/>
      <c r="W22" s="13"/>
      <c r="X22" s="13"/>
      <c r="Y22" s="13"/>
      <c r="Z22" s="13"/>
      <c r="AA22" s="13"/>
    </row>
    <row r="23" spans="1:27" ht="15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50"/>
      <c r="T23" s="13"/>
      <c r="U23" s="13"/>
      <c r="V23" s="13"/>
      <c r="W23" s="13"/>
      <c r="X23" s="13"/>
      <c r="Y23" s="13"/>
      <c r="Z23" s="13"/>
      <c r="AA23" s="13"/>
    </row>
    <row r="24" spans="1:27" ht="15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50"/>
      <c r="T24" s="13"/>
      <c r="U24" s="13"/>
      <c r="V24" s="13"/>
      <c r="W24" s="13"/>
      <c r="X24" s="13"/>
      <c r="Y24" s="13"/>
      <c r="Z24" s="13"/>
      <c r="AA24" s="13"/>
    </row>
    <row r="25" spans="1:27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50"/>
      <c r="T25" s="13"/>
      <c r="U25" s="13"/>
      <c r="V25" s="13"/>
      <c r="W25" s="13"/>
      <c r="X25" s="13"/>
      <c r="Y25" s="13"/>
      <c r="Z25" s="13"/>
      <c r="AA25" s="13"/>
    </row>
    <row r="26" spans="1:27" ht="15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50"/>
      <c r="T26" s="13"/>
      <c r="U26" s="13"/>
      <c r="V26" s="13"/>
      <c r="W26" s="13"/>
      <c r="X26" s="13"/>
      <c r="Y26" s="13"/>
      <c r="Z26" s="13"/>
      <c r="AA26" s="13"/>
    </row>
    <row r="27" spans="1:27" ht="15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50"/>
      <c r="T27" s="13"/>
      <c r="U27" s="13"/>
      <c r="V27" s="13"/>
      <c r="W27" s="13"/>
      <c r="X27" s="13"/>
      <c r="Y27" s="13"/>
      <c r="Z27" s="13"/>
      <c r="AA27" s="13"/>
    </row>
    <row r="28" spans="1:27" ht="15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50"/>
      <c r="T28" s="13"/>
      <c r="U28" s="13"/>
      <c r="V28" s="13"/>
      <c r="W28" s="13"/>
      <c r="X28" s="13"/>
      <c r="Y28" s="13"/>
      <c r="Z28" s="13"/>
      <c r="AA28" s="13"/>
    </row>
    <row r="29" spans="1:27" ht="15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50"/>
      <c r="T29" s="13"/>
      <c r="U29" s="13"/>
      <c r="V29" s="13"/>
      <c r="W29" s="13"/>
      <c r="X29" s="13"/>
      <c r="Y29" s="13"/>
      <c r="Z29" s="13"/>
      <c r="AA29" s="13"/>
    </row>
    <row r="30" spans="1:27" ht="15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50"/>
      <c r="T30" s="13"/>
      <c r="U30" s="13"/>
      <c r="V30" s="13"/>
      <c r="W30" s="13"/>
      <c r="X30" s="13"/>
      <c r="Y30" s="13"/>
      <c r="Z30" s="13"/>
      <c r="AA30" s="13"/>
    </row>
    <row r="31" spans="1:27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50"/>
      <c r="T31" s="13"/>
      <c r="U31" s="13"/>
      <c r="V31" s="13"/>
      <c r="W31" s="13"/>
      <c r="X31" s="13"/>
      <c r="Y31" s="13"/>
      <c r="Z31" s="13"/>
      <c r="AA31" s="13"/>
    </row>
    <row r="32" spans="1:27" ht="15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50"/>
      <c r="T32" s="13"/>
      <c r="U32" s="13"/>
      <c r="V32" s="13"/>
      <c r="W32" s="13"/>
      <c r="X32" s="13"/>
      <c r="Y32" s="13"/>
      <c r="Z32" s="13"/>
      <c r="AA32" s="13"/>
    </row>
    <row r="33" spans="1:27" ht="15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50"/>
      <c r="T33" s="13"/>
      <c r="U33" s="13"/>
      <c r="V33" s="13"/>
      <c r="W33" s="13"/>
      <c r="X33" s="13"/>
      <c r="Y33" s="13"/>
      <c r="Z33" s="13"/>
      <c r="AA33" s="13"/>
    </row>
    <row r="34" spans="1:27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50"/>
      <c r="T34" s="13"/>
      <c r="U34" s="13"/>
      <c r="V34" s="13"/>
      <c r="W34" s="13"/>
      <c r="X34" s="13"/>
      <c r="Y34" s="13"/>
      <c r="Z34" s="13"/>
      <c r="AA34" s="13"/>
    </row>
    <row r="35" spans="1:27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50"/>
      <c r="T35" s="13"/>
      <c r="U35" s="13"/>
      <c r="V35" s="13"/>
      <c r="W35" s="13"/>
      <c r="X35" s="13"/>
      <c r="Y35" s="13"/>
      <c r="Z35" s="13"/>
      <c r="AA35" s="13"/>
    </row>
    <row r="36" spans="1:27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50"/>
      <c r="T36" s="13"/>
      <c r="U36" s="13"/>
      <c r="V36" s="13"/>
      <c r="W36" s="13"/>
      <c r="X36" s="13"/>
      <c r="Y36" s="13"/>
      <c r="Z36" s="13"/>
      <c r="AA36" s="13"/>
    </row>
    <row r="37" spans="1:27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50"/>
      <c r="T37" s="13"/>
      <c r="U37" s="13"/>
      <c r="V37" s="13"/>
      <c r="W37" s="13"/>
      <c r="X37" s="13"/>
      <c r="Y37" s="13"/>
      <c r="Z37" s="13"/>
      <c r="AA37" s="13"/>
    </row>
    <row r="38" spans="1:27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50"/>
      <c r="T38" s="13"/>
      <c r="U38" s="13"/>
      <c r="V38" s="13"/>
      <c r="W38" s="13"/>
      <c r="X38" s="13"/>
      <c r="Y38" s="13"/>
      <c r="Z38" s="13"/>
      <c r="AA38" s="13"/>
    </row>
    <row r="39" spans="1:27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50"/>
      <c r="T39" s="13"/>
      <c r="U39" s="13"/>
      <c r="V39" s="13"/>
      <c r="W39" s="13"/>
      <c r="X39" s="13"/>
      <c r="Y39" s="13"/>
      <c r="Z39" s="13"/>
      <c r="AA39" s="13"/>
    </row>
    <row r="40" spans="1:27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50"/>
      <c r="T40" s="13"/>
      <c r="U40" s="13"/>
      <c r="V40" s="13"/>
      <c r="W40" s="13"/>
      <c r="X40" s="13"/>
      <c r="Y40" s="13"/>
      <c r="Z40" s="13"/>
      <c r="AA40" s="13"/>
    </row>
    <row r="41" spans="1:27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50"/>
      <c r="T41" s="13"/>
      <c r="U41" s="13"/>
      <c r="V41" s="13"/>
      <c r="W41" s="13"/>
      <c r="X41" s="13"/>
      <c r="Y41" s="13"/>
      <c r="Z41" s="13"/>
      <c r="AA41" s="13"/>
    </row>
    <row r="42" spans="1:27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50"/>
      <c r="T42" s="13"/>
      <c r="U42" s="13"/>
      <c r="V42" s="13"/>
      <c r="W42" s="13"/>
      <c r="X42" s="13"/>
      <c r="Y42" s="13"/>
      <c r="Z42" s="13"/>
      <c r="AA42" s="13"/>
    </row>
    <row r="43" spans="1:27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50"/>
      <c r="T43" s="13"/>
      <c r="U43" s="13"/>
      <c r="V43" s="13"/>
      <c r="W43" s="13"/>
      <c r="X43" s="13"/>
      <c r="Y43" s="13"/>
      <c r="Z43" s="13"/>
      <c r="AA43" s="13"/>
    </row>
    <row r="44" spans="1:27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50"/>
      <c r="T44" s="13"/>
      <c r="U44" s="13"/>
      <c r="V44" s="13"/>
      <c r="W44" s="13"/>
      <c r="X44" s="13"/>
      <c r="Y44" s="13"/>
      <c r="Z44" s="13"/>
      <c r="AA44" s="13"/>
    </row>
    <row r="45" spans="1:27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50"/>
      <c r="T45" s="13"/>
      <c r="U45" s="13"/>
      <c r="V45" s="13"/>
      <c r="W45" s="13"/>
      <c r="X45" s="13"/>
      <c r="Y45" s="13"/>
      <c r="Z45" s="13"/>
      <c r="AA45" s="13"/>
    </row>
    <row r="46" spans="1:27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50"/>
      <c r="T46" s="13"/>
      <c r="U46" s="13"/>
      <c r="V46" s="13"/>
      <c r="W46" s="13"/>
      <c r="X46" s="13"/>
      <c r="Y46" s="13"/>
      <c r="Z46" s="13"/>
      <c r="AA46" s="13"/>
    </row>
    <row r="47" spans="1:27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50"/>
      <c r="T47" s="13"/>
      <c r="U47" s="13"/>
      <c r="V47" s="13"/>
      <c r="W47" s="13"/>
      <c r="X47" s="13"/>
      <c r="Y47" s="13"/>
      <c r="Z47" s="13"/>
      <c r="AA47" s="13"/>
    </row>
    <row r="48" spans="1:27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50"/>
      <c r="T48" s="13"/>
      <c r="U48" s="13"/>
      <c r="V48" s="13"/>
      <c r="W48" s="13"/>
      <c r="X48" s="13"/>
      <c r="Y48" s="13"/>
      <c r="Z48" s="13"/>
      <c r="AA48" s="13"/>
    </row>
    <row r="49" spans="1:27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50"/>
      <c r="T49" s="13"/>
      <c r="U49" s="13"/>
      <c r="V49" s="13"/>
      <c r="W49" s="13"/>
      <c r="X49" s="13"/>
      <c r="Y49" s="13"/>
      <c r="Z49" s="13"/>
      <c r="AA49" s="13"/>
    </row>
    <row r="50" spans="1:27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50"/>
      <c r="T50" s="13"/>
      <c r="U50" s="13"/>
      <c r="V50" s="13"/>
      <c r="W50" s="13"/>
      <c r="X50" s="13"/>
      <c r="Y50" s="13"/>
      <c r="Z50" s="13"/>
      <c r="AA50" s="13"/>
    </row>
    <row r="51" spans="1:27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50"/>
      <c r="T51" s="13"/>
      <c r="U51" s="13"/>
      <c r="V51" s="13"/>
      <c r="W51" s="13"/>
      <c r="X51" s="13"/>
      <c r="Y51" s="13"/>
      <c r="Z51" s="13"/>
      <c r="AA51" s="13"/>
    </row>
    <row r="52" spans="1:27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50"/>
      <c r="T52" s="13"/>
      <c r="U52" s="13"/>
      <c r="V52" s="13"/>
      <c r="W52" s="13"/>
      <c r="X52" s="13"/>
      <c r="Y52" s="13"/>
      <c r="Z52" s="13"/>
      <c r="AA52" s="13"/>
    </row>
    <row r="53" spans="1:27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50"/>
      <c r="T53" s="13"/>
      <c r="U53" s="13"/>
      <c r="V53" s="13"/>
      <c r="W53" s="13"/>
      <c r="X53" s="13"/>
      <c r="Y53" s="13"/>
      <c r="Z53" s="13"/>
      <c r="AA53" s="13"/>
    </row>
    <row r="54" spans="1:27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50"/>
      <c r="T54" s="13"/>
      <c r="U54" s="13"/>
      <c r="V54" s="13"/>
      <c r="W54" s="13"/>
      <c r="X54" s="13"/>
      <c r="Y54" s="13"/>
      <c r="Z54" s="13"/>
      <c r="AA54" s="13"/>
    </row>
    <row r="55" spans="1:27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50"/>
      <c r="T55" s="13"/>
      <c r="U55" s="13"/>
      <c r="V55" s="13"/>
      <c r="W55" s="13"/>
      <c r="X55" s="13"/>
      <c r="Y55" s="13"/>
      <c r="Z55" s="13"/>
      <c r="AA55" s="13"/>
    </row>
    <row r="56" spans="1:27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50"/>
      <c r="T56" s="13"/>
      <c r="U56" s="13"/>
      <c r="V56" s="13"/>
      <c r="W56" s="13"/>
      <c r="X56" s="13"/>
      <c r="Y56" s="13"/>
      <c r="Z56" s="13"/>
      <c r="AA56" s="13"/>
    </row>
    <row r="57" spans="1:27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50"/>
      <c r="T57" s="13"/>
      <c r="U57" s="13"/>
      <c r="V57" s="13"/>
      <c r="W57" s="13"/>
      <c r="X57" s="13"/>
      <c r="Y57" s="13"/>
      <c r="Z57" s="13"/>
      <c r="AA57" s="13"/>
    </row>
    <row r="58" spans="1:27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50"/>
      <c r="T58" s="13"/>
      <c r="U58" s="13"/>
      <c r="V58" s="13"/>
      <c r="W58" s="13"/>
      <c r="X58" s="13"/>
      <c r="Y58" s="13"/>
      <c r="Z58" s="13"/>
      <c r="AA58" s="13"/>
    </row>
    <row r="59" spans="1:27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50"/>
      <c r="T59" s="13"/>
      <c r="U59" s="13"/>
      <c r="V59" s="13"/>
      <c r="W59" s="13"/>
      <c r="X59" s="13"/>
      <c r="Y59" s="13"/>
      <c r="Z59" s="13"/>
      <c r="AA59" s="13"/>
    </row>
    <row r="60" spans="1:27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50"/>
      <c r="T60" s="13"/>
      <c r="U60" s="13"/>
      <c r="V60" s="13"/>
      <c r="W60" s="13"/>
      <c r="X60" s="13"/>
      <c r="Y60" s="13"/>
      <c r="Z60" s="13"/>
      <c r="AA60" s="13"/>
    </row>
    <row r="61" spans="1:27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50"/>
      <c r="T61" s="13"/>
      <c r="U61" s="13"/>
      <c r="V61" s="13"/>
      <c r="W61" s="13"/>
      <c r="X61" s="13"/>
      <c r="Y61" s="13"/>
      <c r="Z61" s="13"/>
      <c r="AA61" s="13"/>
    </row>
    <row r="62" spans="1:27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50"/>
      <c r="T62" s="13"/>
      <c r="U62" s="13"/>
      <c r="V62" s="13"/>
      <c r="W62" s="13"/>
      <c r="X62" s="13"/>
      <c r="Y62" s="13"/>
      <c r="Z62" s="13"/>
      <c r="AA62" s="13"/>
    </row>
    <row r="63" spans="1:27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50"/>
      <c r="T63" s="13"/>
      <c r="U63" s="13"/>
      <c r="V63" s="13"/>
      <c r="W63" s="13"/>
      <c r="X63" s="13"/>
      <c r="Y63" s="13"/>
      <c r="Z63" s="13"/>
      <c r="AA63" s="13"/>
    </row>
    <row r="64" spans="1:27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50"/>
      <c r="T64" s="13"/>
      <c r="U64" s="13"/>
      <c r="V64" s="13"/>
      <c r="W64" s="13"/>
      <c r="X64" s="13"/>
      <c r="Y64" s="13"/>
      <c r="Z64" s="13"/>
      <c r="AA64" s="13"/>
    </row>
    <row r="65" spans="1:27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50"/>
      <c r="T65" s="13"/>
      <c r="U65" s="13"/>
      <c r="V65" s="13"/>
      <c r="W65" s="13"/>
      <c r="X65" s="13"/>
      <c r="Y65" s="13"/>
      <c r="Z65" s="13"/>
      <c r="AA65" s="13"/>
    </row>
    <row r="66" spans="1:27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50"/>
      <c r="T66" s="13"/>
      <c r="U66" s="13"/>
      <c r="V66" s="13"/>
      <c r="W66" s="13"/>
      <c r="X66" s="13"/>
      <c r="Y66" s="13"/>
      <c r="Z66" s="13"/>
      <c r="AA66" s="13"/>
    </row>
    <row r="67" spans="1:27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50"/>
      <c r="T67" s="13"/>
      <c r="U67" s="13"/>
      <c r="V67" s="13"/>
      <c r="W67" s="13"/>
      <c r="X67" s="13"/>
      <c r="Y67" s="13"/>
      <c r="Z67" s="13"/>
      <c r="AA67" s="13"/>
    </row>
    <row r="68" spans="1:27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50"/>
      <c r="T68" s="13"/>
      <c r="U68" s="13"/>
      <c r="V68" s="13"/>
      <c r="W68" s="13"/>
      <c r="X68" s="13"/>
      <c r="Y68" s="13"/>
      <c r="Z68" s="13"/>
      <c r="AA68" s="13"/>
    </row>
    <row r="69" spans="1:27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50"/>
      <c r="T69" s="13"/>
      <c r="U69" s="13"/>
      <c r="V69" s="13"/>
      <c r="W69" s="13"/>
      <c r="X69" s="13"/>
      <c r="Y69" s="13"/>
      <c r="Z69" s="13"/>
      <c r="AA69" s="13"/>
    </row>
    <row r="70" spans="1:27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50"/>
      <c r="T70" s="13"/>
      <c r="U70" s="13"/>
      <c r="V70" s="13"/>
      <c r="W70" s="13"/>
      <c r="X70" s="13"/>
      <c r="Y70" s="13"/>
      <c r="Z70" s="13"/>
      <c r="AA70" s="13"/>
    </row>
    <row r="71" spans="1:27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50"/>
      <c r="T71" s="13"/>
      <c r="U71" s="13"/>
      <c r="V71" s="13"/>
      <c r="W71" s="13"/>
      <c r="X71" s="13"/>
      <c r="Y71" s="13"/>
      <c r="Z71" s="13"/>
      <c r="AA71" s="13"/>
    </row>
    <row r="72" spans="1:27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50"/>
      <c r="T72" s="13"/>
      <c r="U72" s="13"/>
      <c r="V72" s="13"/>
      <c r="W72" s="13"/>
      <c r="X72" s="13"/>
      <c r="Y72" s="13"/>
      <c r="Z72" s="13"/>
      <c r="AA72" s="13"/>
    </row>
    <row r="73" spans="1:27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50"/>
      <c r="T73" s="13"/>
      <c r="U73" s="13"/>
      <c r="V73" s="13"/>
      <c r="W73" s="13"/>
      <c r="X73" s="13"/>
      <c r="Y73" s="13"/>
      <c r="Z73" s="13"/>
      <c r="AA73" s="13"/>
    </row>
    <row r="74" spans="1:27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50"/>
      <c r="T74" s="13"/>
      <c r="U74" s="13"/>
      <c r="V74" s="13"/>
      <c r="W74" s="13"/>
      <c r="X74" s="13"/>
      <c r="Y74" s="13"/>
      <c r="Z74" s="13"/>
      <c r="AA74" s="13"/>
    </row>
    <row r="75" spans="1:27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50"/>
      <c r="T75" s="13"/>
      <c r="U75" s="13"/>
      <c r="V75" s="13"/>
      <c r="W75" s="13"/>
      <c r="X75" s="13"/>
      <c r="Y75" s="13"/>
      <c r="Z75" s="13"/>
      <c r="AA75" s="13"/>
    </row>
    <row r="76" spans="1:27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50"/>
      <c r="T76" s="13"/>
      <c r="U76" s="13"/>
      <c r="V76" s="13"/>
      <c r="W76" s="13"/>
      <c r="X76" s="13"/>
      <c r="Y76" s="13"/>
      <c r="Z76" s="13"/>
      <c r="AA76" s="13"/>
    </row>
    <row r="77" spans="1:27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50"/>
      <c r="T77" s="13"/>
      <c r="U77" s="13"/>
      <c r="V77" s="13"/>
      <c r="W77" s="13"/>
      <c r="X77" s="13"/>
      <c r="Y77" s="13"/>
      <c r="Z77" s="13"/>
      <c r="AA77" s="13"/>
    </row>
    <row r="78" spans="1:27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50"/>
      <c r="T78" s="13"/>
      <c r="U78" s="13"/>
      <c r="V78" s="13"/>
      <c r="W78" s="13"/>
      <c r="X78" s="13"/>
      <c r="Y78" s="13"/>
      <c r="Z78" s="13"/>
      <c r="AA78" s="13"/>
    </row>
    <row r="79" spans="1:27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50"/>
      <c r="T79" s="13"/>
      <c r="U79" s="13"/>
      <c r="V79" s="13"/>
      <c r="W79" s="13"/>
      <c r="X79" s="13"/>
      <c r="Y79" s="13"/>
      <c r="Z79" s="13"/>
      <c r="AA79" s="13"/>
    </row>
    <row r="80" spans="1:27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50"/>
      <c r="T80" s="13"/>
      <c r="U80" s="13"/>
      <c r="V80" s="13"/>
      <c r="W80" s="13"/>
      <c r="X80" s="13"/>
      <c r="Y80" s="13"/>
      <c r="Z80" s="13"/>
      <c r="AA80" s="13"/>
    </row>
    <row r="81" spans="1:27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50"/>
      <c r="T81" s="13"/>
      <c r="U81" s="13"/>
      <c r="V81" s="13"/>
      <c r="W81" s="13"/>
      <c r="X81" s="13"/>
      <c r="Y81" s="13"/>
      <c r="Z81" s="13"/>
      <c r="AA81" s="13"/>
    </row>
    <row r="82" spans="1:27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50"/>
      <c r="T82" s="13"/>
      <c r="U82" s="13"/>
      <c r="V82" s="13"/>
      <c r="W82" s="13"/>
      <c r="X82" s="13"/>
      <c r="Y82" s="13"/>
      <c r="Z82" s="13"/>
      <c r="AA82" s="13"/>
    </row>
    <row r="83" spans="1:27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50"/>
      <c r="T83" s="13"/>
      <c r="U83" s="13"/>
      <c r="V83" s="13"/>
      <c r="W83" s="13"/>
      <c r="X83" s="13"/>
      <c r="Y83" s="13"/>
      <c r="Z83" s="13"/>
      <c r="AA83" s="13"/>
    </row>
    <row r="84" spans="1:27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50"/>
      <c r="T84" s="13"/>
      <c r="U84" s="13"/>
      <c r="V84" s="13"/>
      <c r="W84" s="13"/>
      <c r="X84" s="13"/>
      <c r="Y84" s="13"/>
      <c r="Z84" s="13"/>
      <c r="AA84" s="13"/>
    </row>
    <row r="85" spans="1:27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50"/>
      <c r="T85" s="13"/>
      <c r="U85" s="13"/>
      <c r="V85" s="13"/>
      <c r="W85" s="13"/>
      <c r="X85" s="13"/>
      <c r="Y85" s="13"/>
      <c r="Z85" s="13"/>
      <c r="AA85" s="13"/>
    </row>
    <row r="86" spans="1:27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50"/>
      <c r="T86" s="13"/>
      <c r="U86" s="13"/>
      <c r="V86" s="13"/>
      <c r="W86" s="13"/>
      <c r="X86" s="13"/>
      <c r="Y86" s="13"/>
      <c r="Z86" s="13"/>
      <c r="AA86" s="13"/>
    </row>
    <row r="87" spans="1:27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50"/>
      <c r="T87" s="13"/>
      <c r="U87" s="13"/>
      <c r="V87" s="13"/>
      <c r="W87" s="13"/>
      <c r="X87" s="13"/>
      <c r="Y87" s="13"/>
      <c r="Z87" s="13"/>
      <c r="AA87" s="13"/>
    </row>
    <row r="88" spans="1:27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50"/>
      <c r="T88" s="13"/>
      <c r="U88" s="13"/>
      <c r="V88" s="13"/>
      <c r="W88" s="13"/>
      <c r="X88" s="13"/>
      <c r="Y88" s="13"/>
      <c r="Z88" s="13"/>
      <c r="AA88" s="13"/>
    </row>
    <row r="89" spans="1:27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50"/>
      <c r="T89" s="13"/>
      <c r="U89" s="13"/>
      <c r="V89" s="13"/>
      <c r="W89" s="13"/>
      <c r="X89" s="13"/>
      <c r="Y89" s="13"/>
      <c r="Z89" s="13"/>
      <c r="AA89" s="13"/>
    </row>
    <row r="90" spans="1:27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50"/>
      <c r="T90" s="13"/>
      <c r="U90" s="13"/>
      <c r="V90" s="13"/>
      <c r="W90" s="13"/>
      <c r="X90" s="13"/>
      <c r="Y90" s="13"/>
      <c r="Z90" s="13"/>
      <c r="AA90" s="13"/>
    </row>
    <row r="91" spans="1:27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50"/>
      <c r="T91" s="13"/>
      <c r="U91" s="13"/>
      <c r="V91" s="13"/>
      <c r="W91" s="13"/>
      <c r="X91" s="13"/>
      <c r="Y91" s="13"/>
      <c r="Z91" s="13"/>
      <c r="AA91" s="13"/>
    </row>
    <row r="92" spans="1:27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50"/>
      <c r="T92" s="13"/>
      <c r="U92" s="13"/>
      <c r="V92" s="13"/>
      <c r="W92" s="13"/>
      <c r="X92" s="13"/>
      <c r="Y92" s="13"/>
      <c r="Z92" s="13"/>
      <c r="AA92" s="13"/>
    </row>
    <row r="93" spans="1:27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50"/>
      <c r="T93" s="13"/>
      <c r="U93" s="13"/>
      <c r="V93" s="13"/>
      <c r="W93" s="13"/>
      <c r="X93" s="13"/>
      <c r="Y93" s="13"/>
      <c r="Z93" s="13"/>
      <c r="AA93" s="13"/>
    </row>
    <row r="94" spans="1:27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50"/>
      <c r="T94" s="13"/>
      <c r="U94" s="13"/>
      <c r="V94" s="13"/>
      <c r="W94" s="13"/>
      <c r="X94" s="13"/>
      <c r="Y94" s="13"/>
      <c r="Z94" s="13"/>
      <c r="AA94" s="13"/>
    </row>
    <row r="95" spans="1:27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50"/>
      <c r="T95" s="13"/>
      <c r="U95" s="13"/>
      <c r="V95" s="13"/>
      <c r="W95" s="13"/>
      <c r="X95" s="13"/>
      <c r="Y95" s="13"/>
      <c r="Z95" s="13"/>
      <c r="AA95" s="13"/>
    </row>
    <row r="96" spans="1:27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50"/>
      <c r="T96" s="13"/>
      <c r="U96" s="13"/>
      <c r="V96" s="13"/>
      <c r="W96" s="13"/>
      <c r="X96" s="13"/>
      <c r="Y96" s="13"/>
      <c r="Z96" s="13"/>
      <c r="AA96" s="13"/>
    </row>
    <row r="97" spans="1:27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50"/>
      <c r="T97" s="13"/>
      <c r="U97" s="13"/>
      <c r="V97" s="13"/>
      <c r="W97" s="13"/>
      <c r="X97" s="13"/>
      <c r="Y97" s="13"/>
      <c r="Z97" s="13"/>
      <c r="AA97" s="13"/>
    </row>
    <row r="98" spans="1:27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50"/>
      <c r="T98" s="13"/>
      <c r="U98" s="13"/>
      <c r="V98" s="13"/>
      <c r="W98" s="13"/>
      <c r="X98" s="13"/>
      <c r="Y98" s="13"/>
      <c r="Z98" s="13"/>
      <c r="AA98" s="13"/>
    </row>
    <row r="99" spans="1:27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50"/>
      <c r="T99" s="13"/>
      <c r="U99" s="13"/>
      <c r="V99" s="13"/>
      <c r="W99" s="13"/>
      <c r="X99" s="13"/>
      <c r="Y99" s="13"/>
      <c r="Z99" s="13"/>
      <c r="AA99" s="13"/>
    </row>
    <row r="100" spans="1:27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50"/>
      <c r="T100" s="13"/>
      <c r="U100" s="13"/>
      <c r="V100" s="13"/>
      <c r="W100" s="13"/>
      <c r="X100" s="13"/>
      <c r="Y100" s="13"/>
      <c r="Z100" s="13"/>
      <c r="AA100" s="13"/>
    </row>
    <row r="101" spans="1:27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50"/>
      <c r="T101" s="13"/>
      <c r="U101" s="13"/>
      <c r="V101" s="13"/>
      <c r="W101" s="13"/>
      <c r="X101" s="13"/>
      <c r="Y101" s="13"/>
      <c r="Z101" s="13"/>
      <c r="AA101" s="13"/>
    </row>
    <row r="102" spans="1:27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50"/>
      <c r="T102" s="13"/>
      <c r="U102" s="13"/>
      <c r="V102" s="13"/>
      <c r="W102" s="13"/>
      <c r="X102" s="13"/>
      <c r="Y102" s="13"/>
      <c r="Z102" s="13"/>
      <c r="AA102" s="13"/>
    </row>
    <row r="103" spans="1:27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50"/>
      <c r="T103" s="13"/>
      <c r="U103" s="13"/>
      <c r="V103" s="13"/>
      <c r="W103" s="13"/>
      <c r="X103" s="13"/>
      <c r="Y103" s="13"/>
      <c r="Z103" s="13"/>
      <c r="AA103" s="13"/>
    </row>
    <row r="104" spans="1:27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50"/>
      <c r="T104" s="13"/>
      <c r="U104" s="13"/>
      <c r="V104" s="13"/>
      <c r="W104" s="13"/>
      <c r="X104" s="13"/>
      <c r="Y104" s="13"/>
      <c r="Z104" s="13"/>
      <c r="AA104" s="13"/>
    </row>
    <row r="105" spans="1:27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50"/>
      <c r="T105" s="13"/>
      <c r="U105" s="13"/>
      <c r="V105" s="13"/>
      <c r="W105" s="13"/>
      <c r="X105" s="13"/>
      <c r="Y105" s="13"/>
      <c r="Z105" s="13"/>
      <c r="AA105" s="13"/>
    </row>
    <row r="106" spans="1:27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50"/>
      <c r="T106" s="13"/>
      <c r="U106" s="13"/>
      <c r="V106" s="13"/>
      <c r="W106" s="13"/>
      <c r="X106" s="13"/>
      <c r="Y106" s="13"/>
      <c r="Z106" s="13"/>
      <c r="AA106" s="13"/>
    </row>
    <row r="107" spans="1:27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50"/>
      <c r="T107" s="13"/>
      <c r="U107" s="13"/>
      <c r="V107" s="13"/>
      <c r="W107" s="13"/>
      <c r="X107" s="13"/>
      <c r="Y107" s="13"/>
      <c r="Z107" s="13"/>
      <c r="AA107" s="13"/>
    </row>
    <row r="108" spans="1:27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50"/>
      <c r="T108" s="13"/>
      <c r="U108" s="13"/>
      <c r="V108" s="13"/>
      <c r="W108" s="13"/>
      <c r="X108" s="13"/>
      <c r="Y108" s="13"/>
      <c r="Z108" s="13"/>
      <c r="AA108" s="13"/>
    </row>
    <row r="109" spans="1:27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50"/>
      <c r="T109" s="13"/>
      <c r="U109" s="13"/>
      <c r="V109" s="13"/>
      <c r="W109" s="13"/>
      <c r="X109" s="13"/>
      <c r="Y109" s="13"/>
      <c r="Z109" s="13"/>
      <c r="AA109" s="13"/>
    </row>
    <row r="110" spans="1:27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50"/>
      <c r="T110" s="13"/>
      <c r="U110" s="13"/>
      <c r="V110" s="13"/>
      <c r="W110" s="13"/>
      <c r="X110" s="13"/>
      <c r="Y110" s="13"/>
      <c r="Z110" s="13"/>
      <c r="AA110" s="13"/>
    </row>
    <row r="111" spans="1:27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50"/>
      <c r="T111" s="13"/>
      <c r="U111" s="13"/>
      <c r="V111" s="13"/>
      <c r="W111" s="13"/>
      <c r="X111" s="13"/>
      <c r="Y111" s="13"/>
      <c r="Z111" s="13"/>
      <c r="AA111" s="13"/>
    </row>
    <row r="112" spans="1:27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50"/>
      <c r="T112" s="13"/>
      <c r="U112" s="13"/>
      <c r="V112" s="13"/>
      <c r="W112" s="13"/>
      <c r="X112" s="13"/>
      <c r="Y112" s="13"/>
      <c r="Z112" s="13"/>
      <c r="AA112" s="13"/>
    </row>
    <row r="113" spans="1:27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50"/>
      <c r="T113" s="13"/>
      <c r="U113" s="13"/>
      <c r="V113" s="13"/>
      <c r="W113" s="13"/>
      <c r="X113" s="13"/>
      <c r="Y113" s="13"/>
      <c r="Z113" s="13"/>
      <c r="AA113" s="13"/>
    </row>
    <row r="114" spans="1:27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50"/>
      <c r="T114" s="13"/>
      <c r="U114" s="13"/>
      <c r="V114" s="13"/>
      <c r="W114" s="13"/>
      <c r="X114" s="13"/>
      <c r="Y114" s="13"/>
      <c r="Z114" s="13"/>
      <c r="AA114" s="13"/>
    </row>
    <row r="115" spans="1:27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50"/>
      <c r="T115" s="13"/>
      <c r="U115" s="13"/>
      <c r="V115" s="13"/>
      <c r="W115" s="13"/>
      <c r="X115" s="13"/>
      <c r="Y115" s="13"/>
      <c r="Z115" s="13"/>
      <c r="AA115" s="13"/>
    </row>
    <row r="116" spans="1:27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50"/>
      <c r="T116" s="13"/>
      <c r="U116" s="13"/>
      <c r="V116" s="13"/>
      <c r="W116" s="13"/>
      <c r="X116" s="13"/>
      <c r="Y116" s="13"/>
      <c r="Z116" s="13"/>
      <c r="AA116" s="13"/>
    </row>
    <row r="117" spans="1:27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50"/>
      <c r="T117" s="13"/>
      <c r="U117" s="13"/>
      <c r="V117" s="13"/>
      <c r="W117" s="13"/>
      <c r="X117" s="13"/>
      <c r="Y117" s="13"/>
      <c r="Z117" s="13"/>
      <c r="AA117" s="13"/>
    </row>
    <row r="118" spans="1:27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50"/>
      <c r="T118" s="13"/>
      <c r="U118" s="13"/>
      <c r="V118" s="13"/>
      <c r="W118" s="13"/>
      <c r="X118" s="13"/>
      <c r="Y118" s="13"/>
      <c r="Z118" s="13"/>
      <c r="AA118" s="13"/>
    </row>
    <row r="119" spans="1:27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50"/>
      <c r="T119" s="13"/>
      <c r="U119" s="13"/>
      <c r="V119" s="13"/>
      <c r="W119" s="13"/>
      <c r="X119" s="13"/>
      <c r="Y119" s="13"/>
      <c r="Z119" s="13"/>
      <c r="AA119" s="13"/>
    </row>
    <row r="120" spans="1:27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50"/>
      <c r="T120" s="13"/>
      <c r="U120" s="13"/>
      <c r="V120" s="13"/>
      <c r="W120" s="13"/>
      <c r="X120" s="13"/>
      <c r="Y120" s="13"/>
      <c r="Z120" s="13"/>
      <c r="AA120" s="13"/>
    </row>
    <row r="121" spans="1:27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50"/>
      <c r="T121" s="13"/>
      <c r="U121" s="13"/>
      <c r="V121" s="13"/>
      <c r="W121" s="13"/>
      <c r="X121" s="13"/>
      <c r="Y121" s="13"/>
      <c r="Z121" s="13"/>
      <c r="AA121" s="13"/>
    </row>
    <row r="122" spans="1:27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50"/>
      <c r="T122" s="13"/>
      <c r="U122" s="13"/>
      <c r="V122" s="13"/>
      <c r="W122" s="13"/>
      <c r="X122" s="13"/>
      <c r="Y122" s="13"/>
      <c r="Z122" s="13"/>
      <c r="AA122" s="13"/>
    </row>
    <row r="123" spans="1:27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50"/>
      <c r="T123" s="13"/>
      <c r="U123" s="13"/>
      <c r="V123" s="13"/>
      <c r="W123" s="13"/>
      <c r="X123" s="13"/>
      <c r="Y123" s="13"/>
      <c r="Z123" s="13"/>
      <c r="AA123" s="13"/>
    </row>
    <row r="124" spans="1:27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50"/>
      <c r="T124" s="13"/>
      <c r="U124" s="13"/>
      <c r="V124" s="13"/>
      <c r="W124" s="13"/>
      <c r="X124" s="13"/>
      <c r="Y124" s="13"/>
      <c r="Z124" s="13"/>
      <c r="AA124" s="13"/>
    </row>
    <row r="125" spans="1:27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50"/>
      <c r="T125" s="13"/>
      <c r="U125" s="13"/>
      <c r="V125" s="13"/>
      <c r="W125" s="13"/>
      <c r="X125" s="13"/>
      <c r="Y125" s="13"/>
      <c r="Z125" s="13"/>
      <c r="AA125" s="13"/>
    </row>
    <row r="126" spans="1:27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50"/>
      <c r="T126" s="13"/>
      <c r="U126" s="13"/>
      <c r="V126" s="13"/>
      <c r="W126" s="13"/>
      <c r="X126" s="13"/>
      <c r="Y126" s="13"/>
      <c r="Z126" s="13"/>
      <c r="AA126" s="13"/>
    </row>
    <row r="127" spans="1:27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50"/>
      <c r="T127" s="13"/>
      <c r="U127" s="13"/>
      <c r="V127" s="13"/>
      <c r="W127" s="13"/>
      <c r="X127" s="13"/>
      <c r="Y127" s="13"/>
      <c r="Z127" s="13"/>
      <c r="AA127" s="13"/>
    </row>
    <row r="128" spans="1:27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50"/>
      <c r="T128" s="13"/>
      <c r="U128" s="13"/>
      <c r="V128" s="13"/>
      <c r="W128" s="13"/>
      <c r="X128" s="13"/>
      <c r="Y128" s="13"/>
      <c r="Z128" s="13"/>
      <c r="AA128" s="13"/>
    </row>
    <row r="129" spans="1:27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50"/>
      <c r="T129" s="13"/>
      <c r="U129" s="13"/>
      <c r="V129" s="13"/>
      <c r="W129" s="13"/>
      <c r="X129" s="13"/>
      <c r="Y129" s="13"/>
      <c r="Z129" s="13"/>
      <c r="AA129" s="13"/>
    </row>
    <row r="130" spans="1:27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50"/>
      <c r="T130" s="13"/>
      <c r="U130" s="13"/>
      <c r="V130" s="13"/>
      <c r="W130" s="13"/>
      <c r="X130" s="13"/>
      <c r="Y130" s="13"/>
      <c r="Z130" s="13"/>
      <c r="AA130" s="13"/>
    </row>
    <row r="131" spans="1:27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50"/>
      <c r="T131" s="13"/>
      <c r="U131" s="13"/>
      <c r="V131" s="13"/>
      <c r="W131" s="13"/>
      <c r="X131" s="13"/>
      <c r="Y131" s="13"/>
      <c r="Z131" s="13"/>
      <c r="AA131" s="13"/>
    </row>
    <row r="132" spans="1:27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50"/>
      <c r="T132" s="13"/>
      <c r="U132" s="13"/>
      <c r="V132" s="13"/>
      <c r="W132" s="13"/>
      <c r="X132" s="13"/>
      <c r="Y132" s="13"/>
      <c r="Z132" s="13"/>
      <c r="AA132" s="13"/>
    </row>
    <row r="133" spans="1:27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50"/>
      <c r="T133" s="13"/>
      <c r="U133" s="13"/>
      <c r="V133" s="13"/>
      <c r="W133" s="13"/>
      <c r="X133" s="13"/>
      <c r="Y133" s="13"/>
      <c r="Z133" s="13"/>
      <c r="AA133" s="13"/>
    </row>
    <row r="134" spans="1:27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50"/>
      <c r="T134" s="13"/>
      <c r="U134" s="13"/>
      <c r="V134" s="13"/>
      <c r="W134" s="13"/>
      <c r="X134" s="13"/>
      <c r="Y134" s="13"/>
      <c r="Z134" s="13"/>
      <c r="AA134" s="13"/>
    </row>
    <row r="135" spans="1:27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50"/>
      <c r="T135" s="13"/>
      <c r="U135" s="13"/>
      <c r="V135" s="13"/>
      <c r="W135" s="13"/>
      <c r="X135" s="13"/>
      <c r="Y135" s="13"/>
      <c r="Z135" s="13"/>
      <c r="AA135" s="13"/>
    </row>
    <row r="136" spans="1:27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50"/>
      <c r="T136" s="13"/>
      <c r="U136" s="13"/>
      <c r="V136" s="13"/>
      <c r="W136" s="13"/>
      <c r="X136" s="13"/>
      <c r="Y136" s="13"/>
      <c r="Z136" s="13"/>
      <c r="AA136" s="13"/>
    </row>
    <row r="137" spans="1:27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50"/>
      <c r="T137" s="13"/>
      <c r="U137" s="13"/>
      <c r="V137" s="13"/>
      <c r="W137" s="13"/>
      <c r="X137" s="13"/>
      <c r="Y137" s="13"/>
      <c r="Z137" s="13"/>
      <c r="AA137" s="13"/>
    </row>
    <row r="138" spans="1:27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50"/>
      <c r="T138" s="13"/>
      <c r="U138" s="13"/>
      <c r="V138" s="13"/>
      <c r="W138" s="13"/>
      <c r="X138" s="13"/>
      <c r="Y138" s="13"/>
      <c r="Z138" s="13"/>
      <c r="AA138" s="13"/>
    </row>
    <row r="139" spans="1:27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50"/>
      <c r="T139" s="13"/>
      <c r="U139" s="13"/>
      <c r="V139" s="13"/>
      <c r="W139" s="13"/>
      <c r="X139" s="13"/>
      <c r="Y139" s="13"/>
      <c r="Z139" s="13"/>
      <c r="AA139" s="13"/>
    </row>
    <row r="140" spans="1:27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50"/>
      <c r="T140" s="13"/>
      <c r="U140" s="13"/>
      <c r="V140" s="13"/>
      <c r="W140" s="13"/>
      <c r="X140" s="13"/>
      <c r="Y140" s="13"/>
      <c r="Z140" s="13"/>
      <c r="AA140" s="13"/>
    </row>
    <row r="141" spans="1:27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50"/>
      <c r="T141" s="13"/>
      <c r="U141" s="13"/>
      <c r="V141" s="13"/>
      <c r="W141" s="13"/>
      <c r="X141" s="13"/>
      <c r="Y141" s="13"/>
      <c r="Z141" s="13"/>
      <c r="AA141" s="13"/>
    </row>
    <row r="142" spans="1:27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50"/>
      <c r="T142" s="13"/>
      <c r="U142" s="13"/>
      <c r="V142" s="13"/>
      <c r="W142" s="13"/>
      <c r="X142" s="13"/>
      <c r="Y142" s="13"/>
      <c r="Z142" s="13"/>
      <c r="AA142" s="13"/>
    </row>
    <row r="143" spans="1:27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50"/>
      <c r="T143" s="13"/>
      <c r="U143" s="13"/>
      <c r="V143" s="13"/>
      <c r="W143" s="13"/>
      <c r="X143" s="13"/>
      <c r="Y143" s="13"/>
      <c r="Z143" s="13"/>
      <c r="AA143" s="13"/>
    </row>
    <row r="144" spans="1:27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50"/>
      <c r="T144" s="13"/>
      <c r="U144" s="13"/>
      <c r="V144" s="13"/>
      <c r="W144" s="13"/>
      <c r="X144" s="13"/>
      <c r="Y144" s="13"/>
      <c r="Z144" s="13"/>
      <c r="AA144" s="13"/>
    </row>
    <row r="145" spans="1:27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50"/>
      <c r="T145" s="13"/>
      <c r="U145" s="13"/>
      <c r="V145" s="13"/>
      <c r="W145" s="13"/>
      <c r="X145" s="13"/>
      <c r="Y145" s="13"/>
      <c r="Z145" s="13"/>
      <c r="AA145" s="13"/>
    </row>
    <row r="146" spans="1:27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50"/>
      <c r="T146" s="13"/>
      <c r="U146" s="13"/>
      <c r="V146" s="13"/>
      <c r="W146" s="13"/>
      <c r="X146" s="13"/>
      <c r="Y146" s="13"/>
      <c r="Z146" s="13"/>
      <c r="AA146" s="13"/>
    </row>
    <row r="147" spans="1:27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50"/>
      <c r="T147" s="13"/>
      <c r="U147" s="13"/>
      <c r="V147" s="13"/>
      <c r="W147" s="13"/>
      <c r="X147" s="13"/>
      <c r="Y147" s="13"/>
      <c r="Z147" s="13"/>
      <c r="AA147" s="13"/>
    </row>
    <row r="148" spans="1:27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50"/>
      <c r="T148" s="13"/>
      <c r="U148" s="13"/>
      <c r="V148" s="13"/>
      <c r="W148" s="13"/>
      <c r="X148" s="13"/>
      <c r="Y148" s="13"/>
      <c r="Z148" s="13"/>
      <c r="AA148" s="13"/>
    </row>
    <row r="149" spans="1:27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50"/>
      <c r="T149" s="13"/>
      <c r="U149" s="13"/>
      <c r="V149" s="13"/>
      <c r="W149" s="13"/>
      <c r="X149" s="13"/>
      <c r="Y149" s="13"/>
      <c r="Z149" s="13"/>
      <c r="AA149" s="13"/>
    </row>
    <row r="150" spans="1:27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50"/>
      <c r="T150" s="13"/>
      <c r="U150" s="13"/>
      <c r="V150" s="13"/>
      <c r="W150" s="13"/>
      <c r="X150" s="13"/>
      <c r="Y150" s="13"/>
      <c r="Z150" s="13"/>
      <c r="AA150" s="13"/>
    </row>
    <row r="151" spans="1:27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50"/>
      <c r="T151" s="13"/>
      <c r="U151" s="13"/>
      <c r="V151" s="13"/>
      <c r="W151" s="13"/>
      <c r="X151" s="13"/>
      <c r="Y151" s="13"/>
      <c r="Z151" s="13"/>
      <c r="AA151" s="13"/>
    </row>
    <row r="152" spans="1:27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50"/>
      <c r="T152" s="13"/>
      <c r="U152" s="13"/>
      <c r="V152" s="13"/>
      <c r="W152" s="13"/>
      <c r="X152" s="13"/>
      <c r="Y152" s="13"/>
      <c r="Z152" s="13"/>
      <c r="AA152" s="13"/>
    </row>
    <row r="153" spans="1:27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50"/>
      <c r="T153" s="13"/>
      <c r="U153" s="13"/>
      <c r="V153" s="13"/>
      <c r="W153" s="13"/>
      <c r="X153" s="13"/>
      <c r="Y153" s="13"/>
      <c r="Z153" s="13"/>
      <c r="AA153" s="13"/>
    </row>
    <row r="154" spans="1:27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50"/>
      <c r="T154" s="13"/>
      <c r="U154" s="13"/>
      <c r="V154" s="13"/>
      <c r="W154" s="13"/>
      <c r="X154" s="13"/>
      <c r="Y154" s="13"/>
      <c r="Z154" s="13"/>
      <c r="AA154" s="13"/>
    </row>
    <row r="155" spans="1:27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50"/>
      <c r="T155" s="13"/>
      <c r="U155" s="13"/>
      <c r="V155" s="13"/>
      <c r="W155" s="13"/>
      <c r="X155" s="13"/>
      <c r="Y155" s="13"/>
      <c r="Z155" s="13"/>
      <c r="AA155" s="13"/>
    </row>
    <row r="156" spans="1:27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50"/>
      <c r="T156" s="13"/>
      <c r="U156" s="13"/>
      <c r="V156" s="13"/>
      <c r="W156" s="13"/>
      <c r="X156" s="13"/>
      <c r="Y156" s="13"/>
      <c r="Z156" s="13"/>
      <c r="AA156" s="13"/>
    </row>
    <row r="157" spans="1:27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50"/>
      <c r="T157" s="13"/>
      <c r="U157" s="13"/>
      <c r="V157" s="13"/>
      <c r="W157" s="13"/>
      <c r="X157" s="13"/>
      <c r="Y157" s="13"/>
      <c r="Z157" s="13"/>
      <c r="AA157" s="13"/>
    </row>
    <row r="158" spans="1:27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50"/>
      <c r="T158" s="13"/>
      <c r="U158" s="13"/>
      <c r="V158" s="13"/>
      <c r="W158" s="13"/>
      <c r="X158" s="13"/>
      <c r="Y158" s="13"/>
      <c r="Z158" s="13"/>
      <c r="AA158" s="13"/>
    </row>
    <row r="159" spans="1:27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50"/>
      <c r="T159" s="13"/>
      <c r="U159" s="13"/>
      <c r="V159" s="13"/>
      <c r="W159" s="13"/>
      <c r="X159" s="13"/>
      <c r="Y159" s="13"/>
      <c r="Z159" s="13"/>
      <c r="AA159" s="13"/>
    </row>
    <row r="160" spans="1:27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50"/>
      <c r="T160" s="13"/>
      <c r="U160" s="13"/>
      <c r="V160" s="13"/>
      <c r="W160" s="13"/>
      <c r="X160" s="13"/>
      <c r="Y160" s="13"/>
      <c r="Z160" s="13"/>
      <c r="AA160" s="13"/>
    </row>
    <row r="161" spans="1:27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50"/>
      <c r="T161" s="13"/>
      <c r="U161" s="13"/>
      <c r="V161" s="13"/>
      <c r="W161" s="13"/>
      <c r="X161" s="13"/>
      <c r="Y161" s="13"/>
      <c r="Z161" s="13"/>
      <c r="AA161" s="13"/>
    </row>
    <row r="162" spans="1:27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50"/>
      <c r="T162" s="13"/>
      <c r="U162" s="13"/>
      <c r="V162" s="13"/>
      <c r="W162" s="13"/>
      <c r="X162" s="13"/>
      <c r="Y162" s="13"/>
      <c r="Z162" s="13"/>
      <c r="AA162" s="13"/>
    </row>
    <row r="163" spans="1:27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50"/>
      <c r="T163" s="13"/>
      <c r="U163" s="13"/>
      <c r="V163" s="13"/>
      <c r="W163" s="13"/>
      <c r="X163" s="13"/>
      <c r="Y163" s="13"/>
      <c r="Z163" s="13"/>
      <c r="AA163" s="13"/>
    </row>
    <row r="164" spans="1:27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50"/>
      <c r="T164" s="13"/>
      <c r="U164" s="13"/>
      <c r="V164" s="13"/>
      <c r="W164" s="13"/>
      <c r="X164" s="13"/>
      <c r="Y164" s="13"/>
      <c r="Z164" s="13"/>
      <c r="AA164" s="13"/>
    </row>
    <row r="165" spans="1:27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50"/>
      <c r="T165" s="13"/>
      <c r="U165" s="13"/>
      <c r="V165" s="13"/>
      <c r="W165" s="13"/>
      <c r="X165" s="13"/>
      <c r="Y165" s="13"/>
      <c r="Z165" s="13"/>
      <c r="AA165" s="13"/>
    </row>
    <row r="166" spans="1:27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50"/>
      <c r="T166" s="13"/>
      <c r="U166" s="13"/>
      <c r="V166" s="13"/>
      <c r="W166" s="13"/>
      <c r="X166" s="13"/>
      <c r="Y166" s="13"/>
      <c r="Z166" s="13"/>
      <c r="AA166" s="13"/>
    </row>
    <row r="167" spans="1:27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50"/>
      <c r="T167" s="13"/>
      <c r="U167" s="13"/>
      <c r="V167" s="13"/>
      <c r="W167" s="13"/>
      <c r="X167" s="13"/>
      <c r="Y167" s="13"/>
      <c r="Z167" s="13"/>
      <c r="AA167" s="13"/>
    </row>
    <row r="168" spans="1:27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50"/>
      <c r="T168" s="13"/>
      <c r="U168" s="13"/>
      <c r="V168" s="13"/>
      <c r="W168" s="13"/>
      <c r="X168" s="13"/>
      <c r="Y168" s="13"/>
      <c r="Z168" s="13"/>
      <c r="AA168" s="13"/>
    </row>
    <row r="169" spans="1:27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50"/>
      <c r="T169" s="13"/>
      <c r="U169" s="13"/>
      <c r="V169" s="13"/>
      <c r="W169" s="13"/>
      <c r="X169" s="13"/>
      <c r="Y169" s="13"/>
      <c r="Z169" s="13"/>
      <c r="AA169" s="13"/>
    </row>
    <row r="170" spans="1:27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50"/>
      <c r="T170" s="13"/>
      <c r="U170" s="13"/>
      <c r="V170" s="13"/>
      <c r="W170" s="13"/>
      <c r="X170" s="13"/>
      <c r="Y170" s="13"/>
      <c r="Z170" s="13"/>
      <c r="AA170" s="13"/>
    </row>
    <row r="171" spans="1:27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50"/>
      <c r="T171" s="13"/>
      <c r="U171" s="13"/>
      <c r="V171" s="13"/>
      <c r="W171" s="13"/>
      <c r="X171" s="13"/>
      <c r="Y171" s="13"/>
      <c r="Z171" s="13"/>
      <c r="AA171" s="13"/>
    </row>
    <row r="172" spans="1:27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50"/>
      <c r="T172" s="13"/>
      <c r="U172" s="13"/>
      <c r="V172" s="13"/>
      <c r="W172" s="13"/>
      <c r="X172" s="13"/>
      <c r="Y172" s="13"/>
      <c r="Z172" s="13"/>
      <c r="AA172" s="13"/>
    </row>
    <row r="173" spans="1:27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50"/>
      <c r="T173" s="13"/>
      <c r="U173" s="13"/>
      <c r="V173" s="13"/>
      <c r="W173" s="13"/>
      <c r="X173" s="13"/>
      <c r="Y173" s="13"/>
      <c r="Z173" s="13"/>
      <c r="AA173" s="13"/>
    </row>
    <row r="174" spans="1:27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50"/>
      <c r="T174" s="13"/>
      <c r="U174" s="13"/>
      <c r="V174" s="13"/>
      <c r="W174" s="13"/>
      <c r="X174" s="13"/>
      <c r="Y174" s="13"/>
      <c r="Z174" s="13"/>
      <c r="AA174" s="13"/>
    </row>
    <row r="175" spans="1:27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50"/>
      <c r="T175" s="13"/>
      <c r="U175" s="13"/>
      <c r="V175" s="13"/>
      <c r="W175" s="13"/>
      <c r="X175" s="13"/>
      <c r="Y175" s="13"/>
      <c r="Z175" s="13"/>
      <c r="AA175" s="13"/>
    </row>
    <row r="176" spans="1:27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50"/>
      <c r="T176" s="13"/>
      <c r="U176" s="13"/>
      <c r="V176" s="13"/>
      <c r="W176" s="13"/>
      <c r="X176" s="13"/>
      <c r="Y176" s="13"/>
      <c r="Z176" s="13"/>
      <c r="AA176" s="13"/>
    </row>
    <row r="177" spans="1:27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50"/>
      <c r="T177" s="13"/>
      <c r="U177" s="13"/>
      <c r="V177" s="13"/>
      <c r="W177" s="13"/>
      <c r="X177" s="13"/>
      <c r="Y177" s="13"/>
      <c r="Z177" s="13"/>
      <c r="AA177" s="13"/>
    </row>
    <row r="178" spans="1:27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50"/>
      <c r="T178" s="13"/>
      <c r="U178" s="13"/>
      <c r="V178" s="13"/>
      <c r="W178" s="13"/>
      <c r="X178" s="13"/>
      <c r="Y178" s="13"/>
      <c r="Z178" s="13"/>
      <c r="AA178" s="13"/>
    </row>
    <row r="179" spans="1:27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50"/>
      <c r="T179" s="13"/>
      <c r="U179" s="13"/>
      <c r="V179" s="13"/>
      <c r="W179" s="13"/>
      <c r="X179" s="13"/>
      <c r="Y179" s="13"/>
      <c r="Z179" s="13"/>
      <c r="AA179" s="13"/>
    </row>
    <row r="180" spans="1:27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50"/>
      <c r="T180" s="13"/>
      <c r="U180" s="13"/>
      <c r="V180" s="13"/>
      <c r="W180" s="13"/>
      <c r="X180" s="13"/>
      <c r="Y180" s="13"/>
      <c r="Z180" s="13"/>
      <c r="AA180" s="13"/>
    </row>
    <row r="181" spans="1:27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50"/>
      <c r="T181" s="13"/>
      <c r="U181" s="13"/>
      <c r="V181" s="13"/>
      <c r="W181" s="13"/>
      <c r="X181" s="13"/>
      <c r="Y181" s="13"/>
      <c r="Z181" s="13"/>
      <c r="AA181" s="13"/>
    </row>
    <row r="182" spans="1:27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50"/>
      <c r="T182" s="13"/>
      <c r="U182" s="13"/>
      <c r="V182" s="13"/>
      <c r="W182" s="13"/>
      <c r="X182" s="13"/>
      <c r="Y182" s="13"/>
      <c r="Z182" s="13"/>
      <c r="AA182" s="13"/>
    </row>
    <row r="183" spans="1:27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50"/>
      <c r="T183" s="13"/>
      <c r="U183" s="13"/>
      <c r="V183" s="13"/>
      <c r="W183" s="13"/>
      <c r="X183" s="13"/>
      <c r="Y183" s="13"/>
      <c r="Z183" s="13"/>
      <c r="AA183" s="13"/>
    </row>
    <row r="184" spans="1:27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50"/>
      <c r="T184" s="13"/>
      <c r="U184" s="13"/>
      <c r="V184" s="13"/>
      <c r="W184" s="13"/>
      <c r="X184" s="13"/>
      <c r="Y184" s="13"/>
      <c r="Z184" s="13"/>
      <c r="AA184" s="13"/>
    </row>
    <row r="185" spans="1:27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50"/>
      <c r="T185" s="13"/>
      <c r="U185" s="13"/>
      <c r="V185" s="13"/>
      <c r="W185" s="13"/>
      <c r="X185" s="13"/>
      <c r="Y185" s="13"/>
      <c r="Z185" s="13"/>
      <c r="AA185" s="13"/>
    </row>
    <row r="186" spans="1:27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50"/>
      <c r="T186" s="13"/>
      <c r="U186" s="13"/>
      <c r="V186" s="13"/>
      <c r="W186" s="13"/>
      <c r="X186" s="13"/>
      <c r="Y186" s="13"/>
      <c r="Z186" s="13"/>
      <c r="AA186" s="13"/>
    </row>
    <row r="187" spans="1:27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50"/>
      <c r="T187" s="13"/>
      <c r="U187" s="13"/>
      <c r="V187" s="13"/>
      <c r="W187" s="13"/>
      <c r="X187" s="13"/>
      <c r="Y187" s="13"/>
      <c r="Z187" s="13"/>
      <c r="AA187" s="13"/>
    </row>
    <row r="188" spans="1:27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50"/>
      <c r="T188" s="13"/>
      <c r="U188" s="13"/>
      <c r="V188" s="13"/>
      <c r="W188" s="13"/>
      <c r="X188" s="13"/>
      <c r="Y188" s="13"/>
      <c r="Z188" s="13"/>
      <c r="AA188" s="13"/>
    </row>
    <row r="189" spans="1:27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50"/>
      <c r="T189" s="13"/>
      <c r="U189" s="13"/>
      <c r="V189" s="13"/>
      <c r="W189" s="13"/>
      <c r="X189" s="13"/>
      <c r="Y189" s="13"/>
      <c r="Z189" s="13"/>
      <c r="AA189" s="13"/>
    </row>
    <row r="190" spans="1:27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50"/>
      <c r="T190" s="13"/>
      <c r="U190" s="13"/>
      <c r="V190" s="13"/>
      <c r="W190" s="13"/>
      <c r="X190" s="13"/>
      <c r="Y190" s="13"/>
      <c r="Z190" s="13"/>
      <c r="AA190" s="13"/>
    </row>
    <row r="191" spans="1:27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50"/>
      <c r="T191" s="13"/>
      <c r="U191" s="13"/>
      <c r="V191" s="13"/>
      <c r="W191" s="13"/>
      <c r="X191" s="13"/>
      <c r="Y191" s="13"/>
      <c r="Z191" s="13"/>
      <c r="AA191" s="13"/>
    </row>
    <row r="192" spans="1:27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50"/>
      <c r="T192" s="13"/>
      <c r="U192" s="13"/>
      <c r="V192" s="13"/>
      <c r="W192" s="13"/>
      <c r="X192" s="13"/>
      <c r="Y192" s="13"/>
      <c r="Z192" s="13"/>
      <c r="AA192" s="13"/>
    </row>
    <row r="193" spans="1:27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50"/>
      <c r="T193" s="13"/>
      <c r="U193" s="13"/>
      <c r="V193" s="13"/>
      <c r="W193" s="13"/>
      <c r="X193" s="13"/>
      <c r="Y193" s="13"/>
      <c r="Z193" s="13"/>
      <c r="AA193" s="13"/>
    </row>
    <row r="194" spans="1:27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50"/>
      <c r="T194" s="13"/>
      <c r="U194" s="13"/>
      <c r="V194" s="13"/>
      <c r="W194" s="13"/>
      <c r="X194" s="13"/>
      <c r="Y194" s="13"/>
      <c r="Z194" s="13"/>
      <c r="AA194" s="13"/>
    </row>
    <row r="195" spans="1:27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50"/>
      <c r="T195" s="13"/>
      <c r="U195" s="13"/>
      <c r="V195" s="13"/>
      <c r="W195" s="13"/>
      <c r="X195" s="13"/>
      <c r="Y195" s="13"/>
      <c r="Z195" s="13"/>
      <c r="AA195" s="13"/>
    </row>
    <row r="196" spans="1:27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50"/>
      <c r="T196" s="13"/>
      <c r="U196" s="13"/>
      <c r="V196" s="13"/>
      <c r="W196" s="13"/>
      <c r="X196" s="13"/>
      <c r="Y196" s="13"/>
      <c r="Z196" s="13"/>
      <c r="AA196" s="13"/>
    </row>
    <row r="197" spans="1:27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50"/>
      <c r="T197" s="13"/>
      <c r="U197" s="13"/>
      <c r="V197" s="13"/>
      <c r="W197" s="13"/>
      <c r="X197" s="13"/>
      <c r="Y197" s="13"/>
      <c r="Z197" s="13"/>
      <c r="AA197" s="13"/>
    </row>
    <row r="198" spans="1:27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50"/>
      <c r="T198" s="13"/>
      <c r="U198" s="13"/>
      <c r="V198" s="13"/>
      <c r="W198" s="13"/>
      <c r="X198" s="13"/>
      <c r="Y198" s="13"/>
      <c r="Z198" s="13"/>
      <c r="AA198" s="13"/>
    </row>
    <row r="199" spans="1:27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50"/>
      <c r="T199" s="13"/>
      <c r="U199" s="13"/>
      <c r="V199" s="13"/>
      <c r="W199" s="13"/>
      <c r="X199" s="13"/>
      <c r="Y199" s="13"/>
      <c r="Z199" s="13"/>
      <c r="AA199" s="13"/>
    </row>
    <row r="200" spans="1:27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50"/>
      <c r="T200" s="13"/>
      <c r="U200" s="13"/>
      <c r="V200" s="13"/>
      <c r="W200" s="13"/>
      <c r="X200" s="13"/>
      <c r="Y200" s="13"/>
      <c r="Z200" s="13"/>
      <c r="AA200" s="13"/>
    </row>
    <row r="201" spans="1:27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50"/>
      <c r="T201" s="13"/>
      <c r="U201" s="13"/>
      <c r="V201" s="13"/>
      <c r="W201" s="13"/>
      <c r="X201" s="13"/>
      <c r="Y201" s="13"/>
      <c r="Z201" s="13"/>
      <c r="AA201" s="13"/>
    </row>
    <row r="202" spans="1:27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50"/>
      <c r="T202" s="13"/>
      <c r="U202" s="13"/>
      <c r="V202" s="13"/>
      <c r="W202" s="13"/>
      <c r="X202" s="13"/>
      <c r="Y202" s="13"/>
      <c r="Z202" s="13"/>
      <c r="AA202" s="13"/>
    </row>
    <row r="203" spans="1:27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50"/>
      <c r="T203" s="13"/>
      <c r="U203" s="13"/>
      <c r="V203" s="13"/>
      <c r="W203" s="13"/>
      <c r="X203" s="13"/>
      <c r="Y203" s="13"/>
      <c r="Z203" s="13"/>
      <c r="AA203" s="13"/>
    </row>
    <row r="204" spans="1:27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50"/>
      <c r="T204" s="13"/>
      <c r="U204" s="13"/>
      <c r="V204" s="13"/>
      <c r="W204" s="13"/>
      <c r="X204" s="13"/>
      <c r="Y204" s="13"/>
      <c r="Z204" s="13"/>
      <c r="AA204" s="13"/>
    </row>
    <row r="205" spans="1:27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50"/>
      <c r="T205" s="13"/>
      <c r="U205" s="13"/>
      <c r="V205" s="13"/>
      <c r="W205" s="13"/>
      <c r="X205" s="13"/>
      <c r="Y205" s="13"/>
      <c r="Z205" s="13"/>
      <c r="AA205" s="13"/>
    </row>
    <row r="206" spans="1:27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50"/>
      <c r="T206" s="13"/>
      <c r="U206" s="13"/>
      <c r="V206" s="13"/>
      <c r="W206" s="13"/>
      <c r="X206" s="13"/>
      <c r="Y206" s="13"/>
      <c r="Z206" s="13"/>
      <c r="AA206" s="13"/>
    </row>
    <row r="207" spans="1:27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50"/>
      <c r="T207" s="13"/>
      <c r="U207" s="13"/>
      <c r="V207" s="13"/>
      <c r="W207" s="13"/>
      <c r="X207" s="13"/>
      <c r="Y207" s="13"/>
      <c r="Z207" s="13"/>
      <c r="AA207" s="13"/>
    </row>
    <row r="208" spans="1:27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50"/>
      <c r="T208" s="13"/>
      <c r="U208" s="13"/>
      <c r="V208" s="13"/>
      <c r="W208" s="13"/>
      <c r="X208" s="13"/>
      <c r="Y208" s="13"/>
      <c r="Z208" s="13"/>
      <c r="AA208" s="13"/>
    </row>
    <row r="209" spans="1:27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50"/>
      <c r="T209" s="13"/>
      <c r="U209" s="13"/>
      <c r="V209" s="13"/>
      <c r="W209" s="13"/>
      <c r="X209" s="13"/>
      <c r="Y209" s="13"/>
      <c r="Z209" s="13"/>
      <c r="AA209" s="13"/>
    </row>
    <row r="210" spans="1:27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50"/>
      <c r="T210" s="13"/>
      <c r="U210" s="13"/>
      <c r="V210" s="13"/>
      <c r="W210" s="13"/>
      <c r="X210" s="13"/>
      <c r="Y210" s="13"/>
      <c r="Z210" s="13"/>
      <c r="AA210" s="13"/>
    </row>
    <row r="211" spans="1:27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50"/>
      <c r="T211" s="13"/>
      <c r="U211" s="13"/>
      <c r="V211" s="13"/>
      <c r="W211" s="13"/>
      <c r="X211" s="13"/>
      <c r="Y211" s="13"/>
      <c r="Z211" s="13"/>
      <c r="AA211" s="13"/>
    </row>
    <row r="212" spans="1:27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50"/>
      <c r="T212" s="13"/>
      <c r="U212" s="13"/>
      <c r="V212" s="13"/>
      <c r="W212" s="13"/>
      <c r="X212" s="13"/>
      <c r="Y212" s="13"/>
      <c r="Z212" s="13"/>
      <c r="AA212" s="13"/>
    </row>
    <row r="213" spans="1:27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50"/>
      <c r="T213" s="13"/>
      <c r="U213" s="13"/>
      <c r="V213" s="13"/>
      <c r="W213" s="13"/>
      <c r="X213" s="13"/>
      <c r="Y213" s="13"/>
      <c r="Z213" s="13"/>
      <c r="AA213" s="13"/>
    </row>
    <row r="214" spans="1:27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50"/>
      <c r="T214" s="13"/>
      <c r="U214" s="13"/>
      <c r="V214" s="13"/>
      <c r="W214" s="13"/>
      <c r="X214" s="13"/>
      <c r="Y214" s="13"/>
      <c r="Z214" s="13"/>
      <c r="AA214" s="13"/>
    </row>
    <row r="215" spans="1:27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50"/>
      <c r="T215" s="13"/>
      <c r="U215" s="13"/>
      <c r="V215" s="13"/>
      <c r="W215" s="13"/>
      <c r="X215" s="13"/>
      <c r="Y215" s="13"/>
      <c r="Z215" s="13"/>
      <c r="AA215" s="13"/>
    </row>
    <row r="216" spans="1:27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50"/>
      <c r="T216" s="13"/>
      <c r="U216" s="13"/>
      <c r="V216" s="13"/>
      <c r="W216" s="13"/>
      <c r="X216" s="13"/>
      <c r="Y216" s="13"/>
      <c r="Z216" s="13"/>
      <c r="AA216" s="13"/>
    </row>
    <row r="217" spans="1:27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50"/>
      <c r="T217" s="13"/>
      <c r="U217" s="13"/>
      <c r="V217" s="13"/>
      <c r="W217" s="13"/>
      <c r="X217" s="13"/>
      <c r="Y217" s="13"/>
      <c r="Z217" s="13"/>
      <c r="AA217" s="13"/>
    </row>
    <row r="218" spans="1:27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50"/>
      <c r="T218" s="13"/>
      <c r="U218" s="13"/>
      <c r="V218" s="13"/>
      <c r="W218" s="13"/>
      <c r="X218" s="13"/>
      <c r="Y218" s="13"/>
      <c r="Z218" s="13"/>
      <c r="AA218" s="13"/>
    </row>
    <row r="219" spans="1:27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50"/>
      <c r="T219" s="13"/>
      <c r="U219" s="13"/>
      <c r="V219" s="13"/>
      <c r="W219" s="13"/>
      <c r="X219" s="13"/>
      <c r="Y219" s="13"/>
      <c r="Z219" s="13"/>
      <c r="AA219" s="13"/>
    </row>
    <row r="220" spans="1:27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50"/>
      <c r="T220" s="13"/>
      <c r="U220" s="13"/>
      <c r="V220" s="13"/>
      <c r="W220" s="13"/>
      <c r="X220" s="13"/>
      <c r="Y220" s="13"/>
      <c r="Z220" s="13"/>
      <c r="AA220" s="13"/>
    </row>
    <row r="221" spans="1:27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50"/>
      <c r="T221" s="13"/>
      <c r="U221" s="13"/>
      <c r="V221" s="13"/>
      <c r="W221" s="13"/>
      <c r="X221" s="13"/>
      <c r="Y221" s="13"/>
      <c r="Z221" s="13"/>
      <c r="AA221" s="13"/>
    </row>
    <row r="222" spans="1:27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50"/>
      <c r="T222" s="13"/>
      <c r="U222" s="13"/>
      <c r="V222" s="13"/>
      <c r="W222" s="13"/>
      <c r="X222" s="13"/>
      <c r="Y222" s="13"/>
      <c r="Z222" s="13"/>
      <c r="AA222" s="13"/>
    </row>
    <row r="223" spans="1:27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50"/>
      <c r="T223" s="13"/>
      <c r="U223" s="13"/>
      <c r="V223" s="13"/>
      <c r="W223" s="13"/>
      <c r="X223" s="13"/>
      <c r="Y223" s="13"/>
      <c r="Z223" s="13"/>
      <c r="AA223" s="13"/>
    </row>
    <row r="224" spans="1:27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50"/>
      <c r="T224" s="13"/>
      <c r="U224" s="13"/>
      <c r="V224" s="13"/>
      <c r="W224" s="13"/>
      <c r="X224" s="13"/>
      <c r="Y224" s="13"/>
      <c r="Z224" s="13"/>
      <c r="AA224" s="13"/>
    </row>
    <row r="225" spans="1:27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50"/>
      <c r="T225" s="13"/>
      <c r="U225" s="13"/>
      <c r="V225" s="13"/>
      <c r="W225" s="13"/>
      <c r="X225" s="13"/>
      <c r="Y225" s="13"/>
      <c r="Z225" s="13"/>
      <c r="AA225" s="13"/>
    </row>
    <row r="226" spans="1:27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50"/>
      <c r="T226" s="13"/>
      <c r="U226" s="13"/>
      <c r="V226" s="13"/>
      <c r="W226" s="13"/>
      <c r="X226" s="13"/>
      <c r="Y226" s="13"/>
      <c r="Z226" s="13"/>
      <c r="AA226" s="13"/>
    </row>
    <row r="227" spans="1:27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50"/>
      <c r="T227" s="13"/>
      <c r="U227" s="13"/>
      <c r="V227" s="13"/>
      <c r="W227" s="13"/>
      <c r="X227" s="13"/>
      <c r="Y227" s="13"/>
      <c r="Z227" s="13"/>
      <c r="AA227" s="13"/>
    </row>
    <row r="228" spans="1:27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50"/>
      <c r="T228" s="13"/>
      <c r="U228" s="13"/>
      <c r="V228" s="13"/>
      <c r="W228" s="13"/>
      <c r="X228" s="13"/>
      <c r="Y228" s="13"/>
      <c r="Z228" s="13"/>
      <c r="AA228" s="13"/>
    </row>
    <row r="229" spans="1:27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50"/>
      <c r="T229" s="13"/>
      <c r="U229" s="13"/>
      <c r="V229" s="13"/>
      <c r="W229" s="13"/>
      <c r="X229" s="13"/>
      <c r="Y229" s="13"/>
      <c r="Z229" s="13"/>
      <c r="AA229" s="13"/>
    </row>
    <row r="230" spans="1:27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50"/>
      <c r="T230" s="13"/>
      <c r="U230" s="13"/>
      <c r="V230" s="13"/>
      <c r="W230" s="13"/>
      <c r="X230" s="13"/>
      <c r="Y230" s="13"/>
      <c r="Z230" s="13"/>
      <c r="AA230" s="13"/>
    </row>
    <row r="231" spans="1:27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50"/>
      <c r="T231" s="13"/>
      <c r="U231" s="13"/>
      <c r="V231" s="13"/>
      <c r="W231" s="13"/>
      <c r="X231" s="13"/>
      <c r="Y231" s="13"/>
      <c r="Z231" s="13"/>
      <c r="AA231" s="13"/>
    </row>
    <row r="232" spans="1:27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50"/>
      <c r="T232" s="13"/>
      <c r="U232" s="13"/>
      <c r="V232" s="13"/>
      <c r="W232" s="13"/>
      <c r="X232" s="13"/>
      <c r="Y232" s="13"/>
      <c r="Z232" s="13"/>
      <c r="AA232" s="13"/>
    </row>
    <row r="233" spans="1:27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50"/>
      <c r="T233" s="13"/>
      <c r="U233" s="13"/>
      <c r="V233" s="13"/>
      <c r="W233" s="13"/>
      <c r="X233" s="13"/>
      <c r="Y233" s="13"/>
      <c r="Z233" s="13"/>
      <c r="AA233" s="13"/>
    </row>
    <row r="234" spans="1:27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50"/>
      <c r="T234" s="13"/>
      <c r="U234" s="13"/>
      <c r="V234" s="13"/>
      <c r="W234" s="13"/>
      <c r="X234" s="13"/>
      <c r="Y234" s="13"/>
      <c r="Z234" s="13"/>
      <c r="AA234" s="13"/>
    </row>
    <row r="235" spans="1:27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50"/>
      <c r="T235" s="13"/>
      <c r="U235" s="13"/>
      <c r="V235" s="13"/>
      <c r="W235" s="13"/>
      <c r="X235" s="13"/>
      <c r="Y235" s="13"/>
      <c r="Z235" s="13"/>
      <c r="AA235" s="13"/>
    </row>
    <row r="236" spans="1:27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50"/>
      <c r="T236" s="13"/>
      <c r="U236" s="13"/>
      <c r="V236" s="13"/>
      <c r="W236" s="13"/>
      <c r="X236" s="13"/>
      <c r="Y236" s="13"/>
      <c r="Z236" s="13"/>
      <c r="AA236" s="13"/>
    </row>
    <row r="237" spans="1:27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50"/>
      <c r="T237" s="13"/>
      <c r="U237" s="13"/>
      <c r="V237" s="13"/>
      <c r="W237" s="13"/>
      <c r="X237" s="13"/>
      <c r="Y237" s="13"/>
      <c r="Z237" s="13"/>
      <c r="AA237" s="13"/>
    </row>
    <row r="238" spans="1:27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50"/>
      <c r="T238" s="13"/>
      <c r="U238" s="13"/>
      <c r="V238" s="13"/>
      <c r="W238" s="13"/>
      <c r="X238" s="13"/>
      <c r="Y238" s="13"/>
      <c r="Z238" s="13"/>
      <c r="AA238" s="13"/>
    </row>
    <row r="239" spans="1:27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50"/>
      <c r="T239" s="13"/>
      <c r="U239" s="13"/>
      <c r="V239" s="13"/>
      <c r="W239" s="13"/>
      <c r="X239" s="13"/>
      <c r="Y239" s="13"/>
      <c r="Z239" s="13"/>
      <c r="AA239" s="13"/>
    </row>
    <row r="240" spans="1:27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50"/>
      <c r="T240" s="13"/>
      <c r="U240" s="13"/>
      <c r="V240" s="13"/>
      <c r="W240" s="13"/>
      <c r="X240" s="13"/>
      <c r="Y240" s="13"/>
      <c r="Z240" s="13"/>
      <c r="AA240" s="13"/>
    </row>
    <row r="241" spans="1:27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50"/>
      <c r="T241" s="13"/>
      <c r="U241" s="13"/>
      <c r="V241" s="13"/>
      <c r="W241" s="13"/>
      <c r="X241" s="13"/>
      <c r="Y241" s="13"/>
      <c r="Z241" s="13"/>
      <c r="AA241" s="13"/>
    </row>
    <row r="242" spans="1:27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50"/>
      <c r="T242" s="13"/>
      <c r="U242" s="13"/>
      <c r="V242" s="13"/>
      <c r="W242" s="13"/>
      <c r="X242" s="13"/>
      <c r="Y242" s="13"/>
      <c r="Z242" s="13"/>
      <c r="AA242" s="13"/>
    </row>
    <row r="243" spans="1:27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50"/>
      <c r="T243" s="13"/>
      <c r="U243" s="13"/>
      <c r="V243" s="13"/>
      <c r="W243" s="13"/>
      <c r="X243" s="13"/>
      <c r="Y243" s="13"/>
      <c r="Z243" s="13"/>
      <c r="AA243" s="13"/>
    </row>
    <row r="244" spans="1:27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50"/>
      <c r="T244" s="13"/>
      <c r="U244" s="13"/>
      <c r="V244" s="13"/>
      <c r="W244" s="13"/>
      <c r="X244" s="13"/>
      <c r="Y244" s="13"/>
      <c r="Z244" s="13"/>
      <c r="AA244" s="13"/>
    </row>
    <row r="245" spans="1:27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50"/>
      <c r="T245" s="13"/>
      <c r="U245" s="13"/>
      <c r="V245" s="13"/>
      <c r="W245" s="13"/>
      <c r="X245" s="13"/>
      <c r="Y245" s="13"/>
      <c r="Z245" s="13"/>
      <c r="AA245" s="13"/>
    </row>
    <row r="246" spans="1:27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50"/>
      <c r="T246" s="13"/>
      <c r="U246" s="13"/>
      <c r="V246" s="13"/>
      <c r="W246" s="13"/>
      <c r="X246" s="13"/>
      <c r="Y246" s="13"/>
      <c r="Z246" s="13"/>
      <c r="AA246" s="13"/>
    </row>
    <row r="247" spans="1:27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50"/>
      <c r="T247" s="13"/>
      <c r="U247" s="13"/>
      <c r="V247" s="13"/>
      <c r="W247" s="13"/>
      <c r="X247" s="13"/>
      <c r="Y247" s="13"/>
      <c r="Z247" s="13"/>
      <c r="AA247" s="13"/>
    </row>
    <row r="248" spans="1:27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50"/>
      <c r="T248" s="13"/>
      <c r="U248" s="13"/>
      <c r="V248" s="13"/>
      <c r="W248" s="13"/>
      <c r="X248" s="13"/>
      <c r="Y248" s="13"/>
      <c r="Z248" s="13"/>
      <c r="AA248" s="13"/>
    </row>
    <row r="249" spans="1:27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50"/>
      <c r="T249" s="13"/>
      <c r="U249" s="13"/>
      <c r="V249" s="13"/>
      <c r="W249" s="13"/>
      <c r="X249" s="13"/>
      <c r="Y249" s="13"/>
      <c r="Z249" s="13"/>
      <c r="AA249" s="13"/>
    </row>
    <row r="250" spans="1:27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50"/>
      <c r="T250" s="13"/>
      <c r="U250" s="13"/>
      <c r="V250" s="13"/>
      <c r="W250" s="13"/>
      <c r="X250" s="13"/>
      <c r="Y250" s="13"/>
      <c r="Z250" s="13"/>
      <c r="AA250" s="13"/>
    </row>
    <row r="251" spans="1:27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50"/>
      <c r="T251" s="13"/>
      <c r="U251" s="13"/>
      <c r="V251" s="13"/>
      <c r="W251" s="13"/>
      <c r="X251" s="13"/>
      <c r="Y251" s="13"/>
      <c r="Z251" s="13"/>
      <c r="AA251" s="13"/>
    </row>
    <row r="252" spans="1:27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50"/>
      <c r="T252" s="13"/>
      <c r="U252" s="13"/>
      <c r="V252" s="13"/>
      <c r="W252" s="13"/>
      <c r="X252" s="13"/>
      <c r="Y252" s="13"/>
      <c r="Z252" s="13"/>
      <c r="AA252" s="13"/>
    </row>
    <row r="253" spans="1:27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50"/>
      <c r="T253" s="13"/>
      <c r="U253" s="13"/>
      <c r="V253" s="13"/>
      <c r="W253" s="13"/>
      <c r="X253" s="13"/>
      <c r="Y253" s="13"/>
      <c r="Z253" s="13"/>
      <c r="AA253" s="13"/>
    </row>
    <row r="254" spans="1:27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50"/>
      <c r="T254" s="13"/>
      <c r="U254" s="13"/>
      <c r="V254" s="13"/>
      <c r="W254" s="13"/>
      <c r="X254" s="13"/>
      <c r="Y254" s="13"/>
      <c r="Z254" s="13"/>
      <c r="AA254" s="13"/>
    </row>
    <row r="255" spans="1:27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50"/>
      <c r="T255" s="13"/>
      <c r="U255" s="13"/>
      <c r="V255" s="13"/>
      <c r="W255" s="13"/>
      <c r="X255" s="13"/>
      <c r="Y255" s="13"/>
      <c r="Z255" s="13"/>
      <c r="AA255" s="13"/>
    </row>
    <row r="256" spans="1:27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50"/>
      <c r="T256" s="13"/>
      <c r="U256" s="13"/>
      <c r="V256" s="13"/>
      <c r="W256" s="13"/>
      <c r="X256" s="13"/>
      <c r="Y256" s="13"/>
      <c r="Z256" s="13"/>
      <c r="AA256" s="13"/>
    </row>
    <row r="257" spans="1:27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50"/>
      <c r="T257" s="13"/>
      <c r="U257" s="13"/>
      <c r="V257" s="13"/>
      <c r="W257" s="13"/>
      <c r="X257" s="13"/>
      <c r="Y257" s="13"/>
      <c r="Z257" s="13"/>
      <c r="AA257" s="13"/>
    </row>
    <row r="258" spans="1:27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50"/>
      <c r="T258" s="13"/>
      <c r="U258" s="13"/>
      <c r="V258" s="13"/>
      <c r="W258" s="13"/>
      <c r="X258" s="13"/>
      <c r="Y258" s="13"/>
      <c r="Z258" s="13"/>
      <c r="AA258" s="13"/>
    </row>
    <row r="259" spans="1:27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50"/>
      <c r="T259" s="13"/>
      <c r="U259" s="13"/>
      <c r="V259" s="13"/>
      <c r="W259" s="13"/>
      <c r="X259" s="13"/>
      <c r="Y259" s="13"/>
      <c r="Z259" s="13"/>
      <c r="AA259" s="13"/>
    </row>
    <row r="260" spans="1:27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50"/>
      <c r="T260" s="13"/>
      <c r="U260" s="13"/>
      <c r="V260" s="13"/>
      <c r="W260" s="13"/>
      <c r="X260" s="13"/>
      <c r="Y260" s="13"/>
      <c r="Z260" s="13"/>
      <c r="AA260" s="13"/>
    </row>
    <row r="261" spans="1:27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50"/>
      <c r="T261" s="13"/>
      <c r="U261" s="13"/>
      <c r="V261" s="13"/>
      <c r="W261" s="13"/>
      <c r="X261" s="13"/>
      <c r="Y261" s="13"/>
      <c r="Z261" s="13"/>
      <c r="AA261" s="13"/>
    </row>
    <row r="262" spans="1:27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50"/>
      <c r="T262" s="13"/>
      <c r="U262" s="13"/>
      <c r="V262" s="13"/>
      <c r="W262" s="13"/>
      <c r="X262" s="13"/>
      <c r="Y262" s="13"/>
      <c r="Z262" s="13"/>
      <c r="AA262" s="13"/>
    </row>
    <row r="263" spans="1:27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50"/>
      <c r="T263" s="13"/>
      <c r="U263" s="13"/>
      <c r="V263" s="13"/>
      <c r="W263" s="13"/>
      <c r="X263" s="13"/>
      <c r="Y263" s="13"/>
      <c r="Z263" s="13"/>
      <c r="AA263" s="13"/>
    </row>
    <row r="264" spans="1:27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50"/>
      <c r="T264" s="13"/>
      <c r="U264" s="13"/>
      <c r="V264" s="13"/>
      <c r="W264" s="13"/>
      <c r="X264" s="13"/>
      <c r="Y264" s="13"/>
      <c r="Z264" s="13"/>
      <c r="AA264" s="13"/>
    </row>
    <row r="265" spans="1:27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50"/>
      <c r="T265" s="13"/>
      <c r="U265" s="13"/>
      <c r="V265" s="13"/>
      <c r="W265" s="13"/>
      <c r="X265" s="13"/>
      <c r="Y265" s="13"/>
      <c r="Z265" s="13"/>
      <c r="AA265" s="13"/>
    </row>
    <row r="266" spans="1:27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50"/>
      <c r="T266" s="13"/>
      <c r="U266" s="13"/>
      <c r="V266" s="13"/>
      <c r="W266" s="13"/>
      <c r="X266" s="13"/>
      <c r="Y266" s="13"/>
      <c r="Z266" s="13"/>
      <c r="AA266" s="13"/>
    </row>
    <row r="267" spans="1:27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50"/>
      <c r="T267" s="13"/>
      <c r="U267" s="13"/>
      <c r="V267" s="13"/>
      <c r="W267" s="13"/>
      <c r="X267" s="13"/>
      <c r="Y267" s="13"/>
      <c r="Z267" s="13"/>
      <c r="AA267" s="13"/>
    </row>
    <row r="268" spans="1:27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50"/>
      <c r="T268" s="13"/>
      <c r="U268" s="13"/>
      <c r="V268" s="13"/>
      <c r="W268" s="13"/>
      <c r="X268" s="13"/>
      <c r="Y268" s="13"/>
      <c r="Z268" s="13"/>
      <c r="AA268" s="13"/>
    </row>
    <row r="269" spans="1:27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50"/>
      <c r="T269" s="13"/>
      <c r="U269" s="13"/>
      <c r="V269" s="13"/>
      <c r="W269" s="13"/>
      <c r="X269" s="13"/>
      <c r="Y269" s="13"/>
      <c r="Z269" s="13"/>
      <c r="AA269" s="13"/>
    </row>
    <row r="270" spans="1:27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50"/>
      <c r="T270" s="13"/>
      <c r="U270" s="13"/>
      <c r="V270" s="13"/>
      <c r="W270" s="13"/>
      <c r="X270" s="13"/>
      <c r="Y270" s="13"/>
      <c r="Z270" s="13"/>
      <c r="AA270" s="13"/>
    </row>
    <row r="271" spans="1:27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50"/>
      <c r="T271" s="13"/>
      <c r="U271" s="13"/>
      <c r="V271" s="13"/>
      <c r="W271" s="13"/>
      <c r="X271" s="13"/>
      <c r="Y271" s="13"/>
      <c r="Z271" s="13"/>
      <c r="AA271" s="13"/>
    </row>
    <row r="272" spans="1:27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50"/>
      <c r="T272" s="13"/>
      <c r="U272" s="13"/>
      <c r="V272" s="13"/>
      <c r="W272" s="13"/>
      <c r="X272" s="13"/>
      <c r="Y272" s="13"/>
      <c r="Z272" s="13"/>
      <c r="AA272" s="13"/>
    </row>
    <row r="273" spans="1:27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50"/>
      <c r="T273" s="13"/>
      <c r="U273" s="13"/>
      <c r="V273" s="13"/>
      <c r="W273" s="13"/>
      <c r="X273" s="13"/>
      <c r="Y273" s="13"/>
      <c r="Z273" s="13"/>
      <c r="AA273" s="13"/>
    </row>
    <row r="274" spans="1:27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50"/>
      <c r="T274" s="13"/>
      <c r="U274" s="13"/>
      <c r="V274" s="13"/>
      <c r="W274" s="13"/>
      <c r="X274" s="13"/>
      <c r="Y274" s="13"/>
      <c r="Z274" s="13"/>
      <c r="AA274" s="13"/>
    </row>
    <row r="275" spans="1:27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50"/>
      <c r="T275" s="13"/>
      <c r="U275" s="13"/>
      <c r="V275" s="13"/>
      <c r="W275" s="13"/>
      <c r="X275" s="13"/>
      <c r="Y275" s="13"/>
      <c r="Z275" s="13"/>
      <c r="AA275" s="13"/>
    </row>
    <row r="276" spans="1:27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50"/>
      <c r="T276" s="13"/>
      <c r="U276" s="13"/>
      <c r="V276" s="13"/>
      <c r="W276" s="13"/>
      <c r="X276" s="13"/>
      <c r="Y276" s="13"/>
      <c r="Z276" s="13"/>
      <c r="AA276" s="13"/>
    </row>
    <row r="277" spans="1:27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50"/>
      <c r="T277" s="13"/>
      <c r="U277" s="13"/>
      <c r="V277" s="13"/>
      <c r="W277" s="13"/>
      <c r="X277" s="13"/>
      <c r="Y277" s="13"/>
      <c r="Z277" s="13"/>
      <c r="AA277" s="13"/>
    </row>
    <row r="278" spans="1:27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50"/>
      <c r="T278" s="13"/>
      <c r="U278" s="13"/>
      <c r="V278" s="13"/>
      <c r="W278" s="13"/>
      <c r="X278" s="13"/>
      <c r="Y278" s="13"/>
      <c r="Z278" s="13"/>
      <c r="AA278" s="13"/>
    </row>
    <row r="279" spans="1:27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50"/>
      <c r="T279" s="13"/>
      <c r="U279" s="13"/>
      <c r="V279" s="13"/>
      <c r="W279" s="13"/>
      <c r="X279" s="13"/>
      <c r="Y279" s="13"/>
      <c r="Z279" s="13"/>
      <c r="AA279" s="13"/>
    </row>
    <row r="280" spans="1:27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50"/>
      <c r="T280" s="13"/>
      <c r="U280" s="13"/>
      <c r="V280" s="13"/>
      <c r="W280" s="13"/>
      <c r="X280" s="13"/>
      <c r="Y280" s="13"/>
      <c r="Z280" s="13"/>
      <c r="AA280" s="13"/>
    </row>
    <row r="281" spans="1:27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50"/>
      <c r="T281" s="13"/>
      <c r="U281" s="13"/>
      <c r="V281" s="13"/>
      <c r="W281" s="13"/>
      <c r="X281" s="13"/>
      <c r="Y281" s="13"/>
      <c r="Z281" s="13"/>
      <c r="AA281" s="13"/>
    </row>
    <row r="282" spans="1:27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50"/>
      <c r="T282" s="13"/>
      <c r="U282" s="13"/>
      <c r="V282" s="13"/>
      <c r="W282" s="13"/>
      <c r="X282" s="13"/>
      <c r="Y282" s="13"/>
      <c r="Z282" s="13"/>
      <c r="AA282" s="13"/>
    </row>
    <row r="283" spans="1:27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50"/>
      <c r="T283" s="13"/>
      <c r="U283" s="13"/>
      <c r="V283" s="13"/>
      <c r="W283" s="13"/>
      <c r="X283" s="13"/>
      <c r="Y283" s="13"/>
      <c r="Z283" s="13"/>
      <c r="AA283" s="13"/>
    </row>
    <row r="284" spans="1:27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50"/>
      <c r="T284" s="13"/>
      <c r="U284" s="13"/>
      <c r="V284" s="13"/>
      <c r="W284" s="13"/>
      <c r="X284" s="13"/>
      <c r="Y284" s="13"/>
      <c r="Z284" s="13"/>
      <c r="AA284" s="13"/>
    </row>
    <row r="285" spans="1:27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50"/>
      <c r="T285" s="13"/>
      <c r="U285" s="13"/>
      <c r="V285" s="13"/>
      <c r="W285" s="13"/>
      <c r="X285" s="13"/>
      <c r="Y285" s="13"/>
      <c r="Z285" s="13"/>
      <c r="AA285" s="13"/>
    </row>
    <row r="286" spans="1:27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50"/>
      <c r="T286" s="13"/>
      <c r="U286" s="13"/>
      <c r="V286" s="13"/>
      <c r="W286" s="13"/>
      <c r="X286" s="13"/>
      <c r="Y286" s="13"/>
      <c r="Z286" s="13"/>
      <c r="AA286" s="13"/>
    </row>
    <row r="287" spans="1:27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50"/>
      <c r="T287" s="13"/>
      <c r="U287" s="13"/>
      <c r="V287" s="13"/>
      <c r="W287" s="13"/>
      <c r="X287" s="13"/>
      <c r="Y287" s="13"/>
      <c r="Z287" s="13"/>
      <c r="AA287" s="13"/>
    </row>
    <row r="288" spans="1:27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50"/>
      <c r="T288" s="13"/>
      <c r="U288" s="13"/>
      <c r="V288" s="13"/>
      <c r="W288" s="13"/>
      <c r="X288" s="13"/>
      <c r="Y288" s="13"/>
      <c r="Z288" s="13"/>
      <c r="AA288" s="13"/>
    </row>
    <row r="289" spans="1:27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50"/>
      <c r="T289" s="13"/>
      <c r="U289" s="13"/>
      <c r="V289" s="13"/>
      <c r="W289" s="13"/>
      <c r="X289" s="13"/>
      <c r="Y289" s="13"/>
      <c r="Z289" s="13"/>
      <c r="AA289" s="13"/>
    </row>
    <row r="290" spans="1:27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50"/>
      <c r="T290" s="13"/>
      <c r="U290" s="13"/>
      <c r="V290" s="13"/>
      <c r="W290" s="13"/>
      <c r="X290" s="13"/>
      <c r="Y290" s="13"/>
      <c r="Z290" s="13"/>
      <c r="AA290" s="13"/>
    </row>
    <row r="291" spans="1:27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50"/>
      <c r="T291" s="13"/>
      <c r="U291" s="13"/>
      <c r="V291" s="13"/>
      <c r="W291" s="13"/>
      <c r="X291" s="13"/>
      <c r="Y291" s="13"/>
      <c r="Z291" s="13"/>
      <c r="AA291" s="13"/>
    </row>
    <row r="292" spans="1:27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50"/>
      <c r="T292" s="13"/>
      <c r="U292" s="13"/>
      <c r="V292" s="13"/>
      <c r="W292" s="13"/>
      <c r="X292" s="13"/>
      <c r="Y292" s="13"/>
      <c r="Z292" s="13"/>
      <c r="AA292" s="13"/>
    </row>
    <row r="293" spans="1:27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50"/>
      <c r="T293" s="13"/>
      <c r="U293" s="13"/>
      <c r="V293" s="13"/>
      <c r="W293" s="13"/>
      <c r="X293" s="13"/>
      <c r="Y293" s="13"/>
      <c r="Z293" s="13"/>
      <c r="AA293" s="13"/>
    </row>
    <row r="294" spans="1:27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50"/>
      <c r="T294" s="13"/>
      <c r="U294" s="13"/>
      <c r="V294" s="13"/>
      <c r="W294" s="13"/>
      <c r="X294" s="13"/>
      <c r="Y294" s="13"/>
      <c r="Z294" s="13"/>
      <c r="AA294" s="13"/>
    </row>
    <row r="295" spans="1:27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50"/>
      <c r="T295" s="13"/>
      <c r="U295" s="13"/>
      <c r="V295" s="13"/>
      <c r="W295" s="13"/>
      <c r="X295" s="13"/>
      <c r="Y295" s="13"/>
      <c r="Z295" s="13"/>
      <c r="AA295" s="13"/>
    </row>
    <row r="296" spans="1:27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50"/>
      <c r="T296" s="13"/>
      <c r="U296" s="13"/>
      <c r="V296" s="13"/>
      <c r="W296" s="13"/>
      <c r="X296" s="13"/>
      <c r="Y296" s="13"/>
      <c r="Z296" s="13"/>
      <c r="AA296" s="13"/>
    </row>
    <row r="297" spans="1:27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50"/>
      <c r="T297" s="13"/>
      <c r="U297" s="13"/>
      <c r="V297" s="13"/>
      <c r="W297" s="13"/>
      <c r="X297" s="13"/>
      <c r="Y297" s="13"/>
      <c r="Z297" s="13"/>
      <c r="AA297" s="13"/>
    </row>
    <row r="298" spans="1:27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50"/>
      <c r="T298" s="13"/>
      <c r="U298" s="13"/>
      <c r="V298" s="13"/>
      <c r="W298" s="13"/>
      <c r="X298" s="13"/>
      <c r="Y298" s="13"/>
      <c r="Z298" s="13"/>
      <c r="AA298" s="13"/>
    </row>
    <row r="299" spans="1:27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50"/>
      <c r="T299" s="13"/>
      <c r="U299" s="13"/>
      <c r="V299" s="13"/>
      <c r="W299" s="13"/>
      <c r="X299" s="13"/>
      <c r="Y299" s="13"/>
      <c r="Z299" s="13"/>
      <c r="AA299" s="13"/>
    </row>
    <row r="300" spans="1:27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50"/>
      <c r="T300" s="13"/>
      <c r="U300" s="13"/>
      <c r="V300" s="13"/>
      <c r="W300" s="13"/>
      <c r="X300" s="13"/>
      <c r="Y300" s="13"/>
      <c r="Z300" s="13"/>
      <c r="AA300" s="13"/>
    </row>
    <row r="301" spans="1:27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50"/>
      <c r="T301" s="13"/>
      <c r="U301" s="13"/>
      <c r="V301" s="13"/>
      <c r="W301" s="13"/>
      <c r="X301" s="13"/>
      <c r="Y301" s="13"/>
      <c r="Z301" s="13"/>
      <c r="AA301" s="13"/>
    </row>
    <row r="302" spans="1:27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50"/>
      <c r="T302" s="13"/>
      <c r="U302" s="13"/>
      <c r="V302" s="13"/>
      <c r="W302" s="13"/>
      <c r="X302" s="13"/>
      <c r="Y302" s="13"/>
      <c r="Z302" s="13"/>
      <c r="AA302" s="13"/>
    </row>
    <row r="303" spans="1:27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50"/>
      <c r="T303" s="13"/>
      <c r="U303" s="13"/>
      <c r="V303" s="13"/>
      <c r="W303" s="13"/>
      <c r="X303" s="13"/>
      <c r="Y303" s="13"/>
      <c r="Z303" s="13"/>
      <c r="AA303" s="13"/>
    </row>
    <row r="304" spans="1:27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50"/>
      <c r="T304" s="13"/>
      <c r="U304" s="13"/>
      <c r="V304" s="13"/>
      <c r="W304" s="13"/>
      <c r="X304" s="13"/>
      <c r="Y304" s="13"/>
      <c r="Z304" s="13"/>
      <c r="AA304" s="13"/>
    </row>
    <row r="305" spans="1:27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50"/>
      <c r="T305" s="13"/>
      <c r="U305" s="13"/>
      <c r="V305" s="13"/>
      <c r="W305" s="13"/>
      <c r="X305" s="13"/>
      <c r="Y305" s="13"/>
      <c r="Z305" s="13"/>
      <c r="AA305" s="13"/>
    </row>
    <row r="306" spans="1:27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50"/>
      <c r="T306" s="13"/>
      <c r="U306" s="13"/>
      <c r="V306" s="13"/>
      <c r="W306" s="13"/>
      <c r="X306" s="13"/>
      <c r="Y306" s="13"/>
      <c r="Z306" s="13"/>
      <c r="AA306" s="13"/>
    </row>
    <row r="307" spans="1:27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50"/>
      <c r="T307" s="13"/>
      <c r="U307" s="13"/>
      <c r="V307" s="13"/>
      <c r="W307" s="13"/>
      <c r="X307" s="13"/>
      <c r="Y307" s="13"/>
      <c r="Z307" s="13"/>
      <c r="AA307" s="13"/>
    </row>
    <row r="308" spans="1:27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50"/>
      <c r="T308" s="13"/>
      <c r="U308" s="13"/>
      <c r="V308" s="13"/>
      <c r="W308" s="13"/>
      <c r="X308" s="13"/>
      <c r="Y308" s="13"/>
      <c r="Z308" s="13"/>
      <c r="AA308" s="13"/>
    </row>
    <row r="309" spans="1:27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50"/>
      <c r="T309" s="13"/>
      <c r="U309" s="13"/>
      <c r="V309" s="13"/>
      <c r="W309" s="13"/>
      <c r="X309" s="13"/>
      <c r="Y309" s="13"/>
      <c r="Z309" s="13"/>
      <c r="AA309" s="13"/>
    </row>
    <row r="310" spans="1:27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50"/>
      <c r="T310" s="13"/>
      <c r="U310" s="13"/>
      <c r="V310" s="13"/>
      <c r="W310" s="13"/>
      <c r="X310" s="13"/>
      <c r="Y310" s="13"/>
      <c r="Z310" s="13"/>
      <c r="AA310" s="13"/>
    </row>
    <row r="311" spans="1:27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50"/>
      <c r="T311" s="13"/>
      <c r="U311" s="13"/>
      <c r="V311" s="13"/>
      <c r="W311" s="13"/>
      <c r="X311" s="13"/>
      <c r="Y311" s="13"/>
      <c r="Z311" s="13"/>
      <c r="AA311" s="13"/>
    </row>
    <row r="312" spans="1:27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50"/>
      <c r="T312" s="13"/>
      <c r="U312" s="13"/>
      <c r="V312" s="13"/>
      <c r="W312" s="13"/>
      <c r="X312" s="13"/>
      <c r="Y312" s="13"/>
      <c r="Z312" s="13"/>
      <c r="AA312" s="13"/>
    </row>
    <row r="313" spans="1:27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50"/>
      <c r="T313" s="13"/>
      <c r="U313" s="13"/>
      <c r="V313" s="13"/>
      <c r="W313" s="13"/>
      <c r="X313" s="13"/>
      <c r="Y313" s="13"/>
      <c r="Z313" s="13"/>
      <c r="AA313" s="13"/>
    </row>
    <row r="314" spans="1:27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50"/>
      <c r="T314" s="13"/>
      <c r="U314" s="13"/>
      <c r="V314" s="13"/>
      <c r="W314" s="13"/>
      <c r="X314" s="13"/>
      <c r="Y314" s="13"/>
      <c r="Z314" s="13"/>
      <c r="AA314" s="13"/>
    </row>
    <row r="315" spans="1:27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50"/>
      <c r="T315" s="13"/>
      <c r="U315" s="13"/>
      <c r="V315" s="13"/>
      <c r="W315" s="13"/>
      <c r="X315" s="13"/>
      <c r="Y315" s="13"/>
      <c r="Z315" s="13"/>
      <c r="AA315" s="13"/>
    </row>
    <row r="316" spans="1:27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50"/>
      <c r="T316" s="13"/>
      <c r="U316" s="13"/>
      <c r="V316" s="13"/>
      <c r="W316" s="13"/>
      <c r="X316" s="13"/>
      <c r="Y316" s="13"/>
      <c r="Z316" s="13"/>
      <c r="AA316" s="13"/>
    </row>
    <row r="317" spans="1:27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50"/>
      <c r="T317" s="13"/>
      <c r="U317" s="13"/>
      <c r="V317" s="13"/>
      <c r="W317" s="13"/>
      <c r="X317" s="13"/>
      <c r="Y317" s="13"/>
      <c r="Z317" s="13"/>
      <c r="AA317" s="13"/>
    </row>
    <row r="318" spans="1:27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50"/>
      <c r="T318" s="13"/>
      <c r="U318" s="13"/>
      <c r="V318" s="13"/>
      <c r="W318" s="13"/>
      <c r="X318" s="13"/>
      <c r="Y318" s="13"/>
      <c r="Z318" s="13"/>
      <c r="AA318" s="13"/>
    </row>
    <row r="319" spans="1:27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50"/>
      <c r="T319" s="13"/>
      <c r="U319" s="13"/>
      <c r="V319" s="13"/>
      <c r="W319" s="13"/>
      <c r="X319" s="13"/>
      <c r="Y319" s="13"/>
      <c r="Z319" s="13"/>
      <c r="AA319" s="13"/>
    </row>
    <row r="320" spans="1:27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50"/>
      <c r="T320" s="13"/>
      <c r="U320" s="13"/>
      <c r="V320" s="13"/>
      <c r="W320" s="13"/>
      <c r="X320" s="13"/>
      <c r="Y320" s="13"/>
      <c r="Z320" s="13"/>
      <c r="AA320" s="13"/>
    </row>
    <row r="321" spans="1:27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50"/>
      <c r="T321" s="13"/>
      <c r="U321" s="13"/>
      <c r="V321" s="13"/>
      <c r="W321" s="13"/>
      <c r="X321" s="13"/>
      <c r="Y321" s="13"/>
      <c r="Z321" s="13"/>
      <c r="AA321" s="13"/>
    </row>
    <row r="322" spans="1:27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50"/>
      <c r="T322" s="13"/>
      <c r="U322" s="13"/>
      <c r="V322" s="13"/>
      <c r="W322" s="13"/>
      <c r="X322" s="13"/>
      <c r="Y322" s="13"/>
      <c r="Z322" s="13"/>
      <c r="AA322" s="13"/>
    </row>
    <row r="323" spans="1:27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50"/>
      <c r="T323" s="13"/>
      <c r="U323" s="13"/>
      <c r="V323" s="13"/>
      <c r="W323" s="13"/>
      <c r="X323" s="13"/>
      <c r="Y323" s="13"/>
      <c r="Z323" s="13"/>
      <c r="AA323" s="13"/>
    </row>
    <row r="324" spans="1:27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50"/>
      <c r="T324" s="13"/>
      <c r="U324" s="13"/>
      <c r="V324" s="13"/>
      <c r="W324" s="13"/>
      <c r="X324" s="13"/>
      <c r="Y324" s="13"/>
      <c r="Z324" s="13"/>
      <c r="AA324" s="13"/>
    </row>
    <row r="325" spans="1:27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50"/>
      <c r="T325" s="13"/>
      <c r="U325" s="13"/>
      <c r="V325" s="13"/>
      <c r="W325" s="13"/>
      <c r="X325" s="13"/>
      <c r="Y325" s="13"/>
      <c r="Z325" s="13"/>
      <c r="AA325" s="13"/>
    </row>
    <row r="326" spans="1:27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50"/>
      <c r="T326" s="13"/>
      <c r="U326" s="13"/>
      <c r="V326" s="13"/>
      <c r="W326" s="13"/>
      <c r="X326" s="13"/>
      <c r="Y326" s="13"/>
      <c r="Z326" s="13"/>
      <c r="AA326" s="13"/>
    </row>
    <row r="327" spans="1:27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50"/>
      <c r="T327" s="13"/>
      <c r="U327" s="13"/>
      <c r="V327" s="13"/>
      <c r="W327" s="13"/>
      <c r="X327" s="13"/>
      <c r="Y327" s="13"/>
      <c r="Z327" s="13"/>
      <c r="AA327" s="13"/>
    </row>
    <row r="328" spans="1:27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50"/>
      <c r="T328" s="13"/>
      <c r="U328" s="13"/>
      <c r="V328" s="13"/>
      <c r="W328" s="13"/>
      <c r="X328" s="13"/>
      <c r="Y328" s="13"/>
      <c r="Z328" s="13"/>
      <c r="AA328" s="13"/>
    </row>
    <row r="329" spans="1:27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50"/>
      <c r="T329" s="13"/>
      <c r="U329" s="13"/>
      <c r="V329" s="13"/>
      <c r="W329" s="13"/>
      <c r="X329" s="13"/>
      <c r="Y329" s="13"/>
      <c r="Z329" s="13"/>
      <c r="AA329" s="13"/>
    </row>
    <row r="330" spans="1:27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50"/>
      <c r="T330" s="13"/>
      <c r="U330" s="13"/>
      <c r="V330" s="13"/>
      <c r="W330" s="13"/>
      <c r="X330" s="13"/>
      <c r="Y330" s="13"/>
      <c r="Z330" s="13"/>
      <c r="AA330" s="13"/>
    </row>
    <row r="331" spans="1:27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50"/>
      <c r="T331" s="13"/>
      <c r="U331" s="13"/>
      <c r="V331" s="13"/>
      <c r="W331" s="13"/>
      <c r="X331" s="13"/>
      <c r="Y331" s="13"/>
      <c r="Z331" s="13"/>
      <c r="AA331" s="13"/>
    </row>
    <row r="332" spans="1:27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50"/>
      <c r="T332" s="13"/>
      <c r="U332" s="13"/>
      <c r="V332" s="13"/>
      <c r="W332" s="13"/>
      <c r="X332" s="13"/>
      <c r="Y332" s="13"/>
      <c r="Z332" s="13"/>
      <c r="AA332" s="13"/>
    </row>
    <row r="333" spans="1:27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50"/>
      <c r="T333" s="13"/>
      <c r="U333" s="13"/>
      <c r="V333" s="13"/>
      <c r="W333" s="13"/>
      <c r="X333" s="13"/>
      <c r="Y333" s="13"/>
      <c r="Z333" s="13"/>
      <c r="AA333" s="13"/>
    </row>
    <row r="334" spans="1:27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50"/>
      <c r="T334" s="13"/>
      <c r="U334" s="13"/>
      <c r="V334" s="13"/>
      <c r="W334" s="13"/>
      <c r="X334" s="13"/>
      <c r="Y334" s="13"/>
      <c r="Z334" s="13"/>
      <c r="AA334" s="13"/>
    </row>
    <row r="335" spans="1:27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50"/>
      <c r="T335" s="13"/>
      <c r="U335" s="13"/>
      <c r="V335" s="13"/>
      <c r="W335" s="13"/>
      <c r="X335" s="13"/>
      <c r="Y335" s="13"/>
      <c r="Z335" s="13"/>
      <c r="AA335" s="13"/>
    </row>
    <row r="336" spans="1:27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50"/>
      <c r="T336" s="13"/>
      <c r="U336" s="13"/>
      <c r="V336" s="13"/>
      <c r="W336" s="13"/>
      <c r="X336" s="13"/>
      <c r="Y336" s="13"/>
      <c r="Z336" s="13"/>
      <c r="AA336" s="13"/>
    </row>
    <row r="337" spans="1:27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50"/>
      <c r="T337" s="13"/>
      <c r="U337" s="13"/>
      <c r="V337" s="13"/>
      <c r="W337" s="13"/>
      <c r="X337" s="13"/>
      <c r="Y337" s="13"/>
      <c r="Z337" s="13"/>
      <c r="AA337" s="13"/>
    </row>
    <row r="338" spans="1:27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50"/>
      <c r="T338" s="13"/>
      <c r="U338" s="13"/>
      <c r="V338" s="13"/>
      <c r="W338" s="13"/>
      <c r="X338" s="13"/>
      <c r="Y338" s="13"/>
      <c r="Z338" s="13"/>
      <c r="AA338" s="13"/>
    </row>
    <row r="339" spans="1:27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50"/>
      <c r="T339" s="13"/>
      <c r="U339" s="13"/>
      <c r="V339" s="13"/>
      <c r="W339" s="13"/>
      <c r="X339" s="13"/>
      <c r="Y339" s="13"/>
      <c r="Z339" s="13"/>
      <c r="AA339" s="13"/>
    </row>
    <row r="340" spans="1:27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50"/>
      <c r="T340" s="13"/>
      <c r="U340" s="13"/>
      <c r="V340" s="13"/>
      <c r="W340" s="13"/>
      <c r="X340" s="13"/>
      <c r="Y340" s="13"/>
      <c r="Z340" s="13"/>
      <c r="AA340" s="13"/>
    </row>
    <row r="341" spans="1:27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50"/>
      <c r="T341" s="13"/>
      <c r="U341" s="13"/>
      <c r="V341" s="13"/>
      <c r="W341" s="13"/>
      <c r="X341" s="13"/>
      <c r="Y341" s="13"/>
      <c r="Z341" s="13"/>
      <c r="AA341" s="13"/>
    </row>
    <row r="342" spans="1:27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50"/>
      <c r="T342" s="13"/>
      <c r="U342" s="13"/>
      <c r="V342" s="13"/>
      <c r="W342" s="13"/>
      <c r="X342" s="13"/>
      <c r="Y342" s="13"/>
      <c r="Z342" s="13"/>
      <c r="AA342" s="13"/>
    </row>
    <row r="343" spans="1:27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50"/>
      <c r="T343" s="13"/>
      <c r="U343" s="13"/>
      <c r="V343" s="13"/>
      <c r="W343" s="13"/>
      <c r="X343" s="13"/>
      <c r="Y343" s="13"/>
      <c r="Z343" s="13"/>
      <c r="AA343" s="13"/>
    </row>
    <row r="344" spans="1:27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50"/>
      <c r="T344" s="13"/>
      <c r="U344" s="13"/>
      <c r="V344" s="13"/>
      <c r="W344" s="13"/>
      <c r="X344" s="13"/>
      <c r="Y344" s="13"/>
      <c r="Z344" s="13"/>
      <c r="AA344" s="13"/>
    </row>
    <row r="345" spans="1:27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50"/>
      <c r="T345" s="13"/>
      <c r="U345" s="13"/>
      <c r="V345" s="13"/>
      <c r="W345" s="13"/>
      <c r="X345" s="13"/>
      <c r="Y345" s="13"/>
      <c r="Z345" s="13"/>
      <c r="AA345" s="13"/>
    </row>
    <row r="346" spans="1:27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50"/>
      <c r="T346" s="13"/>
      <c r="U346" s="13"/>
      <c r="V346" s="13"/>
      <c r="W346" s="13"/>
      <c r="X346" s="13"/>
      <c r="Y346" s="13"/>
      <c r="Z346" s="13"/>
      <c r="AA346" s="13"/>
    </row>
    <row r="347" spans="1:27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50"/>
      <c r="T347" s="13"/>
      <c r="U347" s="13"/>
      <c r="V347" s="13"/>
      <c r="W347" s="13"/>
      <c r="X347" s="13"/>
      <c r="Y347" s="13"/>
      <c r="Z347" s="13"/>
      <c r="AA347" s="13"/>
    </row>
    <row r="348" spans="1:27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50"/>
      <c r="T348" s="13"/>
      <c r="U348" s="13"/>
      <c r="V348" s="13"/>
      <c r="W348" s="13"/>
      <c r="X348" s="13"/>
      <c r="Y348" s="13"/>
      <c r="Z348" s="13"/>
      <c r="AA348" s="13"/>
    </row>
    <row r="349" spans="1:27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50"/>
      <c r="T349" s="13"/>
      <c r="U349" s="13"/>
      <c r="V349" s="13"/>
      <c r="W349" s="13"/>
      <c r="X349" s="13"/>
      <c r="Y349" s="13"/>
      <c r="Z349" s="13"/>
      <c r="AA349" s="13"/>
    </row>
    <row r="350" spans="1:27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50"/>
      <c r="T350" s="13"/>
      <c r="U350" s="13"/>
      <c r="V350" s="13"/>
      <c r="W350" s="13"/>
      <c r="X350" s="13"/>
      <c r="Y350" s="13"/>
      <c r="Z350" s="13"/>
      <c r="AA350" s="13"/>
    </row>
    <row r="351" spans="1:27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50"/>
      <c r="T351" s="13"/>
      <c r="U351" s="13"/>
      <c r="V351" s="13"/>
      <c r="W351" s="13"/>
      <c r="X351" s="13"/>
      <c r="Y351" s="13"/>
      <c r="Z351" s="13"/>
      <c r="AA351" s="13"/>
    </row>
    <row r="352" spans="1:27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50"/>
      <c r="T352" s="13"/>
      <c r="U352" s="13"/>
      <c r="V352" s="13"/>
      <c r="W352" s="13"/>
      <c r="X352" s="13"/>
      <c r="Y352" s="13"/>
      <c r="Z352" s="13"/>
      <c r="AA352" s="13"/>
    </row>
    <row r="353" spans="1:27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50"/>
      <c r="T353" s="13"/>
      <c r="U353" s="13"/>
      <c r="V353" s="13"/>
      <c r="W353" s="13"/>
      <c r="X353" s="13"/>
      <c r="Y353" s="13"/>
      <c r="Z353" s="13"/>
      <c r="AA353" s="13"/>
    </row>
    <row r="354" spans="1:27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50"/>
      <c r="T354" s="13"/>
      <c r="U354" s="13"/>
      <c r="V354" s="13"/>
      <c r="W354" s="13"/>
      <c r="X354" s="13"/>
      <c r="Y354" s="13"/>
      <c r="Z354" s="13"/>
      <c r="AA354" s="13"/>
    </row>
    <row r="355" spans="1:27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50"/>
      <c r="T355" s="13"/>
      <c r="U355" s="13"/>
      <c r="V355" s="13"/>
      <c r="W355" s="13"/>
      <c r="X355" s="13"/>
      <c r="Y355" s="13"/>
      <c r="Z355" s="13"/>
      <c r="AA355" s="13"/>
    </row>
    <row r="356" spans="1:27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50"/>
      <c r="T356" s="13"/>
      <c r="U356" s="13"/>
      <c r="V356" s="13"/>
      <c r="W356" s="13"/>
      <c r="X356" s="13"/>
      <c r="Y356" s="13"/>
      <c r="Z356" s="13"/>
      <c r="AA356" s="13"/>
    </row>
    <row r="357" spans="1:27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50"/>
      <c r="T357" s="13"/>
      <c r="U357" s="13"/>
      <c r="V357" s="13"/>
      <c r="W357" s="13"/>
      <c r="X357" s="13"/>
      <c r="Y357" s="13"/>
      <c r="Z357" s="13"/>
      <c r="AA357" s="13"/>
    </row>
    <row r="358" spans="1:27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50"/>
      <c r="T358" s="13"/>
      <c r="U358" s="13"/>
      <c r="V358" s="13"/>
      <c r="W358" s="13"/>
      <c r="X358" s="13"/>
      <c r="Y358" s="13"/>
      <c r="Z358" s="13"/>
      <c r="AA358" s="13"/>
    </row>
    <row r="359" spans="1:27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50"/>
      <c r="T359" s="13"/>
      <c r="U359" s="13"/>
      <c r="V359" s="13"/>
      <c r="W359" s="13"/>
      <c r="X359" s="13"/>
      <c r="Y359" s="13"/>
      <c r="Z359" s="13"/>
      <c r="AA359" s="13"/>
    </row>
    <row r="360" spans="1:27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50"/>
      <c r="T360" s="13"/>
      <c r="U360" s="13"/>
      <c r="V360" s="13"/>
      <c r="W360" s="13"/>
      <c r="X360" s="13"/>
      <c r="Y360" s="13"/>
      <c r="Z360" s="13"/>
      <c r="AA360" s="13"/>
    </row>
    <row r="361" spans="1:27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50"/>
      <c r="T361" s="13"/>
      <c r="U361" s="13"/>
      <c r="V361" s="13"/>
      <c r="W361" s="13"/>
      <c r="X361" s="13"/>
      <c r="Y361" s="13"/>
      <c r="Z361" s="13"/>
      <c r="AA361" s="13"/>
    </row>
    <row r="362" spans="1:27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50"/>
      <c r="T362" s="13"/>
      <c r="U362" s="13"/>
      <c r="V362" s="13"/>
      <c r="W362" s="13"/>
      <c r="X362" s="13"/>
      <c r="Y362" s="13"/>
      <c r="Z362" s="13"/>
      <c r="AA362" s="13"/>
    </row>
    <row r="363" spans="1:27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50"/>
      <c r="T363" s="13"/>
      <c r="U363" s="13"/>
      <c r="V363" s="13"/>
      <c r="W363" s="13"/>
      <c r="X363" s="13"/>
      <c r="Y363" s="13"/>
      <c r="Z363" s="13"/>
      <c r="AA363" s="13"/>
    </row>
    <row r="364" spans="1:27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50"/>
      <c r="T364" s="13"/>
      <c r="U364" s="13"/>
      <c r="V364" s="13"/>
      <c r="W364" s="13"/>
      <c r="X364" s="13"/>
      <c r="Y364" s="13"/>
      <c r="Z364" s="13"/>
      <c r="AA364" s="13"/>
    </row>
    <row r="365" spans="1:27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50"/>
      <c r="T365" s="13"/>
      <c r="U365" s="13"/>
      <c r="V365" s="13"/>
      <c r="W365" s="13"/>
      <c r="X365" s="13"/>
      <c r="Y365" s="13"/>
      <c r="Z365" s="13"/>
      <c r="AA365" s="13"/>
    </row>
    <row r="366" spans="1:27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50"/>
      <c r="T366" s="13"/>
      <c r="U366" s="13"/>
      <c r="V366" s="13"/>
      <c r="W366" s="13"/>
      <c r="X366" s="13"/>
      <c r="Y366" s="13"/>
      <c r="Z366" s="13"/>
      <c r="AA366" s="13"/>
    </row>
    <row r="367" spans="1:27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50"/>
      <c r="T367" s="13"/>
      <c r="U367" s="13"/>
      <c r="V367" s="13"/>
      <c r="W367" s="13"/>
      <c r="X367" s="13"/>
      <c r="Y367" s="13"/>
      <c r="Z367" s="13"/>
      <c r="AA367" s="13"/>
    </row>
    <row r="368" spans="1:27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50"/>
      <c r="T368" s="13"/>
      <c r="U368" s="13"/>
      <c r="V368" s="13"/>
      <c r="W368" s="13"/>
      <c r="X368" s="13"/>
      <c r="Y368" s="13"/>
      <c r="Z368" s="13"/>
      <c r="AA368" s="13"/>
    </row>
    <row r="369" spans="1:27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50"/>
      <c r="T369" s="13"/>
      <c r="U369" s="13"/>
      <c r="V369" s="13"/>
      <c r="W369" s="13"/>
      <c r="X369" s="13"/>
      <c r="Y369" s="13"/>
      <c r="Z369" s="13"/>
      <c r="AA369" s="13"/>
    </row>
    <row r="370" spans="1:27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50"/>
      <c r="T370" s="13"/>
      <c r="U370" s="13"/>
      <c r="V370" s="13"/>
      <c r="W370" s="13"/>
      <c r="X370" s="13"/>
      <c r="Y370" s="13"/>
      <c r="Z370" s="13"/>
      <c r="AA370" s="13"/>
    </row>
    <row r="371" spans="1:27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50"/>
      <c r="T371" s="13"/>
      <c r="U371" s="13"/>
      <c r="V371" s="13"/>
      <c r="W371" s="13"/>
      <c r="X371" s="13"/>
      <c r="Y371" s="13"/>
      <c r="Z371" s="13"/>
      <c r="AA371" s="13"/>
    </row>
    <row r="372" spans="1:27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50"/>
      <c r="T372" s="13"/>
      <c r="U372" s="13"/>
      <c r="V372" s="13"/>
      <c r="W372" s="13"/>
      <c r="X372" s="13"/>
      <c r="Y372" s="13"/>
      <c r="Z372" s="13"/>
      <c r="AA372" s="13"/>
    </row>
    <row r="373" spans="1:27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50"/>
      <c r="T373" s="13"/>
      <c r="U373" s="13"/>
      <c r="V373" s="13"/>
      <c r="W373" s="13"/>
      <c r="X373" s="13"/>
      <c r="Y373" s="13"/>
      <c r="Z373" s="13"/>
      <c r="AA373" s="13"/>
    </row>
    <row r="374" spans="1:27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50"/>
      <c r="T374" s="13"/>
      <c r="U374" s="13"/>
      <c r="V374" s="13"/>
      <c r="W374" s="13"/>
      <c r="X374" s="13"/>
      <c r="Y374" s="13"/>
      <c r="Z374" s="13"/>
      <c r="AA374" s="13"/>
    </row>
    <row r="375" spans="1:27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50"/>
      <c r="T375" s="13"/>
      <c r="U375" s="13"/>
      <c r="V375" s="13"/>
      <c r="W375" s="13"/>
      <c r="X375" s="13"/>
      <c r="Y375" s="13"/>
      <c r="Z375" s="13"/>
      <c r="AA375" s="13"/>
    </row>
    <row r="376" spans="1:27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50"/>
      <c r="T376" s="13"/>
      <c r="U376" s="13"/>
      <c r="V376" s="13"/>
      <c r="W376" s="13"/>
      <c r="X376" s="13"/>
      <c r="Y376" s="13"/>
      <c r="Z376" s="13"/>
      <c r="AA376" s="13"/>
    </row>
    <row r="377" spans="1:27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50"/>
      <c r="T377" s="13"/>
      <c r="U377" s="13"/>
      <c r="V377" s="13"/>
      <c r="W377" s="13"/>
      <c r="X377" s="13"/>
      <c r="Y377" s="13"/>
      <c r="Z377" s="13"/>
      <c r="AA377" s="13"/>
    </row>
    <row r="378" spans="1:27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50"/>
      <c r="T378" s="13"/>
      <c r="U378" s="13"/>
      <c r="V378" s="13"/>
      <c r="W378" s="13"/>
      <c r="X378" s="13"/>
      <c r="Y378" s="13"/>
      <c r="Z378" s="13"/>
      <c r="AA378" s="13"/>
    </row>
    <row r="379" spans="1:27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50"/>
      <c r="T379" s="13"/>
      <c r="U379" s="13"/>
      <c r="V379" s="13"/>
      <c r="W379" s="13"/>
      <c r="X379" s="13"/>
      <c r="Y379" s="13"/>
      <c r="Z379" s="13"/>
      <c r="AA379" s="13"/>
    </row>
    <row r="380" spans="1:27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50"/>
      <c r="T380" s="13"/>
      <c r="U380" s="13"/>
      <c r="V380" s="13"/>
      <c r="W380" s="13"/>
      <c r="X380" s="13"/>
      <c r="Y380" s="13"/>
      <c r="Z380" s="13"/>
      <c r="AA380" s="13"/>
    </row>
    <row r="381" spans="1:27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50"/>
      <c r="T381" s="13"/>
      <c r="U381" s="13"/>
      <c r="V381" s="13"/>
      <c r="W381" s="13"/>
      <c r="X381" s="13"/>
      <c r="Y381" s="13"/>
      <c r="Z381" s="13"/>
      <c r="AA381" s="13"/>
    </row>
    <row r="382" spans="1:27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50"/>
      <c r="T382" s="13"/>
      <c r="U382" s="13"/>
      <c r="V382" s="13"/>
      <c r="W382" s="13"/>
      <c r="X382" s="13"/>
      <c r="Y382" s="13"/>
      <c r="Z382" s="13"/>
      <c r="AA382" s="13"/>
    </row>
    <row r="383" spans="1:27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50"/>
      <c r="T383" s="13"/>
      <c r="U383" s="13"/>
      <c r="V383" s="13"/>
      <c r="W383" s="13"/>
      <c r="X383" s="13"/>
      <c r="Y383" s="13"/>
      <c r="Z383" s="13"/>
      <c r="AA383" s="13"/>
    </row>
    <row r="384" spans="1:27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50"/>
      <c r="T384" s="13"/>
      <c r="U384" s="13"/>
      <c r="V384" s="13"/>
      <c r="W384" s="13"/>
      <c r="X384" s="13"/>
      <c r="Y384" s="13"/>
      <c r="Z384" s="13"/>
      <c r="AA384" s="13"/>
    </row>
    <row r="385" spans="1:27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50"/>
      <c r="T385" s="13"/>
      <c r="U385" s="13"/>
      <c r="V385" s="13"/>
      <c r="W385" s="13"/>
      <c r="X385" s="13"/>
      <c r="Y385" s="13"/>
      <c r="Z385" s="13"/>
      <c r="AA385" s="13"/>
    </row>
    <row r="386" spans="1:27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50"/>
      <c r="T386" s="13"/>
      <c r="U386" s="13"/>
      <c r="V386" s="13"/>
      <c r="W386" s="13"/>
      <c r="X386" s="13"/>
      <c r="Y386" s="13"/>
      <c r="Z386" s="13"/>
      <c r="AA386" s="13"/>
    </row>
    <row r="387" spans="1:27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50"/>
      <c r="T387" s="13"/>
      <c r="U387" s="13"/>
      <c r="V387" s="13"/>
      <c r="W387" s="13"/>
      <c r="X387" s="13"/>
      <c r="Y387" s="13"/>
      <c r="Z387" s="13"/>
      <c r="AA387" s="13"/>
    </row>
    <row r="388" spans="1:27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50"/>
      <c r="T388" s="13"/>
      <c r="U388" s="13"/>
      <c r="V388" s="13"/>
      <c r="W388" s="13"/>
      <c r="X388" s="13"/>
      <c r="Y388" s="13"/>
      <c r="Z388" s="13"/>
      <c r="AA388" s="13"/>
    </row>
    <row r="389" spans="1:27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50"/>
      <c r="T389" s="13"/>
      <c r="U389" s="13"/>
      <c r="V389" s="13"/>
      <c r="W389" s="13"/>
      <c r="X389" s="13"/>
      <c r="Y389" s="13"/>
      <c r="Z389" s="13"/>
      <c r="AA389" s="13"/>
    </row>
    <row r="390" spans="1:27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50"/>
      <c r="T390" s="13"/>
      <c r="U390" s="13"/>
      <c r="V390" s="13"/>
      <c r="W390" s="13"/>
      <c r="X390" s="13"/>
      <c r="Y390" s="13"/>
      <c r="Z390" s="13"/>
      <c r="AA390" s="13"/>
    </row>
    <row r="391" spans="1:27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50"/>
      <c r="T391" s="13"/>
      <c r="U391" s="13"/>
      <c r="V391" s="13"/>
      <c r="W391" s="13"/>
      <c r="X391" s="13"/>
      <c r="Y391" s="13"/>
      <c r="Z391" s="13"/>
      <c r="AA391" s="13"/>
    </row>
    <row r="392" spans="1:27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50"/>
      <c r="T392" s="13"/>
      <c r="U392" s="13"/>
      <c r="V392" s="13"/>
      <c r="W392" s="13"/>
      <c r="X392" s="13"/>
      <c r="Y392" s="13"/>
      <c r="Z392" s="13"/>
      <c r="AA392" s="13"/>
    </row>
    <row r="393" spans="1:27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50"/>
      <c r="T393" s="13"/>
      <c r="U393" s="13"/>
      <c r="V393" s="13"/>
      <c r="W393" s="13"/>
      <c r="X393" s="13"/>
      <c r="Y393" s="13"/>
      <c r="Z393" s="13"/>
      <c r="AA393" s="13"/>
    </row>
    <row r="394" spans="1:27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50"/>
      <c r="T394" s="13"/>
      <c r="U394" s="13"/>
      <c r="V394" s="13"/>
      <c r="W394" s="13"/>
      <c r="X394" s="13"/>
      <c r="Y394" s="13"/>
      <c r="Z394" s="13"/>
      <c r="AA394" s="13"/>
    </row>
    <row r="395" spans="1:27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50"/>
      <c r="T395" s="13"/>
      <c r="U395" s="13"/>
      <c r="V395" s="13"/>
      <c r="W395" s="13"/>
      <c r="X395" s="13"/>
      <c r="Y395" s="13"/>
      <c r="Z395" s="13"/>
      <c r="AA395" s="13"/>
    </row>
    <row r="396" spans="1:27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50"/>
      <c r="T396" s="13"/>
      <c r="U396" s="13"/>
      <c r="V396" s="13"/>
      <c r="W396" s="13"/>
      <c r="X396" s="13"/>
      <c r="Y396" s="13"/>
      <c r="Z396" s="13"/>
      <c r="AA396" s="13"/>
    </row>
    <row r="397" spans="1:27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50"/>
      <c r="T397" s="13"/>
      <c r="U397" s="13"/>
      <c r="V397" s="13"/>
      <c r="W397" s="13"/>
      <c r="X397" s="13"/>
      <c r="Y397" s="13"/>
      <c r="Z397" s="13"/>
      <c r="AA397" s="13"/>
    </row>
    <row r="398" spans="1:27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50"/>
      <c r="T398" s="13"/>
      <c r="U398" s="13"/>
      <c r="V398" s="13"/>
      <c r="W398" s="13"/>
      <c r="X398" s="13"/>
      <c r="Y398" s="13"/>
      <c r="Z398" s="13"/>
      <c r="AA398" s="13"/>
    </row>
    <row r="399" spans="1:27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50"/>
      <c r="T399" s="13"/>
      <c r="U399" s="13"/>
      <c r="V399" s="13"/>
      <c r="W399" s="13"/>
      <c r="X399" s="13"/>
      <c r="Y399" s="13"/>
      <c r="Z399" s="13"/>
      <c r="AA399" s="13"/>
    </row>
    <row r="400" spans="1:27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50"/>
      <c r="T400" s="13"/>
      <c r="U400" s="13"/>
      <c r="V400" s="13"/>
      <c r="W400" s="13"/>
      <c r="X400" s="13"/>
      <c r="Y400" s="13"/>
      <c r="Z400" s="13"/>
      <c r="AA400" s="13"/>
    </row>
    <row r="401" spans="1:27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50"/>
      <c r="T401" s="13"/>
      <c r="U401" s="13"/>
      <c r="V401" s="13"/>
      <c r="W401" s="13"/>
      <c r="X401" s="13"/>
      <c r="Y401" s="13"/>
      <c r="Z401" s="13"/>
      <c r="AA401" s="13"/>
    </row>
    <row r="402" spans="1:27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50"/>
      <c r="T402" s="13"/>
      <c r="U402" s="13"/>
      <c r="V402" s="13"/>
      <c r="W402" s="13"/>
      <c r="X402" s="13"/>
      <c r="Y402" s="13"/>
      <c r="Z402" s="13"/>
      <c r="AA402" s="13"/>
    </row>
    <row r="403" spans="1:27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50"/>
      <c r="T403" s="13"/>
      <c r="U403" s="13"/>
      <c r="V403" s="13"/>
      <c r="W403" s="13"/>
      <c r="X403" s="13"/>
      <c r="Y403" s="13"/>
      <c r="Z403" s="13"/>
      <c r="AA403" s="13"/>
    </row>
    <row r="404" spans="1:27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50"/>
      <c r="T404" s="13"/>
      <c r="U404" s="13"/>
      <c r="V404" s="13"/>
      <c r="W404" s="13"/>
      <c r="X404" s="13"/>
      <c r="Y404" s="13"/>
      <c r="Z404" s="13"/>
      <c r="AA404" s="13"/>
    </row>
    <row r="405" spans="1:27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50"/>
      <c r="T405" s="13"/>
      <c r="U405" s="13"/>
      <c r="V405" s="13"/>
      <c r="W405" s="13"/>
      <c r="X405" s="13"/>
      <c r="Y405" s="13"/>
      <c r="Z405" s="13"/>
      <c r="AA405" s="13"/>
    </row>
    <row r="406" spans="1:27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50"/>
      <c r="T406" s="13"/>
      <c r="U406" s="13"/>
      <c r="V406" s="13"/>
      <c r="W406" s="13"/>
      <c r="X406" s="13"/>
      <c r="Y406" s="13"/>
      <c r="Z406" s="13"/>
      <c r="AA406" s="13"/>
    </row>
    <row r="407" spans="1:27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50"/>
      <c r="T407" s="13"/>
      <c r="U407" s="13"/>
      <c r="V407" s="13"/>
      <c r="W407" s="13"/>
      <c r="X407" s="13"/>
      <c r="Y407" s="13"/>
      <c r="Z407" s="13"/>
      <c r="AA407" s="13"/>
    </row>
    <row r="408" spans="1:27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50"/>
      <c r="T408" s="13"/>
      <c r="U408" s="13"/>
      <c r="V408" s="13"/>
      <c r="W408" s="13"/>
      <c r="X408" s="13"/>
      <c r="Y408" s="13"/>
      <c r="Z408" s="13"/>
      <c r="AA408" s="13"/>
    </row>
    <row r="409" spans="1:27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50"/>
      <c r="T409" s="13"/>
      <c r="U409" s="13"/>
      <c r="V409" s="13"/>
      <c r="W409" s="13"/>
      <c r="X409" s="13"/>
      <c r="Y409" s="13"/>
      <c r="Z409" s="13"/>
      <c r="AA409" s="13"/>
    </row>
    <row r="410" spans="1:27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50"/>
      <c r="T410" s="13"/>
      <c r="U410" s="13"/>
      <c r="V410" s="13"/>
      <c r="W410" s="13"/>
      <c r="X410" s="13"/>
      <c r="Y410" s="13"/>
      <c r="Z410" s="13"/>
      <c r="AA410" s="13"/>
    </row>
    <row r="411" spans="1:27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50"/>
      <c r="T411" s="13"/>
      <c r="U411" s="13"/>
      <c r="V411" s="13"/>
      <c r="W411" s="13"/>
      <c r="X411" s="13"/>
      <c r="Y411" s="13"/>
      <c r="Z411" s="13"/>
      <c r="AA411" s="13"/>
    </row>
    <row r="412" spans="1:27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50"/>
      <c r="T412" s="13"/>
      <c r="U412" s="13"/>
      <c r="V412" s="13"/>
      <c r="W412" s="13"/>
      <c r="X412" s="13"/>
      <c r="Y412" s="13"/>
      <c r="Z412" s="13"/>
      <c r="AA412" s="13"/>
    </row>
    <row r="413" spans="1:27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50"/>
      <c r="T413" s="13"/>
      <c r="U413" s="13"/>
      <c r="V413" s="13"/>
      <c r="W413" s="13"/>
      <c r="X413" s="13"/>
      <c r="Y413" s="13"/>
      <c r="Z413" s="13"/>
      <c r="AA413" s="13"/>
    </row>
    <row r="414" spans="1:27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50"/>
      <c r="T414" s="13"/>
      <c r="U414" s="13"/>
      <c r="V414" s="13"/>
      <c r="W414" s="13"/>
      <c r="X414" s="13"/>
      <c r="Y414" s="13"/>
      <c r="Z414" s="13"/>
      <c r="AA414" s="13"/>
    </row>
    <row r="415" spans="1:27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50"/>
      <c r="T415" s="13"/>
      <c r="U415" s="13"/>
      <c r="V415" s="13"/>
      <c r="W415" s="13"/>
      <c r="X415" s="13"/>
      <c r="Y415" s="13"/>
      <c r="Z415" s="13"/>
      <c r="AA415" s="13"/>
    </row>
    <row r="416" spans="1:27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50"/>
      <c r="T416" s="13"/>
      <c r="U416" s="13"/>
      <c r="V416" s="13"/>
      <c r="W416" s="13"/>
      <c r="X416" s="13"/>
      <c r="Y416" s="13"/>
      <c r="Z416" s="13"/>
      <c r="AA416" s="13"/>
    </row>
    <row r="417" spans="1:27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50"/>
      <c r="T417" s="13"/>
      <c r="U417" s="13"/>
      <c r="V417" s="13"/>
      <c r="W417" s="13"/>
      <c r="X417" s="13"/>
      <c r="Y417" s="13"/>
      <c r="Z417" s="13"/>
      <c r="AA417" s="13"/>
    </row>
    <row r="418" spans="1:27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50"/>
      <c r="T418" s="13"/>
      <c r="U418" s="13"/>
      <c r="V418" s="13"/>
      <c r="W418" s="13"/>
      <c r="X418" s="13"/>
      <c r="Y418" s="13"/>
      <c r="Z418" s="13"/>
      <c r="AA418" s="13"/>
    </row>
    <row r="419" spans="1:27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50"/>
      <c r="T419" s="13"/>
      <c r="U419" s="13"/>
      <c r="V419" s="13"/>
      <c r="W419" s="13"/>
      <c r="X419" s="13"/>
      <c r="Y419" s="13"/>
      <c r="Z419" s="13"/>
      <c r="AA419" s="13"/>
    </row>
    <row r="420" spans="1:27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50"/>
      <c r="T420" s="13"/>
      <c r="U420" s="13"/>
      <c r="V420" s="13"/>
      <c r="W420" s="13"/>
      <c r="X420" s="13"/>
      <c r="Y420" s="13"/>
      <c r="Z420" s="13"/>
      <c r="AA420" s="13"/>
    </row>
    <row r="421" spans="1:27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50"/>
      <c r="T421" s="13"/>
      <c r="U421" s="13"/>
      <c r="V421" s="13"/>
      <c r="W421" s="13"/>
      <c r="X421" s="13"/>
      <c r="Y421" s="13"/>
      <c r="Z421" s="13"/>
      <c r="AA421" s="13"/>
    </row>
    <row r="422" spans="1:27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50"/>
      <c r="T422" s="13"/>
      <c r="U422" s="13"/>
      <c r="V422" s="13"/>
      <c r="W422" s="13"/>
      <c r="X422" s="13"/>
      <c r="Y422" s="13"/>
      <c r="Z422" s="13"/>
      <c r="AA422" s="13"/>
    </row>
    <row r="423" spans="1:27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50"/>
      <c r="T423" s="13"/>
      <c r="U423" s="13"/>
      <c r="V423" s="13"/>
      <c r="W423" s="13"/>
      <c r="X423" s="13"/>
      <c r="Y423" s="13"/>
      <c r="Z423" s="13"/>
      <c r="AA423" s="13"/>
    </row>
    <row r="424" spans="1:27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50"/>
      <c r="T424" s="13"/>
      <c r="U424" s="13"/>
      <c r="V424" s="13"/>
      <c r="W424" s="13"/>
      <c r="X424" s="13"/>
      <c r="Y424" s="13"/>
      <c r="Z424" s="13"/>
      <c r="AA424" s="13"/>
    </row>
    <row r="425" spans="1:27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50"/>
      <c r="T425" s="13"/>
      <c r="U425" s="13"/>
      <c r="V425" s="13"/>
      <c r="W425" s="13"/>
      <c r="X425" s="13"/>
      <c r="Y425" s="13"/>
      <c r="Z425" s="13"/>
      <c r="AA425" s="13"/>
    </row>
    <row r="426" spans="1:27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50"/>
      <c r="T426" s="13"/>
      <c r="U426" s="13"/>
      <c r="V426" s="13"/>
      <c r="W426" s="13"/>
      <c r="X426" s="13"/>
      <c r="Y426" s="13"/>
      <c r="Z426" s="13"/>
      <c r="AA426" s="13"/>
    </row>
    <row r="427" spans="1:27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50"/>
      <c r="T427" s="13"/>
      <c r="U427" s="13"/>
      <c r="V427" s="13"/>
      <c r="W427" s="13"/>
      <c r="X427" s="13"/>
      <c r="Y427" s="13"/>
      <c r="Z427" s="13"/>
      <c r="AA427" s="13"/>
    </row>
    <row r="428" spans="1:27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50"/>
      <c r="T428" s="13"/>
      <c r="U428" s="13"/>
      <c r="V428" s="13"/>
      <c r="W428" s="13"/>
      <c r="X428" s="13"/>
      <c r="Y428" s="13"/>
      <c r="Z428" s="13"/>
      <c r="AA428" s="13"/>
    </row>
    <row r="429" spans="1:27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50"/>
      <c r="T429" s="13"/>
      <c r="U429" s="13"/>
      <c r="V429" s="13"/>
      <c r="W429" s="13"/>
      <c r="X429" s="13"/>
      <c r="Y429" s="13"/>
      <c r="Z429" s="13"/>
      <c r="AA429" s="13"/>
    </row>
    <row r="430" spans="1:27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50"/>
      <c r="T430" s="13"/>
      <c r="U430" s="13"/>
      <c r="V430" s="13"/>
      <c r="W430" s="13"/>
      <c r="X430" s="13"/>
      <c r="Y430" s="13"/>
      <c r="Z430" s="13"/>
      <c r="AA430" s="13"/>
    </row>
    <row r="431" spans="1:27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50"/>
      <c r="T431" s="13"/>
      <c r="U431" s="13"/>
      <c r="V431" s="13"/>
      <c r="W431" s="13"/>
      <c r="X431" s="13"/>
      <c r="Y431" s="13"/>
      <c r="Z431" s="13"/>
      <c r="AA431" s="13"/>
    </row>
    <row r="432" spans="1:27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50"/>
      <c r="T432" s="13"/>
      <c r="U432" s="13"/>
      <c r="V432" s="13"/>
      <c r="W432" s="13"/>
      <c r="X432" s="13"/>
      <c r="Y432" s="13"/>
      <c r="Z432" s="13"/>
      <c r="AA432" s="13"/>
    </row>
    <row r="433" spans="1:27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50"/>
      <c r="T433" s="13"/>
      <c r="U433" s="13"/>
      <c r="V433" s="13"/>
      <c r="W433" s="13"/>
      <c r="X433" s="13"/>
      <c r="Y433" s="13"/>
      <c r="Z433" s="13"/>
      <c r="AA433" s="13"/>
    </row>
    <row r="434" spans="1:27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50"/>
      <c r="T434" s="13"/>
      <c r="U434" s="13"/>
      <c r="V434" s="13"/>
      <c r="W434" s="13"/>
      <c r="X434" s="13"/>
      <c r="Y434" s="13"/>
      <c r="Z434" s="13"/>
      <c r="AA434" s="13"/>
    </row>
    <row r="435" spans="1:27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50"/>
      <c r="T435" s="13"/>
      <c r="U435" s="13"/>
      <c r="V435" s="13"/>
      <c r="W435" s="13"/>
      <c r="X435" s="13"/>
      <c r="Y435" s="13"/>
      <c r="Z435" s="13"/>
      <c r="AA435" s="13"/>
    </row>
    <row r="436" spans="1:27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50"/>
      <c r="T436" s="13"/>
      <c r="U436" s="13"/>
      <c r="V436" s="13"/>
      <c r="W436" s="13"/>
      <c r="X436" s="13"/>
      <c r="Y436" s="13"/>
      <c r="Z436" s="13"/>
      <c r="AA436" s="13"/>
    </row>
    <row r="437" spans="1:27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50"/>
      <c r="T437" s="13"/>
      <c r="U437" s="13"/>
      <c r="V437" s="13"/>
      <c r="W437" s="13"/>
      <c r="X437" s="13"/>
      <c r="Y437" s="13"/>
      <c r="Z437" s="13"/>
      <c r="AA437" s="13"/>
    </row>
    <row r="438" spans="1:27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50"/>
      <c r="T438" s="13"/>
      <c r="U438" s="13"/>
      <c r="V438" s="13"/>
      <c r="W438" s="13"/>
      <c r="X438" s="13"/>
      <c r="Y438" s="13"/>
      <c r="Z438" s="13"/>
      <c r="AA438" s="13"/>
    </row>
    <row r="439" spans="1:27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50"/>
      <c r="T439" s="13"/>
      <c r="U439" s="13"/>
      <c r="V439" s="13"/>
      <c r="W439" s="13"/>
      <c r="X439" s="13"/>
      <c r="Y439" s="13"/>
      <c r="Z439" s="13"/>
      <c r="AA439" s="13"/>
    </row>
    <row r="440" spans="1:27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50"/>
      <c r="T440" s="13"/>
      <c r="U440" s="13"/>
      <c r="V440" s="13"/>
      <c r="W440" s="13"/>
      <c r="X440" s="13"/>
      <c r="Y440" s="13"/>
      <c r="Z440" s="13"/>
      <c r="AA440" s="13"/>
    </row>
    <row r="441" spans="1:27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50"/>
      <c r="T441" s="13"/>
      <c r="U441" s="13"/>
      <c r="V441" s="13"/>
      <c r="W441" s="13"/>
      <c r="X441" s="13"/>
      <c r="Y441" s="13"/>
      <c r="Z441" s="13"/>
      <c r="AA441" s="13"/>
    </row>
    <row r="442" spans="1:27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50"/>
      <c r="T442" s="13"/>
      <c r="U442" s="13"/>
      <c r="V442" s="13"/>
      <c r="W442" s="13"/>
      <c r="X442" s="13"/>
      <c r="Y442" s="13"/>
      <c r="Z442" s="13"/>
      <c r="AA442" s="13"/>
    </row>
    <row r="443" spans="1:27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50"/>
      <c r="T443" s="13"/>
      <c r="U443" s="13"/>
      <c r="V443" s="13"/>
      <c r="W443" s="13"/>
      <c r="X443" s="13"/>
      <c r="Y443" s="13"/>
      <c r="Z443" s="13"/>
      <c r="AA443" s="13"/>
    </row>
    <row r="444" spans="1:27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50"/>
      <c r="T444" s="13"/>
      <c r="U444" s="13"/>
      <c r="V444" s="13"/>
      <c r="W444" s="13"/>
      <c r="X444" s="13"/>
      <c r="Y444" s="13"/>
      <c r="Z444" s="13"/>
      <c r="AA444" s="13"/>
    </row>
    <row r="445" spans="1:27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50"/>
      <c r="T445" s="13"/>
      <c r="U445" s="13"/>
      <c r="V445" s="13"/>
      <c r="W445" s="13"/>
      <c r="X445" s="13"/>
      <c r="Y445" s="13"/>
      <c r="Z445" s="13"/>
      <c r="AA445" s="13"/>
    </row>
    <row r="446" spans="1:27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50"/>
      <c r="T446" s="13"/>
      <c r="U446" s="13"/>
      <c r="V446" s="13"/>
      <c r="W446" s="13"/>
      <c r="X446" s="13"/>
      <c r="Y446" s="13"/>
      <c r="Z446" s="13"/>
      <c r="AA446" s="13"/>
    </row>
    <row r="447" spans="1:27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50"/>
      <c r="T447" s="13"/>
      <c r="U447" s="13"/>
      <c r="V447" s="13"/>
      <c r="W447" s="13"/>
      <c r="X447" s="13"/>
      <c r="Y447" s="13"/>
      <c r="Z447" s="13"/>
      <c r="AA447" s="13"/>
    </row>
    <row r="448" spans="1:27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50"/>
      <c r="T448" s="13"/>
      <c r="U448" s="13"/>
      <c r="V448" s="13"/>
      <c r="W448" s="13"/>
      <c r="X448" s="13"/>
      <c r="Y448" s="13"/>
      <c r="Z448" s="13"/>
      <c r="AA448" s="13"/>
    </row>
    <row r="449" spans="1:27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50"/>
      <c r="T449" s="13"/>
      <c r="U449" s="13"/>
      <c r="V449" s="13"/>
      <c r="W449" s="13"/>
      <c r="X449" s="13"/>
      <c r="Y449" s="13"/>
      <c r="Z449" s="13"/>
      <c r="AA449" s="13"/>
    </row>
    <row r="450" spans="1:27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50"/>
      <c r="T450" s="13"/>
      <c r="U450" s="13"/>
      <c r="V450" s="13"/>
      <c r="W450" s="13"/>
      <c r="X450" s="13"/>
      <c r="Y450" s="13"/>
      <c r="Z450" s="13"/>
      <c r="AA450" s="13"/>
    </row>
    <row r="451" spans="1:27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50"/>
      <c r="T451" s="13"/>
      <c r="U451" s="13"/>
      <c r="V451" s="13"/>
      <c r="W451" s="13"/>
      <c r="X451" s="13"/>
      <c r="Y451" s="13"/>
      <c r="Z451" s="13"/>
      <c r="AA451" s="13"/>
    </row>
    <row r="452" spans="1:27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50"/>
      <c r="T452" s="13"/>
      <c r="U452" s="13"/>
      <c r="V452" s="13"/>
      <c r="W452" s="13"/>
      <c r="X452" s="13"/>
      <c r="Y452" s="13"/>
      <c r="Z452" s="13"/>
      <c r="AA452" s="13"/>
    </row>
    <row r="453" spans="1:27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50"/>
      <c r="T453" s="13"/>
      <c r="U453" s="13"/>
      <c r="V453" s="13"/>
      <c r="W453" s="13"/>
      <c r="X453" s="13"/>
      <c r="Y453" s="13"/>
      <c r="Z453" s="13"/>
      <c r="AA453" s="13"/>
    </row>
    <row r="454" spans="1:27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50"/>
      <c r="T454" s="13"/>
      <c r="U454" s="13"/>
      <c r="V454" s="13"/>
      <c r="W454" s="13"/>
      <c r="X454" s="13"/>
      <c r="Y454" s="13"/>
      <c r="Z454" s="13"/>
      <c r="AA454" s="13"/>
    </row>
    <row r="455" spans="1:27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50"/>
      <c r="T455" s="13"/>
      <c r="U455" s="13"/>
      <c r="V455" s="13"/>
      <c r="W455" s="13"/>
      <c r="X455" s="13"/>
      <c r="Y455" s="13"/>
      <c r="Z455" s="13"/>
      <c r="AA455" s="13"/>
    </row>
    <row r="456" spans="1:27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50"/>
      <c r="T456" s="13"/>
      <c r="U456" s="13"/>
      <c r="V456" s="13"/>
      <c r="W456" s="13"/>
      <c r="X456" s="13"/>
      <c r="Y456" s="13"/>
      <c r="Z456" s="13"/>
      <c r="AA456" s="13"/>
    </row>
    <row r="457" spans="1:27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50"/>
      <c r="T457" s="13"/>
      <c r="U457" s="13"/>
      <c r="V457" s="13"/>
      <c r="W457" s="13"/>
      <c r="X457" s="13"/>
      <c r="Y457" s="13"/>
      <c r="Z457" s="13"/>
      <c r="AA457" s="13"/>
    </row>
    <row r="458" spans="1:27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50"/>
      <c r="T458" s="13"/>
      <c r="U458" s="13"/>
      <c r="V458" s="13"/>
      <c r="W458" s="13"/>
      <c r="X458" s="13"/>
      <c r="Y458" s="13"/>
      <c r="Z458" s="13"/>
      <c r="AA458" s="13"/>
    </row>
    <row r="459" spans="1:27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50"/>
      <c r="T459" s="13"/>
      <c r="U459" s="13"/>
      <c r="V459" s="13"/>
      <c r="W459" s="13"/>
      <c r="X459" s="13"/>
      <c r="Y459" s="13"/>
      <c r="Z459" s="13"/>
      <c r="AA459" s="13"/>
    </row>
    <row r="460" spans="1:27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50"/>
      <c r="T460" s="13"/>
      <c r="U460" s="13"/>
      <c r="V460" s="13"/>
      <c r="W460" s="13"/>
      <c r="X460" s="13"/>
      <c r="Y460" s="13"/>
      <c r="Z460" s="13"/>
      <c r="AA460" s="13"/>
    </row>
    <row r="461" spans="1:27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50"/>
      <c r="T461" s="13"/>
      <c r="U461" s="13"/>
      <c r="V461" s="13"/>
      <c r="W461" s="13"/>
      <c r="X461" s="13"/>
      <c r="Y461" s="13"/>
      <c r="Z461" s="13"/>
      <c r="AA461" s="13"/>
    </row>
    <row r="462" spans="1:27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50"/>
      <c r="T462" s="13"/>
      <c r="U462" s="13"/>
      <c r="V462" s="13"/>
      <c r="W462" s="13"/>
      <c r="X462" s="13"/>
      <c r="Y462" s="13"/>
      <c r="Z462" s="13"/>
      <c r="AA462" s="13"/>
    </row>
    <row r="463" spans="1:27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50"/>
      <c r="T463" s="13"/>
      <c r="U463" s="13"/>
      <c r="V463" s="13"/>
      <c r="W463" s="13"/>
      <c r="X463" s="13"/>
      <c r="Y463" s="13"/>
      <c r="Z463" s="13"/>
      <c r="AA463" s="13"/>
    </row>
    <row r="464" spans="1:27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50"/>
      <c r="T464" s="13"/>
      <c r="U464" s="13"/>
      <c r="V464" s="13"/>
      <c r="W464" s="13"/>
      <c r="X464" s="13"/>
      <c r="Y464" s="13"/>
      <c r="Z464" s="13"/>
      <c r="AA464" s="13"/>
    </row>
    <row r="465" spans="1:27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50"/>
      <c r="T465" s="13"/>
      <c r="U465" s="13"/>
      <c r="V465" s="13"/>
      <c r="W465" s="13"/>
      <c r="X465" s="13"/>
      <c r="Y465" s="13"/>
      <c r="Z465" s="13"/>
      <c r="AA465" s="13"/>
    </row>
    <row r="466" spans="1:27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50"/>
      <c r="T466" s="13"/>
      <c r="U466" s="13"/>
      <c r="V466" s="13"/>
      <c r="W466" s="13"/>
      <c r="X466" s="13"/>
      <c r="Y466" s="13"/>
      <c r="Z466" s="13"/>
      <c r="AA466" s="13"/>
    </row>
    <row r="467" spans="1:27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50"/>
      <c r="T467" s="13"/>
      <c r="U467" s="13"/>
      <c r="V467" s="13"/>
      <c r="W467" s="13"/>
      <c r="X467" s="13"/>
      <c r="Y467" s="13"/>
      <c r="Z467" s="13"/>
      <c r="AA467" s="13"/>
    </row>
    <row r="468" spans="1:27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50"/>
      <c r="T468" s="13"/>
      <c r="U468" s="13"/>
      <c r="V468" s="13"/>
      <c r="W468" s="13"/>
      <c r="X468" s="13"/>
      <c r="Y468" s="13"/>
      <c r="Z468" s="13"/>
      <c r="AA468" s="13"/>
    </row>
    <row r="469" spans="1:27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50"/>
      <c r="T469" s="13"/>
      <c r="U469" s="13"/>
      <c r="V469" s="13"/>
      <c r="W469" s="13"/>
      <c r="X469" s="13"/>
      <c r="Y469" s="13"/>
      <c r="Z469" s="13"/>
      <c r="AA469" s="13"/>
    </row>
    <row r="470" spans="1:27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50"/>
      <c r="T470" s="13"/>
      <c r="U470" s="13"/>
      <c r="V470" s="13"/>
      <c r="W470" s="13"/>
      <c r="X470" s="13"/>
      <c r="Y470" s="13"/>
      <c r="Z470" s="13"/>
      <c r="AA470" s="13"/>
    </row>
    <row r="471" spans="1:27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50"/>
      <c r="T471" s="13"/>
      <c r="U471" s="13"/>
      <c r="V471" s="13"/>
      <c r="W471" s="13"/>
      <c r="X471" s="13"/>
      <c r="Y471" s="13"/>
      <c r="Z471" s="13"/>
      <c r="AA471" s="13"/>
    </row>
    <row r="472" spans="1:27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50"/>
      <c r="T472" s="13"/>
      <c r="U472" s="13"/>
      <c r="V472" s="13"/>
      <c r="W472" s="13"/>
      <c r="X472" s="13"/>
      <c r="Y472" s="13"/>
      <c r="Z472" s="13"/>
      <c r="AA472" s="13"/>
    </row>
    <row r="473" spans="1:27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50"/>
      <c r="T473" s="13"/>
      <c r="U473" s="13"/>
      <c r="V473" s="13"/>
      <c r="W473" s="13"/>
      <c r="X473" s="13"/>
      <c r="Y473" s="13"/>
      <c r="Z473" s="13"/>
      <c r="AA473" s="13"/>
    </row>
    <row r="474" spans="1:27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50"/>
      <c r="T474" s="13"/>
      <c r="U474" s="13"/>
      <c r="V474" s="13"/>
      <c r="W474" s="13"/>
      <c r="X474" s="13"/>
      <c r="Y474" s="13"/>
      <c r="Z474" s="13"/>
      <c r="AA474" s="13"/>
    </row>
    <row r="475" spans="1:27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50"/>
      <c r="T475" s="13"/>
      <c r="U475" s="13"/>
      <c r="V475" s="13"/>
      <c r="W475" s="13"/>
      <c r="X475" s="13"/>
      <c r="Y475" s="13"/>
      <c r="Z475" s="13"/>
      <c r="AA475" s="13"/>
    </row>
    <row r="476" spans="1:27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50"/>
      <c r="T476" s="13"/>
      <c r="U476" s="13"/>
      <c r="V476" s="13"/>
      <c r="W476" s="13"/>
      <c r="X476" s="13"/>
      <c r="Y476" s="13"/>
      <c r="Z476" s="13"/>
      <c r="AA476" s="13"/>
    </row>
    <row r="477" spans="1:27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50"/>
      <c r="T477" s="13"/>
      <c r="U477" s="13"/>
      <c r="V477" s="13"/>
      <c r="W477" s="13"/>
      <c r="X477" s="13"/>
      <c r="Y477" s="13"/>
      <c r="Z477" s="13"/>
      <c r="AA477" s="13"/>
    </row>
    <row r="478" spans="1:27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50"/>
      <c r="T478" s="13"/>
      <c r="U478" s="13"/>
      <c r="V478" s="13"/>
      <c r="W478" s="13"/>
      <c r="X478" s="13"/>
      <c r="Y478" s="13"/>
      <c r="Z478" s="13"/>
      <c r="AA478" s="13"/>
    </row>
    <row r="479" spans="1:27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50"/>
      <c r="T479" s="13"/>
      <c r="U479" s="13"/>
      <c r="V479" s="13"/>
      <c r="W479" s="13"/>
      <c r="X479" s="13"/>
      <c r="Y479" s="13"/>
      <c r="Z479" s="13"/>
      <c r="AA479" s="13"/>
    </row>
    <row r="480" spans="1:27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50"/>
      <c r="T480" s="13"/>
      <c r="U480" s="13"/>
      <c r="V480" s="13"/>
      <c r="W480" s="13"/>
      <c r="X480" s="13"/>
      <c r="Y480" s="13"/>
      <c r="Z480" s="13"/>
      <c r="AA480" s="13"/>
    </row>
    <row r="481" spans="1:27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50"/>
      <c r="T481" s="13"/>
      <c r="U481" s="13"/>
      <c r="V481" s="13"/>
      <c r="W481" s="13"/>
      <c r="X481" s="13"/>
      <c r="Y481" s="13"/>
      <c r="Z481" s="13"/>
      <c r="AA481" s="13"/>
    </row>
    <row r="482" spans="1:27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50"/>
      <c r="T482" s="13"/>
      <c r="U482" s="13"/>
      <c r="V482" s="13"/>
      <c r="W482" s="13"/>
      <c r="X482" s="13"/>
      <c r="Y482" s="13"/>
      <c r="Z482" s="13"/>
      <c r="AA482" s="13"/>
    </row>
    <row r="483" spans="1:27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50"/>
      <c r="T483" s="13"/>
      <c r="U483" s="13"/>
      <c r="V483" s="13"/>
      <c r="W483" s="13"/>
      <c r="X483" s="13"/>
      <c r="Y483" s="13"/>
      <c r="Z483" s="13"/>
      <c r="AA483" s="13"/>
    </row>
    <row r="484" spans="1:27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50"/>
      <c r="T484" s="13"/>
      <c r="U484" s="13"/>
      <c r="V484" s="13"/>
      <c r="W484" s="13"/>
      <c r="X484" s="13"/>
      <c r="Y484" s="13"/>
      <c r="Z484" s="13"/>
      <c r="AA484" s="13"/>
    </row>
    <row r="485" spans="1:27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50"/>
      <c r="T485" s="13"/>
      <c r="U485" s="13"/>
      <c r="V485" s="13"/>
      <c r="W485" s="13"/>
      <c r="X485" s="13"/>
      <c r="Y485" s="13"/>
      <c r="Z485" s="13"/>
      <c r="AA485" s="13"/>
    </row>
    <row r="486" spans="1:27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50"/>
      <c r="T486" s="13"/>
      <c r="U486" s="13"/>
      <c r="V486" s="13"/>
      <c r="W486" s="13"/>
      <c r="X486" s="13"/>
      <c r="Y486" s="13"/>
      <c r="Z486" s="13"/>
      <c r="AA486" s="13"/>
    </row>
    <row r="487" spans="1:27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50"/>
      <c r="T487" s="13"/>
      <c r="U487" s="13"/>
      <c r="V487" s="13"/>
      <c r="W487" s="13"/>
      <c r="X487" s="13"/>
      <c r="Y487" s="13"/>
      <c r="Z487" s="13"/>
      <c r="AA487" s="13"/>
    </row>
    <row r="488" spans="1:27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50"/>
      <c r="T488" s="13"/>
      <c r="U488" s="13"/>
      <c r="V488" s="13"/>
      <c r="W488" s="13"/>
      <c r="X488" s="13"/>
      <c r="Y488" s="13"/>
      <c r="Z488" s="13"/>
      <c r="AA488" s="13"/>
    </row>
    <row r="489" spans="1:27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50"/>
      <c r="T489" s="13"/>
      <c r="U489" s="13"/>
      <c r="V489" s="13"/>
      <c r="W489" s="13"/>
      <c r="X489" s="13"/>
      <c r="Y489" s="13"/>
      <c r="Z489" s="13"/>
      <c r="AA489" s="13"/>
    </row>
    <row r="490" spans="1:27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50"/>
      <c r="T490" s="13"/>
      <c r="U490" s="13"/>
      <c r="V490" s="13"/>
      <c r="W490" s="13"/>
      <c r="X490" s="13"/>
      <c r="Y490" s="13"/>
      <c r="Z490" s="13"/>
      <c r="AA490" s="13"/>
    </row>
    <row r="491" spans="1:27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50"/>
      <c r="T491" s="13"/>
      <c r="U491" s="13"/>
      <c r="V491" s="13"/>
      <c r="W491" s="13"/>
      <c r="X491" s="13"/>
      <c r="Y491" s="13"/>
      <c r="Z491" s="13"/>
      <c r="AA491" s="13"/>
    </row>
    <row r="492" spans="1:27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50"/>
      <c r="T492" s="13"/>
      <c r="U492" s="13"/>
      <c r="V492" s="13"/>
      <c r="W492" s="13"/>
      <c r="X492" s="13"/>
      <c r="Y492" s="13"/>
      <c r="Z492" s="13"/>
      <c r="AA492" s="13"/>
    </row>
    <row r="493" spans="1:27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50"/>
      <c r="T493" s="13"/>
      <c r="U493" s="13"/>
      <c r="V493" s="13"/>
      <c r="W493" s="13"/>
      <c r="X493" s="13"/>
      <c r="Y493" s="13"/>
      <c r="Z493" s="13"/>
      <c r="AA493" s="13"/>
    </row>
    <row r="494" spans="1:27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50"/>
      <c r="T494" s="13"/>
      <c r="U494" s="13"/>
      <c r="V494" s="13"/>
      <c r="W494" s="13"/>
      <c r="X494" s="13"/>
      <c r="Y494" s="13"/>
      <c r="Z494" s="13"/>
      <c r="AA494" s="13"/>
    </row>
    <row r="495" spans="1:27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50"/>
      <c r="T495" s="13"/>
      <c r="U495" s="13"/>
      <c r="V495" s="13"/>
      <c r="W495" s="13"/>
      <c r="X495" s="13"/>
      <c r="Y495" s="13"/>
      <c r="Z495" s="13"/>
      <c r="AA495" s="13"/>
    </row>
    <row r="496" spans="1:27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50"/>
      <c r="T496" s="13"/>
      <c r="U496" s="13"/>
      <c r="V496" s="13"/>
      <c r="W496" s="13"/>
      <c r="X496" s="13"/>
      <c r="Y496" s="13"/>
      <c r="Z496" s="13"/>
      <c r="AA496" s="13"/>
    </row>
    <row r="497" spans="1:27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50"/>
      <c r="T497" s="13"/>
      <c r="U497" s="13"/>
      <c r="V497" s="13"/>
      <c r="W497" s="13"/>
      <c r="X497" s="13"/>
      <c r="Y497" s="13"/>
      <c r="Z497" s="13"/>
      <c r="AA497" s="13"/>
    </row>
    <row r="498" spans="1:27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50"/>
      <c r="T498" s="13"/>
      <c r="U498" s="13"/>
      <c r="V498" s="13"/>
      <c r="W498" s="13"/>
      <c r="X498" s="13"/>
      <c r="Y498" s="13"/>
      <c r="Z498" s="13"/>
      <c r="AA498" s="13"/>
    </row>
    <row r="499" spans="1:27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50"/>
      <c r="T499" s="13"/>
      <c r="U499" s="13"/>
      <c r="V499" s="13"/>
      <c r="W499" s="13"/>
      <c r="X499" s="13"/>
      <c r="Y499" s="13"/>
      <c r="Z499" s="13"/>
      <c r="AA499" s="13"/>
    </row>
    <row r="500" spans="1:27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50"/>
      <c r="T500" s="13"/>
      <c r="U500" s="13"/>
      <c r="V500" s="13"/>
      <c r="W500" s="13"/>
      <c r="X500" s="13"/>
      <c r="Y500" s="13"/>
      <c r="Z500" s="13"/>
      <c r="AA500" s="13"/>
    </row>
    <row r="501" spans="1:27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50"/>
      <c r="T501" s="13"/>
      <c r="U501" s="13"/>
      <c r="V501" s="13"/>
      <c r="W501" s="13"/>
      <c r="X501" s="13"/>
      <c r="Y501" s="13"/>
      <c r="Z501" s="13"/>
      <c r="AA501" s="13"/>
    </row>
    <row r="502" spans="1:27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50"/>
      <c r="T502" s="13"/>
      <c r="U502" s="13"/>
      <c r="V502" s="13"/>
      <c r="W502" s="13"/>
      <c r="X502" s="13"/>
      <c r="Y502" s="13"/>
      <c r="Z502" s="13"/>
      <c r="AA502" s="13"/>
    </row>
    <row r="503" spans="1:27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50"/>
      <c r="T503" s="13"/>
      <c r="U503" s="13"/>
      <c r="V503" s="13"/>
      <c r="W503" s="13"/>
      <c r="X503" s="13"/>
      <c r="Y503" s="13"/>
      <c r="Z503" s="13"/>
      <c r="AA503" s="13"/>
    </row>
    <row r="504" spans="1:27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50"/>
      <c r="T504" s="13"/>
      <c r="U504" s="13"/>
      <c r="V504" s="13"/>
      <c r="W504" s="13"/>
      <c r="X504" s="13"/>
      <c r="Y504" s="13"/>
      <c r="Z504" s="13"/>
      <c r="AA504" s="13"/>
    </row>
    <row r="505" spans="1:27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50"/>
      <c r="T505" s="13"/>
      <c r="U505" s="13"/>
      <c r="V505" s="13"/>
      <c r="W505" s="13"/>
      <c r="X505" s="13"/>
      <c r="Y505" s="13"/>
      <c r="Z505" s="13"/>
      <c r="AA505" s="13"/>
    </row>
    <row r="506" spans="1:27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50"/>
      <c r="T506" s="13"/>
      <c r="U506" s="13"/>
      <c r="V506" s="13"/>
      <c r="W506" s="13"/>
      <c r="X506" s="13"/>
      <c r="Y506" s="13"/>
      <c r="Z506" s="13"/>
      <c r="AA506" s="13"/>
    </row>
    <row r="507" spans="1:27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50"/>
      <c r="T507" s="13"/>
      <c r="U507" s="13"/>
      <c r="V507" s="13"/>
      <c r="W507" s="13"/>
      <c r="X507" s="13"/>
      <c r="Y507" s="13"/>
      <c r="Z507" s="13"/>
      <c r="AA507" s="13"/>
    </row>
    <row r="508" spans="1:27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50"/>
      <c r="T508" s="13"/>
      <c r="U508" s="13"/>
      <c r="V508" s="13"/>
      <c r="W508" s="13"/>
      <c r="X508" s="13"/>
      <c r="Y508" s="13"/>
      <c r="Z508" s="13"/>
      <c r="AA508" s="13"/>
    </row>
    <row r="509" spans="1:27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50"/>
      <c r="T509" s="13"/>
      <c r="U509" s="13"/>
      <c r="V509" s="13"/>
      <c r="W509" s="13"/>
      <c r="X509" s="13"/>
      <c r="Y509" s="13"/>
      <c r="Z509" s="13"/>
      <c r="AA509" s="13"/>
    </row>
    <row r="510" spans="1:27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50"/>
      <c r="T510" s="13"/>
      <c r="U510" s="13"/>
      <c r="V510" s="13"/>
      <c r="W510" s="13"/>
      <c r="X510" s="13"/>
      <c r="Y510" s="13"/>
      <c r="Z510" s="13"/>
      <c r="AA510" s="13"/>
    </row>
    <row r="511" spans="1:27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50"/>
      <c r="T511" s="13"/>
      <c r="U511" s="13"/>
      <c r="V511" s="13"/>
      <c r="W511" s="13"/>
      <c r="X511" s="13"/>
      <c r="Y511" s="13"/>
      <c r="Z511" s="13"/>
      <c r="AA511" s="13"/>
    </row>
    <row r="512" spans="1:27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50"/>
      <c r="T512" s="13"/>
      <c r="U512" s="13"/>
      <c r="V512" s="13"/>
      <c r="W512" s="13"/>
      <c r="X512" s="13"/>
      <c r="Y512" s="13"/>
      <c r="Z512" s="13"/>
      <c r="AA512" s="13"/>
    </row>
    <row r="513" spans="1:27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50"/>
      <c r="T513" s="13"/>
      <c r="U513" s="13"/>
      <c r="V513" s="13"/>
      <c r="W513" s="13"/>
      <c r="X513" s="13"/>
      <c r="Y513" s="13"/>
      <c r="Z513" s="13"/>
      <c r="AA513" s="13"/>
    </row>
    <row r="514" spans="1:27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50"/>
      <c r="T514" s="13"/>
      <c r="U514" s="13"/>
      <c r="V514" s="13"/>
      <c r="W514" s="13"/>
      <c r="X514" s="13"/>
      <c r="Y514" s="13"/>
      <c r="Z514" s="13"/>
      <c r="AA514" s="13"/>
    </row>
    <row r="515" spans="1:27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50"/>
      <c r="T515" s="13"/>
      <c r="U515" s="13"/>
      <c r="V515" s="13"/>
      <c r="W515" s="13"/>
      <c r="X515" s="13"/>
      <c r="Y515" s="13"/>
      <c r="Z515" s="13"/>
      <c r="AA515" s="13"/>
    </row>
    <row r="516" spans="1:27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50"/>
      <c r="T516" s="13"/>
      <c r="U516" s="13"/>
      <c r="V516" s="13"/>
      <c r="W516" s="13"/>
      <c r="X516" s="13"/>
      <c r="Y516" s="13"/>
      <c r="Z516" s="13"/>
      <c r="AA516" s="13"/>
    </row>
    <row r="517" spans="1:27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50"/>
      <c r="T517" s="13"/>
      <c r="U517" s="13"/>
      <c r="V517" s="13"/>
      <c r="W517" s="13"/>
      <c r="X517" s="13"/>
      <c r="Y517" s="13"/>
      <c r="Z517" s="13"/>
      <c r="AA517" s="13"/>
    </row>
    <row r="518" spans="1:27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50"/>
      <c r="T518" s="13"/>
      <c r="U518" s="13"/>
      <c r="V518" s="13"/>
      <c r="W518" s="13"/>
      <c r="X518" s="13"/>
      <c r="Y518" s="13"/>
      <c r="Z518" s="13"/>
      <c r="AA518" s="13"/>
    </row>
    <row r="519" spans="1:27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50"/>
      <c r="T519" s="13"/>
      <c r="U519" s="13"/>
      <c r="V519" s="13"/>
      <c r="W519" s="13"/>
      <c r="X519" s="13"/>
      <c r="Y519" s="13"/>
      <c r="Z519" s="13"/>
      <c r="AA519" s="13"/>
    </row>
    <row r="520" spans="1:27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50"/>
      <c r="T520" s="13"/>
      <c r="U520" s="13"/>
      <c r="V520" s="13"/>
      <c r="W520" s="13"/>
      <c r="X520" s="13"/>
      <c r="Y520" s="13"/>
      <c r="Z520" s="13"/>
      <c r="AA520" s="13"/>
    </row>
    <row r="521" spans="1:27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50"/>
      <c r="T521" s="13"/>
      <c r="U521" s="13"/>
      <c r="V521" s="13"/>
      <c r="W521" s="13"/>
      <c r="X521" s="13"/>
      <c r="Y521" s="13"/>
      <c r="Z521" s="13"/>
      <c r="AA521" s="13"/>
    </row>
    <row r="522" spans="1:27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50"/>
      <c r="T522" s="13"/>
      <c r="U522" s="13"/>
      <c r="V522" s="13"/>
      <c r="W522" s="13"/>
      <c r="X522" s="13"/>
      <c r="Y522" s="13"/>
      <c r="Z522" s="13"/>
      <c r="AA522" s="13"/>
    </row>
    <row r="523" spans="1:27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50"/>
      <c r="T523" s="13"/>
      <c r="U523" s="13"/>
      <c r="V523" s="13"/>
      <c r="W523" s="13"/>
      <c r="X523" s="13"/>
      <c r="Y523" s="13"/>
      <c r="Z523" s="13"/>
      <c r="AA523" s="13"/>
    </row>
    <row r="524" spans="1:27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50"/>
      <c r="T524" s="13"/>
      <c r="U524" s="13"/>
      <c r="V524" s="13"/>
      <c r="W524" s="13"/>
      <c r="X524" s="13"/>
      <c r="Y524" s="13"/>
      <c r="Z524" s="13"/>
      <c r="AA524" s="13"/>
    </row>
    <row r="525" spans="1:27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50"/>
      <c r="T525" s="13"/>
      <c r="U525" s="13"/>
      <c r="V525" s="13"/>
      <c r="W525" s="13"/>
      <c r="X525" s="13"/>
      <c r="Y525" s="13"/>
      <c r="Z525" s="13"/>
      <c r="AA525" s="13"/>
    </row>
    <row r="526" spans="1:27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50"/>
      <c r="T526" s="13"/>
      <c r="U526" s="13"/>
      <c r="V526" s="13"/>
      <c r="W526" s="13"/>
      <c r="X526" s="13"/>
      <c r="Y526" s="13"/>
      <c r="Z526" s="13"/>
      <c r="AA526" s="13"/>
    </row>
    <row r="527" spans="1:27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50"/>
      <c r="T527" s="13"/>
      <c r="U527" s="13"/>
      <c r="V527" s="13"/>
      <c r="W527" s="13"/>
      <c r="X527" s="13"/>
      <c r="Y527" s="13"/>
      <c r="Z527" s="13"/>
      <c r="AA527" s="13"/>
    </row>
    <row r="528" spans="1:27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50"/>
      <c r="T528" s="13"/>
      <c r="U528" s="13"/>
      <c r="V528" s="13"/>
      <c r="W528" s="13"/>
      <c r="X528" s="13"/>
      <c r="Y528" s="13"/>
      <c r="Z528" s="13"/>
      <c r="AA528" s="13"/>
    </row>
    <row r="529" spans="1:27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50"/>
      <c r="T529" s="13"/>
      <c r="U529" s="13"/>
      <c r="V529" s="13"/>
      <c r="W529" s="13"/>
      <c r="X529" s="13"/>
      <c r="Y529" s="13"/>
      <c r="Z529" s="13"/>
      <c r="AA529" s="13"/>
    </row>
    <row r="530" spans="1:27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50"/>
      <c r="T530" s="13"/>
      <c r="U530" s="13"/>
      <c r="V530" s="13"/>
      <c r="W530" s="13"/>
      <c r="X530" s="13"/>
      <c r="Y530" s="13"/>
      <c r="Z530" s="13"/>
      <c r="AA530" s="13"/>
    </row>
    <row r="531" spans="1:27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50"/>
      <c r="T531" s="13"/>
      <c r="U531" s="13"/>
      <c r="V531" s="13"/>
      <c r="W531" s="13"/>
      <c r="X531" s="13"/>
      <c r="Y531" s="13"/>
      <c r="Z531" s="13"/>
      <c r="AA531" s="13"/>
    </row>
    <row r="532" spans="1:27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50"/>
      <c r="T532" s="13"/>
      <c r="U532" s="13"/>
      <c r="V532" s="13"/>
      <c r="W532" s="13"/>
      <c r="X532" s="13"/>
      <c r="Y532" s="13"/>
      <c r="Z532" s="13"/>
      <c r="AA532" s="13"/>
    </row>
    <row r="533" spans="1:27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50"/>
      <c r="T533" s="13"/>
      <c r="U533" s="13"/>
      <c r="V533" s="13"/>
      <c r="W533" s="13"/>
      <c r="X533" s="13"/>
      <c r="Y533" s="13"/>
      <c r="Z533" s="13"/>
      <c r="AA533" s="13"/>
    </row>
    <row r="534" spans="1:27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50"/>
      <c r="T534" s="13"/>
      <c r="U534" s="13"/>
      <c r="V534" s="13"/>
      <c r="W534" s="13"/>
      <c r="X534" s="13"/>
      <c r="Y534" s="13"/>
      <c r="Z534" s="13"/>
      <c r="AA534" s="13"/>
    </row>
    <row r="535" spans="1:27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50"/>
      <c r="T535" s="13"/>
      <c r="U535" s="13"/>
      <c r="V535" s="13"/>
      <c r="W535" s="13"/>
      <c r="X535" s="13"/>
      <c r="Y535" s="13"/>
      <c r="Z535" s="13"/>
      <c r="AA535" s="13"/>
    </row>
    <row r="536" spans="1:27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50"/>
      <c r="T536" s="13"/>
      <c r="U536" s="13"/>
      <c r="V536" s="13"/>
      <c r="W536" s="13"/>
      <c r="X536" s="13"/>
      <c r="Y536" s="13"/>
      <c r="Z536" s="13"/>
      <c r="AA536" s="13"/>
    </row>
    <row r="537" spans="1:27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50"/>
      <c r="T537" s="13"/>
      <c r="U537" s="13"/>
      <c r="V537" s="13"/>
      <c r="W537" s="13"/>
      <c r="X537" s="13"/>
      <c r="Y537" s="13"/>
      <c r="Z537" s="13"/>
      <c r="AA537" s="13"/>
    </row>
    <row r="538" spans="1:27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50"/>
      <c r="T538" s="13"/>
      <c r="U538" s="13"/>
      <c r="V538" s="13"/>
      <c r="W538" s="13"/>
      <c r="X538" s="13"/>
      <c r="Y538" s="13"/>
      <c r="Z538" s="13"/>
      <c r="AA538" s="13"/>
    </row>
    <row r="539" spans="1:27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50"/>
      <c r="T539" s="13"/>
      <c r="U539" s="13"/>
      <c r="V539" s="13"/>
      <c r="W539" s="13"/>
      <c r="X539" s="13"/>
      <c r="Y539" s="13"/>
      <c r="Z539" s="13"/>
      <c r="AA539" s="13"/>
    </row>
    <row r="540" spans="1:27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50"/>
      <c r="T540" s="13"/>
      <c r="U540" s="13"/>
      <c r="V540" s="13"/>
      <c r="W540" s="13"/>
      <c r="X540" s="13"/>
      <c r="Y540" s="13"/>
      <c r="Z540" s="13"/>
      <c r="AA540" s="13"/>
    </row>
    <row r="541" spans="1:27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50"/>
      <c r="T541" s="13"/>
      <c r="U541" s="13"/>
      <c r="V541" s="13"/>
      <c r="W541" s="13"/>
      <c r="X541" s="13"/>
      <c r="Y541" s="13"/>
      <c r="Z541" s="13"/>
      <c r="AA541" s="13"/>
    </row>
    <row r="542" spans="1:27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50"/>
      <c r="T542" s="13"/>
      <c r="U542" s="13"/>
      <c r="V542" s="13"/>
      <c r="W542" s="13"/>
      <c r="X542" s="13"/>
      <c r="Y542" s="13"/>
      <c r="Z542" s="13"/>
      <c r="AA542" s="13"/>
    </row>
    <row r="543" spans="1:27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50"/>
      <c r="T543" s="13"/>
      <c r="U543" s="13"/>
      <c r="V543" s="13"/>
      <c r="W543" s="13"/>
      <c r="X543" s="13"/>
      <c r="Y543" s="13"/>
      <c r="Z543" s="13"/>
      <c r="AA543" s="13"/>
    </row>
    <row r="544" spans="1:27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50"/>
      <c r="T544" s="13"/>
      <c r="U544" s="13"/>
      <c r="V544" s="13"/>
      <c r="W544" s="13"/>
      <c r="X544" s="13"/>
      <c r="Y544" s="13"/>
      <c r="Z544" s="13"/>
      <c r="AA544" s="13"/>
    </row>
    <row r="545" spans="1:27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50"/>
      <c r="T545" s="13"/>
      <c r="U545" s="13"/>
      <c r="V545" s="13"/>
      <c r="W545" s="13"/>
      <c r="X545" s="13"/>
      <c r="Y545" s="13"/>
      <c r="Z545" s="13"/>
      <c r="AA545" s="13"/>
    </row>
    <row r="546" spans="1:27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50"/>
      <c r="T546" s="13"/>
      <c r="U546" s="13"/>
      <c r="V546" s="13"/>
      <c r="W546" s="13"/>
      <c r="X546" s="13"/>
      <c r="Y546" s="13"/>
      <c r="Z546" s="13"/>
      <c r="AA546" s="13"/>
    </row>
    <row r="547" spans="1:27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50"/>
      <c r="T547" s="13"/>
      <c r="U547" s="13"/>
      <c r="V547" s="13"/>
      <c r="W547" s="13"/>
      <c r="X547" s="13"/>
      <c r="Y547" s="13"/>
      <c r="Z547" s="13"/>
      <c r="AA547" s="13"/>
    </row>
    <row r="548" spans="1:27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50"/>
      <c r="T548" s="13"/>
      <c r="U548" s="13"/>
      <c r="V548" s="13"/>
      <c r="W548" s="13"/>
      <c r="X548" s="13"/>
      <c r="Y548" s="13"/>
      <c r="Z548" s="13"/>
      <c r="AA548" s="13"/>
    </row>
    <row r="549" spans="1:27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50"/>
      <c r="T549" s="13"/>
      <c r="U549" s="13"/>
      <c r="V549" s="13"/>
      <c r="W549" s="13"/>
      <c r="X549" s="13"/>
      <c r="Y549" s="13"/>
      <c r="Z549" s="13"/>
      <c r="AA549" s="13"/>
    </row>
    <row r="550" spans="1:27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50"/>
      <c r="T550" s="13"/>
      <c r="U550" s="13"/>
      <c r="V550" s="13"/>
      <c r="W550" s="13"/>
      <c r="X550" s="13"/>
      <c r="Y550" s="13"/>
      <c r="Z550" s="13"/>
      <c r="AA550" s="13"/>
    </row>
    <row r="551" spans="1:27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50"/>
      <c r="T551" s="13"/>
      <c r="U551" s="13"/>
      <c r="V551" s="13"/>
      <c r="W551" s="13"/>
      <c r="X551" s="13"/>
      <c r="Y551" s="13"/>
      <c r="Z551" s="13"/>
      <c r="AA551" s="13"/>
    </row>
    <row r="552" spans="1:27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50"/>
      <c r="T552" s="13"/>
      <c r="U552" s="13"/>
      <c r="V552" s="13"/>
      <c r="W552" s="13"/>
      <c r="X552" s="13"/>
      <c r="Y552" s="13"/>
      <c r="Z552" s="13"/>
      <c r="AA552" s="13"/>
    </row>
    <row r="553" spans="1:27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50"/>
      <c r="T553" s="13"/>
      <c r="U553" s="13"/>
      <c r="V553" s="13"/>
      <c r="W553" s="13"/>
      <c r="X553" s="13"/>
      <c r="Y553" s="13"/>
      <c r="Z553" s="13"/>
      <c r="AA553" s="13"/>
    </row>
    <row r="554" spans="1:27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50"/>
      <c r="T554" s="13"/>
      <c r="U554" s="13"/>
      <c r="V554" s="13"/>
      <c r="W554" s="13"/>
      <c r="X554" s="13"/>
      <c r="Y554" s="13"/>
      <c r="Z554" s="13"/>
      <c r="AA554" s="13"/>
    </row>
    <row r="555" spans="1:27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50"/>
      <c r="T555" s="13"/>
      <c r="U555" s="13"/>
      <c r="V555" s="13"/>
      <c r="W555" s="13"/>
      <c r="X555" s="13"/>
      <c r="Y555" s="13"/>
      <c r="Z555" s="13"/>
      <c r="AA555" s="13"/>
    </row>
    <row r="556" spans="1:27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50"/>
      <c r="T556" s="13"/>
      <c r="U556" s="13"/>
      <c r="V556" s="13"/>
      <c r="W556" s="13"/>
      <c r="X556" s="13"/>
      <c r="Y556" s="13"/>
      <c r="Z556" s="13"/>
      <c r="AA556" s="13"/>
    </row>
    <row r="557" spans="1:27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50"/>
      <c r="T557" s="13"/>
      <c r="U557" s="13"/>
      <c r="V557" s="13"/>
      <c r="W557" s="13"/>
      <c r="X557" s="13"/>
      <c r="Y557" s="13"/>
      <c r="Z557" s="13"/>
      <c r="AA557" s="13"/>
    </row>
    <row r="558" spans="1:27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50"/>
      <c r="T558" s="13"/>
      <c r="U558" s="13"/>
      <c r="V558" s="13"/>
      <c r="W558" s="13"/>
      <c r="X558" s="13"/>
      <c r="Y558" s="13"/>
      <c r="Z558" s="13"/>
      <c r="AA558" s="13"/>
    </row>
    <row r="559" spans="1:27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50"/>
      <c r="T559" s="13"/>
      <c r="U559" s="13"/>
      <c r="V559" s="13"/>
      <c r="W559" s="13"/>
      <c r="X559" s="13"/>
      <c r="Y559" s="13"/>
      <c r="Z559" s="13"/>
      <c r="AA559" s="13"/>
    </row>
    <row r="560" spans="1:27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50"/>
      <c r="T560" s="13"/>
      <c r="U560" s="13"/>
      <c r="V560" s="13"/>
      <c r="W560" s="13"/>
      <c r="X560" s="13"/>
      <c r="Y560" s="13"/>
      <c r="Z560" s="13"/>
      <c r="AA560" s="13"/>
    </row>
    <row r="561" spans="1:27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50"/>
      <c r="T561" s="13"/>
      <c r="U561" s="13"/>
      <c r="V561" s="13"/>
      <c r="W561" s="13"/>
      <c r="X561" s="13"/>
      <c r="Y561" s="13"/>
      <c r="Z561" s="13"/>
      <c r="AA561" s="13"/>
    </row>
    <row r="562" spans="1:27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50"/>
      <c r="T562" s="13"/>
      <c r="U562" s="13"/>
      <c r="V562" s="13"/>
      <c r="W562" s="13"/>
      <c r="X562" s="13"/>
      <c r="Y562" s="13"/>
      <c r="Z562" s="13"/>
      <c r="AA562" s="13"/>
    </row>
    <row r="563" spans="1:27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50"/>
      <c r="T563" s="13"/>
      <c r="U563" s="13"/>
      <c r="V563" s="13"/>
      <c r="W563" s="13"/>
      <c r="X563" s="13"/>
      <c r="Y563" s="13"/>
      <c r="Z563" s="13"/>
      <c r="AA563" s="13"/>
    </row>
    <row r="564" spans="1:27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50"/>
      <c r="T564" s="13"/>
      <c r="U564" s="13"/>
      <c r="V564" s="13"/>
      <c r="W564" s="13"/>
      <c r="X564" s="13"/>
      <c r="Y564" s="13"/>
      <c r="Z564" s="13"/>
      <c r="AA564" s="13"/>
    </row>
    <row r="565" spans="1:27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50"/>
      <c r="T565" s="13"/>
      <c r="U565" s="13"/>
      <c r="V565" s="13"/>
      <c r="W565" s="13"/>
      <c r="X565" s="13"/>
      <c r="Y565" s="13"/>
      <c r="Z565" s="13"/>
      <c r="AA565" s="13"/>
    </row>
    <row r="566" spans="1:27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50"/>
      <c r="T566" s="13"/>
      <c r="U566" s="13"/>
      <c r="V566" s="13"/>
      <c r="W566" s="13"/>
      <c r="X566" s="13"/>
      <c r="Y566" s="13"/>
      <c r="Z566" s="13"/>
      <c r="AA566" s="13"/>
    </row>
    <row r="567" spans="1:27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50"/>
      <c r="T567" s="13"/>
      <c r="U567" s="13"/>
      <c r="V567" s="13"/>
      <c r="W567" s="13"/>
      <c r="X567" s="13"/>
      <c r="Y567" s="13"/>
      <c r="Z567" s="13"/>
      <c r="AA567" s="13"/>
    </row>
    <row r="568" spans="1:27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50"/>
      <c r="T568" s="13"/>
      <c r="U568" s="13"/>
      <c r="V568" s="13"/>
      <c r="W568" s="13"/>
      <c r="X568" s="13"/>
      <c r="Y568" s="13"/>
      <c r="Z568" s="13"/>
      <c r="AA568" s="13"/>
    </row>
    <row r="569" spans="1:27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50"/>
      <c r="T569" s="13"/>
      <c r="U569" s="13"/>
      <c r="V569" s="13"/>
      <c r="W569" s="13"/>
      <c r="X569" s="13"/>
      <c r="Y569" s="13"/>
      <c r="Z569" s="13"/>
      <c r="AA569" s="13"/>
    </row>
    <row r="570" spans="1:27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50"/>
      <c r="T570" s="13"/>
      <c r="U570" s="13"/>
      <c r="V570" s="13"/>
      <c r="W570" s="13"/>
      <c r="X570" s="13"/>
      <c r="Y570" s="13"/>
      <c r="Z570" s="13"/>
      <c r="AA570" s="13"/>
    </row>
    <row r="571" spans="1:27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50"/>
      <c r="T571" s="13"/>
      <c r="U571" s="13"/>
      <c r="V571" s="13"/>
      <c r="W571" s="13"/>
      <c r="X571" s="13"/>
      <c r="Y571" s="13"/>
      <c r="Z571" s="13"/>
      <c r="AA571" s="13"/>
    </row>
    <row r="572" spans="1:27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50"/>
      <c r="T572" s="13"/>
      <c r="U572" s="13"/>
      <c r="V572" s="13"/>
      <c r="W572" s="13"/>
      <c r="X572" s="13"/>
      <c r="Y572" s="13"/>
      <c r="Z572" s="13"/>
      <c r="AA572" s="13"/>
    </row>
    <row r="573" spans="1:27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50"/>
      <c r="T573" s="13"/>
      <c r="U573" s="13"/>
      <c r="V573" s="13"/>
      <c r="W573" s="13"/>
      <c r="X573" s="13"/>
      <c r="Y573" s="13"/>
      <c r="Z573" s="13"/>
      <c r="AA573" s="13"/>
    </row>
    <row r="574" spans="1:27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50"/>
      <c r="T574" s="13"/>
      <c r="U574" s="13"/>
      <c r="V574" s="13"/>
      <c r="W574" s="13"/>
      <c r="X574" s="13"/>
      <c r="Y574" s="13"/>
      <c r="Z574" s="13"/>
      <c r="AA574" s="13"/>
    </row>
    <row r="575" spans="1:27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50"/>
      <c r="T575" s="13"/>
      <c r="U575" s="13"/>
      <c r="V575" s="13"/>
      <c r="W575" s="13"/>
      <c r="X575" s="13"/>
      <c r="Y575" s="13"/>
      <c r="Z575" s="13"/>
      <c r="AA575" s="13"/>
    </row>
    <row r="576" spans="1:27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50"/>
      <c r="T576" s="13"/>
      <c r="U576" s="13"/>
      <c r="V576" s="13"/>
      <c r="W576" s="13"/>
      <c r="X576" s="13"/>
      <c r="Y576" s="13"/>
      <c r="Z576" s="13"/>
      <c r="AA576" s="13"/>
    </row>
    <row r="577" spans="1:27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50"/>
      <c r="T577" s="13"/>
      <c r="U577" s="13"/>
      <c r="V577" s="13"/>
      <c r="W577" s="13"/>
      <c r="X577" s="13"/>
      <c r="Y577" s="13"/>
      <c r="Z577" s="13"/>
      <c r="AA577" s="13"/>
    </row>
    <row r="578" spans="1:27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50"/>
      <c r="T578" s="13"/>
      <c r="U578" s="13"/>
      <c r="V578" s="13"/>
      <c r="W578" s="13"/>
      <c r="X578" s="13"/>
      <c r="Y578" s="13"/>
      <c r="Z578" s="13"/>
      <c r="AA578" s="13"/>
    </row>
    <row r="579" spans="1:27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50"/>
      <c r="T579" s="13"/>
      <c r="U579" s="13"/>
      <c r="V579" s="13"/>
      <c r="W579" s="13"/>
      <c r="X579" s="13"/>
      <c r="Y579" s="13"/>
      <c r="Z579" s="13"/>
      <c r="AA579" s="13"/>
    </row>
    <row r="580" spans="1:27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50"/>
      <c r="T580" s="13"/>
      <c r="U580" s="13"/>
      <c r="V580" s="13"/>
      <c r="W580" s="13"/>
      <c r="X580" s="13"/>
      <c r="Y580" s="13"/>
      <c r="Z580" s="13"/>
      <c r="AA580" s="13"/>
    </row>
    <row r="581" spans="1:27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50"/>
      <c r="T581" s="13"/>
      <c r="U581" s="13"/>
      <c r="V581" s="13"/>
      <c r="W581" s="13"/>
      <c r="X581" s="13"/>
      <c r="Y581" s="13"/>
      <c r="Z581" s="13"/>
      <c r="AA581" s="13"/>
    </row>
    <row r="582" spans="1:27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50"/>
      <c r="T582" s="13"/>
      <c r="U582" s="13"/>
      <c r="V582" s="13"/>
      <c r="W582" s="13"/>
      <c r="X582" s="13"/>
      <c r="Y582" s="13"/>
      <c r="Z582" s="13"/>
      <c r="AA582" s="13"/>
    </row>
    <row r="583" spans="1:27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50"/>
      <c r="T583" s="13"/>
      <c r="U583" s="13"/>
      <c r="V583" s="13"/>
      <c r="W583" s="13"/>
      <c r="X583" s="13"/>
      <c r="Y583" s="13"/>
      <c r="Z583" s="13"/>
      <c r="AA583" s="13"/>
    </row>
    <row r="584" spans="1:27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50"/>
      <c r="T584" s="13"/>
      <c r="U584" s="13"/>
      <c r="V584" s="13"/>
      <c r="W584" s="13"/>
      <c r="X584" s="13"/>
      <c r="Y584" s="13"/>
      <c r="Z584" s="13"/>
      <c r="AA584" s="13"/>
    </row>
    <row r="585" spans="1:27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50"/>
      <c r="T585" s="13"/>
      <c r="U585" s="13"/>
      <c r="V585" s="13"/>
      <c r="W585" s="13"/>
      <c r="X585" s="13"/>
      <c r="Y585" s="13"/>
      <c r="Z585" s="13"/>
      <c r="AA585" s="13"/>
    </row>
    <row r="586" spans="1:27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50"/>
      <c r="T586" s="13"/>
      <c r="U586" s="13"/>
      <c r="V586" s="13"/>
      <c r="W586" s="13"/>
      <c r="X586" s="13"/>
      <c r="Y586" s="13"/>
      <c r="Z586" s="13"/>
      <c r="AA586" s="13"/>
    </row>
    <row r="587" spans="1:27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50"/>
      <c r="T587" s="13"/>
      <c r="U587" s="13"/>
      <c r="V587" s="13"/>
      <c r="W587" s="13"/>
      <c r="X587" s="13"/>
      <c r="Y587" s="13"/>
      <c r="Z587" s="13"/>
      <c r="AA587" s="13"/>
    </row>
    <row r="588" spans="1:27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50"/>
      <c r="T588" s="13"/>
      <c r="U588" s="13"/>
      <c r="V588" s="13"/>
      <c r="W588" s="13"/>
      <c r="X588" s="13"/>
      <c r="Y588" s="13"/>
      <c r="Z588" s="13"/>
      <c r="AA588" s="13"/>
    </row>
    <row r="589" spans="1:27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50"/>
      <c r="T589" s="13"/>
      <c r="U589" s="13"/>
      <c r="V589" s="13"/>
      <c r="W589" s="13"/>
      <c r="X589" s="13"/>
      <c r="Y589" s="13"/>
      <c r="Z589" s="13"/>
      <c r="AA589" s="13"/>
    </row>
    <row r="590" spans="1:27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50"/>
      <c r="T590" s="13"/>
      <c r="U590" s="13"/>
      <c r="V590" s="13"/>
      <c r="W590" s="13"/>
      <c r="X590" s="13"/>
      <c r="Y590" s="13"/>
      <c r="Z590" s="13"/>
      <c r="AA590" s="13"/>
    </row>
    <row r="591" spans="1:27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50"/>
      <c r="T591" s="13"/>
      <c r="U591" s="13"/>
      <c r="V591" s="13"/>
      <c r="W591" s="13"/>
      <c r="X591" s="13"/>
      <c r="Y591" s="13"/>
      <c r="Z591" s="13"/>
      <c r="AA591" s="13"/>
    </row>
    <row r="592" spans="1:27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50"/>
      <c r="T592" s="13"/>
      <c r="U592" s="13"/>
      <c r="V592" s="13"/>
      <c r="W592" s="13"/>
      <c r="X592" s="13"/>
      <c r="Y592" s="13"/>
      <c r="Z592" s="13"/>
      <c r="AA592" s="13"/>
    </row>
    <row r="593" spans="1:27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50"/>
      <c r="T593" s="13"/>
      <c r="U593" s="13"/>
      <c r="V593" s="13"/>
      <c r="W593" s="13"/>
      <c r="X593" s="13"/>
      <c r="Y593" s="13"/>
      <c r="Z593" s="13"/>
      <c r="AA593" s="13"/>
    </row>
    <row r="594" spans="1:27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50"/>
      <c r="T594" s="13"/>
      <c r="U594" s="13"/>
      <c r="V594" s="13"/>
      <c r="W594" s="13"/>
      <c r="X594" s="13"/>
      <c r="Y594" s="13"/>
      <c r="Z594" s="13"/>
      <c r="AA594" s="13"/>
    </row>
    <row r="595" spans="1:27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50"/>
      <c r="T595" s="13"/>
      <c r="U595" s="13"/>
      <c r="V595" s="13"/>
      <c r="W595" s="13"/>
      <c r="X595" s="13"/>
      <c r="Y595" s="13"/>
      <c r="Z595" s="13"/>
      <c r="AA595" s="13"/>
    </row>
    <row r="596" spans="1:27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50"/>
      <c r="T596" s="13"/>
      <c r="U596" s="13"/>
      <c r="V596" s="13"/>
      <c r="W596" s="13"/>
      <c r="X596" s="13"/>
      <c r="Y596" s="13"/>
      <c r="Z596" s="13"/>
      <c r="AA596" s="13"/>
    </row>
    <row r="597" spans="1:27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50"/>
      <c r="T597" s="13"/>
      <c r="U597" s="13"/>
      <c r="V597" s="13"/>
      <c r="W597" s="13"/>
      <c r="X597" s="13"/>
      <c r="Y597" s="13"/>
      <c r="Z597" s="13"/>
      <c r="AA597" s="13"/>
    </row>
    <row r="598" spans="1:27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50"/>
      <c r="T598" s="13"/>
      <c r="U598" s="13"/>
      <c r="V598" s="13"/>
      <c r="W598" s="13"/>
      <c r="X598" s="13"/>
      <c r="Y598" s="13"/>
      <c r="Z598" s="13"/>
      <c r="AA598" s="13"/>
    </row>
    <row r="599" spans="1:27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50"/>
      <c r="T599" s="13"/>
      <c r="U599" s="13"/>
      <c r="V599" s="13"/>
      <c r="W599" s="13"/>
      <c r="X599" s="13"/>
      <c r="Y599" s="13"/>
      <c r="Z599" s="13"/>
      <c r="AA599" s="13"/>
    </row>
    <row r="600" spans="1:27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50"/>
      <c r="T600" s="13"/>
      <c r="U600" s="13"/>
      <c r="V600" s="13"/>
      <c r="W600" s="13"/>
      <c r="X600" s="13"/>
      <c r="Y600" s="13"/>
      <c r="Z600" s="13"/>
      <c r="AA600" s="13"/>
    </row>
    <row r="601" spans="1:27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50"/>
      <c r="T601" s="13"/>
      <c r="U601" s="13"/>
      <c r="V601" s="13"/>
      <c r="W601" s="13"/>
      <c r="X601" s="13"/>
      <c r="Y601" s="13"/>
      <c r="Z601" s="13"/>
      <c r="AA601" s="13"/>
    </row>
    <row r="602" spans="1:27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50"/>
      <c r="T602" s="13"/>
      <c r="U602" s="13"/>
      <c r="V602" s="13"/>
      <c r="W602" s="13"/>
      <c r="X602" s="13"/>
      <c r="Y602" s="13"/>
      <c r="Z602" s="13"/>
      <c r="AA602" s="13"/>
    </row>
    <row r="603" spans="1:27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50"/>
      <c r="T603" s="13"/>
      <c r="U603" s="13"/>
      <c r="V603" s="13"/>
      <c r="W603" s="13"/>
      <c r="X603" s="13"/>
      <c r="Y603" s="13"/>
      <c r="Z603" s="13"/>
      <c r="AA603" s="13"/>
    </row>
    <row r="604" spans="1:27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50"/>
      <c r="T604" s="13"/>
      <c r="U604" s="13"/>
      <c r="V604" s="13"/>
      <c r="W604" s="13"/>
      <c r="X604" s="13"/>
      <c r="Y604" s="13"/>
      <c r="Z604" s="13"/>
      <c r="AA604" s="13"/>
    </row>
    <row r="605" spans="1:27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50"/>
      <c r="T605" s="13"/>
      <c r="U605" s="13"/>
      <c r="V605" s="13"/>
      <c r="W605" s="13"/>
      <c r="X605" s="13"/>
      <c r="Y605" s="13"/>
      <c r="Z605" s="13"/>
      <c r="AA605" s="13"/>
    </row>
    <row r="606" spans="1:27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50"/>
      <c r="T606" s="13"/>
      <c r="U606" s="13"/>
      <c r="V606" s="13"/>
      <c r="W606" s="13"/>
      <c r="X606" s="13"/>
      <c r="Y606" s="13"/>
      <c r="Z606" s="13"/>
      <c r="AA606" s="13"/>
    </row>
    <row r="607" spans="1:27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50"/>
      <c r="T607" s="13"/>
      <c r="U607" s="13"/>
      <c r="V607" s="13"/>
      <c r="W607" s="13"/>
      <c r="X607" s="13"/>
      <c r="Y607" s="13"/>
      <c r="Z607" s="13"/>
      <c r="AA607" s="13"/>
    </row>
    <row r="608" spans="1:27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50"/>
      <c r="T608" s="13"/>
      <c r="U608" s="13"/>
      <c r="V608" s="13"/>
      <c r="W608" s="13"/>
      <c r="X608" s="13"/>
      <c r="Y608" s="13"/>
      <c r="Z608" s="13"/>
      <c r="AA608" s="13"/>
    </row>
    <row r="609" spans="1:27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50"/>
      <c r="T609" s="13"/>
      <c r="U609" s="13"/>
      <c r="V609" s="13"/>
      <c r="W609" s="13"/>
      <c r="X609" s="13"/>
      <c r="Y609" s="13"/>
      <c r="Z609" s="13"/>
      <c r="AA609" s="13"/>
    </row>
    <row r="610" spans="1:27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50"/>
      <c r="T610" s="13"/>
      <c r="U610" s="13"/>
      <c r="V610" s="13"/>
      <c r="W610" s="13"/>
      <c r="X610" s="13"/>
      <c r="Y610" s="13"/>
      <c r="Z610" s="13"/>
      <c r="AA610" s="13"/>
    </row>
    <row r="611" spans="1:27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50"/>
      <c r="T611" s="13"/>
      <c r="U611" s="13"/>
      <c r="V611" s="13"/>
      <c r="W611" s="13"/>
      <c r="X611" s="13"/>
      <c r="Y611" s="13"/>
      <c r="Z611" s="13"/>
      <c r="AA611" s="13"/>
    </row>
    <row r="612" spans="1:27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50"/>
      <c r="T612" s="13"/>
      <c r="U612" s="13"/>
      <c r="V612" s="13"/>
      <c r="W612" s="13"/>
      <c r="X612" s="13"/>
      <c r="Y612" s="13"/>
      <c r="Z612" s="13"/>
      <c r="AA612" s="13"/>
    </row>
    <row r="613" spans="1:27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50"/>
      <c r="T613" s="13"/>
      <c r="U613" s="13"/>
      <c r="V613" s="13"/>
      <c r="W613" s="13"/>
      <c r="X613" s="13"/>
      <c r="Y613" s="13"/>
      <c r="Z613" s="13"/>
      <c r="AA613" s="13"/>
    </row>
    <row r="614" spans="1:27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50"/>
      <c r="T614" s="13"/>
      <c r="U614" s="13"/>
      <c r="V614" s="13"/>
      <c r="W614" s="13"/>
      <c r="X614" s="13"/>
      <c r="Y614" s="13"/>
      <c r="Z614" s="13"/>
      <c r="AA614" s="13"/>
    </row>
    <row r="615" spans="1:27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50"/>
      <c r="T615" s="13"/>
      <c r="U615" s="13"/>
      <c r="V615" s="13"/>
      <c r="W615" s="13"/>
      <c r="X615" s="13"/>
      <c r="Y615" s="13"/>
      <c r="Z615" s="13"/>
      <c r="AA615" s="13"/>
    </row>
    <row r="616" spans="1:27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50"/>
      <c r="T616" s="13"/>
      <c r="U616" s="13"/>
      <c r="V616" s="13"/>
      <c r="W616" s="13"/>
      <c r="X616" s="13"/>
      <c r="Y616" s="13"/>
      <c r="Z616" s="13"/>
      <c r="AA616" s="13"/>
    </row>
    <row r="617" spans="1:27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50"/>
      <c r="T617" s="13"/>
      <c r="U617" s="13"/>
      <c r="V617" s="13"/>
      <c r="W617" s="13"/>
      <c r="X617" s="13"/>
      <c r="Y617" s="13"/>
      <c r="Z617" s="13"/>
      <c r="AA617" s="13"/>
    </row>
    <row r="618" spans="1:27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50"/>
      <c r="T618" s="13"/>
      <c r="U618" s="13"/>
      <c r="V618" s="13"/>
      <c r="W618" s="13"/>
      <c r="X618" s="13"/>
      <c r="Y618" s="13"/>
      <c r="Z618" s="13"/>
      <c r="AA618" s="13"/>
    </row>
    <row r="619" spans="1:27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50"/>
      <c r="T619" s="13"/>
      <c r="U619" s="13"/>
      <c r="V619" s="13"/>
      <c r="W619" s="13"/>
      <c r="X619" s="13"/>
      <c r="Y619" s="13"/>
      <c r="Z619" s="13"/>
      <c r="AA619" s="13"/>
    </row>
    <row r="620" spans="1:27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50"/>
      <c r="T620" s="13"/>
      <c r="U620" s="13"/>
      <c r="V620" s="13"/>
      <c r="W620" s="13"/>
      <c r="X620" s="13"/>
      <c r="Y620" s="13"/>
      <c r="Z620" s="13"/>
      <c r="AA620" s="13"/>
    </row>
    <row r="621" spans="1:27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50"/>
      <c r="T621" s="13"/>
      <c r="U621" s="13"/>
      <c r="V621" s="13"/>
      <c r="W621" s="13"/>
      <c r="X621" s="13"/>
      <c r="Y621" s="13"/>
      <c r="Z621" s="13"/>
      <c r="AA621" s="13"/>
    </row>
    <row r="622" spans="1:27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50"/>
      <c r="T622" s="13"/>
      <c r="U622" s="13"/>
      <c r="V622" s="13"/>
      <c r="W622" s="13"/>
      <c r="X622" s="13"/>
      <c r="Y622" s="13"/>
      <c r="Z622" s="13"/>
      <c r="AA622" s="13"/>
    </row>
    <row r="623" spans="1:27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50"/>
      <c r="T623" s="13"/>
      <c r="U623" s="13"/>
      <c r="V623" s="13"/>
      <c r="W623" s="13"/>
      <c r="X623" s="13"/>
      <c r="Y623" s="13"/>
      <c r="Z623" s="13"/>
      <c r="AA623" s="13"/>
    </row>
    <row r="624" spans="1:27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50"/>
      <c r="T624" s="13"/>
      <c r="U624" s="13"/>
      <c r="V624" s="13"/>
      <c r="W624" s="13"/>
      <c r="X624" s="13"/>
      <c r="Y624" s="13"/>
      <c r="Z624" s="13"/>
      <c r="AA624" s="13"/>
    </row>
    <row r="625" spans="1:27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50"/>
      <c r="T625" s="13"/>
      <c r="U625" s="13"/>
      <c r="V625" s="13"/>
      <c r="W625" s="13"/>
      <c r="X625" s="13"/>
      <c r="Y625" s="13"/>
      <c r="Z625" s="13"/>
      <c r="AA625" s="13"/>
    </row>
    <row r="626" spans="1:27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50"/>
      <c r="T626" s="13"/>
      <c r="U626" s="13"/>
      <c r="V626" s="13"/>
      <c r="W626" s="13"/>
      <c r="X626" s="13"/>
      <c r="Y626" s="13"/>
      <c r="Z626" s="13"/>
      <c r="AA626" s="13"/>
    </row>
    <row r="627" spans="1:27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50"/>
      <c r="T627" s="13"/>
      <c r="U627" s="13"/>
      <c r="V627" s="13"/>
      <c r="W627" s="13"/>
      <c r="X627" s="13"/>
      <c r="Y627" s="13"/>
      <c r="Z627" s="13"/>
      <c r="AA627" s="13"/>
    </row>
    <row r="628" spans="1:27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50"/>
      <c r="T628" s="13"/>
      <c r="U628" s="13"/>
      <c r="V628" s="13"/>
      <c r="W628" s="13"/>
      <c r="X628" s="13"/>
      <c r="Y628" s="13"/>
      <c r="Z628" s="13"/>
      <c r="AA628" s="13"/>
    </row>
    <row r="629" spans="1:27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50"/>
      <c r="T629" s="13"/>
      <c r="U629" s="13"/>
      <c r="V629" s="13"/>
      <c r="W629" s="13"/>
      <c r="X629" s="13"/>
      <c r="Y629" s="13"/>
      <c r="Z629" s="13"/>
      <c r="AA629" s="13"/>
    </row>
    <row r="630" spans="1:27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50"/>
      <c r="T630" s="13"/>
      <c r="U630" s="13"/>
      <c r="V630" s="13"/>
      <c r="W630" s="13"/>
      <c r="X630" s="13"/>
      <c r="Y630" s="13"/>
      <c r="Z630" s="13"/>
      <c r="AA630" s="13"/>
    </row>
    <row r="631" spans="1:27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50"/>
      <c r="T631" s="13"/>
      <c r="U631" s="13"/>
      <c r="V631" s="13"/>
      <c r="W631" s="13"/>
      <c r="X631" s="13"/>
      <c r="Y631" s="13"/>
      <c r="Z631" s="13"/>
      <c r="AA631" s="13"/>
    </row>
    <row r="632" spans="1:27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50"/>
      <c r="T632" s="13"/>
      <c r="U632" s="13"/>
      <c r="V632" s="13"/>
      <c r="W632" s="13"/>
      <c r="X632" s="13"/>
      <c r="Y632" s="13"/>
      <c r="Z632" s="13"/>
      <c r="AA632" s="13"/>
    </row>
    <row r="633" spans="1:27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50"/>
      <c r="T633" s="13"/>
      <c r="U633" s="13"/>
      <c r="V633" s="13"/>
      <c r="W633" s="13"/>
      <c r="X633" s="13"/>
      <c r="Y633" s="13"/>
      <c r="Z633" s="13"/>
      <c r="AA633" s="13"/>
    </row>
    <row r="634" spans="1:27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50"/>
      <c r="T634" s="13"/>
      <c r="U634" s="13"/>
      <c r="V634" s="13"/>
      <c r="W634" s="13"/>
      <c r="X634" s="13"/>
      <c r="Y634" s="13"/>
      <c r="Z634" s="13"/>
      <c r="AA634" s="13"/>
    </row>
    <row r="635" spans="1:27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50"/>
      <c r="T635" s="13"/>
      <c r="U635" s="13"/>
      <c r="V635" s="13"/>
      <c r="W635" s="13"/>
      <c r="X635" s="13"/>
      <c r="Y635" s="13"/>
      <c r="Z635" s="13"/>
      <c r="AA635" s="13"/>
    </row>
    <row r="636" spans="1:27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50"/>
      <c r="T636" s="13"/>
      <c r="U636" s="13"/>
      <c r="V636" s="13"/>
      <c r="W636" s="13"/>
      <c r="X636" s="13"/>
      <c r="Y636" s="13"/>
      <c r="Z636" s="13"/>
      <c r="AA636" s="13"/>
    </row>
    <row r="637" spans="1:27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50"/>
      <c r="T637" s="13"/>
      <c r="U637" s="13"/>
      <c r="V637" s="13"/>
      <c r="W637" s="13"/>
      <c r="X637" s="13"/>
      <c r="Y637" s="13"/>
      <c r="Z637" s="13"/>
      <c r="AA637" s="13"/>
    </row>
    <row r="638" spans="1:27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50"/>
      <c r="T638" s="13"/>
      <c r="U638" s="13"/>
      <c r="V638" s="13"/>
      <c r="W638" s="13"/>
      <c r="X638" s="13"/>
      <c r="Y638" s="13"/>
      <c r="Z638" s="13"/>
      <c r="AA638" s="13"/>
    </row>
    <row r="639" spans="1:27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50"/>
      <c r="T639" s="13"/>
      <c r="U639" s="13"/>
      <c r="V639" s="13"/>
      <c r="W639" s="13"/>
      <c r="X639" s="13"/>
      <c r="Y639" s="13"/>
      <c r="Z639" s="13"/>
      <c r="AA639" s="13"/>
    </row>
    <row r="640" spans="1:27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50"/>
      <c r="T640" s="13"/>
      <c r="U640" s="13"/>
      <c r="V640" s="13"/>
      <c r="W640" s="13"/>
      <c r="X640" s="13"/>
      <c r="Y640" s="13"/>
      <c r="Z640" s="13"/>
      <c r="AA640" s="13"/>
    </row>
    <row r="641" spans="1:27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50"/>
      <c r="T641" s="13"/>
      <c r="U641" s="13"/>
      <c r="V641" s="13"/>
      <c r="W641" s="13"/>
      <c r="X641" s="13"/>
      <c r="Y641" s="13"/>
      <c r="Z641" s="13"/>
      <c r="AA641" s="13"/>
    </row>
    <row r="642" spans="1:27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50"/>
      <c r="T642" s="13"/>
      <c r="U642" s="13"/>
      <c r="V642" s="13"/>
      <c r="W642" s="13"/>
      <c r="X642" s="13"/>
      <c r="Y642" s="13"/>
      <c r="Z642" s="13"/>
      <c r="AA642" s="13"/>
    </row>
    <row r="643" spans="1:27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50"/>
      <c r="T643" s="13"/>
      <c r="U643" s="13"/>
      <c r="V643" s="13"/>
      <c r="W643" s="13"/>
      <c r="X643" s="13"/>
      <c r="Y643" s="13"/>
      <c r="Z643" s="13"/>
      <c r="AA643" s="13"/>
    </row>
    <row r="644" spans="1:27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50"/>
      <c r="T644" s="13"/>
      <c r="U644" s="13"/>
      <c r="V644" s="13"/>
      <c r="W644" s="13"/>
      <c r="X644" s="13"/>
      <c r="Y644" s="13"/>
      <c r="Z644" s="13"/>
      <c r="AA644" s="13"/>
    </row>
    <row r="645" spans="1:27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50"/>
      <c r="T645" s="13"/>
      <c r="U645" s="13"/>
      <c r="V645" s="13"/>
      <c r="W645" s="13"/>
      <c r="X645" s="13"/>
      <c r="Y645" s="13"/>
      <c r="Z645" s="13"/>
      <c r="AA645" s="13"/>
    </row>
    <row r="646" spans="1:27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50"/>
      <c r="T646" s="13"/>
      <c r="U646" s="13"/>
      <c r="V646" s="13"/>
      <c r="W646" s="13"/>
      <c r="X646" s="13"/>
      <c r="Y646" s="13"/>
      <c r="Z646" s="13"/>
      <c r="AA646" s="13"/>
    </row>
    <row r="647" spans="1:27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50"/>
      <c r="T647" s="13"/>
      <c r="U647" s="13"/>
      <c r="V647" s="13"/>
      <c r="W647" s="13"/>
      <c r="X647" s="13"/>
      <c r="Y647" s="13"/>
      <c r="Z647" s="13"/>
      <c r="AA647" s="13"/>
    </row>
    <row r="648" spans="1:27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50"/>
      <c r="T648" s="13"/>
      <c r="U648" s="13"/>
      <c r="V648" s="13"/>
      <c r="W648" s="13"/>
      <c r="X648" s="13"/>
      <c r="Y648" s="13"/>
      <c r="Z648" s="13"/>
      <c r="AA648" s="13"/>
    </row>
    <row r="649" spans="1:27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50"/>
      <c r="T649" s="13"/>
      <c r="U649" s="13"/>
      <c r="V649" s="13"/>
      <c r="W649" s="13"/>
      <c r="X649" s="13"/>
      <c r="Y649" s="13"/>
      <c r="Z649" s="13"/>
      <c r="AA649" s="13"/>
    </row>
    <row r="650" spans="1:27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50"/>
      <c r="T650" s="13"/>
      <c r="U650" s="13"/>
      <c r="V650" s="13"/>
      <c r="W650" s="13"/>
      <c r="X650" s="13"/>
      <c r="Y650" s="13"/>
      <c r="Z650" s="13"/>
      <c r="AA650" s="13"/>
    </row>
    <row r="651" spans="1:27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50"/>
      <c r="T651" s="13"/>
      <c r="U651" s="13"/>
      <c r="V651" s="13"/>
      <c r="W651" s="13"/>
      <c r="X651" s="13"/>
      <c r="Y651" s="13"/>
      <c r="Z651" s="13"/>
      <c r="AA651" s="13"/>
    </row>
    <row r="652" spans="1:27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50"/>
      <c r="T652" s="13"/>
      <c r="U652" s="13"/>
      <c r="V652" s="13"/>
      <c r="W652" s="13"/>
      <c r="X652" s="13"/>
      <c r="Y652" s="13"/>
      <c r="Z652" s="13"/>
      <c r="AA652" s="13"/>
    </row>
    <row r="653" spans="1:27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50"/>
      <c r="T653" s="13"/>
      <c r="U653" s="13"/>
      <c r="V653" s="13"/>
      <c r="W653" s="13"/>
      <c r="X653" s="13"/>
      <c r="Y653" s="13"/>
      <c r="Z653" s="13"/>
      <c r="AA653" s="13"/>
    </row>
    <row r="654" spans="1:27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50"/>
      <c r="T654" s="13"/>
      <c r="U654" s="13"/>
      <c r="V654" s="13"/>
      <c r="W654" s="13"/>
      <c r="X654" s="13"/>
      <c r="Y654" s="13"/>
      <c r="Z654" s="13"/>
      <c r="AA654" s="13"/>
    </row>
    <row r="655" spans="1:27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50"/>
      <c r="T655" s="13"/>
      <c r="U655" s="13"/>
      <c r="V655" s="13"/>
      <c r="W655" s="13"/>
      <c r="X655" s="13"/>
      <c r="Y655" s="13"/>
      <c r="Z655" s="13"/>
      <c r="AA655" s="13"/>
    </row>
    <row r="656" spans="1:27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50"/>
      <c r="T656" s="13"/>
      <c r="U656" s="13"/>
      <c r="V656" s="13"/>
      <c r="W656" s="13"/>
      <c r="X656" s="13"/>
      <c r="Y656" s="13"/>
      <c r="Z656" s="13"/>
      <c r="AA656" s="13"/>
    </row>
    <row r="657" spans="1:27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50"/>
      <c r="T657" s="13"/>
      <c r="U657" s="13"/>
      <c r="V657" s="13"/>
      <c r="W657" s="13"/>
      <c r="X657" s="13"/>
      <c r="Y657" s="13"/>
      <c r="Z657" s="13"/>
      <c r="AA657" s="13"/>
    </row>
    <row r="658" spans="1:27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50"/>
      <c r="T658" s="13"/>
      <c r="U658" s="13"/>
      <c r="V658" s="13"/>
      <c r="W658" s="13"/>
      <c r="X658" s="13"/>
      <c r="Y658" s="13"/>
      <c r="Z658" s="13"/>
      <c r="AA658" s="13"/>
    </row>
    <row r="659" spans="1:27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50"/>
      <c r="T659" s="13"/>
      <c r="U659" s="13"/>
      <c r="V659" s="13"/>
      <c r="W659" s="13"/>
      <c r="X659" s="13"/>
      <c r="Y659" s="13"/>
      <c r="Z659" s="13"/>
      <c r="AA659" s="13"/>
    </row>
    <row r="660" spans="1:27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50"/>
      <c r="T660" s="13"/>
      <c r="U660" s="13"/>
      <c r="V660" s="13"/>
      <c r="W660" s="13"/>
      <c r="X660" s="13"/>
      <c r="Y660" s="13"/>
      <c r="Z660" s="13"/>
      <c r="AA660" s="13"/>
    </row>
    <row r="661" spans="1:27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50"/>
      <c r="T661" s="13"/>
      <c r="U661" s="13"/>
      <c r="V661" s="13"/>
      <c r="W661" s="13"/>
      <c r="X661" s="13"/>
      <c r="Y661" s="13"/>
      <c r="Z661" s="13"/>
      <c r="AA661" s="13"/>
    </row>
    <row r="662" spans="1:27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50"/>
      <c r="T662" s="13"/>
      <c r="U662" s="13"/>
      <c r="V662" s="13"/>
      <c r="W662" s="13"/>
      <c r="X662" s="13"/>
      <c r="Y662" s="13"/>
      <c r="Z662" s="13"/>
      <c r="AA662" s="13"/>
    </row>
    <row r="663" spans="1:27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50"/>
      <c r="T663" s="13"/>
      <c r="U663" s="13"/>
      <c r="V663" s="13"/>
      <c r="W663" s="13"/>
      <c r="X663" s="13"/>
      <c r="Y663" s="13"/>
      <c r="Z663" s="13"/>
      <c r="AA663" s="13"/>
    </row>
    <row r="664" spans="1:27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50"/>
      <c r="T664" s="13"/>
      <c r="U664" s="13"/>
      <c r="V664" s="13"/>
      <c r="W664" s="13"/>
      <c r="X664" s="13"/>
      <c r="Y664" s="13"/>
      <c r="Z664" s="13"/>
      <c r="AA664" s="13"/>
    </row>
    <row r="665" spans="1:27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50"/>
      <c r="T665" s="13"/>
      <c r="U665" s="13"/>
      <c r="V665" s="13"/>
      <c r="W665" s="13"/>
      <c r="X665" s="13"/>
      <c r="Y665" s="13"/>
      <c r="Z665" s="13"/>
      <c r="AA665" s="13"/>
    </row>
    <row r="666" spans="1:27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50"/>
      <c r="T666" s="13"/>
      <c r="U666" s="13"/>
      <c r="V666" s="13"/>
      <c r="W666" s="13"/>
      <c r="X666" s="13"/>
      <c r="Y666" s="13"/>
      <c r="Z666" s="13"/>
      <c r="AA666" s="13"/>
    </row>
    <row r="667" spans="1:27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50"/>
      <c r="T667" s="13"/>
      <c r="U667" s="13"/>
      <c r="V667" s="13"/>
      <c r="W667" s="13"/>
      <c r="X667" s="13"/>
      <c r="Y667" s="13"/>
      <c r="Z667" s="13"/>
      <c r="AA667" s="13"/>
    </row>
    <row r="668" spans="1:27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50"/>
      <c r="T668" s="13"/>
      <c r="U668" s="13"/>
      <c r="V668" s="13"/>
      <c r="W668" s="13"/>
      <c r="X668" s="13"/>
      <c r="Y668" s="13"/>
      <c r="Z668" s="13"/>
      <c r="AA668" s="13"/>
    </row>
    <row r="669" spans="1:27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50"/>
      <c r="T669" s="13"/>
      <c r="U669" s="13"/>
      <c r="V669" s="13"/>
      <c r="W669" s="13"/>
      <c r="X669" s="13"/>
      <c r="Y669" s="13"/>
      <c r="Z669" s="13"/>
      <c r="AA669" s="13"/>
    </row>
    <row r="670" spans="1:27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50"/>
      <c r="T670" s="13"/>
      <c r="U670" s="13"/>
      <c r="V670" s="13"/>
      <c r="W670" s="13"/>
      <c r="X670" s="13"/>
      <c r="Y670" s="13"/>
      <c r="Z670" s="13"/>
      <c r="AA670" s="13"/>
    </row>
    <row r="671" spans="1:27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50"/>
      <c r="T671" s="13"/>
      <c r="U671" s="13"/>
      <c r="V671" s="13"/>
      <c r="W671" s="13"/>
      <c r="X671" s="13"/>
      <c r="Y671" s="13"/>
      <c r="Z671" s="13"/>
      <c r="AA671" s="13"/>
    </row>
    <row r="672" spans="1:27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50"/>
      <c r="T672" s="13"/>
      <c r="U672" s="13"/>
      <c r="V672" s="13"/>
      <c r="W672" s="13"/>
      <c r="X672" s="13"/>
      <c r="Y672" s="13"/>
      <c r="Z672" s="13"/>
      <c r="AA672" s="13"/>
    </row>
    <row r="673" spans="1:27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50"/>
      <c r="T673" s="13"/>
      <c r="U673" s="13"/>
      <c r="V673" s="13"/>
      <c r="W673" s="13"/>
      <c r="X673" s="13"/>
      <c r="Y673" s="13"/>
      <c r="Z673" s="13"/>
      <c r="AA673" s="13"/>
    </row>
    <row r="674" spans="1:27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50"/>
      <c r="T674" s="13"/>
      <c r="U674" s="13"/>
      <c r="V674" s="13"/>
      <c r="W674" s="13"/>
      <c r="X674" s="13"/>
      <c r="Y674" s="13"/>
      <c r="Z674" s="13"/>
      <c r="AA674" s="13"/>
    </row>
    <row r="675" spans="1:27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50"/>
      <c r="T675" s="13"/>
      <c r="U675" s="13"/>
      <c r="V675" s="13"/>
      <c r="W675" s="13"/>
      <c r="X675" s="13"/>
      <c r="Y675" s="13"/>
      <c r="Z675" s="13"/>
      <c r="AA675" s="13"/>
    </row>
    <row r="676" spans="1:27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50"/>
      <c r="T676" s="13"/>
      <c r="U676" s="13"/>
      <c r="V676" s="13"/>
      <c r="W676" s="13"/>
      <c r="X676" s="13"/>
      <c r="Y676" s="13"/>
      <c r="Z676" s="13"/>
      <c r="AA676" s="13"/>
    </row>
    <row r="677" spans="1:27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50"/>
      <c r="T677" s="13"/>
      <c r="U677" s="13"/>
      <c r="V677" s="13"/>
      <c r="W677" s="13"/>
      <c r="X677" s="13"/>
      <c r="Y677" s="13"/>
      <c r="Z677" s="13"/>
      <c r="AA677" s="13"/>
    </row>
    <row r="678" spans="1:27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50"/>
      <c r="T678" s="13"/>
      <c r="U678" s="13"/>
      <c r="V678" s="13"/>
      <c r="W678" s="13"/>
      <c r="X678" s="13"/>
      <c r="Y678" s="13"/>
      <c r="Z678" s="13"/>
      <c r="AA678" s="13"/>
    </row>
    <row r="679" spans="1:27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50"/>
      <c r="T679" s="13"/>
      <c r="U679" s="13"/>
      <c r="V679" s="13"/>
      <c r="W679" s="13"/>
      <c r="X679" s="13"/>
      <c r="Y679" s="13"/>
      <c r="Z679" s="13"/>
      <c r="AA679" s="13"/>
    </row>
    <row r="680" spans="1:27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50"/>
      <c r="T680" s="13"/>
      <c r="U680" s="13"/>
      <c r="V680" s="13"/>
      <c r="W680" s="13"/>
      <c r="X680" s="13"/>
      <c r="Y680" s="13"/>
      <c r="Z680" s="13"/>
      <c r="AA680" s="13"/>
    </row>
    <row r="681" spans="1:27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50"/>
      <c r="T681" s="13"/>
      <c r="U681" s="13"/>
      <c r="V681" s="13"/>
      <c r="W681" s="13"/>
      <c r="X681" s="13"/>
      <c r="Y681" s="13"/>
      <c r="Z681" s="13"/>
      <c r="AA681" s="13"/>
    </row>
    <row r="682" spans="1:27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50"/>
      <c r="T682" s="13"/>
      <c r="U682" s="13"/>
      <c r="V682" s="13"/>
      <c r="W682" s="13"/>
      <c r="X682" s="13"/>
      <c r="Y682" s="13"/>
      <c r="Z682" s="13"/>
      <c r="AA682" s="13"/>
    </row>
    <row r="683" spans="1:27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50"/>
      <c r="T683" s="13"/>
      <c r="U683" s="13"/>
      <c r="V683" s="13"/>
      <c r="W683" s="13"/>
      <c r="X683" s="13"/>
      <c r="Y683" s="13"/>
      <c r="Z683" s="13"/>
      <c r="AA683" s="13"/>
    </row>
    <row r="684" spans="1:27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50"/>
      <c r="T684" s="13"/>
      <c r="U684" s="13"/>
      <c r="V684" s="13"/>
      <c r="W684" s="13"/>
      <c r="X684" s="13"/>
      <c r="Y684" s="13"/>
      <c r="Z684" s="13"/>
      <c r="AA684" s="13"/>
    </row>
    <row r="685" spans="1:27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50"/>
      <c r="T685" s="13"/>
      <c r="U685" s="13"/>
      <c r="V685" s="13"/>
      <c r="W685" s="13"/>
      <c r="X685" s="13"/>
      <c r="Y685" s="13"/>
      <c r="Z685" s="13"/>
      <c r="AA685" s="13"/>
    </row>
    <row r="686" spans="1:27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50"/>
      <c r="T686" s="13"/>
      <c r="U686" s="13"/>
      <c r="V686" s="13"/>
      <c r="W686" s="13"/>
      <c r="X686" s="13"/>
      <c r="Y686" s="13"/>
      <c r="Z686" s="13"/>
      <c r="AA686" s="13"/>
    </row>
    <row r="687" spans="1:27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50"/>
      <c r="T687" s="13"/>
      <c r="U687" s="13"/>
      <c r="V687" s="13"/>
      <c r="W687" s="13"/>
      <c r="X687" s="13"/>
      <c r="Y687" s="13"/>
      <c r="Z687" s="13"/>
      <c r="AA687" s="13"/>
    </row>
    <row r="688" spans="1:27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50"/>
      <c r="T688" s="13"/>
      <c r="U688" s="13"/>
      <c r="V688" s="13"/>
      <c r="W688" s="13"/>
      <c r="X688" s="13"/>
      <c r="Y688" s="13"/>
      <c r="Z688" s="13"/>
      <c r="AA688" s="13"/>
    </row>
    <row r="689" spans="1:27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50"/>
      <c r="T689" s="13"/>
      <c r="U689" s="13"/>
      <c r="V689" s="13"/>
      <c r="W689" s="13"/>
      <c r="X689" s="13"/>
      <c r="Y689" s="13"/>
      <c r="Z689" s="13"/>
      <c r="AA689" s="13"/>
    </row>
    <row r="690" spans="1:27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50"/>
      <c r="T690" s="13"/>
      <c r="U690" s="13"/>
      <c r="V690" s="13"/>
      <c r="W690" s="13"/>
      <c r="X690" s="13"/>
      <c r="Y690" s="13"/>
      <c r="Z690" s="13"/>
      <c r="AA690" s="13"/>
    </row>
    <row r="691" spans="1:27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50"/>
      <c r="T691" s="13"/>
      <c r="U691" s="13"/>
      <c r="V691" s="13"/>
      <c r="W691" s="13"/>
      <c r="X691" s="13"/>
      <c r="Y691" s="13"/>
      <c r="Z691" s="13"/>
      <c r="AA691" s="13"/>
    </row>
    <row r="692" spans="1:27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50"/>
      <c r="T692" s="13"/>
      <c r="U692" s="13"/>
      <c r="V692" s="13"/>
      <c r="W692" s="13"/>
      <c r="X692" s="13"/>
      <c r="Y692" s="13"/>
      <c r="Z692" s="13"/>
      <c r="AA692" s="13"/>
    </row>
    <row r="693" spans="1:27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50"/>
      <c r="T693" s="13"/>
      <c r="U693" s="13"/>
      <c r="V693" s="13"/>
      <c r="W693" s="13"/>
      <c r="X693" s="13"/>
      <c r="Y693" s="13"/>
      <c r="Z693" s="13"/>
      <c r="AA693" s="13"/>
    </row>
    <row r="694" spans="1:27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50"/>
      <c r="T694" s="13"/>
      <c r="U694" s="13"/>
      <c r="V694" s="13"/>
      <c r="W694" s="13"/>
      <c r="X694" s="13"/>
      <c r="Y694" s="13"/>
      <c r="Z694" s="13"/>
      <c r="AA694" s="13"/>
    </row>
    <row r="695" spans="1:27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50"/>
      <c r="T695" s="13"/>
      <c r="U695" s="13"/>
      <c r="V695" s="13"/>
      <c r="W695" s="13"/>
      <c r="X695" s="13"/>
      <c r="Y695" s="13"/>
      <c r="Z695" s="13"/>
      <c r="AA695" s="13"/>
    </row>
    <row r="696" spans="1:27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50"/>
      <c r="T696" s="13"/>
      <c r="U696" s="13"/>
      <c r="V696" s="13"/>
      <c r="W696" s="13"/>
      <c r="X696" s="13"/>
      <c r="Y696" s="13"/>
      <c r="Z696" s="13"/>
      <c r="AA696" s="13"/>
    </row>
    <row r="697" spans="1:27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50"/>
      <c r="T697" s="13"/>
      <c r="U697" s="13"/>
      <c r="V697" s="13"/>
      <c r="W697" s="13"/>
      <c r="X697" s="13"/>
      <c r="Y697" s="13"/>
      <c r="Z697" s="13"/>
      <c r="AA697" s="13"/>
    </row>
    <row r="698" spans="1:27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50"/>
      <c r="T698" s="13"/>
      <c r="U698" s="13"/>
      <c r="V698" s="13"/>
      <c r="W698" s="13"/>
      <c r="X698" s="13"/>
      <c r="Y698" s="13"/>
      <c r="Z698" s="13"/>
      <c r="AA698" s="13"/>
    </row>
    <row r="699" spans="1:27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50"/>
      <c r="T699" s="13"/>
      <c r="U699" s="13"/>
      <c r="V699" s="13"/>
      <c r="W699" s="13"/>
      <c r="X699" s="13"/>
      <c r="Y699" s="13"/>
      <c r="Z699" s="13"/>
      <c r="AA699" s="13"/>
    </row>
    <row r="700" spans="1:27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50"/>
      <c r="T700" s="13"/>
      <c r="U700" s="13"/>
      <c r="V700" s="13"/>
      <c r="W700" s="13"/>
      <c r="X700" s="13"/>
      <c r="Y700" s="13"/>
      <c r="Z700" s="13"/>
      <c r="AA700" s="13"/>
    </row>
    <row r="701" spans="1:27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50"/>
      <c r="T701" s="13"/>
      <c r="U701" s="13"/>
      <c r="V701" s="13"/>
      <c r="W701" s="13"/>
      <c r="X701" s="13"/>
      <c r="Y701" s="13"/>
      <c r="Z701" s="13"/>
      <c r="AA701" s="13"/>
    </row>
    <row r="702" spans="1:27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50"/>
      <c r="T702" s="13"/>
      <c r="U702" s="13"/>
      <c r="V702" s="13"/>
      <c r="W702" s="13"/>
      <c r="X702" s="13"/>
      <c r="Y702" s="13"/>
      <c r="Z702" s="13"/>
      <c r="AA702" s="13"/>
    </row>
    <row r="703" spans="1:27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50"/>
      <c r="T703" s="13"/>
      <c r="U703" s="13"/>
      <c r="V703" s="13"/>
      <c r="W703" s="13"/>
      <c r="X703" s="13"/>
      <c r="Y703" s="13"/>
      <c r="Z703" s="13"/>
      <c r="AA703" s="13"/>
    </row>
    <row r="704" spans="1:27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50"/>
      <c r="T704" s="13"/>
      <c r="U704" s="13"/>
      <c r="V704" s="13"/>
      <c r="W704" s="13"/>
      <c r="X704" s="13"/>
      <c r="Y704" s="13"/>
      <c r="Z704" s="13"/>
      <c r="AA704" s="13"/>
    </row>
    <row r="705" spans="1:27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50"/>
      <c r="T705" s="13"/>
      <c r="U705" s="13"/>
      <c r="V705" s="13"/>
      <c r="W705" s="13"/>
      <c r="X705" s="13"/>
      <c r="Y705" s="13"/>
      <c r="Z705" s="13"/>
      <c r="AA705" s="13"/>
    </row>
    <row r="706" spans="1:27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50"/>
      <c r="T706" s="13"/>
      <c r="U706" s="13"/>
      <c r="V706" s="13"/>
      <c r="W706" s="13"/>
      <c r="X706" s="13"/>
      <c r="Y706" s="13"/>
      <c r="Z706" s="13"/>
      <c r="AA706" s="13"/>
    </row>
    <row r="707" spans="1:27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50"/>
      <c r="T707" s="13"/>
      <c r="U707" s="13"/>
      <c r="V707" s="13"/>
      <c r="W707" s="13"/>
      <c r="X707" s="13"/>
      <c r="Y707" s="13"/>
      <c r="Z707" s="13"/>
      <c r="AA707" s="13"/>
    </row>
    <row r="708" spans="1:27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50"/>
      <c r="T708" s="13"/>
      <c r="U708" s="13"/>
      <c r="V708" s="13"/>
      <c r="W708" s="13"/>
      <c r="X708" s="13"/>
      <c r="Y708" s="13"/>
      <c r="Z708" s="13"/>
      <c r="AA708" s="13"/>
    </row>
    <row r="709" spans="1:27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50"/>
      <c r="T709" s="13"/>
      <c r="U709" s="13"/>
      <c r="V709" s="13"/>
      <c r="W709" s="13"/>
      <c r="X709" s="13"/>
      <c r="Y709" s="13"/>
      <c r="Z709" s="13"/>
      <c r="AA709" s="13"/>
    </row>
    <row r="710" spans="1:27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50"/>
      <c r="T710" s="13"/>
      <c r="U710" s="13"/>
      <c r="V710" s="13"/>
      <c r="W710" s="13"/>
      <c r="X710" s="13"/>
      <c r="Y710" s="13"/>
      <c r="Z710" s="13"/>
      <c r="AA710" s="13"/>
    </row>
    <row r="711" spans="1:27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50"/>
      <c r="T711" s="13"/>
      <c r="U711" s="13"/>
      <c r="V711" s="13"/>
      <c r="W711" s="13"/>
      <c r="X711" s="13"/>
      <c r="Y711" s="13"/>
      <c r="Z711" s="13"/>
      <c r="AA711" s="13"/>
    </row>
    <row r="712" spans="1:27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50"/>
      <c r="T712" s="13"/>
      <c r="U712" s="13"/>
      <c r="V712" s="13"/>
      <c r="W712" s="13"/>
      <c r="X712" s="13"/>
      <c r="Y712" s="13"/>
      <c r="Z712" s="13"/>
      <c r="AA712" s="13"/>
    </row>
    <row r="713" spans="1:27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50"/>
      <c r="T713" s="13"/>
      <c r="U713" s="13"/>
      <c r="V713" s="13"/>
      <c r="W713" s="13"/>
      <c r="X713" s="13"/>
      <c r="Y713" s="13"/>
      <c r="Z713" s="13"/>
      <c r="AA713" s="13"/>
    </row>
    <row r="714" spans="1:27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50"/>
      <c r="T714" s="13"/>
      <c r="U714" s="13"/>
      <c r="V714" s="13"/>
      <c r="W714" s="13"/>
      <c r="X714" s="13"/>
      <c r="Y714" s="13"/>
      <c r="Z714" s="13"/>
      <c r="AA714" s="13"/>
    </row>
    <row r="715" spans="1:27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50"/>
      <c r="T715" s="13"/>
      <c r="U715" s="13"/>
      <c r="V715" s="13"/>
      <c r="W715" s="13"/>
      <c r="X715" s="13"/>
      <c r="Y715" s="13"/>
      <c r="Z715" s="13"/>
      <c r="AA715" s="13"/>
    </row>
    <row r="716" spans="1:27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50"/>
      <c r="T716" s="13"/>
      <c r="U716" s="13"/>
      <c r="V716" s="13"/>
      <c r="W716" s="13"/>
      <c r="X716" s="13"/>
      <c r="Y716" s="13"/>
      <c r="Z716" s="13"/>
      <c r="AA716" s="13"/>
    </row>
    <row r="717" spans="1:27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50"/>
      <c r="T717" s="13"/>
      <c r="U717" s="13"/>
      <c r="V717" s="13"/>
      <c r="W717" s="13"/>
      <c r="X717" s="13"/>
      <c r="Y717" s="13"/>
      <c r="Z717" s="13"/>
      <c r="AA717" s="13"/>
    </row>
    <row r="718" spans="1:27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50"/>
      <c r="T718" s="13"/>
      <c r="U718" s="13"/>
      <c r="V718" s="13"/>
      <c r="W718" s="13"/>
      <c r="X718" s="13"/>
      <c r="Y718" s="13"/>
      <c r="Z718" s="13"/>
      <c r="AA718" s="13"/>
    </row>
    <row r="719" spans="1:27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50"/>
      <c r="T719" s="13"/>
      <c r="U719" s="13"/>
      <c r="V719" s="13"/>
      <c r="W719" s="13"/>
      <c r="X719" s="13"/>
      <c r="Y719" s="13"/>
      <c r="Z719" s="13"/>
      <c r="AA719" s="13"/>
    </row>
    <row r="720" spans="1:27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50"/>
      <c r="T720" s="13"/>
      <c r="U720" s="13"/>
      <c r="V720" s="13"/>
      <c r="W720" s="13"/>
      <c r="X720" s="13"/>
      <c r="Y720" s="13"/>
      <c r="Z720" s="13"/>
      <c r="AA720" s="13"/>
    </row>
    <row r="721" spans="1:27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50"/>
      <c r="T721" s="13"/>
      <c r="U721" s="13"/>
      <c r="V721" s="13"/>
      <c r="W721" s="13"/>
      <c r="X721" s="13"/>
      <c r="Y721" s="13"/>
      <c r="Z721" s="13"/>
      <c r="AA721" s="13"/>
    </row>
    <row r="722" spans="1:27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50"/>
      <c r="T722" s="13"/>
      <c r="U722" s="13"/>
      <c r="V722" s="13"/>
      <c r="W722" s="13"/>
      <c r="X722" s="13"/>
      <c r="Y722" s="13"/>
      <c r="Z722" s="13"/>
      <c r="AA722" s="13"/>
    </row>
    <row r="723" spans="1:27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50"/>
      <c r="T723" s="13"/>
      <c r="U723" s="13"/>
      <c r="V723" s="13"/>
      <c r="W723" s="13"/>
      <c r="X723" s="13"/>
      <c r="Y723" s="13"/>
      <c r="Z723" s="13"/>
      <c r="AA723" s="13"/>
    </row>
    <row r="724" spans="1:27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50"/>
      <c r="T724" s="13"/>
      <c r="U724" s="13"/>
      <c r="V724" s="13"/>
      <c r="W724" s="13"/>
      <c r="X724" s="13"/>
      <c r="Y724" s="13"/>
      <c r="Z724" s="13"/>
      <c r="AA724" s="13"/>
    </row>
    <row r="725" spans="1:27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50"/>
      <c r="T725" s="13"/>
      <c r="U725" s="13"/>
      <c r="V725" s="13"/>
      <c r="W725" s="13"/>
      <c r="X725" s="13"/>
      <c r="Y725" s="13"/>
      <c r="Z725" s="13"/>
      <c r="AA725" s="13"/>
    </row>
    <row r="726" spans="1:27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50"/>
      <c r="T726" s="13"/>
      <c r="U726" s="13"/>
      <c r="V726" s="13"/>
      <c r="W726" s="13"/>
      <c r="X726" s="13"/>
      <c r="Y726" s="13"/>
      <c r="Z726" s="13"/>
      <c r="AA726" s="13"/>
    </row>
    <row r="727" spans="1:27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50"/>
      <c r="T727" s="13"/>
      <c r="U727" s="13"/>
      <c r="V727" s="13"/>
      <c r="W727" s="13"/>
      <c r="X727" s="13"/>
      <c r="Y727" s="13"/>
      <c r="Z727" s="13"/>
      <c r="AA727" s="13"/>
    </row>
    <row r="728" spans="1:27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50"/>
      <c r="T728" s="13"/>
      <c r="U728" s="13"/>
      <c r="V728" s="13"/>
      <c r="W728" s="13"/>
      <c r="X728" s="13"/>
      <c r="Y728" s="13"/>
      <c r="Z728" s="13"/>
      <c r="AA728" s="13"/>
    </row>
    <row r="729" spans="1:27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50"/>
      <c r="T729" s="13"/>
      <c r="U729" s="13"/>
      <c r="V729" s="13"/>
      <c r="W729" s="13"/>
      <c r="X729" s="13"/>
      <c r="Y729" s="13"/>
      <c r="Z729" s="13"/>
      <c r="AA729" s="13"/>
    </row>
    <row r="730" spans="1:27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50"/>
      <c r="T730" s="13"/>
      <c r="U730" s="13"/>
      <c r="V730" s="13"/>
      <c r="W730" s="13"/>
      <c r="X730" s="13"/>
      <c r="Y730" s="13"/>
      <c r="Z730" s="13"/>
      <c r="AA730" s="13"/>
    </row>
    <row r="731" spans="1:27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50"/>
      <c r="T731" s="13"/>
      <c r="U731" s="13"/>
      <c r="V731" s="13"/>
      <c r="W731" s="13"/>
      <c r="X731" s="13"/>
      <c r="Y731" s="13"/>
      <c r="Z731" s="13"/>
      <c r="AA731" s="13"/>
    </row>
    <row r="732" spans="1:27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50"/>
      <c r="T732" s="13"/>
      <c r="U732" s="13"/>
      <c r="V732" s="13"/>
      <c r="W732" s="13"/>
      <c r="X732" s="13"/>
      <c r="Y732" s="13"/>
      <c r="Z732" s="13"/>
      <c r="AA732" s="13"/>
    </row>
    <row r="733" spans="1:27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50"/>
      <c r="T733" s="13"/>
      <c r="U733" s="13"/>
      <c r="V733" s="13"/>
      <c r="W733" s="13"/>
      <c r="X733" s="13"/>
      <c r="Y733" s="13"/>
      <c r="Z733" s="13"/>
      <c r="AA733" s="13"/>
    </row>
    <row r="734" spans="1:27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50"/>
      <c r="T734" s="13"/>
      <c r="U734" s="13"/>
      <c r="V734" s="13"/>
      <c r="W734" s="13"/>
      <c r="X734" s="13"/>
      <c r="Y734" s="13"/>
      <c r="Z734" s="13"/>
      <c r="AA734" s="13"/>
    </row>
    <row r="735" spans="1:27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50"/>
      <c r="T735" s="13"/>
      <c r="U735" s="13"/>
      <c r="V735" s="13"/>
      <c r="W735" s="13"/>
      <c r="X735" s="13"/>
      <c r="Y735" s="13"/>
      <c r="Z735" s="13"/>
      <c r="AA735" s="13"/>
    </row>
    <row r="736" spans="1:27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50"/>
      <c r="T736" s="13"/>
      <c r="U736" s="13"/>
      <c r="V736" s="13"/>
      <c r="W736" s="13"/>
      <c r="X736" s="13"/>
      <c r="Y736" s="13"/>
      <c r="Z736" s="13"/>
      <c r="AA736" s="13"/>
    </row>
    <row r="737" spans="1:27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50"/>
      <c r="T737" s="13"/>
      <c r="U737" s="13"/>
      <c r="V737" s="13"/>
      <c r="W737" s="13"/>
      <c r="X737" s="13"/>
      <c r="Y737" s="13"/>
      <c r="Z737" s="13"/>
      <c r="AA737" s="13"/>
    </row>
    <row r="738" spans="1:27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50"/>
      <c r="T738" s="13"/>
      <c r="U738" s="13"/>
      <c r="V738" s="13"/>
      <c r="W738" s="13"/>
      <c r="X738" s="13"/>
      <c r="Y738" s="13"/>
      <c r="Z738" s="13"/>
      <c r="AA738" s="13"/>
    </row>
    <row r="739" spans="1:27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50"/>
      <c r="T739" s="13"/>
      <c r="U739" s="13"/>
      <c r="V739" s="13"/>
      <c r="W739" s="13"/>
      <c r="X739" s="13"/>
      <c r="Y739" s="13"/>
      <c r="Z739" s="13"/>
      <c r="AA739" s="13"/>
    </row>
    <row r="740" spans="1:27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50"/>
      <c r="T740" s="13"/>
      <c r="U740" s="13"/>
      <c r="V740" s="13"/>
      <c r="W740" s="13"/>
      <c r="X740" s="13"/>
      <c r="Y740" s="13"/>
      <c r="Z740" s="13"/>
      <c r="AA740" s="13"/>
    </row>
    <row r="741" spans="1:27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50"/>
      <c r="T741" s="13"/>
      <c r="U741" s="13"/>
      <c r="V741" s="13"/>
      <c r="W741" s="13"/>
      <c r="X741" s="13"/>
      <c r="Y741" s="13"/>
      <c r="Z741" s="13"/>
      <c r="AA741" s="13"/>
    </row>
    <row r="742" spans="1:27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50"/>
      <c r="T742" s="13"/>
      <c r="U742" s="13"/>
      <c r="V742" s="13"/>
      <c r="W742" s="13"/>
      <c r="X742" s="13"/>
      <c r="Y742" s="13"/>
      <c r="Z742" s="13"/>
      <c r="AA742" s="13"/>
    </row>
    <row r="743" spans="1:27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50"/>
      <c r="T743" s="13"/>
      <c r="U743" s="13"/>
      <c r="V743" s="13"/>
      <c r="W743" s="13"/>
      <c r="X743" s="13"/>
      <c r="Y743" s="13"/>
      <c r="Z743" s="13"/>
      <c r="AA743" s="13"/>
    </row>
    <row r="744" spans="1:27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50"/>
      <c r="T744" s="13"/>
      <c r="U744" s="13"/>
      <c r="V744" s="13"/>
      <c r="W744" s="13"/>
      <c r="X744" s="13"/>
      <c r="Y744" s="13"/>
      <c r="Z744" s="13"/>
      <c r="AA744" s="13"/>
    </row>
    <row r="745" spans="1:27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50"/>
      <c r="T745" s="13"/>
      <c r="U745" s="13"/>
      <c r="V745" s="13"/>
      <c r="W745" s="13"/>
      <c r="X745" s="13"/>
      <c r="Y745" s="13"/>
      <c r="Z745" s="13"/>
      <c r="AA745" s="13"/>
    </row>
    <row r="746" spans="1:27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50"/>
      <c r="T746" s="13"/>
      <c r="U746" s="13"/>
      <c r="V746" s="13"/>
      <c r="W746" s="13"/>
      <c r="X746" s="13"/>
      <c r="Y746" s="13"/>
      <c r="Z746" s="13"/>
      <c r="AA746" s="13"/>
    </row>
    <row r="747" spans="1:27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50"/>
      <c r="T747" s="13"/>
      <c r="U747" s="13"/>
      <c r="V747" s="13"/>
      <c r="W747" s="13"/>
      <c r="X747" s="13"/>
      <c r="Y747" s="13"/>
      <c r="Z747" s="13"/>
      <c r="AA747" s="13"/>
    </row>
    <row r="748" spans="1:27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50"/>
      <c r="T748" s="13"/>
      <c r="U748" s="13"/>
      <c r="V748" s="13"/>
      <c r="W748" s="13"/>
      <c r="X748" s="13"/>
      <c r="Y748" s="13"/>
      <c r="Z748" s="13"/>
      <c r="AA748" s="13"/>
    </row>
    <row r="749" spans="1:27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50"/>
      <c r="T749" s="13"/>
      <c r="U749" s="13"/>
      <c r="V749" s="13"/>
      <c r="W749" s="13"/>
      <c r="X749" s="13"/>
      <c r="Y749" s="13"/>
      <c r="Z749" s="13"/>
      <c r="AA749" s="13"/>
    </row>
    <row r="750" spans="1:27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50"/>
      <c r="T750" s="13"/>
      <c r="U750" s="13"/>
      <c r="V750" s="13"/>
      <c r="W750" s="13"/>
      <c r="X750" s="13"/>
      <c r="Y750" s="13"/>
      <c r="Z750" s="13"/>
      <c r="AA750" s="13"/>
    </row>
    <row r="751" spans="1:27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50"/>
      <c r="T751" s="13"/>
      <c r="U751" s="13"/>
      <c r="V751" s="13"/>
      <c r="W751" s="13"/>
      <c r="X751" s="13"/>
      <c r="Y751" s="13"/>
      <c r="Z751" s="13"/>
      <c r="AA751" s="13"/>
    </row>
    <row r="752" spans="1:27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50"/>
      <c r="T752" s="13"/>
      <c r="U752" s="13"/>
      <c r="V752" s="13"/>
      <c r="W752" s="13"/>
      <c r="X752" s="13"/>
      <c r="Y752" s="13"/>
      <c r="Z752" s="13"/>
      <c r="AA752" s="13"/>
    </row>
    <row r="753" spans="1:27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50"/>
      <c r="T753" s="13"/>
      <c r="U753" s="13"/>
      <c r="V753" s="13"/>
      <c r="W753" s="13"/>
      <c r="X753" s="13"/>
      <c r="Y753" s="13"/>
      <c r="Z753" s="13"/>
      <c r="AA753" s="13"/>
    </row>
    <row r="754" spans="1:27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50"/>
      <c r="T754" s="13"/>
      <c r="U754" s="13"/>
      <c r="V754" s="13"/>
      <c r="W754" s="13"/>
      <c r="X754" s="13"/>
      <c r="Y754" s="13"/>
      <c r="Z754" s="13"/>
      <c r="AA754" s="13"/>
    </row>
    <row r="755" spans="1:27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50"/>
      <c r="T755" s="13"/>
      <c r="U755" s="13"/>
      <c r="V755" s="13"/>
      <c r="W755" s="13"/>
      <c r="X755" s="13"/>
      <c r="Y755" s="13"/>
      <c r="Z755" s="13"/>
      <c r="AA755" s="13"/>
    </row>
    <row r="756" spans="1:27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50"/>
      <c r="T756" s="13"/>
      <c r="U756" s="13"/>
      <c r="V756" s="13"/>
      <c r="W756" s="13"/>
      <c r="X756" s="13"/>
      <c r="Y756" s="13"/>
      <c r="Z756" s="13"/>
      <c r="AA756" s="13"/>
    </row>
    <row r="757" spans="1:27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50"/>
      <c r="T757" s="13"/>
      <c r="U757" s="13"/>
      <c r="V757" s="13"/>
      <c r="W757" s="13"/>
      <c r="X757" s="13"/>
      <c r="Y757" s="13"/>
      <c r="Z757" s="13"/>
      <c r="AA757" s="13"/>
    </row>
    <row r="758" spans="1:27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50"/>
      <c r="T758" s="13"/>
      <c r="U758" s="13"/>
      <c r="V758" s="13"/>
      <c r="W758" s="13"/>
      <c r="X758" s="13"/>
      <c r="Y758" s="13"/>
      <c r="Z758" s="13"/>
      <c r="AA758" s="13"/>
    </row>
    <row r="759" spans="1:27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50"/>
      <c r="T759" s="13"/>
      <c r="U759" s="13"/>
      <c r="V759" s="13"/>
      <c r="W759" s="13"/>
      <c r="X759" s="13"/>
      <c r="Y759" s="13"/>
      <c r="Z759" s="13"/>
      <c r="AA759" s="13"/>
    </row>
    <row r="760" spans="1:27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50"/>
      <c r="T760" s="13"/>
      <c r="U760" s="13"/>
      <c r="V760" s="13"/>
      <c r="W760" s="13"/>
      <c r="X760" s="13"/>
      <c r="Y760" s="13"/>
      <c r="Z760" s="13"/>
      <c r="AA760" s="13"/>
    </row>
    <row r="761" spans="1:27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50"/>
      <c r="T761" s="13"/>
      <c r="U761" s="13"/>
      <c r="V761" s="13"/>
      <c r="W761" s="13"/>
      <c r="X761" s="13"/>
      <c r="Y761" s="13"/>
      <c r="Z761" s="13"/>
      <c r="AA761" s="13"/>
    </row>
    <row r="762" spans="1:27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50"/>
      <c r="T762" s="13"/>
      <c r="U762" s="13"/>
      <c r="V762" s="13"/>
      <c r="W762" s="13"/>
      <c r="X762" s="13"/>
      <c r="Y762" s="13"/>
      <c r="Z762" s="13"/>
      <c r="AA762" s="13"/>
    </row>
    <row r="763" spans="1:27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50"/>
      <c r="T763" s="13"/>
      <c r="U763" s="13"/>
      <c r="V763" s="13"/>
      <c r="W763" s="13"/>
      <c r="X763" s="13"/>
      <c r="Y763" s="13"/>
      <c r="Z763" s="13"/>
      <c r="AA763" s="13"/>
    </row>
    <row r="764" spans="1:27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50"/>
      <c r="T764" s="13"/>
      <c r="U764" s="13"/>
      <c r="V764" s="13"/>
      <c r="W764" s="13"/>
      <c r="X764" s="13"/>
      <c r="Y764" s="13"/>
      <c r="Z764" s="13"/>
      <c r="AA764" s="13"/>
    </row>
    <row r="765" spans="1:27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50"/>
      <c r="T765" s="13"/>
      <c r="U765" s="13"/>
      <c r="V765" s="13"/>
      <c r="W765" s="13"/>
      <c r="X765" s="13"/>
      <c r="Y765" s="13"/>
      <c r="Z765" s="13"/>
      <c r="AA765" s="13"/>
    </row>
    <row r="766" spans="1:27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50"/>
      <c r="T766" s="13"/>
      <c r="U766" s="13"/>
      <c r="V766" s="13"/>
      <c r="W766" s="13"/>
      <c r="X766" s="13"/>
      <c r="Y766" s="13"/>
      <c r="Z766" s="13"/>
      <c r="AA766" s="13"/>
    </row>
    <row r="767" spans="1:27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50"/>
      <c r="T767" s="13"/>
      <c r="U767" s="13"/>
      <c r="V767" s="13"/>
      <c r="W767" s="13"/>
      <c r="X767" s="13"/>
      <c r="Y767" s="13"/>
      <c r="Z767" s="13"/>
      <c r="AA767" s="13"/>
    </row>
    <row r="768" spans="1:27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50"/>
      <c r="T768" s="13"/>
      <c r="U768" s="13"/>
      <c r="V768" s="13"/>
      <c r="W768" s="13"/>
      <c r="X768" s="13"/>
      <c r="Y768" s="13"/>
      <c r="Z768" s="13"/>
      <c r="AA768" s="13"/>
    </row>
    <row r="769" spans="1:27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50"/>
      <c r="T769" s="13"/>
      <c r="U769" s="13"/>
      <c r="V769" s="13"/>
      <c r="W769" s="13"/>
      <c r="X769" s="13"/>
      <c r="Y769" s="13"/>
      <c r="Z769" s="13"/>
      <c r="AA769" s="13"/>
    </row>
    <row r="770" spans="1:27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50"/>
      <c r="T770" s="13"/>
      <c r="U770" s="13"/>
      <c r="V770" s="13"/>
      <c r="W770" s="13"/>
      <c r="X770" s="13"/>
      <c r="Y770" s="13"/>
      <c r="Z770" s="13"/>
      <c r="AA770" s="13"/>
    </row>
    <row r="771" spans="1:27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50"/>
      <c r="T771" s="13"/>
      <c r="U771" s="13"/>
      <c r="V771" s="13"/>
      <c r="W771" s="13"/>
      <c r="X771" s="13"/>
      <c r="Y771" s="13"/>
      <c r="Z771" s="13"/>
      <c r="AA771" s="13"/>
    </row>
    <row r="772" spans="1:27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50"/>
      <c r="T772" s="13"/>
      <c r="U772" s="13"/>
      <c r="V772" s="13"/>
      <c r="W772" s="13"/>
      <c r="X772" s="13"/>
      <c r="Y772" s="13"/>
      <c r="Z772" s="13"/>
      <c r="AA772" s="13"/>
    </row>
    <row r="773" spans="1:27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50"/>
      <c r="T773" s="13"/>
      <c r="U773" s="13"/>
      <c r="V773" s="13"/>
      <c r="W773" s="13"/>
      <c r="X773" s="13"/>
      <c r="Y773" s="13"/>
      <c r="Z773" s="13"/>
      <c r="AA773" s="13"/>
    </row>
    <row r="774" spans="1:27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50"/>
      <c r="T774" s="13"/>
      <c r="U774" s="13"/>
      <c r="V774" s="13"/>
      <c r="W774" s="13"/>
      <c r="X774" s="13"/>
      <c r="Y774" s="13"/>
      <c r="Z774" s="13"/>
      <c r="AA774" s="13"/>
    </row>
    <row r="775" spans="1:27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50"/>
      <c r="T775" s="13"/>
      <c r="U775" s="13"/>
      <c r="V775" s="13"/>
      <c r="W775" s="13"/>
      <c r="X775" s="13"/>
      <c r="Y775" s="13"/>
      <c r="Z775" s="13"/>
      <c r="AA775" s="13"/>
    </row>
    <row r="776" spans="1:27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50"/>
      <c r="T776" s="13"/>
      <c r="U776" s="13"/>
      <c r="V776" s="13"/>
      <c r="W776" s="13"/>
      <c r="X776" s="13"/>
      <c r="Y776" s="13"/>
      <c r="Z776" s="13"/>
      <c r="AA776" s="13"/>
    </row>
    <row r="777" spans="1:27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50"/>
      <c r="T777" s="13"/>
      <c r="U777" s="13"/>
      <c r="V777" s="13"/>
      <c r="W777" s="13"/>
      <c r="X777" s="13"/>
      <c r="Y777" s="13"/>
      <c r="Z777" s="13"/>
      <c r="AA777" s="13"/>
    </row>
    <row r="778" spans="1:27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50"/>
      <c r="T778" s="13"/>
      <c r="U778" s="13"/>
      <c r="V778" s="13"/>
      <c r="W778" s="13"/>
      <c r="X778" s="13"/>
      <c r="Y778" s="13"/>
      <c r="Z778" s="13"/>
      <c r="AA778" s="13"/>
    </row>
    <row r="779" spans="1:27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50"/>
      <c r="T779" s="13"/>
      <c r="U779" s="13"/>
      <c r="V779" s="13"/>
      <c r="W779" s="13"/>
      <c r="X779" s="13"/>
      <c r="Y779" s="13"/>
      <c r="Z779" s="13"/>
      <c r="AA779" s="13"/>
    </row>
    <row r="780" spans="1:27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50"/>
      <c r="T780" s="13"/>
      <c r="U780" s="13"/>
      <c r="V780" s="13"/>
      <c r="W780" s="13"/>
      <c r="X780" s="13"/>
      <c r="Y780" s="13"/>
      <c r="Z780" s="13"/>
      <c r="AA780" s="13"/>
    </row>
    <row r="781" spans="1:27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50"/>
      <c r="T781" s="13"/>
      <c r="U781" s="13"/>
      <c r="V781" s="13"/>
      <c r="W781" s="13"/>
      <c r="X781" s="13"/>
      <c r="Y781" s="13"/>
      <c r="Z781" s="13"/>
      <c r="AA781" s="13"/>
    </row>
    <row r="782" spans="1:27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50"/>
      <c r="T782" s="13"/>
      <c r="U782" s="13"/>
      <c r="V782" s="13"/>
      <c r="W782" s="13"/>
      <c r="X782" s="13"/>
      <c r="Y782" s="13"/>
      <c r="Z782" s="13"/>
      <c r="AA782" s="13"/>
    </row>
    <row r="783" spans="1:27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50"/>
      <c r="T783" s="13"/>
      <c r="U783" s="13"/>
      <c r="V783" s="13"/>
      <c r="W783" s="13"/>
      <c r="X783" s="13"/>
      <c r="Y783" s="13"/>
      <c r="Z783" s="13"/>
      <c r="AA783" s="13"/>
    </row>
    <row r="784" spans="1:27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50"/>
      <c r="T784" s="13"/>
      <c r="U784" s="13"/>
      <c r="V784" s="13"/>
      <c r="W784" s="13"/>
      <c r="X784" s="13"/>
      <c r="Y784" s="13"/>
      <c r="Z784" s="13"/>
      <c r="AA784" s="13"/>
    </row>
    <row r="785" spans="1:27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50"/>
      <c r="T785" s="13"/>
      <c r="U785" s="13"/>
      <c r="V785" s="13"/>
      <c r="W785" s="13"/>
      <c r="X785" s="13"/>
      <c r="Y785" s="13"/>
      <c r="Z785" s="13"/>
      <c r="AA785" s="13"/>
    </row>
    <row r="786" spans="1:27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50"/>
      <c r="T786" s="13"/>
      <c r="U786" s="13"/>
      <c r="V786" s="13"/>
      <c r="W786" s="13"/>
      <c r="X786" s="13"/>
      <c r="Y786" s="13"/>
      <c r="Z786" s="13"/>
      <c r="AA786" s="13"/>
    </row>
    <row r="787" spans="1:27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50"/>
      <c r="T787" s="13"/>
      <c r="U787" s="13"/>
      <c r="V787" s="13"/>
      <c r="W787" s="13"/>
      <c r="X787" s="13"/>
      <c r="Y787" s="13"/>
      <c r="Z787" s="13"/>
      <c r="AA787" s="13"/>
    </row>
    <row r="788" spans="1:27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50"/>
      <c r="T788" s="13"/>
      <c r="U788" s="13"/>
      <c r="V788" s="13"/>
      <c r="W788" s="13"/>
      <c r="X788" s="13"/>
      <c r="Y788" s="13"/>
      <c r="Z788" s="13"/>
      <c r="AA788" s="13"/>
    </row>
    <row r="789" spans="1:27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50"/>
      <c r="T789" s="13"/>
      <c r="U789" s="13"/>
      <c r="V789" s="13"/>
      <c r="W789" s="13"/>
      <c r="X789" s="13"/>
      <c r="Y789" s="13"/>
      <c r="Z789" s="13"/>
      <c r="AA789" s="13"/>
    </row>
    <row r="790" spans="1:27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50"/>
      <c r="T790" s="13"/>
      <c r="U790" s="13"/>
      <c r="V790" s="13"/>
      <c r="W790" s="13"/>
      <c r="X790" s="13"/>
      <c r="Y790" s="13"/>
      <c r="Z790" s="13"/>
      <c r="AA790" s="13"/>
    </row>
    <row r="791" spans="1:27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50"/>
      <c r="T791" s="13"/>
      <c r="U791" s="13"/>
      <c r="V791" s="13"/>
      <c r="W791" s="13"/>
      <c r="X791" s="13"/>
      <c r="Y791" s="13"/>
      <c r="Z791" s="13"/>
      <c r="AA791" s="13"/>
    </row>
    <row r="792" spans="1:27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50"/>
      <c r="T792" s="13"/>
      <c r="U792" s="13"/>
      <c r="V792" s="13"/>
      <c r="W792" s="13"/>
      <c r="X792" s="13"/>
      <c r="Y792" s="13"/>
      <c r="Z792" s="13"/>
      <c r="AA792" s="13"/>
    </row>
    <row r="793" spans="1:27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50"/>
      <c r="T793" s="13"/>
      <c r="U793" s="13"/>
      <c r="V793" s="13"/>
      <c r="W793" s="13"/>
      <c r="X793" s="13"/>
      <c r="Y793" s="13"/>
      <c r="Z793" s="13"/>
      <c r="AA793" s="13"/>
    </row>
    <row r="794" spans="1:27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50"/>
      <c r="T794" s="13"/>
      <c r="U794" s="13"/>
      <c r="V794" s="13"/>
      <c r="W794" s="13"/>
      <c r="X794" s="13"/>
      <c r="Y794" s="13"/>
      <c r="Z794" s="13"/>
      <c r="AA794" s="13"/>
    </row>
    <row r="795" spans="1:27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50"/>
      <c r="T795" s="13"/>
      <c r="U795" s="13"/>
      <c r="V795" s="13"/>
      <c r="W795" s="13"/>
      <c r="X795" s="13"/>
      <c r="Y795" s="13"/>
      <c r="Z795" s="13"/>
      <c r="AA795" s="13"/>
    </row>
    <row r="796" spans="1:27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50"/>
      <c r="T796" s="13"/>
      <c r="U796" s="13"/>
      <c r="V796" s="13"/>
      <c r="W796" s="13"/>
      <c r="X796" s="13"/>
      <c r="Y796" s="13"/>
      <c r="Z796" s="13"/>
      <c r="AA796" s="13"/>
    </row>
    <row r="797" spans="1:27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50"/>
      <c r="T797" s="13"/>
      <c r="U797" s="13"/>
      <c r="V797" s="13"/>
      <c r="W797" s="13"/>
      <c r="X797" s="13"/>
      <c r="Y797" s="13"/>
      <c r="Z797" s="13"/>
      <c r="AA797" s="13"/>
    </row>
    <row r="798" spans="1:27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50"/>
      <c r="T798" s="13"/>
      <c r="U798" s="13"/>
      <c r="V798" s="13"/>
      <c r="W798" s="13"/>
      <c r="X798" s="13"/>
      <c r="Y798" s="13"/>
      <c r="Z798" s="13"/>
      <c r="AA798" s="13"/>
    </row>
    <row r="799" spans="1:27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50"/>
      <c r="T799" s="13"/>
      <c r="U799" s="13"/>
      <c r="V799" s="13"/>
      <c r="W799" s="13"/>
      <c r="X799" s="13"/>
      <c r="Y799" s="13"/>
      <c r="Z799" s="13"/>
      <c r="AA799" s="13"/>
    </row>
    <row r="800" spans="1:27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50"/>
      <c r="T800" s="13"/>
      <c r="U800" s="13"/>
      <c r="V800" s="13"/>
      <c r="W800" s="13"/>
      <c r="X800" s="13"/>
      <c r="Y800" s="13"/>
      <c r="Z800" s="13"/>
      <c r="AA800" s="13"/>
    </row>
    <row r="801" spans="1:27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50"/>
      <c r="T801" s="13"/>
      <c r="U801" s="13"/>
      <c r="V801" s="13"/>
      <c r="W801" s="13"/>
      <c r="X801" s="13"/>
      <c r="Y801" s="13"/>
      <c r="Z801" s="13"/>
      <c r="AA801" s="13"/>
    </row>
    <row r="802" spans="1:27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50"/>
      <c r="T802" s="13"/>
      <c r="U802" s="13"/>
      <c r="V802" s="13"/>
      <c r="W802" s="13"/>
      <c r="X802" s="13"/>
      <c r="Y802" s="13"/>
      <c r="Z802" s="13"/>
      <c r="AA802" s="13"/>
    </row>
    <row r="803" spans="1:27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50"/>
      <c r="T803" s="13"/>
      <c r="U803" s="13"/>
      <c r="V803" s="13"/>
      <c r="W803" s="13"/>
      <c r="X803" s="13"/>
      <c r="Y803" s="13"/>
      <c r="Z803" s="13"/>
      <c r="AA803" s="13"/>
    </row>
    <row r="804" spans="1:27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50"/>
      <c r="T804" s="13"/>
      <c r="U804" s="13"/>
      <c r="V804" s="13"/>
      <c r="W804" s="13"/>
      <c r="X804" s="13"/>
      <c r="Y804" s="13"/>
      <c r="Z804" s="13"/>
      <c r="AA804" s="13"/>
    </row>
    <row r="805" spans="1:27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50"/>
      <c r="T805" s="13"/>
      <c r="U805" s="13"/>
      <c r="V805" s="13"/>
      <c r="W805" s="13"/>
      <c r="X805" s="13"/>
      <c r="Y805" s="13"/>
      <c r="Z805" s="13"/>
      <c r="AA805" s="13"/>
    </row>
    <row r="806" spans="1:27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50"/>
      <c r="T806" s="13"/>
      <c r="U806" s="13"/>
      <c r="V806" s="13"/>
      <c r="W806" s="13"/>
      <c r="X806" s="13"/>
      <c r="Y806" s="13"/>
      <c r="Z806" s="13"/>
      <c r="AA806" s="13"/>
    </row>
    <row r="807" spans="1:27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50"/>
      <c r="T807" s="13"/>
      <c r="U807" s="13"/>
      <c r="V807" s="13"/>
      <c r="W807" s="13"/>
      <c r="X807" s="13"/>
      <c r="Y807" s="13"/>
      <c r="Z807" s="13"/>
      <c r="AA807" s="13"/>
    </row>
    <row r="808" spans="1:27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50"/>
      <c r="T808" s="13"/>
      <c r="U808" s="13"/>
      <c r="V808" s="13"/>
      <c r="W808" s="13"/>
      <c r="X808" s="13"/>
      <c r="Y808" s="13"/>
      <c r="Z808" s="13"/>
      <c r="AA808" s="13"/>
    </row>
    <row r="809" spans="1:27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50"/>
      <c r="T809" s="13"/>
      <c r="U809" s="13"/>
      <c r="V809" s="13"/>
      <c r="W809" s="13"/>
      <c r="X809" s="13"/>
      <c r="Y809" s="13"/>
      <c r="Z809" s="13"/>
      <c r="AA809" s="13"/>
    </row>
    <row r="810" spans="1:27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50"/>
      <c r="T810" s="13"/>
      <c r="U810" s="13"/>
      <c r="V810" s="13"/>
      <c r="W810" s="13"/>
      <c r="X810" s="13"/>
      <c r="Y810" s="13"/>
      <c r="Z810" s="13"/>
      <c r="AA810" s="13"/>
    </row>
    <row r="811" spans="1:27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50"/>
      <c r="T811" s="13"/>
      <c r="U811" s="13"/>
      <c r="V811" s="13"/>
      <c r="W811" s="13"/>
      <c r="X811" s="13"/>
      <c r="Y811" s="13"/>
      <c r="Z811" s="13"/>
      <c r="AA811" s="13"/>
    </row>
    <row r="812" spans="1:27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50"/>
      <c r="T812" s="13"/>
      <c r="U812" s="13"/>
      <c r="V812" s="13"/>
      <c r="W812" s="13"/>
      <c r="X812" s="13"/>
      <c r="Y812" s="13"/>
      <c r="Z812" s="13"/>
      <c r="AA812" s="13"/>
    </row>
    <row r="813" spans="1:27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50"/>
      <c r="T813" s="13"/>
      <c r="U813" s="13"/>
      <c r="V813" s="13"/>
      <c r="W813" s="13"/>
      <c r="X813" s="13"/>
      <c r="Y813" s="13"/>
      <c r="Z813" s="13"/>
      <c r="AA813" s="13"/>
    </row>
    <row r="814" spans="1:27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50"/>
      <c r="T814" s="13"/>
      <c r="U814" s="13"/>
      <c r="V814" s="13"/>
      <c r="W814" s="13"/>
      <c r="X814" s="13"/>
      <c r="Y814" s="13"/>
      <c r="Z814" s="13"/>
      <c r="AA814" s="13"/>
    </row>
    <row r="815" spans="1:27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50"/>
      <c r="T815" s="13"/>
      <c r="U815" s="13"/>
      <c r="V815" s="13"/>
      <c r="W815" s="13"/>
      <c r="X815" s="13"/>
      <c r="Y815" s="13"/>
      <c r="Z815" s="13"/>
      <c r="AA815" s="13"/>
    </row>
    <row r="816" spans="1:27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50"/>
      <c r="T816" s="13"/>
      <c r="U816" s="13"/>
      <c r="V816" s="13"/>
      <c r="W816" s="13"/>
      <c r="X816" s="13"/>
      <c r="Y816" s="13"/>
      <c r="Z816" s="13"/>
      <c r="AA816" s="13"/>
    </row>
    <row r="817" spans="1:27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50"/>
      <c r="T817" s="13"/>
      <c r="U817" s="13"/>
      <c r="V817" s="13"/>
      <c r="W817" s="13"/>
      <c r="X817" s="13"/>
      <c r="Y817" s="13"/>
      <c r="Z817" s="13"/>
      <c r="AA817" s="13"/>
    </row>
    <row r="818" spans="1:27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50"/>
      <c r="T818" s="13"/>
      <c r="U818" s="13"/>
      <c r="V818" s="13"/>
      <c r="W818" s="13"/>
      <c r="X818" s="13"/>
      <c r="Y818" s="13"/>
      <c r="Z818" s="13"/>
      <c r="AA818" s="13"/>
    </row>
    <row r="819" spans="1:27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50"/>
      <c r="T819" s="13"/>
      <c r="U819" s="13"/>
      <c r="V819" s="13"/>
      <c r="W819" s="13"/>
      <c r="X819" s="13"/>
      <c r="Y819" s="13"/>
      <c r="Z819" s="13"/>
      <c r="AA819" s="13"/>
    </row>
    <row r="820" spans="1:27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50"/>
      <c r="T820" s="13"/>
      <c r="U820" s="13"/>
      <c r="V820" s="13"/>
      <c r="W820" s="13"/>
      <c r="X820" s="13"/>
      <c r="Y820" s="13"/>
      <c r="Z820" s="13"/>
      <c r="AA820" s="13"/>
    </row>
    <row r="821" spans="1:27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50"/>
      <c r="T821" s="13"/>
      <c r="U821" s="13"/>
      <c r="V821" s="13"/>
      <c r="W821" s="13"/>
      <c r="X821" s="13"/>
      <c r="Y821" s="13"/>
      <c r="Z821" s="13"/>
      <c r="AA821" s="13"/>
    </row>
    <row r="822" spans="1:27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50"/>
      <c r="T822" s="13"/>
      <c r="U822" s="13"/>
      <c r="V822" s="13"/>
      <c r="W822" s="13"/>
      <c r="X822" s="13"/>
      <c r="Y822" s="13"/>
      <c r="Z822" s="13"/>
      <c r="AA822" s="13"/>
    </row>
    <row r="823" spans="1:27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50"/>
      <c r="T823" s="13"/>
      <c r="U823" s="13"/>
      <c r="V823" s="13"/>
      <c r="W823" s="13"/>
      <c r="X823" s="13"/>
      <c r="Y823" s="13"/>
      <c r="Z823" s="13"/>
      <c r="AA823" s="13"/>
    </row>
    <row r="824" spans="1:27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50"/>
      <c r="T824" s="13"/>
      <c r="U824" s="13"/>
      <c r="V824" s="13"/>
      <c r="W824" s="13"/>
      <c r="X824" s="13"/>
      <c r="Y824" s="13"/>
      <c r="Z824" s="13"/>
      <c r="AA824" s="13"/>
    </row>
    <row r="825" spans="1:27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50"/>
      <c r="T825" s="13"/>
      <c r="U825" s="13"/>
      <c r="V825" s="13"/>
      <c r="W825" s="13"/>
      <c r="X825" s="13"/>
      <c r="Y825" s="13"/>
      <c r="Z825" s="13"/>
      <c r="AA825" s="13"/>
    </row>
    <row r="826" spans="1:27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50"/>
      <c r="T826" s="13"/>
      <c r="U826" s="13"/>
      <c r="V826" s="13"/>
      <c r="W826" s="13"/>
      <c r="X826" s="13"/>
      <c r="Y826" s="13"/>
      <c r="Z826" s="13"/>
      <c r="AA826" s="13"/>
    </row>
    <row r="827" spans="1:27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50"/>
      <c r="T827" s="13"/>
      <c r="U827" s="13"/>
      <c r="V827" s="13"/>
      <c r="W827" s="13"/>
      <c r="X827" s="13"/>
      <c r="Y827" s="13"/>
      <c r="Z827" s="13"/>
      <c r="AA827" s="13"/>
    </row>
    <row r="828" spans="1:27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50"/>
      <c r="T828" s="13"/>
      <c r="U828" s="13"/>
      <c r="V828" s="13"/>
      <c r="W828" s="13"/>
      <c r="X828" s="13"/>
      <c r="Y828" s="13"/>
      <c r="Z828" s="13"/>
      <c r="AA828" s="13"/>
    </row>
    <row r="829" spans="1:27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50"/>
      <c r="T829" s="13"/>
      <c r="U829" s="13"/>
      <c r="V829" s="13"/>
      <c r="W829" s="13"/>
      <c r="X829" s="13"/>
      <c r="Y829" s="13"/>
      <c r="Z829" s="13"/>
      <c r="AA829" s="13"/>
    </row>
    <row r="830" spans="1:27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50"/>
      <c r="T830" s="13"/>
      <c r="U830" s="13"/>
      <c r="V830" s="13"/>
      <c r="W830" s="13"/>
      <c r="X830" s="13"/>
      <c r="Y830" s="13"/>
      <c r="Z830" s="13"/>
      <c r="AA830" s="13"/>
    </row>
    <row r="831" spans="1:27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50"/>
      <c r="T831" s="13"/>
      <c r="U831" s="13"/>
      <c r="V831" s="13"/>
      <c r="W831" s="13"/>
      <c r="X831" s="13"/>
      <c r="Y831" s="13"/>
      <c r="Z831" s="13"/>
      <c r="AA831" s="13"/>
    </row>
    <row r="832" spans="1:27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50"/>
      <c r="T832" s="13"/>
      <c r="U832" s="13"/>
      <c r="V832" s="13"/>
      <c r="W832" s="13"/>
      <c r="X832" s="13"/>
      <c r="Y832" s="13"/>
      <c r="Z832" s="13"/>
      <c r="AA832" s="13"/>
    </row>
    <row r="833" spans="1:27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50"/>
      <c r="T833" s="13"/>
      <c r="U833" s="13"/>
      <c r="V833" s="13"/>
      <c r="W833" s="13"/>
      <c r="X833" s="13"/>
      <c r="Y833" s="13"/>
      <c r="Z833" s="13"/>
      <c r="AA833" s="13"/>
    </row>
    <row r="834" spans="1:27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50"/>
      <c r="T834" s="13"/>
      <c r="U834" s="13"/>
      <c r="V834" s="13"/>
      <c r="W834" s="13"/>
      <c r="X834" s="13"/>
      <c r="Y834" s="13"/>
      <c r="Z834" s="13"/>
      <c r="AA834" s="13"/>
    </row>
    <row r="835" spans="1:27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50"/>
      <c r="T835" s="13"/>
      <c r="U835" s="13"/>
      <c r="V835" s="13"/>
      <c r="W835" s="13"/>
      <c r="X835" s="13"/>
      <c r="Y835" s="13"/>
      <c r="Z835" s="13"/>
      <c r="AA835" s="13"/>
    </row>
    <row r="836" spans="1:27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50"/>
      <c r="T836" s="13"/>
      <c r="U836" s="13"/>
      <c r="V836" s="13"/>
      <c r="W836" s="13"/>
      <c r="X836" s="13"/>
      <c r="Y836" s="13"/>
      <c r="Z836" s="13"/>
      <c r="AA836" s="13"/>
    </row>
    <row r="837" spans="1:27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50"/>
      <c r="T837" s="13"/>
      <c r="U837" s="13"/>
      <c r="V837" s="13"/>
      <c r="W837" s="13"/>
      <c r="X837" s="13"/>
      <c r="Y837" s="13"/>
      <c r="Z837" s="13"/>
      <c r="AA837" s="13"/>
    </row>
    <row r="838" spans="1:27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50"/>
      <c r="T838" s="13"/>
      <c r="U838" s="13"/>
      <c r="V838" s="13"/>
      <c r="W838" s="13"/>
      <c r="X838" s="13"/>
      <c r="Y838" s="13"/>
      <c r="Z838" s="13"/>
      <c r="AA838" s="13"/>
    </row>
    <row r="839" spans="1:27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50"/>
      <c r="T839" s="13"/>
      <c r="U839" s="13"/>
      <c r="V839" s="13"/>
      <c r="W839" s="13"/>
      <c r="X839" s="13"/>
      <c r="Y839" s="13"/>
      <c r="Z839" s="13"/>
      <c r="AA839" s="13"/>
    </row>
    <row r="840" spans="1:27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50"/>
      <c r="T840" s="13"/>
      <c r="U840" s="13"/>
      <c r="V840" s="13"/>
      <c r="W840" s="13"/>
      <c r="X840" s="13"/>
      <c r="Y840" s="13"/>
      <c r="Z840" s="13"/>
      <c r="AA840" s="13"/>
    </row>
    <row r="841" spans="1:27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50"/>
      <c r="T841" s="13"/>
      <c r="U841" s="13"/>
      <c r="V841" s="13"/>
      <c r="W841" s="13"/>
      <c r="X841" s="13"/>
      <c r="Y841" s="13"/>
      <c r="Z841" s="13"/>
      <c r="AA841" s="13"/>
    </row>
    <row r="842" spans="1:27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50"/>
      <c r="T842" s="13"/>
      <c r="U842" s="13"/>
      <c r="V842" s="13"/>
      <c r="W842" s="13"/>
      <c r="X842" s="13"/>
      <c r="Y842" s="13"/>
      <c r="Z842" s="13"/>
      <c r="AA842" s="13"/>
    </row>
    <row r="843" spans="1:27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50"/>
      <c r="T843" s="13"/>
      <c r="U843" s="13"/>
      <c r="V843" s="13"/>
      <c r="W843" s="13"/>
      <c r="X843" s="13"/>
      <c r="Y843" s="13"/>
      <c r="Z843" s="13"/>
      <c r="AA843" s="13"/>
    </row>
    <row r="844" spans="1:27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50"/>
      <c r="T844" s="13"/>
      <c r="U844" s="13"/>
      <c r="V844" s="13"/>
      <c r="W844" s="13"/>
      <c r="X844" s="13"/>
      <c r="Y844" s="13"/>
      <c r="Z844" s="13"/>
      <c r="AA844" s="13"/>
    </row>
    <row r="845" spans="1:27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50"/>
      <c r="T845" s="13"/>
      <c r="U845" s="13"/>
      <c r="V845" s="13"/>
      <c r="W845" s="13"/>
      <c r="X845" s="13"/>
      <c r="Y845" s="13"/>
      <c r="Z845" s="13"/>
      <c r="AA845" s="13"/>
    </row>
    <row r="846" spans="1:27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50"/>
      <c r="T846" s="13"/>
      <c r="U846" s="13"/>
      <c r="V846" s="13"/>
      <c r="W846" s="13"/>
      <c r="X846" s="13"/>
      <c r="Y846" s="13"/>
      <c r="Z846" s="13"/>
      <c r="AA846" s="13"/>
    </row>
    <row r="847" spans="1:27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50"/>
      <c r="T847" s="13"/>
      <c r="U847" s="13"/>
      <c r="V847" s="13"/>
      <c r="W847" s="13"/>
      <c r="X847" s="13"/>
      <c r="Y847" s="13"/>
      <c r="Z847" s="13"/>
      <c r="AA847" s="13"/>
    </row>
    <row r="848" spans="1:27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50"/>
      <c r="T848" s="13"/>
      <c r="U848" s="13"/>
      <c r="V848" s="13"/>
      <c r="W848" s="13"/>
      <c r="X848" s="13"/>
      <c r="Y848" s="13"/>
      <c r="Z848" s="13"/>
      <c r="AA848" s="13"/>
    </row>
    <row r="849" spans="1:27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50"/>
      <c r="T849" s="13"/>
      <c r="U849" s="13"/>
      <c r="V849" s="13"/>
      <c r="W849" s="13"/>
      <c r="X849" s="13"/>
      <c r="Y849" s="13"/>
      <c r="Z849" s="13"/>
      <c r="AA849" s="13"/>
    </row>
    <row r="850" spans="1:27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50"/>
      <c r="T850" s="13"/>
      <c r="U850" s="13"/>
      <c r="V850" s="13"/>
      <c r="W850" s="13"/>
      <c r="X850" s="13"/>
      <c r="Y850" s="13"/>
      <c r="Z850" s="13"/>
      <c r="AA850" s="13"/>
    </row>
    <row r="851" spans="1:27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50"/>
      <c r="T851" s="13"/>
      <c r="U851" s="13"/>
      <c r="V851" s="13"/>
      <c r="W851" s="13"/>
      <c r="X851" s="13"/>
      <c r="Y851" s="13"/>
      <c r="Z851" s="13"/>
      <c r="AA851" s="13"/>
    </row>
    <row r="852" spans="1:27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50"/>
      <c r="T852" s="13"/>
      <c r="U852" s="13"/>
      <c r="V852" s="13"/>
      <c r="W852" s="13"/>
      <c r="X852" s="13"/>
      <c r="Y852" s="13"/>
      <c r="Z852" s="13"/>
      <c r="AA852" s="13"/>
    </row>
    <row r="853" spans="1:27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50"/>
      <c r="T853" s="13"/>
      <c r="U853" s="13"/>
      <c r="V853" s="13"/>
      <c r="W853" s="13"/>
      <c r="X853" s="13"/>
      <c r="Y853" s="13"/>
      <c r="Z853" s="13"/>
      <c r="AA853" s="13"/>
    </row>
    <row r="854" spans="1:27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50"/>
      <c r="T854" s="13"/>
      <c r="U854" s="13"/>
      <c r="V854" s="13"/>
      <c r="W854" s="13"/>
      <c r="X854" s="13"/>
      <c r="Y854" s="13"/>
      <c r="Z854" s="13"/>
      <c r="AA854" s="13"/>
    </row>
    <row r="855" spans="1:27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50"/>
      <c r="T855" s="13"/>
      <c r="U855" s="13"/>
      <c r="V855" s="13"/>
      <c r="W855" s="13"/>
      <c r="X855" s="13"/>
      <c r="Y855" s="13"/>
      <c r="Z855" s="13"/>
      <c r="AA855" s="13"/>
    </row>
    <row r="856" spans="1:27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50"/>
      <c r="T856" s="13"/>
      <c r="U856" s="13"/>
      <c r="V856" s="13"/>
      <c r="W856" s="13"/>
      <c r="X856" s="13"/>
      <c r="Y856" s="13"/>
      <c r="Z856" s="13"/>
      <c r="AA856" s="13"/>
    </row>
    <row r="857" spans="1:27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50"/>
      <c r="T857" s="13"/>
      <c r="U857" s="13"/>
      <c r="V857" s="13"/>
      <c r="W857" s="13"/>
      <c r="X857" s="13"/>
      <c r="Y857" s="13"/>
      <c r="Z857" s="13"/>
      <c r="AA857" s="13"/>
    </row>
    <row r="858" spans="1:27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50"/>
      <c r="T858" s="13"/>
      <c r="U858" s="13"/>
      <c r="V858" s="13"/>
      <c r="W858" s="13"/>
      <c r="X858" s="13"/>
      <c r="Y858" s="13"/>
      <c r="Z858" s="13"/>
      <c r="AA858" s="13"/>
    </row>
    <row r="859" spans="1:27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50"/>
      <c r="T859" s="13"/>
      <c r="U859" s="13"/>
      <c r="V859" s="13"/>
      <c r="W859" s="13"/>
      <c r="X859" s="13"/>
      <c r="Y859" s="13"/>
      <c r="Z859" s="13"/>
      <c r="AA859" s="13"/>
    </row>
    <row r="860" spans="1:27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50"/>
      <c r="T860" s="13"/>
      <c r="U860" s="13"/>
      <c r="V860" s="13"/>
      <c r="W860" s="13"/>
      <c r="X860" s="13"/>
      <c r="Y860" s="13"/>
      <c r="Z860" s="13"/>
      <c r="AA860" s="13"/>
    </row>
    <row r="861" spans="1:27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50"/>
      <c r="T861" s="13"/>
      <c r="U861" s="13"/>
      <c r="V861" s="13"/>
      <c r="W861" s="13"/>
      <c r="X861" s="13"/>
      <c r="Y861" s="13"/>
      <c r="Z861" s="13"/>
      <c r="AA861" s="13"/>
    </row>
    <row r="862" spans="1:27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50"/>
      <c r="T862" s="13"/>
      <c r="U862" s="13"/>
      <c r="V862" s="13"/>
      <c r="W862" s="13"/>
      <c r="X862" s="13"/>
      <c r="Y862" s="13"/>
      <c r="Z862" s="13"/>
      <c r="AA862" s="13"/>
    </row>
    <row r="863" spans="1:27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50"/>
      <c r="T863" s="13"/>
      <c r="U863" s="13"/>
      <c r="V863" s="13"/>
      <c r="W863" s="13"/>
      <c r="X863" s="13"/>
      <c r="Y863" s="13"/>
      <c r="Z863" s="13"/>
      <c r="AA863" s="13"/>
    </row>
    <row r="864" spans="1:27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50"/>
      <c r="T864" s="13"/>
      <c r="U864" s="13"/>
      <c r="V864" s="13"/>
      <c r="W864" s="13"/>
      <c r="X864" s="13"/>
      <c r="Y864" s="13"/>
      <c r="Z864" s="13"/>
      <c r="AA864" s="13"/>
    </row>
    <row r="865" spans="1:27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50"/>
      <c r="T865" s="13"/>
      <c r="U865" s="13"/>
      <c r="V865" s="13"/>
      <c r="W865" s="13"/>
      <c r="X865" s="13"/>
      <c r="Y865" s="13"/>
      <c r="Z865" s="13"/>
      <c r="AA865" s="13"/>
    </row>
    <row r="866" spans="1:27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50"/>
      <c r="T866" s="13"/>
      <c r="U866" s="13"/>
      <c r="V866" s="13"/>
      <c r="W866" s="13"/>
      <c r="X866" s="13"/>
      <c r="Y866" s="13"/>
      <c r="Z866" s="13"/>
      <c r="AA866" s="13"/>
    </row>
    <row r="867" spans="1:27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50"/>
      <c r="T867" s="13"/>
      <c r="U867" s="13"/>
      <c r="V867" s="13"/>
      <c r="W867" s="13"/>
      <c r="X867" s="13"/>
      <c r="Y867" s="13"/>
      <c r="Z867" s="13"/>
      <c r="AA867" s="13"/>
    </row>
    <row r="868" spans="1:27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50"/>
      <c r="T868" s="13"/>
      <c r="U868" s="13"/>
      <c r="V868" s="13"/>
      <c r="W868" s="13"/>
      <c r="X868" s="13"/>
      <c r="Y868" s="13"/>
      <c r="Z868" s="13"/>
      <c r="AA868" s="13"/>
    </row>
    <row r="869" spans="1:27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50"/>
      <c r="T869" s="13"/>
      <c r="U869" s="13"/>
      <c r="V869" s="13"/>
      <c r="W869" s="13"/>
      <c r="X869" s="13"/>
      <c r="Y869" s="13"/>
      <c r="Z869" s="13"/>
      <c r="AA869" s="13"/>
    </row>
    <row r="870" spans="1:27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50"/>
      <c r="T870" s="13"/>
      <c r="U870" s="13"/>
      <c r="V870" s="13"/>
      <c r="W870" s="13"/>
      <c r="X870" s="13"/>
      <c r="Y870" s="13"/>
      <c r="Z870" s="13"/>
      <c r="AA870" s="13"/>
    </row>
    <row r="871" spans="1:27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50"/>
      <c r="T871" s="13"/>
      <c r="U871" s="13"/>
      <c r="V871" s="13"/>
      <c r="W871" s="13"/>
      <c r="X871" s="13"/>
      <c r="Y871" s="13"/>
      <c r="Z871" s="13"/>
      <c r="AA871" s="13"/>
    </row>
    <row r="872" spans="1:27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50"/>
      <c r="T872" s="13"/>
      <c r="U872" s="13"/>
      <c r="V872" s="13"/>
      <c r="W872" s="13"/>
      <c r="X872" s="13"/>
      <c r="Y872" s="13"/>
      <c r="Z872" s="13"/>
      <c r="AA872" s="13"/>
    </row>
    <row r="873" spans="1:27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50"/>
      <c r="T873" s="13"/>
      <c r="U873" s="13"/>
      <c r="V873" s="13"/>
      <c r="W873" s="13"/>
      <c r="X873" s="13"/>
      <c r="Y873" s="13"/>
      <c r="Z873" s="13"/>
      <c r="AA873" s="13"/>
    </row>
    <row r="874" spans="1:27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50"/>
      <c r="T874" s="13"/>
      <c r="U874" s="13"/>
      <c r="V874" s="13"/>
      <c r="W874" s="13"/>
      <c r="X874" s="13"/>
      <c r="Y874" s="13"/>
      <c r="Z874" s="13"/>
      <c r="AA874" s="13"/>
    </row>
    <row r="875" spans="1:27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50"/>
      <c r="T875" s="13"/>
      <c r="U875" s="13"/>
      <c r="V875" s="13"/>
      <c r="W875" s="13"/>
      <c r="X875" s="13"/>
      <c r="Y875" s="13"/>
      <c r="Z875" s="13"/>
      <c r="AA875" s="13"/>
    </row>
    <row r="876" spans="1:27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50"/>
      <c r="T876" s="13"/>
      <c r="U876" s="13"/>
      <c r="V876" s="13"/>
      <c r="W876" s="13"/>
      <c r="X876" s="13"/>
      <c r="Y876" s="13"/>
      <c r="Z876" s="13"/>
      <c r="AA876" s="13"/>
    </row>
    <row r="877" spans="1:27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50"/>
      <c r="T877" s="13"/>
      <c r="U877" s="13"/>
      <c r="V877" s="13"/>
      <c r="W877" s="13"/>
      <c r="X877" s="13"/>
      <c r="Y877" s="13"/>
      <c r="Z877" s="13"/>
      <c r="AA877" s="13"/>
    </row>
    <row r="878" spans="1:27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50"/>
      <c r="T878" s="13"/>
      <c r="U878" s="13"/>
      <c r="V878" s="13"/>
      <c r="W878" s="13"/>
      <c r="X878" s="13"/>
      <c r="Y878" s="13"/>
      <c r="Z878" s="13"/>
      <c r="AA878" s="13"/>
    </row>
    <row r="879" spans="1:27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50"/>
      <c r="T879" s="13"/>
      <c r="U879" s="13"/>
      <c r="V879" s="13"/>
      <c r="W879" s="13"/>
      <c r="X879" s="13"/>
      <c r="Y879" s="13"/>
      <c r="Z879" s="13"/>
      <c r="AA879" s="13"/>
    </row>
    <row r="880" spans="1:27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50"/>
      <c r="T880" s="13"/>
      <c r="U880" s="13"/>
      <c r="V880" s="13"/>
      <c r="W880" s="13"/>
      <c r="X880" s="13"/>
      <c r="Y880" s="13"/>
      <c r="Z880" s="13"/>
      <c r="AA880" s="13"/>
    </row>
    <row r="881" spans="1:27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50"/>
      <c r="T881" s="13"/>
      <c r="U881" s="13"/>
      <c r="V881" s="13"/>
      <c r="W881" s="13"/>
      <c r="X881" s="13"/>
      <c r="Y881" s="13"/>
      <c r="Z881" s="13"/>
      <c r="AA881" s="13"/>
    </row>
    <row r="882" spans="1:27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50"/>
      <c r="T882" s="13"/>
      <c r="U882" s="13"/>
      <c r="V882" s="13"/>
      <c r="W882" s="13"/>
      <c r="X882" s="13"/>
      <c r="Y882" s="13"/>
      <c r="Z882" s="13"/>
      <c r="AA882" s="13"/>
    </row>
    <row r="883" spans="1:27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50"/>
      <c r="T883" s="13"/>
      <c r="U883" s="13"/>
      <c r="V883" s="13"/>
      <c r="W883" s="13"/>
      <c r="X883" s="13"/>
      <c r="Y883" s="13"/>
      <c r="Z883" s="13"/>
      <c r="AA883" s="13"/>
    </row>
    <row r="884" spans="1:27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50"/>
      <c r="T884" s="13"/>
      <c r="U884" s="13"/>
      <c r="V884" s="13"/>
      <c r="W884" s="13"/>
      <c r="X884" s="13"/>
      <c r="Y884" s="13"/>
      <c r="Z884" s="13"/>
      <c r="AA884" s="13"/>
    </row>
    <row r="885" spans="1:27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50"/>
      <c r="T885" s="13"/>
      <c r="U885" s="13"/>
      <c r="V885" s="13"/>
      <c r="W885" s="13"/>
      <c r="X885" s="13"/>
      <c r="Y885" s="13"/>
      <c r="Z885" s="13"/>
      <c r="AA885" s="13"/>
    </row>
    <row r="886" spans="1:27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50"/>
      <c r="T886" s="13"/>
      <c r="U886" s="13"/>
      <c r="V886" s="13"/>
      <c r="W886" s="13"/>
      <c r="X886" s="13"/>
      <c r="Y886" s="13"/>
      <c r="Z886" s="13"/>
      <c r="AA886" s="13"/>
    </row>
    <row r="887" spans="1:27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50"/>
      <c r="T887" s="13"/>
      <c r="U887" s="13"/>
      <c r="V887" s="13"/>
      <c r="W887" s="13"/>
      <c r="X887" s="13"/>
      <c r="Y887" s="13"/>
      <c r="Z887" s="13"/>
      <c r="AA887" s="13"/>
    </row>
    <row r="888" spans="1:27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50"/>
      <c r="T888" s="13"/>
      <c r="U888" s="13"/>
      <c r="V888" s="13"/>
      <c r="W888" s="13"/>
      <c r="X888" s="13"/>
      <c r="Y888" s="13"/>
      <c r="Z888" s="13"/>
      <c r="AA888" s="13"/>
    </row>
    <row r="889" spans="1:27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50"/>
      <c r="T889" s="13"/>
      <c r="U889" s="13"/>
      <c r="V889" s="13"/>
      <c r="W889" s="13"/>
      <c r="X889" s="13"/>
      <c r="Y889" s="13"/>
      <c r="Z889" s="13"/>
      <c r="AA889" s="13"/>
    </row>
    <row r="890" spans="1:27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50"/>
      <c r="T890" s="13"/>
      <c r="U890" s="13"/>
      <c r="V890" s="13"/>
      <c r="W890" s="13"/>
      <c r="X890" s="13"/>
      <c r="Y890" s="13"/>
      <c r="Z890" s="13"/>
      <c r="AA890" s="13"/>
    </row>
    <row r="891" spans="1:27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50"/>
      <c r="T891" s="13"/>
      <c r="U891" s="13"/>
      <c r="V891" s="13"/>
      <c r="W891" s="13"/>
      <c r="X891" s="13"/>
      <c r="Y891" s="13"/>
      <c r="Z891" s="13"/>
      <c r="AA891" s="13"/>
    </row>
    <row r="892" spans="1:27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50"/>
      <c r="T892" s="13"/>
      <c r="U892" s="13"/>
      <c r="V892" s="13"/>
      <c r="W892" s="13"/>
      <c r="X892" s="13"/>
      <c r="Y892" s="13"/>
      <c r="Z892" s="13"/>
      <c r="AA892" s="13"/>
    </row>
    <row r="893" spans="1:27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50"/>
      <c r="T893" s="13"/>
      <c r="U893" s="13"/>
      <c r="V893" s="13"/>
      <c r="W893" s="13"/>
      <c r="X893" s="13"/>
      <c r="Y893" s="13"/>
      <c r="Z893" s="13"/>
      <c r="AA893" s="13"/>
    </row>
    <row r="894" spans="1:27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50"/>
      <c r="T894" s="13"/>
      <c r="U894" s="13"/>
      <c r="V894" s="13"/>
      <c r="W894" s="13"/>
      <c r="X894" s="13"/>
      <c r="Y894" s="13"/>
      <c r="Z894" s="13"/>
      <c r="AA894" s="13"/>
    </row>
    <row r="895" spans="1:27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50"/>
      <c r="T895" s="13"/>
      <c r="U895" s="13"/>
      <c r="V895" s="13"/>
      <c r="W895" s="13"/>
      <c r="X895" s="13"/>
      <c r="Y895" s="13"/>
      <c r="Z895" s="13"/>
      <c r="AA895" s="13"/>
    </row>
    <row r="896" spans="1:27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50"/>
      <c r="T896" s="13"/>
      <c r="U896" s="13"/>
      <c r="V896" s="13"/>
      <c r="W896" s="13"/>
      <c r="X896" s="13"/>
      <c r="Y896" s="13"/>
      <c r="Z896" s="13"/>
      <c r="AA896" s="13"/>
    </row>
    <row r="897" spans="1:27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50"/>
      <c r="T897" s="13"/>
      <c r="U897" s="13"/>
      <c r="V897" s="13"/>
      <c r="W897" s="13"/>
      <c r="X897" s="13"/>
      <c r="Y897" s="13"/>
      <c r="Z897" s="13"/>
      <c r="AA897" s="13"/>
    </row>
    <row r="898" spans="1:27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50"/>
      <c r="T898" s="13"/>
      <c r="U898" s="13"/>
      <c r="V898" s="13"/>
      <c r="W898" s="13"/>
      <c r="X898" s="13"/>
      <c r="Y898" s="13"/>
      <c r="Z898" s="13"/>
      <c r="AA898" s="13"/>
    </row>
    <row r="899" spans="1:27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50"/>
      <c r="T899" s="13"/>
      <c r="U899" s="13"/>
      <c r="V899" s="13"/>
      <c r="W899" s="13"/>
      <c r="X899" s="13"/>
      <c r="Y899" s="13"/>
      <c r="Z899" s="13"/>
      <c r="AA899" s="13"/>
    </row>
    <row r="900" spans="1:27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50"/>
      <c r="T900" s="13"/>
      <c r="U900" s="13"/>
      <c r="V900" s="13"/>
      <c r="W900" s="13"/>
      <c r="X900" s="13"/>
      <c r="Y900" s="13"/>
      <c r="Z900" s="13"/>
      <c r="AA900" s="13"/>
    </row>
    <row r="901" spans="1:27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50"/>
      <c r="T901" s="13"/>
      <c r="U901" s="13"/>
      <c r="V901" s="13"/>
      <c r="W901" s="13"/>
      <c r="X901" s="13"/>
      <c r="Y901" s="13"/>
      <c r="Z901" s="13"/>
      <c r="AA901" s="13"/>
    </row>
    <row r="902" spans="1:27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50"/>
      <c r="T902" s="13"/>
      <c r="U902" s="13"/>
      <c r="V902" s="13"/>
      <c r="W902" s="13"/>
      <c r="X902" s="13"/>
      <c r="Y902" s="13"/>
      <c r="Z902" s="13"/>
      <c r="AA902" s="13"/>
    </row>
    <row r="903" spans="1:27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50"/>
      <c r="T903" s="13"/>
      <c r="U903" s="13"/>
      <c r="V903" s="13"/>
      <c r="W903" s="13"/>
      <c r="X903" s="13"/>
      <c r="Y903" s="13"/>
      <c r="Z903" s="13"/>
      <c r="AA903" s="13"/>
    </row>
    <row r="904" spans="1:27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50"/>
      <c r="T904" s="13"/>
      <c r="U904" s="13"/>
      <c r="V904" s="13"/>
      <c r="W904" s="13"/>
      <c r="X904" s="13"/>
      <c r="Y904" s="13"/>
      <c r="Z904" s="13"/>
      <c r="AA904" s="13"/>
    </row>
    <row r="905" spans="1:27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50"/>
      <c r="T905" s="13"/>
      <c r="U905" s="13"/>
      <c r="V905" s="13"/>
      <c r="W905" s="13"/>
      <c r="X905" s="13"/>
      <c r="Y905" s="13"/>
      <c r="Z905" s="13"/>
      <c r="AA905" s="13"/>
    </row>
    <row r="906" spans="1:27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50"/>
      <c r="T906" s="13"/>
      <c r="U906" s="13"/>
      <c r="V906" s="13"/>
      <c r="W906" s="13"/>
      <c r="X906" s="13"/>
      <c r="Y906" s="13"/>
      <c r="Z906" s="13"/>
      <c r="AA906" s="13"/>
    </row>
    <row r="907" spans="1:27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50"/>
      <c r="T907" s="13"/>
      <c r="U907" s="13"/>
      <c r="V907" s="13"/>
      <c r="W907" s="13"/>
      <c r="X907" s="13"/>
      <c r="Y907" s="13"/>
      <c r="Z907" s="13"/>
      <c r="AA907" s="13"/>
    </row>
    <row r="908" spans="1:27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50"/>
      <c r="T908" s="13"/>
      <c r="U908" s="13"/>
      <c r="V908" s="13"/>
      <c r="W908" s="13"/>
      <c r="X908" s="13"/>
      <c r="Y908" s="13"/>
      <c r="Z908" s="13"/>
      <c r="AA908" s="13"/>
    </row>
    <row r="909" spans="1:27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50"/>
      <c r="T909" s="13"/>
      <c r="U909" s="13"/>
      <c r="V909" s="13"/>
      <c r="W909" s="13"/>
      <c r="X909" s="13"/>
      <c r="Y909" s="13"/>
      <c r="Z909" s="13"/>
      <c r="AA909" s="13"/>
    </row>
    <row r="910" spans="1:27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50"/>
      <c r="T910" s="13"/>
      <c r="U910" s="13"/>
      <c r="V910" s="13"/>
      <c r="W910" s="13"/>
      <c r="X910" s="13"/>
      <c r="Y910" s="13"/>
      <c r="Z910" s="13"/>
      <c r="AA910" s="13"/>
    </row>
    <row r="911" spans="1:27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50"/>
      <c r="T911" s="13"/>
      <c r="U911" s="13"/>
      <c r="V911" s="13"/>
      <c r="W911" s="13"/>
      <c r="X911" s="13"/>
      <c r="Y911" s="13"/>
      <c r="Z911" s="13"/>
      <c r="AA911" s="13"/>
    </row>
    <row r="912" spans="1:27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50"/>
      <c r="T912" s="13"/>
      <c r="U912" s="13"/>
      <c r="V912" s="13"/>
      <c r="W912" s="13"/>
      <c r="X912" s="13"/>
      <c r="Y912" s="13"/>
      <c r="Z912" s="13"/>
      <c r="AA912" s="13"/>
    </row>
    <row r="913" spans="1:27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50"/>
      <c r="T913" s="13"/>
      <c r="U913" s="13"/>
      <c r="V913" s="13"/>
      <c r="W913" s="13"/>
      <c r="X913" s="13"/>
      <c r="Y913" s="13"/>
      <c r="Z913" s="13"/>
      <c r="AA913" s="13"/>
    </row>
    <row r="914" spans="1:27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50"/>
      <c r="T914" s="13"/>
      <c r="U914" s="13"/>
      <c r="V914" s="13"/>
      <c r="W914" s="13"/>
      <c r="X914" s="13"/>
      <c r="Y914" s="13"/>
      <c r="Z914" s="13"/>
      <c r="AA914" s="13"/>
    </row>
    <row r="915" spans="1:27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50"/>
      <c r="T915" s="13"/>
      <c r="U915" s="13"/>
      <c r="V915" s="13"/>
      <c r="W915" s="13"/>
      <c r="X915" s="13"/>
      <c r="Y915" s="13"/>
      <c r="Z915" s="13"/>
      <c r="AA915" s="13"/>
    </row>
    <row r="916" spans="1:27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50"/>
      <c r="T916" s="13"/>
      <c r="U916" s="13"/>
      <c r="V916" s="13"/>
      <c r="W916" s="13"/>
      <c r="X916" s="13"/>
      <c r="Y916" s="13"/>
      <c r="Z916" s="13"/>
      <c r="AA916" s="13"/>
    </row>
    <row r="917" spans="1:27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50"/>
      <c r="T917" s="13"/>
      <c r="U917" s="13"/>
      <c r="V917" s="13"/>
      <c r="W917" s="13"/>
      <c r="X917" s="13"/>
      <c r="Y917" s="13"/>
      <c r="Z917" s="13"/>
      <c r="AA917" s="13"/>
    </row>
    <row r="918" spans="1:27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50"/>
      <c r="T918" s="13"/>
      <c r="U918" s="13"/>
      <c r="V918" s="13"/>
      <c r="W918" s="13"/>
      <c r="X918" s="13"/>
      <c r="Y918" s="13"/>
      <c r="Z918" s="13"/>
      <c r="AA918" s="13"/>
    </row>
    <row r="919" spans="1:27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50"/>
      <c r="T919" s="13"/>
      <c r="U919" s="13"/>
      <c r="V919" s="13"/>
      <c r="W919" s="13"/>
      <c r="X919" s="13"/>
      <c r="Y919" s="13"/>
      <c r="Z919" s="13"/>
      <c r="AA919" s="13"/>
    </row>
    <row r="920" spans="1:27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50"/>
      <c r="T920" s="13"/>
      <c r="U920" s="13"/>
      <c r="V920" s="13"/>
      <c r="W920" s="13"/>
      <c r="X920" s="13"/>
      <c r="Y920" s="13"/>
      <c r="Z920" s="13"/>
      <c r="AA920" s="13"/>
    </row>
    <row r="921" spans="1:27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50"/>
      <c r="T921" s="13"/>
      <c r="U921" s="13"/>
      <c r="V921" s="13"/>
      <c r="W921" s="13"/>
      <c r="X921" s="13"/>
      <c r="Y921" s="13"/>
      <c r="Z921" s="13"/>
      <c r="AA921" s="13"/>
    </row>
    <row r="922" spans="1:27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50"/>
      <c r="T922" s="13"/>
      <c r="U922" s="13"/>
      <c r="V922" s="13"/>
      <c r="W922" s="13"/>
      <c r="X922" s="13"/>
      <c r="Y922" s="13"/>
      <c r="Z922" s="13"/>
      <c r="AA922" s="13"/>
    </row>
    <row r="923" spans="1:27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50"/>
      <c r="T923" s="13"/>
      <c r="U923" s="13"/>
      <c r="V923" s="13"/>
      <c r="W923" s="13"/>
      <c r="X923" s="13"/>
      <c r="Y923" s="13"/>
      <c r="Z923" s="13"/>
      <c r="AA923" s="13"/>
    </row>
    <row r="924" spans="1:27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50"/>
      <c r="T924" s="13"/>
      <c r="U924" s="13"/>
      <c r="V924" s="13"/>
      <c r="W924" s="13"/>
      <c r="X924" s="13"/>
      <c r="Y924" s="13"/>
      <c r="Z924" s="13"/>
      <c r="AA924" s="13"/>
    </row>
    <row r="925" spans="1:27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50"/>
      <c r="T925" s="13"/>
      <c r="U925" s="13"/>
      <c r="V925" s="13"/>
      <c r="W925" s="13"/>
      <c r="X925" s="13"/>
      <c r="Y925" s="13"/>
      <c r="Z925" s="13"/>
      <c r="AA925" s="13"/>
    </row>
    <row r="926" spans="1:27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50"/>
      <c r="T926" s="13"/>
      <c r="U926" s="13"/>
      <c r="V926" s="13"/>
      <c r="W926" s="13"/>
      <c r="X926" s="13"/>
      <c r="Y926" s="13"/>
      <c r="Z926" s="13"/>
      <c r="AA926" s="13"/>
    </row>
    <row r="927" spans="1:27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50"/>
      <c r="T927" s="13"/>
      <c r="U927" s="13"/>
      <c r="V927" s="13"/>
      <c r="W927" s="13"/>
      <c r="X927" s="13"/>
      <c r="Y927" s="13"/>
      <c r="Z927" s="13"/>
      <c r="AA927" s="13"/>
    </row>
    <row r="928" spans="1:27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50"/>
      <c r="T928" s="13"/>
      <c r="U928" s="13"/>
      <c r="V928" s="13"/>
      <c r="W928" s="13"/>
      <c r="X928" s="13"/>
      <c r="Y928" s="13"/>
      <c r="Z928" s="13"/>
      <c r="AA928" s="13"/>
    </row>
    <row r="929" spans="1:27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50"/>
      <c r="T929" s="13"/>
      <c r="U929" s="13"/>
      <c r="V929" s="13"/>
      <c r="W929" s="13"/>
      <c r="X929" s="13"/>
      <c r="Y929" s="13"/>
      <c r="Z929" s="13"/>
      <c r="AA929" s="13"/>
    </row>
    <row r="930" spans="1:27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50"/>
      <c r="T930" s="13"/>
      <c r="U930" s="13"/>
      <c r="V930" s="13"/>
      <c r="W930" s="13"/>
      <c r="X930" s="13"/>
      <c r="Y930" s="13"/>
      <c r="Z930" s="13"/>
      <c r="AA930" s="13"/>
    </row>
    <row r="931" spans="1:27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50"/>
      <c r="T931" s="13"/>
      <c r="U931" s="13"/>
      <c r="V931" s="13"/>
      <c r="W931" s="13"/>
      <c r="X931" s="13"/>
      <c r="Y931" s="13"/>
      <c r="Z931" s="13"/>
      <c r="AA931" s="13"/>
    </row>
    <row r="932" spans="1:27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50"/>
      <c r="T932" s="13"/>
      <c r="U932" s="13"/>
      <c r="V932" s="13"/>
      <c r="W932" s="13"/>
      <c r="X932" s="13"/>
      <c r="Y932" s="13"/>
      <c r="Z932" s="13"/>
      <c r="AA932" s="13"/>
    </row>
    <row r="933" spans="1:27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50"/>
      <c r="T933" s="13"/>
      <c r="U933" s="13"/>
      <c r="V933" s="13"/>
      <c r="W933" s="13"/>
      <c r="X933" s="13"/>
      <c r="Y933" s="13"/>
      <c r="Z933" s="13"/>
      <c r="AA933" s="13"/>
    </row>
    <row r="934" spans="1:27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50"/>
      <c r="T934" s="13"/>
      <c r="U934" s="13"/>
      <c r="V934" s="13"/>
      <c r="W934" s="13"/>
      <c r="X934" s="13"/>
      <c r="Y934" s="13"/>
      <c r="Z934" s="13"/>
      <c r="AA934" s="13"/>
    </row>
    <row r="935" spans="1:27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50"/>
      <c r="T935" s="13"/>
      <c r="U935" s="13"/>
      <c r="V935" s="13"/>
      <c r="W935" s="13"/>
      <c r="X935" s="13"/>
      <c r="Y935" s="13"/>
      <c r="Z935" s="13"/>
      <c r="AA935" s="13"/>
    </row>
    <row r="936" spans="1:27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50"/>
      <c r="T936" s="13"/>
      <c r="U936" s="13"/>
      <c r="V936" s="13"/>
      <c r="W936" s="13"/>
      <c r="X936" s="13"/>
      <c r="Y936" s="13"/>
      <c r="Z936" s="13"/>
      <c r="AA936" s="13"/>
    </row>
    <row r="937" spans="1:27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50"/>
      <c r="T937" s="13"/>
      <c r="U937" s="13"/>
      <c r="V937" s="13"/>
      <c r="W937" s="13"/>
      <c r="X937" s="13"/>
      <c r="Y937" s="13"/>
      <c r="Z937" s="13"/>
      <c r="AA937" s="13"/>
    </row>
    <row r="938" spans="1:27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50"/>
      <c r="T938" s="13"/>
      <c r="U938" s="13"/>
      <c r="V938" s="13"/>
      <c r="W938" s="13"/>
      <c r="X938" s="13"/>
      <c r="Y938" s="13"/>
      <c r="Z938" s="13"/>
      <c r="AA938" s="13"/>
    </row>
    <row r="939" spans="1:27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50"/>
      <c r="T939" s="13"/>
      <c r="U939" s="13"/>
      <c r="V939" s="13"/>
      <c r="W939" s="13"/>
      <c r="X939" s="13"/>
      <c r="Y939" s="13"/>
      <c r="Z939" s="13"/>
      <c r="AA939" s="13"/>
    </row>
    <row r="940" spans="1:27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50"/>
      <c r="T940" s="13"/>
      <c r="U940" s="13"/>
      <c r="V940" s="13"/>
      <c r="W940" s="13"/>
      <c r="X940" s="13"/>
      <c r="Y940" s="13"/>
      <c r="Z940" s="13"/>
      <c r="AA940" s="13"/>
    </row>
    <row r="941" spans="1:27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50"/>
      <c r="T941" s="13"/>
      <c r="U941" s="13"/>
      <c r="V941" s="13"/>
      <c r="W941" s="13"/>
      <c r="X941" s="13"/>
      <c r="Y941" s="13"/>
      <c r="Z941" s="13"/>
      <c r="AA941" s="13"/>
    </row>
    <row r="942" spans="1:27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50"/>
      <c r="T942" s="13"/>
      <c r="U942" s="13"/>
      <c r="V942" s="13"/>
      <c r="W942" s="13"/>
      <c r="X942" s="13"/>
      <c r="Y942" s="13"/>
      <c r="Z942" s="13"/>
      <c r="AA942" s="13"/>
    </row>
    <row r="943" spans="1:27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50"/>
      <c r="T943" s="13"/>
      <c r="U943" s="13"/>
      <c r="V943" s="13"/>
      <c r="W943" s="13"/>
      <c r="X943" s="13"/>
      <c r="Y943" s="13"/>
      <c r="Z943" s="13"/>
      <c r="AA943" s="13"/>
    </row>
    <row r="944" spans="1:27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50"/>
      <c r="T944" s="13"/>
      <c r="U944" s="13"/>
      <c r="V944" s="13"/>
      <c r="W944" s="13"/>
      <c r="X944" s="13"/>
      <c r="Y944" s="13"/>
      <c r="Z944" s="13"/>
      <c r="AA944" s="13"/>
    </row>
    <row r="945" spans="1:27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50"/>
      <c r="T945" s="13"/>
      <c r="U945" s="13"/>
      <c r="V945" s="13"/>
      <c r="W945" s="13"/>
      <c r="X945" s="13"/>
      <c r="Y945" s="13"/>
      <c r="Z945" s="13"/>
      <c r="AA945" s="13"/>
    </row>
    <row r="946" spans="1:27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50"/>
      <c r="T946" s="13"/>
      <c r="U946" s="13"/>
      <c r="V946" s="13"/>
      <c r="W946" s="13"/>
      <c r="X946" s="13"/>
      <c r="Y946" s="13"/>
      <c r="Z946" s="13"/>
      <c r="AA946" s="13"/>
    </row>
    <row r="947" spans="1:27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50"/>
      <c r="T947" s="13"/>
      <c r="U947" s="13"/>
      <c r="V947" s="13"/>
      <c r="W947" s="13"/>
      <c r="X947" s="13"/>
      <c r="Y947" s="13"/>
      <c r="Z947" s="13"/>
      <c r="AA947" s="13"/>
    </row>
    <row r="948" spans="1:27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50"/>
      <c r="T948" s="13"/>
      <c r="U948" s="13"/>
      <c r="V948" s="13"/>
      <c r="W948" s="13"/>
      <c r="X948" s="13"/>
      <c r="Y948" s="13"/>
      <c r="Z948" s="13"/>
      <c r="AA948" s="13"/>
    </row>
    <row r="949" spans="1:27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50"/>
      <c r="T949" s="13"/>
      <c r="U949" s="13"/>
      <c r="V949" s="13"/>
      <c r="W949" s="13"/>
      <c r="X949" s="13"/>
      <c r="Y949" s="13"/>
      <c r="Z949" s="13"/>
      <c r="AA949" s="13"/>
    </row>
    <row r="950" spans="1:27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50"/>
      <c r="T950" s="13"/>
      <c r="U950" s="13"/>
      <c r="V950" s="13"/>
      <c r="W950" s="13"/>
      <c r="X950" s="13"/>
      <c r="Y950" s="13"/>
      <c r="Z950" s="13"/>
      <c r="AA950" s="13"/>
    </row>
    <row r="951" spans="1:27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50"/>
      <c r="T951" s="13"/>
      <c r="U951" s="13"/>
      <c r="V951" s="13"/>
      <c r="W951" s="13"/>
      <c r="X951" s="13"/>
      <c r="Y951" s="13"/>
      <c r="Z951" s="13"/>
      <c r="AA951" s="13"/>
    </row>
    <row r="952" spans="1:27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50"/>
      <c r="T952" s="13"/>
      <c r="U952" s="13"/>
      <c r="V952" s="13"/>
      <c r="W952" s="13"/>
      <c r="X952" s="13"/>
      <c r="Y952" s="13"/>
      <c r="Z952" s="13"/>
      <c r="AA952" s="13"/>
    </row>
    <row r="953" spans="1:27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50"/>
      <c r="T953" s="13"/>
      <c r="U953" s="13"/>
      <c r="V953" s="13"/>
      <c r="W953" s="13"/>
      <c r="X953" s="13"/>
      <c r="Y953" s="13"/>
      <c r="Z953" s="13"/>
      <c r="AA953" s="13"/>
    </row>
    <row r="954" spans="1:27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50"/>
      <c r="T954" s="13"/>
      <c r="U954" s="13"/>
      <c r="V954" s="13"/>
      <c r="W954" s="13"/>
      <c r="X954" s="13"/>
      <c r="Y954" s="13"/>
      <c r="Z954" s="13"/>
      <c r="AA954" s="13"/>
    </row>
    <row r="955" spans="1:27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50"/>
      <c r="T955" s="13"/>
      <c r="U955" s="13"/>
      <c r="V955" s="13"/>
      <c r="W955" s="13"/>
      <c r="X955" s="13"/>
      <c r="Y955" s="13"/>
      <c r="Z955" s="13"/>
      <c r="AA955" s="13"/>
    </row>
    <row r="956" spans="1:27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50"/>
      <c r="T956" s="13"/>
      <c r="U956" s="13"/>
      <c r="V956" s="13"/>
      <c r="W956" s="13"/>
      <c r="X956" s="13"/>
      <c r="Y956" s="13"/>
      <c r="Z956" s="13"/>
      <c r="AA956" s="13"/>
    </row>
    <row r="957" spans="1:27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50"/>
      <c r="T957" s="13"/>
      <c r="U957" s="13"/>
      <c r="V957" s="13"/>
      <c r="W957" s="13"/>
      <c r="X957" s="13"/>
      <c r="Y957" s="13"/>
      <c r="Z957" s="13"/>
      <c r="AA957" s="13"/>
    </row>
    <row r="958" spans="1:27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50"/>
      <c r="T958" s="13"/>
      <c r="U958" s="13"/>
      <c r="V958" s="13"/>
      <c r="W958" s="13"/>
      <c r="X958" s="13"/>
      <c r="Y958" s="13"/>
      <c r="Z958" s="13"/>
      <c r="AA958" s="13"/>
    </row>
    <row r="959" spans="1:27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50"/>
      <c r="T959" s="13"/>
      <c r="U959" s="13"/>
      <c r="V959" s="13"/>
      <c r="W959" s="13"/>
      <c r="X959" s="13"/>
      <c r="Y959" s="13"/>
      <c r="Z959" s="13"/>
      <c r="AA959" s="13"/>
    </row>
    <row r="960" spans="1:27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50"/>
      <c r="T960" s="13"/>
      <c r="U960" s="13"/>
      <c r="V960" s="13"/>
      <c r="W960" s="13"/>
      <c r="X960" s="13"/>
      <c r="Y960" s="13"/>
      <c r="Z960" s="13"/>
      <c r="AA960" s="13"/>
    </row>
    <row r="961" spans="1:27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50"/>
      <c r="T961" s="13"/>
      <c r="U961" s="13"/>
      <c r="V961" s="13"/>
      <c r="W961" s="13"/>
      <c r="X961" s="13"/>
      <c r="Y961" s="13"/>
      <c r="Z961" s="13"/>
      <c r="AA961" s="13"/>
    </row>
    <row r="962" spans="1:27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50"/>
      <c r="T962" s="13"/>
      <c r="U962" s="13"/>
      <c r="V962" s="13"/>
      <c r="W962" s="13"/>
      <c r="X962" s="13"/>
      <c r="Y962" s="13"/>
      <c r="Z962" s="13"/>
      <c r="AA962" s="13"/>
    </row>
    <row r="963" spans="1:27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50"/>
      <c r="T963" s="13"/>
      <c r="U963" s="13"/>
      <c r="V963" s="13"/>
      <c r="W963" s="13"/>
      <c r="X963" s="13"/>
      <c r="Y963" s="13"/>
      <c r="Z963" s="13"/>
      <c r="AA963" s="13"/>
    </row>
    <row r="964" spans="1:27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50"/>
      <c r="T964" s="13"/>
      <c r="U964" s="13"/>
      <c r="V964" s="13"/>
      <c r="W964" s="13"/>
      <c r="X964" s="13"/>
      <c r="Y964" s="13"/>
      <c r="Z964" s="13"/>
      <c r="AA964" s="13"/>
    </row>
    <row r="965" spans="1:27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50"/>
      <c r="T965" s="13"/>
      <c r="U965" s="13"/>
      <c r="V965" s="13"/>
      <c r="W965" s="13"/>
      <c r="X965" s="13"/>
      <c r="Y965" s="13"/>
      <c r="Z965" s="13"/>
      <c r="AA965" s="13"/>
    </row>
    <row r="966" spans="1:27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50"/>
      <c r="T966" s="13"/>
      <c r="U966" s="13"/>
      <c r="V966" s="13"/>
      <c r="W966" s="13"/>
      <c r="X966" s="13"/>
      <c r="Y966" s="13"/>
      <c r="Z966" s="13"/>
      <c r="AA966" s="13"/>
    </row>
    <row r="967" spans="1:27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50"/>
      <c r="T967" s="13"/>
      <c r="U967" s="13"/>
      <c r="V967" s="13"/>
      <c r="W967" s="13"/>
      <c r="X967" s="13"/>
      <c r="Y967" s="13"/>
      <c r="Z967" s="13"/>
      <c r="AA967" s="13"/>
    </row>
    <row r="968" spans="1:27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50"/>
      <c r="T968" s="13"/>
      <c r="U968" s="13"/>
      <c r="V968" s="13"/>
      <c r="W968" s="13"/>
      <c r="X968" s="13"/>
      <c r="Y968" s="13"/>
      <c r="Z968" s="13"/>
      <c r="AA968" s="13"/>
    </row>
    <row r="969" spans="1:27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50"/>
      <c r="T969" s="13"/>
      <c r="U969" s="13"/>
      <c r="V969" s="13"/>
      <c r="W969" s="13"/>
      <c r="X969" s="13"/>
      <c r="Y969" s="13"/>
      <c r="Z969" s="13"/>
      <c r="AA969" s="13"/>
    </row>
    <row r="970" spans="1:27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50"/>
      <c r="T970" s="13"/>
      <c r="U970" s="13"/>
      <c r="V970" s="13"/>
      <c r="W970" s="13"/>
      <c r="X970" s="13"/>
      <c r="Y970" s="13"/>
      <c r="Z970" s="13"/>
      <c r="AA970" s="13"/>
    </row>
    <row r="971" spans="1:27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50"/>
      <c r="T971" s="13"/>
      <c r="U971" s="13"/>
      <c r="V971" s="13"/>
      <c r="W971" s="13"/>
      <c r="X971" s="13"/>
      <c r="Y971" s="13"/>
      <c r="Z971" s="13"/>
      <c r="AA971" s="13"/>
    </row>
    <row r="972" spans="1:27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50"/>
      <c r="T972" s="13"/>
      <c r="U972" s="13"/>
      <c r="V972" s="13"/>
      <c r="W972" s="13"/>
      <c r="X972" s="13"/>
      <c r="Y972" s="13"/>
      <c r="Z972" s="13"/>
      <c r="AA972" s="13"/>
    </row>
    <row r="973" spans="1:27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50"/>
      <c r="T973" s="13"/>
      <c r="U973" s="13"/>
      <c r="V973" s="13"/>
      <c r="W973" s="13"/>
      <c r="X973" s="13"/>
      <c r="Y973" s="13"/>
      <c r="Z973" s="13"/>
      <c r="AA973" s="13"/>
    </row>
    <row r="974" spans="1:27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50"/>
      <c r="T974" s="13"/>
      <c r="U974" s="13"/>
      <c r="V974" s="13"/>
      <c r="W974" s="13"/>
      <c r="X974" s="13"/>
      <c r="Y974" s="13"/>
      <c r="Z974" s="13"/>
      <c r="AA974" s="13"/>
    </row>
    <row r="975" spans="1:27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50"/>
      <c r="T975" s="13"/>
      <c r="U975" s="13"/>
      <c r="V975" s="13"/>
      <c r="W975" s="13"/>
      <c r="X975" s="13"/>
      <c r="Y975" s="13"/>
      <c r="Z975" s="13"/>
      <c r="AA975" s="13"/>
    </row>
    <row r="976" spans="1:27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50"/>
      <c r="T976" s="13"/>
      <c r="U976" s="13"/>
      <c r="V976" s="13"/>
      <c r="W976" s="13"/>
      <c r="X976" s="13"/>
      <c r="Y976" s="13"/>
      <c r="Z976" s="13"/>
      <c r="AA976" s="13"/>
    </row>
    <row r="977" spans="1:27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50"/>
      <c r="T977" s="13"/>
      <c r="U977" s="13"/>
      <c r="V977" s="13"/>
      <c r="W977" s="13"/>
      <c r="X977" s="13"/>
      <c r="Y977" s="13"/>
      <c r="Z977" s="13"/>
      <c r="AA977" s="13"/>
    </row>
    <row r="978" spans="1:27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50"/>
      <c r="T978" s="13"/>
      <c r="U978" s="13"/>
      <c r="V978" s="13"/>
      <c r="W978" s="13"/>
      <c r="X978" s="13"/>
      <c r="Y978" s="13"/>
      <c r="Z978" s="13"/>
      <c r="AA978" s="13"/>
    </row>
    <row r="979" spans="1:27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50"/>
      <c r="T979" s="13"/>
      <c r="U979" s="13"/>
      <c r="V979" s="13"/>
      <c r="W979" s="13"/>
      <c r="X979" s="13"/>
      <c r="Y979" s="13"/>
      <c r="Z979" s="13"/>
      <c r="AA979" s="13"/>
    </row>
    <row r="980" spans="1:27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50"/>
      <c r="T980" s="13"/>
      <c r="U980" s="13"/>
      <c r="V980" s="13"/>
      <c r="W980" s="13"/>
      <c r="X980" s="13"/>
      <c r="Y980" s="13"/>
      <c r="Z980" s="13"/>
      <c r="AA980" s="13"/>
    </row>
    <row r="981" spans="1:27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50"/>
      <c r="T981" s="13"/>
      <c r="U981" s="13"/>
      <c r="V981" s="13"/>
      <c r="W981" s="13"/>
      <c r="X981" s="13"/>
      <c r="Y981" s="13"/>
      <c r="Z981" s="13"/>
      <c r="AA981" s="13"/>
    </row>
    <row r="982" spans="1:27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50"/>
      <c r="T982" s="13"/>
      <c r="U982" s="13"/>
      <c r="V982" s="13"/>
      <c r="W982" s="13"/>
      <c r="X982" s="13"/>
      <c r="Y982" s="13"/>
      <c r="Z982" s="13"/>
      <c r="AA982" s="13"/>
    </row>
    <row r="983" spans="1:27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50"/>
      <c r="T983" s="13"/>
      <c r="U983" s="13"/>
      <c r="V983" s="13"/>
      <c r="W983" s="13"/>
      <c r="X983" s="13"/>
      <c r="Y983" s="13"/>
      <c r="Z983" s="13"/>
      <c r="AA983" s="13"/>
    </row>
    <row r="984" spans="1:27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50"/>
      <c r="T984" s="13"/>
      <c r="U984" s="13"/>
      <c r="V984" s="13"/>
      <c r="W984" s="13"/>
      <c r="X984" s="13"/>
      <c r="Y984" s="13"/>
      <c r="Z984" s="13"/>
      <c r="AA984" s="13"/>
    </row>
    <row r="985" spans="1:27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50"/>
      <c r="T985" s="13"/>
      <c r="U985" s="13"/>
      <c r="V985" s="13"/>
      <c r="W985" s="13"/>
      <c r="X985" s="13"/>
      <c r="Y985" s="13"/>
      <c r="Z985" s="13"/>
      <c r="AA985" s="13"/>
    </row>
    <row r="986" spans="1:27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50"/>
      <c r="T986" s="13"/>
      <c r="U986" s="13"/>
      <c r="V986" s="13"/>
      <c r="W986" s="13"/>
      <c r="X986" s="13"/>
      <c r="Y986" s="13"/>
      <c r="Z986" s="13"/>
      <c r="AA986" s="13"/>
    </row>
    <row r="987" spans="1:27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50"/>
      <c r="T987" s="13"/>
      <c r="U987" s="13"/>
      <c r="V987" s="13"/>
      <c r="W987" s="13"/>
      <c r="X987" s="13"/>
      <c r="Y987" s="13"/>
      <c r="Z987" s="13"/>
      <c r="AA987" s="13"/>
    </row>
    <row r="988" spans="1:27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50"/>
      <c r="T988" s="13"/>
      <c r="U988" s="13"/>
      <c r="V988" s="13"/>
      <c r="W988" s="13"/>
      <c r="X988" s="13"/>
      <c r="Y988" s="13"/>
      <c r="Z988" s="13"/>
      <c r="AA988" s="13"/>
    </row>
    <row r="989" spans="1:27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50"/>
      <c r="T989" s="13"/>
      <c r="U989" s="13"/>
      <c r="V989" s="13"/>
      <c r="W989" s="13"/>
      <c r="X989" s="13"/>
      <c r="Y989" s="13"/>
      <c r="Z989" s="13"/>
      <c r="AA989" s="13"/>
    </row>
    <row r="990" spans="1:27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50"/>
      <c r="T990" s="13"/>
      <c r="U990" s="13"/>
      <c r="V990" s="13"/>
      <c r="W990" s="13"/>
      <c r="X990" s="13"/>
      <c r="Y990" s="13"/>
      <c r="Z990" s="13"/>
      <c r="AA990" s="13"/>
    </row>
    <row r="991" spans="1:27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50"/>
      <c r="T991" s="13"/>
      <c r="U991" s="13"/>
      <c r="V991" s="13"/>
      <c r="W991" s="13"/>
      <c r="X991" s="13"/>
      <c r="Y991" s="13"/>
      <c r="Z991" s="13"/>
      <c r="AA991" s="13"/>
    </row>
    <row r="992" spans="1:27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50"/>
      <c r="T992" s="13"/>
      <c r="U992" s="13"/>
      <c r="V992" s="13"/>
      <c r="W992" s="13"/>
      <c r="X992" s="13"/>
      <c r="Y992" s="13"/>
      <c r="Z992" s="13"/>
      <c r="AA992" s="13"/>
    </row>
    <row r="993" spans="1:27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50"/>
      <c r="T993" s="13"/>
      <c r="U993" s="13"/>
      <c r="V993" s="13"/>
      <c r="W993" s="13"/>
      <c r="X993" s="13"/>
      <c r="Y993" s="13"/>
      <c r="Z993" s="13"/>
      <c r="AA993" s="13"/>
    </row>
    <row r="994" spans="1:27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50"/>
      <c r="T994" s="13"/>
      <c r="U994" s="13"/>
      <c r="V994" s="13"/>
      <c r="W994" s="13"/>
      <c r="X994" s="13"/>
      <c r="Y994" s="13"/>
      <c r="Z994" s="13"/>
      <c r="AA994" s="13"/>
    </row>
    <row r="995" spans="1:27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50"/>
      <c r="T995" s="13"/>
      <c r="U995" s="13"/>
      <c r="V995" s="13"/>
      <c r="W995" s="13"/>
      <c r="X995" s="13"/>
      <c r="Y995" s="13"/>
      <c r="Z995" s="13"/>
      <c r="AA995" s="13"/>
    </row>
    <row r="996" spans="1:27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50"/>
      <c r="T996" s="13"/>
      <c r="U996" s="13"/>
      <c r="V996" s="13"/>
      <c r="W996" s="13"/>
      <c r="X996" s="13"/>
      <c r="Y996" s="13"/>
      <c r="Z996" s="13"/>
      <c r="AA996" s="13"/>
    </row>
    <row r="997" spans="1:27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50"/>
      <c r="T997" s="13"/>
      <c r="U997" s="13"/>
      <c r="V997" s="13"/>
      <c r="W997" s="13"/>
      <c r="X997" s="13"/>
      <c r="Y997" s="13"/>
      <c r="Z997" s="13"/>
      <c r="AA997" s="13"/>
    </row>
    <row r="998" spans="1:27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50"/>
      <c r="T998" s="13"/>
      <c r="U998" s="13"/>
      <c r="V998" s="13"/>
      <c r="W998" s="13"/>
      <c r="X998" s="13"/>
      <c r="Y998" s="13"/>
      <c r="Z998" s="13"/>
      <c r="AA998" s="13"/>
    </row>
    <row r="999" spans="1:27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50"/>
      <c r="T999" s="13"/>
      <c r="U999" s="13"/>
      <c r="V999" s="13"/>
      <c r="W999" s="13"/>
      <c r="X999" s="13"/>
      <c r="Y999" s="13"/>
      <c r="Z999" s="13"/>
      <c r="AA999" s="13"/>
    </row>
    <row r="1000" spans="1:27" ht="15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50"/>
      <c r="T1000" s="13"/>
      <c r="U1000" s="13"/>
      <c r="V1000" s="13"/>
      <c r="W1000" s="13"/>
      <c r="X1000" s="13"/>
      <c r="Y1000" s="13"/>
      <c r="Z1000" s="13"/>
      <c r="AA1000" s="13"/>
    </row>
  </sheetData>
  <autoFilter ref="A7:N8" xr:uid="{00000000-0009-0000-0000-000009000000}">
    <sortState xmlns:xlrd2="http://schemas.microsoft.com/office/spreadsheetml/2017/richdata2" ref="A7:N8">
      <sortCondition ref="C7:C8"/>
    </sortState>
  </autoFilter>
  <mergeCells count="6">
    <mergeCell ref="B2:N2"/>
    <mergeCell ref="O2:AA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orientation="landscape"/>
  <colBreaks count="1" manualBreakCount="1">
    <brk id="14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900-000000000000}">
          <x14:formula1>
            <xm:f>Listas!$E$2:$E$33</xm:f>
          </x14:formula1>
          <xm:sqref>J8</xm:sqref>
        </x14:dataValidation>
        <x14:dataValidation type="list" allowBlank="1" showErrorMessage="1" xr:uid="{00000000-0002-0000-0900-000001000000}">
          <x14:formula1>
            <xm:f>Listas!$F$2:$F$88</xm:f>
          </x14:formula1>
          <xm:sqref>K8</xm:sqref>
        </x14:dataValidation>
        <x14:dataValidation type="list" allowBlank="1" showErrorMessage="1" xr:uid="{00000000-0002-0000-0900-000002000000}">
          <x14:formula1>
            <xm:f>Listas!$C$2:$C$8</xm:f>
          </x14:formula1>
          <xm:sqref>L8</xm:sqref>
        </x14:dataValidation>
        <x14:dataValidation type="list" allowBlank="1" showErrorMessage="1" xr:uid="{00000000-0002-0000-0900-000003000000}">
          <x14:formula1>
            <xm:f>Listas!$D$2:$D$9</xm:f>
          </x14:formula1>
          <xm:sqref>Q5:Q7 I8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3:C7"/>
  <sheetViews>
    <sheetView workbookViewId="0"/>
  </sheetViews>
  <sheetFormatPr defaultColWidth="12.5703125" defaultRowHeight="15" customHeight="1"/>
  <cols>
    <col min="1" max="1" width="10.5703125" customWidth="1"/>
    <col min="2" max="2" width="16.85546875" customWidth="1"/>
    <col min="3" max="3" width="19.28515625" customWidth="1"/>
  </cols>
  <sheetData>
    <row r="3" spans="1:3">
      <c r="A3" s="164" t="s">
        <v>2689</v>
      </c>
      <c r="B3" s="165" t="s">
        <v>55</v>
      </c>
      <c r="C3" s="165" t="s">
        <v>101</v>
      </c>
    </row>
    <row r="4" spans="1:3">
      <c r="A4" s="165" t="s">
        <v>21</v>
      </c>
      <c r="B4" s="166">
        <v>6360761</v>
      </c>
      <c r="C4" s="166">
        <v>10000</v>
      </c>
    </row>
    <row r="5" spans="1:3">
      <c r="A5" s="165" t="s">
        <v>951</v>
      </c>
      <c r="B5" s="166">
        <v>11930750</v>
      </c>
      <c r="C5" s="166">
        <v>10000000</v>
      </c>
    </row>
    <row r="6" spans="1:3">
      <c r="A6" s="165" t="s">
        <v>861</v>
      </c>
      <c r="B6" s="166">
        <v>1132073</v>
      </c>
      <c r="C6" s="166">
        <v>46739167</v>
      </c>
    </row>
    <row r="7" spans="1:3">
      <c r="A7" s="165" t="s">
        <v>884</v>
      </c>
      <c r="B7" s="166">
        <v>14500000</v>
      </c>
      <c r="C7" s="166">
        <v>13334103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filterMode="1">
    <outlinePr summaryBelow="0" summaryRight="0"/>
    <pageSetUpPr fitToPage="1"/>
  </sheetPr>
  <dimension ref="A1:AC1631"/>
  <sheetViews>
    <sheetView showGridLines="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9" sqref="D9"/>
    </sheetView>
  </sheetViews>
  <sheetFormatPr defaultColWidth="12.5703125" defaultRowHeight="15" customHeight="1"/>
  <cols>
    <col min="1" max="2" width="19.7109375" customWidth="1"/>
    <col min="3" max="3" width="31.85546875" customWidth="1"/>
    <col min="4" max="4" width="14.85546875" customWidth="1"/>
    <col min="5" max="5" width="13" customWidth="1"/>
    <col min="6" max="6" width="27" customWidth="1"/>
    <col min="7" max="7" width="17.85546875" customWidth="1"/>
    <col min="8" max="8" width="12.42578125" customWidth="1"/>
    <col min="9" max="9" width="16.7109375" customWidth="1"/>
    <col min="10" max="10" width="12.42578125" customWidth="1"/>
    <col min="11" max="11" width="11.42578125" customWidth="1"/>
    <col min="12" max="12" width="15.5703125" customWidth="1"/>
    <col min="13" max="13" width="29.42578125" customWidth="1"/>
    <col min="14" max="17" width="15.42578125" customWidth="1"/>
    <col min="18" max="18" width="41.7109375" customWidth="1"/>
    <col min="19" max="19" width="53.140625" customWidth="1"/>
    <col min="20" max="20" width="14.7109375" customWidth="1"/>
    <col min="21" max="26" width="15.42578125" customWidth="1"/>
    <col min="27" max="27" width="17.140625" customWidth="1"/>
    <col min="28" max="28" width="15.85546875" customWidth="1"/>
    <col min="29" max="29" width="15.42578125" customWidth="1"/>
  </cols>
  <sheetData>
    <row r="1" spans="1:29" ht="15.7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5"/>
      <c r="T1" s="13"/>
      <c r="U1" s="13"/>
      <c r="V1" s="13"/>
      <c r="W1" s="13"/>
      <c r="X1" s="16"/>
      <c r="Y1" s="13"/>
      <c r="Z1" s="16"/>
      <c r="AA1" s="13"/>
      <c r="AB1" s="13"/>
      <c r="AC1" s="13"/>
    </row>
    <row r="2" spans="1:29" ht="45.75" customHeight="1">
      <c r="A2" s="17"/>
      <c r="B2" s="18"/>
      <c r="C2" s="18"/>
      <c r="D2" s="18"/>
      <c r="E2" s="18"/>
      <c r="F2" s="19" t="s">
        <v>19</v>
      </c>
      <c r="G2" s="18"/>
      <c r="H2" s="18"/>
      <c r="I2" s="18"/>
      <c r="J2" s="18"/>
      <c r="K2" s="18"/>
      <c r="L2" s="18"/>
      <c r="M2" s="18"/>
      <c r="N2" s="106"/>
      <c r="O2" s="17"/>
      <c r="P2" s="17"/>
      <c r="Q2" s="17"/>
      <c r="R2" s="17"/>
      <c r="S2" s="21"/>
      <c r="T2" s="17"/>
      <c r="U2" s="17"/>
      <c r="V2" s="17"/>
      <c r="W2" s="17"/>
      <c r="X2" s="22"/>
      <c r="Y2" s="17"/>
      <c r="Z2" s="22"/>
      <c r="AA2" s="17"/>
      <c r="AB2" s="17"/>
      <c r="AC2" s="17"/>
    </row>
    <row r="3" spans="1:29" ht="15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3"/>
      <c r="R3" s="23"/>
      <c r="S3" s="23"/>
      <c r="T3" s="23"/>
      <c r="U3" s="23"/>
      <c r="V3" s="23"/>
      <c r="W3" s="23"/>
      <c r="X3" s="24"/>
      <c r="Y3" s="23"/>
      <c r="Z3" s="24"/>
      <c r="AA3" s="23"/>
      <c r="AB3" s="23"/>
      <c r="AC3" s="23"/>
    </row>
    <row r="4" spans="1:29" ht="38.25" customHeight="1">
      <c r="A4" s="25"/>
      <c r="C4" s="26" t="s">
        <v>20</v>
      </c>
      <c r="D4" s="27"/>
      <c r="E4" s="273" t="s">
        <v>21</v>
      </c>
      <c r="F4" s="274"/>
      <c r="G4" s="274"/>
      <c r="H4" s="275"/>
      <c r="I4" s="27"/>
      <c r="J4" s="27"/>
      <c r="K4" s="27"/>
      <c r="L4" s="27"/>
      <c r="M4" s="13"/>
      <c r="O4" s="13"/>
      <c r="P4" s="13"/>
      <c r="Q4" s="23"/>
      <c r="R4" s="23"/>
      <c r="S4" s="23"/>
      <c r="T4" s="23"/>
      <c r="U4" s="23"/>
      <c r="V4" s="23"/>
      <c r="W4" s="23"/>
      <c r="X4" s="24"/>
      <c r="Y4" s="23"/>
      <c r="Z4" s="24"/>
      <c r="AA4" s="23"/>
      <c r="AB4" s="23"/>
      <c r="AC4" s="23"/>
    </row>
    <row r="5" spans="1:29" ht="30" customHeight="1">
      <c r="A5" s="25"/>
      <c r="C5" s="26" t="s">
        <v>22</v>
      </c>
      <c r="D5" s="27"/>
      <c r="E5" s="273" t="s">
        <v>23</v>
      </c>
      <c r="F5" s="274"/>
      <c r="G5" s="274"/>
      <c r="H5" s="275"/>
      <c r="I5" s="27"/>
      <c r="J5" s="27"/>
      <c r="K5" s="27"/>
      <c r="L5" s="27"/>
      <c r="M5" s="13"/>
      <c r="N5" s="13"/>
      <c r="O5" s="13"/>
      <c r="P5" s="13"/>
      <c r="Q5" s="23"/>
      <c r="R5" s="23"/>
      <c r="S5" s="23"/>
      <c r="T5" s="23"/>
      <c r="U5" s="23"/>
      <c r="V5" s="23"/>
      <c r="W5" s="23"/>
      <c r="X5" s="24"/>
      <c r="Y5" s="23"/>
      <c r="Z5" s="24"/>
      <c r="AA5" s="23"/>
      <c r="AB5" s="23"/>
      <c r="AC5" s="23"/>
    </row>
    <row r="6" spans="1:29" ht="15.75" customHeight="1">
      <c r="A6" s="13"/>
      <c r="B6" s="13"/>
      <c r="C6" s="13"/>
      <c r="D6" s="13"/>
      <c r="E6" s="13"/>
      <c r="F6" s="13"/>
      <c r="G6" s="13" t="s">
        <v>2690</v>
      </c>
      <c r="H6" s="13"/>
      <c r="I6" s="13"/>
      <c r="J6" s="13"/>
      <c r="K6" s="13"/>
      <c r="L6" s="13"/>
      <c r="M6" s="13"/>
      <c r="N6" s="13"/>
      <c r="O6" s="13"/>
      <c r="P6" s="13"/>
      <c r="Q6" s="23"/>
      <c r="R6" s="23"/>
      <c r="S6" s="23"/>
      <c r="T6" s="23"/>
      <c r="U6" s="23"/>
      <c r="V6" s="23"/>
      <c r="W6" s="23"/>
      <c r="X6" s="24"/>
      <c r="Y6" s="23"/>
      <c r="Z6" s="24"/>
      <c r="AA6" s="23"/>
      <c r="AB6" s="23"/>
      <c r="AC6" s="23"/>
    </row>
    <row r="7" spans="1:29" ht="15.75" customHeight="1">
      <c r="A7" s="13"/>
      <c r="B7" s="13"/>
      <c r="C7" s="13"/>
      <c r="D7" s="13"/>
      <c r="E7" s="13"/>
      <c r="F7" s="29">
        <f>SUBTOTAL(9,F10:F1631)</f>
        <v>18803366.759999998</v>
      </c>
      <c r="G7" s="29">
        <f>F7-11930750</f>
        <v>6872616.7599999979</v>
      </c>
      <c r="H7" s="13"/>
      <c r="I7" s="13"/>
      <c r="J7" s="13"/>
      <c r="K7" s="13"/>
      <c r="L7" s="13"/>
      <c r="M7" s="13"/>
      <c r="N7" s="13"/>
      <c r="O7" s="13"/>
      <c r="P7" s="13"/>
      <c r="Q7" s="23"/>
      <c r="R7" s="23"/>
      <c r="S7" s="23"/>
      <c r="T7" s="23"/>
      <c r="U7" s="23"/>
      <c r="V7" s="23"/>
      <c r="W7" s="23"/>
      <c r="X7" s="24"/>
      <c r="Y7" s="23"/>
      <c r="Z7" s="30"/>
      <c r="AA7" s="23"/>
      <c r="AB7" s="23"/>
      <c r="AC7" s="23"/>
    </row>
    <row r="8" spans="1:29" ht="50.25" customHeight="1">
      <c r="A8" s="32" t="s">
        <v>24</v>
      </c>
      <c r="B8" s="32" t="s">
        <v>25</v>
      </c>
      <c r="C8" s="32" t="s">
        <v>26</v>
      </c>
      <c r="D8" s="33" t="s">
        <v>27</v>
      </c>
      <c r="E8" s="33" t="s">
        <v>28</v>
      </c>
      <c r="F8" s="33" t="s">
        <v>29</v>
      </c>
      <c r="G8" s="33" t="s">
        <v>30</v>
      </c>
      <c r="H8" s="32" t="s">
        <v>31</v>
      </c>
      <c r="I8" s="33" t="s">
        <v>32</v>
      </c>
      <c r="J8" s="33"/>
      <c r="K8" s="33"/>
      <c r="L8" s="33" t="s">
        <v>33</v>
      </c>
      <c r="M8" s="33" t="s">
        <v>34</v>
      </c>
      <c r="N8" s="32" t="s">
        <v>35</v>
      </c>
      <c r="O8" s="32" t="s">
        <v>36</v>
      </c>
      <c r="P8" s="32" t="s">
        <v>37</v>
      </c>
      <c r="Q8" s="32" t="s">
        <v>0</v>
      </c>
      <c r="R8" s="32" t="s">
        <v>38</v>
      </c>
      <c r="S8" s="32" t="s">
        <v>39</v>
      </c>
      <c r="T8" s="32" t="s">
        <v>40</v>
      </c>
      <c r="U8" s="32" t="s">
        <v>41</v>
      </c>
      <c r="V8" s="32" t="s">
        <v>42</v>
      </c>
      <c r="W8" s="32" t="s">
        <v>1</v>
      </c>
      <c r="X8" s="34" t="s">
        <v>43</v>
      </c>
      <c r="Y8" s="32" t="s">
        <v>44</v>
      </c>
      <c r="Z8" s="34" t="s">
        <v>45</v>
      </c>
      <c r="AA8" s="32" t="s">
        <v>46</v>
      </c>
      <c r="AB8" s="32" t="s">
        <v>47</v>
      </c>
      <c r="AC8" s="32" t="s">
        <v>48</v>
      </c>
    </row>
    <row r="9" spans="1:29" ht="36.75" hidden="1" customHeight="1">
      <c r="A9" s="167"/>
      <c r="B9" s="167" t="s">
        <v>1407</v>
      </c>
      <c r="C9" s="168" t="s">
        <v>2450</v>
      </c>
      <c r="D9" s="169" t="s">
        <v>53</v>
      </c>
      <c r="E9" s="169">
        <v>1</v>
      </c>
      <c r="F9" s="170">
        <v>9000000</v>
      </c>
      <c r="G9" s="171" t="s">
        <v>54</v>
      </c>
      <c r="H9" s="172">
        <v>46266</v>
      </c>
      <c r="I9" s="173" t="s">
        <v>101</v>
      </c>
      <c r="J9" s="173" t="s">
        <v>56</v>
      </c>
      <c r="K9" s="173" t="s">
        <v>858</v>
      </c>
      <c r="L9" s="173" t="s">
        <v>91</v>
      </c>
      <c r="M9" s="174" t="s">
        <v>2451</v>
      </c>
      <c r="N9" s="175" t="s">
        <v>951</v>
      </c>
      <c r="O9" s="44" t="s">
        <v>2452</v>
      </c>
      <c r="P9" s="44"/>
      <c r="Q9" s="44"/>
      <c r="R9" s="45" t="str">
        <f t="array" ref="R9">IFERROR(INDEX('BANCO DE DADOS'!$C$3:$C1631,MATCH(C9,'BANCO DE DADOS'!$B$3:$B1631,0),0),"")</f>
        <v>DEPMAT</v>
      </c>
      <c r="S9" s="45" t="str">
        <f t="array" ref="S9">IFERROR(INDEX('BANCO DE DADOS'!$D$3:$D1631,MATCH(C9,'BANCO DE DADOS'!$B$3:$B1631,0),0),"")</f>
        <v>COMPRA DE EQUIPAMENTOS OPERACIONAIS ESPECIALIZADOS</v>
      </c>
      <c r="T9" s="44"/>
      <c r="U9" s="44"/>
      <c r="V9" s="45" t="str">
        <f t="array" ref="V9">IFERROR(INDEX(#REF!,MATCH($Q9,#REF!,0)),"")</f>
        <v/>
      </c>
      <c r="W9" s="45" t="str">
        <f t="array" ref="W9">IFERROR(INDEX(#REF!,MATCH($Q9,#REF!,0)),"")</f>
        <v/>
      </c>
      <c r="X9" s="46" t="str">
        <f t="array" ref="X9">IFERROR(INDEX(#REF!,MATCH($Q9,#REF!,0)),"")</f>
        <v/>
      </c>
      <c r="Y9" s="46" t="str">
        <f t="array" ref="Y9">IFERROR(INDEX(#REF!,MATCH($Q9,#REF!,0)),"")</f>
        <v/>
      </c>
      <c r="Z9" s="46" t="str">
        <f t="array" ref="Z9">IFERROR(INDEX(#REF!,MATCH($Q9,#REF!,0)),"")</f>
        <v/>
      </c>
      <c r="AA9" s="46" t="e">
        <f t="shared" ref="AA9:AA32" si="0">Z9+45</f>
        <v>#VALUE!</v>
      </c>
      <c r="AB9" s="44"/>
      <c r="AC9" s="44"/>
    </row>
    <row r="10" spans="1:29" ht="36.75" hidden="1" customHeight="1">
      <c r="A10" s="35" t="s">
        <v>2691</v>
      </c>
      <c r="B10" s="35" t="s">
        <v>894</v>
      </c>
      <c r="C10" s="36" t="s">
        <v>2454</v>
      </c>
      <c r="D10" s="37" t="s">
        <v>53</v>
      </c>
      <c r="E10" s="37">
        <v>12</v>
      </c>
      <c r="F10" s="38">
        <v>4740000</v>
      </c>
      <c r="G10" s="39" t="s">
        <v>54</v>
      </c>
      <c r="H10" s="40"/>
      <c r="I10" s="41" t="s">
        <v>101</v>
      </c>
      <c r="J10" s="41"/>
      <c r="K10" s="41"/>
      <c r="L10" s="41"/>
      <c r="M10" s="42"/>
      <c r="N10" s="44" t="s">
        <v>951</v>
      </c>
      <c r="O10" s="44" t="s">
        <v>2452</v>
      </c>
      <c r="P10" s="44"/>
      <c r="Q10" s="44"/>
      <c r="R10" s="45"/>
      <c r="S10" s="45"/>
      <c r="T10" s="44"/>
      <c r="U10" s="44"/>
      <c r="V10" s="45" t="str">
        <f t="array" ref="V10">IFERROR(INDEX(#REF!,MATCH($Q10,#REF!,0)),"")</f>
        <v/>
      </c>
      <c r="W10" s="45" t="str">
        <f t="array" ref="W10">IFERROR(INDEX(#REF!,MATCH($Q10,#REF!,0)),"")</f>
        <v/>
      </c>
      <c r="X10" s="46" t="str">
        <f t="array" ref="X10">IFERROR(INDEX(#REF!,MATCH($Q10,#REF!,0)),"")</f>
        <v/>
      </c>
      <c r="Y10" s="46" t="str">
        <f t="array" ref="Y10">IFERROR(INDEX(#REF!,MATCH($Q10,#REF!,0)),"")</f>
        <v/>
      </c>
      <c r="Z10" s="46" t="str">
        <f t="array" ref="Z10">IFERROR(INDEX(#REF!,MATCH($Q10,#REF!,0)),"")</f>
        <v/>
      </c>
      <c r="AA10" s="46" t="e">
        <f t="shared" si="0"/>
        <v>#VALUE!</v>
      </c>
      <c r="AB10" s="44"/>
      <c r="AC10" s="44"/>
    </row>
    <row r="11" spans="1:29" ht="15.75" hidden="1" customHeight="1">
      <c r="A11" s="35"/>
      <c r="B11" s="35" t="s">
        <v>856</v>
      </c>
      <c r="C11" s="82" t="s">
        <v>863</v>
      </c>
      <c r="D11" s="82" t="s">
        <v>2692</v>
      </c>
      <c r="E11" s="82">
        <v>1</v>
      </c>
      <c r="F11" s="38">
        <v>20005183</v>
      </c>
      <c r="G11" s="39" t="s">
        <v>54</v>
      </c>
      <c r="H11" s="81">
        <v>46235</v>
      </c>
      <c r="I11" s="41" t="s">
        <v>101</v>
      </c>
      <c r="J11" s="41" t="s">
        <v>56</v>
      </c>
      <c r="K11" s="41" t="s">
        <v>864</v>
      </c>
      <c r="L11" s="41" t="s">
        <v>859</v>
      </c>
      <c r="M11" s="42" t="s">
        <v>73</v>
      </c>
      <c r="N11" s="44" t="s">
        <v>861</v>
      </c>
      <c r="O11" s="44" t="s">
        <v>60</v>
      </c>
      <c r="P11" s="44"/>
      <c r="Q11" s="44"/>
      <c r="R11" s="45"/>
      <c r="S11" s="45" t="s">
        <v>863</v>
      </c>
      <c r="T11" s="44"/>
      <c r="U11" s="44"/>
      <c r="V11" s="45" t="str">
        <f t="array" ref="V11">IFERROR(INDEX(#REF!,MATCH($Q11,#REF!,0)),"")</f>
        <v/>
      </c>
      <c r="W11" s="45" t="str">
        <f t="array" ref="W11">IFERROR(INDEX(#REF!,MATCH($Q11,#REF!,0)),"")</f>
        <v/>
      </c>
      <c r="X11" s="46" t="str">
        <f t="array" ref="X11">IFERROR(INDEX(#REF!,MATCH($Q11,#REF!,0)),"")</f>
        <v/>
      </c>
      <c r="Y11" s="46" t="str">
        <f t="array" ref="Y11">IFERROR(INDEX(#REF!,MATCH($Q11,#REF!,0)),"")</f>
        <v/>
      </c>
      <c r="Z11" s="46" t="str">
        <f t="array" ref="Z11">IFERROR(INDEX(#REF!,MATCH($Q11,#REF!,0)),"")</f>
        <v/>
      </c>
      <c r="AA11" s="46" t="e">
        <f t="shared" si="0"/>
        <v>#VALUE!</v>
      </c>
      <c r="AB11" s="44"/>
      <c r="AC11" s="44"/>
    </row>
    <row r="12" spans="1:29" ht="15.75" hidden="1" customHeight="1">
      <c r="A12" s="47"/>
      <c r="B12" s="47" t="s">
        <v>856</v>
      </c>
      <c r="C12" s="85" t="s">
        <v>857</v>
      </c>
      <c r="D12" s="49" t="s">
        <v>53</v>
      </c>
      <c r="E12" s="85">
        <v>2</v>
      </c>
      <c r="F12" s="50">
        <v>14840000</v>
      </c>
      <c r="G12" s="51" t="s">
        <v>54</v>
      </c>
      <c r="H12" s="84">
        <v>46235</v>
      </c>
      <c r="I12" s="53" t="s">
        <v>101</v>
      </c>
      <c r="J12" s="53" t="s">
        <v>56</v>
      </c>
      <c r="K12" s="53" t="s">
        <v>858</v>
      </c>
      <c r="L12" s="53" t="s">
        <v>859</v>
      </c>
      <c r="M12" s="54" t="s">
        <v>109</v>
      </c>
      <c r="N12" s="56" t="s">
        <v>861</v>
      </c>
      <c r="O12" s="56" t="s">
        <v>60</v>
      </c>
      <c r="P12" s="56"/>
      <c r="Q12" s="56"/>
      <c r="R12" s="57"/>
      <c r="S12" s="85" t="s">
        <v>857</v>
      </c>
      <c r="T12" s="56"/>
      <c r="U12" s="56"/>
      <c r="V12" s="57" t="str">
        <f t="array" ref="V12">IFERROR(INDEX(#REF!,MATCH($Q12,#REF!,0)),"")</f>
        <v/>
      </c>
      <c r="W12" s="57" t="str">
        <f t="array" ref="W12">IFERROR(INDEX(#REF!,MATCH($Q12,#REF!,0)),"")</f>
        <v/>
      </c>
      <c r="X12" s="58" t="str">
        <f t="array" ref="X12">IFERROR(INDEX(#REF!,MATCH($Q12,#REF!,0)),"")</f>
        <v/>
      </c>
      <c r="Y12" s="58" t="str">
        <f t="array" ref="Y12">IFERROR(INDEX(#REF!,MATCH($Q12,#REF!,0)),"")</f>
        <v/>
      </c>
      <c r="Z12" s="58" t="str">
        <f t="array" ref="Z12">IFERROR(INDEX(#REF!,MATCH($Q12,#REF!,0)),"")</f>
        <v/>
      </c>
      <c r="AA12" s="58" t="e">
        <f t="shared" si="0"/>
        <v>#VALUE!</v>
      </c>
      <c r="AB12" s="56"/>
      <c r="AC12" s="56"/>
    </row>
    <row r="13" spans="1:29" ht="15.75" hidden="1" customHeight="1">
      <c r="A13" s="167"/>
      <c r="B13" s="167" t="s">
        <v>1407</v>
      </c>
      <c r="C13" s="168" t="s">
        <v>2455</v>
      </c>
      <c r="D13" s="176" t="s">
        <v>53</v>
      </c>
      <c r="E13" s="176">
        <v>1</v>
      </c>
      <c r="F13" s="177">
        <v>2200000</v>
      </c>
      <c r="G13" s="178" t="s">
        <v>54</v>
      </c>
      <c r="H13" s="179">
        <v>46266</v>
      </c>
      <c r="I13" s="180" t="s">
        <v>101</v>
      </c>
      <c r="J13" s="180" t="s">
        <v>56</v>
      </c>
      <c r="K13" s="180" t="s">
        <v>858</v>
      </c>
      <c r="L13" s="180" t="s">
        <v>84</v>
      </c>
      <c r="M13" s="181" t="s">
        <v>2451</v>
      </c>
      <c r="N13" s="175" t="s">
        <v>951</v>
      </c>
      <c r="O13" s="44" t="s">
        <v>2452</v>
      </c>
      <c r="P13" s="44"/>
      <c r="Q13" s="44"/>
      <c r="R13" s="45" t="str">
        <f t="array" ref="R13">IFERROR(INDEX('BANCO DE DADOS'!$C$3:$C1631,MATCH(C13,'BANCO DE DADOS'!$B$3:$B1631,0),0),"")</f>
        <v>DEPMAT</v>
      </c>
      <c r="S13" s="45" t="str">
        <f t="array" ref="S13">IFERROR(INDEX('BANCO DE DADOS'!$D$3:$D1631,MATCH(C13,'BANCO DE DADOS'!$B$3:$B1631,0),0),"")</f>
        <v>COMPRA DE VEÍCULOS ESPECIALIZADOS</v>
      </c>
      <c r="T13" s="44"/>
      <c r="U13" s="44"/>
      <c r="V13" s="45" t="str">
        <f t="array" ref="V13">IFERROR(INDEX(#REF!,MATCH($Q13,#REF!,0)),"")</f>
        <v/>
      </c>
      <c r="W13" s="45" t="str">
        <f t="array" ref="W13">IFERROR(INDEX(#REF!,MATCH($Q13,#REF!,0)),"")</f>
        <v/>
      </c>
      <c r="X13" s="46" t="str">
        <f t="array" ref="X13">IFERROR(INDEX(#REF!,MATCH($Q13,#REF!,0)),"")</f>
        <v/>
      </c>
      <c r="Y13" s="46" t="str">
        <f t="array" ref="Y13">IFERROR(INDEX(#REF!,MATCH($Q13,#REF!,0)),"")</f>
        <v/>
      </c>
      <c r="Z13" s="46" t="str">
        <f t="array" ref="Z13">IFERROR(INDEX(#REF!,MATCH($Q13,#REF!,0)),"")</f>
        <v/>
      </c>
      <c r="AA13" s="46" t="e">
        <f t="shared" si="0"/>
        <v>#VALUE!</v>
      </c>
      <c r="AB13" s="44"/>
      <c r="AC13" s="44"/>
    </row>
    <row r="14" spans="1:29" ht="15.75" hidden="1" customHeight="1">
      <c r="A14" s="47"/>
      <c r="B14" s="47" t="s">
        <v>856</v>
      </c>
      <c r="C14" s="85" t="s">
        <v>867</v>
      </c>
      <c r="D14" s="49" t="s">
        <v>53</v>
      </c>
      <c r="E14" s="85">
        <v>1</v>
      </c>
      <c r="F14" s="50">
        <v>11893984</v>
      </c>
      <c r="G14" s="51" t="s">
        <v>54</v>
      </c>
      <c r="H14" s="84">
        <v>46235</v>
      </c>
      <c r="I14" s="53" t="s">
        <v>101</v>
      </c>
      <c r="J14" s="53" t="s">
        <v>56</v>
      </c>
      <c r="K14" s="53" t="s">
        <v>864</v>
      </c>
      <c r="L14" s="53" t="s">
        <v>58</v>
      </c>
      <c r="M14" s="54" t="s">
        <v>148</v>
      </c>
      <c r="N14" s="56" t="s">
        <v>861</v>
      </c>
      <c r="O14" s="56" t="s">
        <v>60</v>
      </c>
      <c r="P14" s="56"/>
      <c r="Q14" s="56"/>
      <c r="R14" s="57"/>
      <c r="S14" s="57" t="s">
        <v>867</v>
      </c>
      <c r="T14" s="56"/>
      <c r="U14" s="56"/>
      <c r="V14" s="57" t="str">
        <f t="array" ref="V14">IFERROR(INDEX(#REF!,MATCH($Q14,#REF!,0)),"")</f>
        <v/>
      </c>
      <c r="W14" s="57" t="str">
        <f t="array" ref="W14">IFERROR(INDEX(#REF!,MATCH($Q14,#REF!,0)),"")</f>
        <v/>
      </c>
      <c r="X14" s="58" t="str">
        <f t="array" ref="X14">IFERROR(INDEX(#REF!,MATCH($Q14,#REF!,0)),"")</f>
        <v/>
      </c>
      <c r="Y14" s="58" t="str">
        <f t="array" ref="Y14">IFERROR(INDEX(#REF!,MATCH($Q14,#REF!,0)),"")</f>
        <v/>
      </c>
      <c r="Z14" s="58" t="str">
        <f t="array" ref="Z14">IFERROR(INDEX(#REF!,MATCH($Q14,#REF!,0)),"")</f>
        <v/>
      </c>
      <c r="AA14" s="58" t="e">
        <f t="shared" si="0"/>
        <v>#VALUE!</v>
      </c>
      <c r="AB14" s="56"/>
      <c r="AC14" s="56"/>
    </row>
    <row r="15" spans="1:29" ht="15.75" hidden="1" customHeight="1">
      <c r="A15" s="35"/>
      <c r="B15" s="35" t="s">
        <v>861</v>
      </c>
      <c r="C15" s="36" t="s">
        <v>961</v>
      </c>
      <c r="D15" s="37" t="s">
        <v>53</v>
      </c>
      <c r="E15" s="37">
        <v>1</v>
      </c>
      <c r="F15" s="38">
        <v>6184103</v>
      </c>
      <c r="G15" s="39" t="s">
        <v>54</v>
      </c>
      <c r="H15" s="40">
        <v>46266</v>
      </c>
      <c r="I15" s="41" t="s">
        <v>101</v>
      </c>
      <c r="J15" s="41" t="s">
        <v>962</v>
      </c>
      <c r="K15" s="41" t="s">
        <v>963</v>
      </c>
      <c r="L15" s="41" t="s">
        <v>91</v>
      </c>
      <c r="M15" s="42" t="s">
        <v>2498</v>
      </c>
      <c r="N15" s="44" t="s">
        <v>884</v>
      </c>
      <c r="O15" s="44" t="s">
        <v>60</v>
      </c>
      <c r="P15" s="44"/>
      <c r="Q15" s="44"/>
      <c r="R15" s="45"/>
      <c r="S15" s="45" t="s">
        <v>961</v>
      </c>
      <c r="T15" s="44"/>
      <c r="U15" s="44"/>
      <c r="V15" s="45" t="str">
        <f t="array" ref="V15">IFERROR(INDEX(#REF!,MATCH($Q15,#REF!,0)),"")</f>
        <v/>
      </c>
      <c r="W15" s="45" t="str">
        <f t="array" ref="W15">IFERROR(INDEX(#REF!,MATCH($Q15,#REF!,0)),"")</f>
        <v/>
      </c>
      <c r="X15" s="46" t="str">
        <f t="array" ref="X15">IFERROR(INDEX(#REF!,MATCH($Q15,#REF!,0)),"")</f>
        <v/>
      </c>
      <c r="Y15" s="46" t="str">
        <f t="array" ref="Y15">IFERROR(INDEX(#REF!,MATCH($Q15,#REF!,0)),"")</f>
        <v/>
      </c>
      <c r="Z15" s="46" t="str">
        <f t="array" ref="Z15">IFERROR(INDEX(#REF!,MATCH($Q15,#REF!,0)),"")</f>
        <v/>
      </c>
      <c r="AA15" s="46" t="e">
        <f t="shared" si="0"/>
        <v>#VALUE!</v>
      </c>
      <c r="AB15" s="44"/>
      <c r="AC15" s="44"/>
    </row>
    <row r="16" spans="1:29" ht="15.75" hidden="1" customHeight="1">
      <c r="A16" s="47"/>
      <c r="B16" s="47" t="s">
        <v>861</v>
      </c>
      <c r="C16" s="60" t="s">
        <v>1023</v>
      </c>
      <c r="D16" s="49" t="s">
        <v>1024</v>
      </c>
      <c r="E16" s="49">
        <v>12</v>
      </c>
      <c r="F16" s="50">
        <v>5900000</v>
      </c>
      <c r="G16" s="51" t="s">
        <v>66</v>
      </c>
      <c r="H16" s="52">
        <v>46266</v>
      </c>
      <c r="I16" s="53" t="s">
        <v>55</v>
      </c>
      <c r="J16" s="53" t="s">
        <v>56</v>
      </c>
      <c r="K16" s="53" t="s">
        <v>1025</v>
      </c>
      <c r="L16" s="53" t="s">
        <v>91</v>
      </c>
      <c r="M16" s="54" t="s">
        <v>73</v>
      </c>
      <c r="N16" s="56" t="s">
        <v>884</v>
      </c>
      <c r="O16" s="56" t="s">
        <v>60</v>
      </c>
      <c r="P16" s="56"/>
      <c r="Q16" s="56"/>
      <c r="R16" s="57" t="str">
        <f t="array" ref="R16">IFERROR(INDEX('BANCO DE DADOS'!$C$3:$C1631,MATCH(C16,'BANCO DE DADOS'!$B$3:$B1631,0),0),"")</f>
        <v>CEPDEC</v>
      </c>
      <c r="S16" s="57" t="str">
        <f t="array" ref="S16">IFERROR(INDEX('BANCO DE DADOS'!$D$3:$D1631,MATCH(C16,'BANCO DE DADOS'!$B$3:$B1631,0),0),"")</f>
        <v>SERVIÇOS DE CONSULTORIA E MONITORAMENTO</v>
      </c>
      <c r="T16" s="56"/>
      <c r="U16" s="56"/>
      <c r="V16" s="57" t="str">
        <f t="array" ref="V16">IFERROR(INDEX(#REF!,MATCH($Q16,#REF!,0)),"")</f>
        <v/>
      </c>
      <c r="W16" s="57" t="str">
        <f t="array" ref="W16">IFERROR(INDEX(#REF!,MATCH($Q16,#REF!,0)),"")</f>
        <v/>
      </c>
      <c r="X16" s="58" t="str">
        <f t="array" ref="X16">IFERROR(INDEX(#REF!,MATCH($Q16,#REF!,0)),"")</f>
        <v/>
      </c>
      <c r="Y16" s="58" t="str">
        <f t="array" ref="Y16">IFERROR(INDEX(#REF!,MATCH($Q16,#REF!,0)),"")</f>
        <v/>
      </c>
      <c r="Z16" s="58" t="str">
        <f t="array" ref="Z16">IFERROR(INDEX(#REF!,MATCH($Q16,#REF!,0)),"")</f>
        <v/>
      </c>
      <c r="AA16" s="58" t="e">
        <f t="shared" si="0"/>
        <v>#VALUE!</v>
      </c>
      <c r="AB16" s="56"/>
      <c r="AC16" s="56"/>
    </row>
    <row r="17" spans="1:29" ht="15.75" hidden="1" customHeight="1">
      <c r="A17" s="167"/>
      <c r="B17" s="167" t="s">
        <v>1049</v>
      </c>
      <c r="C17" s="168" t="s">
        <v>2457</v>
      </c>
      <c r="D17" s="176" t="s">
        <v>53</v>
      </c>
      <c r="E17" s="176">
        <v>400</v>
      </c>
      <c r="F17" s="177">
        <v>1712000</v>
      </c>
      <c r="G17" s="178" t="s">
        <v>54</v>
      </c>
      <c r="H17" s="179">
        <v>46266</v>
      </c>
      <c r="I17" s="180" t="s">
        <v>55</v>
      </c>
      <c r="J17" s="180" t="s">
        <v>56</v>
      </c>
      <c r="K17" s="180" t="s">
        <v>164</v>
      </c>
      <c r="L17" s="180" t="s">
        <v>84</v>
      </c>
      <c r="M17" s="181" t="s">
        <v>2451</v>
      </c>
      <c r="N17" s="175" t="s">
        <v>951</v>
      </c>
      <c r="O17" s="44" t="s">
        <v>2452</v>
      </c>
      <c r="P17" s="44"/>
      <c r="Q17" s="44"/>
      <c r="R17" s="45" t="str">
        <f t="array" ref="R17">IFERROR(INDEX('BANCO DE DADOS'!$C$3:$C1631,MATCH(C17,'BANCO DE DADOS'!$B$3:$B1631,0),0),"")</f>
        <v>DOP</v>
      </c>
      <c r="S17" s="45" t="str">
        <f t="array" ref="S17">IFERROR(INDEX('BANCO DE DADOS'!$D$3:$D1631,MATCH(C17,'BANCO DE DADOS'!$B$3:$B1631,0),0),"")</f>
        <v>COMPRA DE VESTUÁRIO OPERACIONAL</v>
      </c>
      <c r="T17" s="44"/>
      <c r="U17" s="44"/>
      <c r="V17" s="45" t="str">
        <f t="array" ref="V17">IFERROR(INDEX(#REF!,MATCH($Q17,#REF!,0)),"")</f>
        <v/>
      </c>
      <c r="W17" s="45" t="str">
        <f t="array" ref="W17">IFERROR(INDEX(#REF!,MATCH($Q17,#REF!,0)),"")</f>
        <v/>
      </c>
      <c r="X17" s="46" t="str">
        <f t="array" ref="X17">IFERROR(INDEX(#REF!,MATCH($Q17,#REF!,0)),"")</f>
        <v/>
      </c>
      <c r="Y17" s="46" t="str">
        <f t="array" ref="Y17">IFERROR(INDEX(#REF!,MATCH($Q17,#REF!,0)),"")</f>
        <v/>
      </c>
      <c r="Z17" s="46" t="str">
        <f t="array" ref="Z17">IFERROR(INDEX(#REF!,MATCH($Q17,#REF!,0)),"")</f>
        <v/>
      </c>
      <c r="AA17" s="46" t="e">
        <f t="shared" si="0"/>
        <v>#VALUE!</v>
      </c>
      <c r="AB17" s="44"/>
      <c r="AC17" s="44"/>
    </row>
    <row r="18" spans="1:29" ht="15.75" hidden="1" customHeight="1">
      <c r="A18" s="47" t="s">
        <v>1944</v>
      </c>
      <c r="B18" s="47" t="s">
        <v>64</v>
      </c>
      <c r="C18" s="60" t="s">
        <v>1718</v>
      </c>
      <c r="D18" s="49" t="s">
        <v>53</v>
      </c>
      <c r="E18" s="49">
        <v>1</v>
      </c>
      <c r="F18" s="50">
        <v>3957970</v>
      </c>
      <c r="G18" s="51" t="s">
        <v>66</v>
      </c>
      <c r="H18" s="52">
        <v>46266</v>
      </c>
      <c r="I18" s="53" t="s">
        <v>55</v>
      </c>
      <c r="J18" s="53" t="s">
        <v>56</v>
      </c>
      <c r="K18" s="53" t="s">
        <v>164</v>
      </c>
      <c r="L18" s="53" t="s">
        <v>91</v>
      </c>
      <c r="M18" s="54" t="s">
        <v>73</v>
      </c>
      <c r="N18" s="56" t="s">
        <v>951</v>
      </c>
      <c r="O18" s="56" t="s">
        <v>60</v>
      </c>
      <c r="P18" s="56"/>
      <c r="Q18" s="56" t="s">
        <v>5</v>
      </c>
      <c r="R18" s="57"/>
      <c r="S18" s="57" t="str">
        <f t="array" ref="S18">IFERROR(INDEX('BANCO DE DADOS'!$D$3:$D1631,MATCH(C18,'BANCO DE DADOS'!$B$3:$B1631,0),0),"")</f>
        <v>SERVIÇOS DE GESTÃO DE FROTAS VEICULARES</v>
      </c>
      <c r="T18" s="56"/>
      <c r="U18" s="56"/>
      <c r="V18" s="57" t="str">
        <f t="array" ref="V18">IFERROR(INDEX(#REF!,MATCH($Q18,#REF!,0)),"")</f>
        <v/>
      </c>
      <c r="W18" s="57" t="str">
        <f t="array" ref="W18">IFERROR(INDEX(#REF!,MATCH($Q18,#REF!,0)),"")</f>
        <v/>
      </c>
      <c r="X18" s="58" t="str">
        <f t="array" ref="X18">IFERROR(INDEX(#REF!,MATCH($Q18,#REF!,0)),"")</f>
        <v/>
      </c>
      <c r="Y18" s="58" t="str">
        <f t="array" ref="Y18">IFERROR(INDEX(#REF!,MATCH($Q18,#REF!,0)),"")</f>
        <v/>
      </c>
      <c r="Z18" s="58" t="str">
        <f t="array" ref="Z18">IFERROR(INDEX(#REF!,MATCH($Q18,#REF!,0)),"")</f>
        <v/>
      </c>
      <c r="AA18" s="58" t="e">
        <f t="shared" si="0"/>
        <v>#VALUE!</v>
      </c>
      <c r="AB18" s="56"/>
      <c r="AC18" s="56" t="s">
        <v>88</v>
      </c>
    </row>
    <row r="19" spans="1:29" ht="15.75" hidden="1" customHeight="1">
      <c r="A19" s="35"/>
      <c r="B19" s="35" t="s">
        <v>861</v>
      </c>
      <c r="C19" s="36" t="s">
        <v>966</v>
      </c>
      <c r="D19" s="37" t="s">
        <v>53</v>
      </c>
      <c r="E19" s="37">
        <v>1</v>
      </c>
      <c r="F19" s="38">
        <v>4100000</v>
      </c>
      <c r="G19" s="39" t="s">
        <v>54</v>
      </c>
      <c r="H19" s="40">
        <v>46266</v>
      </c>
      <c r="I19" s="41" t="s">
        <v>101</v>
      </c>
      <c r="J19" s="41" t="s">
        <v>962</v>
      </c>
      <c r="K19" s="41" t="s">
        <v>963</v>
      </c>
      <c r="L19" s="41" t="s">
        <v>91</v>
      </c>
      <c r="M19" s="42" t="s">
        <v>73</v>
      </c>
      <c r="N19" s="44" t="s">
        <v>884</v>
      </c>
      <c r="O19" s="44" t="s">
        <v>60</v>
      </c>
      <c r="P19" s="44"/>
      <c r="Q19" s="44"/>
      <c r="R19" s="45"/>
      <c r="S19" s="45" t="s">
        <v>966</v>
      </c>
      <c r="T19" s="44"/>
      <c r="U19" s="44"/>
      <c r="V19" s="45" t="str">
        <f t="array" ref="V19">IFERROR(INDEX(#REF!,MATCH($Q19,#REF!,0)),"")</f>
        <v/>
      </c>
      <c r="W19" s="45" t="str">
        <f t="array" ref="W19">IFERROR(INDEX(#REF!,MATCH($Q19,#REF!,0)),"")</f>
        <v/>
      </c>
      <c r="X19" s="46" t="str">
        <f t="array" ref="X19">IFERROR(INDEX(#REF!,MATCH($Q19,#REF!,0)),"")</f>
        <v/>
      </c>
      <c r="Y19" s="46" t="str">
        <f t="array" ref="Y19">IFERROR(INDEX(#REF!,MATCH($Q19,#REF!,0)),"")</f>
        <v/>
      </c>
      <c r="Z19" s="46" t="str">
        <f t="array" ref="Z19">IFERROR(INDEX(#REF!,MATCH($Q19,#REF!,0)),"")</f>
        <v/>
      </c>
      <c r="AA19" s="46" t="e">
        <f t="shared" si="0"/>
        <v>#VALUE!</v>
      </c>
      <c r="AB19" s="44"/>
      <c r="AC19" s="44"/>
    </row>
    <row r="20" spans="1:29" ht="15.75" hidden="1" customHeight="1">
      <c r="A20" s="47" t="s">
        <v>1761</v>
      </c>
      <c r="B20" s="47" t="s">
        <v>1560</v>
      </c>
      <c r="C20" s="60" t="s">
        <v>1582</v>
      </c>
      <c r="D20" s="49" t="s">
        <v>53</v>
      </c>
      <c r="E20" s="49">
        <v>1</v>
      </c>
      <c r="F20" s="50">
        <v>3000000</v>
      </c>
      <c r="G20" s="51" t="s">
        <v>66</v>
      </c>
      <c r="H20" s="52">
        <v>46266</v>
      </c>
      <c r="I20" s="53" t="s">
        <v>101</v>
      </c>
      <c r="J20" s="53" t="s">
        <v>56</v>
      </c>
      <c r="K20" s="53" t="s">
        <v>864</v>
      </c>
      <c r="L20" s="53" t="s">
        <v>84</v>
      </c>
      <c r="M20" s="54" t="s">
        <v>148</v>
      </c>
      <c r="N20" s="56" t="s">
        <v>951</v>
      </c>
      <c r="O20" s="182" t="s">
        <v>60</v>
      </c>
      <c r="P20" s="56"/>
      <c r="Q20" s="56"/>
      <c r="R20" s="57"/>
      <c r="S20" s="57" t="str">
        <f t="array" ref="S20">IFERROR(INDEX('BANCO DE DADOS'!$D$3:$D1631,MATCH(C20,'BANCO DE DADOS'!$B$3:$B1631,0),0),"")</f>
        <v>SERVIÇOS DE MANUTENÇÃO - INFRAESTRUTURA PREDIAL</v>
      </c>
      <c r="T20" s="56"/>
      <c r="U20" s="56"/>
      <c r="V20" s="57" t="str">
        <f t="array" ref="V20">IFERROR(INDEX(#REF!,MATCH($Q20,#REF!,0)),"")</f>
        <v/>
      </c>
      <c r="W20" s="57" t="str">
        <f t="array" ref="W20">IFERROR(INDEX(#REF!,MATCH($Q20,#REF!,0)),"")</f>
        <v/>
      </c>
      <c r="X20" s="58" t="str">
        <f t="array" ref="X20">IFERROR(INDEX(#REF!,MATCH($Q20,#REF!,0)),"")</f>
        <v/>
      </c>
      <c r="Y20" s="58" t="str">
        <f t="array" ref="Y20">IFERROR(INDEX(#REF!,MATCH($Q20,#REF!,0)),"")</f>
        <v/>
      </c>
      <c r="Z20" s="58" t="str">
        <f t="array" ref="Z20">IFERROR(INDEX(#REF!,MATCH($Q20,#REF!,0)),"")</f>
        <v/>
      </c>
      <c r="AA20" s="58" t="e">
        <f t="shared" si="0"/>
        <v>#VALUE!</v>
      </c>
      <c r="AB20" s="56"/>
      <c r="AC20" s="56"/>
    </row>
    <row r="21" spans="1:29" ht="15.75" hidden="1" customHeight="1">
      <c r="A21" s="35" t="s">
        <v>1724</v>
      </c>
      <c r="B21" s="35" t="s">
        <v>1407</v>
      </c>
      <c r="C21" s="36" t="s">
        <v>1553</v>
      </c>
      <c r="D21" s="37" t="s">
        <v>53</v>
      </c>
      <c r="E21" s="37">
        <v>1</v>
      </c>
      <c r="F21" s="38">
        <v>2000000</v>
      </c>
      <c r="G21" s="39" t="s">
        <v>54</v>
      </c>
      <c r="H21" s="40">
        <v>46266</v>
      </c>
      <c r="I21" s="41" t="s">
        <v>101</v>
      </c>
      <c r="J21" s="41" t="s">
        <v>56</v>
      </c>
      <c r="K21" s="41" t="s">
        <v>858</v>
      </c>
      <c r="L21" s="41" t="s">
        <v>84</v>
      </c>
      <c r="M21" s="42" t="s">
        <v>2498</v>
      </c>
      <c r="N21" s="44" t="s">
        <v>951</v>
      </c>
      <c r="O21" s="183" t="s">
        <v>60</v>
      </c>
      <c r="P21" s="44"/>
      <c r="Q21" s="44"/>
      <c r="R21" s="45"/>
      <c r="S21" s="45" t="s">
        <v>1553</v>
      </c>
      <c r="T21" s="36"/>
      <c r="U21" s="44"/>
      <c r="V21" s="45" t="str">
        <f t="array" ref="V21">IFERROR(INDEX(#REF!,MATCH($Q21,#REF!,0)),"")</f>
        <v/>
      </c>
      <c r="W21" s="45" t="str">
        <f t="array" ref="W21">IFERROR(INDEX(#REF!,MATCH($Q21,#REF!,0)),"")</f>
        <v/>
      </c>
      <c r="X21" s="46" t="str">
        <f t="array" ref="X21">IFERROR(INDEX(#REF!,MATCH($Q21,#REF!,0)),"")</f>
        <v/>
      </c>
      <c r="Y21" s="46" t="str">
        <f t="array" ref="Y21">IFERROR(INDEX(#REF!,MATCH($Q21,#REF!,0)),"")</f>
        <v/>
      </c>
      <c r="Z21" s="46" t="str">
        <f t="array" ref="Z21">IFERROR(INDEX(#REF!,MATCH($Q21,#REF!,0)),"")</f>
        <v/>
      </c>
      <c r="AA21" s="46" t="e">
        <f t="shared" si="0"/>
        <v>#VALUE!</v>
      </c>
      <c r="AB21" s="44"/>
      <c r="AC21" s="44"/>
    </row>
    <row r="22" spans="1:29" ht="15.75" hidden="1" customHeight="1">
      <c r="A22" s="184"/>
      <c r="B22" s="184" t="s">
        <v>1407</v>
      </c>
      <c r="C22" s="185" t="s">
        <v>2462</v>
      </c>
      <c r="D22" s="186" t="s">
        <v>53</v>
      </c>
      <c r="E22" s="186">
        <v>100</v>
      </c>
      <c r="F22" s="187">
        <v>850000</v>
      </c>
      <c r="G22" s="188" t="s">
        <v>54</v>
      </c>
      <c r="H22" s="189">
        <v>46266</v>
      </c>
      <c r="I22" s="190" t="s">
        <v>101</v>
      </c>
      <c r="J22" s="190" t="s">
        <v>56</v>
      </c>
      <c r="K22" s="190" t="s">
        <v>858</v>
      </c>
      <c r="L22" s="190" t="s">
        <v>91</v>
      </c>
      <c r="M22" s="191" t="s">
        <v>2451</v>
      </c>
      <c r="N22" s="192" t="s">
        <v>951</v>
      </c>
      <c r="O22" s="182" t="s">
        <v>2452</v>
      </c>
      <c r="P22" s="56"/>
      <c r="Q22" s="56"/>
      <c r="R22" s="57" t="str">
        <f t="array" ref="R22">IFERROR(INDEX('BANCO DE DADOS'!$C$3:$C1631,MATCH(C22,'BANCO DE DADOS'!$B$3:$B1631,0),0),"")</f>
        <v>DEPMAT</v>
      </c>
      <c r="S22" s="57" t="str">
        <f t="array" ref="S22">IFERROR(INDEX('BANCO DE DADOS'!$D$3:$D1631,MATCH(C22,'BANCO DE DADOS'!$B$3:$B1631,0),0),"")</f>
        <v>COMPRA DE RADIO MÓVEL</v>
      </c>
      <c r="T22" s="56"/>
      <c r="U22" s="56"/>
      <c r="V22" s="57" t="str">
        <f t="array" ref="V22">IFERROR(INDEX(#REF!,MATCH($Q22,#REF!,0)),"")</f>
        <v/>
      </c>
      <c r="W22" s="57" t="str">
        <f t="array" ref="W22">IFERROR(INDEX(#REF!,MATCH($Q22,#REF!,0)),"")</f>
        <v/>
      </c>
      <c r="X22" s="58" t="str">
        <f t="array" ref="X22">IFERROR(INDEX(#REF!,MATCH($Q22,#REF!,0)),"")</f>
        <v/>
      </c>
      <c r="Y22" s="58" t="str">
        <f t="array" ref="Y22">IFERROR(INDEX(#REF!,MATCH($Q22,#REF!,0)),"")</f>
        <v/>
      </c>
      <c r="Z22" s="58" t="str">
        <f t="array" ref="Z22">IFERROR(INDEX(#REF!,MATCH($Q22,#REF!,0)),"")</f>
        <v/>
      </c>
      <c r="AA22" s="58" t="e">
        <f t="shared" si="0"/>
        <v>#VALUE!</v>
      </c>
      <c r="AB22" s="56"/>
      <c r="AC22" s="56"/>
    </row>
    <row r="23" spans="1:29" ht="15.75" customHeight="1">
      <c r="A23" s="35"/>
      <c r="B23" s="35" t="s">
        <v>2693</v>
      </c>
      <c r="C23" s="36"/>
      <c r="D23" s="37"/>
      <c r="E23" s="37"/>
      <c r="F23" s="38">
        <v>62500</v>
      </c>
      <c r="G23" s="39"/>
      <c r="H23" s="40"/>
      <c r="I23" s="41"/>
      <c r="J23" s="41"/>
      <c r="K23" s="41"/>
      <c r="L23" s="41"/>
      <c r="M23" s="42"/>
      <c r="N23" s="44" t="s">
        <v>951</v>
      </c>
      <c r="O23" s="44"/>
      <c r="P23" s="44"/>
      <c r="Q23" s="44"/>
      <c r="R23" s="45" t="s">
        <v>1779</v>
      </c>
      <c r="S23" s="45" t="s">
        <v>1780</v>
      </c>
      <c r="T23" s="44"/>
      <c r="U23" s="44"/>
      <c r="V23" s="45" t="str">
        <f t="array" ref="V23">IFERROR(INDEX(#REF!,MATCH($Q23,#REF!,0)),"")</f>
        <v/>
      </c>
      <c r="W23" s="45" t="str">
        <f t="array" ref="W23">IFERROR(INDEX(#REF!,MATCH($Q23,#REF!,0)),"")</f>
        <v/>
      </c>
      <c r="X23" s="46" t="str">
        <f t="array" ref="X23">IFERROR(INDEX(#REF!,MATCH($Q23,#REF!,0)),"")</f>
        <v/>
      </c>
      <c r="Y23" s="46" t="str">
        <f t="array" ref="Y23">IFERROR(INDEX(#REF!,MATCH($Q23,#REF!,0)),"")</f>
        <v/>
      </c>
      <c r="Z23" s="46" t="str">
        <f t="array" ref="Z23">IFERROR(INDEX(#REF!,MATCH($Q23,#REF!,0)),"")</f>
        <v/>
      </c>
      <c r="AA23" s="46" t="e">
        <f t="shared" si="0"/>
        <v>#VALUE!</v>
      </c>
      <c r="AB23" s="44"/>
      <c r="AC23" s="44"/>
    </row>
    <row r="24" spans="1:29" ht="15.75" customHeight="1">
      <c r="A24" s="47"/>
      <c r="B24" s="193" t="s">
        <v>2693</v>
      </c>
      <c r="C24" s="60"/>
      <c r="D24" s="49"/>
      <c r="E24" s="49"/>
      <c r="F24" s="50">
        <v>24840</v>
      </c>
      <c r="G24" s="51"/>
      <c r="H24" s="52"/>
      <c r="I24" s="53"/>
      <c r="J24" s="53"/>
      <c r="K24" s="53"/>
      <c r="L24" s="53"/>
      <c r="M24" s="54"/>
      <c r="N24" s="56" t="s">
        <v>21</v>
      </c>
      <c r="O24" s="56"/>
      <c r="P24" s="56"/>
      <c r="Q24" s="56"/>
      <c r="R24" s="57" t="s">
        <v>1820</v>
      </c>
      <c r="S24" s="57" t="s">
        <v>1821</v>
      </c>
      <c r="T24" s="194"/>
      <c r="U24" s="56"/>
      <c r="V24" s="57" t="str">
        <f t="array" ref="V24">IFERROR(INDEX(#REF!,MATCH($Q24,#REF!,0)),"")</f>
        <v/>
      </c>
      <c r="W24" s="57" t="str">
        <f t="array" ref="W24">IFERROR(INDEX(#REF!,MATCH($Q24,#REF!,0)),"")</f>
        <v/>
      </c>
      <c r="X24" s="58" t="str">
        <f t="array" ref="X24">IFERROR(INDEX(#REF!,MATCH($Q24,#REF!,0)),"")</f>
        <v/>
      </c>
      <c r="Y24" s="58" t="str">
        <f t="array" ref="Y24">IFERROR(INDEX(#REF!,MATCH($Q24,#REF!,0)),"")</f>
        <v/>
      </c>
      <c r="Z24" s="58" t="str">
        <f t="array" ref="Z24">IFERROR(INDEX(#REF!,MATCH($Q24,#REF!,0)),"")</f>
        <v/>
      </c>
      <c r="AA24" s="58" t="e">
        <f t="shared" si="0"/>
        <v>#VALUE!</v>
      </c>
      <c r="AB24" s="56"/>
      <c r="AC24" s="56"/>
    </row>
    <row r="25" spans="1:29" ht="15.75" customHeight="1">
      <c r="A25" s="35"/>
      <c r="B25" s="35" t="s">
        <v>2693</v>
      </c>
      <c r="C25" s="36"/>
      <c r="D25" s="37"/>
      <c r="E25" s="37"/>
      <c r="F25" s="38">
        <v>39360</v>
      </c>
      <c r="G25" s="39"/>
      <c r="H25" s="40"/>
      <c r="I25" s="41"/>
      <c r="J25" s="41"/>
      <c r="K25" s="41"/>
      <c r="L25" s="41"/>
      <c r="M25" s="42"/>
      <c r="N25" s="44" t="s">
        <v>951</v>
      </c>
      <c r="O25" s="44"/>
      <c r="P25" s="44"/>
      <c r="Q25" s="44"/>
      <c r="R25" s="45" t="s">
        <v>1768</v>
      </c>
      <c r="S25" s="45" t="s">
        <v>1769</v>
      </c>
      <c r="T25" s="44"/>
      <c r="U25" s="44"/>
      <c r="V25" s="45" t="str">
        <f t="array" ref="V25">IFERROR(INDEX(#REF!,MATCH($Q25,#REF!,0)),"")</f>
        <v/>
      </c>
      <c r="W25" s="45" t="str">
        <f t="array" ref="W25">IFERROR(INDEX(#REF!,MATCH($Q25,#REF!,0)),"")</f>
        <v/>
      </c>
      <c r="X25" s="46" t="str">
        <f t="array" ref="X25">IFERROR(INDEX(#REF!,MATCH($Q25,#REF!,0)),"")</f>
        <v/>
      </c>
      <c r="Y25" s="46" t="str">
        <f t="array" ref="Y25">IFERROR(INDEX(#REF!,MATCH($Q25,#REF!,0)),"")</f>
        <v/>
      </c>
      <c r="Z25" s="46" t="str">
        <f t="array" ref="Z25">IFERROR(INDEX(#REF!,MATCH($Q25,#REF!,0)),"")</f>
        <v/>
      </c>
      <c r="AA25" s="46" t="e">
        <f t="shared" si="0"/>
        <v>#VALUE!</v>
      </c>
      <c r="AB25" s="44"/>
      <c r="AC25" s="44"/>
    </row>
    <row r="26" spans="1:29" ht="15.75" customHeight="1">
      <c r="A26" s="47"/>
      <c r="B26" s="47" t="s">
        <v>2693</v>
      </c>
      <c r="C26" s="60"/>
      <c r="D26" s="49"/>
      <c r="E26" s="49"/>
      <c r="F26" s="50">
        <v>200000</v>
      </c>
      <c r="G26" s="51"/>
      <c r="H26" s="52"/>
      <c r="I26" s="53"/>
      <c r="J26" s="53"/>
      <c r="K26" s="53"/>
      <c r="L26" s="53"/>
      <c r="M26" s="54"/>
      <c r="N26" s="56" t="s">
        <v>21</v>
      </c>
      <c r="O26" s="56"/>
      <c r="P26" s="56"/>
      <c r="Q26" s="56"/>
      <c r="R26" s="57" t="s">
        <v>165</v>
      </c>
      <c r="S26" s="57" t="s">
        <v>1722</v>
      </c>
      <c r="T26" s="56"/>
      <c r="U26" s="56"/>
      <c r="V26" s="57" t="str">
        <f t="array" ref="V26">IFERROR(INDEX(#REF!,MATCH($Q26,#REF!,0)),"")</f>
        <v/>
      </c>
      <c r="W26" s="57" t="str">
        <f t="array" ref="W26">IFERROR(INDEX(#REF!,MATCH($Q26,#REF!,0)),"")</f>
        <v/>
      </c>
      <c r="X26" s="58" t="str">
        <f t="array" ref="X26">IFERROR(INDEX(#REF!,MATCH($Q26,#REF!,0)),"")</f>
        <v/>
      </c>
      <c r="Y26" s="58" t="str">
        <f t="array" ref="Y26">IFERROR(INDEX(#REF!,MATCH($Q26,#REF!,0)),"")</f>
        <v/>
      </c>
      <c r="Z26" s="58" t="str">
        <f t="array" ref="Z26">IFERROR(INDEX(#REF!,MATCH($Q26,#REF!,0)),"")</f>
        <v/>
      </c>
      <c r="AA26" s="58" t="e">
        <f t="shared" si="0"/>
        <v>#VALUE!</v>
      </c>
      <c r="AB26" s="56"/>
      <c r="AC26" s="56"/>
    </row>
    <row r="27" spans="1:29" ht="15.75" customHeight="1">
      <c r="A27" s="35"/>
      <c r="B27" s="35" t="s">
        <v>2693</v>
      </c>
      <c r="C27" s="36"/>
      <c r="D27" s="37"/>
      <c r="E27" s="37"/>
      <c r="F27" s="38">
        <v>40100</v>
      </c>
      <c r="G27" s="39"/>
      <c r="H27" s="40"/>
      <c r="I27" s="41"/>
      <c r="J27" s="41"/>
      <c r="K27" s="41"/>
      <c r="L27" s="41"/>
      <c r="M27" s="42"/>
      <c r="N27" s="44" t="s">
        <v>21</v>
      </c>
      <c r="O27" s="44"/>
      <c r="P27" s="44"/>
      <c r="Q27" s="44"/>
      <c r="R27" s="45" t="s">
        <v>165</v>
      </c>
      <c r="S27" s="45" t="s">
        <v>166</v>
      </c>
      <c r="T27" s="44"/>
      <c r="U27" s="44"/>
      <c r="V27" s="45" t="str">
        <f t="array" ref="V27">IFERROR(INDEX(#REF!,MATCH($Q27,#REF!,0)),"")</f>
        <v/>
      </c>
      <c r="W27" s="45" t="str">
        <f t="array" ref="W27">IFERROR(INDEX(#REF!,MATCH($Q27,#REF!,0)),"")</f>
        <v/>
      </c>
      <c r="X27" s="46" t="str">
        <f t="array" ref="X27">IFERROR(INDEX(#REF!,MATCH($Q27,#REF!,0)),"")</f>
        <v/>
      </c>
      <c r="Y27" s="46" t="str">
        <f t="array" ref="Y27">IFERROR(INDEX(#REF!,MATCH($Q27,#REF!,0)),"")</f>
        <v/>
      </c>
      <c r="Z27" s="46" t="str">
        <f t="array" ref="Z27">IFERROR(INDEX(#REF!,MATCH($Q27,#REF!,0)),"")</f>
        <v/>
      </c>
      <c r="AA27" s="46" t="e">
        <f t="shared" si="0"/>
        <v>#VALUE!</v>
      </c>
      <c r="AB27" s="44"/>
      <c r="AC27" s="44"/>
    </row>
    <row r="28" spans="1:29" ht="15.75" hidden="1" customHeight="1">
      <c r="A28" s="184"/>
      <c r="B28" s="184" t="s">
        <v>1407</v>
      </c>
      <c r="C28" s="185" t="s">
        <v>2464</v>
      </c>
      <c r="D28" s="186" t="s">
        <v>53</v>
      </c>
      <c r="E28" s="186">
        <v>1</v>
      </c>
      <c r="F28" s="187">
        <v>630000</v>
      </c>
      <c r="G28" s="188" t="s">
        <v>54</v>
      </c>
      <c r="H28" s="189">
        <v>46266</v>
      </c>
      <c r="I28" s="190" t="s">
        <v>101</v>
      </c>
      <c r="J28" s="190" t="s">
        <v>56</v>
      </c>
      <c r="K28" s="190" t="s">
        <v>858</v>
      </c>
      <c r="L28" s="190" t="s">
        <v>84</v>
      </c>
      <c r="M28" s="191" t="s">
        <v>2451</v>
      </c>
      <c r="N28" s="192" t="s">
        <v>951</v>
      </c>
      <c r="O28" s="56" t="s">
        <v>2452</v>
      </c>
      <c r="P28" s="56"/>
      <c r="Q28" s="56"/>
      <c r="R28" s="57" t="str">
        <f t="array" ref="R28">IFERROR(INDEX('BANCO DE DADOS'!$C$3:$C1631,MATCH(C28,'BANCO DE DADOS'!$B$3:$B1631,0),0),"")</f>
        <v>DEPMAT</v>
      </c>
      <c r="S28" s="57" t="str">
        <f t="array" ref="S28">IFERROR(INDEX('BANCO DE DADOS'!$D$3:$D1631,MATCH(C28,'BANCO DE DADOS'!$B$3:$B1631,0),0),"")</f>
        <v>COMPRA DE VEÍCULOS DE TRANSPORTE COLETIVO</v>
      </c>
      <c r="T28" s="56"/>
      <c r="U28" s="56"/>
      <c r="V28" s="57" t="str">
        <f t="array" ref="V28">IFERROR(INDEX(#REF!,MATCH($Q28,#REF!,0)),"")</f>
        <v/>
      </c>
      <c r="W28" s="57" t="str">
        <f t="array" ref="W28">IFERROR(INDEX(#REF!,MATCH($Q28,#REF!,0)),"")</f>
        <v/>
      </c>
      <c r="X28" s="58" t="str">
        <f t="array" ref="X28">IFERROR(INDEX(#REF!,MATCH($Q28,#REF!,0)),"")</f>
        <v/>
      </c>
      <c r="Y28" s="58" t="str">
        <f t="array" ref="Y28">IFERROR(INDEX(#REF!,MATCH($Q28,#REF!,0)),"")</f>
        <v/>
      </c>
      <c r="Z28" s="58" t="str">
        <f t="array" ref="Z28">IFERROR(INDEX(#REF!,MATCH($Q28,#REF!,0)),"")</f>
        <v/>
      </c>
      <c r="AA28" s="58" t="e">
        <f t="shared" si="0"/>
        <v>#VALUE!</v>
      </c>
      <c r="AB28" s="56"/>
      <c r="AC28" s="56"/>
    </row>
    <row r="29" spans="1:29" ht="15.75" hidden="1" customHeight="1">
      <c r="A29" s="35"/>
      <c r="B29" s="35" t="s">
        <v>861</v>
      </c>
      <c r="C29" s="36" t="s">
        <v>897</v>
      </c>
      <c r="D29" s="37" t="s">
        <v>53</v>
      </c>
      <c r="E29" s="37">
        <v>1</v>
      </c>
      <c r="F29" s="38">
        <v>1500000</v>
      </c>
      <c r="G29" s="39" t="s">
        <v>54</v>
      </c>
      <c r="H29" s="40">
        <v>46266</v>
      </c>
      <c r="I29" s="41" t="s">
        <v>101</v>
      </c>
      <c r="J29" s="41" t="s">
        <v>56</v>
      </c>
      <c r="K29" s="41" t="s">
        <v>858</v>
      </c>
      <c r="L29" s="41" t="s">
        <v>91</v>
      </c>
      <c r="M29" s="42" t="s">
        <v>148</v>
      </c>
      <c r="N29" s="44" t="s">
        <v>884</v>
      </c>
      <c r="O29" s="44" t="s">
        <v>60</v>
      </c>
      <c r="P29" s="44"/>
      <c r="Q29" s="44"/>
      <c r="R29" s="45"/>
      <c r="S29" s="195" t="s">
        <v>898</v>
      </c>
      <c r="T29" s="44"/>
      <c r="U29" s="44"/>
      <c r="V29" s="45" t="str">
        <f t="array" ref="V29">IFERROR(INDEX(#REF!,MATCH($Q29,#REF!,0)),"")</f>
        <v/>
      </c>
      <c r="W29" s="45" t="str">
        <f t="array" ref="W29">IFERROR(INDEX(#REF!,MATCH($Q29,#REF!,0)),"")</f>
        <v/>
      </c>
      <c r="X29" s="46" t="str">
        <f t="array" ref="X29">IFERROR(INDEX(#REF!,MATCH($Q29,#REF!,0)),"")</f>
        <v/>
      </c>
      <c r="Y29" s="46" t="str">
        <f t="array" ref="Y29">IFERROR(INDEX(#REF!,MATCH($Q29,#REF!,0)),"")</f>
        <v/>
      </c>
      <c r="Z29" s="46" t="str">
        <f t="array" ref="Z29">IFERROR(INDEX(#REF!,MATCH($Q29,#REF!,0)),"")</f>
        <v/>
      </c>
      <c r="AA29" s="46" t="e">
        <f t="shared" si="0"/>
        <v>#VALUE!</v>
      </c>
      <c r="AB29" s="44"/>
      <c r="AC29" s="44"/>
    </row>
    <row r="30" spans="1:29" ht="15.75" hidden="1" customHeight="1">
      <c r="A30" s="47"/>
      <c r="B30" s="47" t="s">
        <v>1407</v>
      </c>
      <c r="C30" s="60" t="s">
        <v>2694</v>
      </c>
      <c r="D30" s="49" t="s">
        <v>53</v>
      </c>
      <c r="E30" s="49">
        <v>1</v>
      </c>
      <c r="F30" s="50">
        <v>600000</v>
      </c>
      <c r="G30" s="51" t="s">
        <v>54</v>
      </c>
      <c r="H30" s="52">
        <v>46266</v>
      </c>
      <c r="I30" s="53" t="s">
        <v>55</v>
      </c>
      <c r="J30" s="53" t="s">
        <v>56</v>
      </c>
      <c r="K30" s="53" t="s">
        <v>83</v>
      </c>
      <c r="L30" s="53" t="s">
        <v>91</v>
      </c>
      <c r="M30" s="54" t="s">
        <v>73</v>
      </c>
      <c r="N30" s="56" t="s">
        <v>951</v>
      </c>
      <c r="O30" s="56" t="s">
        <v>2452</v>
      </c>
      <c r="P30" s="56"/>
      <c r="Q30" s="56"/>
      <c r="R30" s="57"/>
      <c r="S30" s="57" t="s">
        <v>2695</v>
      </c>
      <c r="T30" s="56"/>
      <c r="U30" s="56"/>
      <c r="V30" s="57" t="str">
        <f t="array" ref="V30">IFERROR(INDEX(#REF!,MATCH($Q30,#REF!,0)),"")</f>
        <v/>
      </c>
      <c r="W30" s="57" t="str">
        <f t="array" ref="W30">IFERROR(INDEX(#REF!,MATCH($Q30,#REF!,0)),"")</f>
        <v/>
      </c>
      <c r="X30" s="58" t="str">
        <f t="array" ref="X30">IFERROR(INDEX(#REF!,MATCH($Q30,#REF!,0)),"")</f>
        <v/>
      </c>
      <c r="Y30" s="58" t="str">
        <f t="array" ref="Y30">IFERROR(INDEX(#REF!,MATCH($Q30,#REF!,0)),"")</f>
        <v/>
      </c>
      <c r="Z30" s="58" t="str">
        <f t="array" ref="Z30">IFERROR(INDEX(#REF!,MATCH($Q30,#REF!,0)),"")</f>
        <v/>
      </c>
      <c r="AA30" s="58" t="e">
        <f t="shared" si="0"/>
        <v>#VALUE!</v>
      </c>
      <c r="AB30" s="56"/>
      <c r="AC30" s="56"/>
    </row>
    <row r="31" spans="1:29" ht="15.75" hidden="1" customHeight="1">
      <c r="A31" s="35"/>
      <c r="B31" s="35" t="s">
        <v>1407</v>
      </c>
      <c r="C31" s="36" t="s">
        <v>2465</v>
      </c>
      <c r="D31" s="37" t="s">
        <v>53</v>
      </c>
      <c r="E31" s="37">
        <v>1</v>
      </c>
      <c r="F31" s="38">
        <v>600000</v>
      </c>
      <c r="G31" s="39" t="s">
        <v>54</v>
      </c>
      <c r="H31" s="40">
        <v>46266</v>
      </c>
      <c r="I31" s="41" t="s">
        <v>55</v>
      </c>
      <c r="J31" s="41" t="s">
        <v>56</v>
      </c>
      <c r="K31" s="41" t="s">
        <v>83</v>
      </c>
      <c r="L31" s="41" t="s">
        <v>91</v>
      </c>
      <c r="M31" s="42" t="s">
        <v>148</v>
      </c>
      <c r="N31" s="44" t="s">
        <v>951</v>
      </c>
      <c r="O31" s="44" t="s">
        <v>2452</v>
      </c>
      <c r="P31" s="44"/>
      <c r="Q31" s="44"/>
      <c r="R31" s="45"/>
      <c r="S31" s="45" t="s">
        <v>2466</v>
      </c>
      <c r="T31" s="44"/>
      <c r="U31" s="44"/>
      <c r="V31" s="45" t="str">
        <f t="array" ref="V31">IFERROR(INDEX(#REF!,MATCH($Q31,#REF!,0)),"")</f>
        <v/>
      </c>
      <c r="W31" s="45" t="str">
        <f t="array" ref="W31">IFERROR(INDEX(#REF!,MATCH($Q31,#REF!,0)),"")</f>
        <v/>
      </c>
      <c r="X31" s="46" t="str">
        <f t="array" ref="X31">IFERROR(INDEX(#REF!,MATCH($Q31,#REF!,0)),"")</f>
        <v/>
      </c>
      <c r="Y31" s="46" t="str">
        <f t="array" ref="Y31">IFERROR(INDEX(#REF!,MATCH($Q31,#REF!,0)),"")</f>
        <v/>
      </c>
      <c r="Z31" s="46" t="str">
        <f t="array" ref="Z31">IFERROR(INDEX(#REF!,MATCH($Q31,#REF!,0)),"")</f>
        <v/>
      </c>
      <c r="AA31" s="46" t="e">
        <f t="shared" si="0"/>
        <v>#VALUE!</v>
      </c>
      <c r="AB31" s="44"/>
      <c r="AC31" s="44"/>
    </row>
    <row r="32" spans="1:29" ht="15.75" hidden="1" customHeight="1">
      <c r="A32" s="47" t="s">
        <v>1951</v>
      </c>
      <c r="B32" s="47" t="s">
        <v>64</v>
      </c>
      <c r="C32" s="60" t="s">
        <v>82</v>
      </c>
      <c r="D32" s="49" t="s">
        <v>53</v>
      </c>
      <c r="E32" s="49">
        <v>1</v>
      </c>
      <c r="F32" s="50">
        <v>1400000</v>
      </c>
      <c r="G32" s="51" t="s">
        <v>66</v>
      </c>
      <c r="H32" s="52">
        <v>46266</v>
      </c>
      <c r="I32" s="53" t="s">
        <v>55</v>
      </c>
      <c r="J32" s="53" t="s">
        <v>56</v>
      </c>
      <c r="K32" s="53" t="s">
        <v>83</v>
      </c>
      <c r="L32" s="53" t="s">
        <v>84</v>
      </c>
      <c r="M32" s="54" t="s">
        <v>2486</v>
      </c>
      <c r="N32" s="56" t="s">
        <v>21</v>
      </c>
      <c r="O32" s="56" t="s">
        <v>60</v>
      </c>
      <c r="P32" s="56"/>
      <c r="Q32" s="56" t="s">
        <v>86</v>
      </c>
      <c r="R32" s="57">
        <f t="array" ref="R32">IFERROR(INDEX('BANCO DE DADOS'!$C$3:$C1631,MATCH(C32,'BANCO DE DADOS'!$B$3:$B1631,0),0),"")</f>
        <v>0</v>
      </c>
      <c r="S32" s="57" t="str">
        <f t="array" ref="S32">IFERROR(INDEX('BANCO DE DADOS'!$D$3:$D1631,MATCH(C32,'BANCO DE DADOS'!$B$3:$B1631,0),0),"")</f>
        <v>SERVIÇOS DE MANUTENÇÃO - VEÍCULOS E FROTAS</v>
      </c>
      <c r="T32" s="56"/>
      <c r="U32" s="56"/>
      <c r="V32" s="57" t="s">
        <v>87</v>
      </c>
      <c r="W32" s="57" t="s">
        <v>3</v>
      </c>
      <c r="X32" s="58">
        <v>46027</v>
      </c>
      <c r="Y32" s="57" t="s">
        <v>4</v>
      </c>
      <c r="Z32" s="58">
        <v>46029</v>
      </c>
      <c r="AA32" s="58">
        <f t="shared" si="0"/>
        <v>46074</v>
      </c>
      <c r="AB32" s="56"/>
      <c r="AC32" s="56" t="s">
        <v>88</v>
      </c>
    </row>
    <row r="33" spans="1:29" ht="15.75" hidden="1" customHeight="1">
      <c r="A33" s="35"/>
      <c r="B33" s="35" t="s">
        <v>169</v>
      </c>
      <c r="C33" s="36" t="s">
        <v>2696</v>
      </c>
      <c r="D33" s="37" t="s">
        <v>53</v>
      </c>
      <c r="E33" s="37">
        <v>109</v>
      </c>
      <c r="F33" s="38">
        <v>182030</v>
      </c>
      <c r="G33" s="39"/>
      <c r="H33" s="40"/>
      <c r="I33" s="41" t="s">
        <v>55</v>
      </c>
      <c r="J33" s="41"/>
      <c r="K33" s="41"/>
      <c r="L33" s="41"/>
      <c r="M33" s="42"/>
      <c r="N33" s="44" t="s">
        <v>951</v>
      </c>
      <c r="O33" s="44" t="s">
        <v>60</v>
      </c>
      <c r="P33" s="44"/>
      <c r="Q33" s="44"/>
      <c r="R33" s="45"/>
      <c r="S33" s="45"/>
      <c r="T33" s="44"/>
      <c r="U33" s="44"/>
      <c r="V33" s="45"/>
      <c r="W33" s="45"/>
      <c r="X33" s="46"/>
      <c r="Y33" s="45"/>
      <c r="Z33" s="46"/>
      <c r="AA33" s="46"/>
      <c r="AB33" s="44"/>
      <c r="AC33" s="44"/>
    </row>
    <row r="34" spans="1:29" ht="15.75" hidden="1" customHeight="1">
      <c r="A34" s="47" t="s">
        <v>1732</v>
      </c>
      <c r="B34" s="47" t="s">
        <v>1407</v>
      </c>
      <c r="C34" s="60" t="s">
        <v>1652</v>
      </c>
      <c r="D34" s="49" t="s">
        <v>53</v>
      </c>
      <c r="E34" s="49">
        <v>1</v>
      </c>
      <c r="F34" s="50">
        <v>500000</v>
      </c>
      <c r="G34" s="51" t="s">
        <v>54</v>
      </c>
      <c r="H34" s="52">
        <v>46266</v>
      </c>
      <c r="I34" s="53" t="s">
        <v>55</v>
      </c>
      <c r="J34" s="53" t="s">
        <v>56</v>
      </c>
      <c r="K34" s="53" t="s">
        <v>83</v>
      </c>
      <c r="L34" s="53" t="s">
        <v>91</v>
      </c>
      <c r="M34" s="54" t="s">
        <v>2517</v>
      </c>
      <c r="N34" s="56" t="s">
        <v>951</v>
      </c>
      <c r="O34" s="56" t="s">
        <v>2452</v>
      </c>
      <c r="P34" s="56"/>
      <c r="Q34" s="56"/>
      <c r="R34" s="57"/>
      <c r="S34" s="57" t="s">
        <v>1653</v>
      </c>
      <c r="T34" s="56"/>
      <c r="U34" s="56"/>
      <c r="V34" s="57" t="str">
        <f t="array" ref="V34">IFERROR(INDEX(#REF!,MATCH($Q34,#REF!,0)),"")</f>
        <v/>
      </c>
      <c r="W34" s="57" t="str">
        <f t="array" ref="W34">IFERROR(INDEX(#REF!,MATCH($Q34,#REF!,0)),"")</f>
        <v/>
      </c>
      <c r="X34" s="58" t="str">
        <f t="array" ref="X34">IFERROR(INDEX(#REF!,MATCH($Q34,#REF!,0)),"")</f>
        <v/>
      </c>
      <c r="Y34" s="58" t="str">
        <f t="array" ref="Y34">IFERROR(INDEX(#REF!,MATCH($Q34,#REF!,0)),"")</f>
        <v/>
      </c>
      <c r="Z34" s="58" t="str">
        <f t="array" ref="Z34">IFERROR(INDEX(#REF!,MATCH($Q34,#REF!,0)),"")</f>
        <v/>
      </c>
      <c r="AA34" s="58" t="e">
        <f t="shared" ref="AA34:AA65" si="1">Z34+45</f>
        <v>#VALUE!</v>
      </c>
      <c r="AB34" s="56"/>
      <c r="AC34" s="56"/>
    </row>
    <row r="35" spans="1:29" ht="15.75" customHeight="1">
      <c r="A35" s="35"/>
      <c r="B35" s="35" t="s">
        <v>2693</v>
      </c>
      <c r="C35" s="36"/>
      <c r="D35" s="37"/>
      <c r="E35" s="37"/>
      <c r="F35" s="38">
        <v>32324</v>
      </c>
      <c r="G35" s="39"/>
      <c r="H35" s="40"/>
      <c r="I35" s="41"/>
      <c r="J35" s="41"/>
      <c r="K35" s="41"/>
      <c r="L35" s="41"/>
      <c r="M35" s="42"/>
      <c r="N35" s="44" t="s">
        <v>21</v>
      </c>
      <c r="O35" s="44"/>
      <c r="P35" s="44"/>
      <c r="Q35" s="44"/>
      <c r="R35" s="45" t="s">
        <v>476</v>
      </c>
      <c r="S35" s="45" t="s">
        <v>477</v>
      </c>
      <c r="T35" s="44"/>
      <c r="U35" s="44"/>
      <c r="V35" s="45" t="str">
        <f t="array" ref="V35">IFERROR(INDEX(#REF!,MATCH($Q35,#REF!,0)),"")</f>
        <v/>
      </c>
      <c r="W35" s="45" t="str">
        <f t="array" ref="W35">IFERROR(INDEX(#REF!,MATCH($Q35,#REF!,0)),"")</f>
        <v/>
      </c>
      <c r="X35" s="46" t="str">
        <f t="array" ref="X35">IFERROR(INDEX(#REF!,MATCH($Q35,#REF!,0)),"")</f>
        <v/>
      </c>
      <c r="Y35" s="46" t="str">
        <f t="array" ref="Y35">IFERROR(INDEX(#REF!,MATCH($Q35,#REF!,0)),"")</f>
        <v/>
      </c>
      <c r="Z35" s="46" t="str">
        <f t="array" ref="Z35">IFERROR(INDEX(#REF!,MATCH($Q35,#REF!,0)),"")</f>
        <v/>
      </c>
      <c r="AA35" s="46" t="e">
        <f t="shared" si="1"/>
        <v>#VALUE!</v>
      </c>
      <c r="AB35" s="44"/>
      <c r="AC35" s="44"/>
    </row>
    <row r="36" spans="1:29" ht="15.75" hidden="1" customHeight="1">
      <c r="A36" s="184"/>
      <c r="B36" s="184" t="s">
        <v>1407</v>
      </c>
      <c r="C36" s="185" t="s">
        <v>2480</v>
      </c>
      <c r="D36" s="186" t="s">
        <v>53</v>
      </c>
      <c r="E36" s="186">
        <v>1</v>
      </c>
      <c r="F36" s="187">
        <v>450000</v>
      </c>
      <c r="G36" s="188" t="s">
        <v>54</v>
      </c>
      <c r="H36" s="189">
        <v>46266</v>
      </c>
      <c r="I36" s="190" t="s">
        <v>101</v>
      </c>
      <c r="J36" s="190" t="s">
        <v>56</v>
      </c>
      <c r="K36" s="190" t="s">
        <v>858</v>
      </c>
      <c r="L36" s="190" t="s">
        <v>84</v>
      </c>
      <c r="M36" s="191" t="s">
        <v>2451</v>
      </c>
      <c r="N36" s="192" t="s">
        <v>951</v>
      </c>
      <c r="O36" s="56" t="s">
        <v>2452</v>
      </c>
      <c r="P36" s="56"/>
      <c r="Q36" s="56"/>
      <c r="R36" s="57" t="str">
        <f t="array" ref="R36">IFERROR(INDEX('BANCO DE DADOS'!$C$3:$C1631,MATCH(C36,'BANCO DE DADOS'!$B$3:$B1631,0),0),"")</f>
        <v>DEPMAT</v>
      </c>
      <c r="S36" s="57" t="str">
        <f t="array" ref="S36">IFERROR(INDEX('BANCO DE DADOS'!$D$3:$D1631,MATCH(C36,'BANCO DE DADOS'!$B$3:$B1631,0),0),"")</f>
        <v>COMPRA DE VEÍCULOS PARA RESGATE E SALVAMENTO</v>
      </c>
      <c r="T36" s="56"/>
      <c r="U36" s="56"/>
      <c r="V36" s="57" t="str">
        <f t="array" ref="V36">IFERROR(INDEX(#REF!,MATCH($Q36,#REF!,0)),"")</f>
        <v/>
      </c>
      <c r="W36" s="57" t="str">
        <f t="array" ref="W36">IFERROR(INDEX(#REF!,MATCH($Q36,#REF!,0)),"")</f>
        <v/>
      </c>
      <c r="X36" s="58" t="str">
        <f t="array" ref="X36">IFERROR(INDEX(#REF!,MATCH($Q36,#REF!,0)),"")</f>
        <v/>
      </c>
      <c r="Y36" s="58" t="str">
        <f t="array" ref="Y36">IFERROR(INDEX(#REF!,MATCH($Q36,#REF!,0)),"")</f>
        <v/>
      </c>
      <c r="Z36" s="58" t="str">
        <f t="array" ref="Z36">IFERROR(INDEX(#REF!,MATCH($Q36,#REF!,0)),"")</f>
        <v/>
      </c>
      <c r="AA36" s="58" t="e">
        <f t="shared" si="1"/>
        <v>#VALUE!</v>
      </c>
      <c r="AB36" s="56"/>
      <c r="AC36" s="56"/>
    </row>
    <row r="37" spans="1:29" ht="15.75" customHeight="1">
      <c r="A37" s="35"/>
      <c r="B37" s="35" t="s">
        <v>2693</v>
      </c>
      <c r="C37" s="36"/>
      <c r="D37" s="37"/>
      <c r="E37" s="37"/>
      <c r="F37" s="38">
        <v>356800</v>
      </c>
      <c r="G37" s="39"/>
      <c r="H37" s="40"/>
      <c r="I37" s="41"/>
      <c r="J37" s="41"/>
      <c r="K37" s="41"/>
      <c r="L37" s="41"/>
      <c r="M37" s="42"/>
      <c r="N37" s="44" t="s">
        <v>21</v>
      </c>
      <c r="O37" s="44"/>
      <c r="P37" s="44"/>
      <c r="Q37" s="44"/>
      <c r="R37" s="45" t="s">
        <v>1741</v>
      </c>
      <c r="S37" s="45" t="s">
        <v>1742</v>
      </c>
      <c r="T37" s="44"/>
      <c r="U37" s="44"/>
      <c r="V37" s="45" t="str">
        <f t="array" ref="V37">IFERROR(INDEX(#REF!,MATCH($Q37,#REF!,0)),"")</f>
        <v/>
      </c>
      <c r="W37" s="45" t="str">
        <f t="array" ref="W37">IFERROR(INDEX(#REF!,MATCH($Q37,#REF!,0)),"")</f>
        <v/>
      </c>
      <c r="X37" s="46" t="str">
        <f t="array" ref="X37">IFERROR(INDEX(#REF!,MATCH($Q37,#REF!,0)),"")</f>
        <v/>
      </c>
      <c r="Y37" s="46" t="str">
        <f t="array" ref="Y37">IFERROR(INDEX(#REF!,MATCH($Q37,#REF!,0)),"")</f>
        <v/>
      </c>
      <c r="Z37" s="46" t="str">
        <f t="array" ref="Z37">IFERROR(INDEX(#REF!,MATCH($Q37,#REF!,0)),"")</f>
        <v/>
      </c>
      <c r="AA37" s="46" t="e">
        <f t="shared" si="1"/>
        <v>#VALUE!</v>
      </c>
      <c r="AB37" s="44"/>
      <c r="AC37" s="44"/>
    </row>
    <row r="38" spans="1:29" ht="15.75" hidden="1" customHeight="1">
      <c r="A38" s="47" t="s">
        <v>1945</v>
      </c>
      <c r="B38" s="47" t="s">
        <v>64</v>
      </c>
      <c r="C38" s="60" t="s">
        <v>1714</v>
      </c>
      <c r="D38" s="49" t="s">
        <v>53</v>
      </c>
      <c r="E38" s="49">
        <v>1</v>
      </c>
      <c r="F38" s="50">
        <v>1252035.1200000001</v>
      </c>
      <c r="G38" s="51" t="s">
        <v>66</v>
      </c>
      <c r="H38" s="52">
        <v>46266</v>
      </c>
      <c r="I38" s="53" t="s">
        <v>55</v>
      </c>
      <c r="J38" s="53" t="s">
        <v>56</v>
      </c>
      <c r="K38" s="53" t="s">
        <v>131</v>
      </c>
      <c r="L38" s="53" t="s">
        <v>91</v>
      </c>
      <c r="M38" s="54" t="s">
        <v>109</v>
      </c>
      <c r="N38" s="56" t="s">
        <v>951</v>
      </c>
      <c r="O38" s="56" t="s">
        <v>60</v>
      </c>
      <c r="P38" s="56"/>
      <c r="Q38" s="56"/>
      <c r="R38" s="57"/>
      <c r="S38" s="57" t="str">
        <f t="array" ref="S38">IFERROR(INDEX('BANCO DE DADOS'!$D$3:$D1631,MATCH(C38,'BANCO DE DADOS'!$B$3:$B1631,0),0),"")</f>
        <v>SERVIÇOS DE LIMPEZA E CONSERVAÇÃO</v>
      </c>
      <c r="T38" s="56"/>
      <c r="U38" s="56"/>
      <c r="V38" s="57" t="str">
        <f t="array" ref="V38">IFERROR(INDEX(#REF!,MATCH($Q38,#REF!,0)),"")</f>
        <v/>
      </c>
      <c r="W38" s="57" t="str">
        <f t="array" ref="W38">IFERROR(INDEX(#REF!,MATCH($Q38,#REF!,0)),"")</f>
        <v/>
      </c>
      <c r="X38" s="58" t="str">
        <f t="array" ref="X38">IFERROR(INDEX(#REF!,MATCH($Q38,#REF!,0)),"")</f>
        <v/>
      </c>
      <c r="Y38" s="58" t="str">
        <f t="array" ref="Y38">IFERROR(INDEX(#REF!,MATCH($Q38,#REF!,0)),"")</f>
        <v/>
      </c>
      <c r="Z38" s="58" t="str">
        <f t="array" ref="Z38">IFERROR(INDEX(#REF!,MATCH($Q38,#REF!,0)),"")</f>
        <v/>
      </c>
      <c r="AA38" s="58" t="e">
        <f t="shared" si="1"/>
        <v>#VALUE!</v>
      </c>
      <c r="AB38" s="56"/>
      <c r="AC38" s="56"/>
    </row>
    <row r="39" spans="1:29" ht="15.75" hidden="1" customHeight="1">
      <c r="A39" s="167"/>
      <c r="B39" s="167" t="s">
        <v>64</v>
      </c>
      <c r="C39" s="168" t="s">
        <v>90</v>
      </c>
      <c r="D39" s="176" t="s">
        <v>53</v>
      </c>
      <c r="E39" s="176">
        <v>1</v>
      </c>
      <c r="F39" s="177">
        <v>1202126</v>
      </c>
      <c r="G39" s="178" t="s">
        <v>66</v>
      </c>
      <c r="H39" s="179">
        <v>46266</v>
      </c>
      <c r="I39" s="180" t="s">
        <v>55</v>
      </c>
      <c r="J39" s="180" t="s">
        <v>56</v>
      </c>
      <c r="K39" s="180" t="s">
        <v>83</v>
      </c>
      <c r="L39" s="180" t="s">
        <v>91</v>
      </c>
      <c r="M39" s="181" t="s">
        <v>2451</v>
      </c>
      <c r="N39" s="175" t="s">
        <v>951</v>
      </c>
      <c r="O39" s="44" t="s">
        <v>60</v>
      </c>
      <c r="P39" s="44"/>
      <c r="Q39" s="44"/>
      <c r="R39" s="45" t="str">
        <f t="array" ref="R39">IFERROR(INDEX('BANCO DE DADOS'!$C$3:$C1631,MATCH(C39,'BANCO DE DADOS'!$B$3:$B1631,0),0),"")</f>
        <v>SCC - CONTRATO CONTINUO</v>
      </c>
      <c r="S39" s="45" t="str">
        <f t="array" ref="S39">IFERROR(INDEX('BANCO DE DADOS'!$D$3:$D1631,MATCH(C39,'BANCO DE DADOS'!$B$3:$B1631,0),0),"")</f>
        <v>SERVIÇOS DE MANUTENÇÃO - PEÇAS E ACESSÓRIOS VEICULARES</v>
      </c>
      <c r="T39" s="44"/>
      <c r="U39" s="44"/>
      <c r="V39" s="45" t="str">
        <f t="array" ref="V39">IFERROR(INDEX(#REF!,MATCH($Q39,#REF!,0)),"")</f>
        <v/>
      </c>
      <c r="W39" s="45" t="str">
        <f t="array" ref="W39">IFERROR(INDEX(#REF!,MATCH($Q39,#REF!,0)),"")</f>
        <v/>
      </c>
      <c r="X39" s="46" t="str">
        <f t="array" ref="X39">IFERROR(INDEX(#REF!,MATCH($Q39,#REF!,0)),"")</f>
        <v/>
      </c>
      <c r="Y39" s="46" t="str">
        <f t="array" ref="Y39">IFERROR(INDEX(#REF!,MATCH($Q39,#REF!,0)),"")</f>
        <v/>
      </c>
      <c r="Z39" s="46" t="str">
        <f t="array" ref="Z39">IFERROR(INDEX(#REF!,MATCH($Q39,#REF!,0)),"")</f>
        <v/>
      </c>
      <c r="AA39" s="46" t="e">
        <f t="shared" si="1"/>
        <v>#VALUE!</v>
      </c>
      <c r="AB39" s="44"/>
      <c r="AC39" s="44"/>
    </row>
    <row r="40" spans="1:29" ht="15.75" customHeight="1">
      <c r="A40" s="47"/>
      <c r="B40" s="47" t="s">
        <v>2693</v>
      </c>
      <c r="C40" s="196"/>
      <c r="D40" s="49"/>
      <c r="E40" s="49"/>
      <c r="F40" s="50">
        <v>216440</v>
      </c>
      <c r="G40" s="51"/>
      <c r="H40" s="52"/>
      <c r="I40" s="53"/>
      <c r="J40" s="53"/>
      <c r="K40" s="53"/>
      <c r="L40" s="53"/>
      <c r="M40" s="54"/>
      <c r="N40" s="56" t="s">
        <v>21</v>
      </c>
      <c r="O40" s="56"/>
      <c r="P40" s="56"/>
      <c r="Q40" s="56"/>
      <c r="R40" s="57" t="s">
        <v>158</v>
      </c>
      <c r="S40" s="57" t="s">
        <v>1736</v>
      </c>
      <c r="T40" s="56"/>
      <c r="U40" s="56"/>
      <c r="V40" s="57" t="str">
        <f t="array" ref="V40">IFERROR(INDEX(#REF!,MATCH($Q40,#REF!,0)),"")</f>
        <v/>
      </c>
      <c r="W40" s="57" t="str">
        <f t="array" ref="W40">IFERROR(INDEX(#REF!,MATCH($Q40,#REF!,0)),"")</f>
        <v/>
      </c>
      <c r="X40" s="58" t="str">
        <f t="array" ref="X40">IFERROR(INDEX(#REF!,MATCH($Q40,#REF!,0)),"")</f>
        <v/>
      </c>
      <c r="Y40" s="58" t="str">
        <f t="array" ref="Y40">IFERROR(INDEX(#REF!,MATCH($Q40,#REF!,0)),"")</f>
        <v/>
      </c>
      <c r="Z40" s="58" t="str">
        <f t="array" ref="Z40">IFERROR(INDEX(#REF!,MATCH($Q40,#REF!,0)),"")</f>
        <v/>
      </c>
      <c r="AA40" s="58" t="e">
        <f t="shared" si="1"/>
        <v>#VALUE!</v>
      </c>
      <c r="AB40" s="56"/>
      <c r="AC40" s="56"/>
    </row>
    <row r="41" spans="1:29" ht="15.75" hidden="1" customHeight="1">
      <c r="A41" s="35" t="s">
        <v>1949</v>
      </c>
      <c r="B41" s="35" t="s">
        <v>64</v>
      </c>
      <c r="C41" s="36" t="s">
        <v>90</v>
      </c>
      <c r="D41" s="37" t="s">
        <v>53</v>
      </c>
      <c r="E41" s="37">
        <v>1</v>
      </c>
      <c r="F41" s="38">
        <v>1100000</v>
      </c>
      <c r="G41" s="39" t="s">
        <v>66</v>
      </c>
      <c r="H41" s="40">
        <v>46266</v>
      </c>
      <c r="I41" s="41" t="s">
        <v>55</v>
      </c>
      <c r="J41" s="41" t="s">
        <v>56</v>
      </c>
      <c r="K41" s="41" t="s">
        <v>83</v>
      </c>
      <c r="L41" s="41" t="s">
        <v>91</v>
      </c>
      <c r="M41" s="42" t="s">
        <v>73</v>
      </c>
      <c r="N41" s="44" t="s">
        <v>21</v>
      </c>
      <c r="O41" s="44" t="s">
        <v>60</v>
      </c>
      <c r="P41" s="44"/>
      <c r="Q41" s="44" t="s">
        <v>86</v>
      </c>
      <c r="R41" s="45"/>
      <c r="S41" s="45" t="str">
        <f t="array" ref="S41">IFERROR(INDEX('BANCO DE DADOS'!$D$3:$D1631,MATCH(C41,'BANCO DE DADOS'!$B$3:$B1631,0),0),"")</f>
        <v>SERVIÇOS DE MANUTENÇÃO - PEÇAS E ACESSÓRIOS VEICULARES</v>
      </c>
      <c r="T41" s="44"/>
      <c r="U41" s="44"/>
      <c r="V41" s="45" t="s">
        <v>87</v>
      </c>
      <c r="W41" s="45" t="s">
        <v>3</v>
      </c>
      <c r="X41" s="46">
        <v>46027</v>
      </c>
      <c r="Y41" s="45" t="s">
        <v>4</v>
      </c>
      <c r="Z41" s="46">
        <v>46029</v>
      </c>
      <c r="AA41" s="46">
        <f t="shared" si="1"/>
        <v>46074</v>
      </c>
      <c r="AB41" s="44"/>
      <c r="AC41" s="44" t="s">
        <v>88</v>
      </c>
    </row>
    <row r="42" spans="1:29" ht="15.75" hidden="1" customHeight="1">
      <c r="A42" s="184"/>
      <c r="B42" s="184" t="s">
        <v>70</v>
      </c>
      <c r="C42" s="185" t="s">
        <v>2475</v>
      </c>
      <c r="D42" s="186" t="s">
        <v>2476</v>
      </c>
      <c r="E42" s="186">
        <v>8500</v>
      </c>
      <c r="F42" s="187">
        <v>480000</v>
      </c>
      <c r="G42" s="188" t="s">
        <v>66</v>
      </c>
      <c r="H42" s="189">
        <v>46266</v>
      </c>
      <c r="I42" s="190" t="s">
        <v>55</v>
      </c>
      <c r="J42" s="190" t="s">
        <v>56</v>
      </c>
      <c r="K42" s="190" t="s">
        <v>72</v>
      </c>
      <c r="L42" s="190" t="s">
        <v>91</v>
      </c>
      <c r="M42" s="191" t="s">
        <v>2451</v>
      </c>
      <c r="N42" s="192" t="s">
        <v>951</v>
      </c>
      <c r="O42" s="56" t="s">
        <v>2452</v>
      </c>
      <c r="P42" s="56"/>
      <c r="Q42" s="56"/>
      <c r="R42" s="57" t="str">
        <f t="array" ref="R42">IFERROR(INDEX('BANCO DE DADOS'!$C$3:$C1631,MATCH(C42,'BANCO DE DADOS'!$B$3:$B1631,0),0),"")</f>
        <v>GTI</v>
      </c>
      <c r="S42" s="57" t="str">
        <f t="array" ref="S42">IFERROR(INDEX('BANCO DE DADOS'!$D$3:$D1631,MATCH(C42,'BANCO DE DADOS'!$B$3:$B1631,0),0),"")</f>
        <v>COMPRA DE SOFTWARES E LICENÇAS</v>
      </c>
      <c r="T42" s="56"/>
      <c r="U42" s="56"/>
      <c r="V42" s="57" t="str">
        <f t="array" ref="V42">IFERROR(INDEX(#REF!,MATCH($Q42,#REF!,0)),"")</f>
        <v/>
      </c>
      <c r="W42" s="57" t="str">
        <f t="array" ref="W42">IFERROR(INDEX(#REF!,MATCH($Q42,#REF!,0)),"")</f>
        <v/>
      </c>
      <c r="X42" s="58" t="str">
        <f t="array" ref="X42">IFERROR(INDEX(#REF!,MATCH($Q42,#REF!,0)),"")</f>
        <v/>
      </c>
      <c r="Y42" s="58" t="str">
        <f t="array" ref="Y42">IFERROR(INDEX(#REF!,MATCH($Q42,#REF!,0)),"")</f>
        <v/>
      </c>
      <c r="Z42" s="58" t="str">
        <f t="array" ref="Z42">IFERROR(INDEX(#REF!,MATCH($Q42,#REF!,0)),"")</f>
        <v/>
      </c>
      <c r="AA42" s="58" t="e">
        <f t="shared" si="1"/>
        <v>#VALUE!</v>
      </c>
      <c r="AB42" s="56"/>
      <c r="AC42" s="56"/>
    </row>
    <row r="43" spans="1:29" ht="15.75" hidden="1" customHeight="1">
      <c r="A43" s="167"/>
      <c r="B43" s="167" t="s">
        <v>1407</v>
      </c>
      <c r="C43" s="168" t="s">
        <v>2484</v>
      </c>
      <c r="D43" s="176" t="s">
        <v>53</v>
      </c>
      <c r="E43" s="176">
        <v>1</v>
      </c>
      <c r="F43" s="177">
        <v>350000</v>
      </c>
      <c r="G43" s="178" t="s">
        <v>54</v>
      </c>
      <c r="H43" s="179">
        <v>46266</v>
      </c>
      <c r="I43" s="180" t="s">
        <v>101</v>
      </c>
      <c r="J43" s="180" t="s">
        <v>56</v>
      </c>
      <c r="K43" s="180" t="s">
        <v>858</v>
      </c>
      <c r="L43" s="180" t="s">
        <v>84</v>
      </c>
      <c r="M43" s="181" t="s">
        <v>2451</v>
      </c>
      <c r="N43" s="175" t="s">
        <v>951</v>
      </c>
      <c r="O43" s="44" t="s">
        <v>2452</v>
      </c>
      <c r="P43" s="44"/>
      <c r="Q43" s="44"/>
      <c r="R43" s="45" t="str">
        <f t="array" ref="R43">IFERROR(INDEX('BANCO DE DADOS'!$C$3:$C1631,MATCH(C43,'BANCO DE DADOS'!$B$3:$B1631,0),0),"")</f>
        <v>DEPMAT</v>
      </c>
      <c r="S43" s="45" t="str">
        <f t="array" ref="S43">IFERROR(INDEX('BANCO DE DADOS'!$D$3:$D1631,MATCH(C43,'BANCO DE DADOS'!$B$3:$B1631,0),0),"")</f>
        <v>COMPRA DE VEÍCULOS DE SERVIÇO SOCIAL</v>
      </c>
      <c r="T43" s="44"/>
      <c r="U43" s="44"/>
      <c r="V43" s="45" t="str">
        <f t="array" ref="V43">IFERROR(INDEX(#REF!,MATCH($Q43,#REF!,0)),"")</f>
        <v/>
      </c>
      <c r="W43" s="45" t="str">
        <f t="array" ref="W43">IFERROR(INDEX(#REF!,MATCH($Q43,#REF!,0)),"")</f>
        <v/>
      </c>
      <c r="X43" s="46" t="str">
        <f t="array" ref="X43">IFERROR(INDEX(#REF!,MATCH($Q43,#REF!,0)),"")</f>
        <v/>
      </c>
      <c r="Y43" s="46" t="str">
        <f t="array" ref="Y43">IFERROR(INDEX(#REF!,MATCH($Q43,#REF!,0)),"")</f>
        <v/>
      </c>
      <c r="Z43" s="46" t="str">
        <f t="array" ref="Z43">IFERROR(INDEX(#REF!,MATCH($Q43,#REF!,0)),"")</f>
        <v/>
      </c>
      <c r="AA43" s="46" t="e">
        <f t="shared" si="1"/>
        <v>#VALUE!</v>
      </c>
      <c r="AB43" s="44"/>
      <c r="AC43" s="44"/>
    </row>
    <row r="44" spans="1:29" ht="15.75" hidden="1" customHeight="1">
      <c r="A44" s="47" t="s">
        <v>2697</v>
      </c>
      <c r="B44" s="47" t="s">
        <v>64</v>
      </c>
      <c r="C44" s="60" t="s">
        <v>115</v>
      </c>
      <c r="D44" s="49" t="s">
        <v>53</v>
      </c>
      <c r="E44" s="49">
        <v>1</v>
      </c>
      <c r="F44" s="50">
        <v>1000000</v>
      </c>
      <c r="G44" s="51" t="s">
        <v>66</v>
      </c>
      <c r="H44" s="52">
        <v>46266</v>
      </c>
      <c r="I44" s="53" t="s">
        <v>55</v>
      </c>
      <c r="J44" s="53" t="s">
        <v>56</v>
      </c>
      <c r="K44" s="53" t="s">
        <v>83</v>
      </c>
      <c r="L44" s="53" t="s">
        <v>58</v>
      </c>
      <c r="M44" s="54" t="s">
        <v>73</v>
      </c>
      <c r="N44" s="56" t="s">
        <v>21</v>
      </c>
      <c r="O44" s="56" t="s">
        <v>60</v>
      </c>
      <c r="P44" s="56"/>
      <c r="Q44" s="56"/>
      <c r="R44" s="57"/>
      <c r="S44" s="57" t="str">
        <f t="array" ref="S44">IFERROR(INDEX('BANCO DE DADOS'!$D$3:$D1631,MATCH(C44,'BANCO DE DADOS'!$B$3:$B1631,0),0),"")</f>
        <v>SERVIÇOS DE UTILIDADE PÚBLICA - ENERGIA ELÉTRICA</v>
      </c>
      <c r="T44" s="56"/>
      <c r="U44" s="56"/>
      <c r="V44" s="57" t="str">
        <f t="array" ref="V44">IFERROR(INDEX(#REF!,MATCH($Q44,#REF!,0)),"")</f>
        <v/>
      </c>
      <c r="W44" s="57" t="str">
        <f t="array" ref="W44">IFERROR(INDEX(#REF!,MATCH($Q44,#REF!,0)),"")</f>
        <v/>
      </c>
      <c r="X44" s="58" t="str">
        <f t="array" ref="X44">IFERROR(INDEX(#REF!,MATCH($Q44,#REF!,0)),"")</f>
        <v/>
      </c>
      <c r="Y44" s="58" t="str">
        <f t="array" ref="Y44">IFERROR(INDEX(#REF!,MATCH($Q44,#REF!,0)),"")</f>
        <v/>
      </c>
      <c r="Z44" s="58" t="str">
        <f t="array" ref="Z44">IFERROR(INDEX(#REF!,MATCH($Q44,#REF!,0)),"")</f>
        <v/>
      </c>
      <c r="AA44" s="58" t="e">
        <f t="shared" si="1"/>
        <v>#VALUE!</v>
      </c>
      <c r="AB44" s="56"/>
      <c r="AC44" s="56"/>
    </row>
    <row r="45" spans="1:29" ht="15.75" hidden="1" customHeight="1">
      <c r="A45" s="35"/>
      <c r="B45" s="35" t="s">
        <v>861</v>
      </c>
      <c r="C45" s="36" t="s">
        <v>1028</v>
      </c>
      <c r="D45" s="37" t="s">
        <v>53</v>
      </c>
      <c r="E45" s="37">
        <v>5000</v>
      </c>
      <c r="F45" s="38">
        <v>1000000</v>
      </c>
      <c r="G45" s="39" t="s">
        <v>66</v>
      </c>
      <c r="H45" s="40">
        <v>46266</v>
      </c>
      <c r="I45" s="41" t="s">
        <v>55</v>
      </c>
      <c r="J45" s="41" t="s">
        <v>56</v>
      </c>
      <c r="K45" s="41" t="s">
        <v>147</v>
      </c>
      <c r="L45" s="41" t="s">
        <v>91</v>
      </c>
      <c r="M45" s="42" t="s">
        <v>2517</v>
      </c>
      <c r="N45" s="44" t="s">
        <v>884</v>
      </c>
      <c r="O45" s="44" t="s">
        <v>60</v>
      </c>
      <c r="P45" s="44"/>
      <c r="Q45" s="44"/>
      <c r="R45" s="45" t="str">
        <f t="array" ref="R45">IFERROR(INDEX('BANCO DE DADOS'!$C$3:$C1631,MATCH(C45,'BANCO DE DADOS'!$B$3:$B1631,0),0),"")</f>
        <v>CEPDEC</v>
      </c>
      <c r="S45" s="45" t="s">
        <v>1028</v>
      </c>
      <c r="T45" s="44"/>
      <c r="U45" s="44"/>
      <c r="V45" s="45" t="str">
        <f t="array" ref="V45">IFERROR(INDEX(#REF!,MATCH($Q45,#REF!,0)),"")</f>
        <v/>
      </c>
      <c r="W45" s="45" t="str">
        <f t="array" ref="W45">IFERROR(INDEX(#REF!,MATCH($Q45,#REF!,0)),"")</f>
        <v/>
      </c>
      <c r="X45" s="46" t="str">
        <f t="array" ref="X45">IFERROR(INDEX(#REF!,MATCH($Q45,#REF!,0)),"")</f>
        <v/>
      </c>
      <c r="Y45" s="46" t="str">
        <f t="array" ref="Y45">IFERROR(INDEX(#REF!,MATCH($Q45,#REF!,0)),"")</f>
        <v/>
      </c>
      <c r="Z45" s="46" t="str">
        <f t="array" ref="Z45">IFERROR(INDEX(#REF!,MATCH($Q45,#REF!,0)),"")</f>
        <v/>
      </c>
      <c r="AA45" s="46" t="e">
        <f t="shared" si="1"/>
        <v>#VALUE!</v>
      </c>
      <c r="AB45" s="44"/>
      <c r="AC45" s="44"/>
    </row>
    <row r="46" spans="1:29" ht="15.75" hidden="1" customHeight="1">
      <c r="A46" s="47" t="s">
        <v>1759</v>
      </c>
      <c r="B46" s="47" t="s">
        <v>1560</v>
      </c>
      <c r="C46" s="60" t="s">
        <v>1585</v>
      </c>
      <c r="D46" s="49" t="s">
        <v>53</v>
      </c>
      <c r="E46" s="49">
        <v>1</v>
      </c>
      <c r="F46" s="50">
        <v>1000000</v>
      </c>
      <c r="G46" s="51" t="s">
        <v>66</v>
      </c>
      <c r="H46" s="52">
        <v>46266</v>
      </c>
      <c r="I46" s="53" t="s">
        <v>101</v>
      </c>
      <c r="J46" s="53" t="s">
        <v>56</v>
      </c>
      <c r="K46" s="53" t="s">
        <v>864</v>
      </c>
      <c r="L46" s="53" t="s">
        <v>91</v>
      </c>
      <c r="M46" s="54" t="s">
        <v>2517</v>
      </c>
      <c r="N46" s="56" t="s">
        <v>951</v>
      </c>
      <c r="O46" s="182" t="s">
        <v>60</v>
      </c>
      <c r="P46" s="56"/>
      <c r="Q46" s="56"/>
      <c r="R46" s="57"/>
      <c r="S46" s="57" t="s">
        <v>1586</v>
      </c>
      <c r="T46" s="56"/>
      <c r="U46" s="56"/>
      <c r="V46" s="57" t="str">
        <f t="array" ref="V46">IFERROR(INDEX(#REF!,MATCH($Q46,#REF!,0)),"")</f>
        <v/>
      </c>
      <c r="W46" s="57" t="str">
        <f t="array" ref="W46">IFERROR(INDEX(#REF!,MATCH($Q46,#REF!,0)),"")</f>
        <v/>
      </c>
      <c r="X46" s="58" t="str">
        <f t="array" ref="X46">IFERROR(INDEX(#REF!,MATCH($Q46,#REF!,0)),"")</f>
        <v/>
      </c>
      <c r="Y46" s="58" t="str">
        <f t="array" ref="Y46">IFERROR(INDEX(#REF!,MATCH($Q46,#REF!,0)),"")</f>
        <v/>
      </c>
      <c r="Z46" s="58" t="str">
        <f t="array" ref="Z46">IFERROR(INDEX(#REF!,MATCH($Q46,#REF!,0)),"")</f>
        <v/>
      </c>
      <c r="AA46" s="58" t="e">
        <f t="shared" si="1"/>
        <v>#VALUE!</v>
      </c>
      <c r="AB46" s="56"/>
      <c r="AC46" s="56"/>
    </row>
    <row r="47" spans="1:29" ht="15.75" hidden="1" customHeight="1">
      <c r="A47" s="35" t="s">
        <v>2698</v>
      </c>
      <c r="B47" s="35" t="s">
        <v>70</v>
      </c>
      <c r="C47" s="36" t="s">
        <v>2482</v>
      </c>
      <c r="D47" s="37" t="s">
        <v>2476</v>
      </c>
      <c r="E47" s="37">
        <v>5000</v>
      </c>
      <c r="F47" s="38">
        <v>400000</v>
      </c>
      <c r="G47" s="39" t="s">
        <v>66</v>
      </c>
      <c r="H47" s="40">
        <v>46266</v>
      </c>
      <c r="I47" s="41" t="s">
        <v>55</v>
      </c>
      <c r="J47" s="41" t="s">
        <v>56</v>
      </c>
      <c r="K47" s="41" t="s">
        <v>72</v>
      </c>
      <c r="L47" s="41" t="s">
        <v>58</v>
      </c>
      <c r="M47" s="42" t="s">
        <v>148</v>
      </c>
      <c r="N47" s="44" t="s">
        <v>951</v>
      </c>
      <c r="O47" s="44" t="s">
        <v>2452</v>
      </c>
      <c r="P47" s="44"/>
      <c r="Q47" s="44"/>
      <c r="R47" s="45"/>
      <c r="S47" s="45" t="s">
        <v>2483</v>
      </c>
      <c r="T47" s="44"/>
      <c r="U47" s="44"/>
      <c r="V47" s="45" t="str">
        <f t="array" ref="V47">IFERROR(INDEX(#REF!,MATCH($Q47,#REF!,0)),"")</f>
        <v/>
      </c>
      <c r="W47" s="45" t="str">
        <f t="array" ref="W47">IFERROR(INDEX(#REF!,MATCH($Q47,#REF!,0)),"")</f>
        <v/>
      </c>
      <c r="X47" s="46" t="str">
        <f t="array" ref="X47">IFERROR(INDEX(#REF!,MATCH($Q47,#REF!,0)),"")</f>
        <v/>
      </c>
      <c r="Y47" s="46" t="str">
        <f t="array" ref="Y47">IFERROR(INDEX(#REF!,MATCH($Q47,#REF!,0)),"")</f>
        <v/>
      </c>
      <c r="Z47" s="46" t="str">
        <f t="array" ref="Z47">IFERROR(INDEX(#REF!,MATCH($Q47,#REF!,0)),"")</f>
        <v/>
      </c>
      <c r="AA47" s="46" t="e">
        <f t="shared" si="1"/>
        <v>#VALUE!</v>
      </c>
      <c r="AB47" s="44"/>
      <c r="AC47" s="44"/>
    </row>
    <row r="48" spans="1:29" ht="15.75" hidden="1" customHeight="1">
      <c r="A48" s="47"/>
      <c r="B48" s="47" t="s">
        <v>861</v>
      </c>
      <c r="C48" s="60" t="s">
        <v>1030</v>
      </c>
      <c r="D48" s="49" t="s">
        <v>53</v>
      </c>
      <c r="E48" s="49">
        <v>5000</v>
      </c>
      <c r="F48" s="50">
        <v>965000</v>
      </c>
      <c r="G48" s="51" t="s">
        <v>66</v>
      </c>
      <c r="H48" s="52">
        <v>46266</v>
      </c>
      <c r="I48" s="53" t="s">
        <v>55</v>
      </c>
      <c r="J48" s="53" t="s">
        <v>56</v>
      </c>
      <c r="K48" s="53" t="s">
        <v>147</v>
      </c>
      <c r="L48" s="53" t="s">
        <v>91</v>
      </c>
      <c r="M48" s="54" t="s">
        <v>2498</v>
      </c>
      <c r="N48" s="56" t="s">
        <v>884</v>
      </c>
      <c r="O48" s="56" t="s">
        <v>60</v>
      </c>
      <c r="P48" s="56"/>
      <c r="Q48" s="56"/>
      <c r="R48" s="57"/>
      <c r="S48" s="57" t="s">
        <v>1030</v>
      </c>
      <c r="T48" s="56"/>
      <c r="U48" s="56"/>
      <c r="V48" s="57" t="str">
        <f t="array" ref="V48">IFERROR(INDEX(#REF!,MATCH($Q48,#REF!,0)),"")</f>
        <v/>
      </c>
      <c r="W48" s="57" t="str">
        <f t="array" ref="W48">IFERROR(INDEX(#REF!,MATCH($Q48,#REF!,0)),"")</f>
        <v/>
      </c>
      <c r="X48" s="58" t="str">
        <f t="array" ref="X48">IFERROR(INDEX(#REF!,MATCH($Q48,#REF!,0)),"")</f>
        <v/>
      </c>
      <c r="Y48" s="58" t="str">
        <f t="array" ref="Y48">IFERROR(INDEX(#REF!,MATCH($Q48,#REF!,0)),"")</f>
        <v/>
      </c>
      <c r="Z48" s="58" t="str">
        <f t="array" ref="Z48">IFERROR(INDEX(#REF!,MATCH($Q48,#REF!,0)),"")</f>
        <v/>
      </c>
      <c r="AA48" s="58" t="e">
        <f t="shared" si="1"/>
        <v>#VALUE!</v>
      </c>
      <c r="AB48" s="56"/>
      <c r="AC48" s="56"/>
    </row>
    <row r="49" spans="1:29" ht="15.75" hidden="1" customHeight="1">
      <c r="A49" s="35"/>
      <c r="B49" s="35" t="s">
        <v>861</v>
      </c>
      <c r="C49" s="36" t="s">
        <v>1032</v>
      </c>
      <c r="D49" s="37" t="s">
        <v>53</v>
      </c>
      <c r="E49" s="37">
        <v>5000</v>
      </c>
      <c r="F49" s="38">
        <v>965000</v>
      </c>
      <c r="G49" s="39" t="s">
        <v>66</v>
      </c>
      <c r="H49" s="40">
        <v>46266</v>
      </c>
      <c r="I49" s="41" t="s">
        <v>55</v>
      </c>
      <c r="J49" s="41" t="s">
        <v>56</v>
      </c>
      <c r="K49" s="41" t="s">
        <v>147</v>
      </c>
      <c r="L49" s="41" t="s">
        <v>91</v>
      </c>
      <c r="M49" s="42" t="s">
        <v>2534</v>
      </c>
      <c r="N49" s="44" t="s">
        <v>884</v>
      </c>
      <c r="O49" s="44" t="s">
        <v>60</v>
      </c>
      <c r="P49" s="44"/>
      <c r="Q49" s="44"/>
      <c r="R49" s="45"/>
      <c r="S49" s="45" t="s">
        <v>1032</v>
      </c>
      <c r="T49" s="44"/>
      <c r="U49" s="44"/>
      <c r="V49" s="45" t="str">
        <f t="array" ref="V49">IFERROR(INDEX(#REF!,MATCH($Q49,#REF!,0)),"")</f>
        <v/>
      </c>
      <c r="W49" s="45" t="str">
        <f t="array" ref="W49">IFERROR(INDEX(#REF!,MATCH($Q49,#REF!,0)),"")</f>
        <v/>
      </c>
      <c r="X49" s="46" t="str">
        <f t="array" ref="X49">IFERROR(INDEX(#REF!,MATCH($Q49,#REF!,0)),"")</f>
        <v/>
      </c>
      <c r="Y49" s="46" t="str">
        <f t="array" ref="Y49">IFERROR(INDEX(#REF!,MATCH($Q49,#REF!,0)),"")</f>
        <v/>
      </c>
      <c r="Z49" s="46" t="str">
        <f t="array" ref="Z49">IFERROR(INDEX(#REF!,MATCH($Q49,#REF!,0)),"")</f>
        <v/>
      </c>
      <c r="AA49" s="46" t="e">
        <f t="shared" si="1"/>
        <v>#VALUE!</v>
      </c>
      <c r="AB49" s="44"/>
      <c r="AC49" s="44"/>
    </row>
    <row r="50" spans="1:29" ht="15.75" hidden="1" customHeight="1">
      <c r="A50" s="47"/>
      <c r="B50" s="47" t="s">
        <v>233</v>
      </c>
      <c r="C50" s="60" t="s">
        <v>2477</v>
      </c>
      <c r="D50" s="49" t="s">
        <v>53</v>
      </c>
      <c r="E50" s="49">
        <v>1</v>
      </c>
      <c r="F50" s="50">
        <v>480000</v>
      </c>
      <c r="G50" s="51" t="s">
        <v>54</v>
      </c>
      <c r="H50" s="52">
        <v>46143</v>
      </c>
      <c r="I50" s="53" t="s">
        <v>55</v>
      </c>
      <c r="J50" s="53" t="s">
        <v>56</v>
      </c>
      <c r="K50" s="53" t="s">
        <v>164</v>
      </c>
      <c r="L50" s="53" t="s">
        <v>91</v>
      </c>
      <c r="M50" s="54" t="s">
        <v>73</v>
      </c>
      <c r="N50" s="56" t="s">
        <v>951</v>
      </c>
      <c r="O50" s="56" t="s">
        <v>2452</v>
      </c>
      <c r="P50" s="56"/>
      <c r="Q50" s="56"/>
      <c r="R50" s="57" t="s">
        <v>2478</v>
      </c>
      <c r="S50" s="57" t="s">
        <v>2479</v>
      </c>
      <c r="T50" s="56"/>
      <c r="U50" s="56"/>
      <c r="V50" s="57" t="str">
        <f t="array" ref="V50">IFERROR(INDEX(#REF!,MATCH($Q50,#REF!,0)),"")</f>
        <v/>
      </c>
      <c r="W50" s="57" t="str">
        <f t="array" ref="W50">IFERROR(INDEX(#REF!,MATCH($Q50,#REF!,0)),"")</f>
        <v/>
      </c>
      <c r="X50" s="58" t="str">
        <f t="array" ref="X50">IFERROR(INDEX(#REF!,MATCH($Q50,#REF!,0)),"")</f>
        <v/>
      </c>
      <c r="Y50" s="58" t="str">
        <f t="array" ref="Y50">IFERROR(INDEX(#REF!,MATCH($Q50,#REF!,0)),"")</f>
        <v/>
      </c>
      <c r="Z50" s="58" t="str">
        <f t="array" ref="Z50">IFERROR(INDEX(#REF!,MATCH($Q50,#REF!,0)),"")</f>
        <v/>
      </c>
      <c r="AA50" s="58" t="e">
        <f t="shared" si="1"/>
        <v>#VALUE!</v>
      </c>
      <c r="AB50" s="56"/>
      <c r="AC50" s="56"/>
    </row>
    <row r="51" spans="1:29" ht="15.75" hidden="1" customHeight="1">
      <c r="A51" s="35" t="s">
        <v>2691</v>
      </c>
      <c r="B51" s="35" t="s">
        <v>2699</v>
      </c>
      <c r="C51" s="36" t="s">
        <v>2700</v>
      </c>
      <c r="D51" s="37" t="s">
        <v>53</v>
      </c>
      <c r="E51" s="37">
        <v>1</v>
      </c>
      <c r="F51" s="38">
        <v>480000</v>
      </c>
      <c r="G51" s="39" t="s">
        <v>54</v>
      </c>
      <c r="H51" s="40"/>
      <c r="I51" s="41" t="s">
        <v>55</v>
      </c>
      <c r="J51" s="41"/>
      <c r="K51" s="41"/>
      <c r="L51" s="41"/>
      <c r="M51" s="42"/>
      <c r="N51" s="44" t="s">
        <v>951</v>
      </c>
      <c r="O51" s="44" t="s">
        <v>2452</v>
      </c>
      <c r="P51" s="44"/>
      <c r="Q51" s="44"/>
      <c r="R51" s="45"/>
      <c r="S51" s="45"/>
      <c r="T51" s="44"/>
      <c r="U51" s="44"/>
      <c r="V51" s="45" t="str">
        <f t="array" ref="V51">IFERROR(INDEX(#REF!,MATCH($Q51,#REF!,0)),"")</f>
        <v/>
      </c>
      <c r="W51" s="45" t="str">
        <f t="array" ref="W51">IFERROR(INDEX(#REF!,MATCH($Q51,#REF!,0)),"")</f>
        <v/>
      </c>
      <c r="X51" s="46" t="str">
        <f t="array" ref="X51">IFERROR(INDEX(#REF!,MATCH($Q51,#REF!,0)),"")</f>
        <v/>
      </c>
      <c r="Y51" s="46" t="str">
        <f t="array" ref="Y51">IFERROR(INDEX(#REF!,MATCH($Q51,#REF!,0)),"")</f>
        <v/>
      </c>
      <c r="Z51" s="46" t="str">
        <f t="array" ref="Z51">IFERROR(INDEX(#REF!,MATCH($Q51,#REF!,0)),"")</f>
        <v/>
      </c>
      <c r="AA51" s="46" t="e">
        <f t="shared" si="1"/>
        <v>#VALUE!</v>
      </c>
      <c r="AB51" s="44"/>
      <c r="AC51" s="44"/>
    </row>
    <row r="52" spans="1:29" ht="15.75" hidden="1" customHeight="1">
      <c r="A52" s="47" t="s">
        <v>1816</v>
      </c>
      <c r="B52" s="47" t="s">
        <v>70</v>
      </c>
      <c r="C52" s="60" t="s">
        <v>2485</v>
      </c>
      <c r="D52" s="49" t="s">
        <v>53</v>
      </c>
      <c r="E52" s="49">
        <v>12</v>
      </c>
      <c r="F52" s="50">
        <f>447000-133000</f>
        <v>314000</v>
      </c>
      <c r="G52" s="51" t="s">
        <v>54</v>
      </c>
      <c r="H52" s="52">
        <v>46266</v>
      </c>
      <c r="I52" s="53" t="s">
        <v>55</v>
      </c>
      <c r="J52" s="53" t="s">
        <v>56</v>
      </c>
      <c r="K52" s="53" t="s">
        <v>72</v>
      </c>
      <c r="L52" s="53" t="s">
        <v>84</v>
      </c>
      <c r="M52" s="54" t="s">
        <v>2486</v>
      </c>
      <c r="N52" s="56" t="s">
        <v>951</v>
      </c>
      <c r="O52" s="56" t="s">
        <v>2452</v>
      </c>
      <c r="P52" s="56"/>
      <c r="Q52" s="56"/>
      <c r="R52" s="57"/>
      <c r="S52" s="57" t="s">
        <v>2487</v>
      </c>
      <c r="T52" s="56"/>
      <c r="U52" s="56"/>
      <c r="V52" s="57" t="str">
        <f t="array" ref="V52">IFERROR(INDEX(#REF!,MATCH($Q52,#REF!,0)),"")</f>
        <v/>
      </c>
      <c r="W52" s="57" t="str">
        <f t="array" ref="W52">IFERROR(INDEX(#REF!,MATCH($Q52,#REF!,0)),"")</f>
        <v/>
      </c>
      <c r="X52" s="58" t="str">
        <f t="array" ref="X52">IFERROR(INDEX(#REF!,MATCH($Q52,#REF!,0)),"")</f>
        <v/>
      </c>
      <c r="Y52" s="58" t="str">
        <f t="array" ref="Y52">IFERROR(INDEX(#REF!,MATCH($Q52,#REF!,0)),"")</f>
        <v/>
      </c>
      <c r="Z52" s="58" t="str">
        <f t="array" ref="Z52">IFERROR(INDEX(#REF!,MATCH($Q52,#REF!,0)),"")</f>
        <v/>
      </c>
      <c r="AA52" s="58" t="e">
        <f t="shared" si="1"/>
        <v>#VALUE!</v>
      </c>
      <c r="AB52" s="56"/>
      <c r="AC52" s="56"/>
    </row>
    <row r="53" spans="1:29" ht="15.75" customHeight="1">
      <c r="A53" s="35"/>
      <c r="B53" s="35" t="s">
        <v>2693</v>
      </c>
      <c r="C53" s="36"/>
      <c r="D53" s="37"/>
      <c r="E53" s="37"/>
      <c r="F53" s="38">
        <v>15595</v>
      </c>
      <c r="G53" s="39"/>
      <c r="H53" s="40"/>
      <c r="I53" s="41"/>
      <c r="J53" s="41"/>
      <c r="K53" s="41"/>
      <c r="L53" s="41"/>
      <c r="M53" s="42"/>
      <c r="N53" s="44" t="s">
        <v>21</v>
      </c>
      <c r="O53" s="44"/>
      <c r="P53" s="44"/>
      <c r="Q53" s="44"/>
      <c r="R53" s="45" t="s">
        <v>165</v>
      </c>
      <c r="S53" s="45" t="s">
        <v>505</v>
      </c>
      <c r="T53" s="44"/>
      <c r="U53" s="44"/>
      <c r="V53" s="45" t="str">
        <f t="array" ref="V53">IFERROR(INDEX(#REF!,MATCH($Q53,#REF!,0)),"")</f>
        <v/>
      </c>
      <c r="W53" s="45" t="str">
        <f t="array" ref="W53">IFERROR(INDEX(#REF!,MATCH($Q53,#REF!,0)),"")</f>
        <v/>
      </c>
      <c r="X53" s="46" t="str">
        <f t="array" ref="X53">IFERROR(INDEX(#REF!,MATCH($Q53,#REF!,0)),"")</f>
        <v/>
      </c>
      <c r="Y53" s="46" t="str">
        <f t="array" ref="Y53">IFERROR(INDEX(#REF!,MATCH($Q53,#REF!,0)),"")</f>
        <v/>
      </c>
      <c r="Z53" s="46" t="str">
        <f t="array" ref="Z53">IFERROR(INDEX(#REF!,MATCH($Q53,#REF!,0)),"")</f>
        <v/>
      </c>
      <c r="AA53" s="46" t="e">
        <f t="shared" si="1"/>
        <v>#VALUE!</v>
      </c>
      <c r="AB53" s="44"/>
      <c r="AC53" s="44"/>
    </row>
    <row r="54" spans="1:29" ht="15.75" hidden="1" customHeight="1">
      <c r="A54" s="47"/>
      <c r="B54" s="47" t="s">
        <v>856</v>
      </c>
      <c r="C54" s="85" t="s">
        <v>873</v>
      </c>
      <c r="D54" s="85" t="s">
        <v>2692</v>
      </c>
      <c r="E54" s="85">
        <v>1</v>
      </c>
      <c r="F54" s="50">
        <v>725000</v>
      </c>
      <c r="G54" s="51" t="s">
        <v>54</v>
      </c>
      <c r="H54" s="84">
        <v>46235</v>
      </c>
      <c r="I54" s="53" t="s">
        <v>55</v>
      </c>
      <c r="J54" s="53" t="s">
        <v>56</v>
      </c>
      <c r="K54" s="53" t="s">
        <v>83</v>
      </c>
      <c r="L54" s="53" t="s">
        <v>859</v>
      </c>
      <c r="M54" s="54" t="s">
        <v>2517</v>
      </c>
      <c r="N54" s="56" t="s">
        <v>861</v>
      </c>
      <c r="O54" s="56" t="s">
        <v>60</v>
      </c>
      <c r="P54" s="56"/>
      <c r="Q54" s="56"/>
      <c r="R54" s="57"/>
      <c r="S54" s="85" t="s">
        <v>873</v>
      </c>
      <c r="T54" s="56"/>
      <c r="U54" s="56"/>
      <c r="V54" s="57" t="str">
        <f t="array" ref="V54">IFERROR(INDEX(#REF!,MATCH($Q54,#REF!,0)),"")</f>
        <v/>
      </c>
      <c r="W54" s="57" t="str">
        <f t="array" ref="W54">IFERROR(INDEX(#REF!,MATCH($Q54,#REF!,0)),"")</f>
        <v/>
      </c>
      <c r="X54" s="58" t="str">
        <f t="array" ref="X54">IFERROR(INDEX(#REF!,MATCH($Q54,#REF!,0)),"")</f>
        <v/>
      </c>
      <c r="Y54" s="58" t="str">
        <f t="array" ref="Y54">IFERROR(INDEX(#REF!,MATCH($Q54,#REF!,0)),"")</f>
        <v/>
      </c>
      <c r="Z54" s="58" t="str">
        <f t="array" ref="Z54">IFERROR(INDEX(#REF!,MATCH($Q54,#REF!,0)),"")</f>
        <v/>
      </c>
      <c r="AA54" s="58" t="e">
        <f t="shared" si="1"/>
        <v>#VALUE!</v>
      </c>
      <c r="AB54" s="56"/>
      <c r="AC54" s="56"/>
    </row>
    <row r="55" spans="1:29" ht="15.75" customHeight="1">
      <c r="A55" s="35"/>
      <c r="B55" s="35" t="s">
        <v>2693</v>
      </c>
      <c r="C55" s="36"/>
      <c r="D55" s="37"/>
      <c r="E55" s="37"/>
      <c r="F55" s="38">
        <v>35000</v>
      </c>
      <c r="G55" s="39"/>
      <c r="H55" s="40"/>
      <c r="I55" s="41"/>
      <c r="J55" s="41"/>
      <c r="K55" s="41"/>
      <c r="L55" s="41"/>
      <c r="M55" s="42"/>
      <c r="N55" s="44" t="s">
        <v>21</v>
      </c>
      <c r="O55" s="44"/>
      <c r="P55" s="44"/>
      <c r="Q55" s="44"/>
      <c r="R55" s="45" t="s">
        <v>165</v>
      </c>
      <c r="S55" s="45" t="s">
        <v>1808</v>
      </c>
      <c r="T55" s="44"/>
      <c r="U55" s="44"/>
      <c r="V55" s="45" t="str">
        <f t="array" ref="V55">IFERROR(INDEX(#REF!,MATCH($Q55,#REF!,0)),"")</f>
        <v/>
      </c>
      <c r="W55" s="45" t="str">
        <f t="array" ref="W55">IFERROR(INDEX(#REF!,MATCH($Q55,#REF!,0)),"")</f>
        <v/>
      </c>
      <c r="X55" s="46" t="str">
        <f t="array" ref="X55">IFERROR(INDEX(#REF!,MATCH($Q55,#REF!,0)),"")</f>
        <v/>
      </c>
      <c r="Y55" s="46" t="str">
        <f t="array" ref="Y55">IFERROR(INDEX(#REF!,MATCH($Q55,#REF!,0)),"")</f>
        <v/>
      </c>
      <c r="Z55" s="46" t="str">
        <f t="array" ref="Z55">IFERROR(INDEX(#REF!,MATCH($Q55,#REF!,0)),"")</f>
        <v/>
      </c>
      <c r="AA55" s="46" t="e">
        <f t="shared" si="1"/>
        <v>#VALUE!</v>
      </c>
      <c r="AB55" s="44"/>
      <c r="AC55" s="44"/>
    </row>
    <row r="56" spans="1:29" ht="15.75" hidden="1" customHeight="1">
      <c r="A56" s="47"/>
      <c r="B56" s="47" t="s">
        <v>861</v>
      </c>
      <c r="C56" s="60" t="s">
        <v>1034</v>
      </c>
      <c r="D56" s="49" t="s">
        <v>53</v>
      </c>
      <c r="E56" s="49">
        <v>5000</v>
      </c>
      <c r="F56" s="50">
        <v>690000</v>
      </c>
      <c r="G56" s="51" t="s">
        <v>66</v>
      </c>
      <c r="H56" s="52">
        <v>46266</v>
      </c>
      <c r="I56" s="53" t="s">
        <v>55</v>
      </c>
      <c r="J56" s="53" t="s">
        <v>56</v>
      </c>
      <c r="K56" s="53" t="s">
        <v>147</v>
      </c>
      <c r="L56" s="53" t="s">
        <v>91</v>
      </c>
      <c r="M56" s="54" t="s">
        <v>2486</v>
      </c>
      <c r="N56" s="56" t="s">
        <v>884</v>
      </c>
      <c r="O56" s="56" t="s">
        <v>60</v>
      </c>
      <c r="P56" s="56"/>
      <c r="Q56" s="56"/>
      <c r="R56" s="57" t="str">
        <f t="array" ref="R56">IFERROR(INDEX('BANCO DE DADOS'!$C$3:$C1631,MATCH(C56,'BANCO DE DADOS'!$B$3:$B1631,0),0),"")</f>
        <v>CEPDEC</v>
      </c>
      <c r="S56" s="57" t="s">
        <v>1034</v>
      </c>
      <c r="T56" s="56"/>
      <c r="U56" s="56"/>
      <c r="V56" s="57" t="str">
        <f t="array" ref="V56">IFERROR(INDEX(#REF!,MATCH($Q56,#REF!,0)),"")</f>
        <v/>
      </c>
      <c r="W56" s="57" t="str">
        <f t="array" ref="W56">IFERROR(INDEX(#REF!,MATCH($Q56,#REF!,0)),"")</f>
        <v/>
      </c>
      <c r="X56" s="58" t="str">
        <f t="array" ref="X56">IFERROR(INDEX(#REF!,MATCH($Q56,#REF!,0)),"")</f>
        <v/>
      </c>
      <c r="Y56" s="58" t="str">
        <f t="array" ref="Y56">IFERROR(INDEX(#REF!,MATCH($Q56,#REF!,0)),"")</f>
        <v/>
      </c>
      <c r="Z56" s="58" t="str">
        <f t="array" ref="Z56">IFERROR(INDEX(#REF!,MATCH($Q56,#REF!,0)),"")</f>
        <v/>
      </c>
      <c r="AA56" s="58" t="e">
        <f t="shared" si="1"/>
        <v>#VALUE!</v>
      </c>
      <c r="AB56" s="56"/>
      <c r="AC56" s="56"/>
    </row>
    <row r="57" spans="1:29" ht="15.75" hidden="1" customHeight="1">
      <c r="A57" s="35" t="s">
        <v>1745</v>
      </c>
      <c r="B57" s="35" t="s">
        <v>51</v>
      </c>
      <c r="C57" s="36" t="s">
        <v>840</v>
      </c>
      <c r="D57" s="37" t="s">
        <v>53</v>
      </c>
      <c r="E57" s="37">
        <v>5</v>
      </c>
      <c r="F57" s="38">
        <v>610000</v>
      </c>
      <c r="G57" s="39" t="s">
        <v>54</v>
      </c>
      <c r="H57" s="40">
        <v>46266</v>
      </c>
      <c r="I57" s="41" t="s">
        <v>55</v>
      </c>
      <c r="J57" s="41" t="s">
        <v>56</v>
      </c>
      <c r="K57" s="41" t="s">
        <v>841</v>
      </c>
      <c r="L57" s="41" t="s">
        <v>58</v>
      </c>
      <c r="M57" s="42" t="s">
        <v>148</v>
      </c>
      <c r="N57" s="44" t="s">
        <v>951</v>
      </c>
      <c r="O57" s="44" t="s">
        <v>60</v>
      </c>
      <c r="P57" s="44"/>
      <c r="Q57" s="36"/>
      <c r="R57" s="45"/>
      <c r="S57" s="45" t="str">
        <f t="array" ref="S57">IFERROR(INDEX('BANCO DE DADOS'!$D$3:$D1631,MATCH(C57,'BANCO DE DADOS'!$B$3:$B1631,0),0),"")</f>
        <v>SERVIÇOS DE CAPACITAÇÃO E TREINAMENTO</v>
      </c>
      <c r="T57" s="44"/>
      <c r="U57" s="44"/>
      <c r="V57" s="45" t="str">
        <f t="array" ref="V57">IFERROR(INDEX(#REF!,MATCH($Q57,#REF!,0)),"")</f>
        <v/>
      </c>
      <c r="W57" s="45" t="str">
        <f t="array" ref="W57">IFERROR(INDEX(#REF!,MATCH($Q57,#REF!,0)),"")</f>
        <v/>
      </c>
      <c r="X57" s="46" t="str">
        <f t="array" ref="X57">IFERROR(INDEX(#REF!,MATCH($Q57,#REF!,0)),"")</f>
        <v/>
      </c>
      <c r="Y57" s="46" t="str">
        <f t="array" ref="Y57">IFERROR(INDEX(#REF!,MATCH($Q57,#REF!,0)),"")</f>
        <v/>
      </c>
      <c r="Z57" s="46" t="str">
        <f t="array" ref="Z57">IFERROR(INDEX(#REF!,MATCH($Q57,#REF!,0)),"")</f>
        <v/>
      </c>
      <c r="AA57" s="46" t="e">
        <f t="shared" si="1"/>
        <v>#VALUE!</v>
      </c>
      <c r="AB57" s="44"/>
      <c r="AC57" s="44"/>
    </row>
    <row r="58" spans="1:29" ht="51.75" hidden="1" customHeight="1">
      <c r="A58" s="184"/>
      <c r="B58" s="184" t="s">
        <v>51</v>
      </c>
      <c r="C58" s="185" t="s">
        <v>2701</v>
      </c>
      <c r="D58" s="186" t="s">
        <v>53</v>
      </c>
      <c r="E58" s="186">
        <v>1</v>
      </c>
      <c r="F58" s="187">
        <v>180000</v>
      </c>
      <c r="G58" s="188" t="s">
        <v>54</v>
      </c>
      <c r="H58" s="189">
        <v>46266</v>
      </c>
      <c r="I58" s="190" t="s">
        <v>55</v>
      </c>
      <c r="J58" s="190" t="s">
        <v>56</v>
      </c>
      <c r="K58" s="190" t="s">
        <v>83</v>
      </c>
      <c r="L58" s="190" t="s">
        <v>91</v>
      </c>
      <c r="M58" s="191" t="s">
        <v>2451</v>
      </c>
      <c r="N58" s="192" t="s">
        <v>951</v>
      </c>
      <c r="O58" s="56" t="s">
        <v>2452</v>
      </c>
      <c r="P58" s="56"/>
      <c r="Q58" s="56"/>
      <c r="R58" s="57" t="str">
        <f t="array" ref="R58">IFERROR(INDEX('BANCO DE DADOS'!$C$3:$C1631,MATCH(C58,'BANCO DE DADOS'!$B$3:$B1631,0),0),"")</f>
        <v>GEA - OBRAS</v>
      </c>
      <c r="S58" s="57" t="str">
        <f t="array" ref="S58">IFERROR(INDEX('BANCO DE DADOS'!$D$3:$D1631,MATCH(C58,'BANCO DE DADOS'!$B$3:$B1631,0),0),"")</f>
        <v>SERVIÇOS DE MANUTENÇÃO - INFRAESTRUTURA PREDIAL</v>
      </c>
      <c r="T58" s="56"/>
      <c r="U58" s="56"/>
      <c r="V58" s="57" t="str">
        <f t="array" ref="V58">IFERROR(INDEX(#REF!,MATCH($Q58,#REF!,0)),"")</f>
        <v/>
      </c>
      <c r="W58" s="57" t="str">
        <f t="array" ref="W58">IFERROR(INDEX(#REF!,MATCH($Q58,#REF!,0)),"")</f>
        <v/>
      </c>
      <c r="X58" s="58" t="str">
        <f t="array" ref="X58">IFERROR(INDEX(#REF!,MATCH($Q58,#REF!,0)),"")</f>
        <v/>
      </c>
      <c r="Y58" s="58" t="str">
        <f t="array" ref="Y58">IFERROR(INDEX(#REF!,MATCH($Q58,#REF!,0)),"")</f>
        <v/>
      </c>
      <c r="Z58" s="58" t="str">
        <f t="array" ref="Z58">IFERROR(INDEX(#REF!,MATCH($Q58,#REF!,0)),"")</f>
        <v/>
      </c>
      <c r="AA58" s="58" t="e">
        <f t="shared" si="1"/>
        <v>#VALUE!</v>
      </c>
      <c r="AB58" s="56"/>
      <c r="AC58" s="56"/>
    </row>
    <row r="59" spans="1:29" ht="51.75" hidden="1" customHeight="1">
      <c r="A59" s="35"/>
      <c r="B59" s="35" t="s">
        <v>861</v>
      </c>
      <c r="C59" s="37" t="s">
        <v>1036</v>
      </c>
      <c r="D59" s="37" t="s">
        <v>53</v>
      </c>
      <c r="E59" s="37">
        <v>25000</v>
      </c>
      <c r="F59" s="38">
        <v>600000</v>
      </c>
      <c r="G59" s="39" t="s">
        <v>66</v>
      </c>
      <c r="H59" s="40">
        <v>46266</v>
      </c>
      <c r="I59" s="41" t="s">
        <v>55</v>
      </c>
      <c r="J59" s="41" t="s">
        <v>56</v>
      </c>
      <c r="K59" s="41" t="s">
        <v>147</v>
      </c>
      <c r="L59" s="41" t="s">
        <v>91</v>
      </c>
      <c r="M59" s="42" t="s">
        <v>109</v>
      </c>
      <c r="N59" s="44" t="s">
        <v>884</v>
      </c>
      <c r="O59" s="44" t="s">
        <v>60</v>
      </c>
      <c r="P59" s="44"/>
      <c r="Q59" s="44"/>
      <c r="R59" s="45"/>
      <c r="S59" s="45" t="s">
        <v>1036</v>
      </c>
      <c r="T59" s="44"/>
      <c r="U59" s="44"/>
      <c r="V59" s="45" t="str">
        <f t="array" ref="V59">IFERROR(INDEX(#REF!,MATCH($Q59,#REF!,0)),"")</f>
        <v/>
      </c>
      <c r="W59" s="45" t="str">
        <f t="array" ref="W59">IFERROR(INDEX(#REF!,MATCH($Q59,#REF!,0)),"")</f>
        <v/>
      </c>
      <c r="X59" s="46" t="str">
        <f t="array" ref="X59">IFERROR(INDEX(#REF!,MATCH($Q59,#REF!,0)),"")</f>
        <v/>
      </c>
      <c r="Y59" s="46" t="str">
        <f t="array" ref="Y59">IFERROR(INDEX(#REF!,MATCH($Q59,#REF!,0)),"")</f>
        <v/>
      </c>
      <c r="Z59" s="46" t="str">
        <f t="array" ref="Z59">IFERROR(INDEX(#REF!,MATCH($Q59,#REF!,0)),"")</f>
        <v/>
      </c>
      <c r="AA59" s="46" t="e">
        <f t="shared" si="1"/>
        <v>#VALUE!</v>
      </c>
      <c r="AB59" s="44"/>
      <c r="AC59" s="44"/>
    </row>
    <row r="60" spans="1:29" ht="51.75" customHeight="1">
      <c r="A60" s="47"/>
      <c r="B60" s="47" t="s">
        <v>2693</v>
      </c>
      <c r="C60" s="60"/>
      <c r="D60" s="49"/>
      <c r="E60" s="49"/>
      <c r="F60" s="50">
        <v>6149</v>
      </c>
      <c r="G60" s="51"/>
      <c r="H60" s="52"/>
      <c r="I60" s="53"/>
      <c r="J60" s="53"/>
      <c r="K60" s="53"/>
      <c r="L60" s="53"/>
      <c r="M60" s="54"/>
      <c r="N60" s="56" t="s">
        <v>21</v>
      </c>
      <c r="O60" s="56"/>
      <c r="P60" s="56"/>
      <c r="Q60" s="56"/>
      <c r="R60" s="57" t="s">
        <v>1979</v>
      </c>
      <c r="S60" s="57" t="s">
        <v>1980</v>
      </c>
      <c r="T60" s="56"/>
      <c r="U60" s="56"/>
      <c r="V60" s="57" t="str">
        <f t="array" ref="V60">IFERROR(INDEX(#REF!,MATCH($Q60,#REF!,0)),"")</f>
        <v/>
      </c>
      <c r="W60" s="57" t="str">
        <f t="array" ref="W60">IFERROR(INDEX(#REF!,MATCH($Q60,#REF!,0)),"")</f>
        <v/>
      </c>
      <c r="X60" s="58" t="str">
        <f t="array" ref="X60">IFERROR(INDEX(#REF!,MATCH($Q60,#REF!,0)),"")</f>
        <v/>
      </c>
      <c r="Y60" s="58" t="str">
        <f t="array" ref="Y60">IFERROR(INDEX(#REF!,MATCH($Q60,#REF!,0)),"")</f>
        <v/>
      </c>
      <c r="Z60" s="58" t="str">
        <f t="array" ref="Z60">IFERROR(INDEX(#REF!,MATCH($Q60,#REF!,0)),"")</f>
        <v/>
      </c>
      <c r="AA60" s="58" t="e">
        <f t="shared" si="1"/>
        <v>#VALUE!</v>
      </c>
      <c r="AB60" s="56"/>
      <c r="AC60" s="56"/>
    </row>
    <row r="61" spans="1:29" ht="51.75" hidden="1" customHeight="1">
      <c r="A61" s="35"/>
      <c r="B61" s="35" t="s">
        <v>70</v>
      </c>
      <c r="C61" s="36" t="s">
        <v>968</v>
      </c>
      <c r="D61" s="37" t="s">
        <v>969</v>
      </c>
      <c r="E61" s="37">
        <v>12</v>
      </c>
      <c r="F61" s="38">
        <v>600000</v>
      </c>
      <c r="G61" s="39" t="s">
        <v>66</v>
      </c>
      <c r="H61" s="40">
        <v>46266</v>
      </c>
      <c r="I61" s="41" t="s">
        <v>55</v>
      </c>
      <c r="J61" s="41" t="s">
        <v>56</v>
      </c>
      <c r="K61" s="41" t="s">
        <v>72</v>
      </c>
      <c r="L61" s="41" t="s">
        <v>91</v>
      </c>
      <c r="M61" s="42" t="s">
        <v>148</v>
      </c>
      <c r="N61" s="44" t="s">
        <v>884</v>
      </c>
      <c r="O61" s="44" t="s">
        <v>60</v>
      </c>
      <c r="P61" s="44"/>
      <c r="Q61" s="44"/>
      <c r="R61" s="45"/>
      <c r="S61" s="45" t="str">
        <f t="array" ref="S61">IFERROR(INDEX('BANCO DE DADOS'!$D$3:$D1631,MATCH(C61,'BANCO DE DADOS'!$B$3:$B1631,0),0),"")</f>
        <v>SERVIÇOS DE SUPORTE TÉCNICO E TI</v>
      </c>
      <c r="T61" s="44"/>
      <c r="U61" s="44"/>
      <c r="V61" s="45" t="str">
        <f t="array" ref="V61">IFERROR(INDEX(#REF!,MATCH($Q61,#REF!,0)),"")</f>
        <v/>
      </c>
      <c r="W61" s="45" t="str">
        <f t="array" ref="W61">IFERROR(INDEX(#REF!,MATCH($Q61,#REF!,0)),"")</f>
        <v/>
      </c>
      <c r="X61" s="46" t="str">
        <f t="array" ref="X61">IFERROR(INDEX(#REF!,MATCH($Q61,#REF!,0)),"")</f>
        <v/>
      </c>
      <c r="Y61" s="46" t="str">
        <f t="array" ref="Y61">IFERROR(INDEX(#REF!,MATCH($Q61,#REF!,0)),"")</f>
        <v/>
      </c>
      <c r="Z61" s="46" t="str">
        <f t="array" ref="Z61">IFERROR(INDEX(#REF!,MATCH($Q61,#REF!,0)),"")</f>
        <v/>
      </c>
      <c r="AA61" s="46" t="e">
        <f t="shared" si="1"/>
        <v>#VALUE!</v>
      </c>
      <c r="AB61" s="44"/>
      <c r="AC61" s="44"/>
    </row>
    <row r="62" spans="1:29" ht="51.75" hidden="1" customHeight="1">
      <c r="A62" s="47"/>
      <c r="B62" s="47" t="s">
        <v>51</v>
      </c>
      <c r="C62" s="60" t="s">
        <v>2497</v>
      </c>
      <c r="D62" s="49" t="s">
        <v>53</v>
      </c>
      <c r="E62" s="49">
        <v>5</v>
      </c>
      <c r="F62" s="50">
        <v>150000</v>
      </c>
      <c r="G62" s="51" t="s">
        <v>54</v>
      </c>
      <c r="H62" s="52">
        <v>46266</v>
      </c>
      <c r="I62" s="53" t="s">
        <v>55</v>
      </c>
      <c r="J62" s="53" t="s">
        <v>56</v>
      </c>
      <c r="K62" s="53" t="s">
        <v>164</v>
      </c>
      <c r="L62" s="53" t="s">
        <v>91</v>
      </c>
      <c r="M62" s="54" t="s">
        <v>2498</v>
      </c>
      <c r="N62" s="56" t="s">
        <v>951</v>
      </c>
      <c r="O62" s="56" t="s">
        <v>2452</v>
      </c>
      <c r="P62" s="56"/>
      <c r="Q62" s="56"/>
      <c r="R62" s="57"/>
      <c r="S62" s="57" t="s">
        <v>2499</v>
      </c>
      <c r="T62" s="56"/>
      <c r="U62" s="56"/>
      <c r="V62" s="57" t="str">
        <f t="array" ref="V62">IFERROR(INDEX(#REF!,MATCH($Q62,#REF!,0)),"")</f>
        <v/>
      </c>
      <c r="W62" s="57" t="str">
        <f t="array" ref="W62">IFERROR(INDEX(#REF!,MATCH($Q62,#REF!,0)),"")</f>
        <v/>
      </c>
      <c r="X62" s="58" t="str">
        <f t="array" ref="X62">IFERROR(INDEX(#REF!,MATCH($Q62,#REF!,0)),"")</f>
        <v/>
      </c>
      <c r="Y62" s="58" t="str">
        <f t="array" ref="Y62">IFERROR(INDEX(#REF!,MATCH($Q62,#REF!,0)),"")</f>
        <v/>
      </c>
      <c r="Z62" s="58" t="str">
        <f t="array" ref="Z62">IFERROR(INDEX(#REF!,MATCH($Q62,#REF!,0)),"")</f>
        <v/>
      </c>
      <c r="AA62" s="58" t="e">
        <f t="shared" si="1"/>
        <v>#VALUE!</v>
      </c>
      <c r="AB62" s="56"/>
      <c r="AC62" s="56"/>
    </row>
    <row r="63" spans="1:29" ht="51.75" hidden="1" customHeight="1">
      <c r="A63" s="35"/>
      <c r="B63" s="35" t="s">
        <v>856</v>
      </c>
      <c r="C63" s="82" t="s">
        <v>869</v>
      </c>
      <c r="D63" s="37" t="s">
        <v>53</v>
      </c>
      <c r="E63" s="82">
        <v>1</v>
      </c>
      <c r="F63" s="38">
        <v>407073</v>
      </c>
      <c r="G63" s="39" t="s">
        <v>54</v>
      </c>
      <c r="H63" s="81">
        <v>46235</v>
      </c>
      <c r="I63" s="41" t="s">
        <v>55</v>
      </c>
      <c r="J63" s="41" t="s">
        <v>56</v>
      </c>
      <c r="K63" s="41" t="s">
        <v>72</v>
      </c>
      <c r="L63" s="41" t="s">
        <v>859</v>
      </c>
      <c r="M63" s="42" t="s">
        <v>2534</v>
      </c>
      <c r="N63" s="44" t="s">
        <v>861</v>
      </c>
      <c r="O63" s="44" t="s">
        <v>60</v>
      </c>
      <c r="P63" s="44"/>
      <c r="Q63" s="44"/>
      <c r="R63" s="45">
        <f t="array" ref="R63">IFERROR(INDEX('BANCO DE DADOS'!$C$3:$C1631,MATCH(C63,'BANCO DE DADOS'!$B$3:$B1631,0),0),"")</f>
        <v>0</v>
      </c>
      <c r="S63" s="45" t="s">
        <v>869</v>
      </c>
      <c r="T63" s="44"/>
      <c r="U63" s="44"/>
      <c r="V63" s="45" t="str">
        <f t="array" ref="V63">IFERROR(INDEX(#REF!,MATCH($Q63,#REF!,0)),"")</f>
        <v/>
      </c>
      <c r="W63" s="45" t="str">
        <f t="array" ref="W63">IFERROR(INDEX(#REF!,MATCH($Q63,#REF!,0)),"")</f>
        <v/>
      </c>
      <c r="X63" s="46" t="str">
        <f t="array" ref="X63">IFERROR(INDEX(#REF!,MATCH($Q63,#REF!,0)),"")</f>
        <v/>
      </c>
      <c r="Y63" s="46" t="str">
        <f t="array" ref="Y63">IFERROR(INDEX(#REF!,MATCH($Q63,#REF!,0)),"")</f>
        <v/>
      </c>
      <c r="Z63" s="46" t="str">
        <f t="array" ref="Z63">IFERROR(INDEX(#REF!,MATCH($Q63,#REF!,0)),"")</f>
        <v/>
      </c>
      <c r="AA63" s="46" t="e">
        <f t="shared" si="1"/>
        <v>#VALUE!</v>
      </c>
      <c r="AB63" s="44"/>
      <c r="AC63" s="44"/>
    </row>
    <row r="64" spans="1:29" ht="51.75" hidden="1" customHeight="1">
      <c r="A64" s="47" t="s">
        <v>2702</v>
      </c>
      <c r="B64" s="47" t="s">
        <v>64</v>
      </c>
      <c r="C64" s="60" t="s">
        <v>130</v>
      </c>
      <c r="D64" s="49" t="s">
        <v>53</v>
      </c>
      <c r="E64" s="49">
        <v>1</v>
      </c>
      <c r="F64" s="50">
        <v>400000</v>
      </c>
      <c r="G64" s="51" t="s">
        <v>66</v>
      </c>
      <c r="H64" s="52">
        <v>46266</v>
      </c>
      <c r="I64" s="53" t="s">
        <v>55</v>
      </c>
      <c r="J64" s="53" t="s">
        <v>56</v>
      </c>
      <c r="K64" s="53" t="s">
        <v>131</v>
      </c>
      <c r="L64" s="53" t="s">
        <v>58</v>
      </c>
      <c r="M64" s="54" t="s">
        <v>2534</v>
      </c>
      <c r="N64" s="56" t="s">
        <v>21</v>
      </c>
      <c r="O64" s="56" t="s">
        <v>60</v>
      </c>
      <c r="P64" s="56"/>
      <c r="Q64" s="56"/>
      <c r="R64" s="57">
        <f t="array" ref="R64">IFERROR(INDEX('BANCO DE DADOS'!$C$3:$C1631,MATCH(C64,'BANCO DE DADOS'!$B$3:$B1631,0),0),"")</f>
        <v>0</v>
      </c>
      <c r="S64" s="57" t="str">
        <f t="array" ref="S64">IFERROR(INDEX('BANCO DE DADOS'!$D$3:$D1631,MATCH(C64,'BANCO DE DADOS'!$B$3:$B1631,0),0),"")</f>
        <v>SERVIÇOS DE APOIO ADMINISTRATIVO</v>
      </c>
      <c r="T64" s="56"/>
      <c r="U64" s="56"/>
      <c r="V64" s="57" t="str">
        <f t="array" ref="V64">IFERROR(INDEX(#REF!,MATCH($Q64,#REF!,0)),"")</f>
        <v/>
      </c>
      <c r="W64" s="57" t="str">
        <f t="array" ref="W64">IFERROR(INDEX(#REF!,MATCH($Q64,#REF!,0)),"")</f>
        <v/>
      </c>
      <c r="X64" s="58" t="str">
        <f t="array" ref="X64">IFERROR(INDEX(#REF!,MATCH($Q64,#REF!,0)),"")</f>
        <v/>
      </c>
      <c r="Y64" s="58" t="str">
        <f t="array" ref="Y64">IFERROR(INDEX(#REF!,MATCH($Q64,#REF!,0)),"")</f>
        <v/>
      </c>
      <c r="Z64" s="58" t="str">
        <f t="array" ref="Z64">IFERROR(INDEX(#REF!,MATCH($Q64,#REF!,0)),"")</f>
        <v/>
      </c>
      <c r="AA64" s="58" t="e">
        <f t="shared" si="1"/>
        <v>#VALUE!</v>
      </c>
      <c r="AB64" s="56"/>
      <c r="AC64" s="56"/>
    </row>
    <row r="65" spans="1:29" ht="15.75" hidden="1" customHeight="1">
      <c r="A65" s="167"/>
      <c r="B65" s="167" t="s">
        <v>1560</v>
      </c>
      <c r="C65" s="168" t="s">
        <v>1630</v>
      </c>
      <c r="D65" s="176" t="s">
        <v>53</v>
      </c>
      <c r="E65" s="176">
        <v>1</v>
      </c>
      <c r="F65" s="177">
        <v>400000</v>
      </c>
      <c r="G65" s="178" t="s">
        <v>66</v>
      </c>
      <c r="H65" s="179">
        <v>46266</v>
      </c>
      <c r="I65" s="180" t="s">
        <v>55</v>
      </c>
      <c r="J65" s="180" t="s">
        <v>56</v>
      </c>
      <c r="K65" s="180" t="s">
        <v>83</v>
      </c>
      <c r="L65" s="180" t="s">
        <v>91</v>
      </c>
      <c r="M65" s="181" t="s">
        <v>2451</v>
      </c>
      <c r="N65" s="175" t="s">
        <v>951</v>
      </c>
      <c r="O65" s="44" t="s">
        <v>60</v>
      </c>
      <c r="P65" s="44"/>
      <c r="Q65" s="44"/>
      <c r="R65" s="45" t="str">
        <f t="array" ref="R65">IFERROR(INDEX('BANCO DE DADOS'!$C$3:$C1631,MATCH(C65,'BANCO DE DADOS'!$B$3:$B1631,0),0),"")</f>
        <v>GEA - OBRAS</v>
      </c>
      <c r="S65" s="45" t="str">
        <f t="array" ref="S65">IFERROR(INDEX('BANCO DE DADOS'!$D$3:$D1631,MATCH(C65,'BANCO DE DADOS'!$B$3:$B1631,0),0),"")</f>
        <v>SERVIÇOS DE MANUTENÇÃO - INFRAESTRUTURA PREDIAL</v>
      </c>
      <c r="T65" s="44"/>
      <c r="U65" s="44"/>
      <c r="V65" s="45" t="str">
        <f t="array" ref="V65">IFERROR(INDEX(#REF!,MATCH($Q65,#REF!,0)),"")</f>
        <v/>
      </c>
      <c r="W65" s="45" t="str">
        <f t="array" ref="W65">IFERROR(INDEX(#REF!,MATCH($Q65,#REF!,0)),"")</f>
        <v/>
      </c>
      <c r="X65" s="46" t="str">
        <f t="array" ref="X65">IFERROR(INDEX(#REF!,MATCH($Q65,#REF!,0)),"")</f>
        <v/>
      </c>
      <c r="Y65" s="46" t="str">
        <f t="array" ref="Y65">IFERROR(INDEX(#REF!,MATCH($Q65,#REF!,0)),"")</f>
        <v/>
      </c>
      <c r="Z65" s="46" t="str">
        <f t="array" ref="Z65">IFERROR(INDEX(#REF!,MATCH($Q65,#REF!,0)),"")</f>
        <v/>
      </c>
      <c r="AA65" s="46" t="e">
        <f t="shared" si="1"/>
        <v>#VALUE!</v>
      </c>
      <c r="AB65" s="44"/>
      <c r="AC65" s="44"/>
    </row>
    <row r="66" spans="1:29" ht="15.75" hidden="1" customHeight="1">
      <c r="A66" s="47" t="s">
        <v>1747</v>
      </c>
      <c r="B66" s="47" t="s">
        <v>1560</v>
      </c>
      <c r="C66" s="47" t="s">
        <v>1568</v>
      </c>
      <c r="D66" s="49" t="s">
        <v>53</v>
      </c>
      <c r="E66" s="49">
        <v>1</v>
      </c>
      <c r="F66" s="50">
        <v>400000</v>
      </c>
      <c r="G66" s="51" t="s">
        <v>54</v>
      </c>
      <c r="H66" s="52"/>
      <c r="I66" s="53" t="s">
        <v>101</v>
      </c>
      <c r="J66" s="53" t="s">
        <v>56</v>
      </c>
      <c r="K66" s="53" t="s">
        <v>864</v>
      </c>
      <c r="L66" s="53" t="s">
        <v>84</v>
      </c>
      <c r="M66" s="54" t="s">
        <v>109</v>
      </c>
      <c r="N66" s="56" t="s">
        <v>951</v>
      </c>
      <c r="O66" s="182" t="s">
        <v>60</v>
      </c>
      <c r="P66" s="56"/>
      <c r="Q66" s="56">
        <v>2025</v>
      </c>
      <c r="R66" s="57"/>
      <c r="S66" s="57" t="s">
        <v>1569</v>
      </c>
      <c r="T66" s="56"/>
      <c r="U66" s="56"/>
      <c r="V66" s="192" t="s">
        <v>1570</v>
      </c>
      <c r="W66" s="192" t="s">
        <v>1564</v>
      </c>
      <c r="X66" s="58" t="s">
        <v>3708</v>
      </c>
      <c r="Y66" s="58" t="s">
        <v>3708</v>
      </c>
      <c r="Z66" s="52"/>
      <c r="AA66" s="58"/>
      <c r="AB66" s="60" t="s">
        <v>1565</v>
      </c>
      <c r="AC66" s="56" t="s">
        <v>1566</v>
      </c>
    </row>
    <row r="67" spans="1:29" ht="15.75" hidden="1" customHeight="1">
      <c r="A67" s="35" t="s">
        <v>1747</v>
      </c>
      <c r="B67" s="35" t="s">
        <v>1560</v>
      </c>
      <c r="C67" s="44" t="s">
        <v>1576</v>
      </c>
      <c r="D67" s="37" t="s">
        <v>53</v>
      </c>
      <c r="E67" s="37">
        <v>1</v>
      </c>
      <c r="F67" s="38">
        <v>400000</v>
      </c>
      <c r="G67" s="39" t="s">
        <v>54</v>
      </c>
      <c r="H67" s="40"/>
      <c r="I67" s="41" t="s">
        <v>101</v>
      </c>
      <c r="J67" s="41" t="s">
        <v>56</v>
      </c>
      <c r="K67" s="41" t="s">
        <v>864</v>
      </c>
      <c r="L67" s="41" t="s">
        <v>84</v>
      </c>
      <c r="M67" s="42" t="s">
        <v>109</v>
      </c>
      <c r="N67" s="44" t="s">
        <v>951</v>
      </c>
      <c r="O67" s="183" t="s">
        <v>60</v>
      </c>
      <c r="P67" s="44"/>
      <c r="Q67" s="44">
        <v>2025</v>
      </c>
      <c r="R67" s="45"/>
      <c r="S67" s="45" t="s">
        <v>1577</v>
      </c>
      <c r="T67" s="44"/>
      <c r="U67" s="44"/>
      <c r="V67" s="175" t="s">
        <v>1578</v>
      </c>
      <c r="W67" s="175" t="s">
        <v>1564</v>
      </c>
      <c r="X67" s="46" t="s">
        <v>3708</v>
      </c>
      <c r="Y67" s="46" t="s">
        <v>3708</v>
      </c>
      <c r="Z67" s="40"/>
      <c r="AA67" s="46"/>
      <c r="AB67" s="36" t="s">
        <v>1565</v>
      </c>
      <c r="AC67" s="44" t="s">
        <v>1566</v>
      </c>
    </row>
    <row r="68" spans="1:29" ht="15.75" hidden="1" customHeight="1">
      <c r="A68" s="47" t="s">
        <v>1747</v>
      </c>
      <c r="B68" s="47" t="s">
        <v>1560</v>
      </c>
      <c r="C68" s="56" t="s">
        <v>1572</v>
      </c>
      <c r="D68" s="49" t="s">
        <v>53</v>
      </c>
      <c r="E68" s="49">
        <v>1</v>
      </c>
      <c r="F68" s="50">
        <v>400000</v>
      </c>
      <c r="G68" s="51" t="s">
        <v>54</v>
      </c>
      <c r="H68" s="52"/>
      <c r="I68" s="53" t="s">
        <v>101</v>
      </c>
      <c r="J68" s="53" t="s">
        <v>56</v>
      </c>
      <c r="K68" s="53" t="s">
        <v>864</v>
      </c>
      <c r="L68" s="53" t="s">
        <v>84</v>
      </c>
      <c r="M68" s="54" t="s">
        <v>109</v>
      </c>
      <c r="N68" s="56" t="s">
        <v>951</v>
      </c>
      <c r="O68" s="182" t="s">
        <v>60</v>
      </c>
      <c r="P68" s="56"/>
      <c r="Q68" s="56">
        <v>2025</v>
      </c>
      <c r="R68" s="57"/>
      <c r="S68" s="57" t="s">
        <v>1573</v>
      </c>
      <c r="T68" s="56"/>
      <c r="U68" s="56"/>
      <c r="V68" s="192" t="s">
        <v>1574</v>
      </c>
      <c r="W68" s="192" t="s">
        <v>1564</v>
      </c>
      <c r="X68" s="58" t="s">
        <v>3708</v>
      </c>
      <c r="Y68" s="58" t="s">
        <v>3708</v>
      </c>
      <c r="Z68" s="52"/>
      <c r="AA68" s="58"/>
      <c r="AB68" s="60" t="s">
        <v>1565</v>
      </c>
      <c r="AC68" s="56" t="s">
        <v>1566</v>
      </c>
    </row>
    <row r="69" spans="1:29" ht="15.75" hidden="1" customHeight="1">
      <c r="A69" s="35"/>
      <c r="B69" s="35" t="s">
        <v>1560</v>
      </c>
      <c r="C69" s="36" t="s">
        <v>1597</v>
      </c>
      <c r="D69" s="37"/>
      <c r="E69" s="37"/>
      <c r="F69" s="38">
        <v>400000</v>
      </c>
      <c r="G69" s="39"/>
      <c r="H69" s="40"/>
      <c r="I69" s="41" t="s">
        <v>101</v>
      </c>
      <c r="J69" s="41"/>
      <c r="K69" s="41"/>
      <c r="L69" s="41"/>
      <c r="M69" s="197"/>
      <c r="N69" s="44" t="s">
        <v>951</v>
      </c>
      <c r="O69" s="183" t="s">
        <v>60</v>
      </c>
      <c r="P69" s="44"/>
      <c r="Q69" s="44"/>
      <c r="R69" s="45"/>
      <c r="S69" s="45"/>
      <c r="T69" s="44"/>
      <c r="U69" s="44"/>
      <c r="V69" s="45"/>
      <c r="W69" s="45"/>
      <c r="X69" s="46"/>
      <c r="Y69" s="46"/>
      <c r="Z69" s="46"/>
      <c r="AA69" s="46"/>
      <c r="AB69" s="44"/>
      <c r="AC69" s="44"/>
    </row>
    <row r="70" spans="1:29" ht="15.75" hidden="1" customHeight="1">
      <c r="A70" s="47"/>
      <c r="B70" s="47" t="s">
        <v>861</v>
      </c>
      <c r="C70" s="60" t="s">
        <v>955</v>
      </c>
      <c r="D70" s="49"/>
      <c r="E70" s="49">
        <v>100</v>
      </c>
      <c r="F70" s="50">
        <v>400000</v>
      </c>
      <c r="G70" s="51"/>
      <c r="H70" s="52"/>
      <c r="I70" s="53" t="s">
        <v>101</v>
      </c>
      <c r="J70" s="53"/>
      <c r="K70" s="53"/>
      <c r="L70" s="53"/>
      <c r="M70" s="54"/>
      <c r="N70" s="56" t="s">
        <v>884</v>
      </c>
      <c r="O70" s="56" t="s">
        <v>60</v>
      </c>
      <c r="P70" s="56"/>
      <c r="Q70" s="56"/>
      <c r="R70" s="57"/>
      <c r="S70" s="57"/>
      <c r="T70" s="56"/>
      <c r="U70" s="56"/>
      <c r="V70" s="57"/>
      <c r="W70" s="57"/>
      <c r="X70" s="58"/>
      <c r="Y70" s="58"/>
      <c r="Z70" s="58"/>
      <c r="AA70" s="58"/>
      <c r="AB70" s="56"/>
      <c r="AC70" s="56"/>
    </row>
    <row r="71" spans="1:29" ht="15.75" hidden="1" customHeight="1">
      <c r="A71" s="35"/>
      <c r="B71" s="35" t="s">
        <v>51</v>
      </c>
      <c r="C71" s="36" t="s">
        <v>2502</v>
      </c>
      <c r="D71" s="37" t="s">
        <v>53</v>
      </c>
      <c r="E71" s="37">
        <v>40</v>
      </c>
      <c r="F71" s="38">
        <v>120000</v>
      </c>
      <c r="G71" s="39" t="s">
        <v>54</v>
      </c>
      <c r="H71" s="40">
        <v>46266</v>
      </c>
      <c r="I71" s="41" t="s">
        <v>55</v>
      </c>
      <c r="J71" s="41" t="s">
        <v>56</v>
      </c>
      <c r="K71" s="41" t="s">
        <v>164</v>
      </c>
      <c r="L71" s="41" t="s">
        <v>91</v>
      </c>
      <c r="M71" s="42" t="s">
        <v>2486</v>
      </c>
      <c r="N71" s="44" t="s">
        <v>951</v>
      </c>
      <c r="O71" s="44" t="s">
        <v>2452</v>
      </c>
      <c r="P71" s="44"/>
      <c r="Q71" s="44"/>
      <c r="R71" s="45" t="str">
        <f t="array" ref="R71">IFERROR(INDEX('BANCO DE DADOS'!$C$3:$C1631,MATCH(C71,'BANCO DE DADOS'!$B$3:$B1631,0),0),"")</f>
        <v>CEIB</v>
      </c>
      <c r="S71" s="45" t="s">
        <v>2503</v>
      </c>
      <c r="T71" s="198"/>
      <c r="U71" s="44"/>
      <c r="V71" s="45" t="str">
        <f t="array" ref="V71">IFERROR(INDEX(#REF!,MATCH($Q71,#REF!,0)),"")</f>
        <v/>
      </c>
      <c r="W71" s="45" t="str">
        <f t="array" ref="W71">IFERROR(INDEX(#REF!,MATCH($Q71,#REF!,0)),"")</f>
        <v/>
      </c>
      <c r="X71" s="46" t="str">
        <f t="array" ref="X71">IFERROR(INDEX(#REF!,MATCH($Q71,#REF!,0)),"")</f>
        <v/>
      </c>
      <c r="Y71" s="46" t="str">
        <f t="array" ref="Y71">IFERROR(INDEX(#REF!,MATCH($Q71,#REF!,0)),"")</f>
        <v/>
      </c>
      <c r="Z71" s="46" t="str">
        <f t="array" ref="Z71">IFERROR(INDEX(#REF!,MATCH($Q71,#REF!,0)),"")</f>
        <v/>
      </c>
      <c r="AA71" s="46" t="e">
        <f t="shared" ref="AA71:AA80" si="2">Z71+45</f>
        <v>#VALUE!</v>
      </c>
      <c r="AB71" s="44"/>
      <c r="AC71" s="44"/>
    </row>
    <row r="72" spans="1:29" ht="15.75" hidden="1" customHeight="1">
      <c r="A72" s="47"/>
      <c r="B72" s="47" t="s">
        <v>70</v>
      </c>
      <c r="C72" s="60" t="s">
        <v>1502</v>
      </c>
      <c r="D72" s="49" t="s">
        <v>53</v>
      </c>
      <c r="E72" s="49">
        <v>1</v>
      </c>
      <c r="F72" s="50">
        <v>314157</v>
      </c>
      <c r="G72" s="79" t="s">
        <v>54</v>
      </c>
      <c r="H72" s="87">
        <v>46266</v>
      </c>
      <c r="I72" s="61" t="s">
        <v>101</v>
      </c>
      <c r="J72" s="61" t="s">
        <v>56</v>
      </c>
      <c r="K72" s="61" t="s">
        <v>858</v>
      </c>
      <c r="L72" s="61" t="s">
        <v>91</v>
      </c>
      <c r="M72" s="54" t="s">
        <v>109</v>
      </c>
      <c r="N72" s="56" t="s">
        <v>951</v>
      </c>
      <c r="O72" s="182" t="s">
        <v>60</v>
      </c>
      <c r="P72" s="56"/>
      <c r="Q72" s="56"/>
      <c r="R72" s="57"/>
      <c r="S72" s="57" t="s">
        <v>1502</v>
      </c>
      <c r="T72" s="56"/>
      <c r="U72" s="56"/>
      <c r="V72" s="57" t="str">
        <f t="array" ref="V72">IFERROR(INDEX(#REF!,MATCH($Q72,#REF!,0)),"")</f>
        <v/>
      </c>
      <c r="W72" s="57" t="str">
        <f t="array" ref="W72">IFERROR(INDEX(#REF!,MATCH($Q72,#REF!,0)),"")</f>
        <v/>
      </c>
      <c r="X72" s="58" t="str">
        <f t="array" ref="X72">IFERROR(INDEX(#REF!,MATCH($Q72,#REF!,0)),"")</f>
        <v/>
      </c>
      <c r="Y72" s="58" t="str">
        <f t="array" ref="Y72">IFERROR(INDEX(#REF!,MATCH($Q72,#REF!,0)),"")</f>
        <v/>
      </c>
      <c r="Z72" s="58" t="str">
        <f t="array" ref="Z72">IFERROR(INDEX(#REF!,MATCH($Q72,#REF!,0)),"")</f>
        <v/>
      </c>
      <c r="AA72" s="58" t="e">
        <f t="shared" si="2"/>
        <v>#VALUE!</v>
      </c>
      <c r="AB72" s="56"/>
      <c r="AC72" s="56"/>
    </row>
    <row r="73" spans="1:29" ht="15.75" hidden="1" customHeight="1">
      <c r="A73" s="35"/>
      <c r="B73" s="35" t="s">
        <v>51</v>
      </c>
      <c r="C73" s="36" t="s">
        <v>2504</v>
      </c>
      <c r="D73" s="37" t="s">
        <v>53</v>
      </c>
      <c r="E73" s="37">
        <v>40</v>
      </c>
      <c r="F73" s="38">
        <v>120000</v>
      </c>
      <c r="G73" s="39" t="s">
        <v>54</v>
      </c>
      <c r="H73" s="40">
        <v>46266</v>
      </c>
      <c r="I73" s="41" t="s">
        <v>55</v>
      </c>
      <c r="J73" s="41" t="s">
        <v>56</v>
      </c>
      <c r="K73" s="41" t="s">
        <v>164</v>
      </c>
      <c r="L73" s="41" t="s">
        <v>91</v>
      </c>
      <c r="M73" s="42" t="s">
        <v>148</v>
      </c>
      <c r="N73" s="44" t="s">
        <v>951</v>
      </c>
      <c r="O73" s="44" t="s">
        <v>2452</v>
      </c>
      <c r="P73" s="44"/>
      <c r="Q73" s="44"/>
      <c r="R73" s="45"/>
      <c r="S73" s="45" t="s">
        <v>229</v>
      </c>
      <c r="T73" s="44"/>
      <c r="U73" s="44"/>
      <c r="V73" s="45" t="str">
        <f t="array" ref="V73">IFERROR(INDEX(#REF!,MATCH($Q73,#REF!,0)),"")</f>
        <v/>
      </c>
      <c r="W73" s="45" t="str">
        <f t="array" ref="W73">IFERROR(INDEX(#REF!,MATCH($Q73,#REF!,0)),"")</f>
        <v/>
      </c>
      <c r="X73" s="46" t="str">
        <f t="array" ref="X73">IFERROR(INDEX(#REF!,MATCH($Q73,#REF!,0)),"")</f>
        <v/>
      </c>
      <c r="Y73" s="46" t="str">
        <f t="array" ref="Y73">IFERROR(INDEX(#REF!,MATCH($Q73,#REF!,0)),"")</f>
        <v/>
      </c>
      <c r="Z73" s="46" t="str">
        <f t="array" ref="Z73">IFERROR(INDEX(#REF!,MATCH($Q73,#REF!,0)),"")</f>
        <v/>
      </c>
      <c r="AA73" s="46" t="e">
        <f t="shared" si="2"/>
        <v>#VALUE!</v>
      </c>
      <c r="AB73" s="44"/>
      <c r="AC73" s="44"/>
    </row>
    <row r="74" spans="1:29" ht="15.75" hidden="1" customHeight="1">
      <c r="A74" s="47"/>
      <c r="B74" s="47" t="s">
        <v>861</v>
      </c>
      <c r="C74" s="60" t="s">
        <v>1038</v>
      </c>
      <c r="D74" s="49" t="s">
        <v>53</v>
      </c>
      <c r="E74" s="49">
        <v>5000</v>
      </c>
      <c r="F74" s="50">
        <v>305000</v>
      </c>
      <c r="G74" s="51" t="s">
        <v>66</v>
      </c>
      <c r="H74" s="52">
        <v>46266</v>
      </c>
      <c r="I74" s="53" t="s">
        <v>55</v>
      </c>
      <c r="J74" s="53" t="s">
        <v>56</v>
      </c>
      <c r="K74" s="53" t="s">
        <v>147</v>
      </c>
      <c r="L74" s="53" t="s">
        <v>91</v>
      </c>
      <c r="M74" s="54" t="s">
        <v>2517</v>
      </c>
      <c r="N74" s="56" t="s">
        <v>884</v>
      </c>
      <c r="O74" s="56" t="s">
        <v>60</v>
      </c>
      <c r="P74" s="56"/>
      <c r="Q74" s="56"/>
      <c r="R74" s="57"/>
      <c r="S74" s="57" t="s">
        <v>1038</v>
      </c>
      <c r="T74" s="56"/>
      <c r="U74" s="56"/>
      <c r="V74" s="57" t="str">
        <f t="array" ref="V74">IFERROR(INDEX(#REF!,MATCH($Q74,#REF!,0)),"")</f>
        <v/>
      </c>
      <c r="W74" s="57" t="str">
        <f t="array" ref="W74">IFERROR(INDEX(#REF!,MATCH($Q74,#REF!,0)),"")</f>
        <v/>
      </c>
      <c r="X74" s="58" t="str">
        <f t="array" ref="X74">IFERROR(INDEX(#REF!,MATCH($Q74,#REF!,0)),"")</f>
        <v/>
      </c>
      <c r="Y74" s="58" t="str">
        <f t="array" ref="Y74">IFERROR(INDEX(#REF!,MATCH($Q74,#REF!,0)),"")</f>
        <v/>
      </c>
      <c r="Z74" s="58" t="str">
        <f t="array" ref="Z74">IFERROR(INDEX(#REF!,MATCH($Q74,#REF!,0)),"")</f>
        <v/>
      </c>
      <c r="AA74" s="58" t="e">
        <f t="shared" si="2"/>
        <v>#VALUE!</v>
      </c>
      <c r="AB74" s="56"/>
      <c r="AC74" s="56"/>
    </row>
    <row r="75" spans="1:29" ht="15.75" hidden="1" customHeight="1">
      <c r="A75" s="35" t="s">
        <v>2703</v>
      </c>
      <c r="B75" s="35" t="s">
        <v>64</v>
      </c>
      <c r="C75" s="36" t="s">
        <v>76</v>
      </c>
      <c r="D75" s="37" t="s">
        <v>53</v>
      </c>
      <c r="E75" s="37">
        <v>1</v>
      </c>
      <c r="F75" s="38">
        <v>300000</v>
      </c>
      <c r="G75" s="39" t="s">
        <v>66</v>
      </c>
      <c r="H75" s="40">
        <v>46266</v>
      </c>
      <c r="I75" s="41" t="s">
        <v>55</v>
      </c>
      <c r="J75" s="41" t="s">
        <v>56</v>
      </c>
      <c r="K75" s="41" t="s">
        <v>72</v>
      </c>
      <c r="L75" s="41" t="s">
        <v>58</v>
      </c>
      <c r="M75" s="42" t="s">
        <v>73</v>
      </c>
      <c r="N75" s="44" t="s">
        <v>21</v>
      </c>
      <c r="O75" s="44" t="s">
        <v>60</v>
      </c>
      <c r="P75" s="44"/>
      <c r="Q75" s="44"/>
      <c r="R75" s="45"/>
      <c r="S75" s="45" t="str">
        <f t="array" ref="S75">IFERROR(INDEX('BANCO DE DADOS'!$D$3:$D1631,MATCH(C75,'BANCO DE DADOS'!$B$3:$B1631,0),0),"")</f>
        <v>SERVIÇOS DE UTILIDADE PÚBLICA - TELECOMUNICAÇÕES</v>
      </c>
      <c r="T75" s="44"/>
      <c r="U75" s="44"/>
      <c r="V75" s="45" t="str">
        <f t="array" ref="V75">IFERROR(INDEX(#REF!,MATCH($Q75,#REF!,0)),"")</f>
        <v/>
      </c>
      <c r="W75" s="45" t="str">
        <f t="array" ref="W75">IFERROR(INDEX(#REF!,MATCH($Q75,#REF!,0)),"")</f>
        <v/>
      </c>
      <c r="X75" s="46" t="str">
        <f t="array" ref="X75">IFERROR(INDEX(#REF!,MATCH($Q75,#REF!,0)),"")</f>
        <v/>
      </c>
      <c r="Y75" s="46" t="str">
        <f t="array" ref="Y75">IFERROR(INDEX(#REF!,MATCH($Q75,#REF!,0)),"")</f>
        <v/>
      </c>
      <c r="Z75" s="46" t="str">
        <f t="array" ref="Z75">IFERROR(INDEX(#REF!,MATCH($Q75,#REF!,0)),"")</f>
        <v/>
      </c>
      <c r="AA75" s="46" t="e">
        <f t="shared" si="2"/>
        <v>#VALUE!</v>
      </c>
      <c r="AB75" s="44"/>
      <c r="AC75" s="44"/>
    </row>
    <row r="76" spans="1:29" ht="15.75" hidden="1" customHeight="1">
      <c r="A76" s="47" t="s">
        <v>1799</v>
      </c>
      <c r="B76" s="47" t="s">
        <v>1504</v>
      </c>
      <c r="C76" s="60" t="s">
        <v>1505</v>
      </c>
      <c r="D76" s="49" t="s">
        <v>53</v>
      </c>
      <c r="E76" s="49">
        <v>1</v>
      </c>
      <c r="F76" s="50">
        <v>298000</v>
      </c>
      <c r="G76" s="51" t="s">
        <v>54</v>
      </c>
      <c r="H76" s="52">
        <v>46174</v>
      </c>
      <c r="I76" s="53" t="s">
        <v>101</v>
      </c>
      <c r="J76" s="53" t="s">
        <v>56</v>
      </c>
      <c r="K76" s="53" t="s">
        <v>858</v>
      </c>
      <c r="L76" s="53" t="s">
        <v>58</v>
      </c>
      <c r="M76" s="54" t="s">
        <v>2498</v>
      </c>
      <c r="N76" s="56" t="s">
        <v>951</v>
      </c>
      <c r="O76" s="182" t="s">
        <v>60</v>
      </c>
      <c r="P76" s="56"/>
      <c r="Q76" s="56"/>
      <c r="R76" s="57" t="str">
        <f t="array" ref="R76">IFERROR(INDEX('BANCO DE DADOS'!$C$3:$C1631,MATCH(C76,'BANCO DE DADOS'!$B$3:$B1631,0),0),"")</f>
        <v/>
      </c>
      <c r="S76" s="57" t="s">
        <v>1506</v>
      </c>
      <c r="T76" s="56"/>
      <c r="U76" s="56"/>
      <c r="V76" s="57" t="str">
        <f t="array" ref="V76">IFERROR(INDEX(#REF!,MATCH($Q76,#REF!,0)),"")</f>
        <v/>
      </c>
      <c r="W76" s="57" t="str">
        <f t="array" ref="W76">IFERROR(INDEX(#REF!,MATCH($Q76,#REF!,0)),"")</f>
        <v/>
      </c>
      <c r="X76" s="58" t="str">
        <f t="array" ref="X76">IFERROR(INDEX(#REF!,MATCH($Q76,#REF!,0)),"")</f>
        <v/>
      </c>
      <c r="Y76" s="58" t="str">
        <f t="array" ref="Y76">IFERROR(INDEX(#REF!,MATCH($Q76,#REF!,0)),"")</f>
        <v/>
      </c>
      <c r="Z76" s="58" t="str">
        <f t="array" ref="Z76">IFERROR(INDEX(#REF!,MATCH($Q76,#REF!,0)),"")</f>
        <v/>
      </c>
      <c r="AA76" s="58" t="e">
        <f t="shared" si="2"/>
        <v>#VALUE!</v>
      </c>
      <c r="AB76" s="56"/>
      <c r="AC76" s="56"/>
    </row>
    <row r="77" spans="1:29" ht="15.75" hidden="1" customHeight="1">
      <c r="A77" s="35" t="s">
        <v>2691</v>
      </c>
      <c r="B77" s="35" t="s">
        <v>1407</v>
      </c>
      <c r="C77" s="36" t="s">
        <v>1498</v>
      </c>
      <c r="D77" s="37" t="s">
        <v>53</v>
      </c>
      <c r="E77" s="37">
        <v>8</v>
      </c>
      <c r="F77" s="38">
        <v>281792</v>
      </c>
      <c r="G77" s="39" t="s">
        <v>54</v>
      </c>
      <c r="H77" s="40"/>
      <c r="I77" s="41" t="s">
        <v>101</v>
      </c>
      <c r="J77" s="41"/>
      <c r="K77" s="41"/>
      <c r="L77" s="41"/>
      <c r="M77" s="42"/>
      <c r="N77" s="44" t="s">
        <v>951</v>
      </c>
      <c r="O77" s="183" t="s">
        <v>60</v>
      </c>
      <c r="P77" s="44"/>
      <c r="Q77" s="44"/>
      <c r="R77" s="45"/>
      <c r="S77" s="45"/>
      <c r="T77" s="44"/>
      <c r="U77" s="44"/>
      <c r="V77" s="45" t="str">
        <f t="array" ref="V77">IFERROR(INDEX(#REF!,MATCH($Q77,#REF!,0)),"")</f>
        <v/>
      </c>
      <c r="W77" s="45" t="str">
        <f t="array" ref="W77">IFERROR(INDEX(#REF!,MATCH($Q77,#REF!,0)),"")</f>
        <v/>
      </c>
      <c r="X77" s="46" t="str">
        <f t="array" ref="X77">IFERROR(INDEX(#REF!,MATCH($Q77,#REF!,0)),"")</f>
        <v/>
      </c>
      <c r="Y77" s="46" t="str">
        <f t="array" ref="Y77">IFERROR(INDEX(#REF!,MATCH($Q77,#REF!,0)),"")</f>
        <v/>
      </c>
      <c r="Z77" s="46" t="str">
        <f t="array" ref="Z77">IFERROR(INDEX(#REF!,MATCH($Q77,#REF!,0)),"")</f>
        <v/>
      </c>
      <c r="AA77" s="46" t="e">
        <f t="shared" si="2"/>
        <v>#VALUE!</v>
      </c>
      <c r="AB77" s="44"/>
      <c r="AC77" s="44"/>
    </row>
    <row r="78" spans="1:29" ht="15.75" hidden="1" customHeight="1">
      <c r="A78" s="47"/>
      <c r="B78" s="47" t="s">
        <v>64</v>
      </c>
      <c r="C78" s="60" t="s">
        <v>1707</v>
      </c>
      <c r="D78" s="49" t="s">
        <v>53</v>
      </c>
      <c r="E78" s="49">
        <v>1</v>
      </c>
      <c r="F78" s="50">
        <v>280000</v>
      </c>
      <c r="G78" s="51" t="s">
        <v>54</v>
      </c>
      <c r="H78" s="52">
        <v>46266</v>
      </c>
      <c r="I78" s="53" t="s">
        <v>55</v>
      </c>
      <c r="J78" s="53" t="s">
        <v>56</v>
      </c>
      <c r="K78" s="53" t="s">
        <v>83</v>
      </c>
      <c r="L78" s="53" t="s">
        <v>91</v>
      </c>
      <c r="M78" s="54" t="s">
        <v>2534</v>
      </c>
      <c r="N78" s="56" t="s">
        <v>951</v>
      </c>
      <c r="O78" s="56" t="s">
        <v>60</v>
      </c>
      <c r="P78" s="56"/>
      <c r="Q78" s="56"/>
      <c r="R78" s="57"/>
      <c r="S78" s="57" t="s">
        <v>1707</v>
      </c>
      <c r="T78" s="56"/>
      <c r="U78" s="56"/>
      <c r="V78" s="57" t="str">
        <f t="array" ref="V78">IFERROR(INDEX(#REF!,MATCH($Q78,#REF!,0)),"")</f>
        <v/>
      </c>
      <c r="W78" s="57" t="str">
        <f t="array" ref="W78">IFERROR(INDEX(#REF!,MATCH($Q78,#REF!,0)),"")</f>
        <v/>
      </c>
      <c r="X78" s="58" t="str">
        <f t="array" ref="X78">IFERROR(INDEX(#REF!,MATCH($Q78,#REF!,0)),"")</f>
        <v/>
      </c>
      <c r="Y78" s="58" t="str">
        <f t="array" ref="Y78">IFERROR(INDEX(#REF!,MATCH($Q78,#REF!,0)),"")</f>
        <v/>
      </c>
      <c r="Z78" s="58" t="str">
        <f t="array" ref="Z78">IFERROR(INDEX(#REF!,MATCH($Q78,#REF!,0)),"")</f>
        <v/>
      </c>
      <c r="AA78" s="58" t="e">
        <f t="shared" si="2"/>
        <v>#VALUE!</v>
      </c>
      <c r="AB78" s="56"/>
      <c r="AC78" s="56"/>
    </row>
    <row r="79" spans="1:29" ht="15.75" hidden="1" customHeight="1">
      <c r="A79" s="35"/>
      <c r="B79" s="35" t="s">
        <v>848</v>
      </c>
      <c r="C79" s="36" t="s">
        <v>985</v>
      </c>
      <c r="D79" s="37" t="s">
        <v>53</v>
      </c>
      <c r="E79" s="37"/>
      <c r="F79" s="38">
        <v>273820.52</v>
      </c>
      <c r="G79" s="39" t="s">
        <v>54</v>
      </c>
      <c r="H79" s="40"/>
      <c r="I79" s="41" t="s">
        <v>55</v>
      </c>
      <c r="J79" s="41"/>
      <c r="K79" s="41"/>
      <c r="L79" s="41"/>
      <c r="M79" s="42"/>
      <c r="N79" s="44" t="s">
        <v>884</v>
      </c>
      <c r="O79" s="44" t="s">
        <v>60</v>
      </c>
      <c r="P79" s="44"/>
      <c r="Q79" s="44"/>
      <c r="R79" s="45"/>
      <c r="S79" s="45" t="s">
        <v>987</v>
      </c>
      <c r="T79" s="44"/>
      <c r="U79" s="44"/>
      <c r="V79" s="45" t="str">
        <f t="array" ref="V79">IFERROR(INDEX(#REF!,MATCH($Q79,#REF!,0)),"")</f>
        <v/>
      </c>
      <c r="W79" s="45" t="str">
        <f t="array" ref="W79">IFERROR(INDEX(#REF!,MATCH($Q79,#REF!,0)),"")</f>
        <v/>
      </c>
      <c r="X79" s="46" t="str">
        <f t="array" ref="X79">IFERROR(INDEX(#REF!,MATCH($Q79,#REF!,0)),"")</f>
        <v/>
      </c>
      <c r="Y79" s="46" t="str">
        <f t="array" ref="Y79">IFERROR(INDEX(#REF!,MATCH($Q79,#REF!,0)),"")</f>
        <v/>
      </c>
      <c r="Z79" s="46" t="str">
        <f t="array" ref="Z79">IFERROR(INDEX(#REF!,MATCH($Q79,#REF!,0)),"")</f>
        <v/>
      </c>
      <c r="AA79" s="46" t="e">
        <f t="shared" si="2"/>
        <v>#VALUE!</v>
      </c>
      <c r="AB79" s="44"/>
      <c r="AC79" s="44"/>
    </row>
    <row r="80" spans="1:29" ht="15.75" hidden="1" customHeight="1">
      <c r="A80" s="184"/>
      <c r="B80" s="184" t="s">
        <v>894</v>
      </c>
      <c r="C80" s="185" t="s">
        <v>895</v>
      </c>
      <c r="D80" s="186" t="s">
        <v>53</v>
      </c>
      <c r="E80" s="186">
        <v>6</v>
      </c>
      <c r="F80" s="187">
        <v>270000</v>
      </c>
      <c r="G80" s="188" t="s">
        <v>54</v>
      </c>
      <c r="H80" s="189">
        <v>46143</v>
      </c>
      <c r="I80" s="190" t="s">
        <v>101</v>
      </c>
      <c r="J80" s="190" t="s">
        <v>56</v>
      </c>
      <c r="K80" s="190" t="s">
        <v>858</v>
      </c>
      <c r="L80" s="190" t="s">
        <v>91</v>
      </c>
      <c r="M80" s="191" t="s">
        <v>2451</v>
      </c>
      <c r="N80" s="192" t="s">
        <v>884</v>
      </c>
      <c r="O80" s="56" t="s">
        <v>60</v>
      </c>
      <c r="P80" s="56"/>
      <c r="Q80" s="56"/>
      <c r="R80" s="57" t="str">
        <f t="array" ref="R80">IFERROR(INDEX('BANCO DE DADOS'!$C$3:$C1631,MATCH(C80,'BANCO DE DADOS'!$B$3:$B1631,0),0),"")</f>
        <v xml:space="preserve">DOP - </v>
      </c>
      <c r="S80" s="57" t="str">
        <f t="array" ref="S80">IFERROR(INDEX('BANCO DE DADOS'!$D$3:$D1631,MATCH(C80,'BANCO DE DADOS'!$B$3:$B1631,0),0),"")</f>
        <v>KIT DE BOMBA PARA CAMINHONETE PARA COMBATE A INCÊNDIO FLORESTAL</v>
      </c>
      <c r="T80" s="56"/>
      <c r="U80" s="56"/>
      <c r="V80" s="57" t="str">
        <f t="array" ref="V80">IFERROR(INDEX(#REF!,MATCH($Q80,#REF!,0)),"")</f>
        <v/>
      </c>
      <c r="W80" s="57" t="str">
        <f t="array" ref="W80">IFERROR(INDEX(#REF!,MATCH($Q80,#REF!,0)),"")</f>
        <v/>
      </c>
      <c r="X80" s="58" t="str">
        <f t="array" ref="X80">IFERROR(INDEX(#REF!,MATCH($Q80,#REF!,0)),"")</f>
        <v/>
      </c>
      <c r="Y80" s="58" t="str">
        <f t="array" ref="Y80">IFERROR(INDEX(#REF!,MATCH($Q80,#REF!,0)),"")</f>
        <v/>
      </c>
      <c r="Z80" s="58" t="str">
        <f t="array" ref="Z80">IFERROR(INDEX(#REF!,MATCH($Q80,#REF!,0)),"")</f>
        <v/>
      </c>
      <c r="AA80" s="58" t="e">
        <f t="shared" si="2"/>
        <v>#VALUE!</v>
      </c>
      <c r="AB80" s="56"/>
      <c r="AC80" s="56"/>
    </row>
    <row r="81" spans="1:29" ht="15.75" hidden="1" customHeight="1">
      <c r="A81" s="35"/>
      <c r="B81" s="35" t="s">
        <v>861</v>
      </c>
      <c r="C81" s="36" t="s">
        <v>971</v>
      </c>
      <c r="D81" s="37"/>
      <c r="E81" s="37">
        <v>5</v>
      </c>
      <c r="F81" s="38">
        <v>250000</v>
      </c>
      <c r="G81" s="39"/>
      <c r="H81" s="40"/>
      <c r="I81" s="41" t="s">
        <v>101</v>
      </c>
      <c r="J81" s="41"/>
      <c r="K81" s="41"/>
      <c r="L81" s="41"/>
      <c r="M81" s="42"/>
      <c r="N81" s="44" t="s">
        <v>884</v>
      </c>
      <c r="O81" s="44" t="s">
        <v>60</v>
      </c>
      <c r="P81" s="44"/>
      <c r="Q81" s="44"/>
      <c r="R81" s="45"/>
      <c r="S81" s="45"/>
      <c r="T81" s="44"/>
      <c r="U81" s="44"/>
      <c r="V81" s="45"/>
      <c r="W81" s="45"/>
      <c r="X81" s="46"/>
      <c r="Y81" s="46"/>
      <c r="Z81" s="46"/>
      <c r="AA81" s="46"/>
      <c r="AB81" s="44"/>
      <c r="AC81" s="44"/>
    </row>
    <row r="82" spans="1:29" ht="15.75" hidden="1" customHeight="1">
      <c r="A82" s="184"/>
      <c r="B82" s="184" t="s">
        <v>1049</v>
      </c>
      <c r="C82" s="185" t="s">
        <v>2357</v>
      </c>
      <c r="D82" s="186" t="s">
        <v>53</v>
      </c>
      <c r="E82" s="186">
        <v>500</v>
      </c>
      <c r="F82" s="187">
        <v>238500</v>
      </c>
      <c r="G82" s="188" t="s">
        <v>54</v>
      </c>
      <c r="H82" s="189">
        <v>46266</v>
      </c>
      <c r="I82" s="190" t="s">
        <v>55</v>
      </c>
      <c r="J82" s="190" t="s">
        <v>56</v>
      </c>
      <c r="K82" s="190" t="s">
        <v>2358</v>
      </c>
      <c r="L82" s="190" t="s">
        <v>91</v>
      </c>
      <c r="M82" s="191" t="s">
        <v>2451</v>
      </c>
      <c r="N82" s="192" t="s">
        <v>951</v>
      </c>
      <c r="O82" s="56" t="s">
        <v>60</v>
      </c>
      <c r="P82" s="56"/>
      <c r="Q82" s="56"/>
      <c r="R82" s="57" t="str">
        <f t="array" ref="R82">IFERROR(INDEX('BANCO DE DADOS'!$C$3:$C1631,MATCH(C82,'BANCO DE DADOS'!$B$3:$B1631,0),0),"")</f>
        <v>DOP - EPI INCENDIO ESTRUTURAL</v>
      </c>
      <c r="S82" s="57" t="str">
        <f t="array" ref="S82">IFERROR(INDEX('BANCO DE DADOS'!$D$3:$D1631,MATCH(C82,'BANCO DE DADOS'!$B$3:$B1631,0),0),"")</f>
        <v>COMPRA DE EQUIPAMENTOS DE PROTEÇÃO PESSOAL ESPECIALIZADO</v>
      </c>
      <c r="T82" s="56"/>
      <c r="U82" s="56"/>
      <c r="V82" s="57" t="str">
        <f t="array" ref="V82">IFERROR(INDEX(#REF!,MATCH($Q82,#REF!,0)),"")</f>
        <v/>
      </c>
      <c r="W82" s="57" t="str">
        <f t="array" ref="W82">IFERROR(INDEX(#REF!,MATCH($Q82,#REF!,0)),"")</f>
        <v/>
      </c>
      <c r="X82" s="58" t="str">
        <f t="array" ref="X82">IFERROR(INDEX(#REF!,MATCH($Q82,#REF!,0)),"")</f>
        <v/>
      </c>
      <c r="Y82" s="58" t="str">
        <f t="array" ref="Y82">IFERROR(INDEX(#REF!,MATCH($Q82,#REF!,0)),"")</f>
        <v/>
      </c>
      <c r="Z82" s="58" t="str">
        <f t="array" ref="Z82">IFERROR(INDEX(#REF!,MATCH($Q82,#REF!,0)),"")</f>
        <v/>
      </c>
      <c r="AA82" s="58" t="e">
        <f>Z82+45</f>
        <v>#VALUE!</v>
      </c>
      <c r="AB82" s="56"/>
      <c r="AC82" s="56"/>
    </row>
    <row r="83" spans="1:29" ht="15.75" hidden="1" customHeight="1">
      <c r="A83" s="167"/>
      <c r="B83" s="167" t="s">
        <v>1407</v>
      </c>
      <c r="C83" s="168" t="s">
        <v>1725</v>
      </c>
      <c r="D83" s="176" t="s">
        <v>53</v>
      </c>
      <c r="E83" s="176"/>
      <c r="F83" s="177">
        <v>234146.56</v>
      </c>
      <c r="G83" s="178" t="s">
        <v>54</v>
      </c>
      <c r="H83" s="179"/>
      <c r="I83" s="180" t="s">
        <v>101</v>
      </c>
      <c r="J83" s="180" t="s">
        <v>56</v>
      </c>
      <c r="K83" s="180"/>
      <c r="L83" s="180"/>
      <c r="M83" s="181"/>
      <c r="N83" s="175" t="s">
        <v>951</v>
      </c>
      <c r="O83" s="183" t="s">
        <v>60</v>
      </c>
      <c r="P83" s="44"/>
      <c r="Q83" s="44"/>
      <c r="R83" s="45"/>
      <c r="S83" s="45" t="s">
        <v>1726</v>
      </c>
      <c r="T83" s="44" t="s">
        <v>1727</v>
      </c>
      <c r="U83" s="44"/>
      <c r="V83" s="45"/>
      <c r="W83" s="45"/>
      <c r="X83" s="46"/>
      <c r="Y83" s="46"/>
      <c r="Z83" s="46"/>
      <c r="AA83" s="46"/>
      <c r="AB83" s="44"/>
      <c r="AC83" s="44"/>
    </row>
    <row r="84" spans="1:29" ht="15.75" hidden="1" customHeight="1">
      <c r="A84" s="47"/>
      <c r="B84" s="47" t="s">
        <v>51</v>
      </c>
      <c r="C84" s="60" t="s">
        <v>1149</v>
      </c>
      <c r="D84" s="49" t="s">
        <v>1439</v>
      </c>
      <c r="E84" s="49">
        <v>2000</v>
      </c>
      <c r="F84" s="50">
        <v>80000</v>
      </c>
      <c r="G84" s="51" t="s">
        <v>54</v>
      </c>
      <c r="H84" s="52">
        <v>46266</v>
      </c>
      <c r="I84" s="53" t="s">
        <v>55</v>
      </c>
      <c r="J84" s="53" t="s">
        <v>56</v>
      </c>
      <c r="K84" s="53" t="s">
        <v>164</v>
      </c>
      <c r="L84" s="53" t="s">
        <v>91</v>
      </c>
      <c r="M84" s="54" t="s">
        <v>148</v>
      </c>
      <c r="N84" s="56" t="s">
        <v>951</v>
      </c>
      <c r="O84" s="56" t="s">
        <v>2452</v>
      </c>
      <c r="P84" s="56"/>
      <c r="Q84" s="56"/>
      <c r="R84" s="57"/>
      <c r="S84" s="57" t="s">
        <v>410</v>
      </c>
      <c r="T84" s="56"/>
      <c r="U84" s="56"/>
      <c r="V84" s="57" t="str">
        <f t="array" ref="V84">IFERROR(INDEX(#REF!,MATCH($Q84,#REF!,0)),"")</f>
        <v/>
      </c>
      <c r="W84" s="57" t="str">
        <f t="array" ref="W84">IFERROR(INDEX(#REF!,MATCH($Q84,#REF!,0)),"")</f>
        <v/>
      </c>
      <c r="X84" s="58" t="str">
        <f t="array" ref="X84">IFERROR(INDEX(#REF!,MATCH($Q84,#REF!,0)),"")</f>
        <v/>
      </c>
      <c r="Y84" s="58" t="str">
        <f t="array" ref="Y84">IFERROR(INDEX(#REF!,MATCH($Q84,#REF!,0)),"")</f>
        <v/>
      </c>
      <c r="Z84" s="58" t="str">
        <f t="array" ref="Z84">IFERROR(INDEX(#REF!,MATCH($Q84,#REF!,0)),"")</f>
        <v/>
      </c>
      <c r="AA84" s="58" t="e">
        <f t="shared" ref="AA84:AA89" si="3">Z84+45</f>
        <v>#VALUE!</v>
      </c>
      <c r="AB84" s="56"/>
      <c r="AC84" s="56"/>
    </row>
    <row r="85" spans="1:29" ht="15.75" hidden="1" customHeight="1">
      <c r="A85" s="35"/>
      <c r="B85" s="35" t="s">
        <v>861</v>
      </c>
      <c r="C85" s="36" t="s">
        <v>1040</v>
      </c>
      <c r="D85" s="37" t="s">
        <v>53</v>
      </c>
      <c r="E85" s="37">
        <v>5000</v>
      </c>
      <c r="F85" s="38">
        <v>225000</v>
      </c>
      <c r="G85" s="39" t="s">
        <v>66</v>
      </c>
      <c r="H85" s="40">
        <v>46266</v>
      </c>
      <c r="I85" s="41" t="s">
        <v>55</v>
      </c>
      <c r="J85" s="41" t="s">
        <v>56</v>
      </c>
      <c r="K85" s="41" t="s">
        <v>147</v>
      </c>
      <c r="L85" s="41" t="s">
        <v>91</v>
      </c>
      <c r="M85" s="42" t="s">
        <v>2486</v>
      </c>
      <c r="N85" s="44" t="s">
        <v>884</v>
      </c>
      <c r="O85" s="44" t="s">
        <v>60</v>
      </c>
      <c r="P85" s="44"/>
      <c r="Q85" s="44"/>
      <c r="R85" s="45" t="str">
        <f t="array" ref="R85">IFERROR(INDEX('BANCO DE DADOS'!$C$3:$C1631,MATCH(C85,'BANCO DE DADOS'!$B$3:$B1631,0),0),"")</f>
        <v>CEPDEC</v>
      </c>
      <c r="S85" s="45" t="s">
        <v>1040</v>
      </c>
      <c r="T85" s="44"/>
      <c r="U85" s="44"/>
      <c r="V85" s="45" t="str">
        <f t="array" ref="V85">IFERROR(INDEX(#REF!,MATCH($Q85,#REF!,0)),"")</f>
        <v/>
      </c>
      <c r="W85" s="45" t="str">
        <f t="array" ref="W85">IFERROR(INDEX(#REF!,MATCH($Q85,#REF!,0)),"")</f>
        <v/>
      </c>
      <c r="X85" s="46" t="str">
        <f t="array" ref="X85">IFERROR(INDEX(#REF!,MATCH($Q85,#REF!,0)),"")</f>
        <v/>
      </c>
      <c r="Y85" s="46" t="str">
        <f t="array" ref="Y85">IFERROR(INDEX(#REF!,MATCH($Q85,#REF!,0)),"")</f>
        <v/>
      </c>
      <c r="Z85" s="46" t="str">
        <f t="array" ref="Z85">IFERROR(INDEX(#REF!,MATCH($Q85,#REF!,0)),"")</f>
        <v/>
      </c>
      <c r="AA85" s="46" t="e">
        <f t="shared" si="3"/>
        <v>#VALUE!</v>
      </c>
      <c r="AB85" s="44"/>
      <c r="AC85" s="44"/>
    </row>
    <row r="86" spans="1:29" ht="15.75" hidden="1" customHeight="1">
      <c r="A86" s="47" t="s">
        <v>1663</v>
      </c>
      <c r="B86" s="47" t="s">
        <v>51</v>
      </c>
      <c r="C86" s="60" t="s">
        <v>1672</v>
      </c>
      <c r="D86" s="49" t="s">
        <v>53</v>
      </c>
      <c r="E86" s="49">
        <v>4</v>
      </c>
      <c r="F86" s="50">
        <v>210000</v>
      </c>
      <c r="G86" s="51" t="s">
        <v>54</v>
      </c>
      <c r="H86" s="52">
        <v>46266</v>
      </c>
      <c r="I86" s="53" t="s">
        <v>55</v>
      </c>
      <c r="J86" s="53" t="s">
        <v>56</v>
      </c>
      <c r="K86" s="53" t="s">
        <v>83</v>
      </c>
      <c r="L86" s="53" t="s">
        <v>91</v>
      </c>
      <c r="M86" s="54" t="s">
        <v>2534</v>
      </c>
      <c r="N86" s="56" t="s">
        <v>951</v>
      </c>
      <c r="O86" s="56" t="s">
        <v>60</v>
      </c>
      <c r="P86" s="56"/>
      <c r="Q86" s="56"/>
      <c r="R86" s="57"/>
      <c r="S86" s="57" t="s">
        <v>1673</v>
      </c>
      <c r="T86" s="56"/>
      <c r="U86" s="56"/>
      <c r="V86" s="57" t="str">
        <f t="array" ref="V86">IFERROR(INDEX(#REF!,MATCH($Q86,#REF!,0)),"")</f>
        <v/>
      </c>
      <c r="W86" s="57" t="str">
        <f t="array" ref="W86">IFERROR(INDEX(#REF!,MATCH($Q86,#REF!,0)),"")</f>
        <v/>
      </c>
      <c r="X86" s="58" t="str">
        <f t="array" ref="X86">IFERROR(INDEX(#REF!,MATCH($Q86,#REF!,0)),"")</f>
        <v/>
      </c>
      <c r="Y86" s="58" t="str">
        <f t="array" ref="Y86">IFERROR(INDEX(#REF!,MATCH($Q86,#REF!,0)),"")</f>
        <v/>
      </c>
      <c r="Z86" s="58" t="str">
        <f t="array" ref="Z86">IFERROR(INDEX(#REF!,MATCH($Q86,#REF!,0)),"")</f>
        <v/>
      </c>
      <c r="AA86" s="58" t="e">
        <f t="shared" si="3"/>
        <v>#VALUE!</v>
      </c>
      <c r="AB86" s="56"/>
      <c r="AC86" s="56"/>
    </row>
    <row r="87" spans="1:29" ht="15.75" hidden="1" customHeight="1">
      <c r="A87" s="35" t="s">
        <v>2704</v>
      </c>
      <c r="B87" s="35" t="s">
        <v>106</v>
      </c>
      <c r="C87" s="36" t="s">
        <v>140</v>
      </c>
      <c r="D87" s="37" t="s">
        <v>141</v>
      </c>
      <c r="E87" s="37">
        <v>1</v>
      </c>
      <c r="F87" s="38">
        <v>200000</v>
      </c>
      <c r="G87" s="39" t="s">
        <v>66</v>
      </c>
      <c r="H87" s="40">
        <v>46266</v>
      </c>
      <c r="I87" s="41" t="s">
        <v>55</v>
      </c>
      <c r="J87" s="41" t="s">
        <v>56</v>
      </c>
      <c r="K87" s="41" t="s">
        <v>142</v>
      </c>
      <c r="L87" s="41" t="s">
        <v>58</v>
      </c>
      <c r="M87" s="42" t="s">
        <v>109</v>
      </c>
      <c r="N87" s="44" t="s">
        <v>21</v>
      </c>
      <c r="O87" s="44" t="s">
        <v>60</v>
      </c>
      <c r="P87" s="44"/>
      <c r="Q87" s="44"/>
      <c r="R87" s="45"/>
      <c r="S87" s="45" t="str">
        <f t="array" ref="S87">IFERROR(INDEX('BANCO DE DADOS'!$D$3:$D1631,MATCH(C87,'BANCO DE DADOS'!$B$3:$B1631,0),0),"")</f>
        <v>SERVIÇOS DE TRANSPORTE AÉREO</v>
      </c>
      <c r="T87" s="44"/>
      <c r="U87" s="44"/>
      <c r="V87" s="45" t="str">
        <f t="array" ref="V87">IFERROR(INDEX(#REF!,MATCH($Q87,#REF!,0)),"")</f>
        <v/>
      </c>
      <c r="W87" s="45" t="str">
        <f t="array" ref="W87">IFERROR(INDEX(#REF!,MATCH($Q87,#REF!,0)),"")</f>
        <v/>
      </c>
      <c r="X87" s="46" t="str">
        <f t="array" ref="X87">IFERROR(INDEX(#REF!,MATCH($Q87,#REF!,0)),"")</f>
        <v/>
      </c>
      <c r="Y87" s="46" t="str">
        <f t="array" ref="Y87">IFERROR(INDEX(#REF!,MATCH($Q87,#REF!,0)),"")</f>
        <v/>
      </c>
      <c r="Z87" s="46" t="str">
        <f t="array" ref="Z87">IFERROR(INDEX(#REF!,MATCH($Q87,#REF!,0)),"")</f>
        <v/>
      </c>
      <c r="AA87" s="46" t="e">
        <f t="shared" si="3"/>
        <v>#VALUE!</v>
      </c>
      <c r="AB87" s="44"/>
      <c r="AC87" s="44"/>
    </row>
    <row r="88" spans="1:29" ht="15.75" hidden="1" customHeight="1">
      <c r="A88" s="184"/>
      <c r="B88" s="184" t="s">
        <v>70</v>
      </c>
      <c r="C88" s="185" t="s">
        <v>2505</v>
      </c>
      <c r="D88" s="186" t="s">
        <v>53</v>
      </c>
      <c r="E88" s="186">
        <v>12</v>
      </c>
      <c r="F88" s="187">
        <v>120000</v>
      </c>
      <c r="G88" s="188" t="s">
        <v>54</v>
      </c>
      <c r="H88" s="189">
        <v>46266</v>
      </c>
      <c r="I88" s="190" t="s">
        <v>55</v>
      </c>
      <c r="J88" s="190" t="s">
        <v>56</v>
      </c>
      <c r="K88" s="190" t="s">
        <v>83</v>
      </c>
      <c r="L88" s="190" t="s">
        <v>91</v>
      </c>
      <c r="M88" s="191" t="s">
        <v>2451</v>
      </c>
      <c r="N88" s="192" t="s">
        <v>951</v>
      </c>
      <c r="O88" s="56" t="s">
        <v>2452</v>
      </c>
      <c r="P88" s="56"/>
      <c r="Q88" s="56"/>
      <c r="R88" s="57">
        <f t="array" ref="R88">IFERROR(INDEX('BANCO DE DADOS'!$C$3:$C1631,MATCH(C88,'BANCO DE DADOS'!$B$3:$B1631,0),0),"")</f>
        <v>0</v>
      </c>
      <c r="S88" s="57" t="str">
        <f t="array" ref="S88">IFERROR(INDEX('BANCO DE DADOS'!$D$3:$D1631,MATCH(C88,'BANCO DE DADOS'!$B$3:$B1631,0),0),"")</f>
        <v>SERVIÇOS DE CAPACITAÇÃO E TREINAMENTO</v>
      </c>
      <c r="T88" s="56"/>
      <c r="U88" s="56"/>
      <c r="V88" s="57" t="str">
        <f t="array" ref="V88">IFERROR(INDEX(#REF!,MATCH($Q88,#REF!,0)),"")</f>
        <v/>
      </c>
      <c r="W88" s="57" t="str">
        <f t="array" ref="W88">IFERROR(INDEX(#REF!,MATCH($Q88,#REF!,0)),"")</f>
        <v/>
      </c>
      <c r="X88" s="58" t="str">
        <f t="array" ref="X88">IFERROR(INDEX(#REF!,MATCH($Q88,#REF!,0)),"")</f>
        <v/>
      </c>
      <c r="Y88" s="58" t="str">
        <f t="array" ref="Y88">IFERROR(INDEX(#REF!,MATCH($Q88,#REF!,0)),"")</f>
        <v/>
      </c>
      <c r="Z88" s="58" t="str">
        <f t="array" ref="Z88">IFERROR(INDEX(#REF!,MATCH($Q88,#REF!,0)),"")</f>
        <v/>
      </c>
      <c r="AA88" s="58" t="e">
        <f t="shared" si="3"/>
        <v>#VALUE!</v>
      </c>
      <c r="AB88" s="56"/>
      <c r="AC88" s="56"/>
    </row>
    <row r="89" spans="1:29" ht="15.75" hidden="1" customHeight="1">
      <c r="A89" s="35" t="s">
        <v>1756</v>
      </c>
      <c r="B89" s="35" t="s">
        <v>1560</v>
      </c>
      <c r="C89" s="36" t="s">
        <v>1588</v>
      </c>
      <c r="D89" s="37" t="s">
        <v>53</v>
      </c>
      <c r="E89" s="37">
        <v>1</v>
      </c>
      <c r="F89" s="38">
        <v>200000</v>
      </c>
      <c r="G89" s="39" t="s">
        <v>54</v>
      </c>
      <c r="H89" s="40">
        <v>46266</v>
      </c>
      <c r="I89" s="41" t="s">
        <v>101</v>
      </c>
      <c r="J89" s="41" t="s">
        <v>56</v>
      </c>
      <c r="K89" s="41" t="s">
        <v>864</v>
      </c>
      <c r="L89" s="41" t="s">
        <v>84</v>
      </c>
      <c r="M89" s="42" t="s">
        <v>2534</v>
      </c>
      <c r="N89" s="44" t="s">
        <v>951</v>
      </c>
      <c r="O89" s="183" t="s">
        <v>60</v>
      </c>
      <c r="P89" s="44"/>
      <c r="Q89" s="44"/>
      <c r="R89" s="45"/>
      <c r="S89" s="45" t="s">
        <v>1589</v>
      </c>
      <c r="T89" s="44"/>
      <c r="U89" s="44"/>
      <c r="V89" s="45" t="str">
        <f t="array" ref="V89">IFERROR(INDEX(#REF!,MATCH($Q89,#REF!,0)),"")</f>
        <v/>
      </c>
      <c r="W89" s="45" t="str">
        <f t="array" ref="W89">IFERROR(INDEX(#REF!,MATCH($Q89,#REF!,0)),"")</f>
        <v/>
      </c>
      <c r="X89" s="46" t="str">
        <f t="array" ref="X89">IFERROR(INDEX(#REF!,MATCH($Q89,#REF!,0)),"")</f>
        <v/>
      </c>
      <c r="Y89" s="46" t="str">
        <f t="array" ref="Y89">IFERROR(INDEX(#REF!,MATCH($Q89,#REF!,0)),"")</f>
        <v/>
      </c>
      <c r="Z89" s="46" t="str">
        <f t="array" ref="Z89">IFERROR(INDEX(#REF!,MATCH($Q89,#REF!,0)),"")</f>
        <v/>
      </c>
      <c r="AA89" s="46" t="e">
        <f t="shared" si="3"/>
        <v>#VALUE!</v>
      </c>
      <c r="AB89" s="44"/>
      <c r="AC89" s="44"/>
    </row>
    <row r="90" spans="1:29" ht="15.75" hidden="1" customHeight="1">
      <c r="A90" s="47" t="s">
        <v>1747</v>
      </c>
      <c r="B90" s="47" t="s">
        <v>1560</v>
      </c>
      <c r="C90" s="56" t="s">
        <v>1561</v>
      </c>
      <c r="D90" s="49" t="s">
        <v>53</v>
      </c>
      <c r="E90" s="49">
        <v>1</v>
      </c>
      <c r="F90" s="50">
        <v>200000</v>
      </c>
      <c r="G90" s="51" t="s">
        <v>54</v>
      </c>
      <c r="H90" s="52"/>
      <c r="I90" s="53" t="s">
        <v>101</v>
      </c>
      <c r="J90" s="53" t="s">
        <v>56</v>
      </c>
      <c r="K90" s="53" t="s">
        <v>864</v>
      </c>
      <c r="L90" s="53" t="s">
        <v>84</v>
      </c>
      <c r="M90" s="54" t="s">
        <v>109</v>
      </c>
      <c r="N90" s="56" t="s">
        <v>951</v>
      </c>
      <c r="O90" s="182" t="s">
        <v>60</v>
      </c>
      <c r="P90" s="56"/>
      <c r="Q90" s="56">
        <v>2025</v>
      </c>
      <c r="R90" s="57"/>
      <c r="S90" s="57" t="s">
        <v>1562</v>
      </c>
      <c r="T90" s="56"/>
      <c r="U90" s="56"/>
      <c r="V90" s="192" t="s">
        <v>1563</v>
      </c>
      <c r="W90" s="192" t="s">
        <v>1564</v>
      </c>
      <c r="X90" s="58" t="str">
        <f t="array" ref="X90">IFERROR(INDEX(#REF!,MATCH($Q90,'[1]GERADOR DE DFD'!$B$2:$B1631),0),"")</f>
        <v/>
      </c>
      <c r="Y90" s="58" t="str">
        <f t="array" ref="Y90">IFERROR(INDEX('[1]GERADOR DE DFD'!$J$2:$J1631,MATCH($Q90,'[1]GERADOR DE DFD'!$B$2:$B1631),0),"")</f>
        <v/>
      </c>
      <c r="Z90" s="52"/>
      <c r="AA90" s="58"/>
      <c r="AB90" s="60" t="s">
        <v>1565</v>
      </c>
      <c r="AC90" s="56" t="s">
        <v>1566</v>
      </c>
    </row>
    <row r="91" spans="1:29" ht="15.75" hidden="1" customHeight="1">
      <c r="A91" s="167"/>
      <c r="B91" s="167" t="s">
        <v>848</v>
      </c>
      <c r="C91" s="168" t="s">
        <v>1469</v>
      </c>
      <c r="D91" s="176" t="s">
        <v>53</v>
      </c>
      <c r="E91" s="176"/>
      <c r="F91" s="177">
        <v>185849.9</v>
      </c>
      <c r="G91" s="178"/>
      <c r="H91" s="179"/>
      <c r="I91" s="180" t="s">
        <v>55</v>
      </c>
      <c r="J91" s="180"/>
      <c r="K91" s="180"/>
      <c r="L91" s="180"/>
      <c r="M91" s="181"/>
      <c r="N91" s="175" t="s">
        <v>884</v>
      </c>
      <c r="O91" s="44" t="s">
        <v>60</v>
      </c>
      <c r="P91" s="44"/>
      <c r="Q91" s="44"/>
      <c r="R91" s="45"/>
      <c r="S91" s="45" t="s">
        <v>1470</v>
      </c>
      <c r="T91" s="44" t="s">
        <v>1471</v>
      </c>
      <c r="U91" s="44"/>
      <c r="V91" s="45" t="str">
        <f t="array" ref="V91">IFERROR(INDEX(#REF!,MATCH($Q91,#REF!,0)),"")</f>
        <v/>
      </c>
      <c r="W91" s="45" t="str">
        <f t="array" ref="W91">IFERROR(INDEX(#REF!,MATCH($Q91,#REF!,0)),"")</f>
        <v/>
      </c>
      <c r="X91" s="46" t="str">
        <f t="array" ref="X91">IFERROR(INDEX(#REF!,MATCH($Q91,#REF!,0)),"")</f>
        <v/>
      </c>
      <c r="Y91" s="46" t="str">
        <f t="array" ref="Y91">IFERROR(INDEX(#REF!,MATCH($Q91,#REF!,0)),"")</f>
        <v/>
      </c>
      <c r="Z91" s="46" t="str">
        <f t="array" ref="Z91">IFERROR(INDEX(#REF!,MATCH($Q91,#REF!,0)),"")</f>
        <v/>
      </c>
      <c r="AA91" s="46" t="e">
        <f t="shared" ref="AA91:AA132" si="4">Z91+45</f>
        <v>#VALUE!</v>
      </c>
      <c r="AB91" s="44"/>
      <c r="AC91" s="44"/>
    </row>
    <row r="92" spans="1:29" ht="15.75" hidden="1" customHeight="1">
      <c r="A92" s="47" t="s">
        <v>1805</v>
      </c>
      <c r="B92" s="47" t="s">
        <v>70</v>
      </c>
      <c r="C92" s="60" t="s">
        <v>1502</v>
      </c>
      <c r="D92" s="49" t="s">
        <v>53</v>
      </c>
      <c r="E92" s="49">
        <v>1</v>
      </c>
      <c r="F92" s="50">
        <v>180300</v>
      </c>
      <c r="G92" s="51" t="s">
        <v>54</v>
      </c>
      <c r="H92" s="52">
        <v>46266</v>
      </c>
      <c r="I92" s="53" t="s">
        <v>101</v>
      </c>
      <c r="J92" s="53" t="s">
        <v>56</v>
      </c>
      <c r="K92" s="53" t="s">
        <v>858</v>
      </c>
      <c r="L92" s="53" t="s">
        <v>91</v>
      </c>
      <c r="M92" s="54" t="s">
        <v>2517</v>
      </c>
      <c r="N92" s="56" t="s">
        <v>951</v>
      </c>
      <c r="O92" s="182" t="s">
        <v>60</v>
      </c>
      <c r="P92" s="56"/>
      <c r="Q92" s="56"/>
      <c r="R92" s="57"/>
      <c r="S92" s="57" t="s">
        <v>1502</v>
      </c>
      <c r="T92" s="60"/>
      <c r="U92" s="56"/>
      <c r="V92" s="57" t="str">
        <f t="array" ref="V92">IFERROR(INDEX(#REF!,MATCH($Q92,#REF!,0)),"")</f>
        <v/>
      </c>
      <c r="W92" s="57" t="str">
        <f t="array" ref="W92">IFERROR(INDEX(#REF!,MATCH($Q92,#REF!,0)),"")</f>
        <v/>
      </c>
      <c r="X92" s="58" t="str">
        <f t="array" ref="X92">IFERROR(INDEX(#REF!,MATCH($Q92,#REF!,0)),"")</f>
        <v/>
      </c>
      <c r="Y92" s="58" t="str">
        <f t="array" ref="Y92">IFERROR(INDEX(#REF!,MATCH($Q92,#REF!,0)),"")</f>
        <v/>
      </c>
      <c r="Z92" s="58" t="str">
        <f t="array" ref="Z92">IFERROR(INDEX(#REF!,MATCH($Q92,#REF!,0)),"")</f>
        <v/>
      </c>
      <c r="AA92" s="58" t="e">
        <f t="shared" si="4"/>
        <v>#VALUE!</v>
      </c>
      <c r="AB92" s="56"/>
      <c r="AC92" s="56"/>
    </row>
    <row r="93" spans="1:29" ht="15.75" hidden="1" customHeight="1">
      <c r="A93" s="35"/>
      <c r="B93" s="35" t="s">
        <v>848</v>
      </c>
      <c r="C93" s="36" t="s">
        <v>1045</v>
      </c>
      <c r="D93" s="37"/>
      <c r="E93" s="199"/>
      <c r="F93" s="38">
        <v>177752</v>
      </c>
      <c r="G93" s="39" t="s">
        <v>54</v>
      </c>
      <c r="H93" s="40"/>
      <c r="I93" s="41" t="s">
        <v>55</v>
      </c>
      <c r="J93" s="41" t="s">
        <v>56</v>
      </c>
      <c r="K93" s="41" t="s">
        <v>164</v>
      </c>
      <c r="L93" s="41"/>
      <c r="M93" s="42"/>
      <c r="N93" s="44" t="s">
        <v>884</v>
      </c>
      <c r="O93" s="44" t="s">
        <v>60</v>
      </c>
      <c r="P93" s="44"/>
      <c r="Q93" s="44"/>
      <c r="R93" s="45"/>
      <c r="S93" s="45" t="s">
        <v>1046</v>
      </c>
      <c r="T93" s="44"/>
      <c r="U93" s="44"/>
      <c r="V93" s="45" t="str">
        <f t="array" ref="V93">IFERROR(INDEX(#REF!,MATCH($Q93,#REF!,0)),"")</f>
        <v/>
      </c>
      <c r="W93" s="45" t="str">
        <f t="array" ref="W93">IFERROR(INDEX(#REF!,MATCH($Q93,#REF!,0)),"")</f>
        <v/>
      </c>
      <c r="X93" s="46" t="str">
        <f t="array" ref="X93">IFERROR(INDEX(#REF!,MATCH($Q93,#REF!,0)),"")</f>
        <v/>
      </c>
      <c r="Y93" s="46" t="str">
        <f t="array" ref="Y93">IFERROR(INDEX(#REF!,MATCH($Q93,#REF!,0)),"")</f>
        <v/>
      </c>
      <c r="Z93" s="46" t="str">
        <f t="array" ref="Z93">IFERROR(INDEX(#REF!,MATCH($Q93,#REF!,0)),"")</f>
        <v/>
      </c>
      <c r="AA93" s="46" t="e">
        <f t="shared" si="4"/>
        <v>#VALUE!</v>
      </c>
      <c r="AB93" s="44"/>
      <c r="AC93" s="44"/>
    </row>
    <row r="94" spans="1:29" ht="15.75" hidden="1" customHeight="1">
      <c r="A94" s="47"/>
      <c r="B94" s="47" t="s">
        <v>848</v>
      </c>
      <c r="C94" s="60" t="s">
        <v>1473</v>
      </c>
      <c r="D94" s="49" t="s">
        <v>53</v>
      </c>
      <c r="E94" s="49"/>
      <c r="F94" s="50">
        <v>163066.63</v>
      </c>
      <c r="G94" s="51" t="s">
        <v>54</v>
      </c>
      <c r="H94" s="52"/>
      <c r="I94" s="53" t="s">
        <v>55</v>
      </c>
      <c r="J94" s="53"/>
      <c r="K94" s="53"/>
      <c r="L94" s="53"/>
      <c r="M94" s="54"/>
      <c r="N94" s="56" t="s">
        <v>884</v>
      </c>
      <c r="O94" s="56" t="s">
        <v>60</v>
      </c>
      <c r="P94" s="56"/>
      <c r="Q94" s="56"/>
      <c r="R94" s="57"/>
      <c r="S94" s="57" t="s">
        <v>1474</v>
      </c>
      <c r="T94" s="56"/>
      <c r="U94" s="56"/>
      <c r="V94" s="57" t="str">
        <f t="array" ref="V94">IFERROR(INDEX(#REF!,MATCH($Q94,#REF!,0)),"")</f>
        <v/>
      </c>
      <c r="W94" s="57" t="str">
        <f t="array" ref="W94">IFERROR(INDEX(#REF!,MATCH($Q94,#REF!,0)),"")</f>
        <v/>
      </c>
      <c r="X94" s="58" t="str">
        <f t="array" ref="X94">IFERROR(INDEX(#REF!,MATCH($Q94,#REF!,0)),"")</f>
        <v/>
      </c>
      <c r="Y94" s="58" t="str">
        <f t="array" ref="Y94">IFERROR(INDEX(#REF!,MATCH($Q94,#REF!,0)),"")</f>
        <v/>
      </c>
      <c r="Z94" s="58" t="str">
        <f t="array" ref="Z94">IFERROR(INDEX(#REF!,MATCH($Q94,#REF!,0)),"")</f>
        <v/>
      </c>
      <c r="AA94" s="58" t="e">
        <f t="shared" si="4"/>
        <v>#VALUE!</v>
      </c>
      <c r="AB94" s="56"/>
      <c r="AC94" s="56"/>
    </row>
    <row r="95" spans="1:29" ht="15.75" hidden="1" customHeight="1">
      <c r="A95" s="35" t="s">
        <v>2705</v>
      </c>
      <c r="B95" s="35" t="s">
        <v>64</v>
      </c>
      <c r="C95" s="36" t="s">
        <v>65</v>
      </c>
      <c r="D95" s="37" t="s">
        <v>53</v>
      </c>
      <c r="E95" s="37">
        <v>1</v>
      </c>
      <c r="F95" s="38">
        <v>160000</v>
      </c>
      <c r="G95" s="39" t="s">
        <v>66</v>
      </c>
      <c r="H95" s="40">
        <v>46266</v>
      </c>
      <c r="I95" s="41" t="s">
        <v>55</v>
      </c>
      <c r="J95" s="41" t="s">
        <v>56</v>
      </c>
      <c r="K95" s="41" t="s">
        <v>67</v>
      </c>
      <c r="L95" s="41" t="s">
        <v>58</v>
      </c>
      <c r="M95" s="42" t="s">
        <v>109</v>
      </c>
      <c r="N95" s="44" t="s">
        <v>21</v>
      </c>
      <c r="O95" s="44" t="s">
        <v>60</v>
      </c>
      <c r="P95" s="44"/>
      <c r="Q95" s="44"/>
      <c r="R95" s="45"/>
      <c r="S95" s="45" t="str">
        <f t="array" ref="S95">IFERROR(INDEX('BANCO DE DADOS'!$D$3:$D1631,MATCH(C95,'BANCO DE DADOS'!$B$3:$B1631,0),0),"")</f>
        <v>COMPRA DE SERVIÇOS E BENEFÍCIOS AOS SERVIDORES</v>
      </c>
      <c r="T95" s="44"/>
      <c r="U95" s="44"/>
      <c r="V95" s="45" t="str">
        <f t="array" ref="V95">IFERROR(INDEX(#REF!,MATCH($Q95,#REF!,0)),"")</f>
        <v/>
      </c>
      <c r="W95" s="45" t="str">
        <f t="array" ref="W95">IFERROR(INDEX(#REF!,MATCH($Q95,#REF!,0)),"")</f>
        <v/>
      </c>
      <c r="X95" s="46" t="str">
        <f t="array" ref="X95">IFERROR(INDEX(#REF!,MATCH($Q95,#REF!,0)),"")</f>
        <v/>
      </c>
      <c r="Y95" s="46" t="str">
        <f t="array" ref="Y95">IFERROR(INDEX(#REF!,MATCH($Q95,#REF!,0)),"")</f>
        <v/>
      </c>
      <c r="Z95" s="46" t="str">
        <f t="array" ref="Z95">IFERROR(INDEX(#REF!,MATCH($Q95,#REF!,0)),"")</f>
        <v/>
      </c>
      <c r="AA95" s="46" t="e">
        <f t="shared" si="4"/>
        <v>#VALUE!</v>
      </c>
      <c r="AB95" s="44"/>
      <c r="AC95" s="44"/>
    </row>
    <row r="96" spans="1:29" ht="15.75" hidden="1" customHeight="1">
      <c r="A96" s="184"/>
      <c r="B96" s="184" t="s">
        <v>1476</v>
      </c>
      <c r="C96" s="185" t="s">
        <v>2507</v>
      </c>
      <c r="D96" s="186" t="s">
        <v>53</v>
      </c>
      <c r="E96" s="186">
        <v>2</v>
      </c>
      <c r="F96" s="187">
        <v>80000</v>
      </c>
      <c r="G96" s="188" t="s">
        <v>54</v>
      </c>
      <c r="H96" s="189">
        <v>46266</v>
      </c>
      <c r="I96" s="190" t="s">
        <v>55</v>
      </c>
      <c r="J96" s="190" t="s">
        <v>56</v>
      </c>
      <c r="K96" s="190" t="s">
        <v>841</v>
      </c>
      <c r="L96" s="190" t="s">
        <v>91</v>
      </c>
      <c r="M96" s="191" t="s">
        <v>2451</v>
      </c>
      <c r="N96" s="192" t="s">
        <v>951</v>
      </c>
      <c r="O96" s="56" t="s">
        <v>2452</v>
      </c>
      <c r="P96" s="56"/>
      <c r="Q96" s="56"/>
      <c r="R96" s="57">
        <f t="array" ref="R96">IFERROR(INDEX('BANCO DE DADOS'!$C$3:$C1631,MATCH(C96,'BANCO DE DADOS'!$B$3:$B1631,0),0),"")</f>
        <v>0</v>
      </c>
      <c r="S96" s="57" t="str">
        <f t="array" ref="S96">IFERROR(INDEX('BANCO DE DADOS'!$D$3:$D1631,MATCH(C96,'BANCO DE DADOS'!$B$3:$B1631,0),0),"")</f>
        <v>SERVIÇOS DE CAPACITAÇÃO E TREINAMENTO</v>
      </c>
      <c r="T96" s="56"/>
      <c r="U96" s="56"/>
      <c r="V96" s="57" t="str">
        <f t="array" ref="V96">IFERROR(INDEX(#REF!,MATCH($Q96,#REF!,0)),"")</f>
        <v/>
      </c>
      <c r="W96" s="57" t="str">
        <f t="array" ref="W96">IFERROR(INDEX(#REF!,MATCH($Q96,#REF!,0)),"")</f>
        <v/>
      </c>
      <c r="X96" s="58" t="str">
        <f t="array" ref="X96">IFERROR(INDEX(#REF!,MATCH($Q96,#REF!,0)),"")</f>
        <v/>
      </c>
      <c r="Y96" s="58" t="str">
        <f t="array" ref="Y96">IFERROR(INDEX(#REF!,MATCH($Q96,#REF!,0)),"")</f>
        <v/>
      </c>
      <c r="Z96" s="58" t="str">
        <f t="array" ref="Z96">IFERROR(INDEX(#REF!,MATCH($Q96,#REF!,0)),"")</f>
        <v/>
      </c>
      <c r="AA96" s="58" t="e">
        <f t="shared" si="4"/>
        <v>#VALUE!</v>
      </c>
      <c r="AB96" s="56"/>
      <c r="AC96" s="56"/>
    </row>
    <row r="97" spans="1:29" ht="15.75" hidden="1" customHeight="1">
      <c r="A97" s="35" t="s">
        <v>782</v>
      </c>
      <c r="B97" s="35" t="s">
        <v>145</v>
      </c>
      <c r="C97" s="36" t="s">
        <v>146</v>
      </c>
      <c r="D97" s="37" t="s">
        <v>53</v>
      </c>
      <c r="E97" s="37">
        <v>3000</v>
      </c>
      <c r="F97" s="38">
        <v>153354</v>
      </c>
      <c r="G97" s="39" t="s">
        <v>54</v>
      </c>
      <c r="H97" s="40">
        <v>46266</v>
      </c>
      <c r="I97" s="41" t="s">
        <v>55</v>
      </c>
      <c r="J97" s="41" t="s">
        <v>56</v>
      </c>
      <c r="K97" s="41" t="s">
        <v>147</v>
      </c>
      <c r="L97" s="41" t="s">
        <v>58</v>
      </c>
      <c r="M97" s="42" t="s">
        <v>148</v>
      </c>
      <c r="N97" s="44" t="s">
        <v>21</v>
      </c>
      <c r="O97" s="44" t="s">
        <v>60</v>
      </c>
      <c r="P97" s="44"/>
      <c r="Q97" s="44"/>
      <c r="R97" s="45" t="s">
        <v>149</v>
      </c>
      <c r="S97" s="45" t="s">
        <v>150</v>
      </c>
      <c r="T97" s="44"/>
      <c r="U97" s="44"/>
      <c r="V97" s="45" t="str">
        <f t="array" ref="V97">IFERROR(INDEX(#REF!,MATCH($Q97,#REF!,0)),"")</f>
        <v/>
      </c>
      <c r="W97" s="45" t="str">
        <f t="array" ref="W97">IFERROR(INDEX(#REF!,MATCH($Q97,#REF!,0)),"")</f>
        <v/>
      </c>
      <c r="X97" s="46" t="str">
        <f t="array" ref="X97">IFERROR(INDEX(#REF!,MATCH($Q97,#REF!,0)),"")</f>
        <v/>
      </c>
      <c r="Y97" s="46" t="str">
        <f t="array" ref="Y97">IFERROR(INDEX(#REF!,MATCH($Q97,#REF!,0)),"")</f>
        <v/>
      </c>
      <c r="Z97" s="46" t="str">
        <f t="array" ref="Z97">IFERROR(INDEX(#REF!,MATCH($Q97,#REF!,0)),"")</f>
        <v/>
      </c>
      <c r="AA97" s="46" t="e">
        <f t="shared" si="4"/>
        <v>#VALUE!</v>
      </c>
      <c r="AB97" s="44"/>
      <c r="AC97" s="44"/>
    </row>
    <row r="98" spans="1:29" ht="51.75" hidden="1" customHeight="1">
      <c r="A98" s="184"/>
      <c r="B98" s="184" t="s">
        <v>1049</v>
      </c>
      <c r="C98" s="185" t="s">
        <v>1733</v>
      </c>
      <c r="D98" s="186" t="s">
        <v>53</v>
      </c>
      <c r="E98" s="186">
        <v>60</v>
      </c>
      <c r="F98" s="187">
        <v>150000</v>
      </c>
      <c r="G98" s="188" t="s">
        <v>54</v>
      </c>
      <c r="H98" s="189">
        <v>46266</v>
      </c>
      <c r="I98" s="190" t="s">
        <v>55</v>
      </c>
      <c r="J98" s="190" t="s">
        <v>56</v>
      </c>
      <c r="K98" s="190" t="s">
        <v>164</v>
      </c>
      <c r="L98" s="190" t="s">
        <v>91</v>
      </c>
      <c r="M98" s="191" t="s">
        <v>2451</v>
      </c>
      <c r="N98" s="192" t="s">
        <v>951</v>
      </c>
      <c r="O98" s="56" t="s">
        <v>60</v>
      </c>
      <c r="P98" s="56"/>
      <c r="Q98" s="56"/>
      <c r="R98" s="57" t="str">
        <f t="array" ref="R98">IFERROR(INDEX('BANCO DE DADOS'!$C$3:$C1631,MATCH(C98,'BANCO DE DADOS'!$B$3:$B1631,0),0),"")</f>
        <v/>
      </c>
      <c r="S98" s="57" t="str">
        <f t="array" ref="S98">IFERROR(INDEX('BANCO DE DADOS'!$D$3:$D1631,MATCH(C98,'BANCO DE DADOS'!$B$3:$B1631,0),0),"")</f>
        <v/>
      </c>
      <c r="T98" s="56"/>
      <c r="U98" s="56"/>
      <c r="V98" s="57" t="str">
        <f t="array" ref="V98">IFERROR(INDEX(#REF!,MATCH($Q98,#REF!,0)),"")</f>
        <v/>
      </c>
      <c r="W98" s="57" t="str">
        <f t="array" ref="W98">IFERROR(INDEX(#REF!,MATCH($Q98,#REF!,0)),"")</f>
        <v/>
      </c>
      <c r="X98" s="58" t="str">
        <f t="array" ref="X98">IFERROR(INDEX(#REF!,MATCH($Q98,#REF!,0)),"")</f>
        <v/>
      </c>
      <c r="Y98" s="58" t="str">
        <f t="array" ref="Y98">IFERROR(INDEX(#REF!,MATCH($Q98,#REF!,0)),"")</f>
        <v/>
      </c>
      <c r="Z98" s="58" t="str">
        <f t="array" ref="Z98">IFERROR(INDEX(#REF!,MATCH($Q98,#REF!,0)),"")</f>
        <v/>
      </c>
      <c r="AA98" s="58" t="e">
        <f t="shared" si="4"/>
        <v>#VALUE!</v>
      </c>
      <c r="AB98" s="56"/>
      <c r="AC98" s="56"/>
    </row>
    <row r="99" spans="1:29" ht="51.75" customHeight="1">
      <c r="A99" s="35"/>
      <c r="B99" s="35" t="s">
        <v>2693</v>
      </c>
      <c r="C99" s="36"/>
      <c r="D99" s="37"/>
      <c r="E99" s="37"/>
      <c r="F99" s="38">
        <v>29220</v>
      </c>
      <c r="G99" s="39"/>
      <c r="H99" s="40"/>
      <c r="I99" s="41"/>
      <c r="J99" s="41"/>
      <c r="K99" s="41"/>
      <c r="L99" s="41"/>
      <c r="M99" s="42"/>
      <c r="N99" s="44" t="s">
        <v>21</v>
      </c>
      <c r="O99" s="44"/>
      <c r="P99" s="44"/>
      <c r="Q99" s="44"/>
      <c r="R99" s="45" t="s">
        <v>202</v>
      </c>
      <c r="S99" s="45" t="s">
        <v>181</v>
      </c>
      <c r="T99" s="199"/>
      <c r="U99" s="44"/>
      <c r="V99" s="45" t="str">
        <f t="array" ref="V99">IFERROR(INDEX(#REF!,MATCH($Q99,#REF!,0)),"")</f>
        <v/>
      </c>
      <c r="W99" s="45" t="str">
        <f t="array" ref="W99">IFERROR(INDEX(#REF!,MATCH($Q99,#REF!,0)),"")</f>
        <v/>
      </c>
      <c r="X99" s="46" t="str">
        <f t="array" ref="X99">IFERROR(INDEX(#REF!,MATCH($Q99,#REF!,0)),"")</f>
        <v/>
      </c>
      <c r="Y99" s="46" t="str">
        <f t="array" ref="Y99">IFERROR(INDEX(#REF!,MATCH($Q99,#REF!,0)),"")</f>
        <v/>
      </c>
      <c r="Z99" s="46" t="str">
        <f t="array" ref="Z99">IFERROR(INDEX(#REF!,MATCH($Q99,#REF!,0)),"")</f>
        <v/>
      </c>
      <c r="AA99" s="46" t="e">
        <f t="shared" si="4"/>
        <v>#VALUE!</v>
      </c>
      <c r="AB99" s="44"/>
      <c r="AC99" s="44"/>
    </row>
    <row r="100" spans="1:29" ht="15.75" hidden="1" customHeight="1">
      <c r="A100" s="47"/>
      <c r="B100" s="47" t="s">
        <v>51</v>
      </c>
      <c r="C100" s="60" t="s">
        <v>2511</v>
      </c>
      <c r="D100" s="49" t="s">
        <v>2512</v>
      </c>
      <c r="E100" s="49">
        <v>90</v>
      </c>
      <c r="F100" s="50">
        <v>68310</v>
      </c>
      <c r="G100" s="51" t="s">
        <v>54</v>
      </c>
      <c r="H100" s="52">
        <v>46266</v>
      </c>
      <c r="I100" s="53" t="s">
        <v>55</v>
      </c>
      <c r="J100" s="53" t="s">
        <v>56</v>
      </c>
      <c r="K100" s="53" t="s">
        <v>164</v>
      </c>
      <c r="L100" s="53" t="s">
        <v>91</v>
      </c>
      <c r="M100" s="54" t="s">
        <v>73</v>
      </c>
      <c r="N100" s="56" t="s">
        <v>951</v>
      </c>
      <c r="O100" s="56" t="s">
        <v>2452</v>
      </c>
      <c r="P100" s="56"/>
      <c r="Q100" s="56"/>
      <c r="R100" s="57" t="str">
        <f t="array" ref="R100">IFERROR(INDEX('BANCO DE DADOS'!$C$3:$C1631,MATCH(C100,'BANCO DE DADOS'!$B$3:$B1631,0),0),"")</f>
        <v>CEIB</v>
      </c>
      <c r="S100" s="57" t="s">
        <v>2513</v>
      </c>
      <c r="T100" s="56"/>
      <c r="U100" s="56"/>
      <c r="V100" s="57" t="str">
        <f t="array" ref="V100">IFERROR(INDEX(#REF!,MATCH($Q100,#REF!,0)),"")</f>
        <v/>
      </c>
      <c r="W100" s="57" t="str">
        <f t="array" ref="W100">IFERROR(INDEX(#REF!,MATCH($Q100,#REF!,0)),"")</f>
        <v/>
      </c>
      <c r="X100" s="58" t="str">
        <f t="array" ref="X100">IFERROR(INDEX(#REF!,MATCH($Q100,#REF!,0)),"")</f>
        <v/>
      </c>
      <c r="Y100" s="58" t="str">
        <f t="array" ref="Y100">IFERROR(INDEX(#REF!,MATCH($Q100,#REF!,0)),"")</f>
        <v/>
      </c>
      <c r="Z100" s="58" t="str">
        <f t="array" ref="Z100">IFERROR(INDEX(#REF!,MATCH($Q100,#REF!,0)),"")</f>
        <v/>
      </c>
      <c r="AA100" s="58" t="e">
        <f t="shared" si="4"/>
        <v>#VALUE!</v>
      </c>
      <c r="AB100" s="56"/>
      <c r="AC100" s="56"/>
    </row>
    <row r="101" spans="1:29" ht="15.75" hidden="1" customHeight="1">
      <c r="A101" s="35"/>
      <c r="B101" s="35" t="s">
        <v>70</v>
      </c>
      <c r="C101" s="36" t="s">
        <v>1604</v>
      </c>
      <c r="D101" s="37" t="s">
        <v>53</v>
      </c>
      <c r="E101" s="37">
        <v>1</v>
      </c>
      <c r="F101" s="38">
        <v>140000</v>
      </c>
      <c r="G101" s="39" t="s">
        <v>66</v>
      </c>
      <c r="H101" s="40">
        <v>46266</v>
      </c>
      <c r="I101" s="41" t="s">
        <v>55</v>
      </c>
      <c r="J101" s="41" t="s">
        <v>56</v>
      </c>
      <c r="K101" s="41" t="s">
        <v>72</v>
      </c>
      <c r="L101" s="41" t="s">
        <v>91</v>
      </c>
      <c r="M101" s="42" t="s">
        <v>2451</v>
      </c>
      <c r="N101" s="44" t="s">
        <v>951</v>
      </c>
      <c r="O101" s="44" t="s">
        <v>60</v>
      </c>
      <c r="P101" s="44"/>
      <c r="Q101" s="44"/>
      <c r="R101" s="45"/>
      <c r="S101" s="45" t="str">
        <f t="array" ref="S101">IFERROR(INDEX('BANCO DE DADOS'!$D$3:$D1631,MATCH(C101,'BANCO DE DADOS'!$B$3:$B1631,0),0),"")</f>
        <v>SERVIÇOS DE OUTSOURCING E TERCEIRIZAÇÃO</v>
      </c>
      <c r="T101" s="44"/>
      <c r="U101" s="44"/>
      <c r="V101" s="45" t="str">
        <f t="array" ref="V101">IFERROR(INDEX(#REF!,MATCH($Q101,#REF!,0)),"")</f>
        <v/>
      </c>
      <c r="W101" s="45" t="str">
        <f t="array" ref="W101">IFERROR(INDEX(#REF!,MATCH($Q101,#REF!,0)),"")</f>
        <v/>
      </c>
      <c r="X101" s="46" t="str">
        <f t="array" ref="X101">IFERROR(INDEX(#REF!,MATCH($Q101,#REF!,0)),"")</f>
        <v/>
      </c>
      <c r="Y101" s="46" t="str">
        <f t="array" ref="Y101">IFERROR(INDEX(#REF!,MATCH($Q101,#REF!,0)),"")</f>
        <v/>
      </c>
      <c r="Z101" s="46" t="str">
        <f t="array" ref="Z101">IFERROR(INDEX(#REF!,MATCH($Q101,#REF!,0)),"")</f>
        <v/>
      </c>
      <c r="AA101" s="46" t="e">
        <f t="shared" si="4"/>
        <v>#VALUE!</v>
      </c>
      <c r="AB101" s="44"/>
      <c r="AC101" s="44"/>
    </row>
    <row r="102" spans="1:29" ht="15.75" hidden="1" customHeight="1">
      <c r="A102" s="47" t="s">
        <v>2706</v>
      </c>
      <c r="B102" s="47" t="s">
        <v>64</v>
      </c>
      <c r="C102" s="60" t="s">
        <v>118</v>
      </c>
      <c r="D102" s="49" t="s">
        <v>53</v>
      </c>
      <c r="E102" s="49">
        <v>1</v>
      </c>
      <c r="F102" s="50">
        <v>125000</v>
      </c>
      <c r="G102" s="51" t="s">
        <v>66</v>
      </c>
      <c r="H102" s="52">
        <v>46266</v>
      </c>
      <c r="I102" s="53" t="s">
        <v>55</v>
      </c>
      <c r="J102" s="53" t="s">
        <v>56</v>
      </c>
      <c r="K102" s="53" t="s">
        <v>83</v>
      </c>
      <c r="L102" s="53" t="s">
        <v>58</v>
      </c>
      <c r="M102" s="54" t="s">
        <v>2486</v>
      </c>
      <c r="N102" s="56" t="s">
        <v>21</v>
      </c>
      <c r="O102" s="56" t="s">
        <v>60</v>
      </c>
      <c r="P102" s="56"/>
      <c r="Q102" s="56"/>
      <c r="R102" s="57"/>
      <c r="S102" s="57" t="str">
        <f t="array" ref="S102">IFERROR(INDEX('BANCO DE DADOS'!$D$3:$D1631,MATCH(C102,'BANCO DE DADOS'!$B$3:$B1631,0),0),"")</f>
        <v>SERVIÇOS DE UTILIDADE PÚBLICA - FORNECIMENTO DE ÁGUA</v>
      </c>
      <c r="T102" s="56"/>
      <c r="U102" s="56"/>
      <c r="V102" s="57" t="str">
        <f t="array" ref="V102">IFERROR(INDEX(#REF!,MATCH($Q102,#REF!,0)),"")</f>
        <v/>
      </c>
      <c r="W102" s="57" t="str">
        <f t="array" ref="W102">IFERROR(INDEX(#REF!,MATCH($Q102,#REF!,0)),"")</f>
        <v/>
      </c>
      <c r="X102" s="58" t="str">
        <f t="array" ref="X102">IFERROR(INDEX(#REF!,MATCH($Q102,#REF!,0)),"")</f>
        <v/>
      </c>
      <c r="Y102" s="58" t="str">
        <f t="array" ref="Y102">IFERROR(INDEX(#REF!,MATCH($Q102,#REF!,0)),"")</f>
        <v/>
      </c>
      <c r="Z102" s="58" t="str">
        <f t="array" ref="Z102">IFERROR(INDEX(#REF!,MATCH($Q102,#REF!,0)),"")</f>
        <v/>
      </c>
      <c r="AA102" s="58" t="e">
        <f t="shared" si="4"/>
        <v>#VALUE!</v>
      </c>
      <c r="AB102" s="56"/>
      <c r="AC102" s="56"/>
    </row>
    <row r="103" spans="1:29" ht="15.75" hidden="1" customHeight="1">
      <c r="A103" s="35"/>
      <c r="B103" s="35" t="s">
        <v>64</v>
      </c>
      <c r="C103" s="36" t="s">
        <v>2352</v>
      </c>
      <c r="D103" s="37" t="s">
        <v>53</v>
      </c>
      <c r="E103" s="37">
        <v>1</v>
      </c>
      <c r="F103" s="38">
        <v>120000</v>
      </c>
      <c r="G103" s="39" t="s">
        <v>54</v>
      </c>
      <c r="H103" s="40">
        <v>46266</v>
      </c>
      <c r="I103" s="41" t="s">
        <v>55</v>
      </c>
      <c r="J103" s="41" t="s">
        <v>56</v>
      </c>
      <c r="K103" s="41" t="s">
        <v>164</v>
      </c>
      <c r="L103" s="41" t="s">
        <v>91</v>
      </c>
      <c r="M103" s="42" t="s">
        <v>73</v>
      </c>
      <c r="N103" s="44" t="s">
        <v>951</v>
      </c>
      <c r="O103" s="44" t="s">
        <v>60</v>
      </c>
      <c r="P103" s="44"/>
      <c r="Q103" s="44"/>
      <c r="R103" s="45"/>
      <c r="S103" s="45" t="s">
        <v>2352</v>
      </c>
      <c r="T103" s="44"/>
      <c r="U103" s="44"/>
      <c r="V103" s="45" t="str">
        <f t="array" ref="V103">IFERROR(INDEX(#REF!,MATCH($Q103,#REF!,0)),"")</f>
        <v/>
      </c>
      <c r="W103" s="45" t="str">
        <f t="array" ref="W103">IFERROR(INDEX(#REF!,MATCH($Q103,#REF!,0)),"")</f>
        <v/>
      </c>
      <c r="X103" s="46" t="str">
        <f t="array" ref="X103">IFERROR(INDEX(#REF!,MATCH($Q103,#REF!,0)),"")</f>
        <v/>
      </c>
      <c r="Y103" s="46" t="str">
        <f t="array" ref="Y103">IFERROR(INDEX(#REF!,MATCH($Q103,#REF!,0)),"")</f>
        <v/>
      </c>
      <c r="Z103" s="46" t="str">
        <f t="array" ref="Z103">IFERROR(INDEX(#REF!,MATCH($Q103,#REF!,0)),"")</f>
        <v/>
      </c>
      <c r="AA103" s="46" t="e">
        <f t="shared" si="4"/>
        <v>#VALUE!</v>
      </c>
      <c r="AB103" s="44"/>
      <c r="AC103" s="44"/>
    </row>
    <row r="104" spans="1:29" ht="15.75" hidden="1" customHeight="1">
      <c r="A104" s="47"/>
      <c r="B104" s="47" t="s">
        <v>64</v>
      </c>
      <c r="C104" s="60" t="s">
        <v>1709</v>
      </c>
      <c r="D104" s="49" t="s">
        <v>53</v>
      </c>
      <c r="E104" s="49">
        <v>1</v>
      </c>
      <c r="F104" s="50">
        <v>120000</v>
      </c>
      <c r="G104" s="51" t="s">
        <v>54</v>
      </c>
      <c r="H104" s="52">
        <v>46266</v>
      </c>
      <c r="I104" s="53" t="s">
        <v>55</v>
      </c>
      <c r="J104" s="53" t="s">
        <v>56</v>
      </c>
      <c r="K104" s="53" t="s">
        <v>83</v>
      </c>
      <c r="L104" s="53" t="s">
        <v>91</v>
      </c>
      <c r="M104" s="54" t="s">
        <v>109</v>
      </c>
      <c r="N104" s="56" t="s">
        <v>951</v>
      </c>
      <c r="O104" s="56" t="s">
        <v>60</v>
      </c>
      <c r="P104" s="56"/>
      <c r="Q104" s="56"/>
      <c r="R104" s="57"/>
      <c r="S104" s="57" t="s">
        <v>1709</v>
      </c>
      <c r="T104" s="56"/>
      <c r="U104" s="56"/>
      <c r="V104" s="57" t="str">
        <f t="array" ref="V104">IFERROR(INDEX(#REF!,MATCH($Q104,#REF!,0)),"")</f>
        <v/>
      </c>
      <c r="W104" s="57" t="str">
        <f t="array" ref="W104">IFERROR(INDEX(#REF!,MATCH($Q104,#REF!,0)),"")</f>
        <v/>
      </c>
      <c r="X104" s="58" t="str">
        <f t="array" ref="X104">IFERROR(INDEX(#REF!,MATCH($Q104,#REF!,0)),"")</f>
        <v/>
      </c>
      <c r="Y104" s="58" t="str">
        <f t="array" ref="Y104">IFERROR(INDEX(#REF!,MATCH($Q104,#REF!,0)),"")</f>
        <v/>
      </c>
      <c r="Z104" s="58" t="str">
        <f t="array" ref="Z104">IFERROR(INDEX(#REF!,MATCH($Q104,#REF!,0)),"")</f>
        <v/>
      </c>
      <c r="AA104" s="58" t="e">
        <f t="shared" si="4"/>
        <v>#VALUE!</v>
      </c>
      <c r="AB104" s="56"/>
      <c r="AC104" s="56"/>
    </row>
    <row r="105" spans="1:29" ht="15.75" hidden="1" customHeight="1">
      <c r="A105" s="35" t="s">
        <v>2707</v>
      </c>
      <c r="B105" s="35" t="s">
        <v>64</v>
      </c>
      <c r="C105" s="36" t="s">
        <v>844</v>
      </c>
      <c r="D105" s="37" t="s">
        <v>53</v>
      </c>
      <c r="E105" s="37">
        <v>1</v>
      </c>
      <c r="F105" s="38">
        <v>120000</v>
      </c>
      <c r="G105" s="39" t="s">
        <v>66</v>
      </c>
      <c r="H105" s="40">
        <v>46266</v>
      </c>
      <c r="I105" s="41" t="s">
        <v>55</v>
      </c>
      <c r="J105" s="41" t="s">
        <v>56</v>
      </c>
      <c r="K105" s="41" t="s">
        <v>72</v>
      </c>
      <c r="L105" s="41" t="s">
        <v>58</v>
      </c>
      <c r="M105" s="42" t="s">
        <v>73</v>
      </c>
      <c r="N105" s="44" t="s">
        <v>21</v>
      </c>
      <c r="O105" s="44" t="s">
        <v>60</v>
      </c>
      <c r="P105" s="44"/>
      <c r="Q105" s="44"/>
      <c r="R105" s="45"/>
      <c r="S105" s="45" t="str">
        <f t="array" ref="S105">IFERROR(INDEX('BANCO DE DADOS'!$D$3:$D1631,MATCH(C105,'BANCO DE DADOS'!$B$3:$B1631,0),0),"")</f>
        <v>SERVIÇOS DE UTILIDADE PÚBLICA - TELECOMUNICAÇÕES</v>
      </c>
      <c r="T105" s="44"/>
      <c r="U105" s="44"/>
      <c r="V105" s="45" t="str">
        <f t="array" ref="V105">IFERROR(INDEX(#REF!,MATCH($Q105,#REF!,0)),"")</f>
        <v/>
      </c>
      <c r="W105" s="45" t="str">
        <f t="array" ref="W105">IFERROR(INDEX(#REF!,MATCH($Q105,#REF!,0)),"")</f>
        <v/>
      </c>
      <c r="X105" s="46" t="str">
        <f t="array" ref="X105">IFERROR(INDEX(#REF!,MATCH($Q105,#REF!,0)),"")</f>
        <v/>
      </c>
      <c r="Y105" s="46" t="str">
        <f t="array" ref="Y105">IFERROR(INDEX(#REF!,MATCH($Q105,#REF!,0)),"")</f>
        <v/>
      </c>
      <c r="Z105" s="46" t="str">
        <f t="array" ref="Z105">IFERROR(INDEX(#REF!,MATCH($Q105,#REF!,0)),"")</f>
        <v/>
      </c>
      <c r="AA105" s="46" t="e">
        <f t="shared" si="4"/>
        <v>#VALUE!</v>
      </c>
      <c r="AB105" s="44"/>
      <c r="AC105" s="44"/>
    </row>
    <row r="106" spans="1:29" ht="15.75" hidden="1" customHeight="1">
      <c r="A106" s="47"/>
      <c r="B106" s="47" t="s">
        <v>861</v>
      </c>
      <c r="C106" s="60" t="s">
        <v>990</v>
      </c>
      <c r="D106" s="49" t="s">
        <v>991</v>
      </c>
      <c r="E106" s="49">
        <v>1</v>
      </c>
      <c r="F106" s="50">
        <v>120000</v>
      </c>
      <c r="G106" s="51" t="s">
        <v>54</v>
      </c>
      <c r="H106" s="52">
        <v>46266</v>
      </c>
      <c r="I106" s="53" t="s">
        <v>55</v>
      </c>
      <c r="J106" s="53" t="s">
        <v>56</v>
      </c>
      <c r="K106" s="53" t="s">
        <v>83</v>
      </c>
      <c r="L106" s="53" t="s">
        <v>91</v>
      </c>
      <c r="M106" s="54" t="s">
        <v>2517</v>
      </c>
      <c r="N106" s="56" t="s">
        <v>884</v>
      </c>
      <c r="O106" s="56" t="s">
        <v>60</v>
      </c>
      <c r="P106" s="56"/>
      <c r="Q106" s="56"/>
      <c r="R106" s="57"/>
      <c r="S106" s="57" t="s">
        <v>990</v>
      </c>
      <c r="T106" s="56"/>
      <c r="U106" s="56"/>
      <c r="V106" s="57" t="str">
        <f t="array" ref="V106">IFERROR(INDEX(#REF!,MATCH($Q106,#REF!,0)),"")</f>
        <v/>
      </c>
      <c r="W106" s="57" t="str">
        <f t="array" ref="W106">IFERROR(INDEX(#REF!,MATCH($Q106,#REF!,0)),"")</f>
        <v/>
      </c>
      <c r="X106" s="58" t="str">
        <f t="array" ref="X106">IFERROR(INDEX(#REF!,MATCH($Q106,#REF!,0)),"")</f>
        <v/>
      </c>
      <c r="Y106" s="58" t="str">
        <f t="array" ref="Y106">IFERROR(INDEX(#REF!,MATCH($Q106,#REF!,0)),"")</f>
        <v/>
      </c>
      <c r="Z106" s="58" t="str">
        <f t="array" ref="Z106">IFERROR(INDEX(#REF!,MATCH($Q106,#REF!,0)),"")</f>
        <v/>
      </c>
      <c r="AA106" s="58" t="e">
        <f t="shared" si="4"/>
        <v>#VALUE!</v>
      </c>
      <c r="AB106" s="56"/>
      <c r="AC106" s="56"/>
    </row>
    <row r="107" spans="1:29" ht="15.75" hidden="1" customHeight="1">
      <c r="A107" s="167"/>
      <c r="B107" s="167" t="s">
        <v>888</v>
      </c>
      <c r="C107" s="168" t="s">
        <v>889</v>
      </c>
      <c r="D107" s="176" t="s">
        <v>53</v>
      </c>
      <c r="E107" s="176">
        <v>2</v>
      </c>
      <c r="F107" s="177">
        <v>118000</v>
      </c>
      <c r="G107" s="178" t="s">
        <v>54</v>
      </c>
      <c r="H107" s="179"/>
      <c r="I107" s="180" t="s">
        <v>101</v>
      </c>
      <c r="J107" s="180" t="s">
        <v>56</v>
      </c>
      <c r="K107" s="180" t="s">
        <v>858</v>
      </c>
      <c r="L107" s="180" t="s">
        <v>91</v>
      </c>
      <c r="M107" s="181"/>
      <c r="N107" s="175" t="s">
        <v>884</v>
      </c>
      <c r="O107" s="44" t="s">
        <v>60</v>
      </c>
      <c r="P107" s="44"/>
      <c r="Q107" s="44"/>
      <c r="R107" s="45"/>
      <c r="S107" s="45" t="s">
        <v>891</v>
      </c>
      <c r="T107" s="44"/>
      <c r="U107" s="44"/>
      <c r="V107" s="45" t="str">
        <f t="array" ref="V107">IFERROR(INDEX(#REF!,MATCH($Q107,#REF!,0)),"")</f>
        <v/>
      </c>
      <c r="W107" s="45" t="str">
        <f t="array" ref="W107">IFERROR(INDEX(#REF!,MATCH($Q107,#REF!,0)),"")</f>
        <v/>
      </c>
      <c r="X107" s="46" t="str">
        <f t="array" ref="X107">IFERROR(INDEX(#REF!,MATCH($Q107,#REF!,0)),"")</f>
        <v/>
      </c>
      <c r="Y107" s="46" t="str">
        <f t="array" ref="Y107">IFERROR(INDEX(#REF!,MATCH($Q107,#REF!,0)),"")</f>
        <v/>
      </c>
      <c r="Z107" s="46" t="str">
        <f t="array" ref="Z107">IFERROR(INDEX(#REF!,MATCH($Q107,#REF!,0)),"")</f>
        <v/>
      </c>
      <c r="AA107" s="46" t="e">
        <f t="shared" si="4"/>
        <v>#VALUE!</v>
      </c>
      <c r="AB107" s="44"/>
      <c r="AC107" s="44"/>
    </row>
    <row r="108" spans="1:29" ht="15.75" hidden="1" customHeight="1">
      <c r="A108" s="184"/>
      <c r="B108" s="184" t="s">
        <v>1407</v>
      </c>
      <c r="C108" s="185" t="s">
        <v>1408</v>
      </c>
      <c r="D108" s="186" t="s">
        <v>53</v>
      </c>
      <c r="E108" s="186">
        <v>2</v>
      </c>
      <c r="F108" s="187">
        <v>110000</v>
      </c>
      <c r="G108" s="188" t="s">
        <v>54</v>
      </c>
      <c r="H108" s="189">
        <v>46266</v>
      </c>
      <c r="I108" s="190" t="s">
        <v>101</v>
      </c>
      <c r="J108" s="190" t="s">
        <v>56</v>
      </c>
      <c r="K108" s="190" t="s">
        <v>858</v>
      </c>
      <c r="L108" s="190" t="s">
        <v>91</v>
      </c>
      <c r="M108" s="191" t="s">
        <v>2451</v>
      </c>
      <c r="N108" s="192" t="s">
        <v>884</v>
      </c>
      <c r="O108" s="56" t="s">
        <v>60</v>
      </c>
      <c r="P108" s="56"/>
      <c r="Q108" s="56"/>
      <c r="R108" s="57" t="str">
        <f t="array" ref="R108">IFERROR(INDEX('BANCO DE DADOS'!$C$3:$C1631,MATCH(C108,'BANCO DE DADOS'!$B$3:$B1631,0),0),"")</f>
        <v>DOP - EQUIPAMENTO OPERACIONAL SALVAMENTO AQUATICO</v>
      </c>
      <c r="S108" s="57" t="str">
        <f t="array" ref="S108">IFERROR(INDEX('BANCO DE DADOS'!$D$3:$D1631,MATCH(C108,'BANCO DE DADOS'!$B$3:$B1631,0),0),"")</f>
        <v>COMPRA DE EQUIPAMENTOS DE RESGATE E SALVAMENTO</v>
      </c>
      <c r="T108" s="56"/>
      <c r="U108" s="56"/>
      <c r="V108" s="57" t="str">
        <f t="array" ref="V108">IFERROR(INDEX(#REF!,MATCH($Q108,#REF!,0)),"")</f>
        <v/>
      </c>
      <c r="W108" s="57" t="str">
        <f t="array" ref="W108">IFERROR(INDEX(#REF!,MATCH($Q108,#REF!,0)),"")</f>
        <v/>
      </c>
      <c r="X108" s="58" t="str">
        <f t="array" ref="X108">IFERROR(INDEX(#REF!,MATCH($Q108,#REF!,0)),"")</f>
        <v/>
      </c>
      <c r="Y108" s="58" t="str">
        <f t="array" ref="Y108">IFERROR(INDEX(#REF!,MATCH($Q108,#REF!,0)),"")</f>
        <v/>
      </c>
      <c r="Z108" s="58" t="str">
        <f t="array" ref="Z108">IFERROR(INDEX(#REF!,MATCH($Q108,#REF!,0)),"")</f>
        <v/>
      </c>
      <c r="AA108" s="58" t="e">
        <f t="shared" si="4"/>
        <v>#VALUE!</v>
      </c>
      <c r="AB108" s="56"/>
      <c r="AC108" s="56"/>
    </row>
    <row r="109" spans="1:29" ht="15.75" hidden="1" customHeight="1">
      <c r="A109" s="35" t="s">
        <v>2708</v>
      </c>
      <c r="B109" s="35" t="s">
        <v>51</v>
      </c>
      <c r="C109" s="36" t="s">
        <v>840</v>
      </c>
      <c r="D109" s="37" t="s">
        <v>53</v>
      </c>
      <c r="E109" s="37">
        <v>1</v>
      </c>
      <c r="F109" s="38">
        <v>100000</v>
      </c>
      <c r="G109" s="39" t="s">
        <v>54</v>
      </c>
      <c r="H109" s="40">
        <v>46266</v>
      </c>
      <c r="I109" s="41" t="s">
        <v>55</v>
      </c>
      <c r="J109" s="41" t="s">
        <v>56</v>
      </c>
      <c r="K109" s="41" t="s">
        <v>841</v>
      </c>
      <c r="L109" s="41" t="s">
        <v>91</v>
      </c>
      <c r="M109" s="42" t="s">
        <v>2486</v>
      </c>
      <c r="N109" s="44" t="s">
        <v>21</v>
      </c>
      <c r="O109" s="44" t="s">
        <v>60</v>
      </c>
      <c r="P109" s="44"/>
      <c r="Q109" s="36"/>
      <c r="R109" s="45"/>
      <c r="S109" s="45" t="str">
        <f t="array" ref="S109">IFERROR(INDEX('BANCO DE DADOS'!$D$3:$D1631,MATCH(C109,'BANCO DE DADOS'!$B$3:$B1631,0),0),"")</f>
        <v>SERVIÇOS DE CAPACITAÇÃO E TREINAMENTO</v>
      </c>
      <c r="T109" s="44"/>
      <c r="U109" s="44"/>
      <c r="V109" s="45" t="str">
        <f t="array" ref="V109">IFERROR(INDEX(#REF!,MATCH($Q109,#REF!,0)),"")</f>
        <v/>
      </c>
      <c r="W109" s="45" t="str">
        <f t="array" ref="W109">IFERROR(INDEX(#REF!,MATCH($Q109,#REF!,0)),"")</f>
        <v/>
      </c>
      <c r="X109" s="46" t="str">
        <f t="array" ref="X109">IFERROR(INDEX(#REF!,MATCH($Q109,#REF!,0)),"")</f>
        <v/>
      </c>
      <c r="Y109" s="46" t="str">
        <f t="array" ref="Y109">IFERROR(INDEX(#REF!,MATCH($Q109,#REF!,0)),"")</f>
        <v/>
      </c>
      <c r="Z109" s="46" t="str">
        <f t="array" ref="Z109">IFERROR(INDEX(#REF!,MATCH($Q109,#REF!,0)),"")</f>
        <v/>
      </c>
      <c r="AA109" s="46" t="e">
        <f t="shared" si="4"/>
        <v>#VALUE!</v>
      </c>
      <c r="AB109" s="44"/>
      <c r="AC109" s="44"/>
    </row>
    <row r="110" spans="1:29" ht="15.75" hidden="1" customHeight="1">
      <c r="A110" s="47"/>
      <c r="B110" s="47" t="s">
        <v>1560</v>
      </c>
      <c r="C110" s="60" t="s">
        <v>2444</v>
      </c>
      <c r="D110" s="49" t="s">
        <v>53</v>
      </c>
      <c r="E110" s="49">
        <v>11</v>
      </c>
      <c r="F110" s="50">
        <v>100000</v>
      </c>
      <c r="G110" s="51"/>
      <c r="H110" s="52"/>
      <c r="I110" s="53" t="s">
        <v>55</v>
      </c>
      <c r="J110" s="53" t="s">
        <v>56</v>
      </c>
      <c r="K110" s="53"/>
      <c r="L110" s="53"/>
      <c r="M110" s="54" t="s">
        <v>109</v>
      </c>
      <c r="N110" s="56" t="s">
        <v>951</v>
      </c>
      <c r="O110" s="56" t="s">
        <v>60</v>
      </c>
      <c r="P110" s="56"/>
      <c r="Q110" s="56"/>
      <c r="R110" s="57"/>
      <c r="S110" s="57" t="s">
        <v>2445</v>
      </c>
      <c r="T110" s="56"/>
      <c r="U110" s="56"/>
      <c r="V110" s="57" t="str">
        <f t="array" ref="V110">IFERROR(INDEX(#REF!,MATCH($Q110,#REF!,0)),"")</f>
        <v/>
      </c>
      <c r="W110" s="57" t="str">
        <f t="array" ref="W110">IFERROR(INDEX(#REF!,MATCH($Q110,#REF!,0)),"")</f>
        <v/>
      </c>
      <c r="X110" s="58" t="str">
        <f t="array" ref="X110">IFERROR(INDEX(#REF!,MATCH($Q110,#REF!,0)),"")</f>
        <v/>
      </c>
      <c r="Y110" s="58" t="str">
        <f t="array" ref="Y110">IFERROR(INDEX(#REF!,MATCH($Q110,#REF!,0)),"")</f>
        <v/>
      </c>
      <c r="Z110" s="58" t="str">
        <f t="array" ref="Z110">IFERROR(INDEX(#REF!,MATCH($Q110,#REF!,0)),"")</f>
        <v/>
      </c>
      <c r="AA110" s="58" t="e">
        <f t="shared" si="4"/>
        <v>#VALUE!</v>
      </c>
      <c r="AB110" s="56"/>
      <c r="AC110" s="56"/>
    </row>
    <row r="111" spans="1:29" ht="15.75" hidden="1" customHeight="1">
      <c r="A111" s="35"/>
      <c r="B111" s="35" t="s">
        <v>51</v>
      </c>
      <c r="C111" s="36" t="s">
        <v>2514</v>
      </c>
      <c r="D111" s="37" t="s">
        <v>53</v>
      </c>
      <c r="E111" s="37">
        <v>40</v>
      </c>
      <c r="F111" s="38">
        <v>64000</v>
      </c>
      <c r="G111" s="39" t="s">
        <v>54</v>
      </c>
      <c r="H111" s="40">
        <v>46204</v>
      </c>
      <c r="I111" s="41" t="s">
        <v>55</v>
      </c>
      <c r="J111" s="41" t="s">
        <v>56</v>
      </c>
      <c r="K111" s="41" t="s">
        <v>164</v>
      </c>
      <c r="L111" s="41" t="s">
        <v>91</v>
      </c>
      <c r="M111" s="42" t="s">
        <v>109</v>
      </c>
      <c r="N111" s="44" t="s">
        <v>951</v>
      </c>
      <c r="O111" s="44" t="s">
        <v>2452</v>
      </c>
      <c r="P111" s="44"/>
      <c r="Q111" s="44"/>
      <c r="R111" s="45"/>
      <c r="S111" s="45" t="s">
        <v>2515</v>
      </c>
      <c r="T111" s="44"/>
      <c r="U111" s="44"/>
      <c r="V111" s="45" t="str">
        <f t="array" ref="V111">IFERROR(INDEX(#REF!,MATCH($Q111,#REF!,0)),"")</f>
        <v/>
      </c>
      <c r="W111" s="45" t="str">
        <f t="array" ref="W111">IFERROR(INDEX(#REF!,MATCH($Q111,#REF!,0)),"")</f>
        <v/>
      </c>
      <c r="X111" s="46" t="str">
        <f t="array" ref="X111">IFERROR(INDEX(#REF!,MATCH($Q111,#REF!,0)),"")</f>
        <v/>
      </c>
      <c r="Y111" s="46" t="str">
        <f t="array" ref="Y111">IFERROR(INDEX(#REF!,MATCH($Q111,#REF!,0)),"")</f>
        <v/>
      </c>
      <c r="Z111" s="46" t="str">
        <f t="array" ref="Z111">IFERROR(INDEX(#REF!,MATCH($Q111,#REF!,0)),"")</f>
        <v/>
      </c>
      <c r="AA111" s="46" t="e">
        <f t="shared" si="4"/>
        <v>#VALUE!</v>
      </c>
      <c r="AB111" s="44"/>
      <c r="AC111" s="44"/>
    </row>
    <row r="112" spans="1:29" ht="15.75" hidden="1" customHeight="1">
      <c r="A112" s="47" t="s">
        <v>1618</v>
      </c>
      <c r="B112" s="47" t="s">
        <v>145</v>
      </c>
      <c r="C112" s="60" t="s">
        <v>1675</v>
      </c>
      <c r="D112" s="49" t="s">
        <v>53</v>
      </c>
      <c r="E112" s="49">
        <v>1</v>
      </c>
      <c r="F112" s="50">
        <v>100000</v>
      </c>
      <c r="G112" s="51" t="s">
        <v>54</v>
      </c>
      <c r="H112" s="52">
        <v>46266</v>
      </c>
      <c r="I112" s="53" t="s">
        <v>55</v>
      </c>
      <c r="J112" s="53" t="s">
        <v>56</v>
      </c>
      <c r="K112" s="53" t="s">
        <v>83</v>
      </c>
      <c r="L112" s="53" t="s">
        <v>91</v>
      </c>
      <c r="M112" s="54" t="s">
        <v>2498</v>
      </c>
      <c r="N112" s="56" t="s">
        <v>951</v>
      </c>
      <c r="O112" s="56" t="s">
        <v>60</v>
      </c>
      <c r="P112" s="56"/>
      <c r="Q112" s="56"/>
      <c r="R112" s="57"/>
      <c r="S112" s="57" t="s">
        <v>1676</v>
      </c>
      <c r="T112" s="56"/>
      <c r="U112" s="56"/>
      <c r="V112" s="57" t="str">
        <f t="array" ref="V112">IFERROR(INDEX(#REF!,MATCH($Q112,#REF!,0)),"")</f>
        <v/>
      </c>
      <c r="W112" s="57" t="str">
        <f t="array" ref="W112">IFERROR(INDEX(#REF!,MATCH($Q112,#REF!,0)),"")</f>
        <v/>
      </c>
      <c r="X112" s="58" t="str">
        <f t="array" ref="X112">IFERROR(INDEX(#REF!,MATCH($Q112,#REF!,0)),"")</f>
        <v/>
      </c>
      <c r="Y112" s="58" t="str">
        <f t="array" ref="Y112">IFERROR(INDEX(#REF!,MATCH($Q112,#REF!,0)),"")</f>
        <v/>
      </c>
      <c r="Z112" s="58" t="str">
        <f t="array" ref="Z112">IFERROR(INDEX(#REF!,MATCH($Q112,#REF!,0)),"")</f>
        <v/>
      </c>
      <c r="AA112" s="58" t="e">
        <f t="shared" si="4"/>
        <v>#VALUE!</v>
      </c>
      <c r="AB112" s="56"/>
      <c r="AC112" s="56"/>
    </row>
    <row r="113" spans="1:29" ht="15.75" hidden="1" customHeight="1">
      <c r="A113" s="35"/>
      <c r="B113" s="35" t="s">
        <v>51</v>
      </c>
      <c r="C113" s="36" t="s">
        <v>2516</v>
      </c>
      <c r="D113" s="37" t="s">
        <v>53</v>
      </c>
      <c r="E113" s="37">
        <v>35</v>
      </c>
      <c r="F113" s="38">
        <v>63000</v>
      </c>
      <c r="G113" s="39" t="s">
        <v>54</v>
      </c>
      <c r="H113" s="40">
        <v>46266</v>
      </c>
      <c r="I113" s="41" t="s">
        <v>55</v>
      </c>
      <c r="J113" s="41" t="s">
        <v>56</v>
      </c>
      <c r="K113" s="41" t="s">
        <v>164</v>
      </c>
      <c r="L113" s="41" t="s">
        <v>91</v>
      </c>
      <c r="M113" s="42" t="s">
        <v>2517</v>
      </c>
      <c r="N113" s="44" t="s">
        <v>951</v>
      </c>
      <c r="O113" s="44" t="s">
        <v>2452</v>
      </c>
      <c r="P113" s="44"/>
      <c r="Q113" s="44"/>
      <c r="R113" s="45"/>
      <c r="S113" s="45" t="s">
        <v>1292</v>
      </c>
      <c r="T113" s="44"/>
      <c r="U113" s="44"/>
      <c r="V113" s="45" t="str">
        <f t="array" ref="V113">IFERROR(INDEX(#REF!,MATCH($Q113,#REF!,0)),"")</f>
        <v/>
      </c>
      <c r="W113" s="45" t="str">
        <f t="array" ref="W113">IFERROR(INDEX(#REF!,MATCH($Q113,#REF!,0)),"")</f>
        <v/>
      </c>
      <c r="X113" s="46" t="str">
        <f t="array" ref="X113">IFERROR(INDEX(#REF!,MATCH($Q113,#REF!,0)),"")</f>
        <v/>
      </c>
      <c r="Y113" s="46" t="str">
        <f t="array" ref="Y113">IFERROR(INDEX(#REF!,MATCH($Q113,#REF!,0)),"")</f>
        <v/>
      </c>
      <c r="Z113" s="46" t="str">
        <f t="array" ref="Z113">IFERROR(INDEX(#REF!,MATCH($Q113,#REF!,0)),"")</f>
        <v/>
      </c>
      <c r="AA113" s="46" t="e">
        <f t="shared" si="4"/>
        <v>#VALUE!</v>
      </c>
      <c r="AB113" s="44"/>
      <c r="AC113" s="44"/>
    </row>
    <row r="114" spans="1:29" ht="15.75" hidden="1" customHeight="1">
      <c r="A114" s="47"/>
      <c r="B114" s="47" t="s">
        <v>1407</v>
      </c>
      <c r="C114" s="60" t="s">
        <v>1555</v>
      </c>
      <c r="D114" s="49" t="s">
        <v>53</v>
      </c>
      <c r="E114" s="49">
        <v>150</v>
      </c>
      <c r="F114" s="50">
        <v>100000</v>
      </c>
      <c r="G114" s="51" t="s">
        <v>54</v>
      </c>
      <c r="H114" s="52">
        <v>46266</v>
      </c>
      <c r="I114" s="53" t="s">
        <v>101</v>
      </c>
      <c r="J114" s="53" t="s">
        <v>56</v>
      </c>
      <c r="K114" s="53" t="s">
        <v>858</v>
      </c>
      <c r="L114" s="53" t="s">
        <v>91</v>
      </c>
      <c r="M114" s="54" t="s">
        <v>2517</v>
      </c>
      <c r="N114" s="56" t="s">
        <v>951</v>
      </c>
      <c r="O114" s="182" t="s">
        <v>60</v>
      </c>
      <c r="P114" s="56"/>
      <c r="Q114" s="56"/>
      <c r="R114" s="57"/>
      <c r="S114" s="57" t="s">
        <v>1556</v>
      </c>
      <c r="T114" s="56"/>
      <c r="U114" s="56"/>
      <c r="V114" s="57" t="str">
        <f t="array" ref="V114">IFERROR(INDEX(#REF!,MATCH($Q114,#REF!,0)),"")</f>
        <v/>
      </c>
      <c r="W114" s="57" t="str">
        <f t="array" ref="W114">IFERROR(INDEX(#REF!,MATCH($Q114,#REF!,0)),"")</f>
        <v/>
      </c>
      <c r="X114" s="58" t="str">
        <f t="array" ref="X114">IFERROR(INDEX(#REF!,MATCH($Q114,#REF!,0)),"")</f>
        <v/>
      </c>
      <c r="Y114" s="58" t="str">
        <f t="array" ref="Y114">IFERROR(INDEX(#REF!,MATCH($Q114,#REF!,0)),"")</f>
        <v/>
      </c>
      <c r="Z114" s="58" t="str">
        <f t="array" ref="Z114">IFERROR(INDEX(#REF!,MATCH($Q114,#REF!,0)),"")</f>
        <v/>
      </c>
      <c r="AA114" s="58" t="e">
        <f t="shared" si="4"/>
        <v>#VALUE!</v>
      </c>
      <c r="AB114" s="56"/>
      <c r="AC114" s="56"/>
    </row>
    <row r="115" spans="1:29" ht="15.75" hidden="1" customHeight="1">
      <c r="A115" s="35"/>
      <c r="B115" s="35" t="s">
        <v>51</v>
      </c>
      <c r="C115" s="36" t="s">
        <v>2518</v>
      </c>
      <c r="D115" s="37" t="s">
        <v>53</v>
      </c>
      <c r="E115" s="37">
        <v>10</v>
      </c>
      <c r="F115" s="38">
        <v>60000</v>
      </c>
      <c r="G115" s="39" t="s">
        <v>54</v>
      </c>
      <c r="H115" s="40">
        <v>46266</v>
      </c>
      <c r="I115" s="41" t="s">
        <v>55</v>
      </c>
      <c r="J115" s="41" t="s">
        <v>56</v>
      </c>
      <c r="K115" s="41" t="s">
        <v>164</v>
      </c>
      <c r="L115" s="41" t="s">
        <v>58</v>
      </c>
      <c r="M115" s="42" t="s">
        <v>2498</v>
      </c>
      <c r="N115" s="44" t="s">
        <v>951</v>
      </c>
      <c r="O115" s="44" t="s">
        <v>2452</v>
      </c>
      <c r="P115" s="44"/>
      <c r="Q115" s="44"/>
      <c r="R115" s="45" t="s">
        <v>334</v>
      </c>
      <c r="S115" s="45" t="s">
        <v>335</v>
      </c>
      <c r="T115" s="44"/>
      <c r="U115" s="44"/>
      <c r="V115" s="45" t="str">
        <f t="array" ref="V115">IFERROR(INDEX(#REF!,MATCH($Q115,#REF!,0)),"")</f>
        <v/>
      </c>
      <c r="W115" s="45" t="str">
        <f t="array" ref="W115">IFERROR(INDEX(#REF!,MATCH($Q115,#REF!,0)),"")</f>
        <v/>
      </c>
      <c r="X115" s="46" t="str">
        <f t="array" ref="X115">IFERROR(INDEX(#REF!,MATCH($Q115,#REF!,0)),"")</f>
        <v/>
      </c>
      <c r="Y115" s="46" t="str">
        <f t="array" ref="Y115">IFERROR(INDEX(#REF!,MATCH($Q115,#REF!,0)),"")</f>
        <v/>
      </c>
      <c r="Z115" s="46" t="str">
        <f t="array" ref="Z115">IFERROR(INDEX(#REF!,MATCH($Q115,#REF!,0)),"")</f>
        <v/>
      </c>
      <c r="AA115" s="46" t="e">
        <f t="shared" si="4"/>
        <v>#VALUE!</v>
      </c>
      <c r="AB115" s="44"/>
      <c r="AC115" s="44"/>
    </row>
    <row r="116" spans="1:29" ht="15.75" hidden="1" customHeight="1">
      <c r="A116" s="47" t="s">
        <v>1720</v>
      </c>
      <c r="B116" s="47" t="s">
        <v>1407</v>
      </c>
      <c r="C116" s="60" t="s">
        <v>1646</v>
      </c>
      <c r="D116" s="49" t="s">
        <v>53</v>
      </c>
      <c r="E116" s="49">
        <v>1</v>
      </c>
      <c r="F116" s="50">
        <v>100000</v>
      </c>
      <c r="G116" s="51" t="s">
        <v>54</v>
      </c>
      <c r="H116" s="52">
        <v>46266</v>
      </c>
      <c r="I116" s="53" t="s">
        <v>101</v>
      </c>
      <c r="J116" s="53" t="s">
        <v>56</v>
      </c>
      <c r="K116" s="53" t="s">
        <v>858</v>
      </c>
      <c r="L116" s="53" t="s">
        <v>91</v>
      </c>
      <c r="M116" s="54" t="s">
        <v>2534</v>
      </c>
      <c r="N116" s="56" t="s">
        <v>951</v>
      </c>
      <c r="O116" s="182" t="s">
        <v>60</v>
      </c>
      <c r="P116" s="56"/>
      <c r="Q116" s="56"/>
      <c r="R116" s="57"/>
      <c r="S116" s="57" t="s">
        <v>1419</v>
      </c>
      <c r="T116" s="60"/>
      <c r="U116" s="56"/>
      <c r="V116" s="57" t="str">
        <f t="array" ref="V116">IFERROR(INDEX(#REF!,MATCH($Q116,#REF!,0)),"")</f>
        <v/>
      </c>
      <c r="W116" s="57" t="str">
        <f t="array" ref="W116">IFERROR(INDEX(#REF!,MATCH($Q116,#REF!,0)),"")</f>
        <v/>
      </c>
      <c r="X116" s="58" t="str">
        <f t="array" ref="X116">IFERROR(INDEX(#REF!,MATCH($Q116,#REF!,0)),"")</f>
        <v/>
      </c>
      <c r="Y116" s="58" t="str">
        <f t="array" ref="Y116">IFERROR(INDEX(#REF!,MATCH($Q116,#REF!,0)),"")</f>
        <v/>
      </c>
      <c r="Z116" s="58" t="str">
        <f t="array" ref="Z116">IFERROR(INDEX(#REF!,MATCH($Q116,#REF!,0)),"")</f>
        <v/>
      </c>
      <c r="AA116" s="58" t="e">
        <f t="shared" si="4"/>
        <v>#VALUE!</v>
      </c>
      <c r="AB116" s="56"/>
      <c r="AC116" s="56"/>
    </row>
    <row r="117" spans="1:29" ht="15.75" hidden="1" customHeight="1">
      <c r="A117" s="35"/>
      <c r="B117" s="35" t="s">
        <v>861</v>
      </c>
      <c r="C117" s="36" t="s">
        <v>1052</v>
      </c>
      <c r="D117" s="37" t="s">
        <v>53</v>
      </c>
      <c r="E117" s="37">
        <v>1000</v>
      </c>
      <c r="F117" s="38">
        <v>100000</v>
      </c>
      <c r="G117" s="39" t="s">
        <v>66</v>
      </c>
      <c r="H117" s="40">
        <v>46266</v>
      </c>
      <c r="I117" s="41" t="s">
        <v>55</v>
      </c>
      <c r="J117" s="41" t="s">
        <v>56</v>
      </c>
      <c r="K117" s="41" t="s">
        <v>164</v>
      </c>
      <c r="L117" s="41" t="s">
        <v>91</v>
      </c>
      <c r="M117" s="42" t="s">
        <v>109</v>
      </c>
      <c r="N117" s="44" t="s">
        <v>884</v>
      </c>
      <c r="O117" s="44" t="s">
        <v>60</v>
      </c>
      <c r="P117" s="44"/>
      <c r="Q117" s="44"/>
      <c r="R117" s="45"/>
      <c r="S117" s="45" t="s">
        <v>1053</v>
      </c>
      <c r="T117" s="44"/>
      <c r="U117" s="44"/>
      <c r="V117" s="45" t="str">
        <f t="array" ref="V117">IFERROR(INDEX(#REF!,MATCH($Q117,#REF!,0)),"")</f>
        <v/>
      </c>
      <c r="W117" s="45" t="str">
        <f t="array" ref="W117">IFERROR(INDEX(#REF!,MATCH($Q117,#REF!,0)),"")</f>
        <v/>
      </c>
      <c r="X117" s="46" t="str">
        <f t="array" ref="X117">IFERROR(INDEX(#REF!,MATCH($Q117,#REF!,0)),"")</f>
        <v/>
      </c>
      <c r="Y117" s="46" t="str">
        <f t="array" ref="Y117">IFERROR(INDEX(#REF!,MATCH($Q117,#REF!,0)),"")</f>
        <v/>
      </c>
      <c r="Z117" s="46" t="str">
        <f t="array" ref="Z117">IFERROR(INDEX(#REF!,MATCH($Q117,#REF!,0)),"")</f>
        <v/>
      </c>
      <c r="AA117" s="46" t="e">
        <f t="shared" si="4"/>
        <v>#VALUE!</v>
      </c>
      <c r="AB117" s="44"/>
      <c r="AC117" s="44"/>
    </row>
    <row r="118" spans="1:29" ht="15.75" hidden="1" customHeight="1">
      <c r="A118" s="47"/>
      <c r="B118" s="47" t="s">
        <v>51</v>
      </c>
      <c r="C118" s="60" t="s">
        <v>2520</v>
      </c>
      <c r="D118" s="49" t="s">
        <v>53</v>
      </c>
      <c r="E118" s="49">
        <v>15</v>
      </c>
      <c r="F118" s="50">
        <v>59719.86</v>
      </c>
      <c r="G118" s="51" t="s">
        <v>54</v>
      </c>
      <c r="H118" s="52">
        <v>46266</v>
      </c>
      <c r="I118" s="53" t="s">
        <v>55</v>
      </c>
      <c r="J118" s="53" t="s">
        <v>56</v>
      </c>
      <c r="K118" s="53" t="s">
        <v>164</v>
      </c>
      <c r="L118" s="53" t="s">
        <v>91</v>
      </c>
      <c r="M118" s="54" t="s">
        <v>2486</v>
      </c>
      <c r="N118" s="56" t="s">
        <v>951</v>
      </c>
      <c r="O118" s="56" t="s">
        <v>2452</v>
      </c>
      <c r="P118" s="56"/>
      <c r="Q118" s="56"/>
      <c r="R118" s="57"/>
      <c r="S118" s="57" t="s">
        <v>229</v>
      </c>
      <c r="T118" s="56"/>
      <c r="U118" s="56"/>
      <c r="V118" s="57" t="str">
        <f t="array" ref="V118">IFERROR(INDEX(#REF!,MATCH($Q118,#REF!,0)),"")</f>
        <v/>
      </c>
      <c r="W118" s="57" t="str">
        <f t="array" ref="W118">IFERROR(INDEX(#REF!,MATCH($Q118,#REF!,0)),"")</f>
        <v/>
      </c>
      <c r="X118" s="58" t="str">
        <f t="array" ref="X118">IFERROR(INDEX(#REF!,MATCH($Q118,#REF!,0)),"")</f>
        <v/>
      </c>
      <c r="Y118" s="58" t="str">
        <f t="array" ref="Y118">IFERROR(INDEX(#REF!,MATCH($Q118,#REF!,0)),"")</f>
        <v/>
      </c>
      <c r="Z118" s="58" t="str">
        <f t="array" ref="Z118">IFERROR(INDEX(#REF!,MATCH($Q118,#REF!,0)),"")</f>
        <v/>
      </c>
      <c r="AA118" s="58" t="e">
        <f t="shared" si="4"/>
        <v>#VALUE!</v>
      </c>
      <c r="AB118" s="56"/>
      <c r="AC118" s="56"/>
    </row>
    <row r="119" spans="1:29" ht="15.75" hidden="1" customHeight="1">
      <c r="A119" s="35" t="s">
        <v>2709</v>
      </c>
      <c r="B119" s="35" t="s">
        <v>64</v>
      </c>
      <c r="C119" s="36" t="s">
        <v>79</v>
      </c>
      <c r="D119" s="37" t="s">
        <v>53</v>
      </c>
      <c r="E119" s="37">
        <v>1</v>
      </c>
      <c r="F119" s="38">
        <v>90000</v>
      </c>
      <c r="G119" s="39" t="s">
        <v>66</v>
      </c>
      <c r="H119" s="40">
        <v>46266</v>
      </c>
      <c r="I119" s="41" t="s">
        <v>55</v>
      </c>
      <c r="J119" s="41" t="s">
        <v>56</v>
      </c>
      <c r="K119" s="41" t="s">
        <v>72</v>
      </c>
      <c r="L119" s="41" t="s">
        <v>58</v>
      </c>
      <c r="M119" s="42" t="s">
        <v>109</v>
      </c>
      <c r="N119" s="44" t="s">
        <v>21</v>
      </c>
      <c r="O119" s="44" t="s">
        <v>60</v>
      </c>
      <c r="P119" s="44"/>
      <c r="Q119" s="44"/>
      <c r="R119" s="45"/>
      <c r="S119" s="45" t="str">
        <f t="array" ref="S119">IFERROR(INDEX('BANCO DE DADOS'!$D$3:$D1631,MATCH(C119,'BANCO DE DADOS'!$B$3:$B1631,0),0),"")</f>
        <v>SERVIÇOS DE UTILIDADE PÚBLICA - TELECOMUNICAÇÕES</v>
      </c>
      <c r="T119" s="44"/>
      <c r="U119" s="44"/>
      <c r="V119" s="45" t="str">
        <f t="array" ref="V119">IFERROR(INDEX(#REF!,MATCH($Q119,#REF!,0)),"")</f>
        <v/>
      </c>
      <c r="W119" s="45" t="str">
        <f t="array" ref="W119">IFERROR(INDEX(#REF!,MATCH($Q119,#REF!,0)),"")</f>
        <v/>
      </c>
      <c r="X119" s="46" t="str">
        <f t="array" ref="X119">IFERROR(INDEX(#REF!,MATCH($Q119,#REF!,0)),"")</f>
        <v/>
      </c>
      <c r="Y119" s="46" t="str">
        <f t="array" ref="Y119">IFERROR(INDEX(#REF!,MATCH($Q119,#REF!,0)),"")</f>
        <v/>
      </c>
      <c r="Z119" s="46" t="str">
        <f t="array" ref="Z119">IFERROR(INDEX(#REF!,MATCH($Q119,#REF!,0)),"")</f>
        <v/>
      </c>
      <c r="AA119" s="46" t="e">
        <f t="shared" si="4"/>
        <v>#VALUE!</v>
      </c>
      <c r="AB119" s="44"/>
      <c r="AC119" s="44"/>
    </row>
    <row r="120" spans="1:29" ht="15.75" hidden="1" customHeight="1">
      <c r="A120" s="47"/>
      <c r="B120" s="47" t="s">
        <v>51</v>
      </c>
      <c r="C120" s="60" t="s">
        <v>2521</v>
      </c>
      <c r="D120" s="49" t="s">
        <v>53</v>
      </c>
      <c r="E120" s="49">
        <v>15</v>
      </c>
      <c r="F120" s="50">
        <v>57600</v>
      </c>
      <c r="G120" s="51" t="s">
        <v>54</v>
      </c>
      <c r="H120" s="52">
        <v>46266</v>
      </c>
      <c r="I120" s="53" t="s">
        <v>55</v>
      </c>
      <c r="J120" s="53" t="s">
        <v>56</v>
      </c>
      <c r="K120" s="53" t="s">
        <v>164</v>
      </c>
      <c r="L120" s="53" t="s">
        <v>91</v>
      </c>
      <c r="M120" s="54" t="s">
        <v>148</v>
      </c>
      <c r="N120" s="56" t="s">
        <v>951</v>
      </c>
      <c r="O120" s="56" t="s">
        <v>2452</v>
      </c>
      <c r="P120" s="56"/>
      <c r="Q120" s="56"/>
      <c r="R120" s="57" t="s">
        <v>158</v>
      </c>
      <c r="S120" s="57" t="s">
        <v>2522</v>
      </c>
      <c r="T120" s="56"/>
      <c r="U120" s="56"/>
      <c r="V120" s="57" t="str">
        <f t="array" ref="V120">IFERROR(INDEX(#REF!,MATCH($Q120,#REF!,0)),"")</f>
        <v/>
      </c>
      <c r="W120" s="57" t="str">
        <f t="array" ref="W120">IFERROR(INDEX(#REF!,MATCH($Q120,#REF!,0)),"")</f>
        <v/>
      </c>
      <c r="X120" s="58" t="str">
        <f t="array" ref="X120">IFERROR(INDEX(#REF!,MATCH($Q120,#REF!,0)),"")</f>
        <v/>
      </c>
      <c r="Y120" s="58" t="str">
        <f t="array" ref="Y120">IFERROR(INDEX(#REF!,MATCH($Q120,#REF!,0)),"")</f>
        <v/>
      </c>
      <c r="Z120" s="58" t="str">
        <f t="array" ref="Z120">IFERROR(INDEX(#REF!,MATCH($Q120,#REF!,0)),"")</f>
        <v/>
      </c>
      <c r="AA120" s="58" t="e">
        <f t="shared" si="4"/>
        <v>#VALUE!</v>
      </c>
      <c r="AB120" s="56"/>
      <c r="AC120" s="56"/>
    </row>
    <row r="121" spans="1:29" ht="15.75" hidden="1" customHeight="1">
      <c r="A121" s="167"/>
      <c r="B121" s="167" t="s">
        <v>51</v>
      </c>
      <c r="C121" s="168" t="s">
        <v>1509</v>
      </c>
      <c r="D121" s="176" t="s">
        <v>53</v>
      </c>
      <c r="E121" s="176">
        <v>8</v>
      </c>
      <c r="F121" s="177">
        <v>88000</v>
      </c>
      <c r="G121" s="178" t="s">
        <v>54</v>
      </c>
      <c r="H121" s="179">
        <v>46266</v>
      </c>
      <c r="I121" s="180" t="s">
        <v>101</v>
      </c>
      <c r="J121" s="180" t="s">
        <v>56</v>
      </c>
      <c r="K121" s="180" t="s">
        <v>858</v>
      </c>
      <c r="L121" s="180" t="s">
        <v>58</v>
      </c>
      <c r="M121" s="181" t="s">
        <v>2451</v>
      </c>
      <c r="N121" s="175" t="s">
        <v>951</v>
      </c>
      <c r="O121" s="183" t="s">
        <v>60</v>
      </c>
      <c r="P121" s="44"/>
      <c r="Q121" s="44"/>
      <c r="R121" s="45" t="str">
        <f t="array" ref="R121">IFERROR(INDEX('BANCO DE DADOS'!$C$3:$C1631,MATCH(C121,'BANCO DE DADOS'!$B$3:$B1631,0),0),"")</f>
        <v>DOP - EQUIPAMENTO OPERACIONAL SALVAMENTO TERRESTRE</v>
      </c>
      <c r="S121" s="45" t="str">
        <f t="array" ref="S121">IFERROR(INDEX('BANCO DE DADOS'!$D$3:$D1631,MATCH(C121,'BANCO DE DADOS'!$B$3:$B1631,0),0),"")</f>
        <v>COMPRA DE EQUIPAMENTOS DE DETECÇÃO DE GÁS</v>
      </c>
      <c r="T121" s="44"/>
      <c r="U121" s="44"/>
      <c r="V121" s="45" t="str">
        <f t="array" ref="V121">IFERROR(INDEX(#REF!,MATCH($Q121,#REF!,0)),"")</f>
        <v/>
      </c>
      <c r="W121" s="45" t="str">
        <f t="array" ref="W121">IFERROR(INDEX(#REF!,MATCH($Q121,#REF!,0)),"")</f>
        <v/>
      </c>
      <c r="X121" s="46" t="str">
        <f t="array" ref="X121">IFERROR(INDEX(#REF!,MATCH($Q121,#REF!,0)),"")</f>
        <v/>
      </c>
      <c r="Y121" s="46" t="str">
        <f t="array" ref="Y121">IFERROR(INDEX(#REF!,MATCH($Q121,#REF!,0)),"")</f>
        <v/>
      </c>
      <c r="Z121" s="46" t="str">
        <f t="array" ref="Z121">IFERROR(INDEX(#REF!,MATCH($Q121,#REF!,0)),"")</f>
        <v/>
      </c>
      <c r="AA121" s="46" t="e">
        <f t="shared" si="4"/>
        <v>#VALUE!</v>
      </c>
      <c r="AB121" s="44"/>
      <c r="AC121" s="44"/>
    </row>
    <row r="122" spans="1:29" ht="51.75" hidden="1" customHeight="1">
      <c r="A122" s="47"/>
      <c r="B122" s="47" t="s">
        <v>237</v>
      </c>
      <c r="C122" s="60" t="s">
        <v>1055</v>
      </c>
      <c r="D122" s="49" t="s">
        <v>53</v>
      </c>
      <c r="E122" s="49">
        <v>1</v>
      </c>
      <c r="F122" s="50">
        <v>80297</v>
      </c>
      <c r="G122" s="51" t="s">
        <v>54</v>
      </c>
      <c r="H122" s="52">
        <v>46143</v>
      </c>
      <c r="I122" s="53" t="s">
        <v>55</v>
      </c>
      <c r="J122" s="53" t="s">
        <v>56</v>
      </c>
      <c r="K122" s="53" t="s">
        <v>164</v>
      </c>
      <c r="L122" s="53" t="s">
        <v>91</v>
      </c>
      <c r="M122" s="54" t="s">
        <v>148</v>
      </c>
      <c r="N122" s="56" t="s">
        <v>884</v>
      </c>
      <c r="O122" s="56" t="s">
        <v>60</v>
      </c>
      <c r="P122" s="56"/>
      <c r="Q122" s="56"/>
      <c r="R122" s="57"/>
      <c r="S122" s="57" t="s">
        <v>1056</v>
      </c>
      <c r="T122" s="56"/>
      <c r="U122" s="56"/>
      <c r="V122" s="57" t="str">
        <f t="array" ref="V122">IFERROR(INDEX(#REF!,MATCH($Q122,#REF!,0)),"")</f>
        <v/>
      </c>
      <c r="W122" s="57" t="str">
        <f t="array" ref="W122">IFERROR(INDEX(#REF!,MATCH($Q122,#REF!,0)),"")</f>
        <v/>
      </c>
      <c r="X122" s="58" t="str">
        <f t="array" ref="X122">IFERROR(INDEX(#REF!,MATCH($Q122,#REF!,0)),"")</f>
        <v/>
      </c>
      <c r="Y122" s="58" t="str">
        <f t="array" ref="Y122">IFERROR(INDEX(#REF!,MATCH($Q122,#REF!,0)),"")</f>
        <v/>
      </c>
      <c r="Z122" s="58" t="str">
        <f t="array" ref="Z122">IFERROR(INDEX(#REF!,MATCH($Q122,#REF!,0)),"")</f>
        <v/>
      </c>
      <c r="AA122" s="58" t="e">
        <f t="shared" si="4"/>
        <v>#VALUE!</v>
      </c>
      <c r="AB122" s="56"/>
      <c r="AC122" s="56"/>
    </row>
    <row r="123" spans="1:29" ht="15.75" hidden="1" customHeight="1">
      <c r="A123" s="35" t="s">
        <v>1937</v>
      </c>
      <c r="B123" s="35" t="s">
        <v>1699</v>
      </c>
      <c r="C123" s="36" t="s">
        <v>1700</v>
      </c>
      <c r="D123" s="37" t="s">
        <v>53</v>
      </c>
      <c r="E123" s="37">
        <v>13</v>
      </c>
      <c r="F123" s="38">
        <v>80000</v>
      </c>
      <c r="G123" s="39" t="s">
        <v>54</v>
      </c>
      <c r="H123" s="40">
        <v>46266</v>
      </c>
      <c r="I123" s="41" t="s">
        <v>55</v>
      </c>
      <c r="J123" s="41" t="s">
        <v>56</v>
      </c>
      <c r="K123" s="41" t="s">
        <v>83</v>
      </c>
      <c r="L123" s="41" t="s">
        <v>91</v>
      </c>
      <c r="M123" s="42" t="s">
        <v>2498</v>
      </c>
      <c r="N123" s="44" t="s">
        <v>951</v>
      </c>
      <c r="O123" s="44" t="s">
        <v>60</v>
      </c>
      <c r="P123" s="44"/>
      <c r="Q123" s="44"/>
      <c r="R123" s="45"/>
      <c r="S123" s="45" t="s">
        <v>1702</v>
      </c>
      <c r="T123" s="44"/>
      <c r="U123" s="44"/>
      <c r="V123" s="45" t="str">
        <f t="array" ref="V123">IFERROR(INDEX(#REF!,MATCH($Q123,#REF!,0)),"")</f>
        <v/>
      </c>
      <c r="W123" s="45" t="str">
        <f t="array" ref="W123">IFERROR(INDEX(#REF!,MATCH($Q123,#REF!,0)),"")</f>
        <v/>
      </c>
      <c r="X123" s="46" t="str">
        <f t="array" ref="X123">IFERROR(INDEX(#REF!,MATCH($Q123,#REF!,0)),"")</f>
        <v/>
      </c>
      <c r="Y123" s="46" t="str">
        <f t="array" ref="Y123">IFERROR(INDEX(#REF!,MATCH($Q123,#REF!,0)),"")</f>
        <v/>
      </c>
      <c r="Z123" s="46" t="str">
        <f t="array" ref="Z123">IFERROR(INDEX(#REF!,MATCH($Q123,#REF!,0)),"")</f>
        <v/>
      </c>
      <c r="AA123" s="46" t="e">
        <f t="shared" si="4"/>
        <v>#VALUE!</v>
      </c>
      <c r="AB123" s="44"/>
      <c r="AC123" s="44"/>
    </row>
    <row r="124" spans="1:29" ht="15.75" hidden="1" customHeight="1">
      <c r="A124" s="47" t="s">
        <v>1941</v>
      </c>
      <c r="B124" s="47" t="s">
        <v>1699</v>
      </c>
      <c r="C124" s="60" t="s">
        <v>1704</v>
      </c>
      <c r="D124" s="49" t="s">
        <v>53</v>
      </c>
      <c r="E124" s="49">
        <v>13</v>
      </c>
      <c r="F124" s="50">
        <v>80000</v>
      </c>
      <c r="G124" s="51" t="s">
        <v>54</v>
      </c>
      <c r="H124" s="52">
        <v>46266</v>
      </c>
      <c r="I124" s="53" t="s">
        <v>55</v>
      </c>
      <c r="J124" s="53" t="s">
        <v>56</v>
      </c>
      <c r="K124" s="53" t="s">
        <v>83</v>
      </c>
      <c r="L124" s="53" t="s">
        <v>91</v>
      </c>
      <c r="M124" s="54" t="s">
        <v>2486</v>
      </c>
      <c r="N124" s="56" t="s">
        <v>951</v>
      </c>
      <c r="O124" s="56" t="s">
        <v>60</v>
      </c>
      <c r="P124" s="56"/>
      <c r="Q124" s="56"/>
      <c r="R124" s="57">
        <f t="array" ref="R124">IFERROR(INDEX('BANCO DE DADOS'!$C$3:$C1631,MATCH(C124,'BANCO DE DADOS'!$B$3:$B1631,0),0),"")</f>
        <v>0</v>
      </c>
      <c r="S124" s="57" t="s">
        <v>1704</v>
      </c>
      <c r="T124" s="56"/>
      <c r="U124" s="56"/>
      <c r="V124" s="57" t="str">
        <f t="array" ref="V124">IFERROR(INDEX(#REF!,MATCH($Q124,#REF!,0)),"")</f>
        <v/>
      </c>
      <c r="W124" s="57" t="str">
        <f t="array" ref="W124">IFERROR(INDEX(#REF!,MATCH($Q124,#REF!,0)),"")</f>
        <v/>
      </c>
      <c r="X124" s="58" t="str">
        <f t="array" ref="X124">IFERROR(INDEX(#REF!,MATCH($Q124,#REF!,0)),"")</f>
        <v/>
      </c>
      <c r="Y124" s="58" t="str">
        <f t="array" ref="Y124">IFERROR(INDEX(#REF!,MATCH($Q124,#REF!,0)),"")</f>
        <v/>
      </c>
      <c r="Z124" s="58" t="str">
        <f t="array" ref="Z124">IFERROR(INDEX(#REF!,MATCH($Q124,#REF!,0)),"")</f>
        <v/>
      </c>
      <c r="AA124" s="58" t="e">
        <f t="shared" si="4"/>
        <v>#VALUE!</v>
      </c>
      <c r="AB124" s="56"/>
      <c r="AC124" s="56"/>
    </row>
    <row r="125" spans="1:29" ht="15.75" hidden="1" customHeight="1">
      <c r="A125" s="35" t="s">
        <v>2710</v>
      </c>
      <c r="B125" s="35" t="s">
        <v>64</v>
      </c>
      <c r="C125" s="36" t="s">
        <v>120</v>
      </c>
      <c r="D125" s="37" t="s">
        <v>53</v>
      </c>
      <c r="E125" s="37">
        <v>1</v>
      </c>
      <c r="F125" s="38">
        <v>80000</v>
      </c>
      <c r="G125" s="39" t="s">
        <v>66</v>
      </c>
      <c r="H125" s="40">
        <v>46266</v>
      </c>
      <c r="I125" s="41" t="s">
        <v>55</v>
      </c>
      <c r="J125" s="41" t="s">
        <v>121</v>
      </c>
      <c r="K125" s="41" t="s">
        <v>83</v>
      </c>
      <c r="L125" s="41" t="s">
        <v>58</v>
      </c>
      <c r="M125" s="42" t="s">
        <v>2534</v>
      </c>
      <c r="N125" s="44" t="s">
        <v>21</v>
      </c>
      <c r="O125" s="44" t="s">
        <v>60</v>
      </c>
      <c r="P125" s="44"/>
      <c r="Q125" s="44"/>
      <c r="R125" s="45"/>
      <c r="S125" s="45" t="str">
        <f t="array" ref="S125">IFERROR(INDEX('BANCO DE DADOS'!$D$3:$D1631,MATCH(C125,'BANCO DE DADOS'!$B$3:$B1631,0),0),"")</f>
        <v>SERVIÇOS DE PUBLICAÇÃO E IMPRESSÃO</v>
      </c>
      <c r="T125" s="44"/>
      <c r="U125" s="44"/>
      <c r="V125" s="45" t="str">
        <f t="array" ref="V125">IFERROR(INDEX(#REF!,MATCH($Q125,#REF!,0)),"")</f>
        <v/>
      </c>
      <c r="W125" s="45" t="str">
        <f t="array" ref="W125">IFERROR(INDEX(#REF!,MATCH($Q125,#REF!,0)),"")</f>
        <v/>
      </c>
      <c r="X125" s="46" t="str">
        <f t="array" ref="X125">IFERROR(INDEX(#REF!,MATCH($Q125,#REF!,0)),"")</f>
        <v/>
      </c>
      <c r="Y125" s="46" t="str">
        <f t="array" ref="Y125">IFERROR(INDEX(#REF!,MATCH($Q125,#REF!,0)),"")</f>
        <v/>
      </c>
      <c r="Z125" s="46" t="str">
        <f t="array" ref="Z125">IFERROR(INDEX(#REF!,MATCH($Q125,#REF!,0)),"")</f>
        <v/>
      </c>
      <c r="AA125" s="46" t="e">
        <f t="shared" si="4"/>
        <v>#VALUE!</v>
      </c>
      <c r="AB125" s="44"/>
      <c r="AC125" s="44"/>
    </row>
    <row r="126" spans="1:29" ht="15.75" hidden="1" customHeight="1">
      <c r="A126" s="47"/>
      <c r="B126" s="47" t="s">
        <v>861</v>
      </c>
      <c r="C126" s="60" t="s">
        <v>1058</v>
      </c>
      <c r="D126" s="49" t="s">
        <v>53</v>
      </c>
      <c r="E126" s="49">
        <v>5000</v>
      </c>
      <c r="F126" s="50">
        <v>75750</v>
      </c>
      <c r="G126" s="51" t="s">
        <v>66</v>
      </c>
      <c r="H126" s="52">
        <v>46266</v>
      </c>
      <c r="I126" s="53" t="s">
        <v>55</v>
      </c>
      <c r="J126" s="53" t="s">
        <v>56</v>
      </c>
      <c r="K126" s="53" t="s">
        <v>164</v>
      </c>
      <c r="L126" s="53" t="s">
        <v>91</v>
      </c>
      <c r="M126" s="54" t="s">
        <v>2498</v>
      </c>
      <c r="N126" s="56" t="s">
        <v>884</v>
      </c>
      <c r="O126" s="56" t="s">
        <v>60</v>
      </c>
      <c r="P126" s="56"/>
      <c r="Q126" s="56"/>
      <c r="R126" s="57"/>
      <c r="S126" s="57" t="s">
        <v>1058</v>
      </c>
      <c r="T126" s="56"/>
      <c r="U126" s="56"/>
      <c r="V126" s="57" t="str">
        <f t="array" ref="V126">IFERROR(INDEX(#REF!,MATCH($Q126,#REF!,0)),"")</f>
        <v/>
      </c>
      <c r="W126" s="57" t="str">
        <f t="array" ref="W126">IFERROR(INDEX(#REF!,MATCH($Q126,#REF!,0)),"")</f>
        <v/>
      </c>
      <c r="X126" s="58" t="str">
        <f t="array" ref="X126">IFERROR(INDEX(#REF!,MATCH($Q126,#REF!,0)),"")</f>
        <v/>
      </c>
      <c r="Y126" s="58" t="str">
        <f t="array" ref="Y126">IFERROR(INDEX(#REF!,MATCH($Q126,#REF!,0)),"")</f>
        <v/>
      </c>
      <c r="Z126" s="58" t="str">
        <f t="array" ref="Z126">IFERROR(INDEX(#REF!,MATCH($Q126,#REF!,0)),"")</f>
        <v/>
      </c>
      <c r="AA126" s="58" t="e">
        <f t="shared" si="4"/>
        <v>#VALUE!</v>
      </c>
      <c r="AB126" s="56"/>
      <c r="AC126" s="56"/>
    </row>
    <row r="127" spans="1:29" ht="15.75" hidden="1" customHeight="1">
      <c r="A127" s="35" t="s">
        <v>1822</v>
      </c>
      <c r="B127" s="35" t="s">
        <v>70</v>
      </c>
      <c r="C127" s="36" t="s">
        <v>1607</v>
      </c>
      <c r="D127" s="37" t="s">
        <v>53</v>
      </c>
      <c r="E127" s="37">
        <v>5</v>
      </c>
      <c r="F127" s="38">
        <v>75000</v>
      </c>
      <c r="G127" s="39" t="s">
        <v>54</v>
      </c>
      <c r="H127" s="40">
        <v>46266</v>
      </c>
      <c r="I127" s="41" t="s">
        <v>55</v>
      </c>
      <c r="J127" s="41" t="s">
        <v>56</v>
      </c>
      <c r="K127" s="41" t="s">
        <v>72</v>
      </c>
      <c r="L127" s="41" t="s">
        <v>91</v>
      </c>
      <c r="M127" s="42" t="s">
        <v>73</v>
      </c>
      <c r="N127" s="44" t="s">
        <v>951</v>
      </c>
      <c r="O127" s="44" t="s">
        <v>60</v>
      </c>
      <c r="P127" s="44"/>
      <c r="Q127" s="44"/>
      <c r="R127" s="45"/>
      <c r="S127" s="45" t="s">
        <v>1608</v>
      </c>
      <c r="T127" s="44"/>
      <c r="U127" s="44"/>
      <c r="V127" s="45" t="str">
        <f t="array" ref="V127">IFERROR(INDEX(#REF!,MATCH($Q127,#REF!,0)),"")</f>
        <v/>
      </c>
      <c r="W127" s="45" t="str">
        <f t="array" ref="W127">IFERROR(INDEX(#REF!,MATCH($Q127,#REF!,0)),"")</f>
        <v/>
      </c>
      <c r="X127" s="46" t="str">
        <f t="array" ref="X127">IFERROR(INDEX(#REF!,MATCH($Q127,#REF!,0)),"")</f>
        <v/>
      </c>
      <c r="Y127" s="46" t="str">
        <f t="array" ref="Y127">IFERROR(INDEX(#REF!,MATCH($Q127,#REF!,0)),"")</f>
        <v/>
      </c>
      <c r="Z127" s="46" t="str">
        <f t="array" ref="Z127">IFERROR(INDEX(#REF!,MATCH($Q127,#REF!,0)),"")</f>
        <v/>
      </c>
      <c r="AA127" s="46" t="e">
        <f t="shared" si="4"/>
        <v>#VALUE!</v>
      </c>
      <c r="AB127" s="44"/>
      <c r="AC127" s="44"/>
    </row>
    <row r="128" spans="1:29" ht="15.75" hidden="1" customHeight="1">
      <c r="A128" s="47"/>
      <c r="B128" s="47" t="s">
        <v>861</v>
      </c>
      <c r="C128" s="60" t="s">
        <v>146</v>
      </c>
      <c r="D128" s="49" t="s">
        <v>53</v>
      </c>
      <c r="E128" s="49">
        <v>2500</v>
      </c>
      <c r="F128" s="50">
        <v>75000</v>
      </c>
      <c r="G128" s="51" t="s">
        <v>54</v>
      </c>
      <c r="H128" s="52">
        <v>46266</v>
      </c>
      <c r="I128" s="53" t="s">
        <v>55</v>
      </c>
      <c r="J128" s="53" t="s">
        <v>56</v>
      </c>
      <c r="K128" s="53" t="s">
        <v>147</v>
      </c>
      <c r="L128" s="53" t="s">
        <v>91</v>
      </c>
      <c r="M128" s="54" t="s">
        <v>2486</v>
      </c>
      <c r="N128" s="56" t="s">
        <v>884</v>
      </c>
      <c r="O128" s="56" t="s">
        <v>60</v>
      </c>
      <c r="P128" s="56"/>
      <c r="Q128" s="56"/>
      <c r="R128" s="57" t="s">
        <v>149</v>
      </c>
      <c r="S128" s="57" t="str">
        <f t="array" ref="S128">IFERROR(INDEX('BANCO DE DADOS'!$D$3:$D1631,MATCH(C128,'BANCO DE DADOS'!$B$3:$B1631,0),0),"")</f>
        <v>COMPRA DE MATERIAIS PARA EVENTOS E BRINDES</v>
      </c>
      <c r="T128" s="56"/>
      <c r="U128" s="56"/>
      <c r="V128" s="57" t="str">
        <f t="array" ref="V128">IFERROR(INDEX(#REF!,MATCH($Q128,#REF!,0)),"")</f>
        <v/>
      </c>
      <c r="W128" s="57" t="str">
        <f t="array" ref="W128">IFERROR(INDEX(#REF!,MATCH($Q128,#REF!,0)),"")</f>
        <v/>
      </c>
      <c r="X128" s="58" t="str">
        <f t="array" ref="X128">IFERROR(INDEX(#REF!,MATCH($Q128,#REF!,0)),"")</f>
        <v/>
      </c>
      <c r="Y128" s="58" t="str">
        <f t="array" ref="Y128">IFERROR(INDEX(#REF!,MATCH($Q128,#REF!,0)),"")</f>
        <v/>
      </c>
      <c r="Z128" s="58" t="str">
        <f t="array" ref="Z128">IFERROR(INDEX(#REF!,MATCH($Q128,#REF!,0)),"")</f>
        <v/>
      </c>
      <c r="AA128" s="58" t="e">
        <f t="shared" si="4"/>
        <v>#VALUE!</v>
      </c>
      <c r="AB128" s="56"/>
      <c r="AC128" s="56"/>
    </row>
    <row r="129" spans="1:29" ht="15.75" hidden="1" customHeight="1">
      <c r="A129" s="167"/>
      <c r="B129" s="167" t="s">
        <v>1049</v>
      </c>
      <c r="C129" s="168" t="s">
        <v>1050</v>
      </c>
      <c r="D129" s="176" t="s">
        <v>53</v>
      </c>
      <c r="E129" s="176">
        <v>30</v>
      </c>
      <c r="F129" s="177">
        <v>75000</v>
      </c>
      <c r="G129" s="178" t="s">
        <v>54</v>
      </c>
      <c r="H129" s="179">
        <v>46266</v>
      </c>
      <c r="I129" s="180" t="s">
        <v>55</v>
      </c>
      <c r="J129" s="180" t="s">
        <v>56</v>
      </c>
      <c r="K129" s="180" t="s">
        <v>164</v>
      </c>
      <c r="L129" s="180" t="s">
        <v>91</v>
      </c>
      <c r="M129" s="181" t="s">
        <v>2451</v>
      </c>
      <c r="N129" s="175" t="s">
        <v>884</v>
      </c>
      <c r="O129" s="44" t="s">
        <v>60</v>
      </c>
      <c r="P129" s="44"/>
      <c r="Q129" s="44"/>
      <c r="R129" s="45" t="str">
        <f t="array" ref="R129">IFERROR(INDEX('BANCO DE DADOS'!$C$3:$C1631,MATCH(C129,'BANCO DE DADOS'!$B$3:$B1631,0),0),"")</f>
        <v/>
      </c>
      <c r="S129" s="45" t="str">
        <f t="array" ref="S129">IFERROR(INDEX('BANCO DE DADOS'!$D$3:$D1631,MATCH(C129,'BANCO DE DADOS'!$B$3:$B1631,0),0),"")</f>
        <v/>
      </c>
      <c r="T129" s="44"/>
      <c r="U129" s="44"/>
      <c r="V129" s="45" t="str">
        <f t="array" ref="V129">IFERROR(INDEX(#REF!,MATCH($Q129,#REF!,0)),"")</f>
        <v/>
      </c>
      <c r="W129" s="45" t="str">
        <f t="array" ref="W129">IFERROR(INDEX(#REF!,MATCH($Q129,#REF!,0)),"")</f>
        <v/>
      </c>
      <c r="X129" s="46" t="str">
        <f t="array" ref="X129">IFERROR(INDEX(#REF!,MATCH($Q129,#REF!,0)),"")</f>
        <v/>
      </c>
      <c r="Y129" s="46" t="str">
        <f t="array" ref="Y129">IFERROR(INDEX(#REF!,MATCH($Q129,#REF!,0)),"")</f>
        <v/>
      </c>
      <c r="Z129" s="46" t="str">
        <f t="array" ref="Z129">IFERROR(INDEX(#REF!,MATCH($Q129,#REF!,0)),"")</f>
        <v/>
      </c>
      <c r="AA129" s="46" t="e">
        <f t="shared" si="4"/>
        <v>#VALUE!</v>
      </c>
      <c r="AB129" s="44"/>
      <c r="AC129" s="44"/>
    </row>
    <row r="130" spans="1:29" ht="15.75" hidden="1" customHeight="1">
      <c r="A130" s="184"/>
      <c r="B130" s="184" t="s">
        <v>51</v>
      </c>
      <c r="C130" s="185" t="s">
        <v>234</v>
      </c>
      <c r="D130" s="186" t="s">
        <v>53</v>
      </c>
      <c r="E130" s="186">
        <v>15</v>
      </c>
      <c r="F130" s="187">
        <v>72000</v>
      </c>
      <c r="G130" s="188" t="s">
        <v>54</v>
      </c>
      <c r="H130" s="189">
        <v>46266</v>
      </c>
      <c r="I130" s="190" t="s">
        <v>101</v>
      </c>
      <c r="J130" s="190" t="s">
        <v>56</v>
      </c>
      <c r="K130" s="190" t="s">
        <v>858</v>
      </c>
      <c r="L130" s="190" t="s">
        <v>91</v>
      </c>
      <c r="M130" s="191" t="s">
        <v>2451</v>
      </c>
      <c r="N130" s="192" t="s">
        <v>884</v>
      </c>
      <c r="O130" s="56" t="s">
        <v>60</v>
      </c>
      <c r="P130" s="56"/>
      <c r="Q130" s="56"/>
      <c r="R130" s="57" t="str">
        <f t="array" ref="R130">IFERROR(INDEX('BANCO DE DADOS'!$C$3:$C1631,MATCH(C130,'BANCO DE DADOS'!$B$3:$B1631,0),0),"")</f>
        <v>DOP</v>
      </c>
      <c r="S130" s="57" t="str">
        <f t="array" ref="S130">IFERROR(INDEX('BANCO DE DADOS'!$D$3:$D1631,MATCH(C130,'BANCO DE DADOS'!$B$3:$B1631,0),0),"")</f>
        <v>SERVIÇOS DE GRÁFICA E COMUNICAÇÃO VISUAL</v>
      </c>
      <c r="T130" s="56"/>
      <c r="U130" s="56"/>
      <c r="V130" s="57" t="str">
        <f t="array" ref="V130">IFERROR(INDEX(#REF!,MATCH($Q130,#REF!,0)),"")</f>
        <v/>
      </c>
      <c r="W130" s="57" t="str">
        <f t="array" ref="W130">IFERROR(INDEX(#REF!,MATCH($Q130,#REF!,0)),"")</f>
        <v/>
      </c>
      <c r="X130" s="58" t="str">
        <f t="array" ref="X130">IFERROR(INDEX(#REF!,MATCH($Q130,#REF!,0)),"")</f>
        <v/>
      </c>
      <c r="Y130" s="58" t="str">
        <f t="array" ref="Y130">IFERROR(INDEX(#REF!,MATCH($Q130,#REF!,0)),"")</f>
        <v/>
      </c>
      <c r="Z130" s="58" t="str">
        <f t="array" ref="Z130">IFERROR(INDEX(#REF!,MATCH($Q130,#REF!,0)),"")</f>
        <v/>
      </c>
      <c r="AA130" s="58" t="e">
        <f t="shared" si="4"/>
        <v>#VALUE!</v>
      </c>
      <c r="AB130" s="56"/>
      <c r="AC130" s="56"/>
    </row>
    <row r="131" spans="1:29" ht="15.75" hidden="1" customHeight="1">
      <c r="A131" s="35"/>
      <c r="B131" s="35" t="s">
        <v>51</v>
      </c>
      <c r="C131" s="36" t="s">
        <v>2524</v>
      </c>
      <c r="D131" s="37" t="s">
        <v>53</v>
      </c>
      <c r="E131" s="37">
        <v>40</v>
      </c>
      <c r="F131" s="38">
        <v>52000</v>
      </c>
      <c r="G131" s="39" t="s">
        <v>54</v>
      </c>
      <c r="H131" s="40">
        <v>46266</v>
      </c>
      <c r="I131" s="41" t="s">
        <v>55</v>
      </c>
      <c r="J131" s="41" t="s">
        <v>56</v>
      </c>
      <c r="K131" s="41" t="s">
        <v>164</v>
      </c>
      <c r="L131" s="41" t="s">
        <v>91</v>
      </c>
      <c r="M131" s="42" t="s">
        <v>109</v>
      </c>
      <c r="N131" s="44" t="s">
        <v>951</v>
      </c>
      <c r="O131" s="44" t="s">
        <v>2452</v>
      </c>
      <c r="P131" s="44"/>
      <c r="Q131" s="44"/>
      <c r="R131" s="45"/>
      <c r="S131" s="45" t="s">
        <v>229</v>
      </c>
      <c r="T131" s="44"/>
      <c r="U131" s="44"/>
      <c r="V131" s="45" t="str">
        <f t="array" ref="V131">IFERROR(INDEX(#REF!,MATCH($Q131,#REF!,0)),"")</f>
        <v/>
      </c>
      <c r="W131" s="45" t="str">
        <f t="array" ref="W131">IFERROR(INDEX(#REF!,MATCH($Q131,#REF!,0)),"")</f>
        <v/>
      </c>
      <c r="X131" s="46" t="str">
        <f t="array" ref="X131">IFERROR(INDEX(#REF!,MATCH($Q131,#REF!,0)),"")</f>
        <v/>
      </c>
      <c r="Y131" s="46" t="str">
        <f t="array" ref="Y131">IFERROR(INDEX(#REF!,MATCH($Q131,#REF!,0)),"")</f>
        <v/>
      </c>
      <c r="Z131" s="46" t="str">
        <f t="array" ref="Z131">IFERROR(INDEX(#REF!,MATCH($Q131,#REF!,0)),"")</f>
        <v/>
      </c>
      <c r="AA131" s="46" t="e">
        <f t="shared" si="4"/>
        <v>#VALUE!</v>
      </c>
      <c r="AB131" s="44"/>
      <c r="AC131" s="44"/>
    </row>
    <row r="132" spans="1:29" ht="15.75" hidden="1" customHeight="1">
      <c r="A132" s="47"/>
      <c r="B132" s="47" t="s">
        <v>51</v>
      </c>
      <c r="C132" s="60" t="s">
        <v>2525</v>
      </c>
      <c r="D132" s="49" t="s">
        <v>53</v>
      </c>
      <c r="E132" s="49">
        <v>50</v>
      </c>
      <c r="F132" s="50">
        <v>51000</v>
      </c>
      <c r="G132" s="51" t="s">
        <v>54</v>
      </c>
      <c r="H132" s="52">
        <v>46266</v>
      </c>
      <c r="I132" s="53" t="s">
        <v>55</v>
      </c>
      <c r="J132" s="53" t="s">
        <v>56</v>
      </c>
      <c r="K132" s="53" t="s">
        <v>164</v>
      </c>
      <c r="L132" s="53" t="s">
        <v>91</v>
      </c>
      <c r="M132" s="54" t="s">
        <v>2517</v>
      </c>
      <c r="N132" s="56" t="s">
        <v>951</v>
      </c>
      <c r="O132" s="56" t="s">
        <v>2452</v>
      </c>
      <c r="P132" s="56"/>
      <c r="Q132" s="56"/>
      <c r="R132" s="57"/>
      <c r="S132" s="57" t="s">
        <v>288</v>
      </c>
      <c r="T132" s="56"/>
      <c r="U132" s="56"/>
      <c r="V132" s="57" t="str">
        <f t="array" ref="V132">IFERROR(INDEX(#REF!,MATCH($Q132,#REF!,0)),"")</f>
        <v/>
      </c>
      <c r="W132" s="57" t="str">
        <f t="array" ref="W132">IFERROR(INDEX(#REF!,MATCH($Q132,#REF!,0)),"")</f>
        <v/>
      </c>
      <c r="X132" s="58" t="str">
        <f t="array" ref="X132">IFERROR(INDEX(#REF!,MATCH($Q132,#REF!,0)),"")</f>
        <v/>
      </c>
      <c r="Y132" s="58" t="str">
        <f t="array" ref="Y132">IFERROR(INDEX(#REF!,MATCH($Q132,#REF!,0)),"")</f>
        <v/>
      </c>
      <c r="Z132" s="58" t="str">
        <f t="array" ref="Z132">IFERROR(INDEX(#REF!,MATCH($Q132,#REF!,0)),"")</f>
        <v/>
      </c>
      <c r="AA132" s="58" t="e">
        <f t="shared" si="4"/>
        <v>#VALUE!</v>
      </c>
      <c r="AB132" s="56"/>
      <c r="AC132" s="56"/>
    </row>
    <row r="133" spans="1:29" ht="15.75" hidden="1" customHeight="1">
      <c r="A133" s="167"/>
      <c r="B133" s="167" t="s">
        <v>949</v>
      </c>
      <c r="C133" s="168" t="s">
        <v>950</v>
      </c>
      <c r="D133" s="176" t="s">
        <v>53</v>
      </c>
      <c r="E133" s="176">
        <v>150</v>
      </c>
      <c r="F133" s="177">
        <v>67666.5</v>
      </c>
      <c r="G133" s="178" t="s">
        <v>54</v>
      </c>
      <c r="H133" s="179"/>
      <c r="I133" s="180" t="s">
        <v>55</v>
      </c>
      <c r="J133" s="180"/>
      <c r="K133" s="180"/>
      <c r="L133" s="180"/>
      <c r="M133" s="181"/>
      <c r="N133" s="175" t="s">
        <v>951</v>
      </c>
      <c r="O133" s="44" t="s">
        <v>60</v>
      </c>
      <c r="P133" s="44"/>
      <c r="Q133" s="44"/>
      <c r="R133" s="45"/>
      <c r="S133" s="45" t="s">
        <v>952</v>
      </c>
      <c r="T133" s="44" t="s">
        <v>953</v>
      </c>
      <c r="U133" s="44"/>
      <c r="V133" s="45"/>
      <c r="W133" s="45"/>
      <c r="X133" s="46"/>
      <c r="Y133" s="46"/>
      <c r="Z133" s="46"/>
      <c r="AA133" s="46"/>
      <c r="AB133" s="44"/>
      <c r="AC133" s="44"/>
    </row>
    <row r="134" spans="1:29" ht="15.75" hidden="1" customHeight="1">
      <c r="A134" s="47" t="s">
        <v>1803</v>
      </c>
      <c r="B134" s="47" t="s">
        <v>70</v>
      </c>
      <c r="C134" s="60" t="s">
        <v>1610</v>
      </c>
      <c r="D134" s="49" t="s">
        <v>53</v>
      </c>
      <c r="E134" s="49">
        <v>1</v>
      </c>
      <c r="F134" s="50">
        <v>65000</v>
      </c>
      <c r="G134" s="51" t="s">
        <v>54</v>
      </c>
      <c r="H134" s="52">
        <v>46266</v>
      </c>
      <c r="I134" s="53" t="s">
        <v>55</v>
      </c>
      <c r="J134" s="53" t="s">
        <v>56</v>
      </c>
      <c r="K134" s="53" t="s">
        <v>72</v>
      </c>
      <c r="L134" s="53" t="s">
        <v>91</v>
      </c>
      <c r="M134" s="54" t="s">
        <v>148</v>
      </c>
      <c r="N134" s="56" t="s">
        <v>951</v>
      </c>
      <c r="O134" s="56" t="s">
        <v>60</v>
      </c>
      <c r="P134" s="56"/>
      <c r="Q134" s="56"/>
      <c r="R134" s="57"/>
      <c r="S134" s="57" t="s">
        <v>1611</v>
      </c>
      <c r="T134" s="56"/>
      <c r="U134" s="56"/>
      <c r="V134" s="57" t="str">
        <f t="array" ref="V134">IFERROR(INDEX(#REF!,MATCH($Q134,#REF!,0)),"")</f>
        <v/>
      </c>
      <c r="W134" s="57" t="str">
        <f t="array" ref="W134">IFERROR(INDEX(#REF!,MATCH($Q134,#REF!,0)),"")</f>
        <v/>
      </c>
      <c r="X134" s="58" t="str">
        <f t="array" ref="X134">IFERROR(INDEX(#REF!,MATCH($Q134,#REF!,0)),"")</f>
        <v/>
      </c>
      <c r="Y134" s="58" t="str">
        <f t="array" ref="Y134">IFERROR(INDEX(#REF!,MATCH($Q134,#REF!,0)),"")</f>
        <v/>
      </c>
      <c r="Z134" s="58" t="str">
        <f t="array" ref="Z134">IFERROR(INDEX(#REF!,MATCH($Q134,#REF!,0)),"")</f>
        <v/>
      </c>
      <c r="AA134" s="58" t="e">
        <f>Z134+45</f>
        <v>#VALUE!</v>
      </c>
      <c r="AB134" s="56"/>
      <c r="AC134" s="56"/>
    </row>
    <row r="135" spans="1:29" ht="15.75" hidden="1" customHeight="1">
      <c r="A135" s="35"/>
      <c r="B135" s="35" t="s">
        <v>250</v>
      </c>
      <c r="C135" s="36" t="s">
        <v>2447</v>
      </c>
      <c r="D135" s="37" t="s">
        <v>53</v>
      </c>
      <c r="E135" s="37"/>
      <c r="F135" s="38">
        <v>65000</v>
      </c>
      <c r="G135" s="39" t="s">
        <v>54</v>
      </c>
      <c r="H135" s="40"/>
      <c r="I135" s="41" t="s">
        <v>55</v>
      </c>
      <c r="J135" s="41"/>
      <c r="K135" s="41"/>
      <c r="L135" s="41"/>
      <c r="M135" s="42"/>
      <c r="N135" s="44" t="s">
        <v>951</v>
      </c>
      <c r="O135" s="44" t="s">
        <v>60</v>
      </c>
      <c r="P135" s="44"/>
      <c r="Q135" s="44"/>
      <c r="R135" s="45"/>
      <c r="S135" s="45"/>
      <c r="T135" s="44"/>
      <c r="U135" s="44"/>
      <c r="V135" s="45"/>
      <c r="W135" s="45"/>
      <c r="X135" s="46"/>
      <c r="Y135" s="46"/>
      <c r="Z135" s="46"/>
      <c r="AA135" s="46"/>
      <c r="AB135" s="44"/>
      <c r="AC135" s="44"/>
    </row>
    <row r="136" spans="1:29" ht="15.75" hidden="1" customHeight="1">
      <c r="A136" s="47" t="s">
        <v>2691</v>
      </c>
      <c r="B136" s="47" t="s">
        <v>1560</v>
      </c>
      <c r="C136" s="113" t="s">
        <v>1580</v>
      </c>
      <c r="D136" s="49" t="s">
        <v>53</v>
      </c>
      <c r="E136" s="49">
        <v>1</v>
      </c>
      <c r="F136" s="78">
        <v>65000</v>
      </c>
      <c r="G136" s="51" t="s">
        <v>54</v>
      </c>
      <c r="H136" s="52"/>
      <c r="I136" s="53" t="s">
        <v>101</v>
      </c>
      <c r="J136" s="53"/>
      <c r="K136" s="53"/>
      <c r="L136" s="53"/>
      <c r="M136" s="54"/>
      <c r="N136" s="56" t="s">
        <v>951</v>
      </c>
      <c r="O136" s="182" t="s">
        <v>60</v>
      </c>
      <c r="P136" s="56"/>
      <c r="Q136" s="56"/>
      <c r="R136" s="57"/>
      <c r="S136" s="57"/>
      <c r="T136" s="56"/>
      <c r="U136" s="56"/>
      <c r="V136" s="57" t="str">
        <f t="array" ref="V136">IFERROR(INDEX(#REF!,MATCH($Q136,#REF!,0)),"")</f>
        <v/>
      </c>
      <c r="W136" s="57" t="str">
        <f t="array" ref="W136">IFERROR(INDEX(#REF!,MATCH($Q136,#REF!,0)),"")</f>
        <v/>
      </c>
      <c r="X136" s="58" t="str">
        <f t="array" ref="X136">IFERROR(INDEX(#REF!,MATCH($Q136,#REF!,0)),"")</f>
        <v/>
      </c>
      <c r="Y136" s="58" t="str">
        <f t="array" ref="Y136">IFERROR(INDEX(#REF!,MATCH($Q136,#REF!,0)),"")</f>
        <v/>
      </c>
      <c r="Z136" s="58" t="str">
        <f t="array" ref="Z136">IFERROR(INDEX(#REF!,MATCH($Q136,#REF!,0)),"")</f>
        <v/>
      </c>
      <c r="AA136" s="58" t="e">
        <f t="shared" ref="AA136:AA143" si="5">Z136+45</f>
        <v>#VALUE!</v>
      </c>
      <c r="AB136" s="56"/>
      <c r="AC136" s="56"/>
    </row>
    <row r="137" spans="1:29" ht="15.75" hidden="1" customHeight="1">
      <c r="A137" s="35" t="s">
        <v>2711</v>
      </c>
      <c r="B137" s="35" t="s">
        <v>1049</v>
      </c>
      <c r="C137" s="36" t="s">
        <v>1735</v>
      </c>
      <c r="D137" s="37" t="s">
        <v>53</v>
      </c>
      <c r="E137" s="37">
        <v>20</v>
      </c>
      <c r="F137" s="38">
        <v>64000</v>
      </c>
      <c r="G137" s="39" t="s">
        <v>54</v>
      </c>
      <c r="H137" s="40">
        <v>46266</v>
      </c>
      <c r="I137" s="41" t="s">
        <v>55</v>
      </c>
      <c r="J137" s="41" t="s">
        <v>56</v>
      </c>
      <c r="K137" s="41" t="s">
        <v>164</v>
      </c>
      <c r="L137" s="41" t="s">
        <v>58</v>
      </c>
      <c r="M137" s="42" t="s">
        <v>2498</v>
      </c>
      <c r="N137" s="44" t="s">
        <v>951</v>
      </c>
      <c r="O137" s="44" t="s">
        <v>60</v>
      </c>
      <c r="P137" s="44"/>
      <c r="Q137" s="44"/>
      <c r="R137" s="45" t="s">
        <v>158</v>
      </c>
      <c r="S137" s="45" t="s">
        <v>1736</v>
      </c>
      <c r="T137" s="44"/>
      <c r="U137" s="44"/>
      <c r="V137" s="45" t="str">
        <f t="array" ref="V137">IFERROR(INDEX(#REF!,MATCH($Q137,#REF!,0)),"")</f>
        <v/>
      </c>
      <c r="W137" s="45" t="str">
        <f t="array" ref="W137">IFERROR(INDEX(#REF!,MATCH($Q137,#REF!,0)),"")</f>
        <v/>
      </c>
      <c r="X137" s="46" t="str">
        <f t="array" ref="X137">IFERROR(INDEX(#REF!,MATCH($Q137,#REF!,0)),"")</f>
        <v/>
      </c>
      <c r="Y137" s="46" t="str">
        <f t="array" ref="Y137">IFERROR(INDEX(#REF!,MATCH($Q137,#REF!,0)),"")</f>
        <v/>
      </c>
      <c r="Z137" s="46" t="str">
        <f t="array" ref="Z137">IFERROR(INDEX(#REF!,MATCH($Q137,#REF!,0)),"")</f>
        <v/>
      </c>
      <c r="AA137" s="46" t="e">
        <f t="shared" si="5"/>
        <v>#VALUE!</v>
      </c>
      <c r="AB137" s="44"/>
      <c r="AC137" s="44"/>
    </row>
    <row r="138" spans="1:29" ht="15.75" hidden="1" customHeight="1">
      <c r="A138" s="47"/>
      <c r="B138" s="47" t="s">
        <v>861</v>
      </c>
      <c r="C138" s="60" t="s">
        <v>1060</v>
      </c>
      <c r="D138" s="49" t="s">
        <v>1024</v>
      </c>
      <c r="E138" s="49">
        <v>12</v>
      </c>
      <c r="F138" s="50">
        <v>62540</v>
      </c>
      <c r="G138" s="51" t="s">
        <v>54</v>
      </c>
      <c r="H138" s="52">
        <v>46204</v>
      </c>
      <c r="I138" s="53" t="s">
        <v>55</v>
      </c>
      <c r="J138" s="53" t="s">
        <v>56</v>
      </c>
      <c r="K138" s="53" t="s">
        <v>164</v>
      </c>
      <c r="L138" s="53" t="s">
        <v>91</v>
      </c>
      <c r="M138" s="54" t="s">
        <v>73</v>
      </c>
      <c r="N138" s="56" t="s">
        <v>884</v>
      </c>
      <c r="O138" s="56" t="s">
        <v>60</v>
      </c>
      <c r="P138" s="56"/>
      <c r="Q138" s="56"/>
      <c r="R138" s="57">
        <f t="array" ref="R138">IFERROR(INDEX('BANCO DE DADOS'!$C$3:$C1631,MATCH(C138,'BANCO DE DADOS'!$B$3:$B1631,0),0),"")</f>
        <v>0</v>
      </c>
      <c r="S138" s="57" t="s">
        <v>1060</v>
      </c>
      <c r="T138" s="56"/>
      <c r="U138" s="56"/>
      <c r="V138" s="57" t="str">
        <f t="array" ref="V138">IFERROR(INDEX(#REF!,MATCH($Q138,#REF!,0)),"")</f>
        <v/>
      </c>
      <c r="W138" s="57" t="str">
        <f t="array" ref="W138">IFERROR(INDEX(#REF!,MATCH($Q138,#REF!,0)),"")</f>
        <v/>
      </c>
      <c r="X138" s="58" t="str">
        <f t="array" ref="X138">IFERROR(INDEX(#REF!,MATCH($Q138,#REF!,0)),"")</f>
        <v/>
      </c>
      <c r="Y138" s="58" t="str">
        <f t="array" ref="Y138">IFERROR(INDEX(#REF!,MATCH($Q138,#REF!,0)),"")</f>
        <v/>
      </c>
      <c r="Z138" s="58" t="str">
        <f t="array" ref="Z138">IFERROR(INDEX(#REF!,MATCH($Q138,#REF!,0)),"")</f>
        <v/>
      </c>
      <c r="AA138" s="58" t="e">
        <f t="shared" si="5"/>
        <v>#VALUE!</v>
      </c>
      <c r="AB138" s="56"/>
      <c r="AC138" s="56"/>
    </row>
    <row r="139" spans="1:29" ht="15.75" hidden="1" customHeight="1">
      <c r="A139" s="35" t="s">
        <v>1581</v>
      </c>
      <c r="B139" s="35" t="s">
        <v>106</v>
      </c>
      <c r="C139" s="36" t="s">
        <v>1664</v>
      </c>
      <c r="D139" s="37" t="s">
        <v>1665</v>
      </c>
      <c r="E139" s="37">
        <v>1</v>
      </c>
      <c r="F139" s="38">
        <v>60000</v>
      </c>
      <c r="G139" s="39" t="s">
        <v>54</v>
      </c>
      <c r="H139" s="40">
        <v>46266</v>
      </c>
      <c r="I139" s="41" t="s">
        <v>55</v>
      </c>
      <c r="J139" s="41" t="s">
        <v>56</v>
      </c>
      <c r="K139" s="41" t="s">
        <v>83</v>
      </c>
      <c r="L139" s="41" t="s">
        <v>91</v>
      </c>
      <c r="M139" s="42" t="s">
        <v>2517</v>
      </c>
      <c r="N139" s="44" t="s">
        <v>951</v>
      </c>
      <c r="O139" s="44" t="s">
        <v>60</v>
      </c>
      <c r="P139" s="44"/>
      <c r="Q139" s="44"/>
      <c r="R139" s="45">
        <f t="array" ref="R139">IFERROR(INDEX('BANCO DE DADOS'!$C$3:$C1631,MATCH(C139,'BANCO DE DADOS'!$B$3:$B1631,0),0),"")</f>
        <v>0</v>
      </c>
      <c r="S139" s="45" t="s">
        <v>1666</v>
      </c>
      <c r="T139" s="44"/>
      <c r="U139" s="44"/>
      <c r="V139" s="45" t="str">
        <f t="array" ref="V139">IFERROR(INDEX(#REF!,MATCH($Q139,#REF!,0)),"")</f>
        <v/>
      </c>
      <c r="W139" s="45" t="str">
        <f t="array" ref="W139">IFERROR(INDEX(#REF!,MATCH($Q139,#REF!,0)),"")</f>
        <v/>
      </c>
      <c r="X139" s="46" t="str">
        <f t="array" ref="X139">IFERROR(INDEX(#REF!,MATCH($Q139,#REF!,0)),"")</f>
        <v/>
      </c>
      <c r="Y139" s="46" t="str">
        <f t="array" ref="Y139">IFERROR(INDEX(#REF!,MATCH($Q139,#REF!,0)),"")</f>
        <v/>
      </c>
      <c r="Z139" s="46" t="str">
        <f t="array" ref="Z139">IFERROR(INDEX(#REF!,MATCH($Q139,#REF!,0)),"")</f>
        <v/>
      </c>
      <c r="AA139" s="46" t="e">
        <f t="shared" si="5"/>
        <v>#VALUE!</v>
      </c>
      <c r="AB139" s="44"/>
      <c r="AC139" s="44"/>
    </row>
    <row r="140" spans="1:29" ht="15.75" hidden="1" customHeight="1">
      <c r="A140" s="47" t="s">
        <v>1674</v>
      </c>
      <c r="B140" s="47" t="s">
        <v>51</v>
      </c>
      <c r="C140" s="60" t="s">
        <v>1760</v>
      </c>
      <c r="D140" s="49" t="s">
        <v>53</v>
      </c>
      <c r="E140" s="49">
        <v>1200</v>
      </c>
      <c r="F140" s="50">
        <v>60000</v>
      </c>
      <c r="G140" s="51" t="s">
        <v>54</v>
      </c>
      <c r="H140" s="52">
        <v>46266</v>
      </c>
      <c r="I140" s="53" t="s">
        <v>55</v>
      </c>
      <c r="J140" s="53" t="s">
        <v>56</v>
      </c>
      <c r="K140" s="53" t="s">
        <v>164</v>
      </c>
      <c r="L140" s="53" t="s">
        <v>91</v>
      </c>
      <c r="M140" s="54" t="s">
        <v>109</v>
      </c>
      <c r="N140" s="56" t="s">
        <v>951</v>
      </c>
      <c r="O140" s="56" t="s">
        <v>60</v>
      </c>
      <c r="P140" s="56"/>
      <c r="Q140" s="56"/>
      <c r="R140" s="57" t="str">
        <f t="array" ref="R140">IFERROR(INDEX('BANCO DE DADOS'!$C$3:$C1631,MATCH(C140,'BANCO DE DADOS'!$B$3:$B1631,0),0),"")</f>
        <v>CEIB</v>
      </c>
      <c r="S140" s="57" t="s">
        <v>1327</v>
      </c>
      <c r="T140" s="56"/>
      <c r="U140" s="56"/>
      <c r="V140" s="57" t="str">
        <f t="array" ref="V140">IFERROR(INDEX(#REF!,MATCH($Q140,#REF!,0)),"")</f>
        <v/>
      </c>
      <c r="W140" s="57" t="str">
        <f t="array" ref="W140">IFERROR(INDEX(#REF!,MATCH($Q140,#REF!,0)),"")</f>
        <v/>
      </c>
      <c r="X140" s="58" t="str">
        <f t="array" ref="X140">IFERROR(INDEX(#REF!,MATCH($Q140,#REF!,0)),"")</f>
        <v/>
      </c>
      <c r="Y140" s="58" t="str">
        <f t="array" ref="Y140">IFERROR(INDEX(#REF!,MATCH($Q140,#REF!,0)),"")</f>
        <v/>
      </c>
      <c r="Z140" s="58" t="str">
        <f t="array" ref="Z140">IFERROR(INDEX(#REF!,MATCH($Q140,#REF!,0)),"")</f>
        <v/>
      </c>
      <c r="AA140" s="58" t="e">
        <f t="shared" si="5"/>
        <v>#VALUE!</v>
      </c>
      <c r="AB140" s="56"/>
      <c r="AC140" s="56"/>
    </row>
    <row r="141" spans="1:29" ht="15.75" hidden="1" customHeight="1">
      <c r="A141" s="35"/>
      <c r="B141" s="35" t="s">
        <v>861</v>
      </c>
      <c r="C141" s="36" t="s">
        <v>993</v>
      </c>
      <c r="D141" s="37" t="s">
        <v>991</v>
      </c>
      <c r="E141" s="37">
        <v>1</v>
      </c>
      <c r="F141" s="38">
        <v>60000</v>
      </c>
      <c r="G141" s="39" t="s">
        <v>54</v>
      </c>
      <c r="H141" s="40">
        <v>46266</v>
      </c>
      <c r="I141" s="41" t="s">
        <v>55</v>
      </c>
      <c r="J141" s="41" t="s">
        <v>56</v>
      </c>
      <c r="K141" s="41" t="s">
        <v>83</v>
      </c>
      <c r="L141" s="41" t="s">
        <v>91</v>
      </c>
      <c r="M141" s="42" t="s">
        <v>2534</v>
      </c>
      <c r="N141" s="44" t="s">
        <v>884</v>
      </c>
      <c r="O141" s="44" t="s">
        <v>60</v>
      </c>
      <c r="P141" s="44"/>
      <c r="Q141" s="44"/>
      <c r="R141" s="45"/>
      <c r="S141" s="45" t="s">
        <v>993</v>
      </c>
      <c r="T141" s="44"/>
      <c r="U141" s="44"/>
      <c r="V141" s="45" t="str">
        <f t="array" ref="V141">IFERROR(INDEX(#REF!,MATCH($Q141,#REF!,0)),"")</f>
        <v/>
      </c>
      <c r="W141" s="45" t="str">
        <f t="array" ref="W141">IFERROR(INDEX(#REF!,MATCH($Q141,#REF!,0)),"")</f>
        <v/>
      </c>
      <c r="X141" s="46" t="str">
        <f t="array" ref="X141">IFERROR(INDEX(#REF!,MATCH($Q141,#REF!,0)),"")</f>
        <v/>
      </c>
      <c r="Y141" s="46" t="str">
        <f t="array" ref="Y141">IFERROR(INDEX(#REF!,MATCH($Q141,#REF!,0)),"")</f>
        <v/>
      </c>
      <c r="Z141" s="46" t="str">
        <f t="array" ref="Z141">IFERROR(INDEX(#REF!,MATCH($Q141,#REF!,0)),"")</f>
        <v/>
      </c>
      <c r="AA141" s="46" t="e">
        <f t="shared" si="5"/>
        <v>#VALUE!</v>
      </c>
      <c r="AB141" s="44"/>
      <c r="AC141" s="44"/>
    </row>
    <row r="142" spans="1:29" ht="15.75" hidden="1" customHeight="1">
      <c r="A142" s="47" t="s">
        <v>1734</v>
      </c>
      <c r="B142" s="47" t="s">
        <v>156</v>
      </c>
      <c r="C142" s="60" t="s">
        <v>2526</v>
      </c>
      <c r="D142" s="49" t="s">
        <v>53</v>
      </c>
      <c r="E142" s="49">
        <v>1</v>
      </c>
      <c r="F142" s="50">
        <v>50000</v>
      </c>
      <c r="G142" s="51" t="s">
        <v>54</v>
      </c>
      <c r="H142" s="52">
        <v>46266</v>
      </c>
      <c r="I142" s="53" t="s">
        <v>55</v>
      </c>
      <c r="J142" s="53" t="s">
        <v>56</v>
      </c>
      <c r="K142" s="53" t="s">
        <v>83</v>
      </c>
      <c r="L142" s="53" t="s">
        <v>91</v>
      </c>
      <c r="M142" s="54" t="s">
        <v>109</v>
      </c>
      <c r="N142" s="56" t="s">
        <v>951</v>
      </c>
      <c r="O142" s="56" t="s">
        <v>2452</v>
      </c>
      <c r="P142" s="56"/>
      <c r="Q142" s="56"/>
      <c r="R142" s="57"/>
      <c r="S142" s="57" t="s">
        <v>2527</v>
      </c>
      <c r="T142" s="56"/>
      <c r="U142" s="56"/>
      <c r="V142" s="57" t="str">
        <f t="array" ref="V142">IFERROR(INDEX(#REF!,MATCH($Q142,#REF!,0)),"")</f>
        <v/>
      </c>
      <c r="W142" s="57" t="str">
        <f t="array" ref="W142">IFERROR(INDEX(#REF!,MATCH($Q142,#REF!,0)),"")</f>
        <v/>
      </c>
      <c r="X142" s="58" t="str">
        <f t="array" ref="X142">IFERROR(INDEX(#REF!,MATCH($Q142,#REF!,0)),"")</f>
        <v/>
      </c>
      <c r="Y142" s="58" t="str">
        <f t="array" ref="Y142">IFERROR(INDEX(#REF!,MATCH($Q142,#REF!,0)),"")</f>
        <v/>
      </c>
      <c r="Z142" s="58" t="str">
        <f t="array" ref="Z142">IFERROR(INDEX(#REF!,MATCH($Q142,#REF!,0)),"")</f>
        <v/>
      </c>
      <c r="AA142" s="58" t="e">
        <f t="shared" si="5"/>
        <v>#VALUE!</v>
      </c>
      <c r="AB142" s="56"/>
      <c r="AC142" s="56"/>
    </row>
    <row r="143" spans="1:29" ht="15.75" hidden="1" customHeight="1">
      <c r="A143" s="167"/>
      <c r="B143" s="167" t="s">
        <v>291</v>
      </c>
      <c r="C143" s="168" t="s">
        <v>2528</v>
      </c>
      <c r="D143" s="176" t="s">
        <v>53</v>
      </c>
      <c r="E143" s="176">
        <v>1</v>
      </c>
      <c r="F143" s="177">
        <v>50000</v>
      </c>
      <c r="G143" s="178" t="s">
        <v>54</v>
      </c>
      <c r="H143" s="179">
        <v>46266</v>
      </c>
      <c r="I143" s="180" t="s">
        <v>55</v>
      </c>
      <c r="J143" s="180" t="s">
        <v>56</v>
      </c>
      <c r="K143" s="180" t="s">
        <v>841</v>
      </c>
      <c r="L143" s="180" t="s">
        <v>91</v>
      </c>
      <c r="M143" s="181" t="s">
        <v>2451</v>
      </c>
      <c r="N143" s="175" t="s">
        <v>951</v>
      </c>
      <c r="O143" s="44" t="s">
        <v>2452</v>
      </c>
      <c r="P143" s="44"/>
      <c r="Q143" s="44"/>
      <c r="R143" s="45">
        <f t="array" ref="R143">IFERROR(INDEX('BANCO DE DADOS'!$C$3:$C1631,MATCH(C143,'BANCO DE DADOS'!$B$3:$B1631,0),0),"")</f>
        <v>0</v>
      </c>
      <c r="S143" s="45" t="str">
        <f t="array" ref="S143">IFERROR(INDEX('BANCO DE DADOS'!$D$3:$D1631,MATCH(C143,'BANCO DE DADOS'!$B$3:$B1631,0),0),"")</f>
        <v>SERVIÇOS DE CAPACITAÇÃO E TREINAMENTO</v>
      </c>
      <c r="T143" s="44"/>
      <c r="U143" s="44"/>
      <c r="V143" s="45" t="str">
        <f t="array" ref="V143">IFERROR(INDEX(#REF!,MATCH($Q143,#REF!,0)),"")</f>
        <v/>
      </c>
      <c r="W143" s="45" t="str">
        <f t="array" ref="W143">IFERROR(INDEX(#REF!,MATCH($Q143,#REF!,0)),"")</f>
        <v/>
      </c>
      <c r="X143" s="46" t="str">
        <f t="array" ref="X143">IFERROR(INDEX(#REF!,MATCH($Q143,#REF!,0)),"")</f>
        <v/>
      </c>
      <c r="Y143" s="46" t="str">
        <f t="array" ref="Y143">IFERROR(INDEX(#REF!,MATCH($Q143,#REF!,0)),"")</f>
        <v/>
      </c>
      <c r="Z143" s="46" t="str">
        <f t="array" ref="Z143">IFERROR(INDEX(#REF!,MATCH($Q143,#REF!,0)),"")</f>
        <v/>
      </c>
      <c r="AA143" s="46" t="e">
        <f t="shared" si="5"/>
        <v>#VALUE!</v>
      </c>
      <c r="AB143" s="44"/>
      <c r="AC143" s="44"/>
    </row>
    <row r="144" spans="1:29" ht="15.75" hidden="1" customHeight="1">
      <c r="A144" s="47"/>
      <c r="B144" s="47" t="s">
        <v>861</v>
      </c>
      <c r="C144" s="60" t="s">
        <v>957</v>
      </c>
      <c r="D144" s="49"/>
      <c r="E144" s="49">
        <v>3</v>
      </c>
      <c r="F144" s="50">
        <v>60000</v>
      </c>
      <c r="G144" s="51"/>
      <c r="H144" s="52"/>
      <c r="I144" s="53" t="s">
        <v>101</v>
      </c>
      <c r="J144" s="53"/>
      <c r="K144" s="53"/>
      <c r="L144" s="53"/>
      <c r="M144" s="54"/>
      <c r="N144" s="56" t="s">
        <v>884</v>
      </c>
      <c r="O144" s="56" t="s">
        <v>60</v>
      </c>
      <c r="P144" s="56"/>
      <c r="Q144" s="56"/>
      <c r="R144" s="57"/>
      <c r="S144" s="57"/>
      <c r="T144" s="56"/>
      <c r="U144" s="56"/>
      <c r="V144" s="57"/>
      <c r="W144" s="57"/>
      <c r="X144" s="58"/>
      <c r="Y144" s="58"/>
      <c r="Z144" s="58"/>
      <c r="AA144" s="58"/>
      <c r="AB144" s="56"/>
      <c r="AC144" s="56"/>
    </row>
    <row r="145" spans="1:29" ht="15.75" hidden="1" customHeight="1">
      <c r="A145" s="35"/>
      <c r="B145" s="35" t="s">
        <v>51</v>
      </c>
      <c r="C145" s="36" t="s">
        <v>2531</v>
      </c>
      <c r="D145" s="37" t="s">
        <v>53</v>
      </c>
      <c r="E145" s="37">
        <v>8</v>
      </c>
      <c r="F145" s="38">
        <v>48000</v>
      </c>
      <c r="G145" s="39" t="s">
        <v>54</v>
      </c>
      <c r="H145" s="40">
        <v>46266</v>
      </c>
      <c r="I145" s="41" t="s">
        <v>55</v>
      </c>
      <c r="J145" s="41" t="s">
        <v>56</v>
      </c>
      <c r="K145" s="41" t="s">
        <v>164</v>
      </c>
      <c r="L145" s="41" t="s">
        <v>91</v>
      </c>
      <c r="M145" s="42" t="s">
        <v>2498</v>
      </c>
      <c r="N145" s="44" t="s">
        <v>951</v>
      </c>
      <c r="O145" s="44" t="s">
        <v>2452</v>
      </c>
      <c r="P145" s="44"/>
      <c r="Q145" s="44"/>
      <c r="R145" s="45"/>
      <c r="S145" s="45" t="s">
        <v>1080</v>
      </c>
      <c r="T145" s="44"/>
      <c r="U145" s="44"/>
      <c r="V145" s="45" t="str">
        <f t="array" ref="V145">IFERROR(INDEX(#REF!,MATCH($Q145,#REF!,0)),"")</f>
        <v/>
      </c>
      <c r="W145" s="45" t="str">
        <f t="array" ref="W145">IFERROR(INDEX(#REF!,MATCH($Q145,#REF!,0)),"")</f>
        <v/>
      </c>
      <c r="X145" s="46" t="str">
        <f t="array" ref="X145">IFERROR(INDEX(#REF!,MATCH($Q145,#REF!,0)),"")</f>
        <v/>
      </c>
      <c r="Y145" s="46" t="str">
        <f t="array" ref="Y145">IFERROR(INDEX(#REF!,MATCH($Q145,#REF!,0)),"")</f>
        <v/>
      </c>
      <c r="Z145" s="46" t="str">
        <f t="array" ref="Z145">IFERROR(INDEX(#REF!,MATCH($Q145,#REF!,0)),"")</f>
        <v/>
      </c>
      <c r="AA145" s="46" t="e">
        <f t="shared" ref="AA145:AA223" si="6">Z145+45</f>
        <v>#VALUE!</v>
      </c>
      <c r="AB145" s="44"/>
      <c r="AC145" s="44"/>
    </row>
    <row r="146" spans="1:29" ht="77.25" hidden="1" customHeight="1">
      <c r="A146" s="47" t="s">
        <v>1705</v>
      </c>
      <c r="B146" s="47" t="s">
        <v>848</v>
      </c>
      <c r="C146" s="60" t="s">
        <v>1762</v>
      </c>
      <c r="D146" s="49" t="s">
        <v>1258</v>
      </c>
      <c r="E146" s="49">
        <v>1920</v>
      </c>
      <c r="F146" s="50">
        <v>57600</v>
      </c>
      <c r="G146" s="51" t="s">
        <v>54</v>
      </c>
      <c r="H146" s="52">
        <v>46266</v>
      </c>
      <c r="I146" s="53" t="s">
        <v>55</v>
      </c>
      <c r="J146" s="53" t="s">
        <v>56</v>
      </c>
      <c r="K146" s="53" t="s">
        <v>164</v>
      </c>
      <c r="L146" s="53" t="s">
        <v>91</v>
      </c>
      <c r="M146" s="54" t="s">
        <v>2534</v>
      </c>
      <c r="N146" s="56" t="s">
        <v>951</v>
      </c>
      <c r="O146" s="56" t="s">
        <v>60</v>
      </c>
      <c r="P146" s="56"/>
      <c r="Q146" s="56"/>
      <c r="R146" s="57"/>
      <c r="S146" s="57" t="s">
        <v>1763</v>
      </c>
      <c r="T146" s="56"/>
      <c r="U146" s="56"/>
      <c r="V146" s="57" t="str">
        <f t="array" ref="V146">IFERROR(INDEX(#REF!,MATCH($Q146,#REF!,0)),"")</f>
        <v/>
      </c>
      <c r="W146" s="57" t="str">
        <f t="array" ref="W146">IFERROR(INDEX(#REF!,MATCH($Q146,#REF!,0)),"")</f>
        <v/>
      </c>
      <c r="X146" s="58" t="str">
        <f t="array" ref="X146">IFERROR(INDEX(#REF!,MATCH($Q146,#REF!,0)),"")</f>
        <v/>
      </c>
      <c r="Y146" s="58" t="str">
        <f t="array" ref="Y146">IFERROR(INDEX(#REF!,MATCH($Q146,#REF!,0)),"")</f>
        <v/>
      </c>
      <c r="Z146" s="58" t="str">
        <f t="array" ref="Z146">IFERROR(INDEX(#REF!,MATCH($Q146,#REF!,0)),"")</f>
        <v/>
      </c>
      <c r="AA146" s="58" t="e">
        <f t="shared" si="6"/>
        <v>#VALUE!</v>
      </c>
      <c r="AB146" s="56"/>
      <c r="AC146" s="56"/>
    </row>
    <row r="147" spans="1:29" ht="51.75" hidden="1" customHeight="1">
      <c r="A147" s="35" t="s">
        <v>1703</v>
      </c>
      <c r="B147" s="35" t="s">
        <v>848</v>
      </c>
      <c r="C147" s="36" t="s">
        <v>1765</v>
      </c>
      <c r="D147" s="37" t="s">
        <v>1258</v>
      </c>
      <c r="E147" s="37">
        <v>1600</v>
      </c>
      <c r="F147" s="38">
        <v>56000</v>
      </c>
      <c r="G147" s="39" t="s">
        <v>54</v>
      </c>
      <c r="H147" s="40">
        <v>46266</v>
      </c>
      <c r="I147" s="41" t="s">
        <v>55</v>
      </c>
      <c r="J147" s="41" t="s">
        <v>56</v>
      </c>
      <c r="K147" s="41" t="s">
        <v>164</v>
      </c>
      <c r="L147" s="41" t="s">
        <v>91</v>
      </c>
      <c r="M147" s="42" t="s">
        <v>2498</v>
      </c>
      <c r="N147" s="44" t="s">
        <v>951</v>
      </c>
      <c r="O147" s="44" t="s">
        <v>60</v>
      </c>
      <c r="P147" s="44"/>
      <c r="Q147" s="44"/>
      <c r="R147" s="45"/>
      <c r="S147" s="45" t="s">
        <v>1763</v>
      </c>
      <c r="T147" s="44"/>
      <c r="U147" s="44"/>
      <c r="V147" s="45" t="str">
        <f t="array" ref="V147">IFERROR(INDEX(#REF!,MATCH($Q147,#REF!,0)),"")</f>
        <v/>
      </c>
      <c r="W147" s="45" t="str">
        <f t="array" ref="W147">IFERROR(INDEX(#REF!,MATCH($Q147,#REF!,0)),"")</f>
        <v/>
      </c>
      <c r="X147" s="46" t="str">
        <f t="array" ref="X147">IFERROR(INDEX(#REF!,MATCH($Q147,#REF!,0)),"")</f>
        <v/>
      </c>
      <c r="Y147" s="46" t="str">
        <f t="array" ref="Y147">IFERROR(INDEX(#REF!,MATCH($Q147,#REF!,0)),"")</f>
        <v/>
      </c>
      <c r="Z147" s="46" t="str">
        <f t="array" ref="Z147">IFERROR(INDEX(#REF!,MATCH($Q147,#REF!,0)),"")</f>
        <v/>
      </c>
      <c r="AA147" s="46" t="e">
        <f t="shared" si="6"/>
        <v>#VALUE!</v>
      </c>
      <c r="AB147" s="44"/>
      <c r="AC147" s="44"/>
    </row>
    <row r="148" spans="1:29" ht="51.75" hidden="1" customHeight="1">
      <c r="A148" s="47" t="s">
        <v>2712</v>
      </c>
      <c r="B148" s="47" t="s">
        <v>70</v>
      </c>
      <c r="C148" s="60" t="s">
        <v>71</v>
      </c>
      <c r="D148" s="49" t="s">
        <v>53</v>
      </c>
      <c r="E148" s="49">
        <v>10</v>
      </c>
      <c r="F148" s="50">
        <v>55000</v>
      </c>
      <c r="G148" s="51" t="s">
        <v>54</v>
      </c>
      <c r="H148" s="52">
        <v>46266</v>
      </c>
      <c r="I148" s="53" t="s">
        <v>55</v>
      </c>
      <c r="J148" s="53" t="s">
        <v>56</v>
      </c>
      <c r="K148" s="53" t="s">
        <v>72</v>
      </c>
      <c r="L148" s="53" t="s">
        <v>58</v>
      </c>
      <c r="M148" s="54" t="s">
        <v>73</v>
      </c>
      <c r="N148" s="56" t="s">
        <v>21</v>
      </c>
      <c r="O148" s="56" t="s">
        <v>60</v>
      </c>
      <c r="P148" s="56"/>
      <c r="Q148" s="56"/>
      <c r="R148" s="57"/>
      <c r="S148" s="57" t="s">
        <v>74</v>
      </c>
      <c r="T148" s="56"/>
      <c r="U148" s="56"/>
      <c r="V148" s="57" t="str">
        <f t="array" ref="V148">IFERROR(INDEX(#REF!,MATCH($Q148,#REF!,0)),"")</f>
        <v/>
      </c>
      <c r="W148" s="57" t="str">
        <f t="array" ref="W148">IFERROR(INDEX(#REF!,MATCH($Q148,#REF!,0)),"")</f>
        <v/>
      </c>
      <c r="X148" s="58" t="str">
        <f t="array" ref="X148">IFERROR(INDEX(#REF!,MATCH($Q148,#REF!,0)),"")</f>
        <v/>
      </c>
      <c r="Y148" s="58" t="str">
        <f t="array" ref="Y148">IFERROR(INDEX(#REF!,MATCH($Q148,#REF!,0)),"")</f>
        <v/>
      </c>
      <c r="Z148" s="58" t="str">
        <f t="array" ref="Z148">IFERROR(INDEX(#REF!,MATCH($Q148,#REF!,0)),"")</f>
        <v/>
      </c>
      <c r="AA148" s="58" t="e">
        <f t="shared" si="6"/>
        <v>#VALUE!</v>
      </c>
      <c r="AB148" s="56"/>
      <c r="AC148" s="56"/>
    </row>
    <row r="149" spans="1:29" ht="77.25" hidden="1" customHeight="1">
      <c r="A149" s="35" t="s">
        <v>759</v>
      </c>
      <c r="B149" s="35" t="s">
        <v>1049</v>
      </c>
      <c r="C149" s="36" t="s">
        <v>1738</v>
      </c>
      <c r="D149" s="37" t="s">
        <v>53</v>
      </c>
      <c r="E149" s="37">
        <v>100</v>
      </c>
      <c r="F149" s="38">
        <v>55000</v>
      </c>
      <c r="G149" s="39" t="s">
        <v>54</v>
      </c>
      <c r="H149" s="40">
        <v>46266</v>
      </c>
      <c r="I149" s="41" t="s">
        <v>55</v>
      </c>
      <c r="J149" s="41" t="s">
        <v>56</v>
      </c>
      <c r="K149" s="41" t="s">
        <v>164</v>
      </c>
      <c r="L149" s="41" t="s">
        <v>91</v>
      </c>
      <c r="M149" s="42" t="s">
        <v>2486</v>
      </c>
      <c r="N149" s="44" t="s">
        <v>951</v>
      </c>
      <c r="O149" s="44" t="s">
        <v>60</v>
      </c>
      <c r="P149" s="44"/>
      <c r="Q149" s="44"/>
      <c r="R149" s="45" t="s">
        <v>158</v>
      </c>
      <c r="S149" s="45" t="s">
        <v>426</v>
      </c>
      <c r="T149" s="44"/>
      <c r="U149" s="44"/>
      <c r="V149" s="45" t="str">
        <f t="array" ref="V149">IFERROR(INDEX(#REF!,MATCH($Q149,#REF!,0)),"")</f>
        <v/>
      </c>
      <c r="W149" s="45" t="str">
        <f t="array" ref="W149">IFERROR(INDEX(#REF!,MATCH($Q149,#REF!,0)),"")</f>
        <v/>
      </c>
      <c r="X149" s="46" t="str">
        <f t="array" ref="X149">IFERROR(INDEX(#REF!,MATCH($Q149,#REF!,0)),"")</f>
        <v/>
      </c>
      <c r="Y149" s="46" t="str">
        <f t="array" ref="Y149">IFERROR(INDEX(#REF!,MATCH($Q149,#REF!,0)),"")</f>
        <v/>
      </c>
      <c r="Z149" s="46" t="str">
        <f t="array" ref="Z149">IFERROR(INDEX(#REF!,MATCH($Q149,#REF!,0)),"")</f>
        <v/>
      </c>
      <c r="AA149" s="46" t="e">
        <f t="shared" si="6"/>
        <v>#VALUE!</v>
      </c>
      <c r="AB149" s="44"/>
      <c r="AC149" s="44"/>
    </row>
    <row r="150" spans="1:29" ht="77.25" hidden="1" customHeight="1">
      <c r="A150" s="47"/>
      <c r="B150" s="47" t="s">
        <v>1407</v>
      </c>
      <c r="C150" s="60" t="s">
        <v>1661</v>
      </c>
      <c r="D150" s="49" t="s">
        <v>53</v>
      </c>
      <c r="E150" s="49"/>
      <c r="F150" s="50">
        <v>54910</v>
      </c>
      <c r="G150" s="51" t="s">
        <v>54</v>
      </c>
      <c r="H150" s="52"/>
      <c r="I150" s="53" t="s">
        <v>55</v>
      </c>
      <c r="J150" s="53" t="s">
        <v>56</v>
      </c>
      <c r="K150" s="53" t="s">
        <v>83</v>
      </c>
      <c r="L150" s="53"/>
      <c r="M150" s="54"/>
      <c r="N150" s="56" t="s">
        <v>951</v>
      </c>
      <c r="O150" s="56" t="s">
        <v>60</v>
      </c>
      <c r="P150" s="56"/>
      <c r="Q150" s="56"/>
      <c r="R150" s="57"/>
      <c r="S150" s="57" t="s">
        <v>1662</v>
      </c>
      <c r="T150" s="56"/>
      <c r="U150" s="56"/>
      <c r="V150" s="57" t="str">
        <f t="array" ref="V150">IFERROR(INDEX(#REF!,MATCH($Q150,#REF!,0)),"")</f>
        <v/>
      </c>
      <c r="W150" s="57" t="str">
        <f t="array" ref="W150">IFERROR(INDEX(#REF!,MATCH($Q150,#REF!,0)),"")</f>
        <v/>
      </c>
      <c r="X150" s="58" t="str">
        <f t="array" ref="X150">IFERROR(INDEX(#REF!,MATCH($Q150,#REF!,0)),"")</f>
        <v/>
      </c>
      <c r="Y150" s="58" t="str">
        <f t="array" ref="Y150">IFERROR(INDEX(#REF!,MATCH($Q150,#REF!,0)),"")</f>
        <v/>
      </c>
      <c r="Z150" s="58" t="str">
        <f t="array" ref="Z150">IFERROR(INDEX(#REF!,MATCH($Q150,#REF!,0)),"")</f>
        <v/>
      </c>
      <c r="AA150" s="58" t="e">
        <f t="shared" si="6"/>
        <v>#VALUE!</v>
      </c>
      <c r="AB150" s="56"/>
      <c r="AC150" s="56"/>
    </row>
    <row r="151" spans="1:29" ht="51.75" hidden="1" customHeight="1">
      <c r="A151" s="35"/>
      <c r="B151" s="35" t="s">
        <v>1407</v>
      </c>
      <c r="C151" s="36" t="s">
        <v>1493</v>
      </c>
      <c r="D151" s="37" t="s">
        <v>53</v>
      </c>
      <c r="E151" s="37">
        <v>12</v>
      </c>
      <c r="F151" s="38">
        <v>52551.24</v>
      </c>
      <c r="G151" s="39" t="s">
        <v>54</v>
      </c>
      <c r="H151" s="40"/>
      <c r="I151" s="41" t="s">
        <v>101</v>
      </c>
      <c r="J151" s="41"/>
      <c r="K151" s="41"/>
      <c r="L151" s="41"/>
      <c r="M151" s="42"/>
      <c r="N151" s="44" t="s">
        <v>951</v>
      </c>
      <c r="O151" s="183" t="s">
        <v>60</v>
      </c>
      <c r="P151" s="44"/>
      <c r="Q151" s="44"/>
      <c r="R151" s="45"/>
      <c r="S151" s="45" t="s">
        <v>1495</v>
      </c>
      <c r="T151" s="44"/>
      <c r="U151" s="44"/>
      <c r="V151" s="45" t="str">
        <f t="array" ref="V151">IFERROR(INDEX(#REF!,MATCH($Q151,#REF!,0)),"")</f>
        <v/>
      </c>
      <c r="W151" s="45" t="str">
        <f t="array" ref="W151">IFERROR(INDEX(#REF!,MATCH($Q151,#REF!,0)),"")</f>
        <v/>
      </c>
      <c r="X151" s="46" t="str">
        <f t="array" ref="X151">IFERROR(INDEX(#REF!,MATCH($Q151,#REF!,0)),"")</f>
        <v/>
      </c>
      <c r="Y151" s="46" t="str">
        <f t="array" ref="Y151">IFERROR(INDEX(#REF!,MATCH($Q151,#REF!,0)),"")</f>
        <v/>
      </c>
      <c r="Z151" s="46" t="str">
        <f t="array" ref="Z151">IFERROR(INDEX(#REF!,MATCH($Q151,#REF!,0)),"")</f>
        <v/>
      </c>
      <c r="AA151" s="46" t="e">
        <f t="shared" si="6"/>
        <v>#VALUE!</v>
      </c>
      <c r="AB151" s="44"/>
      <c r="AC151" s="44"/>
    </row>
    <row r="152" spans="1:29" ht="51.75" hidden="1" customHeight="1">
      <c r="A152" s="47" t="s">
        <v>1952</v>
      </c>
      <c r="B152" s="47" t="s">
        <v>156</v>
      </c>
      <c r="C152" s="60" t="s">
        <v>1624</v>
      </c>
      <c r="D152" s="49" t="s">
        <v>53</v>
      </c>
      <c r="E152" s="49">
        <v>1</v>
      </c>
      <c r="F152" s="50">
        <v>50000</v>
      </c>
      <c r="G152" s="51" t="s">
        <v>54</v>
      </c>
      <c r="H152" s="52">
        <v>46266</v>
      </c>
      <c r="I152" s="53" t="s">
        <v>55</v>
      </c>
      <c r="J152" s="53" t="s">
        <v>56</v>
      </c>
      <c r="K152" s="53" t="s">
        <v>83</v>
      </c>
      <c r="L152" s="53" t="s">
        <v>91</v>
      </c>
      <c r="M152" s="54" t="s">
        <v>2486</v>
      </c>
      <c r="N152" s="56" t="s">
        <v>951</v>
      </c>
      <c r="O152" s="56" t="s">
        <v>60</v>
      </c>
      <c r="P152" s="56"/>
      <c r="Q152" s="56" t="s">
        <v>1625</v>
      </c>
      <c r="R152" s="49"/>
      <c r="S152" s="57" t="s">
        <v>1626</v>
      </c>
      <c r="T152" s="50"/>
      <c r="U152" s="56"/>
      <c r="V152" s="57" t="s">
        <v>1627</v>
      </c>
      <c r="W152" s="57" t="s">
        <v>1628</v>
      </c>
      <c r="X152" s="58">
        <v>46031</v>
      </c>
      <c r="Y152" s="57" t="s">
        <v>4</v>
      </c>
      <c r="Z152" s="58">
        <v>46062</v>
      </c>
      <c r="AA152" s="58">
        <f t="shared" si="6"/>
        <v>46107</v>
      </c>
      <c r="AB152" s="56"/>
      <c r="AC152" s="56" t="s">
        <v>167</v>
      </c>
    </row>
    <row r="153" spans="1:29" ht="77.25" hidden="1" customHeight="1">
      <c r="A153" s="35" t="s">
        <v>2713</v>
      </c>
      <c r="B153" s="35" t="s">
        <v>1049</v>
      </c>
      <c r="C153" s="36" t="s">
        <v>1721</v>
      </c>
      <c r="D153" s="37" t="s">
        <v>53</v>
      </c>
      <c r="E153" s="37">
        <v>100</v>
      </c>
      <c r="F153" s="38">
        <v>50000</v>
      </c>
      <c r="G153" s="39" t="s">
        <v>54</v>
      </c>
      <c r="H153" s="40">
        <v>46266</v>
      </c>
      <c r="I153" s="41" t="s">
        <v>55</v>
      </c>
      <c r="J153" s="41" t="s">
        <v>56</v>
      </c>
      <c r="K153" s="41" t="s">
        <v>164</v>
      </c>
      <c r="L153" s="41" t="s">
        <v>58</v>
      </c>
      <c r="M153" s="42" t="s">
        <v>148</v>
      </c>
      <c r="N153" s="44" t="s">
        <v>951</v>
      </c>
      <c r="O153" s="44" t="s">
        <v>60</v>
      </c>
      <c r="P153" s="44"/>
      <c r="Q153" s="44"/>
      <c r="R153" s="45" t="s">
        <v>165</v>
      </c>
      <c r="S153" s="45" t="s">
        <v>1722</v>
      </c>
      <c r="T153" s="44"/>
      <c r="U153" s="44"/>
      <c r="V153" s="45" t="str">
        <f t="array" ref="V153">IFERROR(INDEX(#REF!,MATCH($Q153,#REF!,0)),"")</f>
        <v/>
      </c>
      <c r="W153" s="45" t="str">
        <f t="array" ref="W153">IFERROR(INDEX(#REF!,MATCH($Q153,#REF!,0)),"")</f>
        <v/>
      </c>
      <c r="X153" s="46" t="str">
        <f t="array" ref="X153">IFERROR(INDEX(#REF!,MATCH($Q153,#REF!,0)),"")</f>
        <v/>
      </c>
      <c r="Y153" s="46" t="str">
        <f t="array" ref="Y153">IFERROR(INDEX(#REF!,MATCH($Q153,#REF!,0)),"")</f>
        <v/>
      </c>
      <c r="Z153" s="46" t="str">
        <f t="array" ref="Z153">IFERROR(INDEX(#REF!,MATCH($Q153,#REF!,0)),"")</f>
        <v/>
      </c>
      <c r="AA153" s="46" t="e">
        <f t="shared" si="6"/>
        <v>#VALUE!</v>
      </c>
      <c r="AB153" s="44"/>
      <c r="AC153" s="44"/>
    </row>
    <row r="154" spans="1:29" ht="51.75" hidden="1" customHeight="1">
      <c r="A154" s="47" t="s">
        <v>2714</v>
      </c>
      <c r="B154" s="47" t="s">
        <v>1049</v>
      </c>
      <c r="C154" s="60" t="s">
        <v>1740</v>
      </c>
      <c r="D154" s="49" t="s">
        <v>53</v>
      </c>
      <c r="E154" s="49">
        <v>50</v>
      </c>
      <c r="F154" s="50">
        <v>50000</v>
      </c>
      <c r="G154" s="51" t="s">
        <v>66</v>
      </c>
      <c r="H154" s="52">
        <v>46266</v>
      </c>
      <c r="I154" s="53" t="s">
        <v>55</v>
      </c>
      <c r="J154" s="53" t="s">
        <v>56</v>
      </c>
      <c r="K154" s="53" t="s">
        <v>164</v>
      </c>
      <c r="L154" s="53" t="s">
        <v>58</v>
      </c>
      <c r="M154" s="54" t="s">
        <v>2498</v>
      </c>
      <c r="N154" s="56" t="s">
        <v>951</v>
      </c>
      <c r="O154" s="56" t="s">
        <v>60</v>
      </c>
      <c r="P154" s="56"/>
      <c r="Q154" s="56"/>
      <c r="R154" s="57" t="s">
        <v>1741</v>
      </c>
      <c r="S154" s="57" t="s">
        <v>1742</v>
      </c>
      <c r="T154" s="56"/>
      <c r="U154" s="56"/>
      <c r="V154" s="57" t="str">
        <f t="array" ref="V154">IFERROR(INDEX(#REF!,MATCH($Q154,#REF!,0)),"")</f>
        <v/>
      </c>
      <c r="W154" s="57" t="str">
        <f t="array" ref="W154">IFERROR(INDEX(#REF!,MATCH($Q154,#REF!,0)),"")</f>
        <v/>
      </c>
      <c r="X154" s="58" t="str">
        <f t="array" ref="X154">IFERROR(INDEX(#REF!,MATCH($Q154,#REF!,0)),"")</f>
        <v/>
      </c>
      <c r="Y154" s="58" t="str">
        <f t="array" ref="Y154">IFERROR(INDEX(#REF!,MATCH($Q154,#REF!,0)),"")</f>
        <v/>
      </c>
      <c r="Z154" s="58" t="str">
        <f t="array" ref="Z154">IFERROR(INDEX(#REF!,MATCH($Q154,#REF!,0)),"")</f>
        <v/>
      </c>
      <c r="AA154" s="58" t="e">
        <f t="shared" si="6"/>
        <v>#VALUE!</v>
      </c>
      <c r="AB154" s="56"/>
      <c r="AC154" s="56"/>
    </row>
    <row r="155" spans="1:29" ht="51.75" hidden="1" customHeight="1">
      <c r="A155" s="35"/>
      <c r="B155" s="35" t="s">
        <v>51</v>
      </c>
      <c r="C155" s="36" t="s">
        <v>285</v>
      </c>
      <c r="D155" s="37" t="s">
        <v>53</v>
      </c>
      <c r="E155" s="37">
        <v>35</v>
      </c>
      <c r="F155" s="38">
        <v>45500</v>
      </c>
      <c r="G155" s="39" t="s">
        <v>54</v>
      </c>
      <c r="H155" s="40">
        <v>46266</v>
      </c>
      <c r="I155" s="41" t="s">
        <v>55</v>
      </c>
      <c r="J155" s="41" t="s">
        <v>56</v>
      </c>
      <c r="K155" s="41" t="s">
        <v>164</v>
      </c>
      <c r="L155" s="41" t="s">
        <v>91</v>
      </c>
      <c r="M155" s="42" t="s">
        <v>2486</v>
      </c>
      <c r="N155" s="44" t="s">
        <v>951</v>
      </c>
      <c r="O155" s="44" t="s">
        <v>2452</v>
      </c>
      <c r="P155" s="44"/>
      <c r="Q155" s="44"/>
      <c r="R155" s="45"/>
      <c r="S155" s="45" t="s">
        <v>229</v>
      </c>
      <c r="T155" s="44"/>
      <c r="U155" s="44"/>
      <c r="V155" s="45" t="str">
        <f t="array" ref="V155">IFERROR(INDEX(#REF!,MATCH($Q155,#REF!,0)),"")</f>
        <v/>
      </c>
      <c r="W155" s="45" t="str">
        <f t="array" ref="W155">IFERROR(INDEX(#REF!,MATCH($Q155,#REF!,0)),"")</f>
        <v/>
      </c>
      <c r="X155" s="46" t="str">
        <f t="array" ref="X155">IFERROR(INDEX(#REF!,MATCH($Q155,#REF!,0)),"")</f>
        <v/>
      </c>
      <c r="Y155" s="46" t="str">
        <f t="array" ref="Y155">IFERROR(INDEX(#REF!,MATCH($Q155,#REF!,0)),"")</f>
        <v/>
      </c>
      <c r="Z155" s="46" t="str">
        <f t="array" ref="Z155">IFERROR(INDEX(#REF!,MATCH($Q155,#REF!,0)),"")</f>
        <v/>
      </c>
      <c r="AA155" s="46" t="e">
        <f t="shared" si="6"/>
        <v>#VALUE!</v>
      </c>
      <c r="AB155" s="44"/>
      <c r="AC155" s="44"/>
    </row>
    <row r="156" spans="1:29" ht="51.75" hidden="1" customHeight="1">
      <c r="A156" s="47" t="s">
        <v>1715</v>
      </c>
      <c r="B156" s="47" t="s">
        <v>1407</v>
      </c>
      <c r="C156" s="60" t="s">
        <v>2337</v>
      </c>
      <c r="D156" s="49" t="s">
        <v>53</v>
      </c>
      <c r="E156" s="49">
        <v>30</v>
      </c>
      <c r="F156" s="50">
        <v>50000</v>
      </c>
      <c r="G156" s="51" t="s">
        <v>54</v>
      </c>
      <c r="H156" s="52">
        <v>46266</v>
      </c>
      <c r="I156" s="53" t="s">
        <v>55</v>
      </c>
      <c r="J156" s="53" t="s">
        <v>56</v>
      </c>
      <c r="K156" s="53" t="s">
        <v>164</v>
      </c>
      <c r="L156" s="53" t="s">
        <v>91</v>
      </c>
      <c r="M156" s="54" t="s">
        <v>2486</v>
      </c>
      <c r="N156" s="56" t="s">
        <v>951</v>
      </c>
      <c r="O156" s="56" t="s">
        <v>60</v>
      </c>
      <c r="P156" s="56"/>
      <c r="Q156" s="56"/>
      <c r="R156" s="57"/>
      <c r="S156" s="57" t="s">
        <v>2338</v>
      </c>
      <c r="T156" s="56"/>
      <c r="U156" s="56"/>
      <c r="V156" s="57" t="str">
        <f t="array" ref="V156">IFERROR(INDEX(#REF!,MATCH($Q156,#REF!,0)),"")</f>
        <v/>
      </c>
      <c r="W156" s="57" t="str">
        <f t="array" ref="W156">IFERROR(INDEX(#REF!,MATCH($Q156,#REF!,0)),"")</f>
        <v/>
      </c>
      <c r="X156" s="58" t="str">
        <f t="array" ref="X156">IFERROR(INDEX(#REF!,MATCH($Q156,#REF!,0)),"")</f>
        <v/>
      </c>
      <c r="Y156" s="58" t="str">
        <f t="array" ref="Y156">IFERROR(INDEX(#REF!,MATCH($Q156,#REF!,0)),"")</f>
        <v/>
      </c>
      <c r="Z156" s="58" t="str">
        <f t="array" ref="Z156">IFERROR(INDEX(#REF!,MATCH($Q156,#REF!,0)),"")</f>
        <v/>
      </c>
      <c r="AA156" s="58" t="e">
        <f t="shared" si="6"/>
        <v>#VALUE!</v>
      </c>
      <c r="AB156" s="56"/>
      <c r="AC156" s="56"/>
    </row>
    <row r="157" spans="1:29" ht="77.25" hidden="1" customHeight="1">
      <c r="A157" s="35" t="s">
        <v>1717</v>
      </c>
      <c r="B157" s="35" t="s">
        <v>1407</v>
      </c>
      <c r="C157" s="36" t="s">
        <v>1693</v>
      </c>
      <c r="D157" s="37" t="s">
        <v>53</v>
      </c>
      <c r="E157" s="37">
        <v>100</v>
      </c>
      <c r="F157" s="38">
        <v>50000</v>
      </c>
      <c r="G157" s="39" t="s">
        <v>66</v>
      </c>
      <c r="H157" s="40">
        <v>46266</v>
      </c>
      <c r="I157" s="41" t="s">
        <v>55</v>
      </c>
      <c r="J157" s="41" t="s">
        <v>56</v>
      </c>
      <c r="K157" s="41" t="s">
        <v>83</v>
      </c>
      <c r="L157" s="41" t="s">
        <v>91</v>
      </c>
      <c r="M157" s="42" t="s">
        <v>73</v>
      </c>
      <c r="N157" s="44" t="s">
        <v>951</v>
      </c>
      <c r="O157" s="44" t="s">
        <v>60</v>
      </c>
      <c r="P157" s="44"/>
      <c r="Q157" s="44"/>
      <c r="R157" s="45"/>
      <c r="S157" s="45" t="s">
        <v>1694</v>
      </c>
      <c r="T157" s="44"/>
      <c r="U157" s="44"/>
      <c r="V157" s="45" t="str">
        <f t="array" ref="V157">IFERROR(INDEX(#REF!,MATCH($Q157,#REF!,0)),"")</f>
        <v/>
      </c>
      <c r="W157" s="45" t="str">
        <f t="array" ref="W157">IFERROR(INDEX(#REF!,MATCH($Q157,#REF!,0)),"")</f>
        <v/>
      </c>
      <c r="X157" s="46" t="str">
        <f t="array" ref="X157">IFERROR(INDEX(#REF!,MATCH($Q157,#REF!,0)),"")</f>
        <v/>
      </c>
      <c r="Y157" s="46" t="str">
        <f t="array" ref="Y157">IFERROR(INDEX(#REF!,MATCH($Q157,#REF!,0)),"")</f>
        <v/>
      </c>
      <c r="Z157" s="46" t="str">
        <f t="array" ref="Z157">IFERROR(INDEX(#REF!,MATCH($Q157,#REF!,0)),"")</f>
        <v/>
      </c>
      <c r="AA157" s="46" t="e">
        <f t="shared" si="6"/>
        <v>#VALUE!</v>
      </c>
      <c r="AB157" s="44"/>
      <c r="AC157" s="44"/>
    </row>
    <row r="158" spans="1:29" ht="77.25" hidden="1" customHeight="1">
      <c r="A158" s="184"/>
      <c r="B158" s="184" t="s">
        <v>1407</v>
      </c>
      <c r="C158" s="185" t="s">
        <v>1696</v>
      </c>
      <c r="D158" s="186" t="s">
        <v>53</v>
      </c>
      <c r="E158" s="186">
        <v>1</v>
      </c>
      <c r="F158" s="187">
        <v>50000</v>
      </c>
      <c r="G158" s="188" t="s">
        <v>54</v>
      </c>
      <c r="H158" s="189">
        <v>46266</v>
      </c>
      <c r="I158" s="190" t="s">
        <v>55</v>
      </c>
      <c r="J158" s="190" t="s">
        <v>56</v>
      </c>
      <c r="K158" s="190" t="s">
        <v>83</v>
      </c>
      <c r="L158" s="190" t="s">
        <v>91</v>
      </c>
      <c r="M158" s="191" t="s">
        <v>2451</v>
      </c>
      <c r="N158" s="192" t="s">
        <v>951</v>
      </c>
      <c r="O158" s="56" t="s">
        <v>60</v>
      </c>
      <c r="P158" s="56"/>
      <c r="Q158" s="56"/>
      <c r="R158" s="57" t="str">
        <f t="array" ref="R158">IFERROR(INDEX('BANCO DE DADOS'!$C$3:$C1631,MATCH(C158,'BANCO DE DADOS'!$B$3:$B1631,0),0),"")</f>
        <v>DEPMAT - CONTRATO DE PLOTAGEM</v>
      </c>
      <c r="S158" s="57" t="str">
        <f t="array" ref="S158">IFERROR(INDEX('BANCO DE DADOS'!$D$3:$D1631,MATCH(C158,'BANCO DE DADOS'!$B$3:$B1631,0),0),"")</f>
        <v>SERVIÇOS DE PLOTAGEM E PERSONALIZAÇÃO VEICULAR</v>
      </c>
      <c r="T158" s="56"/>
      <c r="U158" s="56"/>
      <c r="V158" s="57" t="str">
        <f t="array" ref="V158">IFERROR(INDEX(#REF!,MATCH($Q158,#REF!,0)),"")</f>
        <v/>
      </c>
      <c r="W158" s="57" t="str">
        <f t="array" ref="W158">IFERROR(INDEX(#REF!,MATCH($Q158,#REF!,0)),"")</f>
        <v/>
      </c>
      <c r="X158" s="58" t="str">
        <f t="array" ref="X158">IFERROR(INDEX(#REF!,MATCH($Q158,#REF!,0)),"")</f>
        <v/>
      </c>
      <c r="Y158" s="58" t="str">
        <f t="array" ref="Y158">IFERROR(INDEX(#REF!,MATCH($Q158,#REF!,0)),"")</f>
        <v/>
      </c>
      <c r="Z158" s="58" t="str">
        <f t="array" ref="Z158">IFERROR(INDEX(#REF!,MATCH($Q158,#REF!,0)),"")</f>
        <v/>
      </c>
      <c r="AA158" s="58" t="e">
        <f t="shared" si="6"/>
        <v>#VALUE!</v>
      </c>
      <c r="AB158" s="56"/>
      <c r="AC158" s="56"/>
    </row>
    <row r="159" spans="1:29" ht="77.25" hidden="1" customHeight="1">
      <c r="A159" s="35"/>
      <c r="B159" s="35" t="s">
        <v>51</v>
      </c>
      <c r="C159" s="36" t="s">
        <v>2532</v>
      </c>
      <c r="D159" s="37" t="s">
        <v>53</v>
      </c>
      <c r="E159" s="37">
        <v>12</v>
      </c>
      <c r="F159" s="38">
        <v>41760</v>
      </c>
      <c r="G159" s="39" t="s">
        <v>54</v>
      </c>
      <c r="H159" s="40">
        <v>46266</v>
      </c>
      <c r="I159" s="41" t="s">
        <v>55</v>
      </c>
      <c r="J159" s="41" t="s">
        <v>56</v>
      </c>
      <c r="K159" s="41" t="s">
        <v>164</v>
      </c>
      <c r="L159" s="41" t="s">
        <v>91</v>
      </c>
      <c r="M159" s="42" t="s">
        <v>2498</v>
      </c>
      <c r="N159" s="44" t="s">
        <v>951</v>
      </c>
      <c r="O159" s="44" t="s">
        <v>2452</v>
      </c>
      <c r="P159" s="44"/>
      <c r="Q159" s="44"/>
      <c r="R159" s="45" t="s">
        <v>755</v>
      </c>
      <c r="S159" s="45" t="s">
        <v>467</v>
      </c>
      <c r="T159" s="44"/>
      <c r="U159" s="44"/>
      <c r="V159" s="45" t="str">
        <f t="array" ref="V159">IFERROR(INDEX(#REF!,MATCH($Q159,#REF!,0)),"")</f>
        <v/>
      </c>
      <c r="W159" s="45" t="str">
        <f t="array" ref="W159">IFERROR(INDEX(#REF!,MATCH($Q159,#REF!,0)),"")</f>
        <v/>
      </c>
      <c r="X159" s="46" t="str">
        <f t="array" ref="X159">IFERROR(INDEX(#REF!,MATCH($Q159,#REF!,0)),"")</f>
        <v/>
      </c>
      <c r="Y159" s="46" t="str">
        <f t="array" ref="Y159">IFERROR(INDEX(#REF!,MATCH($Q159,#REF!,0)),"")</f>
        <v/>
      </c>
      <c r="Z159" s="46" t="str">
        <f t="array" ref="Z159">IFERROR(INDEX(#REF!,MATCH($Q159,#REF!,0)),"")</f>
        <v/>
      </c>
      <c r="AA159" s="46" t="e">
        <f t="shared" si="6"/>
        <v>#VALUE!</v>
      </c>
      <c r="AB159" s="44"/>
      <c r="AC159" s="44"/>
    </row>
    <row r="160" spans="1:29" ht="15.75" hidden="1" customHeight="1">
      <c r="A160" s="47"/>
      <c r="B160" s="47" t="s">
        <v>861</v>
      </c>
      <c r="C160" s="60" t="s">
        <v>995</v>
      </c>
      <c r="D160" s="49" t="s">
        <v>991</v>
      </c>
      <c r="E160" s="49">
        <v>1</v>
      </c>
      <c r="F160" s="50">
        <v>50000</v>
      </c>
      <c r="G160" s="51" t="s">
        <v>54</v>
      </c>
      <c r="H160" s="52">
        <v>46266</v>
      </c>
      <c r="I160" s="53" t="s">
        <v>55</v>
      </c>
      <c r="J160" s="53" t="s">
        <v>56</v>
      </c>
      <c r="K160" s="53" t="s">
        <v>83</v>
      </c>
      <c r="L160" s="53" t="s">
        <v>91</v>
      </c>
      <c r="M160" s="54" t="s">
        <v>2534</v>
      </c>
      <c r="N160" s="56" t="s">
        <v>884</v>
      </c>
      <c r="O160" s="56" t="s">
        <v>60</v>
      </c>
      <c r="P160" s="56"/>
      <c r="Q160" s="56"/>
      <c r="R160" s="57">
        <f t="array" ref="R160">IFERROR(INDEX('BANCO DE DADOS'!$C$3:$C1631,MATCH(C160,'BANCO DE DADOS'!$B$3:$B1631,0),0),"")</f>
        <v>0</v>
      </c>
      <c r="S160" s="57" t="s">
        <v>995</v>
      </c>
      <c r="T160" s="56"/>
      <c r="U160" s="56"/>
      <c r="V160" s="57" t="str">
        <f t="array" ref="V160">IFERROR(INDEX(#REF!,MATCH($Q160,#REF!,0)),"")</f>
        <v/>
      </c>
      <c r="W160" s="57" t="str">
        <f t="array" ref="W160">IFERROR(INDEX(#REF!,MATCH($Q160,#REF!,0)),"")</f>
        <v/>
      </c>
      <c r="X160" s="58" t="str">
        <f t="array" ref="X160">IFERROR(INDEX(#REF!,MATCH($Q160,#REF!,0)),"")</f>
        <v/>
      </c>
      <c r="Y160" s="58" t="str">
        <f t="array" ref="Y160">IFERROR(INDEX(#REF!,MATCH($Q160,#REF!,0)),"")</f>
        <v/>
      </c>
      <c r="Z160" s="58" t="str">
        <f t="array" ref="Z160">IFERROR(INDEX(#REF!,MATCH($Q160,#REF!,0)),"")</f>
        <v/>
      </c>
      <c r="AA160" s="58" t="e">
        <f t="shared" si="6"/>
        <v>#VALUE!</v>
      </c>
      <c r="AB160" s="56"/>
      <c r="AC160" s="56"/>
    </row>
    <row r="161" spans="1:29" ht="15.75" hidden="1" customHeight="1">
      <c r="A161" s="35"/>
      <c r="B161" s="35" t="s">
        <v>848</v>
      </c>
      <c r="C161" s="36" t="s">
        <v>997</v>
      </c>
      <c r="D161" s="37" t="s">
        <v>998</v>
      </c>
      <c r="E161" s="37">
        <v>1</v>
      </c>
      <c r="F161" s="38">
        <v>50000</v>
      </c>
      <c r="G161" s="39" t="s">
        <v>54</v>
      </c>
      <c r="H161" s="40">
        <v>46266</v>
      </c>
      <c r="I161" s="41" t="s">
        <v>55</v>
      </c>
      <c r="J161" s="41" t="s">
        <v>56</v>
      </c>
      <c r="K161" s="41" t="s">
        <v>83</v>
      </c>
      <c r="L161" s="41" t="s">
        <v>91</v>
      </c>
      <c r="M161" s="42" t="s">
        <v>2534</v>
      </c>
      <c r="N161" s="44" t="s">
        <v>884</v>
      </c>
      <c r="O161" s="44" t="s">
        <v>60</v>
      </c>
      <c r="P161" s="44"/>
      <c r="Q161" s="44"/>
      <c r="R161" s="45"/>
      <c r="S161" s="45" t="s">
        <v>999</v>
      </c>
      <c r="T161" s="44"/>
      <c r="U161" s="44"/>
      <c r="V161" s="45" t="str">
        <f t="array" ref="V161">IFERROR(INDEX(#REF!,MATCH($Q161,#REF!,0)),"")</f>
        <v/>
      </c>
      <c r="W161" s="45" t="str">
        <f t="array" ref="W161">IFERROR(INDEX(#REF!,MATCH($Q161,#REF!,0)),"")</f>
        <v/>
      </c>
      <c r="X161" s="46" t="str">
        <f t="array" ref="X161">IFERROR(INDEX(#REF!,MATCH($Q161,#REF!,0)),"")</f>
        <v/>
      </c>
      <c r="Y161" s="46" t="str">
        <f t="array" ref="Y161">IFERROR(INDEX(#REF!,MATCH($Q161,#REF!,0)),"")</f>
        <v/>
      </c>
      <c r="Z161" s="46" t="str">
        <f t="array" ref="Z161">IFERROR(INDEX(#REF!,MATCH($Q161,#REF!,0)),"")</f>
        <v/>
      </c>
      <c r="AA161" s="46" t="e">
        <f t="shared" si="6"/>
        <v>#VALUE!</v>
      </c>
      <c r="AB161" s="44"/>
      <c r="AC161" s="44"/>
    </row>
    <row r="162" spans="1:29" ht="15.75" hidden="1" customHeight="1">
      <c r="A162" s="47"/>
      <c r="B162" s="47" t="s">
        <v>861</v>
      </c>
      <c r="C162" s="60" t="s">
        <v>901</v>
      </c>
      <c r="D162" s="49" t="s">
        <v>53</v>
      </c>
      <c r="E162" s="49">
        <v>1</v>
      </c>
      <c r="F162" s="50">
        <v>50000</v>
      </c>
      <c r="G162" s="79" t="s">
        <v>54</v>
      </c>
      <c r="H162" s="87">
        <v>46266</v>
      </c>
      <c r="I162" s="61" t="s">
        <v>101</v>
      </c>
      <c r="J162" s="61" t="s">
        <v>56</v>
      </c>
      <c r="K162" s="61" t="s">
        <v>858</v>
      </c>
      <c r="L162" s="61" t="s">
        <v>91</v>
      </c>
      <c r="M162" s="54" t="s">
        <v>148</v>
      </c>
      <c r="N162" s="56" t="s">
        <v>884</v>
      </c>
      <c r="O162" s="56" t="s">
        <v>60</v>
      </c>
      <c r="P162" s="56"/>
      <c r="Q162" s="56"/>
      <c r="R162" s="57"/>
      <c r="S162" s="57" t="s">
        <v>902</v>
      </c>
      <c r="T162" s="56"/>
      <c r="U162" s="56"/>
      <c r="V162" s="57" t="str">
        <f t="array" ref="V162">IFERROR(INDEX(#REF!,MATCH($Q162,#REF!,0)),"")</f>
        <v/>
      </c>
      <c r="W162" s="57" t="str">
        <f t="array" ref="W162">IFERROR(INDEX(#REF!,MATCH($Q162,#REF!,0)),"")</f>
        <v/>
      </c>
      <c r="X162" s="58" t="str">
        <f t="array" ref="X162">IFERROR(INDEX(#REF!,MATCH($Q162,#REF!,0)),"")</f>
        <v/>
      </c>
      <c r="Y162" s="58" t="str">
        <f t="array" ref="Y162">IFERROR(INDEX(#REF!,MATCH($Q162,#REF!,0)),"")</f>
        <v/>
      </c>
      <c r="Z162" s="58" t="str">
        <f t="array" ref="Z162">IFERROR(INDEX(#REF!,MATCH($Q162,#REF!,0)),"")</f>
        <v/>
      </c>
      <c r="AA162" s="58" t="e">
        <f t="shared" si="6"/>
        <v>#VALUE!</v>
      </c>
      <c r="AB162" s="56"/>
      <c r="AC162" s="56"/>
    </row>
    <row r="163" spans="1:29" ht="15.75" hidden="1" customHeight="1">
      <c r="A163" s="35"/>
      <c r="B163" s="35" t="s">
        <v>93</v>
      </c>
      <c r="C163" s="36" t="s">
        <v>94</v>
      </c>
      <c r="D163" s="37" t="s">
        <v>53</v>
      </c>
      <c r="E163" s="37"/>
      <c r="F163" s="38">
        <v>48672.09</v>
      </c>
      <c r="G163" s="39" t="s">
        <v>54</v>
      </c>
      <c r="H163" s="40"/>
      <c r="I163" s="41" t="s">
        <v>55</v>
      </c>
      <c r="J163" s="41"/>
      <c r="K163" s="41"/>
      <c r="L163" s="41"/>
      <c r="M163" s="42"/>
      <c r="N163" s="44" t="s">
        <v>21</v>
      </c>
      <c r="O163" s="44" t="s">
        <v>60</v>
      </c>
      <c r="P163" s="44"/>
      <c r="Q163" s="44"/>
      <c r="R163" s="45"/>
      <c r="S163" s="45" t="s">
        <v>96</v>
      </c>
      <c r="T163" s="44"/>
      <c r="U163" s="44"/>
      <c r="V163" s="45" t="str">
        <f t="array" ref="V163">IFERROR(INDEX(#REF!,MATCH($Q163,#REF!,0)),"")</f>
        <v/>
      </c>
      <c r="W163" s="45" t="str">
        <f t="array" ref="W163">IFERROR(INDEX(#REF!,MATCH($Q163,#REF!,0)),"")</f>
        <v/>
      </c>
      <c r="X163" s="46" t="str">
        <f t="array" ref="X163">IFERROR(INDEX(#REF!,MATCH($Q163,#REF!,0)),"")</f>
        <v/>
      </c>
      <c r="Y163" s="46" t="str">
        <f t="array" ref="Y163">IFERROR(INDEX(#REF!,MATCH($Q163,#REF!,0)),"")</f>
        <v/>
      </c>
      <c r="Z163" s="46" t="str">
        <f t="array" ref="Z163">IFERROR(INDEX(#REF!,MATCH($Q163,#REF!,0)),"")</f>
        <v/>
      </c>
      <c r="AA163" s="46" t="e">
        <f t="shared" si="6"/>
        <v>#VALUE!</v>
      </c>
      <c r="AB163" s="44"/>
      <c r="AC163" s="44"/>
    </row>
    <row r="164" spans="1:29" ht="15.75" hidden="1" customHeight="1">
      <c r="A164" s="47" t="s">
        <v>667</v>
      </c>
      <c r="B164" s="47" t="s">
        <v>1049</v>
      </c>
      <c r="C164" s="60" t="s">
        <v>1744</v>
      </c>
      <c r="D164" s="49" t="s">
        <v>53</v>
      </c>
      <c r="E164" s="49">
        <v>30</v>
      </c>
      <c r="F164" s="50">
        <v>45300</v>
      </c>
      <c r="G164" s="51" t="s">
        <v>54</v>
      </c>
      <c r="H164" s="52">
        <v>46266</v>
      </c>
      <c r="I164" s="53" t="s">
        <v>55</v>
      </c>
      <c r="J164" s="53" t="s">
        <v>56</v>
      </c>
      <c r="K164" s="53" t="s">
        <v>164</v>
      </c>
      <c r="L164" s="53" t="s">
        <v>58</v>
      </c>
      <c r="M164" s="54" t="s">
        <v>148</v>
      </c>
      <c r="N164" s="56" t="s">
        <v>951</v>
      </c>
      <c r="O164" s="56" t="s">
        <v>60</v>
      </c>
      <c r="P164" s="56"/>
      <c r="Q164" s="56"/>
      <c r="R164" s="57" t="s">
        <v>755</v>
      </c>
      <c r="S164" s="57" t="s">
        <v>467</v>
      </c>
      <c r="T164" s="56"/>
      <c r="U164" s="56"/>
      <c r="V164" s="57" t="str">
        <f t="array" ref="V164">IFERROR(INDEX(#REF!,MATCH($Q164,#REF!,0)),"")</f>
        <v/>
      </c>
      <c r="W164" s="57" t="str">
        <f t="array" ref="W164">IFERROR(INDEX(#REF!,MATCH($Q164,#REF!,0)),"")</f>
        <v/>
      </c>
      <c r="X164" s="58" t="str">
        <f t="array" ref="X164">IFERROR(INDEX(#REF!,MATCH($Q164,#REF!,0)),"")</f>
        <v/>
      </c>
      <c r="Y164" s="58" t="str">
        <f t="array" ref="Y164">IFERROR(INDEX(#REF!,MATCH($Q164,#REF!,0)),"")</f>
        <v/>
      </c>
      <c r="Z164" s="58" t="str">
        <f t="array" ref="Z164">IFERROR(INDEX(#REF!,MATCH($Q164,#REF!,0)),"")</f>
        <v/>
      </c>
      <c r="AA164" s="58" t="e">
        <f t="shared" si="6"/>
        <v>#VALUE!</v>
      </c>
      <c r="AB164" s="56"/>
      <c r="AC164" s="56"/>
    </row>
    <row r="165" spans="1:29" ht="15.75" customHeight="1">
      <c r="A165" s="35"/>
      <c r="B165" s="35" t="s">
        <v>2693</v>
      </c>
      <c r="C165" s="36"/>
      <c r="D165" s="37"/>
      <c r="E165" s="37"/>
      <c r="F165" s="38">
        <v>54006.7</v>
      </c>
      <c r="G165" s="39"/>
      <c r="H165" s="40"/>
      <c r="I165" s="41"/>
      <c r="J165" s="41"/>
      <c r="K165" s="41"/>
      <c r="L165" s="41"/>
      <c r="M165" s="42"/>
      <c r="N165" s="44"/>
      <c r="O165" s="44"/>
      <c r="P165" s="44"/>
      <c r="Q165" s="44"/>
      <c r="R165" s="45" t="s">
        <v>729</v>
      </c>
      <c r="S165" s="45" t="s">
        <v>730</v>
      </c>
      <c r="T165" s="44"/>
      <c r="U165" s="44"/>
      <c r="V165" s="45" t="str">
        <f t="array" ref="V165">IFERROR(INDEX(#REF!,MATCH($Q165,#REF!,0)),"")</f>
        <v/>
      </c>
      <c r="W165" s="45" t="str">
        <f t="array" ref="W165">IFERROR(INDEX(#REF!,MATCH($Q165,#REF!,0)),"")</f>
        <v/>
      </c>
      <c r="X165" s="46" t="str">
        <f t="array" ref="X165">IFERROR(INDEX(#REF!,MATCH($Q165,#REF!,0)),"")</f>
        <v/>
      </c>
      <c r="Y165" s="46" t="str">
        <f t="array" ref="Y165">IFERROR(INDEX(#REF!,MATCH($Q165,#REF!,0)),"")</f>
        <v/>
      </c>
      <c r="Z165" s="46" t="str">
        <f t="array" ref="Z165">IFERROR(INDEX(#REF!,MATCH($Q165,#REF!,0)),"")</f>
        <v/>
      </c>
      <c r="AA165" s="46" t="e">
        <f t="shared" si="6"/>
        <v>#VALUE!</v>
      </c>
      <c r="AB165" s="44"/>
      <c r="AC165" s="44"/>
    </row>
    <row r="166" spans="1:29" ht="15.75" hidden="1" customHeight="1">
      <c r="A166" s="47" t="s">
        <v>1686</v>
      </c>
      <c r="B166" s="47" t="s">
        <v>51</v>
      </c>
      <c r="C166" s="60" t="s">
        <v>2533</v>
      </c>
      <c r="D166" s="49" t="s">
        <v>53</v>
      </c>
      <c r="E166" s="49">
        <v>40</v>
      </c>
      <c r="F166" s="50">
        <v>40000</v>
      </c>
      <c r="G166" s="51" t="s">
        <v>54</v>
      </c>
      <c r="H166" s="52">
        <v>46266</v>
      </c>
      <c r="I166" s="53" t="s">
        <v>55</v>
      </c>
      <c r="J166" s="53" t="s">
        <v>56</v>
      </c>
      <c r="K166" s="53" t="s">
        <v>164</v>
      </c>
      <c r="L166" s="53" t="s">
        <v>58</v>
      </c>
      <c r="M166" s="54" t="s">
        <v>2534</v>
      </c>
      <c r="N166" s="56" t="s">
        <v>951</v>
      </c>
      <c r="O166" s="56" t="s">
        <v>2452</v>
      </c>
      <c r="P166" s="56"/>
      <c r="Q166" s="56"/>
      <c r="R166" s="57" t="s">
        <v>331</v>
      </c>
      <c r="S166" s="57" t="s">
        <v>352</v>
      </c>
      <c r="T166" s="56"/>
      <c r="U166" s="56"/>
      <c r="V166" s="57" t="str">
        <f t="array" ref="V166">IFERROR(INDEX(#REF!,MATCH($Q166,#REF!,0)),"")</f>
        <v/>
      </c>
      <c r="W166" s="57" t="str">
        <f t="array" ref="W166">IFERROR(INDEX(#REF!,MATCH($Q166,#REF!,0)),"")</f>
        <v/>
      </c>
      <c r="X166" s="58" t="str">
        <f t="array" ref="X166">IFERROR(INDEX(#REF!,MATCH($Q166,#REF!,0)),"")</f>
        <v/>
      </c>
      <c r="Y166" s="58" t="str">
        <f t="array" ref="Y166">IFERROR(INDEX(#REF!,MATCH($Q166,#REF!,0)),"")</f>
        <v/>
      </c>
      <c r="Z166" s="58" t="str">
        <f t="array" ref="Z166">IFERROR(INDEX(#REF!,MATCH($Q166,#REF!,0)),"")</f>
        <v/>
      </c>
      <c r="AA166" s="58" t="e">
        <f t="shared" si="6"/>
        <v>#VALUE!</v>
      </c>
      <c r="AB166" s="56"/>
      <c r="AC166" s="56"/>
    </row>
    <row r="167" spans="1:29" ht="15.75" hidden="1" customHeight="1">
      <c r="A167" s="35" t="s">
        <v>753</v>
      </c>
      <c r="B167" s="35" t="s">
        <v>1049</v>
      </c>
      <c r="C167" s="36" t="s">
        <v>1746</v>
      </c>
      <c r="D167" s="37" t="s">
        <v>53</v>
      </c>
      <c r="E167" s="37">
        <v>300</v>
      </c>
      <c r="F167" s="38">
        <v>45000</v>
      </c>
      <c r="G167" s="39" t="s">
        <v>54</v>
      </c>
      <c r="H167" s="40">
        <v>46266</v>
      </c>
      <c r="I167" s="41" t="s">
        <v>55</v>
      </c>
      <c r="J167" s="41" t="s">
        <v>56</v>
      </c>
      <c r="K167" s="41" t="s">
        <v>164</v>
      </c>
      <c r="L167" s="41" t="s">
        <v>58</v>
      </c>
      <c r="M167" s="42" t="s">
        <v>2517</v>
      </c>
      <c r="N167" s="44" t="s">
        <v>951</v>
      </c>
      <c r="O167" s="44" t="s">
        <v>60</v>
      </c>
      <c r="P167" s="44"/>
      <c r="Q167" s="44"/>
      <c r="R167" s="45" t="s">
        <v>158</v>
      </c>
      <c r="S167" s="45" t="s">
        <v>426</v>
      </c>
      <c r="T167" s="44"/>
      <c r="U167" s="44"/>
      <c r="V167" s="45" t="str">
        <f t="array" ref="V167">IFERROR(INDEX(#REF!,MATCH($Q167,#REF!,0)),"")</f>
        <v/>
      </c>
      <c r="W167" s="45" t="str">
        <f t="array" ref="W167">IFERROR(INDEX(#REF!,MATCH($Q167,#REF!,0)),"")</f>
        <v/>
      </c>
      <c r="X167" s="46" t="str">
        <f t="array" ref="X167">IFERROR(INDEX(#REF!,MATCH($Q167,#REF!,0)),"")</f>
        <v/>
      </c>
      <c r="Y167" s="46" t="str">
        <f t="array" ref="Y167">IFERROR(INDEX(#REF!,MATCH($Q167,#REF!,0)),"")</f>
        <v/>
      </c>
      <c r="Z167" s="46" t="str">
        <f t="array" ref="Z167">IFERROR(INDEX(#REF!,MATCH($Q167,#REF!,0)),"")</f>
        <v/>
      </c>
      <c r="AA167" s="46" t="e">
        <f t="shared" si="6"/>
        <v>#VALUE!</v>
      </c>
      <c r="AB167" s="44"/>
      <c r="AC167" s="44"/>
    </row>
    <row r="168" spans="1:29" ht="15.75" customHeight="1">
      <c r="A168" s="47"/>
      <c r="B168" s="47" t="s">
        <v>2693</v>
      </c>
      <c r="C168" s="60"/>
      <c r="D168" s="49"/>
      <c r="E168" s="49"/>
      <c r="F168" s="50">
        <v>17100</v>
      </c>
      <c r="G168" s="51"/>
      <c r="H168" s="52"/>
      <c r="I168" s="53"/>
      <c r="J168" s="53"/>
      <c r="K168" s="53"/>
      <c r="L168" s="53"/>
      <c r="M168" s="54"/>
      <c r="N168" s="56" t="s">
        <v>21</v>
      </c>
      <c r="O168" s="56"/>
      <c r="P168" s="56"/>
      <c r="Q168" s="56"/>
      <c r="R168" s="57" t="s">
        <v>729</v>
      </c>
      <c r="S168" s="57" t="s">
        <v>1887</v>
      </c>
      <c r="T168" s="56"/>
      <c r="U168" s="56"/>
      <c r="V168" s="57" t="str">
        <f t="array" ref="V168">IFERROR(INDEX(#REF!,MATCH($Q168,#REF!,0)),"")</f>
        <v/>
      </c>
      <c r="W168" s="57" t="str">
        <f t="array" ref="W168">IFERROR(INDEX(#REF!,MATCH($Q168,#REF!,0)),"")</f>
        <v/>
      </c>
      <c r="X168" s="58" t="str">
        <f t="array" ref="X168">IFERROR(INDEX(#REF!,MATCH($Q168,#REF!,0)),"")</f>
        <v/>
      </c>
      <c r="Y168" s="58" t="str">
        <f t="array" ref="Y168">IFERROR(INDEX(#REF!,MATCH($Q168,#REF!,0)),"")</f>
        <v/>
      </c>
      <c r="Z168" s="58" t="str">
        <f t="array" ref="Z168">IFERROR(INDEX(#REF!,MATCH($Q168,#REF!,0)),"")</f>
        <v/>
      </c>
      <c r="AA168" s="58" t="e">
        <f t="shared" si="6"/>
        <v>#VALUE!</v>
      </c>
      <c r="AB168" s="56"/>
      <c r="AC168" s="56"/>
    </row>
    <row r="169" spans="1:29" ht="15.75" hidden="1" customHeight="1">
      <c r="A169" s="35"/>
      <c r="B169" s="35" t="s">
        <v>848</v>
      </c>
      <c r="C169" s="36" t="s">
        <v>1062</v>
      </c>
      <c r="D169" s="37" t="s">
        <v>53</v>
      </c>
      <c r="E169" s="37">
        <v>15</v>
      </c>
      <c r="F169" s="38">
        <v>45000</v>
      </c>
      <c r="G169" s="39" t="s">
        <v>54</v>
      </c>
      <c r="H169" s="40">
        <v>46266</v>
      </c>
      <c r="I169" s="41" t="s">
        <v>55</v>
      </c>
      <c r="J169" s="41" t="s">
        <v>56</v>
      </c>
      <c r="K169" s="41" t="s">
        <v>164</v>
      </c>
      <c r="L169" s="41" t="s">
        <v>91</v>
      </c>
      <c r="M169" s="42" t="s">
        <v>2517</v>
      </c>
      <c r="N169" s="44" t="s">
        <v>884</v>
      </c>
      <c r="O169" s="44" t="s">
        <v>60</v>
      </c>
      <c r="P169" s="44"/>
      <c r="Q169" s="44"/>
      <c r="R169" s="45" t="s">
        <v>228</v>
      </c>
      <c r="S169" s="45" t="s">
        <v>229</v>
      </c>
      <c r="T169" s="44"/>
      <c r="U169" s="44"/>
      <c r="V169" s="45" t="str">
        <f t="array" ref="V169">IFERROR(INDEX(#REF!,MATCH($Q169,#REF!,0)),"")</f>
        <v/>
      </c>
      <c r="W169" s="45" t="str">
        <f t="array" ref="W169">IFERROR(INDEX(#REF!,MATCH($Q169,#REF!,0)),"")</f>
        <v/>
      </c>
      <c r="X169" s="46" t="str">
        <f t="array" ref="X169">IFERROR(INDEX(#REF!,MATCH($Q169,#REF!,0)),"")</f>
        <v/>
      </c>
      <c r="Y169" s="46" t="str">
        <f t="array" ref="Y169">IFERROR(INDEX(#REF!,MATCH($Q169,#REF!,0)),"")</f>
        <v/>
      </c>
      <c r="Z169" s="46" t="str">
        <f t="array" ref="Z169">IFERROR(INDEX(#REF!,MATCH($Q169,#REF!,0)),"")</f>
        <v/>
      </c>
      <c r="AA169" s="46" t="e">
        <f t="shared" si="6"/>
        <v>#VALUE!</v>
      </c>
      <c r="AB169" s="44"/>
      <c r="AC169" s="44"/>
    </row>
    <row r="170" spans="1:29" ht="15.75" customHeight="1">
      <c r="A170" s="47"/>
      <c r="B170" s="47" t="s">
        <v>2693</v>
      </c>
      <c r="C170" s="60"/>
      <c r="D170" s="49"/>
      <c r="E170" s="49"/>
      <c r="F170" s="50">
        <v>8049.5</v>
      </c>
      <c r="G170" s="51"/>
      <c r="H170" s="52"/>
      <c r="I170" s="53"/>
      <c r="J170" s="53"/>
      <c r="K170" s="53"/>
      <c r="L170" s="53"/>
      <c r="M170" s="54"/>
      <c r="N170" s="56" t="s">
        <v>21</v>
      </c>
      <c r="O170" s="56"/>
      <c r="P170" s="56"/>
      <c r="Q170" s="56"/>
      <c r="R170" s="57" t="s">
        <v>1779</v>
      </c>
      <c r="S170" s="57" t="s">
        <v>1833</v>
      </c>
      <c r="T170" s="56"/>
      <c r="U170" s="56"/>
      <c r="V170" s="57" t="str">
        <f t="array" ref="V170">IFERROR(INDEX(#REF!,MATCH($Q170,#REF!,0)),"")</f>
        <v/>
      </c>
      <c r="W170" s="57" t="str">
        <f t="array" ref="W170">IFERROR(INDEX(#REF!,MATCH($Q170,#REF!,0)),"")</f>
        <v/>
      </c>
      <c r="X170" s="58" t="str">
        <f t="array" ref="X170">IFERROR(INDEX(#REF!,MATCH($Q170,#REF!,0)),"")</f>
        <v/>
      </c>
      <c r="Y170" s="58" t="str">
        <f t="array" ref="Y170">IFERROR(INDEX(#REF!,MATCH($Q170,#REF!,0)),"")</f>
        <v/>
      </c>
      <c r="Z170" s="58" t="str">
        <f t="array" ref="Z170">IFERROR(INDEX(#REF!,MATCH($Q170,#REF!,0)),"")</f>
        <v/>
      </c>
      <c r="AA170" s="58" t="e">
        <f t="shared" si="6"/>
        <v>#VALUE!</v>
      </c>
      <c r="AB170" s="56"/>
      <c r="AC170" s="56"/>
    </row>
    <row r="171" spans="1:29" ht="15.75" hidden="1" customHeight="1">
      <c r="A171" s="35" t="s">
        <v>2715</v>
      </c>
      <c r="B171" s="35" t="s">
        <v>1049</v>
      </c>
      <c r="C171" s="36" t="s">
        <v>1748</v>
      </c>
      <c r="D171" s="37" t="s">
        <v>53</v>
      </c>
      <c r="E171" s="37">
        <v>20</v>
      </c>
      <c r="F171" s="38">
        <v>44220</v>
      </c>
      <c r="G171" s="39" t="s">
        <v>54</v>
      </c>
      <c r="H171" s="40">
        <v>46266</v>
      </c>
      <c r="I171" s="41" t="s">
        <v>55</v>
      </c>
      <c r="J171" s="41" t="s">
        <v>56</v>
      </c>
      <c r="K171" s="41" t="s">
        <v>164</v>
      </c>
      <c r="L171" s="41" t="s">
        <v>58</v>
      </c>
      <c r="M171" s="42" t="s">
        <v>2498</v>
      </c>
      <c r="N171" s="44" t="s">
        <v>951</v>
      </c>
      <c r="O171" s="44" t="s">
        <v>60</v>
      </c>
      <c r="P171" s="44"/>
      <c r="Q171" s="44"/>
      <c r="R171" s="45" t="s">
        <v>158</v>
      </c>
      <c r="S171" s="45" t="s">
        <v>1736</v>
      </c>
      <c r="T171" s="44"/>
      <c r="U171" s="44"/>
      <c r="V171" s="45" t="str">
        <f t="array" ref="V171">IFERROR(INDEX(#REF!,MATCH($Q171,#REF!,0)),"")</f>
        <v/>
      </c>
      <c r="W171" s="45" t="str">
        <f t="array" ref="W171">IFERROR(INDEX(#REF!,MATCH($Q171,#REF!,0)),"")</f>
        <v/>
      </c>
      <c r="X171" s="46" t="str">
        <f t="array" ref="X171">IFERROR(INDEX(#REF!,MATCH($Q171,#REF!,0)),"")</f>
        <v/>
      </c>
      <c r="Y171" s="46" t="str">
        <f t="array" ref="Y171">IFERROR(INDEX(#REF!,MATCH($Q171,#REF!,0)),"")</f>
        <v/>
      </c>
      <c r="Z171" s="46" t="str">
        <f t="array" ref="Z171">IFERROR(INDEX(#REF!,MATCH($Q171,#REF!,0)),"")</f>
        <v/>
      </c>
      <c r="AA171" s="46" t="e">
        <f t="shared" si="6"/>
        <v>#VALUE!</v>
      </c>
      <c r="AB171" s="44"/>
      <c r="AC171" s="44"/>
    </row>
    <row r="172" spans="1:29" ht="15.75" customHeight="1">
      <c r="A172" s="47"/>
      <c r="B172" s="47" t="s">
        <v>2693</v>
      </c>
      <c r="C172" s="60"/>
      <c r="D172" s="49"/>
      <c r="E172" s="49"/>
      <c r="F172" s="50">
        <v>63240</v>
      </c>
      <c r="G172" s="51"/>
      <c r="H172" s="52"/>
      <c r="I172" s="53"/>
      <c r="J172" s="53"/>
      <c r="K172" s="53"/>
      <c r="L172" s="53"/>
      <c r="M172" s="54"/>
      <c r="N172" s="56" t="s">
        <v>21</v>
      </c>
      <c r="O172" s="56"/>
      <c r="P172" s="56"/>
      <c r="Q172" s="56"/>
      <c r="R172" s="57" t="s">
        <v>1755</v>
      </c>
      <c r="S172" s="57" t="s">
        <v>1784</v>
      </c>
      <c r="T172" s="56"/>
      <c r="U172" s="56"/>
      <c r="V172" s="57" t="str">
        <f t="array" ref="V172">IFERROR(INDEX(#REF!,MATCH($Q172,#REF!,0)),"")</f>
        <v/>
      </c>
      <c r="W172" s="57" t="str">
        <f t="array" ref="W172">IFERROR(INDEX(#REF!,MATCH($Q172,#REF!,0)),"")</f>
        <v/>
      </c>
      <c r="X172" s="58" t="str">
        <f t="array" ref="X172">IFERROR(INDEX(#REF!,MATCH($Q172,#REF!,0)),"")</f>
        <v/>
      </c>
      <c r="Y172" s="58" t="str">
        <f t="array" ref="Y172">IFERROR(INDEX(#REF!,MATCH($Q172,#REF!,0)),"")</f>
        <v/>
      </c>
      <c r="Z172" s="58" t="str">
        <f t="array" ref="Z172">IFERROR(INDEX(#REF!,MATCH($Q172,#REF!,0)),"")</f>
        <v/>
      </c>
      <c r="AA172" s="58" t="e">
        <f t="shared" si="6"/>
        <v>#VALUE!</v>
      </c>
      <c r="AB172" s="56"/>
      <c r="AC172" s="56"/>
    </row>
    <row r="173" spans="1:29" ht="15.75" hidden="1" customHeight="1">
      <c r="A173" s="35"/>
      <c r="B173" s="35" t="s">
        <v>848</v>
      </c>
      <c r="C173" s="36" t="s">
        <v>1064</v>
      </c>
      <c r="D173" s="37" t="s">
        <v>53</v>
      </c>
      <c r="E173" s="37">
        <v>40</v>
      </c>
      <c r="F173" s="38">
        <v>44000</v>
      </c>
      <c r="G173" s="39" t="s">
        <v>54</v>
      </c>
      <c r="H173" s="40">
        <v>46266</v>
      </c>
      <c r="I173" s="41" t="s">
        <v>55</v>
      </c>
      <c r="J173" s="41" t="s">
        <v>56</v>
      </c>
      <c r="K173" s="41" t="s">
        <v>164</v>
      </c>
      <c r="L173" s="41" t="s">
        <v>91</v>
      </c>
      <c r="M173" s="42" t="s">
        <v>2534</v>
      </c>
      <c r="N173" s="44" t="s">
        <v>884</v>
      </c>
      <c r="O173" s="44" t="s">
        <v>60</v>
      </c>
      <c r="P173" s="44"/>
      <c r="Q173" s="44"/>
      <c r="R173" s="45">
        <f t="array" ref="R173">IFERROR(INDEX('BANCO DE DADOS'!$C$3:$C1631,MATCH(C173,'BANCO DE DADOS'!$B$3:$B1631,0),0),"")</f>
        <v>0</v>
      </c>
      <c r="S173" s="45" t="s">
        <v>1065</v>
      </c>
      <c r="T173" s="44"/>
      <c r="U173" s="44"/>
      <c r="V173" s="45" t="str">
        <f t="array" ref="V173">IFERROR(INDEX(#REF!,MATCH($Q173,#REF!,0)),"")</f>
        <v/>
      </c>
      <c r="W173" s="45" t="str">
        <f t="array" ref="W173">IFERROR(INDEX(#REF!,MATCH($Q173,#REF!,0)),"")</f>
        <v/>
      </c>
      <c r="X173" s="46" t="str">
        <f t="array" ref="X173">IFERROR(INDEX(#REF!,MATCH($Q173,#REF!,0)),"")</f>
        <v/>
      </c>
      <c r="Y173" s="46" t="str">
        <f t="array" ref="Y173">IFERROR(INDEX(#REF!,MATCH($Q173,#REF!,0)),"")</f>
        <v/>
      </c>
      <c r="Z173" s="46" t="str">
        <f t="array" ref="Z173">IFERROR(INDEX(#REF!,MATCH($Q173,#REF!,0)),"")</f>
        <v/>
      </c>
      <c r="AA173" s="46" t="e">
        <f t="shared" si="6"/>
        <v>#VALUE!</v>
      </c>
      <c r="AB173" s="44"/>
      <c r="AC173" s="44"/>
    </row>
    <row r="174" spans="1:29" ht="15.75" hidden="1" customHeight="1">
      <c r="A174" s="47" t="s">
        <v>2716</v>
      </c>
      <c r="B174" s="47" t="s">
        <v>70</v>
      </c>
      <c r="C174" s="60" t="s">
        <v>216</v>
      </c>
      <c r="D174" s="49" t="s">
        <v>53</v>
      </c>
      <c r="E174" s="49">
        <v>5</v>
      </c>
      <c r="F174" s="50">
        <v>42875</v>
      </c>
      <c r="G174" s="51" t="s">
        <v>54</v>
      </c>
      <c r="H174" s="52">
        <v>46266</v>
      </c>
      <c r="I174" s="53" t="s">
        <v>55</v>
      </c>
      <c r="J174" s="53" t="s">
        <v>56</v>
      </c>
      <c r="K174" s="53" t="s">
        <v>164</v>
      </c>
      <c r="L174" s="53" t="s">
        <v>58</v>
      </c>
      <c r="M174" s="54" t="s">
        <v>2534</v>
      </c>
      <c r="N174" s="56" t="s">
        <v>21</v>
      </c>
      <c r="O174" s="56" t="s">
        <v>60</v>
      </c>
      <c r="P174" s="56"/>
      <c r="Q174" s="56"/>
      <c r="R174" s="57"/>
      <c r="S174" s="57" t="s">
        <v>217</v>
      </c>
      <c r="T174" s="56"/>
      <c r="U174" s="56"/>
      <c r="V174" s="57" t="str">
        <f t="array" ref="V174">IFERROR(INDEX(#REF!,MATCH($Q174,#REF!,0)),"")</f>
        <v/>
      </c>
      <c r="W174" s="57" t="str">
        <f t="array" ref="W174">IFERROR(INDEX(#REF!,MATCH($Q174,#REF!,0)),"")</f>
        <v/>
      </c>
      <c r="X174" s="58" t="str">
        <f t="array" ref="X174">IFERROR(INDEX(#REF!,MATCH($Q174,#REF!,0)),"")</f>
        <v/>
      </c>
      <c r="Y174" s="58" t="str">
        <f t="array" ref="Y174">IFERROR(INDEX(#REF!,MATCH($Q174,#REF!,0)),"")</f>
        <v/>
      </c>
      <c r="Z174" s="58" t="str">
        <f t="array" ref="Z174">IFERROR(INDEX(#REF!,MATCH($Q174,#REF!,0)),"")</f>
        <v/>
      </c>
      <c r="AA174" s="58" t="e">
        <f t="shared" si="6"/>
        <v>#VALUE!</v>
      </c>
      <c r="AB174" s="56"/>
      <c r="AC174" s="56"/>
    </row>
    <row r="175" spans="1:29" ht="15.75" customHeight="1">
      <c r="A175" s="35"/>
      <c r="B175" s="35" t="s">
        <v>2693</v>
      </c>
      <c r="C175" s="36"/>
      <c r="D175" s="37"/>
      <c r="E175" s="37"/>
      <c r="F175" s="38">
        <v>15570.6</v>
      </c>
      <c r="G175" s="39"/>
      <c r="H175" s="40"/>
      <c r="I175" s="41"/>
      <c r="J175" s="41"/>
      <c r="K175" s="41"/>
      <c r="L175" s="41"/>
      <c r="M175" s="42"/>
      <c r="N175" s="44" t="s">
        <v>21</v>
      </c>
      <c r="O175" s="44"/>
      <c r="P175" s="44"/>
      <c r="Q175" s="44"/>
      <c r="R175" s="45" t="s">
        <v>1795</v>
      </c>
      <c r="S175" s="45" t="s">
        <v>1796</v>
      </c>
      <c r="T175" s="44"/>
      <c r="U175" s="44"/>
      <c r="V175" s="45" t="str">
        <f t="array" ref="V175">IFERROR(INDEX(#REF!,MATCH($Q175,#REF!,0)),"")</f>
        <v/>
      </c>
      <c r="W175" s="45" t="str">
        <f t="array" ref="W175">IFERROR(INDEX(#REF!,MATCH($Q175,#REF!,0)),"")</f>
        <v/>
      </c>
      <c r="X175" s="46" t="str">
        <f t="array" ref="X175">IFERROR(INDEX(#REF!,MATCH($Q175,#REF!,0)),"")</f>
        <v/>
      </c>
      <c r="Y175" s="46" t="str">
        <f t="array" ref="Y175">IFERROR(INDEX(#REF!,MATCH($Q175,#REF!,0)),"")</f>
        <v/>
      </c>
      <c r="Z175" s="46" t="str">
        <f t="array" ref="Z175">IFERROR(INDEX(#REF!,MATCH($Q175,#REF!,0)),"")</f>
        <v/>
      </c>
      <c r="AA175" s="46" t="e">
        <f t="shared" si="6"/>
        <v>#VALUE!</v>
      </c>
      <c r="AB175" s="44"/>
      <c r="AC175" s="44"/>
    </row>
    <row r="176" spans="1:29" ht="15.75" hidden="1" customHeight="1">
      <c r="A176" s="47" t="s">
        <v>668</v>
      </c>
      <c r="B176" s="47" t="s">
        <v>1049</v>
      </c>
      <c r="C176" s="60" t="s">
        <v>1750</v>
      </c>
      <c r="D176" s="49" t="s">
        <v>53</v>
      </c>
      <c r="E176" s="49">
        <v>30</v>
      </c>
      <c r="F176" s="50">
        <v>41550</v>
      </c>
      <c r="G176" s="51" t="s">
        <v>54</v>
      </c>
      <c r="H176" s="52">
        <v>46266</v>
      </c>
      <c r="I176" s="53" t="s">
        <v>55</v>
      </c>
      <c r="J176" s="53" t="s">
        <v>56</v>
      </c>
      <c r="K176" s="53" t="s">
        <v>164</v>
      </c>
      <c r="L176" s="53" t="s">
        <v>58</v>
      </c>
      <c r="M176" s="54" t="s">
        <v>148</v>
      </c>
      <c r="N176" s="56" t="s">
        <v>951</v>
      </c>
      <c r="O176" s="56" t="s">
        <v>60</v>
      </c>
      <c r="P176" s="56"/>
      <c r="Q176" s="56"/>
      <c r="R176" s="57" t="s">
        <v>755</v>
      </c>
      <c r="S176" s="57" t="s">
        <v>467</v>
      </c>
      <c r="T176" s="56"/>
      <c r="U176" s="56"/>
      <c r="V176" s="57" t="str">
        <f t="array" ref="V176">IFERROR(INDEX(#REF!,MATCH($Q176,#REF!,0)),"")</f>
        <v/>
      </c>
      <c r="W176" s="57" t="str">
        <f t="array" ref="W176">IFERROR(INDEX(#REF!,MATCH($Q176,#REF!,0)),"")</f>
        <v/>
      </c>
      <c r="X176" s="58" t="str">
        <f t="array" ref="X176">IFERROR(INDEX(#REF!,MATCH($Q176,#REF!,0)),"")</f>
        <v/>
      </c>
      <c r="Y176" s="58" t="str">
        <f t="array" ref="Y176">IFERROR(INDEX(#REF!,MATCH($Q176,#REF!,0)),"")</f>
        <v/>
      </c>
      <c r="Z176" s="58" t="str">
        <f t="array" ref="Z176">IFERROR(INDEX(#REF!,MATCH($Q176,#REF!,0)),"")</f>
        <v/>
      </c>
      <c r="AA176" s="58" t="e">
        <f t="shared" si="6"/>
        <v>#VALUE!</v>
      </c>
      <c r="AB176" s="56"/>
      <c r="AC176" s="56"/>
    </row>
    <row r="177" spans="1:29" ht="15.75" hidden="1" customHeight="1">
      <c r="A177" s="35"/>
      <c r="B177" s="35" t="s">
        <v>861</v>
      </c>
      <c r="C177" s="82" t="s">
        <v>879</v>
      </c>
      <c r="D177" s="82" t="s">
        <v>2692</v>
      </c>
      <c r="E177" s="82">
        <v>1</v>
      </c>
      <c r="F177" s="38">
        <v>41372</v>
      </c>
      <c r="G177" s="39" t="s">
        <v>54</v>
      </c>
      <c r="H177" s="81">
        <v>46235</v>
      </c>
      <c r="I177" s="41" t="s">
        <v>55</v>
      </c>
      <c r="J177" s="41" t="s">
        <v>56</v>
      </c>
      <c r="K177" s="41" t="s">
        <v>841</v>
      </c>
      <c r="L177" s="41" t="s">
        <v>58</v>
      </c>
      <c r="M177" s="42" t="s">
        <v>2498</v>
      </c>
      <c r="N177" s="44" t="s">
        <v>861</v>
      </c>
      <c r="O177" s="44" t="s">
        <v>60</v>
      </c>
      <c r="P177" s="44"/>
      <c r="Q177" s="44"/>
      <c r="R177" s="45"/>
      <c r="S177" s="45" t="s">
        <v>879</v>
      </c>
      <c r="T177" s="44"/>
      <c r="U177" s="44"/>
      <c r="V177" s="45" t="str">
        <f t="array" ref="V177">IFERROR(INDEX(#REF!,MATCH($Q177,#REF!,0)),"")</f>
        <v/>
      </c>
      <c r="W177" s="45" t="str">
        <f t="array" ref="W177">IFERROR(INDEX(#REF!,MATCH($Q177,#REF!,0)),"")</f>
        <v/>
      </c>
      <c r="X177" s="46" t="str">
        <f t="array" ref="X177">IFERROR(INDEX(#REF!,MATCH($Q177,#REF!,0)),"")</f>
        <v/>
      </c>
      <c r="Y177" s="46" t="str">
        <f t="array" ref="Y177">IFERROR(INDEX(#REF!,MATCH($Q177,#REF!,0)),"")</f>
        <v/>
      </c>
      <c r="Z177" s="46" t="str">
        <f t="array" ref="Z177">IFERROR(INDEX(#REF!,MATCH($Q177,#REF!,0)),"")</f>
        <v/>
      </c>
      <c r="AA177" s="46" t="e">
        <f t="shared" si="6"/>
        <v>#VALUE!</v>
      </c>
      <c r="AB177" s="44"/>
      <c r="AC177" s="44"/>
    </row>
    <row r="178" spans="1:29" ht="15.75" hidden="1" customHeight="1">
      <c r="A178" s="47" t="s">
        <v>777</v>
      </c>
      <c r="B178" s="47" t="s">
        <v>1049</v>
      </c>
      <c r="C178" s="60" t="s">
        <v>1752</v>
      </c>
      <c r="D178" s="49" t="s">
        <v>1753</v>
      </c>
      <c r="E178" s="49">
        <v>400</v>
      </c>
      <c r="F178" s="50">
        <v>40000</v>
      </c>
      <c r="G178" s="51" t="s">
        <v>66</v>
      </c>
      <c r="H178" s="52">
        <v>46266</v>
      </c>
      <c r="I178" s="53" t="s">
        <v>55</v>
      </c>
      <c r="J178" s="53" t="s">
        <v>56</v>
      </c>
      <c r="K178" s="53" t="s">
        <v>164</v>
      </c>
      <c r="L178" s="53" t="s">
        <v>58</v>
      </c>
      <c r="M178" s="54" t="s">
        <v>2486</v>
      </c>
      <c r="N178" s="56" t="s">
        <v>951</v>
      </c>
      <c r="O178" s="56" t="s">
        <v>60</v>
      </c>
      <c r="P178" s="56"/>
      <c r="Q178" s="56"/>
      <c r="R178" s="57" t="s">
        <v>1755</v>
      </c>
      <c r="S178" s="57" t="str">
        <f t="array" ref="S178">IFERROR(INDEX('BANCO DE DADOS'!$D$3:$D1631,MATCH(C178,'BANCO DE DADOS'!$B$3:$B1631,0),0),"")</f>
        <v>SERVIÇOS DE ABASTECIMENTO - GASES MEDICINAIS</v>
      </c>
      <c r="T178" s="56"/>
      <c r="U178" s="56"/>
      <c r="V178" s="57" t="str">
        <f t="array" ref="V178">IFERROR(INDEX(#REF!,MATCH($Q178,#REF!,0)),"")</f>
        <v/>
      </c>
      <c r="W178" s="57" t="str">
        <f t="array" ref="W178">IFERROR(INDEX(#REF!,MATCH($Q178,#REF!,0)),"")</f>
        <v/>
      </c>
      <c r="X178" s="58" t="str">
        <f t="array" ref="X178">IFERROR(INDEX(#REF!,MATCH($Q178,#REF!,0)),"")</f>
        <v/>
      </c>
      <c r="Y178" s="58" t="str">
        <f t="array" ref="Y178">IFERROR(INDEX(#REF!,MATCH($Q178,#REF!,0)),"")</f>
        <v/>
      </c>
      <c r="Z178" s="58" t="str">
        <f t="array" ref="Z178">IFERROR(INDEX(#REF!,MATCH($Q178,#REF!,0)),"")</f>
        <v/>
      </c>
      <c r="AA178" s="58" t="e">
        <f t="shared" si="6"/>
        <v>#VALUE!</v>
      </c>
      <c r="AB178" s="56"/>
      <c r="AC178" s="56"/>
    </row>
    <row r="179" spans="1:29" ht="15.75" hidden="1" customHeight="1">
      <c r="A179" s="35" t="s">
        <v>1526</v>
      </c>
      <c r="B179" s="35" t="s">
        <v>233</v>
      </c>
      <c r="C179" s="36" t="s">
        <v>1678</v>
      </c>
      <c r="D179" s="37" t="s">
        <v>53</v>
      </c>
      <c r="E179" s="37">
        <v>1</v>
      </c>
      <c r="F179" s="38">
        <v>40000</v>
      </c>
      <c r="G179" s="39" t="s">
        <v>66</v>
      </c>
      <c r="H179" s="40">
        <v>46266</v>
      </c>
      <c r="I179" s="41" t="s">
        <v>55</v>
      </c>
      <c r="J179" s="41" t="s">
        <v>56</v>
      </c>
      <c r="K179" s="41" t="s">
        <v>83</v>
      </c>
      <c r="L179" s="41" t="s">
        <v>91</v>
      </c>
      <c r="M179" s="42" t="s">
        <v>109</v>
      </c>
      <c r="N179" s="44" t="s">
        <v>951</v>
      </c>
      <c r="O179" s="44" t="s">
        <v>60</v>
      </c>
      <c r="P179" s="44"/>
      <c r="Q179" s="44"/>
      <c r="R179" s="45" t="s">
        <v>1635</v>
      </c>
      <c r="S179" s="45" t="s">
        <v>1679</v>
      </c>
      <c r="T179" s="36"/>
      <c r="U179" s="44"/>
      <c r="V179" s="45" t="str">
        <f t="array" ref="V179">IFERROR(INDEX(#REF!,MATCH($Q179,#REF!,0)),"")</f>
        <v/>
      </c>
      <c r="W179" s="45" t="str">
        <f t="array" ref="W179">IFERROR(INDEX(#REF!,MATCH($Q179,#REF!,0)),"")</f>
        <v/>
      </c>
      <c r="X179" s="46" t="str">
        <f t="array" ref="X179">IFERROR(INDEX(#REF!,MATCH($Q179,#REF!,0)),"")</f>
        <v/>
      </c>
      <c r="Y179" s="46" t="str">
        <f t="array" ref="Y179">IFERROR(INDEX(#REF!,MATCH($Q179,#REF!,0)),"")</f>
        <v/>
      </c>
      <c r="Z179" s="46" t="str">
        <f t="array" ref="Z179">IFERROR(INDEX(#REF!,MATCH($Q179,#REF!,0)),"")</f>
        <v/>
      </c>
      <c r="AA179" s="46" t="e">
        <f t="shared" si="6"/>
        <v>#VALUE!</v>
      </c>
      <c r="AB179" s="44"/>
      <c r="AC179" s="44"/>
    </row>
    <row r="180" spans="1:29" ht="15.75" hidden="1" customHeight="1">
      <c r="A180" s="47" t="s">
        <v>1918</v>
      </c>
      <c r="B180" s="47" t="s">
        <v>64</v>
      </c>
      <c r="C180" s="60" t="s">
        <v>1711</v>
      </c>
      <c r="D180" s="49" t="s">
        <v>53</v>
      </c>
      <c r="E180" s="49">
        <v>1</v>
      </c>
      <c r="F180" s="50">
        <v>40000</v>
      </c>
      <c r="G180" s="51" t="s">
        <v>66</v>
      </c>
      <c r="H180" s="52">
        <v>46266</v>
      </c>
      <c r="I180" s="53" t="s">
        <v>55</v>
      </c>
      <c r="J180" s="53" t="s">
        <v>56</v>
      </c>
      <c r="K180" s="53" t="s">
        <v>83</v>
      </c>
      <c r="L180" s="53" t="s">
        <v>91</v>
      </c>
      <c r="M180" s="54" t="s">
        <v>148</v>
      </c>
      <c r="N180" s="56" t="s">
        <v>951</v>
      </c>
      <c r="O180" s="56" t="s">
        <v>60</v>
      </c>
      <c r="P180" s="56"/>
      <c r="Q180" s="56"/>
      <c r="R180" s="57" t="s">
        <v>1635</v>
      </c>
      <c r="S180" s="57" t="s">
        <v>1712</v>
      </c>
      <c r="T180" s="60"/>
      <c r="U180" s="56"/>
      <c r="V180" s="57" t="str">
        <f t="array" ref="V180">IFERROR(INDEX(#REF!,MATCH($Q180,#REF!,0)),"")</f>
        <v/>
      </c>
      <c r="W180" s="57" t="str">
        <f t="array" ref="W180">IFERROR(INDEX(#REF!,MATCH($Q180,#REF!,0)),"")</f>
        <v/>
      </c>
      <c r="X180" s="58" t="str">
        <f t="array" ref="X180">IFERROR(INDEX(#REF!,MATCH($Q180,#REF!,0)),"")</f>
        <v/>
      </c>
      <c r="Y180" s="58" t="str">
        <f t="array" ref="Y180">IFERROR(INDEX(#REF!,MATCH($Q180,#REF!,0)),"")</f>
        <v/>
      </c>
      <c r="Z180" s="58" t="str">
        <f t="array" ref="Z180">IFERROR(INDEX(#REF!,MATCH($Q180,#REF!,0)),"")</f>
        <v/>
      </c>
      <c r="AA180" s="58" t="e">
        <f t="shared" si="6"/>
        <v>#VALUE!</v>
      </c>
      <c r="AB180" s="56"/>
      <c r="AC180" s="56"/>
    </row>
    <row r="181" spans="1:29" ht="15.75" hidden="1" customHeight="1">
      <c r="A181" s="35" t="s">
        <v>1942</v>
      </c>
      <c r="B181" s="35" t="s">
        <v>64</v>
      </c>
      <c r="C181" s="36" t="s">
        <v>1634</v>
      </c>
      <c r="D181" s="37" t="s">
        <v>53</v>
      </c>
      <c r="E181" s="37">
        <v>1</v>
      </c>
      <c r="F181" s="38">
        <v>40000</v>
      </c>
      <c r="G181" s="39" t="s">
        <v>66</v>
      </c>
      <c r="H181" s="40">
        <v>46266</v>
      </c>
      <c r="I181" s="41" t="s">
        <v>55</v>
      </c>
      <c r="J181" s="41" t="s">
        <v>56</v>
      </c>
      <c r="K181" s="41" t="s">
        <v>83</v>
      </c>
      <c r="L181" s="41" t="s">
        <v>91</v>
      </c>
      <c r="M181" s="42" t="s">
        <v>2517</v>
      </c>
      <c r="N181" s="44" t="s">
        <v>951</v>
      </c>
      <c r="O181" s="44" t="s">
        <v>60</v>
      </c>
      <c r="P181" s="44"/>
      <c r="Q181" s="44"/>
      <c r="R181" s="45" t="s">
        <v>1635</v>
      </c>
      <c r="S181" s="45" t="s">
        <v>1636</v>
      </c>
      <c r="T181" s="36"/>
      <c r="U181" s="44"/>
      <c r="V181" s="45" t="str">
        <f t="array" ref="V181">IFERROR(INDEX(#REF!,MATCH($Q181,#REF!,0)),"")</f>
        <v/>
      </c>
      <c r="W181" s="45" t="str">
        <f t="array" ref="W181">IFERROR(INDEX(#REF!,MATCH($Q181,#REF!,0)),"")</f>
        <v/>
      </c>
      <c r="X181" s="46" t="str">
        <f t="array" ref="X181">IFERROR(INDEX(#REF!,MATCH($Q181,#REF!,0)),"")</f>
        <v/>
      </c>
      <c r="Y181" s="46" t="str">
        <f t="array" ref="Y181">IFERROR(INDEX(#REF!,MATCH($Q181,#REF!,0)),"")</f>
        <v/>
      </c>
      <c r="Z181" s="46" t="str">
        <f t="array" ref="Z181">IFERROR(INDEX(#REF!,MATCH($Q181,#REF!,0)),"")</f>
        <v/>
      </c>
      <c r="AA181" s="46" t="e">
        <f t="shared" si="6"/>
        <v>#VALUE!</v>
      </c>
      <c r="AB181" s="44"/>
      <c r="AC181" s="44"/>
    </row>
    <row r="182" spans="1:29" ht="15.75" hidden="1" customHeight="1">
      <c r="A182" s="47" t="s">
        <v>598</v>
      </c>
      <c r="B182" s="47" t="s">
        <v>1049</v>
      </c>
      <c r="C182" s="60" t="s">
        <v>1757</v>
      </c>
      <c r="D182" s="49" t="s">
        <v>53</v>
      </c>
      <c r="E182" s="49">
        <v>800</v>
      </c>
      <c r="F182" s="50">
        <v>39600</v>
      </c>
      <c r="G182" s="51" t="s">
        <v>54</v>
      </c>
      <c r="H182" s="52">
        <v>46266</v>
      </c>
      <c r="I182" s="53" t="s">
        <v>55</v>
      </c>
      <c r="J182" s="53" t="s">
        <v>56</v>
      </c>
      <c r="K182" s="53" t="s">
        <v>164</v>
      </c>
      <c r="L182" s="53" t="s">
        <v>58</v>
      </c>
      <c r="M182" s="54" t="s">
        <v>73</v>
      </c>
      <c r="N182" s="56" t="s">
        <v>951</v>
      </c>
      <c r="O182" s="56" t="s">
        <v>60</v>
      </c>
      <c r="P182" s="56"/>
      <c r="Q182" s="56"/>
      <c r="R182" s="57" t="s">
        <v>562</v>
      </c>
      <c r="S182" s="57" t="s">
        <v>1758</v>
      </c>
      <c r="T182" s="56"/>
      <c r="U182" s="56"/>
      <c r="V182" s="57" t="str">
        <f t="array" ref="V182">IFERROR(INDEX(#REF!,MATCH($Q182,#REF!,0)),"")</f>
        <v/>
      </c>
      <c r="W182" s="57" t="str">
        <f t="array" ref="W182">IFERROR(INDEX(#REF!,MATCH($Q182,#REF!,0)),"")</f>
        <v/>
      </c>
      <c r="X182" s="58" t="str">
        <f t="array" ref="X182">IFERROR(INDEX(#REF!,MATCH($Q182,#REF!,0)),"")</f>
        <v/>
      </c>
      <c r="Y182" s="58" t="str">
        <f t="array" ref="Y182">IFERROR(INDEX(#REF!,MATCH($Q182,#REF!,0)),"")</f>
        <v/>
      </c>
      <c r="Z182" s="58" t="str">
        <f t="array" ref="Z182">IFERROR(INDEX(#REF!,MATCH($Q182,#REF!,0)),"")</f>
        <v/>
      </c>
      <c r="AA182" s="58" t="e">
        <f t="shared" si="6"/>
        <v>#VALUE!</v>
      </c>
      <c r="AB182" s="56"/>
      <c r="AC182" s="56"/>
    </row>
    <row r="183" spans="1:29" ht="15.75" hidden="1" customHeight="1">
      <c r="A183" s="35"/>
      <c r="B183" s="35" t="s">
        <v>848</v>
      </c>
      <c r="C183" s="36" t="s">
        <v>285</v>
      </c>
      <c r="D183" s="37" t="s">
        <v>53</v>
      </c>
      <c r="E183" s="37">
        <v>30</v>
      </c>
      <c r="F183" s="38">
        <v>39000</v>
      </c>
      <c r="G183" s="39" t="s">
        <v>54</v>
      </c>
      <c r="H183" s="40">
        <v>46266</v>
      </c>
      <c r="I183" s="41" t="s">
        <v>55</v>
      </c>
      <c r="J183" s="41" t="s">
        <v>56</v>
      </c>
      <c r="K183" s="41" t="s">
        <v>164</v>
      </c>
      <c r="L183" s="41" t="s">
        <v>91</v>
      </c>
      <c r="M183" s="42" t="s">
        <v>2486</v>
      </c>
      <c r="N183" s="44" t="s">
        <v>884</v>
      </c>
      <c r="O183" s="44" t="s">
        <v>60</v>
      </c>
      <c r="P183" s="44"/>
      <c r="Q183" s="44"/>
      <c r="R183" s="45"/>
      <c r="S183" s="45" t="s">
        <v>229</v>
      </c>
      <c r="T183" s="44"/>
      <c r="U183" s="44"/>
      <c r="V183" s="45" t="str">
        <f t="array" ref="V183">IFERROR(INDEX(#REF!,MATCH($Q183,#REF!,0)),"")</f>
        <v/>
      </c>
      <c r="W183" s="45" t="str">
        <f t="array" ref="W183">IFERROR(INDEX(#REF!,MATCH($Q183,#REF!,0)),"")</f>
        <v/>
      </c>
      <c r="X183" s="46" t="str">
        <f t="array" ref="X183">IFERROR(INDEX(#REF!,MATCH($Q183,#REF!,0)),"")</f>
        <v/>
      </c>
      <c r="Y183" s="46" t="str">
        <f t="array" ref="Y183">IFERROR(INDEX(#REF!,MATCH($Q183,#REF!,0)),"")</f>
        <v/>
      </c>
      <c r="Z183" s="46" t="str">
        <f t="array" ref="Z183">IFERROR(INDEX(#REF!,MATCH($Q183,#REF!,0)),"")</f>
        <v/>
      </c>
      <c r="AA183" s="46" t="e">
        <f t="shared" si="6"/>
        <v>#VALUE!</v>
      </c>
      <c r="AB183" s="44"/>
      <c r="AC183" s="44"/>
    </row>
    <row r="184" spans="1:29" ht="15.75" hidden="1" customHeight="1">
      <c r="A184" s="184"/>
      <c r="B184" s="184" t="s">
        <v>848</v>
      </c>
      <c r="C184" s="185" t="s">
        <v>285</v>
      </c>
      <c r="D184" s="186" t="s">
        <v>53</v>
      </c>
      <c r="E184" s="186">
        <v>30</v>
      </c>
      <c r="F184" s="187">
        <v>39000</v>
      </c>
      <c r="G184" s="188" t="s">
        <v>54</v>
      </c>
      <c r="H184" s="189">
        <v>46266</v>
      </c>
      <c r="I184" s="190" t="s">
        <v>55</v>
      </c>
      <c r="J184" s="190" t="s">
        <v>56</v>
      </c>
      <c r="K184" s="190" t="s">
        <v>164</v>
      </c>
      <c r="L184" s="190" t="s">
        <v>91</v>
      </c>
      <c r="M184" s="191" t="s">
        <v>2451</v>
      </c>
      <c r="N184" s="192" t="s">
        <v>884</v>
      </c>
      <c r="O184" s="56" t="s">
        <v>60</v>
      </c>
      <c r="P184" s="56"/>
      <c r="Q184" s="56"/>
      <c r="R184" s="57" t="str">
        <f t="array" ref="R184">IFERROR(INDEX('BANCO DE DADOS'!$C$3:$C1631,MATCH(C184,'BANCO DE DADOS'!$B$3:$B1631,0),0),"")</f>
        <v>DOP - EPI SALVAMENTO EM ALTURAS</v>
      </c>
      <c r="S184" s="57" t="str">
        <f t="array" ref="S184">IFERROR(INDEX('BANCO DE DADOS'!$D$3:$D1631,MATCH(C184,'BANCO DE DADOS'!$B$3:$B1631,0),0),"")</f>
        <v>COMPRA DE EPI - PROTEÇÃO E RESGATE PARA SALVAMENTO EM ALTURA</v>
      </c>
      <c r="T184" s="56"/>
      <c r="U184" s="56"/>
      <c r="V184" s="57" t="str">
        <f t="array" ref="V184">IFERROR(INDEX(#REF!,MATCH($Q184,#REF!,0)),"")</f>
        <v/>
      </c>
      <c r="W184" s="57" t="str">
        <f t="array" ref="W184">IFERROR(INDEX(#REF!,MATCH($Q184,#REF!,0)),"")</f>
        <v/>
      </c>
      <c r="X184" s="58" t="str">
        <f t="array" ref="X184">IFERROR(INDEX(#REF!,MATCH($Q184,#REF!,0)),"")</f>
        <v/>
      </c>
      <c r="Y184" s="58" t="str">
        <f t="array" ref="Y184">IFERROR(INDEX(#REF!,MATCH($Q184,#REF!,0)),"")</f>
        <v/>
      </c>
      <c r="Z184" s="58" t="str">
        <f t="array" ref="Z184">IFERROR(INDEX(#REF!,MATCH($Q184,#REF!,0)),"")</f>
        <v/>
      </c>
      <c r="AA184" s="58" t="e">
        <f t="shared" si="6"/>
        <v>#VALUE!</v>
      </c>
      <c r="AB184" s="56"/>
      <c r="AC184" s="56"/>
    </row>
    <row r="185" spans="1:29" ht="15.75" hidden="1" customHeight="1">
      <c r="A185" s="35" t="s">
        <v>2717</v>
      </c>
      <c r="B185" s="35" t="s">
        <v>1049</v>
      </c>
      <c r="C185" s="36" t="s">
        <v>1716</v>
      </c>
      <c r="D185" s="37" t="s">
        <v>53</v>
      </c>
      <c r="E185" s="37">
        <v>500</v>
      </c>
      <c r="F185" s="38">
        <v>37500</v>
      </c>
      <c r="G185" s="39" t="s">
        <v>54</v>
      </c>
      <c r="H185" s="40">
        <v>46235</v>
      </c>
      <c r="I185" s="41" t="s">
        <v>55</v>
      </c>
      <c r="J185" s="41" t="s">
        <v>56</v>
      </c>
      <c r="K185" s="41" t="s">
        <v>164</v>
      </c>
      <c r="L185" s="41" t="s">
        <v>58</v>
      </c>
      <c r="M185" s="42" t="s">
        <v>148</v>
      </c>
      <c r="N185" s="44" t="s">
        <v>951</v>
      </c>
      <c r="O185" s="44" t="s">
        <v>60</v>
      </c>
      <c r="P185" s="44"/>
      <c r="Q185" s="44" t="s">
        <v>7</v>
      </c>
      <c r="R185" s="45" t="s">
        <v>165</v>
      </c>
      <c r="S185" s="45" t="s">
        <v>166</v>
      </c>
      <c r="T185" s="44"/>
      <c r="U185" s="44"/>
      <c r="V185" s="45" t="str">
        <f t="array" ref="V185">IFERROR(INDEX(#REF!,MATCH($Q185,#REF!,0)),"")</f>
        <v/>
      </c>
      <c r="W185" s="45" t="str">
        <f t="array" ref="W185">IFERROR(INDEX(#REF!,MATCH($Q185,#REF!,0)),"")</f>
        <v/>
      </c>
      <c r="X185" s="46" t="str">
        <f t="array" ref="X185">IFERROR(INDEX(#REF!,MATCH($Q185,#REF!,0)),"")</f>
        <v/>
      </c>
      <c r="Y185" s="46" t="str">
        <f t="array" ref="Y185">IFERROR(INDEX(#REF!,MATCH($Q185,#REF!,0)),"")</f>
        <v/>
      </c>
      <c r="Z185" s="46" t="str">
        <f t="array" ref="Z185">IFERROR(INDEX(#REF!,MATCH($Q185,#REF!,0)),"")</f>
        <v/>
      </c>
      <c r="AA185" s="46" t="e">
        <f t="shared" si="6"/>
        <v>#VALUE!</v>
      </c>
      <c r="AB185" s="44"/>
      <c r="AC185" s="44" t="s">
        <v>167</v>
      </c>
    </row>
    <row r="186" spans="1:29" ht="15.75" hidden="1" customHeight="1">
      <c r="A186" s="47" t="s">
        <v>1764</v>
      </c>
      <c r="B186" s="47" t="s">
        <v>1049</v>
      </c>
      <c r="C186" s="60" t="s">
        <v>1767</v>
      </c>
      <c r="D186" s="49" t="s">
        <v>53</v>
      </c>
      <c r="E186" s="49">
        <v>80</v>
      </c>
      <c r="F186" s="50">
        <v>36000</v>
      </c>
      <c r="G186" s="51" t="s">
        <v>54</v>
      </c>
      <c r="H186" s="52">
        <v>46235</v>
      </c>
      <c r="I186" s="53" t="s">
        <v>55</v>
      </c>
      <c r="J186" s="53" t="s">
        <v>56</v>
      </c>
      <c r="K186" s="53" t="s">
        <v>164</v>
      </c>
      <c r="L186" s="53" t="s">
        <v>91</v>
      </c>
      <c r="M186" s="54" t="s">
        <v>2498</v>
      </c>
      <c r="N186" s="56" t="s">
        <v>951</v>
      </c>
      <c r="O186" s="56" t="s">
        <v>60</v>
      </c>
      <c r="P186" s="56"/>
      <c r="Q186" s="56"/>
      <c r="R186" s="57" t="s">
        <v>1768</v>
      </c>
      <c r="S186" s="57" t="s">
        <v>1769</v>
      </c>
      <c r="T186" s="56"/>
      <c r="U186" s="56"/>
      <c r="V186" s="57" t="str">
        <f t="array" ref="V186">IFERROR(INDEX(#REF!,MATCH($Q186,#REF!,0)),"")</f>
        <v/>
      </c>
      <c r="W186" s="57" t="str">
        <f t="array" ref="W186">IFERROR(INDEX(#REF!,MATCH($Q186,#REF!,0)),"")</f>
        <v/>
      </c>
      <c r="X186" s="58" t="str">
        <f t="array" ref="X186">IFERROR(INDEX(#REF!,MATCH($Q186,#REF!,0)),"")</f>
        <v/>
      </c>
      <c r="Y186" s="58" t="str">
        <f t="array" ref="Y186">IFERROR(INDEX(#REF!,MATCH($Q186,#REF!,0)),"")</f>
        <v/>
      </c>
      <c r="Z186" s="58" t="str">
        <f t="array" ref="Z186">IFERROR(INDEX(#REF!,MATCH($Q186,#REF!,0)),"")</f>
        <v/>
      </c>
      <c r="AA186" s="58" t="e">
        <f t="shared" si="6"/>
        <v>#VALUE!</v>
      </c>
      <c r="AB186" s="56"/>
      <c r="AC186" s="56"/>
    </row>
    <row r="187" spans="1:29" ht="15.75" hidden="1" customHeight="1">
      <c r="A187" s="35"/>
      <c r="B187" s="35" t="s">
        <v>51</v>
      </c>
      <c r="C187" s="36" t="s">
        <v>1069</v>
      </c>
      <c r="D187" s="37" t="s">
        <v>53</v>
      </c>
      <c r="E187" s="37">
        <v>6</v>
      </c>
      <c r="F187" s="38">
        <v>36000</v>
      </c>
      <c r="G187" s="39" t="s">
        <v>54</v>
      </c>
      <c r="H187" s="40">
        <v>46235</v>
      </c>
      <c r="I187" s="41" t="s">
        <v>55</v>
      </c>
      <c r="J187" s="41" t="s">
        <v>56</v>
      </c>
      <c r="K187" s="41" t="s">
        <v>164</v>
      </c>
      <c r="L187" s="41" t="s">
        <v>91</v>
      </c>
      <c r="M187" s="42" t="s">
        <v>148</v>
      </c>
      <c r="N187" s="44" t="s">
        <v>884</v>
      </c>
      <c r="O187" s="44" t="s">
        <v>60</v>
      </c>
      <c r="P187" s="44"/>
      <c r="Q187" s="44"/>
      <c r="R187" s="45" t="str">
        <f t="array" ref="R187">IFERROR(INDEX('BANCO DE DADOS'!$C$3:$C1631,MATCH(C187,'BANCO DE DADOS'!$B$3:$B1631,0),0),"")</f>
        <v>CEIB</v>
      </c>
      <c r="S187" s="45" t="s">
        <v>1070</v>
      </c>
      <c r="T187" s="44"/>
      <c r="U187" s="44"/>
      <c r="V187" s="45" t="str">
        <f t="array" ref="V187">IFERROR(INDEX(#REF!,MATCH($Q187,#REF!,0)),"")</f>
        <v/>
      </c>
      <c r="W187" s="45" t="str">
        <f t="array" ref="W187">IFERROR(INDEX(#REF!,MATCH($Q187,#REF!,0)),"")</f>
        <v/>
      </c>
      <c r="X187" s="46" t="str">
        <f t="array" ref="X187">IFERROR(INDEX(#REF!,MATCH($Q187,#REF!,0)),"")</f>
        <v/>
      </c>
      <c r="Y187" s="46" t="str">
        <f t="array" ref="Y187">IFERROR(INDEX(#REF!,MATCH($Q187,#REF!,0)),"")</f>
        <v/>
      </c>
      <c r="Z187" s="46" t="str">
        <f t="array" ref="Z187">IFERROR(INDEX(#REF!,MATCH($Q187,#REF!,0)),"")</f>
        <v/>
      </c>
      <c r="AA187" s="46" t="e">
        <f t="shared" si="6"/>
        <v>#VALUE!</v>
      </c>
      <c r="AB187" s="44"/>
      <c r="AC187" s="44"/>
    </row>
    <row r="188" spans="1:29" ht="15.75" hidden="1" customHeight="1">
      <c r="A188" s="76"/>
      <c r="B188" s="76" t="s">
        <v>848</v>
      </c>
      <c r="C188" s="113" t="s">
        <v>259</v>
      </c>
      <c r="D188" s="77" t="s">
        <v>53</v>
      </c>
      <c r="E188" s="77">
        <v>30</v>
      </c>
      <c r="F188" s="78">
        <v>36000</v>
      </c>
      <c r="G188" s="79" t="s">
        <v>54</v>
      </c>
      <c r="H188" s="87">
        <v>46235</v>
      </c>
      <c r="I188" s="61" t="s">
        <v>55</v>
      </c>
      <c r="J188" s="61" t="s">
        <v>56</v>
      </c>
      <c r="K188" s="61" t="s">
        <v>164</v>
      </c>
      <c r="L188" s="61" t="s">
        <v>91</v>
      </c>
      <c r="M188" s="62" t="s">
        <v>2451</v>
      </c>
      <c r="N188" s="70" t="s">
        <v>884</v>
      </c>
      <c r="O188" s="56" t="s">
        <v>60</v>
      </c>
      <c r="P188" s="56"/>
      <c r="Q188" s="56"/>
      <c r="R188" s="57">
        <f t="array" ref="R188">IFERROR(INDEX('BANCO DE DADOS'!$C$3:$C1631,MATCH(C188,'BANCO DE DADOS'!$B$3:$B1631,0),0),"")</f>
        <v>0</v>
      </c>
      <c r="S188" s="57" t="str">
        <f t="array" ref="S188">IFERROR(INDEX('BANCO DE DADOS'!$D$3:$D1631,MATCH(C188,'BANCO DE DADOS'!$B$3:$B1631,0),0),"")</f>
        <v>COMPRA DE EQUIPAMENTOS ESPECIALIZADOS DE MERGULHO</v>
      </c>
      <c r="T188" s="56"/>
      <c r="U188" s="56"/>
      <c r="V188" s="57" t="str">
        <f t="array" ref="V188">IFERROR(INDEX(#REF!,MATCH($Q188,#REF!,0)),"")</f>
        <v/>
      </c>
      <c r="W188" s="57" t="str">
        <f t="array" ref="W188">IFERROR(INDEX(#REF!,MATCH($Q188,#REF!,0)),"")</f>
        <v/>
      </c>
      <c r="X188" s="58" t="str">
        <f t="array" ref="X188">IFERROR(INDEX(#REF!,MATCH($Q188,#REF!,0)),"")</f>
        <v/>
      </c>
      <c r="Y188" s="58" t="str">
        <f t="array" ref="Y188">IFERROR(INDEX(#REF!,MATCH($Q188,#REF!,0)),"")</f>
        <v/>
      </c>
      <c r="Z188" s="58" t="str">
        <f t="array" ref="Z188">IFERROR(INDEX(#REF!,MATCH($Q188,#REF!,0)),"")</f>
        <v/>
      </c>
      <c r="AA188" s="58" t="e">
        <f t="shared" si="6"/>
        <v>#VALUE!</v>
      </c>
      <c r="AB188" s="56"/>
      <c r="AC188" s="56"/>
    </row>
    <row r="189" spans="1:29" ht="15.75" hidden="1" customHeight="1">
      <c r="A189" s="35"/>
      <c r="B189" s="35" t="s">
        <v>1407</v>
      </c>
      <c r="C189" s="36" t="s">
        <v>1410</v>
      </c>
      <c r="D189" s="37" t="s">
        <v>53</v>
      </c>
      <c r="E189" s="37">
        <v>250</v>
      </c>
      <c r="F189" s="38">
        <v>36000</v>
      </c>
      <c r="G189" s="39" t="s">
        <v>54</v>
      </c>
      <c r="H189" s="40">
        <v>46235</v>
      </c>
      <c r="I189" s="41" t="s">
        <v>55</v>
      </c>
      <c r="J189" s="41" t="s">
        <v>56</v>
      </c>
      <c r="K189" s="41" t="s">
        <v>164</v>
      </c>
      <c r="L189" s="41" t="s">
        <v>91</v>
      </c>
      <c r="M189" s="42" t="s">
        <v>73</v>
      </c>
      <c r="N189" s="44" t="s">
        <v>884</v>
      </c>
      <c r="O189" s="44" t="s">
        <v>60</v>
      </c>
      <c r="P189" s="44"/>
      <c r="Q189" s="44"/>
      <c r="R189" s="45"/>
      <c r="S189" s="45" t="s">
        <v>1411</v>
      </c>
      <c r="T189" s="44"/>
      <c r="U189" s="44"/>
      <c r="V189" s="45" t="str">
        <f t="array" ref="V189">IFERROR(INDEX(#REF!,MATCH($Q189,#REF!,0)),"")</f>
        <v/>
      </c>
      <c r="W189" s="45" t="str">
        <f t="array" ref="W189">IFERROR(INDEX(#REF!,MATCH($Q189,#REF!,0)),"")</f>
        <v/>
      </c>
      <c r="X189" s="46" t="str">
        <f t="array" ref="X189">IFERROR(INDEX(#REF!,MATCH($Q189,#REF!,0)),"")</f>
        <v/>
      </c>
      <c r="Y189" s="46" t="str">
        <f t="array" ref="Y189">IFERROR(INDEX(#REF!,MATCH($Q189,#REF!,0)),"")</f>
        <v/>
      </c>
      <c r="Z189" s="46" t="str">
        <f t="array" ref="Z189">IFERROR(INDEX(#REF!,MATCH($Q189,#REF!,0)),"")</f>
        <v/>
      </c>
      <c r="AA189" s="46" t="e">
        <f t="shared" si="6"/>
        <v>#VALUE!</v>
      </c>
      <c r="AB189" s="44"/>
      <c r="AC189" s="44"/>
    </row>
    <row r="190" spans="1:29" ht="15.75" hidden="1" customHeight="1">
      <c r="A190" s="47"/>
      <c r="B190" s="47" t="s">
        <v>848</v>
      </c>
      <c r="C190" s="60" t="s">
        <v>1073</v>
      </c>
      <c r="D190" s="49" t="s">
        <v>53</v>
      </c>
      <c r="E190" s="49">
        <v>50</v>
      </c>
      <c r="F190" s="50">
        <v>35000</v>
      </c>
      <c r="G190" s="51" t="s">
        <v>54</v>
      </c>
      <c r="H190" s="52">
        <v>46235</v>
      </c>
      <c r="I190" s="53" t="s">
        <v>55</v>
      </c>
      <c r="J190" s="53" t="s">
        <v>56</v>
      </c>
      <c r="K190" s="53" t="s">
        <v>164</v>
      </c>
      <c r="L190" s="53" t="s">
        <v>91</v>
      </c>
      <c r="M190" s="54" t="s">
        <v>2534</v>
      </c>
      <c r="N190" s="56" t="s">
        <v>884</v>
      </c>
      <c r="O190" s="56" t="s">
        <v>60</v>
      </c>
      <c r="P190" s="56"/>
      <c r="Q190" s="56"/>
      <c r="R190" s="57" t="s">
        <v>334</v>
      </c>
      <c r="S190" s="57" t="s">
        <v>288</v>
      </c>
      <c r="T190" s="56"/>
      <c r="U190" s="56"/>
      <c r="V190" s="57" t="str">
        <f t="array" ref="V190">IFERROR(INDEX(#REF!,MATCH($Q190,#REF!,0)),"")</f>
        <v/>
      </c>
      <c r="W190" s="57" t="str">
        <f t="array" ref="W190">IFERROR(INDEX(#REF!,MATCH($Q190,#REF!,0)),"")</f>
        <v/>
      </c>
      <c r="X190" s="58" t="str">
        <f t="array" ref="X190">IFERROR(INDEX(#REF!,MATCH($Q190,#REF!,0)),"")</f>
        <v/>
      </c>
      <c r="Y190" s="58" t="str">
        <f t="array" ref="Y190">IFERROR(INDEX(#REF!,MATCH($Q190,#REF!,0)),"")</f>
        <v/>
      </c>
      <c r="Z190" s="58" t="str">
        <f t="array" ref="Z190">IFERROR(INDEX(#REF!,MATCH($Q190,#REF!,0)),"")</f>
        <v/>
      </c>
      <c r="AA190" s="58" t="e">
        <f t="shared" si="6"/>
        <v>#VALUE!</v>
      </c>
      <c r="AB190" s="56"/>
      <c r="AC190" s="56"/>
    </row>
    <row r="191" spans="1:29" ht="15.75" hidden="1" customHeight="1">
      <c r="A191" s="35"/>
      <c r="B191" s="35" t="s">
        <v>848</v>
      </c>
      <c r="C191" s="36" t="s">
        <v>1075</v>
      </c>
      <c r="D191" s="37" t="s">
        <v>53</v>
      </c>
      <c r="E191" s="37">
        <v>50</v>
      </c>
      <c r="F191" s="38">
        <v>35000</v>
      </c>
      <c r="G191" s="39" t="s">
        <v>54</v>
      </c>
      <c r="H191" s="40">
        <v>46235</v>
      </c>
      <c r="I191" s="41" t="s">
        <v>55</v>
      </c>
      <c r="J191" s="41" t="s">
        <v>56</v>
      </c>
      <c r="K191" s="41" t="s">
        <v>164</v>
      </c>
      <c r="L191" s="41" t="s">
        <v>91</v>
      </c>
      <c r="M191" s="42" t="s">
        <v>2517</v>
      </c>
      <c r="N191" s="44" t="s">
        <v>884</v>
      </c>
      <c r="O191" s="44" t="s">
        <v>60</v>
      </c>
      <c r="P191" s="44"/>
      <c r="Q191" s="44"/>
      <c r="R191" s="45"/>
      <c r="S191" s="45" t="s">
        <v>1076</v>
      </c>
      <c r="T191" s="44"/>
      <c r="U191" s="44"/>
      <c r="V191" s="45" t="str">
        <f t="array" ref="V191">IFERROR(INDEX(#REF!,MATCH($Q191,#REF!,0)),"")</f>
        <v/>
      </c>
      <c r="W191" s="45" t="str">
        <f t="array" ref="W191">IFERROR(INDEX(#REF!,MATCH($Q191,#REF!,0)),"")</f>
        <v/>
      </c>
      <c r="X191" s="46" t="str">
        <f t="array" ref="X191">IFERROR(INDEX(#REF!,MATCH($Q191,#REF!,0)),"")</f>
        <v/>
      </c>
      <c r="Y191" s="46" t="str">
        <f t="array" ref="Y191">IFERROR(INDEX(#REF!,MATCH($Q191,#REF!,0)),"")</f>
        <v/>
      </c>
      <c r="Z191" s="46" t="str">
        <f t="array" ref="Z191">IFERROR(INDEX(#REF!,MATCH($Q191,#REF!,0)),"")</f>
        <v/>
      </c>
      <c r="AA191" s="46" t="e">
        <f t="shared" si="6"/>
        <v>#VALUE!</v>
      </c>
      <c r="AB191" s="44"/>
      <c r="AC191" s="44"/>
    </row>
    <row r="192" spans="1:29" ht="15.75" hidden="1" customHeight="1">
      <c r="A192" s="47" t="s">
        <v>2691</v>
      </c>
      <c r="B192" s="47" t="s">
        <v>106</v>
      </c>
      <c r="C192" s="60" t="s">
        <v>2369</v>
      </c>
      <c r="D192" s="49" t="s">
        <v>53</v>
      </c>
      <c r="E192" s="49">
        <v>1</v>
      </c>
      <c r="F192" s="50">
        <v>34465</v>
      </c>
      <c r="G192" s="51" t="s">
        <v>54</v>
      </c>
      <c r="H192" s="52"/>
      <c r="I192" s="53" t="s">
        <v>55</v>
      </c>
      <c r="J192" s="53"/>
      <c r="K192" s="53"/>
      <c r="L192" s="53"/>
      <c r="M192" s="54"/>
      <c r="N192" s="56" t="s">
        <v>951</v>
      </c>
      <c r="O192" s="56" t="s">
        <v>60</v>
      </c>
      <c r="P192" s="56"/>
      <c r="Q192" s="56"/>
      <c r="R192" s="57"/>
      <c r="S192" s="57"/>
      <c r="T192" s="56"/>
      <c r="U192" s="56"/>
      <c r="V192" s="57" t="str">
        <f t="array" ref="V192">IFERROR(INDEX(#REF!,MATCH($Q192,#REF!,0)),"")</f>
        <v/>
      </c>
      <c r="W192" s="57" t="str">
        <f t="array" ref="W192">IFERROR(INDEX(#REF!,MATCH($Q192,#REF!,0)),"")</f>
        <v/>
      </c>
      <c r="X192" s="58" t="str">
        <f t="array" ref="X192">IFERROR(INDEX(#REF!,MATCH($Q192,#REF!,0)),"")</f>
        <v/>
      </c>
      <c r="Y192" s="58" t="str">
        <f t="array" ref="Y192">IFERROR(INDEX(#REF!,MATCH($Q192,#REF!,0)),"")</f>
        <v/>
      </c>
      <c r="Z192" s="58" t="str">
        <f t="array" ref="Z192">IFERROR(INDEX(#REF!,MATCH($Q192,#REF!,0)),"")</f>
        <v/>
      </c>
      <c r="AA192" s="58" t="e">
        <f t="shared" si="6"/>
        <v>#VALUE!</v>
      </c>
      <c r="AB192" s="56"/>
      <c r="AC192" s="56"/>
    </row>
    <row r="193" spans="1:29" ht="15.75" hidden="1" customHeight="1">
      <c r="A193" s="35" t="s">
        <v>2718</v>
      </c>
      <c r="B193" s="35" t="s">
        <v>1049</v>
      </c>
      <c r="C193" s="36" t="s">
        <v>1771</v>
      </c>
      <c r="D193" s="37" t="s">
        <v>53</v>
      </c>
      <c r="E193" s="37">
        <v>18000</v>
      </c>
      <c r="F193" s="38">
        <v>32400</v>
      </c>
      <c r="G193" s="39" t="s">
        <v>54</v>
      </c>
      <c r="H193" s="40">
        <v>46235</v>
      </c>
      <c r="I193" s="41" t="s">
        <v>55</v>
      </c>
      <c r="J193" s="41" t="s">
        <v>56</v>
      </c>
      <c r="K193" s="41" t="s">
        <v>164</v>
      </c>
      <c r="L193" s="41" t="s">
        <v>58</v>
      </c>
      <c r="M193" s="42" t="s">
        <v>2517</v>
      </c>
      <c r="N193" s="44" t="s">
        <v>951</v>
      </c>
      <c r="O193" s="44" t="s">
        <v>60</v>
      </c>
      <c r="P193" s="44"/>
      <c r="Q193" s="44"/>
      <c r="R193" s="45" t="s">
        <v>562</v>
      </c>
      <c r="S193" s="45" t="s">
        <v>1772</v>
      </c>
      <c r="T193" s="44"/>
      <c r="U193" s="44"/>
      <c r="V193" s="45" t="str">
        <f t="array" ref="V193">IFERROR(INDEX(#REF!,MATCH($Q193,#REF!,0)),"")</f>
        <v/>
      </c>
      <c r="W193" s="45" t="str">
        <f t="array" ref="W193">IFERROR(INDEX(#REF!,MATCH($Q193,#REF!,0)),"")</f>
        <v/>
      </c>
      <c r="X193" s="46" t="str">
        <f t="array" ref="X193">IFERROR(INDEX(#REF!,MATCH($Q193,#REF!,0)),"")</f>
        <v/>
      </c>
      <c r="Y193" s="46" t="str">
        <f t="array" ref="Y193">IFERROR(INDEX(#REF!,MATCH($Q193,#REF!,0)),"")</f>
        <v/>
      </c>
      <c r="Z193" s="46" t="str">
        <f t="array" ref="Z193">IFERROR(INDEX(#REF!,MATCH($Q193,#REF!,0)),"")</f>
        <v/>
      </c>
      <c r="AA193" s="46" t="e">
        <f t="shared" si="6"/>
        <v>#VALUE!</v>
      </c>
      <c r="AB193" s="44"/>
      <c r="AC193" s="44"/>
    </row>
    <row r="194" spans="1:29" ht="15.75" hidden="1" customHeight="1">
      <c r="A194" s="47"/>
      <c r="B194" s="47" t="s">
        <v>51</v>
      </c>
      <c r="C194" s="60" t="s">
        <v>356</v>
      </c>
      <c r="D194" s="49" t="s">
        <v>53</v>
      </c>
      <c r="E194" s="49">
        <v>60</v>
      </c>
      <c r="F194" s="50">
        <v>32400</v>
      </c>
      <c r="G194" s="51" t="s">
        <v>54</v>
      </c>
      <c r="H194" s="52">
        <v>46235</v>
      </c>
      <c r="I194" s="53" t="s">
        <v>55</v>
      </c>
      <c r="J194" s="53" t="s">
        <v>56</v>
      </c>
      <c r="K194" s="53" t="s">
        <v>164</v>
      </c>
      <c r="L194" s="53" t="s">
        <v>91</v>
      </c>
      <c r="M194" s="54" t="s">
        <v>2498</v>
      </c>
      <c r="N194" s="56" t="s">
        <v>884</v>
      </c>
      <c r="O194" s="56" t="s">
        <v>60</v>
      </c>
      <c r="P194" s="56"/>
      <c r="Q194" s="56"/>
      <c r="R194" s="57" t="s">
        <v>334</v>
      </c>
      <c r="S194" s="57" t="s">
        <v>288</v>
      </c>
      <c r="T194" s="56"/>
      <c r="U194" s="56"/>
      <c r="V194" s="57" t="str">
        <f t="array" ref="V194">IFERROR(INDEX(#REF!,MATCH($Q194,#REF!,0)),"")</f>
        <v/>
      </c>
      <c r="W194" s="57" t="str">
        <f t="array" ref="W194">IFERROR(INDEX(#REF!,MATCH($Q194,#REF!,0)),"")</f>
        <v/>
      </c>
      <c r="X194" s="58" t="str">
        <f t="array" ref="X194">IFERROR(INDEX(#REF!,MATCH($Q194,#REF!,0)),"")</f>
        <v/>
      </c>
      <c r="Y194" s="58" t="str">
        <f t="array" ref="Y194">IFERROR(INDEX(#REF!,MATCH($Q194,#REF!,0)),"")</f>
        <v/>
      </c>
      <c r="Z194" s="58" t="str">
        <f t="array" ref="Z194">IFERROR(INDEX(#REF!,MATCH($Q194,#REF!,0)),"")</f>
        <v/>
      </c>
      <c r="AA194" s="58" t="e">
        <f t="shared" si="6"/>
        <v>#VALUE!</v>
      </c>
      <c r="AB194" s="56"/>
      <c r="AC194" s="56"/>
    </row>
    <row r="195" spans="1:29" ht="15.75" hidden="1" customHeight="1">
      <c r="A195" s="35" t="s">
        <v>75</v>
      </c>
      <c r="B195" s="35" t="s">
        <v>219</v>
      </c>
      <c r="C195" s="36" t="s">
        <v>220</v>
      </c>
      <c r="D195" s="37" t="s">
        <v>53</v>
      </c>
      <c r="E195" s="37">
        <v>20</v>
      </c>
      <c r="F195" s="38">
        <v>32000</v>
      </c>
      <c r="G195" s="39" t="s">
        <v>54</v>
      </c>
      <c r="H195" s="40">
        <v>46235</v>
      </c>
      <c r="I195" s="41" t="s">
        <v>55</v>
      </c>
      <c r="J195" s="41" t="s">
        <v>56</v>
      </c>
      <c r="K195" s="41" t="s">
        <v>164</v>
      </c>
      <c r="L195" s="41" t="s">
        <v>58</v>
      </c>
      <c r="M195" s="42" t="s">
        <v>2498</v>
      </c>
      <c r="N195" s="44" t="s">
        <v>21</v>
      </c>
      <c r="O195" s="44" t="s">
        <v>60</v>
      </c>
      <c r="P195" s="44"/>
      <c r="Q195" s="44"/>
      <c r="R195" s="45" t="s">
        <v>221</v>
      </c>
      <c r="S195" s="45" t="s">
        <v>222</v>
      </c>
      <c r="T195" s="44"/>
      <c r="U195" s="44"/>
      <c r="V195" s="45" t="str">
        <f t="array" ref="V195">IFERROR(INDEX(#REF!,MATCH($Q195,#REF!,0)),"")</f>
        <v/>
      </c>
      <c r="W195" s="45" t="str">
        <f t="array" ref="W195">IFERROR(INDEX(#REF!,MATCH($Q195,#REF!,0)),"")</f>
        <v/>
      </c>
      <c r="X195" s="46" t="str">
        <f t="array" ref="X195">IFERROR(INDEX(#REF!,MATCH($Q195,#REF!,0)),"")</f>
        <v/>
      </c>
      <c r="Y195" s="46" t="str">
        <f t="array" ref="Y195">IFERROR(INDEX(#REF!,MATCH($Q195,#REF!,0)),"")</f>
        <v/>
      </c>
      <c r="Z195" s="46" t="str">
        <f t="array" ref="Z195">IFERROR(INDEX(#REF!,MATCH($Q195,#REF!,0)),"")</f>
        <v/>
      </c>
      <c r="AA195" s="46" t="e">
        <f t="shared" si="6"/>
        <v>#VALUE!</v>
      </c>
      <c r="AB195" s="44"/>
      <c r="AC195" s="44"/>
    </row>
    <row r="196" spans="1:29" ht="15.75" hidden="1" customHeight="1">
      <c r="A196" s="47" t="s">
        <v>2691</v>
      </c>
      <c r="B196" s="47" t="s">
        <v>51</v>
      </c>
      <c r="C196" s="60" t="s">
        <v>2371</v>
      </c>
      <c r="D196" s="49" t="s">
        <v>53</v>
      </c>
      <c r="E196" s="49">
        <v>16</v>
      </c>
      <c r="F196" s="50">
        <v>32000</v>
      </c>
      <c r="G196" s="51" t="s">
        <v>54</v>
      </c>
      <c r="H196" s="52"/>
      <c r="I196" s="53" t="s">
        <v>55</v>
      </c>
      <c r="J196" s="53"/>
      <c r="K196" s="53"/>
      <c r="L196" s="53"/>
      <c r="M196" s="54"/>
      <c r="N196" s="56" t="s">
        <v>951</v>
      </c>
      <c r="O196" s="56" t="s">
        <v>60</v>
      </c>
      <c r="P196" s="56"/>
      <c r="Q196" s="56"/>
      <c r="R196" s="57"/>
      <c r="S196" s="57"/>
      <c r="T196" s="56"/>
      <c r="U196" s="56"/>
      <c r="V196" s="57" t="str">
        <f t="array" ref="V196">IFERROR(INDEX(#REF!,MATCH($Q196,#REF!,0)),"")</f>
        <v/>
      </c>
      <c r="W196" s="57" t="str">
        <f t="array" ref="W196">IFERROR(INDEX(#REF!,MATCH($Q196,#REF!,0)),"")</f>
        <v/>
      </c>
      <c r="X196" s="58" t="str">
        <f t="array" ref="X196">IFERROR(INDEX(#REF!,MATCH($Q196,#REF!,0)),"")</f>
        <v/>
      </c>
      <c r="Y196" s="58" t="str">
        <f t="array" ref="Y196">IFERROR(INDEX(#REF!,MATCH($Q196,#REF!,0)),"")</f>
        <v/>
      </c>
      <c r="Z196" s="58" t="str">
        <f t="array" ref="Z196">IFERROR(INDEX(#REF!,MATCH($Q196,#REF!,0)),"")</f>
        <v/>
      </c>
      <c r="AA196" s="58" t="e">
        <f t="shared" si="6"/>
        <v>#VALUE!</v>
      </c>
      <c r="AB196" s="56"/>
      <c r="AC196" s="56"/>
    </row>
    <row r="197" spans="1:29" ht="15.75" hidden="1" customHeight="1">
      <c r="A197" s="35"/>
      <c r="B197" s="35" t="s">
        <v>51</v>
      </c>
      <c r="C197" s="36" t="s">
        <v>1079</v>
      </c>
      <c r="D197" s="37" t="s">
        <v>53</v>
      </c>
      <c r="E197" s="37">
        <v>8</v>
      </c>
      <c r="F197" s="38">
        <v>32000</v>
      </c>
      <c r="G197" s="39" t="s">
        <v>54</v>
      </c>
      <c r="H197" s="40">
        <v>46235</v>
      </c>
      <c r="I197" s="41" t="s">
        <v>55</v>
      </c>
      <c r="J197" s="41" t="s">
        <v>56</v>
      </c>
      <c r="K197" s="41" t="s">
        <v>164</v>
      </c>
      <c r="L197" s="41" t="s">
        <v>91</v>
      </c>
      <c r="M197" s="42" t="s">
        <v>2486</v>
      </c>
      <c r="N197" s="44" t="s">
        <v>884</v>
      </c>
      <c r="O197" s="44" t="s">
        <v>60</v>
      </c>
      <c r="P197" s="44"/>
      <c r="Q197" s="44"/>
      <c r="R197" s="45"/>
      <c r="S197" s="45" t="s">
        <v>1080</v>
      </c>
      <c r="T197" s="44"/>
      <c r="U197" s="44"/>
      <c r="V197" s="45" t="str">
        <f t="array" ref="V197">IFERROR(INDEX(#REF!,MATCH($Q197,#REF!,0)),"")</f>
        <v/>
      </c>
      <c r="W197" s="45" t="str">
        <f t="array" ref="W197">IFERROR(INDEX(#REF!,MATCH($Q197,#REF!,0)),"")</f>
        <v/>
      </c>
      <c r="X197" s="46" t="str">
        <f t="array" ref="X197">IFERROR(INDEX(#REF!,MATCH($Q197,#REF!,0)),"")</f>
        <v/>
      </c>
      <c r="Y197" s="46" t="str">
        <f t="array" ref="Y197">IFERROR(INDEX(#REF!,MATCH($Q197,#REF!,0)),"")</f>
        <v/>
      </c>
      <c r="Z197" s="46" t="str">
        <f t="array" ref="Z197">IFERROR(INDEX(#REF!,MATCH($Q197,#REF!,0)),"")</f>
        <v/>
      </c>
      <c r="AA197" s="46" t="e">
        <f t="shared" si="6"/>
        <v>#VALUE!</v>
      </c>
      <c r="AB197" s="44"/>
      <c r="AC197" s="44"/>
    </row>
    <row r="198" spans="1:29" ht="15.75" hidden="1" customHeight="1">
      <c r="A198" s="47" t="s">
        <v>809</v>
      </c>
      <c r="B198" s="47" t="s">
        <v>51</v>
      </c>
      <c r="C198" s="60" t="s">
        <v>112</v>
      </c>
      <c r="D198" s="49" t="s">
        <v>53</v>
      </c>
      <c r="E198" s="49">
        <v>206</v>
      </c>
      <c r="F198" s="50">
        <v>30900</v>
      </c>
      <c r="G198" s="51" t="s">
        <v>54</v>
      </c>
      <c r="H198" s="52">
        <v>46235</v>
      </c>
      <c r="I198" s="53" t="s">
        <v>55</v>
      </c>
      <c r="J198" s="53" t="s">
        <v>56</v>
      </c>
      <c r="K198" s="53" t="s">
        <v>83</v>
      </c>
      <c r="L198" s="53" t="s">
        <v>58</v>
      </c>
      <c r="M198" s="54" t="s">
        <v>2498</v>
      </c>
      <c r="N198" s="56" t="s">
        <v>21</v>
      </c>
      <c r="O198" s="56" t="s">
        <v>60</v>
      </c>
      <c r="P198" s="56"/>
      <c r="Q198" s="56"/>
      <c r="R198" s="57"/>
      <c r="S198" s="57" t="s">
        <v>113</v>
      </c>
      <c r="T198" s="56"/>
      <c r="U198" s="56"/>
      <c r="V198" s="57" t="str">
        <f t="array" ref="V198">IFERROR(INDEX(#REF!,MATCH($Q198,#REF!,0)),"")</f>
        <v/>
      </c>
      <c r="W198" s="57" t="str">
        <f t="array" ref="W198">IFERROR(INDEX(#REF!,MATCH($Q198,#REF!,0)),"")</f>
        <v/>
      </c>
      <c r="X198" s="58" t="str">
        <f t="array" ref="X198">IFERROR(INDEX(#REF!,MATCH($Q198,#REF!,0)),"")</f>
        <v/>
      </c>
      <c r="Y198" s="58" t="str">
        <f t="array" ref="Y198">IFERROR(INDEX(#REF!,MATCH($Q198,#REF!,0)),"")</f>
        <v/>
      </c>
      <c r="Z198" s="58" t="str">
        <f t="array" ref="Z198">IFERROR(INDEX(#REF!,MATCH($Q198,#REF!,0)),"")</f>
        <v/>
      </c>
      <c r="AA198" s="58" t="e">
        <f t="shared" si="6"/>
        <v>#VALUE!</v>
      </c>
      <c r="AB198" s="56"/>
      <c r="AC198" s="56"/>
    </row>
    <row r="199" spans="1:29" ht="15.75" hidden="1" customHeight="1">
      <c r="A199" s="35" t="s">
        <v>2691</v>
      </c>
      <c r="B199" s="35" t="s">
        <v>848</v>
      </c>
      <c r="C199" s="107" t="s">
        <v>1485</v>
      </c>
      <c r="D199" s="37" t="s">
        <v>53</v>
      </c>
      <c r="E199" s="37">
        <v>1</v>
      </c>
      <c r="F199" s="38">
        <v>30889</v>
      </c>
      <c r="G199" s="39" t="s">
        <v>54</v>
      </c>
      <c r="H199" s="40"/>
      <c r="I199" s="41" t="s">
        <v>101</v>
      </c>
      <c r="J199" s="41"/>
      <c r="K199" s="41"/>
      <c r="L199" s="41"/>
      <c r="M199" s="42"/>
      <c r="N199" s="44" t="s">
        <v>951</v>
      </c>
      <c r="O199" s="183" t="s">
        <v>60</v>
      </c>
      <c r="P199" s="44"/>
      <c r="Q199" s="44"/>
      <c r="R199" s="45"/>
      <c r="S199" s="45"/>
      <c r="T199" s="44"/>
      <c r="U199" s="44"/>
      <c r="V199" s="45" t="str">
        <f t="array" ref="V199">IFERROR(INDEX(#REF!,MATCH($Q199,#REF!,0)),"")</f>
        <v/>
      </c>
      <c r="W199" s="45" t="str">
        <f t="array" ref="W199">IFERROR(INDEX(#REF!,MATCH($Q199,#REF!,0)),"")</f>
        <v/>
      </c>
      <c r="X199" s="46" t="str">
        <f t="array" ref="X199">IFERROR(INDEX(#REF!,MATCH($Q199,#REF!,0)),"")</f>
        <v/>
      </c>
      <c r="Y199" s="46" t="str">
        <f t="array" ref="Y199">IFERROR(INDEX(#REF!,MATCH($Q199,#REF!,0)),"")</f>
        <v/>
      </c>
      <c r="Z199" s="46" t="str">
        <f t="array" ref="Z199">IFERROR(INDEX(#REF!,MATCH($Q199,#REF!,0)),"")</f>
        <v/>
      </c>
      <c r="AA199" s="46" t="e">
        <f t="shared" si="6"/>
        <v>#VALUE!</v>
      </c>
      <c r="AB199" s="44"/>
      <c r="AC199" s="44"/>
    </row>
    <row r="200" spans="1:29" ht="15.75" hidden="1" customHeight="1">
      <c r="A200" s="47"/>
      <c r="B200" s="47" t="s">
        <v>51</v>
      </c>
      <c r="C200" s="60" t="s">
        <v>1082</v>
      </c>
      <c r="D200" s="49" t="s">
        <v>53</v>
      </c>
      <c r="E200" s="49">
        <v>14</v>
      </c>
      <c r="F200" s="50">
        <v>30240</v>
      </c>
      <c r="G200" s="51" t="s">
        <v>54</v>
      </c>
      <c r="H200" s="52">
        <v>46235</v>
      </c>
      <c r="I200" s="53" t="s">
        <v>55</v>
      </c>
      <c r="J200" s="53" t="s">
        <v>56</v>
      </c>
      <c r="K200" s="53" t="s">
        <v>164</v>
      </c>
      <c r="L200" s="53" t="s">
        <v>91</v>
      </c>
      <c r="M200" s="54" t="s">
        <v>73</v>
      </c>
      <c r="N200" s="56" t="s">
        <v>884</v>
      </c>
      <c r="O200" s="56" t="s">
        <v>60</v>
      </c>
      <c r="P200" s="56"/>
      <c r="Q200" s="56"/>
      <c r="R200" s="57"/>
      <c r="S200" s="57" t="s">
        <v>1080</v>
      </c>
      <c r="T200" s="56"/>
      <c r="U200" s="56"/>
      <c r="V200" s="57" t="str">
        <f t="array" ref="V200">IFERROR(INDEX(#REF!,MATCH($Q200,#REF!,0)),"")</f>
        <v/>
      </c>
      <c r="W200" s="57" t="str">
        <f t="array" ref="W200">IFERROR(INDEX(#REF!,MATCH($Q200,#REF!,0)),"")</f>
        <v/>
      </c>
      <c r="X200" s="58" t="str">
        <f t="array" ref="X200">IFERROR(INDEX(#REF!,MATCH($Q200,#REF!,0)),"")</f>
        <v/>
      </c>
      <c r="Y200" s="58" t="str">
        <f t="array" ref="Y200">IFERROR(INDEX(#REF!,MATCH($Q200,#REF!,0)),"")</f>
        <v/>
      </c>
      <c r="Z200" s="58" t="str">
        <f t="array" ref="Z200">IFERROR(INDEX(#REF!,MATCH($Q200,#REF!,0)),"")</f>
        <v/>
      </c>
      <c r="AA200" s="58" t="e">
        <f t="shared" si="6"/>
        <v>#VALUE!</v>
      </c>
      <c r="AB200" s="56"/>
      <c r="AC200" s="56"/>
    </row>
    <row r="201" spans="1:29" ht="15.75" customHeight="1">
      <c r="A201" s="35"/>
      <c r="B201" s="35" t="s">
        <v>2693</v>
      </c>
      <c r="C201" s="36"/>
      <c r="D201" s="37"/>
      <c r="E201" s="37"/>
      <c r="F201" s="38">
        <v>41519.699999999997</v>
      </c>
      <c r="G201" s="39"/>
      <c r="H201" s="40"/>
      <c r="I201" s="41"/>
      <c r="J201" s="41"/>
      <c r="K201" s="41"/>
      <c r="L201" s="41"/>
      <c r="M201" s="42"/>
      <c r="N201" s="44" t="s">
        <v>21</v>
      </c>
      <c r="O201" s="44"/>
      <c r="P201" s="44"/>
      <c r="Q201" s="44"/>
      <c r="R201" s="45" t="s">
        <v>1400</v>
      </c>
      <c r="S201" s="45" t="s">
        <v>1401</v>
      </c>
      <c r="T201" s="44"/>
      <c r="U201" s="44"/>
      <c r="V201" s="45" t="str">
        <f t="array" ref="V201">IFERROR(INDEX(#REF!,MATCH($Q201,#REF!,0)),"")</f>
        <v/>
      </c>
      <c r="W201" s="45" t="str">
        <f t="array" ref="W201">IFERROR(INDEX(#REF!,MATCH($Q201,#REF!,0)),"")</f>
        <v/>
      </c>
      <c r="X201" s="46" t="str">
        <f t="array" ref="X201">IFERROR(INDEX(#REF!,MATCH($Q201,#REF!,0)),"")</f>
        <v/>
      </c>
      <c r="Y201" s="46" t="str">
        <f t="array" ref="Y201">IFERROR(INDEX(#REF!,MATCH($Q201,#REF!,0)),"")</f>
        <v/>
      </c>
      <c r="Z201" s="46" t="str">
        <f t="array" ref="Z201">IFERROR(INDEX(#REF!,MATCH($Q201,#REF!,0)),"")</f>
        <v/>
      </c>
      <c r="AA201" s="46" t="e">
        <f t="shared" si="6"/>
        <v>#VALUE!</v>
      </c>
      <c r="AB201" s="44"/>
      <c r="AC201" s="44"/>
    </row>
    <row r="202" spans="1:29" ht="15.75" hidden="1" customHeight="1">
      <c r="A202" s="47" t="s">
        <v>788</v>
      </c>
      <c r="B202" s="47" t="s">
        <v>145</v>
      </c>
      <c r="C202" s="60" t="s">
        <v>224</v>
      </c>
      <c r="D202" s="49" t="s">
        <v>53</v>
      </c>
      <c r="E202" s="49">
        <v>1</v>
      </c>
      <c r="F202" s="50">
        <v>30000</v>
      </c>
      <c r="G202" s="51" t="s">
        <v>54</v>
      </c>
      <c r="H202" s="52">
        <v>46235</v>
      </c>
      <c r="I202" s="53" t="s">
        <v>55</v>
      </c>
      <c r="J202" s="53" t="s">
        <v>56</v>
      </c>
      <c r="K202" s="53" t="s">
        <v>164</v>
      </c>
      <c r="L202" s="53" t="s">
        <v>58</v>
      </c>
      <c r="M202" s="54" t="s">
        <v>73</v>
      </c>
      <c r="N202" s="56" t="s">
        <v>21</v>
      </c>
      <c r="O202" s="56" t="s">
        <v>60</v>
      </c>
      <c r="P202" s="56"/>
      <c r="Q202" s="56"/>
      <c r="R202" s="57"/>
      <c r="S202" s="57" t="s">
        <v>225</v>
      </c>
      <c r="T202" s="56"/>
      <c r="U202" s="56"/>
      <c r="V202" s="57" t="str">
        <f t="array" ref="V202">IFERROR(INDEX(#REF!,MATCH($Q202,#REF!,0)),"")</f>
        <v/>
      </c>
      <c r="W202" s="57" t="str">
        <f t="array" ref="W202">IFERROR(INDEX(#REF!,MATCH($Q202,#REF!,0)),"")</f>
        <v/>
      </c>
      <c r="X202" s="58" t="str">
        <f t="array" ref="X202">IFERROR(INDEX(#REF!,MATCH($Q202,#REF!,0)),"")</f>
        <v/>
      </c>
      <c r="Y202" s="58" t="str">
        <f t="array" ref="Y202">IFERROR(INDEX(#REF!,MATCH($Q202,#REF!,0)),"")</f>
        <v/>
      </c>
      <c r="Z202" s="58" t="str">
        <f t="array" ref="Z202">IFERROR(INDEX(#REF!,MATCH($Q202,#REF!,0)),"")</f>
        <v/>
      </c>
      <c r="AA202" s="58" t="e">
        <f t="shared" si="6"/>
        <v>#VALUE!</v>
      </c>
      <c r="AB202" s="56"/>
      <c r="AC202" s="56"/>
    </row>
    <row r="203" spans="1:29" ht="15.75" hidden="1" customHeight="1">
      <c r="A203" s="35" t="s">
        <v>698</v>
      </c>
      <c r="B203" s="35" t="s">
        <v>1049</v>
      </c>
      <c r="C203" s="36" t="s">
        <v>1774</v>
      </c>
      <c r="D203" s="37" t="s">
        <v>1775</v>
      </c>
      <c r="E203" s="37">
        <v>1000</v>
      </c>
      <c r="F203" s="38">
        <v>30000</v>
      </c>
      <c r="G203" s="39" t="s">
        <v>54</v>
      </c>
      <c r="H203" s="40">
        <v>46235</v>
      </c>
      <c r="I203" s="41" t="s">
        <v>55</v>
      </c>
      <c r="J203" s="41" t="s">
        <v>56</v>
      </c>
      <c r="K203" s="41" t="s">
        <v>164</v>
      </c>
      <c r="L203" s="41" t="s">
        <v>58</v>
      </c>
      <c r="M203" s="42" t="s">
        <v>148</v>
      </c>
      <c r="N203" s="44" t="s">
        <v>951</v>
      </c>
      <c r="O203" s="44" t="s">
        <v>60</v>
      </c>
      <c r="P203" s="44"/>
      <c r="Q203" s="44"/>
      <c r="R203" s="45" t="s">
        <v>158</v>
      </c>
      <c r="S203" s="45" t="s">
        <v>281</v>
      </c>
      <c r="T203" s="44"/>
      <c r="U203" s="44"/>
      <c r="V203" s="45" t="str">
        <f t="array" ref="V203">IFERROR(INDEX(#REF!,MATCH($Q203,#REF!,0)),"")</f>
        <v/>
      </c>
      <c r="W203" s="45" t="str">
        <f t="array" ref="W203">IFERROR(INDEX(#REF!,MATCH($Q203,#REF!,0)),"")</f>
        <v/>
      </c>
      <c r="X203" s="46" t="str">
        <f t="array" ref="X203">IFERROR(INDEX(#REF!,MATCH($Q203,#REF!,0)),"")</f>
        <v/>
      </c>
      <c r="Y203" s="46" t="str">
        <f t="array" ref="Y203">IFERROR(INDEX(#REF!,MATCH($Q203,#REF!,0)),"")</f>
        <v/>
      </c>
      <c r="Z203" s="46" t="str">
        <f t="array" ref="Z203">IFERROR(INDEX(#REF!,MATCH($Q203,#REF!,0)),"")</f>
        <v/>
      </c>
      <c r="AA203" s="46" t="e">
        <f t="shared" si="6"/>
        <v>#VALUE!</v>
      </c>
      <c r="AB203" s="44"/>
      <c r="AC203" s="44"/>
    </row>
    <row r="204" spans="1:29" ht="15.75" hidden="1" customHeight="1">
      <c r="A204" s="47"/>
      <c r="B204" s="47" t="s">
        <v>70</v>
      </c>
      <c r="C204" s="60" t="s">
        <v>1084</v>
      </c>
      <c r="D204" s="49" t="s">
        <v>53</v>
      </c>
      <c r="E204" s="49">
        <v>100</v>
      </c>
      <c r="F204" s="50">
        <v>30000</v>
      </c>
      <c r="G204" s="51" t="s">
        <v>54</v>
      </c>
      <c r="H204" s="52">
        <v>46235</v>
      </c>
      <c r="I204" s="53" t="s">
        <v>55</v>
      </c>
      <c r="J204" s="53" t="s">
        <v>56</v>
      </c>
      <c r="K204" s="53" t="s">
        <v>164</v>
      </c>
      <c r="L204" s="53" t="s">
        <v>91</v>
      </c>
      <c r="M204" s="54" t="s">
        <v>2534</v>
      </c>
      <c r="N204" s="56" t="s">
        <v>884</v>
      </c>
      <c r="O204" s="56" t="s">
        <v>60</v>
      </c>
      <c r="P204" s="56"/>
      <c r="Q204" s="56"/>
      <c r="R204" s="57"/>
      <c r="S204" s="57" t="s">
        <v>1085</v>
      </c>
      <c r="T204" s="56"/>
      <c r="U204" s="56"/>
      <c r="V204" s="57" t="str">
        <f t="array" ref="V204">IFERROR(INDEX(#REF!,MATCH($Q204,#REF!,0)),"")</f>
        <v/>
      </c>
      <c r="W204" s="57" t="str">
        <f t="array" ref="W204">IFERROR(INDEX(#REF!,MATCH($Q204,#REF!,0)),"")</f>
        <v/>
      </c>
      <c r="X204" s="58" t="str">
        <f t="array" ref="X204">IFERROR(INDEX(#REF!,MATCH($Q204,#REF!,0)),"")</f>
        <v/>
      </c>
      <c r="Y204" s="58" t="str">
        <f t="array" ref="Y204">IFERROR(INDEX(#REF!,MATCH($Q204,#REF!,0)),"")</f>
        <v/>
      </c>
      <c r="Z204" s="58" t="str">
        <f t="array" ref="Z204">IFERROR(INDEX(#REF!,MATCH($Q204,#REF!,0)),"")</f>
        <v/>
      </c>
      <c r="AA204" s="58" t="e">
        <f t="shared" si="6"/>
        <v>#VALUE!</v>
      </c>
      <c r="AB204" s="56"/>
      <c r="AC204" s="56"/>
    </row>
    <row r="205" spans="1:29" ht="15.75" customHeight="1">
      <c r="A205" s="35"/>
      <c r="B205" s="35" t="s">
        <v>2693</v>
      </c>
      <c r="C205" s="36"/>
      <c r="D205" s="37"/>
      <c r="E205" s="37"/>
      <c r="F205" s="38">
        <v>40400</v>
      </c>
      <c r="G205" s="39"/>
      <c r="H205" s="40"/>
      <c r="I205" s="41"/>
      <c r="J205" s="41"/>
      <c r="K205" s="41"/>
      <c r="L205" s="41"/>
      <c r="M205" s="42"/>
      <c r="N205" s="44" t="s">
        <v>21</v>
      </c>
      <c r="O205" s="44"/>
      <c r="P205" s="44"/>
      <c r="Q205" s="44"/>
      <c r="R205" s="45" t="s">
        <v>562</v>
      </c>
      <c r="S205" s="45" t="s">
        <v>1772</v>
      </c>
      <c r="T205" s="44"/>
      <c r="U205" s="44"/>
      <c r="V205" s="45" t="str">
        <f t="array" ref="V205">IFERROR(INDEX(#REF!,MATCH($Q205,#REF!,0)),"")</f>
        <v/>
      </c>
      <c r="W205" s="45" t="str">
        <f t="array" ref="W205">IFERROR(INDEX(#REF!,MATCH($Q205,#REF!,0)),"")</f>
        <v/>
      </c>
      <c r="X205" s="46" t="str">
        <f t="array" ref="X205">IFERROR(INDEX(#REF!,MATCH($Q205,#REF!,0)),"")</f>
        <v/>
      </c>
      <c r="Y205" s="46" t="str">
        <f t="array" ref="Y205">IFERROR(INDEX(#REF!,MATCH($Q205,#REF!,0)),"")</f>
        <v/>
      </c>
      <c r="Z205" s="46" t="str">
        <f t="array" ref="Z205">IFERROR(INDEX(#REF!,MATCH($Q205,#REF!,0)),"")</f>
        <v/>
      </c>
      <c r="AA205" s="46" t="e">
        <f t="shared" si="6"/>
        <v>#VALUE!</v>
      </c>
      <c r="AB205" s="44"/>
      <c r="AC205" s="44"/>
    </row>
    <row r="206" spans="1:29" ht="15.75" hidden="1" customHeight="1">
      <c r="A206" s="47"/>
      <c r="B206" s="47" t="s">
        <v>848</v>
      </c>
      <c r="C206" s="60" t="s">
        <v>1087</v>
      </c>
      <c r="D206" s="49" t="s">
        <v>53</v>
      </c>
      <c r="E206" s="49">
        <v>50</v>
      </c>
      <c r="F206" s="50">
        <v>30000</v>
      </c>
      <c r="G206" s="51" t="s">
        <v>54</v>
      </c>
      <c r="H206" s="52">
        <v>46235</v>
      </c>
      <c r="I206" s="53" t="s">
        <v>55</v>
      </c>
      <c r="J206" s="53" t="s">
        <v>56</v>
      </c>
      <c r="K206" s="53" t="s">
        <v>164</v>
      </c>
      <c r="L206" s="53" t="s">
        <v>91</v>
      </c>
      <c r="M206" s="54" t="s">
        <v>2517</v>
      </c>
      <c r="N206" s="56" t="s">
        <v>884</v>
      </c>
      <c r="O206" s="56" t="s">
        <v>60</v>
      </c>
      <c r="P206" s="56"/>
      <c r="Q206" s="56"/>
      <c r="R206" s="57"/>
      <c r="S206" s="57" t="s">
        <v>260</v>
      </c>
      <c r="T206" s="56"/>
      <c r="U206" s="56"/>
      <c r="V206" s="57" t="str">
        <f t="array" ref="V206">IFERROR(INDEX(#REF!,MATCH($Q206,#REF!,0)),"")</f>
        <v/>
      </c>
      <c r="W206" s="57" t="str">
        <f t="array" ref="W206">IFERROR(INDEX(#REF!,MATCH($Q206,#REF!,0)),"")</f>
        <v/>
      </c>
      <c r="X206" s="58" t="str">
        <f t="array" ref="X206">IFERROR(INDEX(#REF!,MATCH($Q206,#REF!,0)),"")</f>
        <v/>
      </c>
      <c r="Y206" s="58" t="str">
        <f t="array" ref="Y206">IFERROR(INDEX(#REF!,MATCH($Q206,#REF!,0)),"")</f>
        <v/>
      </c>
      <c r="Z206" s="58" t="str">
        <f t="array" ref="Z206">IFERROR(INDEX(#REF!,MATCH($Q206,#REF!,0)),"")</f>
        <v/>
      </c>
      <c r="AA206" s="58" t="e">
        <f t="shared" si="6"/>
        <v>#VALUE!</v>
      </c>
      <c r="AB206" s="56"/>
      <c r="AC206" s="56"/>
    </row>
    <row r="207" spans="1:29" ht="15.75" customHeight="1">
      <c r="A207" s="35"/>
      <c r="B207" s="35" t="s">
        <v>2693</v>
      </c>
      <c r="C207" s="36"/>
      <c r="D207" s="37"/>
      <c r="E207" s="37"/>
      <c r="F207" s="38">
        <v>39600</v>
      </c>
      <c r="G207" s="39"/>
      <c r="H207" s="40"/>
      <c r="I207" s="41"/>
      <c r="J207" s="41"/>
      <c r="K207" s="41"/>
      <c r="L207" s="41"/>
      <c r="M207" s="42"/>
      <c r="N207" s="44" t="s">
        <v>21</v>
      </c>
      <c r="O207" s="44"/>
      <c r="P207" s="44"/>
      <c r="Q207" s="44"/>
      <c r="R207" s="45" t="s">
        <v>562</v>
      </c>
      <c r="S207" s="45" t="s">
        <v>1758</v>
      </c>
      <c r="T207" s="44"/>
      <c r="U207" s="44"/>
      <c r="V207" s="45" t="str">
        <f t="array" ref="V207">IFERROR(INDEX(#REF!,MATCH($Q207,#REF!,0)),"")</f>
        <v/>
      </c>
      <c r="W207" s="45" t="str">
        <f t="array" ref="W207">IFERROR(INDEX(#REF!,MATCH($Q207,#REF!,0)),"")</f>
        <v/>
      </c>
      <c r="X207" s="46" t="str">
        <f t="array" ref="X207">IFERROR(INDEX(#REF!,MATCH($Q207,#REF!,0)),"")</f>
        <v/>
      </c>
      <c r="Y207" s="46" t="str">
        <f t="array" ref="Y207">IFERROR(INDEX(#REF!,MATCH($Q207,#REF!,0)),"")</f>
        <v/>
      </c>
      <c r="Z207" s="46" t="str">
        <f t="array" ref="Z207">IFERROR(INDEX(#REF!,MATCH($Q207,#REF!,0)),"")</f>
        <v/>
      </c>
      <c r="AA207" s="46" t="e">
        <f t="shared" si="6"/>
        <v>#VALUE!</v>
      </c>
      <c r="AB207" s="44"/>
      <c r="AC207" s="44"/>
    </row>
    <row r="208" spans="1:29" ht="15.75" hidden="1" customHeight="1">
      <c r="A208" s="47"/>
      <c r="B208" s="47" t="s">
        <v>848</v>
      </c>
      <c r="C208" s="60" t="s">
        <v>1089</v>
      </c>
      <c r="D208" s="49" t="s">
        <v>53</v>
      </c>
      <c r="E208" s="49">
        <v>10</v>
      </c>
      <c r="F208" s="50">
        <v>30000</v>
      </c>
      <c r="G208" s="51" t="s">
        <v>54</v>
      </c>
      <c r="H208" s="52">
        <v>46235</v>
      </c>
      <c r="I208" s="53" t="s">
        <v>55</v>
      </c>
      <c r="J208" s="53" t="s">
        <v>56</v>
      </c>
      <c r="K208" s="53" t="s">
        <v>164</v>
      </c>
      <c r="L208" s="53" t="s">
        <v>91</v>
      </c>
      <c r="M208" s="54" t="s">
        <v>2486</v>
      </c>
      <c r="N208" s="56" t="s">
        <v>884</v>
      </c>
      <c r="O208" s="56" t="s">
        <v>60</v>
      </c>
      <c r="P208" s="56"/>
      <c r="Q208" s="56"/>
      <c r="R208" s="57"/>
      <c r="S208" s="57" t="s">
        <v>229</v>
      </c>
      <c r="T208" s="56"/>
      <c r="U208" s="56"/>
      <c r="V208" s="57" t="str">
        <f t="array" ref="V208">IFERROR(INDEX(#REF!,MATCH($Q208,#REF!,0)),"")</f>
        <v/>
      </c>
      <c r="W208" s="57" t="str">
        <f t="array" ref="W208">IFERROR(INDEX(#REF!,MATCH($Q208,#REF!,0)),"")</f>
        <v/>
      </c>
      <c r="X208" s="58" t="str">
        <f t="array" ref="X208">IFERROR(INDEX(#REF!,MATCH($Q208,#REF!,0)),"")</f>
        <v/>
      </c>
      <c r="Y208" s="58" t="str">
        <f t="array" ref="Y208">IFERROR(INDEX(#REF!,MATCH($Q208,#REF!,0)),"")</f>
        <v/>
      </c>
      <c r="Z208" s="58" t="str">
        <f t="array" ref="Z208">IFERROR(INDEX(#REF!,MATCH($Q208,#REF!,0)),"")</f>
        <v/>
      </c>
      <c r="AA208" s="58" t="e">
        <f t="shared" si="6"/>
        <v>#VALUE!</v>
      </c>
      <c r="AB208" s="56"/>
      <c r="AC208" s="56"/>
    </row>
    <row r="209" spans="1:29" ht="15.75" hidden="1" customHeight="1">
      <c r="A209" s="35"/>
      <c r="B209" s="35" t="s">
        <v>861</v>
      </c>
      <c r="C209" s="36" t="s">
        <v>1043</v>
      </c>
      <c r="D209" s="37" t="s">
        <v>53</v>
      </c>
      <c r="E209" s="37">
        <v>1000</v>
      </c>
      <c r="F209" s="38">
        <v>30000</v>
      </c>
      <c r="G209" s="39" t="s">
        <v>54</v>
      </c>
      <c r="H209" s="40">
        <v>46235</v>
      </c>
      <c r="I209" s="41" t="s">
        <v>55</v>
      </c>
      <c r="J209" s="41" t="s">
        <v>56</v>
      </c>
      <c r="K209" s="41" t="s">
        <v>147</v>
      </c>
      <c r="L209" s="41" t="s">
        <v>91</v>
      </c>
      <c r="M209" s="42" t="s">
        <v>2498</v>
      </c>
      <c r="N209" s="44" t="s">
        <v>884</v>
      </c>
      <c r="O209" s="44" t="s">
        <v>60</v>
      </c>
      <c r="P209" s="44"/>
      <c r="Q209" s="44"/>
      <c r="R209" s="45" t="str">
        <f t="array" ref="R209">IFERROR(INDEX('BANCO DE DADOS'!$C$3:$C1631,MATCH(C209,'BANCO DE DADOS'!$B$3:$B1631,0),0),"")</f>
        <v>CEPDEC</v>
      </c>
      <c r="S209" s="45" t="s">
        <v>1043</v>
      </c>
      <c r="T209" s="44"/>
      <c r="U209" s="44"/>
      <c r="V209" s="45" t="str">
        <f t="array" ref="V209">IFERROR(INDEX(#REF!,MATCH($Q209,#REF!,0)),"")</f>
        <v/>
      </c>
      <c r="W209" s="45" t="str">
        <f t="array" ref="W209">IFERROR(INDEX(#REF!,MATCH($Q209,#REF!,0)),"")</f>
        <v/>
      </c>
      <c r="X209" s="46" t="str">
        <f t="array" ref="X209">IFERROR(INDEX(#REF!,MATCH($Q209,#REF!,0)),"")</f>
        <v/>
      </c>
      <c r="Y209" s="46" t="str">
        <f t="array" ref="Y209">IFERROR(INDEX(#REF!,MATCH($Q209,#REF!,0)),"")</f>
        <v/>
      </c>
      <c r="Z209" s="46" t="str">
        <f t="array" ref="Z209">IFERROR(INDEX(#REF!,MATCH($Q209,#REF!,0)),"")</f>
        <v/>
      </c>
      <c r="AA209" s="46" t="e">
        <f t="shared" si="6"/>
        <v>#VALUE!</v>
      </c>
      <c r="AB209" s="44"/>
      <c r="AC209" s="44"/>
    </row>
    <row r="210" spans="1:29" ht="15.75" hidden="1" customHeight="1">
      <c r="A210" s="184"/>
      <c r="B210" s="184" t="s">
        <v>70</v>
      </c>
      <c r="C210" s="185" t="s">
        <v>1084</v>
      </c>
      <c r="D210" s="186" t="s">
        <v>53</v>
      </c>
      <c r="E210" s="186">
        <v>100</v>
      </c>
      <c r="F210" s="187">
        <v>30000</v>
      </c>
      <c r="G210" s="188" t="s">
        <v>54</v>
      </c>
      <c r="H210" s="189">
        <v>46235</v>
      </c>
      <c r="I210" s="190" t="s">
        <v>55</v>
      </c>
      <c r="J210" s="190" t="s">
        <v>56</v>
      </c>
      <c r="K210" s="190" t="s">
        <v>164</v>
      </c>
      <c r="L210" s="190" t="s">
        <v>91</v>
      </c>
      <c r="M210" s="191" t="s">
        <v>2451</v>
      </c>
      <c r="N210" s="192" t="s">
        <v>884</v>
      </c>
      <c r="O210" s="56" t="s">
        <v>60</v>
      </c>
      <c r="P210" s="56"/>
      <c r="Q210" s="56"/>
      <c r="R210" s="57" t="str">
        <f t="array" ref="R210">IFERROR(INDEX('BANCO DE DADOS'!$C$3:$C1631,MATCH(C210,'BANCO DE DADOS'!$B$3:$B1631,0),0),"")</f>
        <v>GTI - MULTIMIDIA</v>
      </c>
      <c r="S210" s="57" t="str">
        <f t="array" ref="S210">IFERROR(INDEX('BANCO DE DADOS'!$D$3:$D1631,MATCH(C210,'BANCO DE DADOS'!$B$3:$B1631,0),0),"")</f>
        <v>COMPRA DE EQUIPAMENTOS DE INFORMÁTICA E PERIFÉRICOS</v>
      </c>
      <c r="T210" s="56"/>
      <c r="U210" s="56"/>
      <c r="V210" s="57" t="str">
        <f t="array" ref="V210">IFERROR(INDEX(#REF!,MATCH($Q210,#REF!,0)),"")</f>
        <v/>
      </c>
      <c r="W210" s="57" t="str">
        <f t="array" ref="W210">IFERROR(INDEX(#REF!,MATCH($Q210,#REF!,0)),"")</f>
        <v/>
      </c>
      <c r="X210" s="58" t="str">
        <f t="array" ref="X210">IFERROR(INDEX(#REF!,MATCH($Q210,#REF!,0)),"")</f>
        <v/>
      </c>
      <c r="Y210" s="58" t="str">
        <f t="array" ref="Y210">IFERROR(INDEX(#REF!,MATCH($Q210,#REF!,0)),"")</f>
        <v/>
      </c>
      <c r="Z210" s="58" t="str">
        <f t="array" ref="Z210">IFERROR(INDEX(#REF!,MATCH($Q210,#REF!,0)),"")</f>
        <v/>
      </c>
      <c r="AA210" s="58" t="e">
        <f t="shared" si="6"/>
        <v>#VALUE!</v>
      </c>
      <c r="AB210" s="56"/>
      <c r="AC210" s="56"/>
    </row>
    <row r="211" spans="1:29" ht="15.75" hidden="1" customHeight="1">
      <c r="A211" s="35"/>
      <c r="B211" s="35" t="s">
        <v>1407</v>
      </c>
      <c r="C211" s="36" t="s">
        <v>1417</v>
      </c>
      <c r="D211" s="37" t="s">
        <v>53</v>
      </c>
      <c r="E211" s="37">
        <v>20</v>
      </c>
      <c r="F211" s="38">
        <v>30000</v>
      </c>
      <c r="G211" s="39" t="s">
        <v>54</v>
      </c>
      <c r="H211" s="40">
        <v>46235</v>
      </c>
      <c r="I211" s="41" t="s">
        <v>55</v>
      </c>
      <c r="J211" s="41" t="s">
        <v>56</v>
      </c>
      <c r="K211" s="41" t="s">
        <v>164</v>
      </c>
      <c r="L211" s="41" t="s">
        <v>91</v>
      </c>
      <c r="M211" s="42" t="s">
        <v>148</v>
      </c>
      <c r="N211" s="44" t="s">
        <v>884</v>
      </c>
      <c r="O211" s="44" t="s">
        <v>60</v>
      </c>
      <c r="P211" s="44"/>
      <c r="Q211" s="44"/>
      <c r="R211" s="45" t="s">
        <v>1418</v>
      </c>
      <c r="S211" s="45" t="s">
        <v>1419</v>
      </c>
      <c r="T211" s="44"/>
      <c r="U211" s="44"/>
      <c r="V211" s="45" t="str">
        <f t="array" ref="V211">IFERROR(INDEX(#REF!,MATCH($Q211,#REF!,0)),"")</f>
        <v/>
      </c>
      <c r="W211" s="45" t="str">
        <f t="array" ref="W211">IFERROR(INDEX(#REF!,MATCH($Q211,#REF!,0)),"")</f>
        <v/>
      </c>
      <c r="X211" s="46" t="str">
        <f t="array" ref="X211">IFERROR(INDEX(#REF!,MATCH($Q211,#REF!,0)),"")</f>
        <v/>
      </c>
      <c r="Y211" s="46" t="str">
        <f t="array" ref="Y211">IFERROR(INDEX(#REF!,MATCH($Q211,#REF!,0)),"")</f>
        <v/>
      </c>
      <c r="Z211" s="46" t="str">
        <f t="array" ref="Z211">IFERROR(INDEX(#REF!,MATCH($Q211,#REF!,0)),"")</f>
        <v/>
      </c>
      <c r="AA211" s="46" t="e">
        <f t="shared" si="6"/>
        <v>#VALUE!</v>
      </c>
      <c r="AB211" s="44"/>
      <c r="AC211" s="44"/>
    </row>
    <row r="212" spans="1:29" ht="15.75" hidden="1" customHeight="1">
      <c r="A212" s="47"/>
      <c r="B212" s="47" t="s">
        <v>1407</v>
      </c>
      <c r="C212" s="60" t="s">
        <v>1421</v>
      </c>
      <c r="D212" s="49" t="s">
        <v>53</v>
      </c>
      <c r="E212" s="49">
        <v>12</v>
      </c>
      <c r="F212" s="50">
        <v>30000</v>
      </c>
      <c r="G212" s="51" t="s">
        <v>54</v>
      </c>
      <c r="H212" s="52">
        <v>46235</v>
      </c>
      <c r="I212" s="53" t="s">
        <v>55</v>
      </c>
      <c r="J212" s="53" t="s">
        <v>56</v>
      </c>
      <c r="K212" s="53" t="s">
        <v>164</v>
      </c>
      <c r="L212" s="53" t="s">
        <v>91</v>
      </c>
      <c r="M212" s="54" t="s">
        <v>109</v>
      </c>
      <c r="N212" s="56" t="s">
        <v>884</v>
      </c>
      <c r="O212" s="56" t="s">
        <v>60</v>
      </c>
      <c r="P212" s="56"/>
      <c r="Q212" s="56"/>
      <c r="R212" s="57"/>
      <c r="S212" s="57" t="s">
        <v>1422</v>
      </c>
      <c r="T212" s="56"/>
      <c r="U212" s="56"/>
      <c r="V212" s="57" t="str">
        <f t="array" ref="V212">IFERROR(INDEX(#REF!,MATCH($Q212,#REF!,0)),"")</f>
        <v/>
      </c>
      <c r="W212" s="57" t="str">
        <f t="array" ref="W212">IFERROR(INDEX(#REF!,MATCH($Q212,#REF!,0)),"")</f>
        <v/>
      </c>
      <c r="X212" s="58" t="str">
        <f t="array" ref="X212">IFERROR(INDEX(#REF!,MATCH($Q212,#REF!,0)),"")</f>
        <v/>
      </c>
      <c r="Y212" s="58" t="str">
        <f t="array" ref="Y212">IFERROR(INDEX(#REF!,MATCH($Q212,#REF!,0)),"")</f>
        <v/>
      </c>
      <c r="Z212" s="58" t="str">
        <f t="array" ref="Z212">IFERROR(INDEX(#REF!,MATCH($Q212,#REF!,0)),"")</f>
        <v/>
      </c>
      <c r="AA212" s="58" t="e">
        <f t="shared" si="6"/>
        <v>#VALUE!</v>
      </c>
      <c r="AB212" s="56"/>
      <c r="AC212" s="56"/>
    </row>
    <row r="213" spans="1:29" ht="15.75" hidden="1" customHeight="1">
      <c r="A213" s="35" t="s">
        <v>2691</v>
      </c>
      <c r="B213" s="35" t="s">
        <v>291</v>
      </c>
      <c r="C213" s="36" t="s">
        <v>1487</v>
      </c>
      <c r="D213" s="37" t="s">
        <v>53</v>
      </c>
      <c r="E213" s="37">
        <v>2</v>
      </c>
      <c r="F213" s="38">
        <v>30000</v>
      </c>
      <c r="G213" s="39" t="s">
        <v>54</v>
      </c>
      <c r="H213" s="40"/>
      <c r="I213" s="41" t="s">
        <v>101</v>
      </c>
      <c r="J213" s="41"/>
      <c r="K213" s="41"/>
      <c r="L213" s="41"/>
      <c r="M213" s="42"/>
      <c r="N213" s="44" t="s">
        <v>951</v>
      </c>
      <c r="O213" s="183" t="s">
        <v>60</v>
      </c>
      <c r="P213" s="44"/>
      <c r="Q213" s="44"/>
      <c r="R213" s="45"/>
      <c r="S213" s="45"/>
      <c r="T213" s="44"/>
      <c r="U213" s="44"/>
      <c r="V213" s="45" t="str">
        <f t="array" ref="V213">IFERROR(INDEX(#REF!,MATCH($Q213,#REF!,0)),"")</f>
        <v/>
      </c>
      <c r="W213" s="45" t="str">
        <f t="array" ref="W213">IFERROR(INDEX(#REF!,MATCH($Q213,#REF!,0)),"")</f>
        <v/>
      </c>
      <c r="X213" s="46" t="str">
        <f t="array" ref="X213">IFERROR(INDEX(#REF!,MATCH($Q213,#REF!,0)),"")</f>
        <v/>
      </c>
      <c r="Y213" s="46" t="str">
        <f t="array" ref="Y213">IFERROR(INDEX(#REF!,MATCH($Q213,#REF!,0)),"")</f>
        <v/>
      </c>
      <c r="Z213" s="46" t="str">
        <f t="array" ref="Z213">IFERROR(INDEX(#REF!,MATCH($Q213,#REF!,0)),"")</f>
        <v/>
      </c>
      <c r="AA213" s="46" t="e">
        <f t="shared" si="6"/>
        <v>#VALUE!</v>
      </c>
      <c r="AB213" s="44"/>
      <c r="AC213" s="44"/>
    </row>
    <row r="214" spans="1:29" ht="15.75" hidden="1" customHeight="1">
      <c r="A214" s="184"/>
      <c r="B214" s="184" t="s">
        <v>861</v>
      </c>
      <c r="C214" s="185" t="s">
        <v>904</v>
      </c>
      <c r="D214" s="186" t="s">
        <v>53</v>
      </c>
      <c r="E214" s="186">
        <v>1</v>
      </c>
      <c r="F214" s="187">
        <v>30000</v>
      </c>
      <c r="G214" s="188" t="s">
        <v>54</v>
      </c>
      <c r="H214" s="189">
        <v>46235</v>
      </c>
      <c r="I214" s="190" t="s">
        <v>101</v>
      </c>
      <c r="J214" s="190" t="s">
        <v>56</v>
      </c>
      <c r="K214" s="190" t="s">
        <v>858</v>
      </c>
      <c r="L214" s="190" t="s">
        <v>91</v>
      </c>
      <c r="M214" s="191" t="s">
        <v>2451</v>
      </c>
      <c r="N214" s="192" t="s">
        <v>884</v>
      </c>
      <c r="O214" s="56" t="s">
        <v>60</v>
      </c>
      <c r="P214" s="56"/>
      <c r="Q214" s="56"/>
      <c r="R214" s="57" t="str">
        <f t="array" ref="R214">IFERROR(INDEX('BANCO DE DADOS'!$C$3:$C1631,MATCH(C214,'BANCO DE DADOS'!$B$3:$B1631,0),0),"")</f>
        <v>DOP</v>
      </c>
      <c r="S214" s="57" t="str">
        <f t="array" ref="S214">IFERROR(INDEX('BANCO DE DADOS'!$D$3:$D1631,MATCH(C214,'BANCO DE DADOS'!$B$3:$B1631,0),0),"")</f>
        <v>COMPRA DE MATERIAIS DE ESCRITÓRIO E CONSUMÍVEIS</v>
      </c>
      <c r="T214" s="56"/>
      <c r="U214" s="56"/>
      <c r="V214" s="57" t="str">
        <f t="array" ref="V214">IFERROR(INDEX(#REF!,MATCH($Q214,#REF!,0)),"")</f>
        <v/>
      </c>
      <c r="W214" s="57" t="str">
        <f t="array" ref="W214">IFERROR(INDEX(#REF!,MATCH($Q214,#REF!,0)),"")</f>
        <v/>
      </c>
      <c r="X214" s="58" t="str">
        <f t="array" ref="X214">IFERROR(INDEX(#REF!,MATCH($Q214,#REF!,0)),"")</f>
        <v/>
      </c>
      <c r="Y214" s="58" t="str">
        <f t="array" ref="Y214">IFERROR(INDEX(#REF!,MATCH($Q214,#REF!,0)),"")</f>
        <v/>
      </c>
      <c r="Z214" s="58" t="str">
        <f t="array" ref="Z214">IFERROR(INDEX(#REF!,MATCH($Q214,#REF!,0)),"")</f>
        <v/>
      </c>
      <c r="AA214" s="58" t="e">
        <f t="shared" si="6"/>
        <v>#VALUE!</v>
      </c>
      <c r="AB214" s="56"/>
      <c r="AC214" s="56"/>
    </row>
    <row r="215" spans="1:29" ht="15.75" customHeight="1">
      <c r="A215" s="35"/>
      <c r="B215" s="35" t="s">
        <v>2693</v>
      </c>
      <c r="C215" s="36"/>
      <c r="D215" s="37"/>
      <c r="E215" s="37"/>
      <c r="F215" s="38">
        <v>34400</v>
      </c>
      <c r="G215" s="39"/>
      <c r="H215" s="40"/>
      <c r="I215" s="41"/>
      <c r="J215" s="41"/>
      <c r="K215" s="41"/>
      <c r="L215" s="41"/>
      <c r="M215" s="42"/>
      <c r="N215" s="44" t="s">
        <v>21</v>
      </c>
      <c r="O215" s="44"/>
      <c r="P215" s="44"/>
      <c r="Q215" s="44"/>
      <c r="R215" s="45" t="s">
        <v>158</v>
      </c>
      <c r="S215" s="45" t="s">
        <v>252</v>
      </c>
      <c r="T215" s="44"/>
      <c r="U215" s="44"/>
      <c r="V215" s="45" t="str">
        <f t="array" ref="V215">IFERROR(INDEX(#REF!,MATCH($Q215,#REF!,0)),"")</f>
        <v/>
      </c>
      <c r="W215" s="45" t="str">
        <f t="array" ref="W215">IFERROR(INDEX(#REF!,MATCH($Q215,#REF!,0)),"")</f>
        <v/>
      </c>
      <c r="X215" s="46" t="str">
        <f t="array" ref="X215">IFERROR(INDEX(#REF!,MATCH($Q215,#REF!,0)),"")</f>
        <v/>
      </c>
      <c r="Y215" s="46" t="str">
        <f t="array" ref="Y215">IFERROR(INDEX(#REF!,MATCH($Q215,#REF!,0)),"")</f>
        <v/>
      </c>
      <c r="Z215" s="46" t="str">
        <f t="array" ref="Z215">IFERROR(INDEX(#REF!,MATCH($Q215,#REF!,0)),"")</f>
        <v/>
      </c>
      <c r="AA215" s="46" t="e">
        <f t="shared" si="6"/>
        <v>#VALUE!</v>
      </c>
      <c r="AB215" s="44"/>
      <c r="AC215" s="44"/>
    </row>
    <row r="216" spans="1:29" ht="15.75" hidden="1" customHeight="1">
      <c r="A216" s="47" t="s">
        <v>1940</v>
      </c>
      <c r="B216" s="47" t="s">
        <v>1699</v>
      </c>
      <c r="C216" s="60" t="s">
        <v>2345</v>
      </c>
      <c r="D216" s="49" t="s">
        <v>53</v>
      </c>
      <c r="E216" s="49">
        <v>28</v>
      </c>
      <c r="F216" s="50">
        <v>28000</v>
      </c>
      <c r="G216" s="51" t="s">
        <v>54</v>
      </c>
      <c r="H216" s="52">
        <v>46235</v>
      </c>
      <c r="I216" s="53" t="s">
        <v>55</v>
      </c>
      <c r="J216" s="53" t="s">
        <v>56</v>
      </c>
      <c r="K216" s="53" t="s">
        <v>164</v>
      </c>
      <c r="L216" s="53" t="s">
        <v>91</v>
      </c>
      <c r="M216" s="54" t="s">
        <v>2486</v>
      </c>
      <c r="N216" s="56" t="s">
        <v>951</v>
      </c>
      <c r="O216" s="56" t="s">
        <v>60</v>
      </c>
      <c r="P216" s="56"/>
      <c r="Q216" s="56"/>
      <c r="R216" s="57"/>
      <c r="S216" s="57" t="s">
        <v>2345</v>
      </c>
      <c r="T216" s="56"/>
      <c r="U216" s="56"/>
      <c r="V216" s="57" t="str">
        <f t="array" ref="V216">IFERROR(INDEX(#REF!,MATCH($Q216,#REF!,0)),"")</f>
        <v/>
      </c>
      <c r="W216" s="57" t="str">
        <f t="array" ref="W216">IFERROR(INDEX(#REF!,MATCH($Q216,#REF!,0)),"")</f>
        <v/>
      </c>
      <c r="X216" s="58" t="str">
        <f t="array" ref="X216">IFERROR(INDEX(#REF!,MATCH($Q216,#REF!,0)),"")</f>
        <v/>
      </c>
      <c r="Y216" s="58" t="str">
        <f t="array" ref="Y216">IFERROR(INDEX(#REF!,MATCH($Q216,#REF!,0)),"")</f>
        <v/>
      </c>
      <c r="Z216" s="58" t="str">
        <f t="array" ref="Z216">IFERROR(INDEX(#REF!,MATCH($Q216,#REF!,0)),"")</f>
        <v/>
      </c>
      <c r="AA216" s="58" t="e">
        <f t="shared" si="6"/>
        <v>#VALUE!</v>
      </c>
      <c r="AB216" s="56"/>
      <c r="AC216" s="56"/>
    </row>
    <row r="217" spans="1:29" ht="15.75" hidden="1" customHeight="1">
      <c r="A217" s="35" t="s">
        <v>2691</v>
      </c>
      <c r="B217" s="35" t="s">
        <v>145</v>
      </c>
      <c r="C217" s="36" t="s">
        <v>2373</v>
      </c>
      <c r="D217" s="37" t="s">
        <v>53</v>
      </c>
      <c r="E217" s="37">
        <v>2</v>
      </c>
      <c r="F217" s="38">
        <v>28000</v>
      </c>
      <c r="G217" s="39" t="s">
        <v>54</v>
      </c>
      <c r="H217" s="40"/>
      <c r="I217" s="41" t="s">
        <v>55</v>
      </c>
      <c r="J217" s="41"/>
      <c r="K217" s="41"/>
      <c r="L217" s="41"/>
      <c r="M217" s="42"/>
      <c r="N217" s="44" t="s">
        <v>951</v>
      </c>
      <c r="O217" s="44" t="s">
        <v>60</v>
      </c>
      <c r="P217" s="44"/>
      <c r="Q217" s="44"/>
      <c r="R217" s="45"/>
      <c r="S217" s="45"/>
      <c r="T217" s="44"/>
      <c r="U217" s="44"/>
      <c r="V217" s="45" t="str">
        <f t="array" ref="V217">IFERROR(INDEX(#REF!,MATCH($Q217,#REF!,0)),"")</f>
        <v/>
      </c>
      <c r="W217" s="45" t="str">
        <f t="array" ref="W217">IFERROR(INDEX(#REF!,MATCH($Q217,#REF!,0)),"")</f>
        <v/>
      </c>
      <c r="X217" s="46" t="str">
        <f t="array" ref="X217">IFERROR(INDEX(#REF!,MATCH($Q217,#REF!,0)),"")</f>
        <v/>
      </c>
      <c r="Y217" s="46" t="str">
        <f t="array" ref="Y217">IFERROR(INDEX(#REF!,MATCH($Q217,#REF!,0)),"")</f>
        <v/>
      </c>
      <c r="Z217" s="46" t="str">
        <f t="array" ref="Z217">IFERROR(INDEX(#REF!,MATCH($Q217,#REF!,0)),"")</f>
        <v/>
      </c>
      <c r="AA217" s="46" t="e">
        <f t="shared" si="6"/>
        <v>#VALUE!</v>
      </c>
      <c r="AB217" s="44"/>
      <c r="AC217" s="44"/>
    </row>
    <row r="218" spans="1:29" ht="15.75" hidden="1" customHeight="1">
      <c r="A218" s="47" t="s">
        <v>720</v>
      </c>
      <c r="B218" s="47" t="s">
        <v>1049</v>
      </c>
      <c r="C218" s="60" t="s">
        <v>945</v>
      </c>
      <c r="D218" s="49" t="s">
        <v>53</v>
      </c>
      <c r="E218" s="49">
        <v>30</v>
      </c>
      <c r="F218" s="50">
        <v>26700</v>
      </c>
      <c r="G218" s="51" t="s">
        <v>54</v>
      </c>
      <c r="H218" s="52">
        <v>46235</v>
      </c>
      <c r="I218" s="53" t="s">
        <v>55</v>
      </c>
      <c r="J218" s="53" t="s">
        <v>56</v>
      </c>
      <c r="K218" s="53" t="s">
        <v>164</v>
      </c>
      <c r="L218" s="53" t="s">
        <v>58</v>
      </c>
      <c r="M218" s="54" t="s">
        <v>109</v>
      </c>
      <c r="N218" s="56" t="s">
        <v>951</v>
      </c>
      <c r="O218" s="56" t="s">
        <v>60</v>
      </c>
      <c r="P218" s="56"/>
      <c r="Q218" s="56"/>
      <c r="R218" s="57" t="s">
        <v>158</v>
      </c>
      <c r="S218" s="57" t="s">
        <v>515</v>
      </c>
      <c r="T218" s="56"/>
      <c r="U218" s="56"/>
      <c r="V218" s="57" t="str">
        <f t="array" ref="V218">IFERROR(INDEX(#REF!,MATCH($Q218,#REF!,0)),"")</f>
        <v/>
      </c>
      <c r="W218" s="57" t="str">
        <f t="array" ref="W218">IFERROR(INDEX(#REF!,MATCH($Q218,#REF!,0)),"")</f>
        <v/>
      </c>
      <c r="X218" s="58" t="str">
        <f t="array" ref="X218">IFERROR(INDEX(#REF!,MATCH($Q218,#REF!,0)),"")</f>
        <v/>
      </c>
      <c r="Y218" s="58" t="str">
        <f t="array" ref="Y218">IFERROR(INDEX(#REF!,MATCH($Q218,#REF!,0)),"")</f>
        <v/>
      </c>
      <c r="Z218" s="58" t="str">
        <f t="array" ref="Z218">IFERROR(INDEX(#REF!,MATCH($Q218,#REF!,0)),"")</f>
        <v/>
      </c>
      <c r="AA218" s="58" t="e">
        <f t="shared" si="6"/>
        <v>#VALUE!</v>
      </c>
      <c r="AB218" s="56"/>
      <c r="AC218" s="56"/>
    </row>
    <row r="219" spans="1:29" ht="15.75" hidden="1" customHeight="1">
      <c r="A219" s="35" t="s">
        <v>1818</v>
      </c>
      <c r="B219" s="35" t="s">
        <v>70</v>
      </c>
      <c r="C219" s="36" t="s">
        <v>1613</v>
      </c>
      <c r="D219" s="37" t="s">
        <v>53</v>
      </c>
      <c r="E219" s="37">
        <v>1</v>
      </c>
      <c r="F219" s="38">
        <v>26000</v>
      </c>
      <c r="G219" s="39" t="s">
        <v>66</v>
      </c>
      <c r="H219" s="40">
        <v>46235</v>
      </c>
      <c r="I219" s="41" t="s">
        <v>55</v>
      </c>
      <c r="J219" s="41" t="s">
        <v>56</v>
      </c>
      <c r="K219" s="41" t="s">
        <v>72</v>
      </c>
      <c r="L219" s="41" t="s">
        <v>91</v>
      </c>
      <c r="M219" s="42" t="s">
        <v>73</v>
      </c>
      <c r="N219" s="44" t="s">
        <v>951</v>
      </c>
      <c r="O219" s="44" t="s">
        <v>60</v>
      </c>
      <c r="P219" s="44"/>
      <c r="Q219" s="44"/>
      <c r="R219" s="45"/>
      <c r="S219" s="45" t="s">
        <v>1614</v>
      </c>
      <c r="T219" s="44"/>
      <c r="U219" s="44"/>
      <c r="V219" s="45" t="str">
        <f t="array" ref="V219">IFERROR(INDEX(#REF!,MATCH($Q219,#REF!,0)),"")</f>
        <v/>
      </c>
      <c r="W219" s="45" t="str">
        <f t="array" ref="W219">IFERROR(INDEX(#REF!,MATCH($Q219,#REF!,0)),"")</f>
        <v/>
      </c>
      <c r="X219" s="46" t="str">
        <f t="array" ref="X219">IFERROR(INDEX(#REF!,MATCH($Q219,#REF!,0)),"")</f>
        <v/>
      </c>
      <c r="Y219" s="46" t="str">
        <f t="array" ref="Y219">IFERROR(INDEX(#REF!,MATCH($Q219,#REF!,0)),"")</f>
        <v/>
      </c>
      <c r="Z219" s="46" t="str">
        <f t="array" ref="Z219">IFERROR(INDEX(#REF!,MATCH($Q219,#REF!,0)),"")</f>
        <v/>
      </c>
      <c r="AA219" s="46" t="e">
        <f t="shared" si="6"/>
        <v>#VALUE!</v>
      </c>
      <c r="AB219" s="44"/>
      <c r="AC219" s="44"/>
    </row>
    <row r="220" spans="1:29" ht="15.75" customHeight="1">
      <c r="A220" s="47"/>
      <c r="B220" s="47" t="s">
        <v>2693</v>
      </c>
      <c r="C220" s="60"/>
      <c r="D220" s="49"/>
      <c r="E220" s="49"/>
      <c r="F220" s="50">
        <v>7240</v>
      </c>
      <c r="G220" s="51"/>
      <c r="H220" s="52"/>
      <c r="I220" s="53"/>
      <c r="J220" s="53"/>
      <c r="K220" s="53"/>
      <c r="L220" s="53"/>
      <c r="M220" s="54"/>
      <c r="N220" s="56" t="s">
        <v>21</v>
      </c>
      <c r="O220" s="56"/>
      <c r="P220" s="56"/>
      <c r="Q220" s="56"/>
      <c r="R220" s="57" t="s">
        <v>1935</v>
      </c>
      <c r="S220" s="57" t="s">
        <v>1936</v>
      </c>
      <c r="T220" s="56"/>
      <c r="U220" s="56"/>
      <c r="V220" s="57" t="str">
        <f t="array" ref="V220">IFERROR(INDEX(#REF!,MATCH($Q220,#REF!,0)),"")</f>
        <v/>
      </c>
      <c r="W220" s="57" t="str">
        <f t="array" ref="W220">IFERROR(INDEX(#REF!,MATCH($Q220,#REF!,0)),"")</f>
        <v/>
      </c>
      <c r="X220" s="58" t="str">
        <f t="array" ref="X220">IFERROR(INDEX(#REF!,MATCH($Q220,#REF!,0)),"")</f>
        <v/>
      </c>
      <c r="Y220" s="58" t="str">
        <f t="array" ref="Y220">IFERROR(INDEX(#REF!,MATCH($Q220,#REF!,0)),"")</f>
        <v/>
      </c>
      <c r="Z220" s="58" t="str">
        <f t="array" ref="Z220">IFERROR(INDEX(#REF!,MATCH($Q220,#REF!,0)),"")</f>
        <v/>
      </c>
      <c r="AA220" s="58" t="e">
        <f t="shared" si="6"/>
        <v>#VALUE!</v>
      </c>
      <c r="AB220" s="56"/>
      <c r="AC220" s="56"/>
    </row>
    <row r="221" spans="1:29" ht="15.75" hidden="1" customHeight="1">
      <c r="A221" s="35" t="s">
        <v>1708</v>
      </c>
      <c r="B221" s="35" t="s">
        <v>51</v>
      </c>
      <c r="C221" s="36" t="s">
        <v>2543</v>
      </c>
      <c r="D221" s="37" t="s">
        <v>53</v>
      </c>
      <c r="E221" s="37">
        <v>250</v>
      </c>
      <c r="F221" s="38">
        <v>25000</v>
      </c>
      <c r="G221" s="39" t="s">
        <v>54</v>
      </c>
      <c r="H221" s="40">
        <v>46235</v>
      </c>
      <c r="I221" s="41" t="s">
        <v>55</v>
      </c>
      <c r="J221" s="41" t="s">
        <v>56</v>
      </c>
      <c r="K221" s="41" t="s">
        <v>164</v>
      </c>
      <c r="L221" s="41" t="s">
        <v>58</v>
      </c>
      <c r="M221" s="42" t="s">
        <v>148</v>
      </c>
      <c r="N221" s="44" t="s">
        <v>951</v>
      </c>
      <c r="O221" s="44" t="s">
        <v>2452</v>
      </c>
      <c r="P221" s="44"/>
      <c r="Q221" s="44"/>
      <c r="R221" s="45" t="s">
        <v>228</v>
      </c>
      <c r="S221" s="45" t="s">
        <v>229</v>
      </c>
      <c r="T221" s="44"/>
      <c r="U221" s="44"/>
      <c r="V221" s="45" t="str">
        <f t="array" ref="V221">IFERROR(INDEX(#REF!,MATCH($Q221,#REF!,0)),"")</f>
        <v/>
      </c>
      <c r="W221" s="45" t="str">
        <f t="array" ref="W221">IFERROR(INDEX(#REF!,MATCH($Q221,#REF!,0)),"")</f>
        <v/>
      </c>
      <c r="X221" s="46" t="str">
        <f t="array" ref="X221">IFERROR(INDEX(#REF!,MATCH($Q221,#REF!,0)),"")</f>
        <v/>
      </c>
      <c r="Y221" s="46" t="str">
        <f t="array" ref="Y221">IFERROR(INDEX(#REF!,MATCH($Q221,#REF!,0)),"")</f>
        <v/>
      </c>
      <c r="Z221" s="46" t="str">
        <f t="array" ref="Z221">IFERROR(INDEX(#REF!,MATCH($Q221,#REF!,0)),"")</f>
        <v/>
      </c>
      <c r="AA221" s="46" t="e">
        <f t="shared" si="6"/>
        <v>#VALUE!</v>
      </c>
      <c r="AB221" s="44"/>
      <c r="AC221" s="44"/>
    </row>
    <row r="222" spans="1:29" ht="15.75" hidden="1" customHeight="1">
      <c r="A222" s="47" t="s">
        <v>2691</v>
      </c>
      <c r="B222" s="47" t="s">
        <v>145</v>
      </c>
      <c r="C222" s="60" t="s">
        <v>2375</v>
      </c>
      <c r="D222" s="49" t="s">
        <v>53</v>
      </c>
      <c r="E222" s="49">
        <v>1</v>
      </c>
      <c r="F222" s="50">
        <v>26000</v>
      </c>
      <c r="G222" s="51" t="s">
        <v>54</v>
      </c>
      <c r="H222" s="52"/>
      <c r="I222" s="53" t="s">
        <v>55</v>
      </c>
      <c r="J222" s="53"/>
      <c r="K222" s="53"/>
      <c r="L222" s="53"/>
      <c r="M222" s="54"/>
      <c r="N222" s="56" t="s">
        <v>951</v>
      </c>
      <c r="O222" s="56" t="s">
        <v>60</v>
      </c>
      <c r="P222" s="56"/>
      <c r="Q222" s="56"/>
      <c r="R222" s="57"/>
      <c r="S222" s="57"/>
      <c r="T222" s="56"/>
      <c r="U222" s="56"/>
      <c r="V222" s="57" t="str">
        <f t="array" ref="V222">IFERROR(INDEX(#REF!,MATCH($Q222,#REF!,0)),"")</f>
        <v/>
      </c>
      <c r="W222" s="57" t="str">
        <f t="array" ref="W222">IFERROR(INDEX(#REF!,MATCH($Q222,#REF!,0)),"")</f>
        <v/>
      </c>
      <c r="X222" s="58" t="str">
        <f t="array" ref="X222">IFERROR(INDEX(#REF!,MATCH($Q222,#REF!,0)),"")</f>
        <v/>
      </c>
      <c r="Y222" s="58" t="str">
        <f t="array" ref="Y222">IFERROR(INDEX(#REF!,MATCH($Q222,#REF!,0)),"")</f>
        <v/>
      </c>
      <c r="Z222" s="58" t="str">
        <f t="array" ref="Z222">IFERROR(INDEX(#REF!,MATCH($Q222,#REF!,0)),"")</f>
        <v/>
      </c>
      <c r="AA222" s="58" t="e">
        <f t="shared" si="6"/>
        <v>#VALUE!</v>
      </c>
      <c r="AB222" s="56"/>
      <c r="AC222" s="56"/>
    </row>
    <row r="223" spans="1:29" ht="15.75" hidden="1" customHeight="1">
      <c r="A223" s="35"/>
      <c r="B223" s="35" t="s">
        <v>861</v>
      </c>
      <c r="C223" s="36" t="s">
        <v>1001</v>
      </c>
      <c r="D223" s="37" t="s">
        <v>991</v>
      </c>
      <c r="E223" s="37">
        <v>2</v>
      </c>
      <c r="F223" s="38">
        <v>26000</v>
      </c>
      <c r="G223" s="39" t="s">
        <v>54</v>
      </c>
      <c r="H223" s="40">
        <v>46235</v>
      </c>
      <c r="I223" s="41" t="s">
        <v>55</v>
      </c>
      <c r="J223" s="41" t="s">
        <v>56</v>
      </c>
      <c r="K223" s="41" t="s">
        <v>83</v>
      </c>
      <c r="L223" s="41" t="s">
        <v>91</v>
      </c>
      <c r="M223" s="42" t="s">
        <v>73</v>
      </c>
      <c r="N223" s="44" t="s">
        <v>884</v>
      </c>
      <c r="O223" s="44" t="s">
        <v>60</v>
      </c>
      <c r="P223" s="44"/>
      <c r="Q223" s="44"/>
      <c r="R223" s="45">
        <f t="array" ref="R223">IFERROR(INDEX('BANCO DE DADOS'!$C$3:$C1631,MATCH(C223,'BANCO DE DADOS'!$B$3:$B1631,0),0),"")</f>
        <v>0</v>
      </c>
      <c r="S223" s="45" t="s">
        <v>1001</v>
      </c>
      <c r="T223" s="44"/>
      <c r="U223" s="44"/>
      <c r="V223" s="45" t="str">
        <f t="array" ref="V223">IFERROR(INDEX(#REF!,MATCH($Q223,#REF!,0)),"")</f>
        <v/>
      </c>
      <c r="W223" s="45" t="str">
        <f t="array" ref="W223">IFERROR(INDEX(#REF!,MATCH($Q223,#REF!,0)),"")</f>
        <v/>
      </c>
      <c r="X223" s="46" t="str">
        <f t="array" ref="X223">IFERROR(INDEX(#REF!,MATCH($Q223,#REF!,0)),"")</f>
        <v/>
      </c>
      <c r="Y223" s="46" t="str">
        <f t="array" ref="Y223">IFERROR(INDEX(#REF!,MATCH($Q223,#REF!,0)),"")</f>
        <v/>
      </c>
      <c r="Z223" s="46" t="str">
        <f t="array" ref="Z223">IFERROR(INDEX(#REF!,MATCH($Q223,#REF!,0)),"")</f>
        <v/>
      </c>
      <c r="AA223" s="46" t="e">
        <f t="shared" si="6"/>
        <v>#VALUE!</v>
      </c>
      <c r="AB223" s="44"/>
      <c r="AC223" s="44"/>
    </row>
    <row r="224" spans="1:29" ht="15.75" hidden="1" customHeight="1">
      <c r="A224" s="47"/>
      <c r="B224" s="47" t="s">
        <v>861</v>
      </c>
      <c r="C224" s="60" t="s">
        <v>973</v>
      </c>
      <c r="D224" s="49"/>
      <c r="E224" s="49"/>
      <c r="F224" s="50">
        <v>25377</v>
      </c>
      <c r="G224" s="51"/>
      <c r="H224" s="52"/>
      <c r="I224" s="53" t="s">
        <v>55</v>
      </c>
      <c r="J224" s="53"/>
      <c r="K224" s="53"/>
      <c r="L224" s="53"/>
      <c r="M224" s="54"/>
      <c r="N224" s="56" t="s">
        <v>884</v>
      </c>
      <c r="O224" s="56" t="s">
        <v>60</v>
      </c>
      <c r="P224" s="56"/>
      <c r="Q224" s="56"/>
      <c r="R224" s="57"/>
      <c r="S224" s="57"/>
      <c r="T224" s="56"/>
      <c r="U224" s="56"/>
      <c r="V224" s="57"/>
      <c r="W224" s="57"/>
      <c r="X224" s="58"/>
      <c r="Y224" s="58"/>
      <c r="Z224" s="58"/>
      <c r="AA224" s="58"/>
      <c r="AB224" s="56"/>
      <c r="AC224" s="56"/>
    </row>
    <row r="225" spans="1:29" ht="15.75" hidden="1" customHeight="1">
      <c r="A225" s="35" t="s">
        <v>1623</v>
      </c>
      <c r="B225" s="35" t="s">
        <v>1476</v>
      </c>
      <c r="C225" s="36" t="s">
        <v>1616</v>
      </c>
      <c r="D225" s="37" t="s">
        <v>53</v>
      </c>
      <c r="E225" s="37">
        <v>25000</v>
      </c>
      <c r="F225" s="38">
        <v>25000</v>
      </c>
      <c r="G225" s="39" t="s">
        <v>54</v>
      </c>
      <c r="H225" s="40">
        <v>46235</v>
      </c>
      <c r="I225" s="41" t="s">
        <v>55</v>
      </c>
      <c r="J225" s="41" t="s">
        <v>56</v>
      </c>
      <c r="K225" s="41" t="s">
        <v>72</v>
      </c>
      <c r="L225" s="41" t="s">
        <v>91</v>
      </c>
      <c r="M225" s="42" t="s">
        <v>109</v>
      </c>
      <c r="N225" s="44" t="s">
        <v>951</v>
      </c>
      <c r="O225" s="44" t="s">
        <v>60</v>
      </c>
      <c r="P225" s="44"/>
      <c r="Q225" s="44"/>
      <c r="R225" s="45"/>
      <c r="S225" s="45" t="s">
        <v>1617</v>
      </c>
      <c r="T225" s="44"/>
      <c r="U225" s="44"/>
      <c r="V225" s="45" t="str">
        <f t="array" ref="V225">IFERROR(INDEX(#REF!,MATCH($Q225,#REF!,0)),"")</f>
        <v/>
      </c>
      <c r="W225" s="45" t="str">
        <f t="array" ref="W225">IFERROR(INDEX(#REF!,MATCH($Q225,#REF!,0)),"")</f>
        <v/>
      </c>
      <c r="X225" s="46" t="str">
        <f t="array" ref="X225">IFERROR(INDEX(#REF!,MATCH($Q225,#REF!,0)),"")</f>
        <v/>
      </c>
      <c r="Y225" s="46" t="str">
        <f t="array" ref="Y225">IFERROR(INDEX(#REF!,MATCH($Q225,#REF!,0)),"")</f>
        <v/>
      </c>
      <c r="Z225" s="46" t="str">
        <f t="array" ref="Z225">IFERROR(INDEX(#REF!,MATCH($Q225,#REF!,0)),"")</f>
        <v/>
      </c>
      <c r="AA225" s="46" t="e">
        <f t="shared" ref="AA225:AA255" si="7">Z225+45</f>
        <v>#VALUE!</v>
      </c>
      <c r="AB225" s="44"/>
      <c r="AC225" s="44"/>
    </row>
    <row r="226" spans="1:29" ht="15.75" hidden="1" customHeight="1">
      <c r="A226" s="47"/>
      <c r="B226" s="47" t="s">
        <v>70</v>
      </c>
      <c r="C226" s="113" t="s">
        <v>1092</v>
      </c>
      <c r="D226" s="49" t="s">
        <v>53</v>
      </c>
      <c r="E226" s="49">
        <v>100</v>
      </c>
      <c r="F226" s="50">
        <v>25000</v>
      </c>
      <c r="G226" s="51" t="s">
        <v>54</v>
      </c>
      <c r="H226" s="52">
        <v>46235</v>
      </c>
      <c r="I226" s="53" t="s">
        <v>55</v>
      </c>
      <c r="J226" s="53" t="s">
        <v>56</v>
      </c>
      <c r="K226" s="53" t="s">
        <v>164</v>
      </c>
      <c r="L226" s="53" t="s">
        <v>91</v>
      </c>
      <c r="M226" s="54" t="s">
        <v>109</v>
      </c>
      <c r="N226" s="56" t="s">
        <v>884</v>
      </c>
      <c r="O226" s="56" t="s">
        <v>60</v>
      </c>
      <c r="P226" s="56"/>
      <c r="Q226" s="56"/>
      <c r="R226" s="57"/>
      <c r="S226" s="57" t="str">
        <f t="array" ref="S226">IFERROR(INDEX('BANCO DE DADOS'!$D$3:$D1631,MATCH(C226,'BANCO DE DADOS'!$B$3:$B1631,0),0),"")</f>
        <v>COMPRA DE EQUIPAMENTOS DE ÁUDIO E COMUNICAÇÃO</v>
      </c>
      <c r="T226" s="56"/>
      <c r="U226" s="56"/>
      <c r="V226" s="57" t="str">
        <f t="array" ref="V226">IFERROR(INDEX(#REF!,MATCH($Q226,#REF!,0)),"")</f>
        <v/>
      </c>
      <c r="W226" s="57" t="str">
        <f t="array" ref="W226">IFERROR(INDEX(#REF!,MATCH($Q226,#REF!,0)),"")</f>
        <v/>
      </c>
      <c r="X226" s="58" t="str">
        <f t="array" ref="X226">IFERROR(INDEX(#REF!,MATCH($Q226,#REF!,0)),"")</f>
        <v/>
      </c>
      <c r="Y226" s="58" t="str">
        <f t="array" ref="Y226">IFERROR(INDEX(#REF!,MATCH($Q226,#REF!,0)),"")</f>
        <v/>
      </c>
      <c r="Z226" s="58" t="str">
        <f t="array" ref="Z226">IFERROR(INDEX(#REF!,MATCH($Q226,#REF!,0)),"")</f>
        <v/>
      </c>
      <c r="AA226" s="58" t="e">
        <f t="shared" si="7"/>
        <v>#VALUE!</v>
      </c>
      <c r="AB226" s="56"/>
      <c r="AC226" s="56"/>
    </row>
    <row r="227" spans="1:29" ht="15.75" customHeight="1">
      <c r="A227" s="35"/>
      <c r="B227" s="35" t="s">
        <v>2693</v>
      </c>
      <c r="C227" s="36"/>
      <c r="D227" s="37"/>
      <c r="E227" s="37"/>
      <c r="F227" s="38">
        <v>32869</v>
      </c>
      <c r="G227" s="39"/>
      <c r="H227" s="40"/>
      <c r="I227" s="41"/>
      <c r="J227" s="41"/>
      <c r="K227" s="41"/>
      <c r="L227" s="41"/>
      <c r="M227" s="42"/>
      <c r="N227" s="44" t="s">
        <v>21</v>
      </c>
      <c r="O227" s="44"/>
      <c r="P227" s="44"/>
      <c r="Q227" s="44"/>
      <c r="R227" s="45" t="s">
        <v>562</v>
      </c>
      <c r="S227" s="45" t="s">
        <v>1792</v>
      </c>
      <c r="T227" s="44"/>
      <c r="U227" s="44"/>
      <c r="V227" s="45" t="str">
        <f t="array" ref="V227">IFERROR(INDEX(#REF!,MATCH($Q227,#REF!,0)),"")</f>
        <v/>
      </c>
      <c r="W227" s="45" t="str">
        <f t="array" ref="W227">IFERROR(INDEX(#REF!,MATCH($Q227,#REF!,0)),"")</f>
        <v/>
      </c>
      <c r="X227" s="46" t="str">
        <f t="array" ref="X227">IFERROR(INDEX(#REF!,MATCH($Q227,#REF!,0)),"")</f>
        <v/>
      </c>
      <c r="Y227" s="46" t="str">
        <f t="array" ref="Y227">IFERROR(INDEX(#REF!,MATCH($Q227,#REF!,0)),"")</f>
        <v/>
      </c>
      <c r="Z227" s="46" t="str">
        <f t="array" ref="Z227">IFERROR(INDEX(#REF!,MATCH($Q227,#REF!,0)),"")</f>
        <v/>
      </c>
      <c r="AA227" s="46" t="e">
        <f t="shared" si="7"/>
        <v>#VALUE!</v>
      </c>
      <c r="AB227" s="44"/>
      <c r="AC227" s="44"/>
    </row>
    <row r="228" spans="1:29" ht="15.75" hidden="1" customHeight="1">
      <c r="A228" s="47"/>
      <c r="B228" s="47" t="s">
        <v>861</v>
      </c>
      <c r="C228" s="60" t="s">
        <v>1003</v>
      </c>
      <c r="D228" s="49" t="s">
        <v>991</v>
      </c>
      <c r="E228" s="49">
        <v>1</v>
      </c>
      <c r="F228" s="50">
        <v>25000</v>
      </c>
      <c r="G228" s="51" t="s">
        <v>54</v>
      </c>
      <c r="H228" s="52">
        <v>46235</v>
      </c>
      <c r="I228" s="53" t="s">
        <v>55</v>
      </c>
      <c r="J228" s="53" t="s">
        <v>56</v>
      </c>
      <c r="K228" s="53" t="s">
        <v>83</v>
      </c>
      <c r="L228" s="53" t="s">
        <v>91</v>
      </c>
      <c r="M228" s="54" t="s">
        <v>2517</v>
      </c>
      <c r="N228" s="56" t="s">
        <v>884</v>
      </c>
      <c r="O228" s="56" t="s">
        <v>60</v>
      </c>
      <c r="P228" s="56"/>
      <c r="Q228" s="56"/>
      <c r="R228" s="57">
        <f t="array" ref="R228">IFERROR(INDEX('BANCO DE DADOS'!$C$3:$C1631,MATCH(C228,'BANCO DE DADOS'!$B$3:$B1631,0),0),"")</f>
        <v>0</v>
      </c>
      <c r="S228" s="57" t="s">
        <v>1003</v>
      </c>
      <c r="T228" s="56"/>
      <c r="U228" s="56"/>
      <c r="V228" s="57" t="str">
        <f t="array" ref="V228">IFERROR(INDEX(#REF!,MATCH($Q228,#REF!,0)),"")</f>
        <v/>
      </c>
      <c r="W228" s="57" t="str">
        <f t="array" ref="W228">IFERROR(INDEX(#REF!,MATCH($Q228,#REF!,0)),"")</f>
        <v/>
      </c>
      <c r="X228" s="58" t="str">
        <f t="array" ref="X228">IFERROR(INDEX(#REF!,MATCH($Q228,#REF!,0)),"")</f>
        <v/>
      </c>
      <c r="Y228" s="58" t="str">
        <f t="array" ref="Y228">IFERROR(INDEX(#REF!,MATCH($Q228,#REF!,0)),"")</f>
        <v/>
      </c>
      <c r="Z228" s="58" t="str">
        <f t="array" ref="Z228">IFERROR(INDEX(#REF!,MATCH($Q228,#REF!,0)),"")</f>
        <v/>
      </c>
      <c r="AA228" s="58" t="e">
        <f t="shared" si="7"/>
        <v>#VALUE!</v>
      </c>
      <c r="AB228" s="56"/>
      <c r="AC228" s="56"/>
    </row>
    <row r="229" spans="1:29" ht="15.75" hidden="1" customHeight="1">
      <c r="A229" s="35"/>
      <c r="B229" s="35" t="s">
        <v>1407</v>
      </c>
      <c r="C229" s="36" t="s">
        <v>1481</v>
      </c>
      <c r="D229" s="37" t="s">
        <v>53</v>
      </c>
      <c r="E229" s="37">
        <v>1</v>
      </c>
      <c r="F229" s="38">
        <v>25000</v>
      </c>
      <c r="G229" s="39" t="s">
        <v>54</v>
      </c>
      <c r="H229" s="40">
        <v>46235</v>
      </c>
      <c r="I229" s="41" t="s">
        <v>55</v>
      </c>
      <c r="J229" s="41" t="s">
        <v>56</v>
      </c>
      <c r="K229" s="41" t="s">
        <v>164</v>
      </c>
      <c r="L229" s="41" t="s">
        <v>91</v>
      </c>
      <c r="M229" s="42" t="s">
        <v>148</v>
      </c>
      <c r="N229" s="44" t="s">
        <v>884</v>
      </c>
      <c r="O229" s="44" t="s">
        <v>60</v>
      </c>
      <c r="P229" s="44"/>
      <c r="Q229" s="44"/>
      <c r="R229" s="45" t="s">
        <v>1482</v>
      </c>
      <c r="S229" s="45" t="s">
        <v>1483</v>
      </c>
      <c r="T229" s="44"/>
      <c r="U229" s="44"/>
      <c r="V229" s="45" t="str">
        <f t="array" ref="V229">IFERROR(INDEX(#REF!,MATCH($Q229,#REF!,0)),"")</f>
        <v/>
      </c>
      <c r="W229" s="45" t="str">
        <f t="array" ref="W229">IFERROR(INDEX(#REF!,MATCH($Q229,#REF!,0)),"")</f>
        <v/>
      </c>
      <c r="X229" s="46" t="str">
        <f t="array" ref="X229">IFERROR(INDEX(#REF!,MATCH($Q229,#REF!,0)),"")</f>
        <v/>
      </c>
      <c r="Y229" s="46" t="str">
        <f t="array" ref="Y229">IFERROR(INDEX(#REF!,MATCH($Q229,#REF!,0)),"")</f>
        <v/>
      </c>
      <c r="Z229" s="46" t="str">
        <f t="array" ref="Z229">IFERROR(INDEX(#REF!,MATCH($Q229,#REF!,0)),"")</f>
        <v/>
      </c>
      <c r="AA229" s="46" t="e">
        <f t="shared" si="7"/>
        <v>#VALUE!</v>
      </c>
      <c r="AB229" s="44"/>
      <c r="AC229" s="44"/>
    </row>
    <row r="230" spans="1:29" ht="15.75" hidden="1" customHeight="1">
      <c r="A230" s="47" t="s">
        <v>2719</v>
      </c>
      <c r="B230" s="47" t="s">
        <v>51</v>
      </c>
      <c r="C230" s="60" t="s">
        <v>227</v>
      </c>
      <c r="D230" s="49" t="s">
        <v>53</v>
      </c>
      <c r="E230" s="200">
        <v>35</v>
      </c>
      <c r="F230" s="50">
        <v>24500</v>
      </c>
      <c r="G230" s="51" t="s">
        <v>54</v>
      </c>
      <c r="H230" s="52">
        <v>46235</v>
      </c>
      <c r="I230" s="53" t="s">
        <v>55</v>
      </c>
      <c r="J230" s="53" t="s">
        <v>56</v>
      </c>
      <c r="K230" s="53" t="s">
        <v>164</v>
      </c>
      <c r="L230" s="53" t="s">
        <v>58</v>
      </c>
      <c r="M230" s="54" t="s">
        <v>2517</v>
      </c>
      <c r="N230" s="56" t="s">
        <v>21</v>
      </c>
      <c r="O230" s="56" t="s">
        <v>60</v>
      </c>
      <c r="P230" s="56"/>
      <c r="Q230" s="56"/>
      <c r="R230" s="57" t="s">
        <v>228</v>
      </c>
      <c r="S230" s="57" t="s">
        <v>229</v>
      </c>
      <c r="T230" s="56"/>
      <c r="U230" s="56"/>
      <c r="V230" s="57" t="str">
        <f t="array" ref="V230">IFERROR(INDEX(#REF!,MATCH($Q230,#REF!,0)),"")</f>
        <v/>
      </c>
      <c r="W230" s="57" t="str">
        <f t="array" ref="W230">IFERROR(INDEX(#REF!,MATCH($Q230,#REF!,0)),"")</f>
        <v/>
      </c>
      <c r="X230" s="58" t="str">
        <f t="array" ref="X230">IFERROR(INDEX(#REF!,MATCH($Q230,#REF!,0)),"")</f>
        <v/>
      </c>
      <c r="Y230" s="58" t="str">
        <f t="array" ref="Y230">IFERROR(INDEX(#REF!,MATCH($Q230,#REF!,0)),"")</f>
        <v/>
      </c>
      <c r="Z230" s="58" t="str">
        <f t="array" ref="Z230">IFERROR(INDEX(#REF!,MATCH($Q230,#REF!,0)),"")</f>
        <v/>
      </c>
      <c r="AA230" s="58" t="e">
        <f t="shared" si="7"/>
        <v>#VALUE!</v>
      </c>
      <c r="AB230" s="56"/>
      <c r="AC230" s="56"/>
    </row>
    <row r="231" spans="1:29" ht="15.75" hidden="1" customHeight="1">
      <c r="A231" s="35"/>
      <c r="B231" s="35" t="s">
        <v>51</v>
      </c>
      <c r="C231" s="36" t="s">
        <v>1094</v>
      </c>
      <c r="D231" s="37" t="s">
        <v>53</v>
      </c>
      <c r="E231" s="37">
        <v>40</v>
      </c>
      <c r="F231" s="38">
        <v>24000</v>
      </c>
      <c r="G231" s="39" t="s">
        <v>54</v>
      </c>
      <c r="H231" s="40">
        <v>46235</v>
      </c>
      <c r="I231" s="41" t="s">
        <v>55</v>
      </c>
      <c r="J231" s="41" t="s">
        <v>56</v>
      </c>
      <c r="K231" s="41" t="s">
        <v>164</v>
      </c>
      <c r="L231" s="41" t="s">
        <v>91</v>
      </c>
      <c r="M231" s="42" t="s">
        <v>2534</v>
      </c>
      <c r="N231" s="44" t="s">
        <v>884</v>
      </c>
      <c r="O231" s="44" t="s">
        <v>60</v>
      </c>
      <c r="P231" s="44"/>
      <c r="Q231" s="44"/>
      <c r="R231" s="45" t="s">
        <v>331</v>
      </c>
      <c r="S231" s="45" t="s">
        <v>1095</v>
      </c>
      <c r="T231" s="44"/>
      <c r="U231" s="44"/>
      <c r="V231" s="45" t="str">
        <f t="array" ref="V231">IFERROR(INDEX(#REF!,MATCH($Q231,#REF!,0)),"")</f>
        <v/>
      </c>
      <c r="W231" s="45" t="str">
        <f t="array" ref="W231">IFERROR(INDEX(#REF!,MATCH($Q231,#REF!,0)),"")</f>
        <v/>
      </c>
      <c r="X231" s="46" t="str">
        <f t="array" ref="X231">IFERROR(INDEX(#REF!,MATCH($Q231,#REF!,0)),"")</f>
        <v/>
      </c>
      <c r="Y231" s="46" t="str">
        <f t="array" ref="Y231">IFERROR(INDEX(#REF!,MATCH($Q231,#REF!,0)),"")</f>
        <v/>
      </c>
      <c r="Z231" s="46" t="str">
        <f t="array" ref="Z231">IFERROR(INDEX(#REF!,MATCH($Q231,#REF!,0)),"")</f>
        <v/>
      </c>
      <c r="AA231" s="46" t="e">
        <f t="shared" si="7"/>
        <v>#VALUE!</v>
      </c>
      <c r="AB231" s="44"/>
      <c r="AC231" s="44"/>
    </row>
    <row r="232" spans="1:29" ht="15.75" customHeight="1">
      <c r="A232" s="47"/>
      <c r="B232" s="47" t="s">
        <v>2693</v>
      </c>
      <c r="C232" s="60"/>
      <c r="D232" s="49"/>
      <c r="E232" s="49"/>
      <c r="F232" s="50">
        <v>20500</v>
      </c>
      <c r="G232" s="51"/>
      <c r="H232" s="52"/>
      <c r="I232" s="53"/>
      <c r="J232" s="53"/>
      <c r="K232" s="53"/>
      <c r="L232" s="53"/>
      <c r="M232" s="54"/>
      <c r="N232" s="56" t="s">
        <v>21</v>
      </c>
      <c r="O232" s="56"/>
      <c r="P232" s="56"/>
      <c r="Q232" s="56"/>
      <c r="R232" s="57" t="s">
        <v>562</v>
      </c>
      <c r="S232" s="57" t="s">
        <v>808</v>
      </c>
      <c r="T232" s="56"/>
      <c r="U232" s="56"/>
      <c r="V232" s="57" t="str">
        <f t="array" ref="V232">IFERROR(INDEX(#REF!,MATCH($Q232,#REF!,0)),"")</f>
        <v/>
      </c>
      <c r="W232" s="57" t="str">
        <f t="array" ref="W232">IFERROR(INDEX(#REF!,MATCH($Q232,#REF!,0)),"")</f>
        <v/>
      </c>
      <c r="X232" s="58" t="str">
        <f t="array" ref="X232">IFERROR(INDEX(#REF!,MATCH($Q232,#REF!,0)),"")</f>
        <v/>
      </c>
      <c r="Y232" s="58" t="str">
        <f t="array" ref="Y232">IFERROR(INDEX(#REF!,MATCH($Q232,#REF!,0)),"")</f>
        <v/>
      </c>
      <c r="Z232" s="58" t="str">
        <f t="array" ref="Z232">IFERROR(INDEX(#REF!,MATCH($Q232,#REF!,0)),"")</f>
        <v/>
      </c>
      <c r="AA232" s="58" t="e">
        <f t="shared" si="7"/>
        <v>#VALUE!</v>
      </c>
      <c r="AB232" s="56"/>
      <c r="AC232" s="56"/>
    </row>
    <row r="233" spans="1:29" ht="15.75" hidden="1" customHeight="1">
      <c r="A233" s="35" t="s">
        <v>1785</v>
      </c>
      <c r="B233" s="35" t="s">
        <v>51</v>
      </c>
      <c r="C233" s="36" t="s">
        <v>2546</v>
      </c>
      <c r="D233" s="37" t="s">
        <v>53</v>
      </c>
      <c r="E233" s="37">
        <v>4</v>
      </c>
      <c r="F233" s="38">
        <v>24000</v>
      </c>
      <c r="G233" s="39" t="s">
        <v>54</v>
      </c>
      <c r="H233" s="40">
        <v>46235</v>
      </c>
      <c r="I233" s="41" t="s">
        <v>55</v>
      </c>
      <c r="J233" s="41" t="s">
        <v>56</v>
      </c>
      <c r="K233" s="41" t="s">
        <v>164</v>
      </c>
      <c r="L233" s="41" t="s">
        <v>91</v>
      </c>
      <c r="M233" s="42" t="s">
        <v>2517</v>
      </c>
      <c r="N233" s="44" t="s">
        <v>951</v>
      </c>
      <c r="O233" s="44" t="s">
        <v>2452</v>
      </c>
      <c r="P233" s="44"/>
      <c r="Q233" s="44"/>
      <c r="R233" s="45"/>
      <c r="S233" s="45" t="s">
        <v>2546</v>
      </c>
      <c r="T233" s="44"/>
      <c r="U233" s="44"/>
      <c r="V233" s="45" t="str">
        <f t="array" ref="V233">IFERROR(INDEX(#REF!,MATCH($Q233,#REF!,0)),"")</f>
        <v/>
      </c>
      <c r="W233" s="45" t="str">
        <f t="array" ref="W233">IFERROR(INDEX(#REF!,MATCH($Q233,#REF!,0)),"")</f>
        <v/>
      </c>
      <c r="X233" s="46" t="str">
        <f t="array" ref="X233">IFERROR(INDEX(#REF!,MATCH($Q233,#REF!,0)),"")</f>
        <v/>
      </c>
      <c r="Y233" s="46" t="str">
        <f t="array" ref="Y233">IFERROR(INDEX(#REF!,MATCH($Q233,#REF!,0)),"")</f>
        <v/>
      </c>
      <c r="Z233" s="46" t="str">
        <f t="array" ref="Z233">IFERROR(INDEX(#REF!,MATCH($Q233,#REF!,0)),"")</f>
        <v/>
      </c>
      <c r="AA233" s="46" t="e">
        <f t="shared" si="7"/>
        <v>#VALUE!</v>
      </c>
      <c r="AB233" s="44"/>
      <c r="AC233" s="44"/>
    </row>
    <row r="234" spans="1:29" ht="15.75" hidden="1" customHeight="1">
      <c r="A234" s="47"/>
      <c r="B234" s="47" t="s">
        <v>51</v>
      </c>
      <c r="C234" s="60" t="s">
        <v>351</v>
      </c>
      <c r="D234" s="49" t="s">
        <v>53</v>
      </c>
      <c r="E234" s="49">
        <v>20</v>
      </c>
      <c r="F234" s="50">
        <v>24000</v>
      </c>
      <c r="G234" s="51" t="s">
        <v>54</v>
      </c>
      <c r="H234" s="52">
        <v>46235</v>
      </c>
      <c r="I234" s="53" t="s">
        <v>55</v>
      </c>
      <c r="J234" s="53" t="s">
        <v>56</v>
      </c>
      <c r="K234" s="53" t="s">
        <v>164</v>
      </c>
      <c r="L234" s="53" t="s">
        <v>58</v>
      </c>
      <c r="M234" s="54" t="s">
        <v>2498</v>
      </c>
      <c r="N234" s="56" t="s">
        <v>884</v>
      </c>
      <c r="O234" s="56" t="s">
        <v>60</v>
      </c>
      <c r="P234" s="56"/>
      <c r="Q234" s="56"/>
      <c r="R234" s="57" t="s">
        <v>331</v>
      </c>
      <c r="S234" s="57" t="s">
        <v>352</v>
      </c>
      <c r="T234" s="56"/>
      <c r="U234" s="56"/>
      <c r="V234" s="57" t="str">
        <f t="array" ref="V234">IFERROR(INDEX(#REF!,MATCH($Q234,#REF!,0)),"")</f>
        <v/>
      </c>
      <c r="W234" s="57" t="str">
        <f t="array" ref="W234">IFERROR(INDEX(#REF!,MATCH($Q234,#REF!,0)),"")</f>
        <v/>
      </c>
      <c r="X234" s="58" t="str">
        <f t="array" ref="X234">IFERROR(INDEX(#REF!,MATCH($Q234,#REF!,0)),"")</f>
        <v/>
      </c>
      <c r="Y234" s="58" t="str">
        <f t="array" ref="Y234">IFERROR(INDEX(#REF!,MATCH($Q234,#REF!,0)),"")</f>
        <v/>
      </c>
      <c r="Z234" s="58" t="str">
        <f t="array" ref="Z234">IFERROR(INDEX(#REF!,MATCH($Q234,#REF!,0)),"")</f>
        <v/>
      </c>
      <c r="AA234" s="58" t="e">
        <f t="shared" si="7"/>
        <v>#VALUE!</v>
      </c>
      <c r="AB234" s="56"/>
      <c r="AC234" s="56"/>
    </row>
    <row r="235" spans="1:29" ht="15.75" hidden="1" customHeight="1">
      <c r="A235" s="35" t="s">
        <v>2691</v>
      </c>
      <c r="B235" s="35" t="s">
        <v>51</v>
      </c>
      <c r="C235" s="107" t="s">
        <v>1489</v>
      </c>
      <c r="D235" s="37" t="s">
        <v>53</v>
      </c>
      <c r="E235" s="37">
        <v>1</v>
      </c>
      <c r="F235" s="38">
        <v>23418</v>
      </c>
      <c r="G235" s="39" t="s">
        <v>54</v>
      </c>
      <c r="H235" s="40"/>
      <c r="I235" s="41" t="s">
        <v>101</v>
      </c>
      <c r="J235" s="41"/>
      <c r="K235" s="41"/>
      <c r="L235" s="41"/>
      <c r="M235" s="42"/>
      <c r="N235" s="44" t="s">
        <v>951</v>
      </c>
      <c r="O235" s="183" t="s">
        <v>60</v>
      </c>
      <c r="P235" s="44"/>
      <c r="Q235" s="44"/>
      <c r="R235" s="45"/>
      <c r="S235" s="45"/>
      <c r="T235" s="44"/>
      <c r="U235" s="44"/>
      <c r="V235" s="45" t="str">
        <f t="array" ref="V235">IFERROR(INDEX(#REF!,MATCH($Q235,#REF!,0)),"")</f>
        <v/>
      </c>
      <c r="W235" s="45" t="str">
        <f t="array" ref="W235">IFERROR(INDEX(#REF!,MATCH($Q235,#REF!,0)),"")</f>
        <v/>
      </c>
      <c r="X235" s="46" t="str">
        <f t="array" ref="X235">IFERROR(INDEX(#REF!,MATCH($Q235,#REF!,0)),"")</f>
        <v/>
      </c>
      <c r="Y235" s="46" t="str">
        <f t="array" ref="Y235">IFERROR(INDEX(#REF!,MATCH($Q235,#REF!,0)),"")</f>
        <v/>
      </c>
      <c r="Z235" s="46" t="str">
        <f t="array" ref="Z235">IFERROR(INDEX(#REF!,MATCH($Q235,#REF!,0)),"")</f>
        <v/>
      </c>
      <c r="AA235" s="46" t="e">
        <f t="shared" si="7"/>
        <v>#VALUE!</v>
      </c>
      <c r="AB235" s="44"/>
      <c r="AC235" s="44"/>
    </row>
    <row r="236" spans="1:29" ht="15.75" hidden="1" customHeight="1">
      <c r="A236" s="47" t="s">
        <v>2720</v>
      </c>
      <c r="B236" s="47" t="s">
        <v>1049</v>
      </c>
      <c r="C236" s="60" t="s">
        <v>1778</v>
      </c>
      <c r="D236" s="49" t="s">
        <v>53</v>
      </c>
      <c r="E236" s="49">
        <v>450</v>
      </c>
      <c r="F236" s="50">
        <v>22500</v>
      </c>
      <c r="G236" s="51" t="s">
        <v>54</v>
      </c>
      <c r="H236" s="52">
        <v>46235</v>
      </c>
      <c r="I236" s="53" t="s">
        <v>55</v>
      </c>
      <c r="J236" s="53" t="s">
        <v>56</v>
      </c>
      <c r="K236" s="53" t="s">
        <v>164</v>
      </c>
      <c r="L236" s="53" t="s">
        <v>58</v>
      </c>
      <c r="M236" s="54" t="s">
        <v>2534</v>
      </c>
      <c r="N236" s="56" t="s">
        <v>951</v>
      </c>
      <c r="O236" s="56" t="s">
        <v>60</v>
      </c>
      <c r="P236" s="56"/>
      <c r="Q236" s="56"/>
      <c r="R236" s="57" t="s">
        <v>1779</v>
      </c>
      <c r="S236" s="57" t="s">
        <v>1780</v>
      </c>
      <c r="T236" s="56"/>
      <c r="U236" s="56"/>
      <c r="V236" s="57" t="str">
        <f t="array" ref="V236">IFERROR(INDEX(#REF!,MATCH($Q236,#REF!,0)),"")</f>
        <v/>
      </c>
      <c r="W236" s="57" t="str">
        <f t="array" ref="W236">IFERROR(INDEX(#REF!,MATCH($Q236,#REF!,0)),"")</f>
        <v/>
      </c>
      <c r="X236" s="58" t="str">
        <f t="array" ref="X236">IFERROR(INDEX(#REF!,MATCH($Q236,#REF!,0)),"")</f>
        <v/>
      </c>
      <c r="Y236" s="58" t="str">
        <f t="array" ref="Y236">IFERROR(INDEX(#REF!,MATCH($Q236,#REF!,0)),"")</f>
        <v/>
      </c>
      <c r="Z236" s="58" t="str">
        <f t="array" ref="Z236">IFERROR(INDEX(#REF!,MATCH($Q236,#REF!,0)),"")</f>
        <v/>
      </c>
      <c r="AA236" s="58" t="e">
        <f t="shared" si="7"/>
        <v>#VALUE!</v>
      </c>
      <c r="AB236" s="56"/>
      <c r="AC236" s="56"/>
    </row>
    <row r="237" spans="1:29" ht="15.75" hidden="1" customHeight="1">
      <c r="A237" s="35"/>
      <c r="B237" s="35" t="s">
        <v>51</v>
      </c>
      <c r="C237" s="36" t="s">
        <v>1098</v>
      </c>
      <c r="D237" s="37" t="s">
        <v>53</v>
      </c>
      <c r="E237" s="37">
        <v>25</v>
      </c>
      <c r="F237" s="38">
        <v>22500</v>
      </c>
      <c r="G237" s="39" t="s">
        <v>54</v>
      </c>
      <c r="H237" s="40">
        <v>46235</v>
      </c>
      <c r="I237" s="41" t="s">
        <v>55</v>
      </c>
      <c r="J237" s="41" t="s">
        <v>56</v>
      </c>
      <c r="K237" s="41" t="s">
        <v>164</v>
      </c>
      <c r="L237" s="41" t="s">
        <v>91</v>
      </c>
      <c r="M237" s="42" t="s">
        <v>2486</v>
      </c>
      <c r="N237" s="44" t="s">
        <v>884</v>
      </c>
      <c r="O237" s="44" t="s">
        <v>60</v>
      </c>
      <c r="P237" s="44"/>
      <c r="Q237" s="44"/>
      <c r="R237" s="45"/>
      <c r="S237" s="45" t="s">
        <v>229</v>
      </c>
      <c r="T237" s="44"/>
      <c r="U237" s="44"/>
      <c r="V237" s="45" t="str">
        <f t="array" ref="V237">IFERROR(INDEX(#REF!,MATCH($Q237,#REF!,0)),"")</f>
        <v/>
      </c>
      <c r="W237" s="45" t="str">
        <f t="array" ref="W237">IFERROR(INDEX(#REF!,MATCH($Q237,#REF!,0)),"")</f>
        <v/>
      </c>
      <c r="X237" s="46" t="str">
        <f t="array" ref="X237">IFERROR(INDEX(#REF!,MATCH($Q237,#REF!,0)),"")</f>
        <v/>
      </c>
      <c r="Y237" s="46" t="str">
        <f t="array" ref="Y237">IFERROR(INDEX(#REF!,MATCH($Q237,#REF!,0)),"")</f>
        <v/>
      </c>
      <c r="Z237" s="46" t="str">
        <f t="array" ref="Z237">IFERROR(INDEX(#REF!,MATCH($Q237,#REF!,0)),"")</f>
        <v/>
      </c>
      <c r="AA237" s="46" t="e">
        <f t="shared" si="7"/>
        <v>#VALUE!</v>
      </c>
      <c r="AB237" s="44"/>
      <c r="AC237" s="44"/>
    </row>
    <row r="238" spans="1:29" ht="15.75" hidden="1" customHeight="1">
      <c r="A238" s="47" t="s">
        <v>2721</v>
      </c>
      <c r="B238" s="47" t="s">
        <v>1049</v>
      </c>
      <c r="C238" s="60" t="s">
        <v>1782</v>
      </c>
      <c r="D238" s="49" t="s">
        <v>1783</v>
      </c>
      <c r="E238" s="49">
        <v>200</v>
      </c>
      <c r="F238" s="50">
        <v>22000</v>
      </c>
      <c r="G238" s="51" t="s">
        <v>54</v>
      </c>
      <c r="H238" s="52">
        <v>46266</v>
      </c>
      <c r="I238" s="53" t="s">
        <v>55</v>
      </c>
      <c r="J238" s="53" t="s">
        <v>56</v>
      </c>
      <c r="K238" s="53" t="s">
        <v>164</v>
      </c>
      <c r="L238" s="53" t="s">
        <v>58</v>
      </c>
      <c r="M238" s="54" t="s">
        <v>2498</v>
      </c>
      <c r="N238" s="56" t="s">
        <v>951</v>
      </c>
      <c r="O238" s="56" t="s">
        <v>60</v>
      </c>
      <c r="P238" s="56"/>
      <c r="Q238" s="56"/>
      <c r="R238" s="57" t="s">
        <v>1755</v>
      </c>
      <c r="S238" s="57" t="s">
        <v>1784</v>
      </c>
      <c r="T238" s="56"/>
      <c r="U238" s="56"/>
      <c r="V238" s="57" t="str">
        <f t="array" ref="V238">IFERROR(INDEX(#REF!,MATCH($Q238,#REF!,0)),"")</f>
        <v/>
      </c>
      <c r="W238" s="57" t="str">
        <f t="array" ref="W238">IFERROR(INDEX(#REF!,MATCH($Q238,#REF!,0)),"")</f>
        <v/>
      </c>
      <c r="X238" s="58" t="str">
        <f t="array" ref="X238">IFERROR(INDEX(#REF!,MATCH($Q238,#REF!,0)),"")</f>
        <v/>
      </c>
      <c r="Y238" s="58" t="str">
        <f t="array" ref="Y238">IFERROR(INDEX(#REF!,MATCH($Q238,#REF!,0)),"")</f>
        <v/>
      </c>
      <c r="Z238" s="58" t="str">
        <f t="array" ref="Z238">IFERROR(INDEX(#REF!,MATCH($Q238,#REF!,0)),"")</f>
        <v/>
      </c>
      <c r="AA238" s="58" t="e">
        <f t="shared" si="7"/>
        <v>#VALUE!</v>
      </c>
      <c r="AB238" s="56"/>
      <c r="AC238" s="56"/>
    </row>
    <row r="239" spans="1:29" ht="15.75" hidden="1" customHeight="1">
      <c r="A239" s="167"/>
      <c r="B239" s="167" t="s">
        <v>848</v>
      </c>
      <c r="C239" s="168" t="s">
        <v>906</v>
      </c>
      <c r="D239" s="176" t="s">
        <v>53</v>
      </c>
      <c r="E239" s="176">
        <v>2</v>
      </c>
      <c r="F239" s="177">
        <v>22000</v>
      </c>
      <c r="G239" s="178" t="s">
        <v>54</v>
      </c>
      <c r="H239" s="179">
        <v>46235</v>
      </c>
      <c r="I239" s="180" t="s">
        <v>101</v>
      </c>
      <c r="J239" s="180" t="s">
        <v>56</v>
      </c>
      <c r="K239" s="180" t="s">
        <v>858</v>
      </c>
      <c r="L239" s="180" t="s">
        <v>91</v>
      </c>
      <c r="M239" s="181" t="s">
        <v>2451</v>
      </c>
      <c r="N239" s="175" t="s">
        <v>884</v>
      </c>
      <c r="O239" s="44" t="s">
        <v>60</v>
      </c>
      <c r="P239" s="44"/>
      <c r="Q239" s="44"/>
      <c r="R239" s="45" t="str">
        <f t="array" ref="R239">IFERROR(INDEX('BANCO DE DADOS'!$C$3:$C1631,MATCH(C239,'BANCO DE DADOS'!$B$3:$B1631,0),0),"")</f>
        <v>DOP</v>
      </c>
      <c r="S239" s="45" t="str">
        <f t="array" ref="S239">IFERROR(INDEX('BANCO DE DADOS'!$D$3:$D1631,MATCH(C239,'BANCO DE DADOS'!$B$3:$B1631,0),0),"")</f>
        <v>COMPRA DE GERADORES</v>
      </c>
      <c r="T239" s="44"/>
      <c r="U239" s="44"/>
      <c r="V239" s="45" t="str">
        <f t="array" ref="V239">IFERROR(INDEX(#REF!,MATCH($Q239,#REF!,0)),"")</f>
        <v/>
      </c>
      <c r="W239" s="45" t="str">
        <f t="array" ref="W239">IFERROR(INDEX(#REF!,MATCH($Q239,#REF!,0)),"")</f>
        <v/>
      </c>
      <c r="X239" s="46" t="str">
        <f t="array" ref="X239">IFERROR(INDEX(#REF!,MATCH($Q239,#REF!,0)),"")</f>
        <v/>
      </c>
      <c r="Y239" s="46" t="str">
        <f t="array" ref="Y239">IFERROR(INDEX(#REF!,MATCH($Q239,#REF!,0)),"")</f>
        <v/>
      </c>
      <c r="Z239" s="46" t="str">
        <f t="array" ref="Z239">IFERROR(INDEX(#REF!,MATCH($Q239,#REF!,0)),"")</f>
        <v/>
      </c>
      <c r="AA239" s="46" t="e">
        <f t="shared" si="7"/>
        <v>#VALUE!</v>
      </c>
      <c r="AB239" s="44"/>
      <c r="AC239" s="44"/>
    </row>
    <row r="240" spans="1:29" ht="15.75" hidden="1" customHeight="1">
      <c r="A240" s="47"/>
      <c r="B240" s="47" t="s">
        <v>93</v>
      </c>
      <c r="C240" s="60" t="s">
        <v>1656</v>
      </c>
      <c r="D240" s="49" t="s">
        <v>53</v>
      </c>
      <c r="E240" s="49"/>
      <c r="F240" s="50">
        <v>21625.25</v>
      </c>
      <c r="G240" s="51" t="s">
        <v>54</v>
      </c>
      <c r="H240" s="52"/>
      <c r="I240" s="53" t="s">
        <v>55</v>
      </c>
      <c r="J240" s="53"/>
      <c r="K240" s="53"/>
      <c r="L240" s="53"/>
      <c r="M240" s="54"/>
      <c r="N240" s="56" t="s">
        <v>951</v>
      </c>
      <c r="O240" s="56" t="s">
        <v>60</v>
      </c>
      <c r="P240" s="56"/>
      <c r="Q240" s="56"/>
      <c r="R240" s="57"/>
      <c r="S240" s="57" t="s">
        <v>1658</v>
      </c>
      <c r="T240" s="56"/>
      <c r="U240" s="56"/>
      <c r="V240" s="57" t="str">
        <f t="array" ref="V240">IFERROR(INDEX(#REF!,MATCH($Q240,#REF!,0)),"")</f>
        <v/>
      </c>
      <c r="W240" s="57" t="str">
        <f t="array" ref="W240">IFERROR(INDEX(#REF!,MATCH($Q240,#REF!,0)),"")</f>
        <v/>
      </c>
      <c r="X240" s="58" t="str">
        <f t="array" ref="X240">IFERROR(INDEX(#REF!,MATCH($Q240,#REF!,0)),"")</f>
        <v/>
      </c>
      <c r="Y240" s="58" t="str">
        <f t="array" ref="Y240">IFERROR(INDEX(#REF!,MATCH($Q240,#REF!,0)),"")</f>
        <v/>
      </c>
      <c r="Z240" s="58" t="str">
        <f t="array" ref="Z240">IFERROR(INDEX(#REF!,MATCH($Q240,#REF!,0)),"")</f>
        <v/>
      </c>
      <c r="AA240" s="58" t="e">
        <f t="shared" si="7"/>
        <v>#VALUE!</v>
      </c>
      <c r="AB240" s="56"/>
      <c r="AC240" s="56"/>
    </row>
    <row r="241" spans="1:29" ht="15.75" hidden="1" customHeight="1">
      <c r="A241" s="35" t="s">
        <v>784</v>
      </c>
      <c r="B241" s="35" t="s">
        <v>145</v>
      </c>
      <c r="C241" s="36" t="s">
        <v>231</v>
      </c>
      <c r="D241" s="37" t="s">
        <v>53</v>
      </c>
      <c r="E241" s="37">
        <v>480</v>
      </c>
      <c r="F241" s="38">
        <v>21600</v>
      </c>
      <c r="G241" s="39" t="s">
        <v>54</v>
      </c>
      <c r="H241" s="40">
        <v>46235</v>
      </c>
      <c r="I241" s="41" t="s">
        <v>55</v>
      </c>
      <c r="J241" s="41" t="s">
        <v>56</v>
      </c>
      <c r="K241" s="41" t="s">
        <v>164</v>
      </c>
      <c r="L241" s="41" t="s">
        <v>58</v>
      </c>
      <c r="M241" s="42" t="s">
        <v>2498</v>
      </c>
      <c r="N241" s="44" t="s">
        <v>21</v>
      </c>
      <c r="O241" s="44" t="s">
        <v>60</v>
      </c>
      <c r="P241" s="44"/>
      <c r="Q241" s="44"/>
      <c r="R241" s="45"/>
      <c r="S241" s="45" t="s">
        <v>110</v>
      </c>
      <c r="T241" s="44"/>
      <c r="U241" s="44"/>
      <c r="V241" s="45" t="str">
        <f t="array" ref="V241">IFERROR(INDEX(#REF!,MATCH($Q241,#REF!,0)),"")</f>
        <v/>
      </c>
      <c r="W241" s="45" t="str">
        <f t="array" ref="W241">IFERROR(INDEX(#REF!,MATCH($Q241,#REF!,0)),"")</f>
        <v/>
      </c>
      <c r="X241" s="46" t="str">
        <f t="array" ref="X241">IFERROR(INDEX(#REF!,MATCH($Q241,#REF!,0)),"")</f>
        <v/>
      </c>
      <c r="Y241" s="46" t="str">
        <f t="array" ref="Y241">IFERROR(INDEX(#REF!,MATCH($Q241,#REF!,0)),"")</f>
        <v/>
      </c>
      <c r="Z241" s="46" t="str">
        <f t="array" ref="Z241">IFERROR(INDEX(#REF!,MATCH($Q241,#REF!,0)),"")</f>
        <v/>
      </c>
      <c r="AA241" s="46" t="e">
        <f t="shared" si="7"/>
        <v>#VALUE!</v>
      </c>
      <c r="AB241" s="44"/>
      <c r="AC241" s="44"/>
    </row>
    <row r="242" spans="1:29" ht="15.75" hidden="1" customHeight="1">
      <c r="A242" s="47" t="s">
        <v>778</v>
      </c>
      <c r="B242" s="47" t="s">
        <v>145</v>
      </c>
      <c r="C242" s="60" t="s">
        <v>152</v>
      </c>
      <c r="D242" s="49" t="s">
        <v>53</v>
      </c>
      <c r="E242" s="49">
        <v>2500</v>
      </c>
      <c r="F242" s="50">
        <v>21250</v>
      </c>
      <c r="G242" s="51" t="s">
        <v>54</v>
      </c>
      <c r="H242" s="52">
        <v>46235</v>
      </c>
      <c r="I242" s="53" t="s">
        <v>55</v>
      </c>
      <c r="J242" s="53" t="s">
        <v>56</v>
      </c>
      <c r="K242" s="53" t="s">
        <v>147</v>
      </c>
      <c r="L242" s="53" t="s">
        <v>58</v>
      </c>
      <c r="M242" s="54" t="s">
        <v>2486</v>
      </c>
      <c r="N242" s="56" t="s">
        <v>21</v>
      </c>
      <c r="O242" s="56" t="s">
        <v>60</v>
      </c>
      <c r="P242" s="56"/>
      <c r="Q242" s="56"/>
      <c r="R242" s="57" t="str">
        <f t="array" ref="R242">IFERROR(INDEX('BANCO DE DADOS'!$C$3:$C1631,MATCH(C242,'BANCO DE DADOS'!$B$3:$B1631,0),0),"")</f>
        <v>ASCOM</v>
      </c>
      <c r="S242" s="57" t="s">
        <v>154</v>
      </c>
      <c r="T242" s="56"/>
      <c r="U242" s="56"/>
      <c r="V242" s="57" t="str">
        <f t="array" ref="V242">IFERROR(INDEX(#REF!,MATCH($Q242,#REF!,0)),"")</f>
        <v/>
      </c>
      <c r="W242" s="57" t="str">
        <f t="array" ref="W242">IFERROR(INDEX(#REF!,MATCH($Q242,#REF!,0)),"")</f>
        <v/>
      </c>
      <c r="X242" s="58" t="str">
        <f t="array" ref="X242">IFERROR(INDEX(#REF!,MATCH($Q242,#REF!,0)),"")</f>
        <v/>
      </c>
      <c r="Y242" s="58" t="str">
        <f t="array" ref="Y242">IFERROR(INDEX(#REF!,MATCH($Q242,#REF!,0)),"")</f>
        <v/>
      </c>
      <c r="Z242" s="58" t="str">
        <f t="array" ref="Z242">IFERROR(INDEX(#REF!,MATCH($Q242,#REF!,0)),"")</f>
        <v/>
      </c>
      <c r="AA242" s="58" t="e">
        <f t="shared" si="7"/>
        <v>#VALUE!</v>
      </c>
      <c r="AB242" s="56"/>
      <c r="AC242" s="56"/>
    </row>
    <row r="243" spans="1:29" ht="15.75" hidden="1" customHeight="1">
      <c r="A243" s="35"/>
      <c r="B243" s="35" t="s">
        <v>51</v>
      </c>
      <c r="C243" s="36" t="s">
        <v>1073</v>
      </c>
      <c r="D243" s="37" t="s">
        <v>53</v>
      </c>
      <c r="E243" s="37">
        <v>30</v>
      </c>
      <c r="F243" s="38">
        <v>21000</v>
      </c>
      <c r="G243" s="39" t="s">
        <v>54</v>
      </c>
      <c r="H243" s="40">
        <v>46235</v>
      </c>
      <c r="I243" s="41" t="s">
        <v>55</v>
      </c>
      <c r="J243" s="41" t="s">
        <v>56</v>
      </c>
      <c r="K243" s="41" t="s">
        <v>164</v>
      </c>
      <c r="L243" s="41" t="s">
        <v>91</v>
      </c>
      <c r="M243" s="42" t="s">
        <v>73</v>
      </c>
      <c r="N243" s="44" t="s">
        <v>884</v>
      </c>
      <c r="O243" s="44" t="s">
        <v>60</v>
      </c>
      <c r="P243" s="44"/>
      <c r="Q243" s="44"/>
      <c r="R243" s="45" t="s">
        <v>334</v>
      </c>
      <c r="S243" s="45" t="s">
        <v>288</v>
      </c>
      <c r="T243" s="44"/>
      <c r="U243" s="44"/>
      <c r="V243" s="45" t="str">
        <f t="array" ref="V243">IFERROR(INDEX(#REF!,MATCH($Q243,#REF!,0)),"")</f>
        <v/>
      </c>
      <c r="W243" s="45" t="str">
        <f t="array" ref="W243">IFERROR(INDEX(#REF!,MATCH($Q243,#REF!,0)),"")</f>
        <v/>
      </c>
      <c r="X243" s="46" t="str">
        <f t="array" ref="X243">IFERROR(INDEX(#REF!,MATCH($Q243,#REF!,0)),"")</f>
        <v/>
      </c>
      <c r="Y243" s="46" t="str">
        <f t="array" ref="Y243">IFERROR(INDEX(#REF!,MATCH($Q243,#REF!,0)),"")</f>
        <v/>
      </c>
      <c r="Z243" s="46" t="str">
        <f t="array" ref="Z243">IFERROR(INDEX(#REF!,MATCH($Q243,#REF!,0)),"")</f>
        <v/>
      </c>
      <c r="AA243" s="46" t="e">
        <f t="shared" si="7"/>
        <v>#VALUE!</v>
      </c>
      <c r="AB243" s="44"/>
      <c r="AC243" s="44"/>
    </row>
    <row r="244" spans="1:29" ht="15.75" hidden="1" customHeight="1">
      <c r="A244" s="47" t="s">
        <v>2691</v>
      </c>
      <c r="B244" s="47" t="s">
        <v>1407</v>
      </c>
      <c r="C244" s="60" t="s">
        <v>1500</v>
      </c>
      <c r="D244" s="49" t="s">
        <v>53</v>
      </c>
      <c r="E244" s="49">
        <v>1</v>
      </c>
      <c r="F244" s="50">
        <v>20556</v>
      </c>
      <c r="G244" s="51" t="s">
        <v>54</v>
      </c>
      <c r="H244" s="52"/>
      <c r="I244" s="53" t="s">
        <v>101</v>
      </c>
      <c r="J244" s="53"/>
      <c r="K244" s="53"/>
      <c r="L244" s="53"/>
      <c r="M244" s="54"/>
      <c r="N244" s="56" t="s">
        <v>951</v>
      </c>
      <c r="O244" s="182" t="s">
        <v>60</v>
      </c>
      <c r="P244" s="56"/>
      <c r="Q244" s="56"/>
      <c r="R244" s="57"/>
      <c r="S244" s="57"/>
      <c r="T244" s="56"/>
      <c r="U244" s="56"/>
      <c r="V244" s="57" t="str">
        <f t="array" ref="V244">IFERROR(INDEX(#REF!,MATCH($Q244,#REF!,0)),"")</f>
        <v/>
      </c>
      <c r="W244" s="57" t="str">
        <f t="array" ref="W244">IFERROR(INDEX(#REF!,MATCH($Q244,#REF!,0)),"")</f>
        <v/>
      </c>
      <c r="X244" s="58" t="str">
        <f t="array" ref="X244">IFERROR(INDEX(#REF!,MATCH($Q244,#REF!,0)),"")</f>
        <v/>
      </c>
      <c r="Y244" s="58" t="str">
        <f t="array" ref="Y244">IFERROR(INDEX(#REF!,MATCH($Q244,#REF!,0)),"")</f>
        <v/>
      </c>
      <c r="Z244" s="58" t="str">
        <f t="array" ref="Z244">IFERROR(INDEX(#REF!,MATCH($Q244,#REF!,0)),"")</f>
        <v/>
      </c>
      <c r="AA244" s="58" t="e">
        <f t="shared" si="7"/>
        <v>#VALUE!</v>
      </c>
      <c r="AB244" s="56"/>
      <c r="AC244" s="56"/>
    </row>
    <row r="245" spans="1:29" ht="15.75" hidden="1" customHeight="1">
      <c r="A245" s="35" t="s">
        <v>2722</v>
      </c>
      <c r="B245" s="35" t="s">
        <v>1049</v>
      </c>
      <c r="C245" s="36" t="s">
        <v>1786</v>
      </c>
      <c r="D245" s="37" t="s">
        <v>53</v>
      </c>
      <c r="E245" s="37">
        <v>20</v>
      </c>
      <c r="F245" s="38">
        <v>20000</v>
      </c>
      <c r="G245" s="39" t="s">
        <v>54</v>
      </c>
      <c r="H245" s="40">
        <v>46266</v>
      </c>
      <c r="I245" s="41" t="s">
        <v>55</v>
      </c>
      <c r="J245" s="41" t="s">
        <v>56</v>
      </c>
      <c r="K245" s="41" t="s">
        <v>164</v>
      </c>
      <c r="L245" s="41" t="s">
        <v>58</v>
      </c>
      <c r="M245" s="42" t="s">
        <v>109</v>
      </c>
      <c r="N245" s="44" t="s">
        <v>951</v>
      </c>
      <c r="O245" s="44" t="s">
        <v>60</v>
      </c>
      <c r="P245" s="44"/>
      <c r="Q245" s="44"/>
      <c r="R245" s="45" t="s">
        <v>1779</v>
      </c>
      <c r="S245" s="45" t="s">
        <v>1780</v>
      </c>
      <c r="T245" s="44"/>
      <c r="U245" s="44"/>
      <c r="V245" s="45" t="str">
        <f t="array" ref="V245">IFERROR(INDEX(#REF!,MATCH($Q245,#REF!,0)),"")</f>
        <v/>
      </c>
      <c r="W245" s="45" t="str">
        <f t="array" ref="W245">IFERROR(INDEX(#REF!,MATCH($Q245,#REF!,0)),"")</f>
        <v/>
      </c>
      <c r="X245" s="46" t="str">
        <f t="array" ref="X245">IFERROR(INDEX(#REF!,MATCH($Q245,#REF!,0)),"")</f>
        <v/>
      </c>
      <c r="Y245" s="46" t="str">
        <f t="array" ref="Y245">IFERROR(INDEX(#REF!,MATCH($Q245,#REF!,0)),"")</f>
        <v/>
      </c>
      <c r="Z245" s="46" t="str">
        <f t="array" ref="Z245">IFERROR(INDEX(#REF!,MATCH($Q245,#REF!,0)),"")</f>
        <v/>
      </c>
      <c r="AA245" s="46" t="e">
        <f t="shared" si="7"/>
        <v>#VALUE!</v>
      </c>
      <c r="AB245" s="44"/>
      <c r="AC245" s="44"/>
    </row>
    <row r="246" spans="1:29" ht="15.75" hidden="1" customHeight="1">
      <c r="A246" s="47" t="s">
        <v>2723</v>
      </c>
      <c r="B246" s="47" t="s">
        <v>1049</v>
      </c>
      <c r="C246" s="60" t="s">
        <v>1788</v>
      </c>
      <c r="D246" s="49" t="s">
        <v>53</v>
      </c>
      <c r="E246" s="49">
        <v>20</v>
      </c>
      <c r="F246" s="50">
        <v>20000</v>
      </c>
      <c r="G246" s="51" t="s">
        <v>54</v>
      </c>
      <c r="H246" s="52">
        <v>46266</v>
      </c>
      <c r="I246" s="53" t="s">
        <v>55</v>
      </c>
      <c r="J246" s="53" t="s">
        <v>56</v>
      </c>
      <c r="K246" s="53" t="s">
        <v>164</v>
      </c>
      <c r="L246" s="53" t="s">
        <v>58</v>
      </c>
      <c r="M246" s="54" t="s">
        <v>109</v>
      </c>
      <c r="N246" s="56" t="s">
        <v>951</v>
      </c>
      <c r="O246" s="56" t="s">
        <v>60</v>
      </c>
      <c r="P246" s="56"/>
      <c r="Q246" s="56"/>
      <c r="R246" s="57" t="s">
        <v>1779</v>
      </c>
      <c r="S246" s="57" t="s">
        <v>1780</v>
      </c>
      <c r="T246" s="56"/>
      <c r="U246" s="56"/>
      <c r="V246" s="57" t="str">
        <f t="array" ref="V246">IFERROR(INDEX(#REF!,MATCH($Q246,#REF!,0)),"")</f>
        <v/>
      </c>
      <c r="W246" s="57" t="str">
        <f t="array" ref="W246">IFERROR(INDEX(#REF!,MATCH($Q246,#REF!,0)),"")</f>
        <v/>
      </c>
      <c r="X246" s="58" t="str">
        <f t="array" ref="X246">IFERROR(INDEX(#REF!,MATCH($Q246,#REF!,0)),"")</f>
        <v/>
      </c>
      <c r="Y246" s="58" t="str">
        <f t="array" ref="Y246">IFERROR(INDEX(#REF!,MATCH($Q246,#REF!,0)),"")</f>
        <v/>
      </c>
      <c r="Z246" s="58" t="str">
        <f t="array" ref="Z246">IFERROR(INDEX(#REF!,MATCH($Q246,#REF!,0)),"")</f>
        <v/>
      </c>
      <c r="AA246" s="58" t="e">
        <f t="shared" si="7"/>
        <v>#VALUE!</v>
      </c>
      <c r="AB246" s="56"/>
      <c r="AC246" s="56"/>
    </row>
    <row r="247" spans="1:29" ht="15.75" customHeight="1">
      <c r="A247" s="35"/>
      <c r="B247" s="35" t="s">
        <v>2693</v>
      </c>
      <c r="C247" s="36"/>
      <c r="D247" s="37"/>
      <c r="E247" s="37"/>
      <c r="F247" s="38">
        <v>56724</v>
      </c>
      <c r="G247" s="39"/>
      <c r="H247" s="40"/>
      <c r="I247" s="41"/>
      <c r="J247" s="41"/>
      <c r="K247" s="41"/>
      <c r="L247" s="41"/>
      <c r="M247" s="42"/>
      <c r="N247" s="44" t="s">
        <v>21</v>
      </c>
      <c r="O247" s="44"/>
      <c r="P247" s="44"/>
      <c r="Q247" s="44"/>
      <c r="R247" s="45" t="s">
        <v>562</v>
      </c>
      <c r="S247" s="45" t="s">
        <v>563</v>
      </c>
      <c r="T247" s="44"/>
      <c r="U247" s="44"/>
      <c r="V247" s="45" t="str">
        <f t="array" ref="V247">IFERROR(INDEX(#REF!,MATCH($Q247,#REF!,0)),"")</f>
        <v/>
      </c>
      <c r="W247" s="45" t="str">
        <f t="array" ref="W247">IFERROR(INDEX(#REF!,MATCH($Q247,#REF!,0)),"")</f>
        <v/>
      </c>
      <c r="X247" s="46" t="str">
        <f t="array" ref="X247">IFERROR(INDEX(#REF!,MATCH($Q247,#REF!,0)),"")</f>
        <v/>
      </c>
      <c r="Y247" s="46" t="str">
        <f t="array" ref="Y247">IFERROR(INDEX(#REF!,MATCH($Q247,#REF!,0)),"")</f>
        <v/>
      </c>
      <c r="Z247" s="46" t="str">
        <f t="array" ref="Z247">IFERROR(INDEX(#REF!,MATCH($Q247,#REF!,0)),"")</f>
        <v/>
      </c>
      <c r="AA247" s="46" t="e">
        <f t="shared" si="7"/>
        <v>#VALUE!</v>
      </c>
      <c r="AB247" s="44"/>
      <c r="AC247" s="44"/>
    </row>
    <row r="248" spans="1:29" ht="15.75" customHeight="1">
      <c r="A248" s="47"/>
      <c r="B248" s="47" t="s">
        <v>2693</v>
      </c>
      <c r="C248" s="60"/>
      <c r="D248" s="49"/>
      <c r="E248" s="49"/>
      <c r="F248" s="50">
        <v>62657</v>
      </c>
      <c r="G248" s="51"/>
      <c r="H248" s="52"/>
      <c r="I248" s="53"/>
      <c r="J248" s="53"/>
      <c r="K248" s="53"/>
      <c r="L248" s="53"/>
      <c r="M248" s="54"/>
      <c r="N248" s="56" t="s">
        <v>951</v>
      </c>
      <c r="O248" s="56"/>
      <c r="P248" s="56"/>
      <c r="Q248" s="56"/>
      <c r="R248" s="57" t="s">
        <v>322</v>
      </c>
      <c r="S248" s="57" t="s">
        <v>323</v>
      </c>
      <c r="T248" s="56"/>
      <c r="U248" s="56"/>
      <c r="V248" s="57" t="str">
        <f t="array" ref="V248">IFERROR(INDEX(#REF!,MATCH($Q248,#REF!,0)),"")</f>
        <v/>
      </c>
      <c r="W248" s="57" t="str">
        <f t="array" ref="W248">IFERROR(INDEX(#REF!,MATCH($Q248,#REF!,0)),"")</f>
        <v/>
      </c>
      <c r="X248" s="58" t="str">
        <f t="array" ref="X248">IFERROR(INDEX(#REF!,MATCH($Q248,#REF!,0)),"")</f>
        <v/>
      </c>
      <c r="Y248" s="58" t="str">
        <f t="array" ref="Y248">IFERROR(INDEX(#REF!,MATCH($Q248,#REF!,0)),"")</f>
        <v/>
      </c>
      <c r="Z248" s="58" t="str">
        <f t="array" ref="Z248">IFERROR(INDEX(#REF!,MATCH($Q248,#REF!,0)),"")</f>
        <v/>
      </c>
      <c r="AA248" s="58" t="e">
        <f t="shared" si="7"/>
        <v>#VALUE!</v>
      </c>
      <c r="AB248" s="56"/>
      <c r="AC248" s="56"/>
    </row>
    <row r="249" spans="1:29" ht="15.75" hidden="1" customHeight="1">
      <c r="A249" s="35" t="s">
        <v>1777</v>
      </c>
      <c r="B249" s="35" t="s">
        <v>51</v>
      </c>
      <c r="C249" s="36" t="s">
        <v>1681</v>
      </c>
      <c r="D249" s="37" t="s">
        <v>53</v>
      </c>
      <c r="E249" s="37">
        <v>1</v>
      </c>
      <c r="F249" s="38">
        <v>20000</v>
      </c>
      <c r="G249" s="39" t="s">
        <v>54</v>
      </c>
      <c r="H249" s="40">
        <v>46235</v>
      </c>
      <c r="I249" s="41" t="s">
        <v>55</v>
      </c>
      <c r="J249" s="41" t="s">
        <v>56</v>
      </c>
      <c r="K249" s="41" t="s">
        <v>83</v>
      </c>
      <c r="L249" s="41" t="s">
        <v>91</v>
      </c>
      <c r="M249" s="42" t="s">
        <v>109</v>
      </c>
      <c r="N249" s="44" t="s">
        <v>951</v>
      </c>
      <c r="O249" s="44" t="s">
        <v>60</v>
      </c>
      <c r="P249" s="44"/>
      <c r="Q249" s="44"/>
      <c r="R249" s="45"/>
      <c r="S249" s="45" t="s">
        <v>1682</v>
      </c>
      <c r="T249" s="44"/>
      <c r="U249" s="44"/>
      <c r="V249" s="45" t="str">
        <f t="array" ref="V249">IFERROR(INDEX(#REF!,MATCH($Q249,#REF!,0)),"")</f>
        <v/>
      </c>
      <c r="W249" s="45" t="str">
        <f t="array" ref="W249">IFERROR(INDEX(#REF!,MATCH($Q249,#REF!,0)),"")</f>
        <v/>
      </c>
      <c r="X249" s="46" t="str">
        <f t="array" ref="X249">IFERROR(INDEX(#REF!,MATCH($Q249,#REF!,0)),"")</f>
        <v/>
      </c>
      <c r="Y249" s="46" t="str">
        <f t="array" ref="Y249">IFERROR(INDEX(#REF!,MATCH($Q249,#REF!,0)),"")</f>
        <v/>
      </c>
      <c r="Z249" s="46" t="str">
        <f t="array" ref="Z249">IFERROR(INDEX(#REF!,MATCH($Q249,#REF!,0)),"")</f>
        <v/>
      </c>
      <c r="AA249" s="46" t="e">
        <f t="shared" si="7"/>
        <v>#VALUE!</v>
      </c>
      <c r="AB249" s="44"/>
      <c r="AC249" s="44"/>
    </row>
    <row r="250" spans="1:29" ht="15.75" hidden="1" customHeight="1">
      <c r="A250" s="47" t="s">
        <v>1829</v>
      </c>
      <c r="B250" s="47" t="s">
        <v>250</v>
      </c>
      <c r="C250" s="60" t="s">
        <v>1511</v>
      </c>
      <c r="D250" s="49" t="s">
        <v>53</v>
      </c>
      <c r="E250" s="49">
        <v>5000</v>
      </c>
      <c r="F250" s="50">
        <v>20000</v>
      </c>
      <c r="G250" s="51" t="s">
        <v>54</v>
      </c>
      <c r="H250" s="52">
        <v>46235</v>
      </c>
      <c r="I250" s="53" t="s">
        <v>55</v>
      </c>
      <c r="J250" s="53" t="s">
        <v>56</v>
      </c>
      <c r="K250" s="53" t="s">
        <v>858</v>
      </c>
      <c r="L250" s="53" t="s">
        <v>91</v>
      </c>
      <c r="M250" s="54" t="s">
        <v>2498</v>
      </c>
      <c r="N250" s="56" t="s">
        <v>951</v>
      </c>
      <c r="O250" s="56" t="s">
        <v>60</v>
      </c>
      <c r="P250" s="56"/>
      <c r="Q250" s="56"/>
      <c r="R250" s="57"/>
      <c r="S250" s="57" t="s">
        <v>1512</v>
      </c>
      <c r="T250" s="56"/>
      <c r="U250" s="56"/>
      <c r="V250" s="57" t="str">
        <f t="array" ref="V250">IFERROR(INDEX(#REF!,MATCH($Q250,#REF!,0)),"")</f>
        <v/>
      </c>
      <c r="W250" s="57" t="str">
        <f t="array" ref="W250">IFERROR(INDEX(#REF!,MATCH($Q250,#REF!,0)),"")</f>
        <v/>
      </c>
      <c r="X250" s="58" t="str">
        <f t="array" ref="X250">IFERROR(INDEX(#REF!,MATCH($Q250,#REF!,0)),"")</f>
        <v/>
      </c>
      <c r="Y250" s="58" t="str">
        <f t="array" ref="Y250">IFERROR(INDEX(#REF!,MATCH($Q250,#REF!,0)),"")</f>
        <v/>
      </c>
      <c r="Z250" s="58" t="str">
        <f t="array" ref="Z250">IFERROR(INDEX(#REF!,MATCH($Q250,#REF!,0)),"")</f>
        <v/>
      </c>
      <c r="AA250" s="58" t="e">
        <f t="shared" si="7"/>
        <v>#VALUE!</v>
      </c>
      <c r="AB250" s="56"/>
      <c r="AC250" s="56"/>
    </row>
    <row r="251" spans="1:29" ht="15.75" hidden="1" customHeight="1">
      <c r="A251" s="35" t="s">
        <v>1651</v>
      </c>
      <c r="B251" s="35" t="s">
        <v>291</v>
      </c>
      <c r="C251" s="36" t="s">
        <v>1844</v>
      </c>
      <c r="D251" s="37" t="s">
        <v>53</v>
      </c>
      <c r="E251" s="37">
        <v>1</v>
      </c>
      <c r="F251" s="38">
        <v>20000</v>
      </c>
      <c r="G251" s="39" t="s">
        <v>54</v>
      </c>
      <c r="H251" s="40">
        <v>46235</v>
      </c>
      <c r="I251" s="41" t="s">
        <v>55</v>
      </c>
      <c r="J251" s="41" t="s">
        <v>56</v>
      </c>
      <c r="K251" s="41" t="s">
        <v>164</v>
      </c>
      <c r="L251" s="41" t="s">
        <v>91</v>
      </c>
      <c r="M251" s="42" t="s">
        <v>148</v>
      </c>
      <c r="N251" s="44" t="s">
        <v>951</v>
      </c>
      <c r="O251" s="44" t="s">
        <v>60</v>
      </c>
      <c r="P251" s="44"/>
      <c r="Q251" s="44"/>
      <c r="R251" s="45"/>
      <c r="S251" s="45" t="s">
        <v>1844</v>
      </c>
      <c r="T251" s="44"/>
      <c r="U251" s="44"/>
      <c r="V251" s="45" t="str">
        <f t="array" ref="V251">IFERROR(INDEX(#REF!,MATCH($Q251,#REF!,0)),"")</f>
        <v/>
      </c>
      <c r="W251" s="45" t="str">
        <f t="array" ref="W251">IFERROR(INDEX(#REF!,MATCH($Q251,#REF!,0)),"")</f>
        <v/>
      </c>
      <c r="X251" s="46" t="str">
        <f t="array" ref="X251">IFERROR(INDEX(#REF!,MATCH($Q251,#REF!,0)),"")</f>
        <v/>
      </c>
      <c r="Y251" s="46" t="str">
        <f t="array" ref="Y251">IFERROR(INDEX(#REF!,MATCH($Q251,#REF!,0)),"")</f>
        <v/>
      </c>
      <c r="Z251" s="46" t="str">
        <f t="array" ref="Z251">IFERROR(INDEX(#REF!,MATCH($Q251,#REF!,0)),"")</f>
        <v/>
      </c>
      <c r="AA251" s="46" t="e">
        <f t="shared" si="7"/>
        <v>#VALUE!</v>
      </c>
      <c r="AB251" s="44"/>
      <c r="AC251" s="44"/>
    </row>
    <row r="252" spans="1:29" ht="15.75" hidden="1" customHeight="1">
      <c r="A252" s="47" t="s">
        <v>1713</v>
      </c>
      <c r="B252" s="47" t="s">
        <v>1407</v>
      </c>
      <c r="C252" s="60" t="s">
        <v>2341</v>
      </c>
      <c r="D252" s="49" t="s">
        <v>53</v>
      </c>
      <c r="E252" s="49">
        <v>100</v>
      </c>
      <c r="F252" s="50">
        <v>20000</v>
      </c>
      <c r="G252" s="51" t="s">
        <v>54</v>
      </c>
      <c r="H252" s="52">
        <v>46235</v>
      </c>
      <c r="I252" s="53" t="s">
        <v>55</v>
      </c>
      <c r="J252" s="53" t="s">
        <v>56</v>
      </c>
      <c r="K252" s="53" t="s">
        <v>164</v>
      </c>
      <c r="L252" s="53" t="s">
        <v>91</v>
      </c>
      <c r="M252" s="54" t="s">
        <v>73</v>
      </c>
      <c r="N252" s="56" t="s">
        <v>951</v>
      </c>
      <c r="O252" s="56" t="s">
        <v>60</v>
      </c>
      <c r="P252" s="56"/>
      <c r="Q252" s="56"/>
      <c r="R252" s="57"/>
      <c r="S252" s="57" t="s">
        <v>2342</v>
      </c>
      <c r="T252" s="56"/>
      <c r="U252" s="56"/>
      <c r="V252" s="57" t="str">
        <f t="array" ref="V252">IFERROR(INDEX(#REF!,MATCH($Q252,#REF!,0)),"")</f>
        <v/>
      </c>
      <c r="W252" s="57" t="str">
        <f t="array" ref="W252">IFERROR(INDEX(#REF!,MATCH($Q252,#REF!,0)),"")</f>
        <v/>
      </c>
      <c r="X252" s="58" t="str">
        <f t="array" ref="X252">IFERROR(INDEX(#REF!,MATCH($Q252,#REF!,0)),"")</f>
        <v/>
      </c>
      <c r="Y252" s="58" t="str">
        <f t="array" ref="Y252">IFERROR(INDEX(#REF!,MATCH($Q252,#REF!,0)),"")</f>
        <v/>
      </c>
      <c r="Z252" s="58" t="str">
        <f t="array" ref="Z252">IFERROR(INDEX(#REF!,MATCH($Q252,#REF!,0)),"")</f>
        <v/>
      </c>
      <c r="AA252" s="58" t="e">
        <f t="shared" si="7"/>
        <v>#VALUE!</v>
      </c>
      <c r="AB252" s="56"/>
      <c r="AC252" s="56"/>
    </row>
    <row r="253" spans="1:29" ht="15.75" hidden="1" customHeight="1">
      <c r="A253" s="35"/>
      <c r="B253" s="35" t="s">
        <v>51</v>
      </c>
      <c r="C253" s="36" t="s">
        <v>1101</v>
      </c>
      <c r="D253" s="37" t="s">
        <v>53</v>
      </c>
      <c r="E253" s="37">
        <v>40</v>
      </c>
      <c r="F253" s="38">
        <v>20000</v>
      </c>
      <c r="G253" s="39" t="s">
        <v>54</v>
      </c>
      <c r="H253" s="40">
        <v>46235</v>
      </c>
      <c r="I253" s="41" t="s">
        <v>55</v>
      </c>
      <c r="J253" s="41" t="s">
        <v>56</v>
      </c>
      <c r="K253" s="41" t="s">
        <v>164</v>
      </c>
      <c r="L253" s="41" t="s">
        <v>91</v>
      </c>
      <c r="M253" s="42" t="s">
        <v>148</v>
      </c>
      <c r="N253" s="44" t="s">
        <v>884</v>
      </c>
      <c r="O253" s="44" t="s">
        <v>60</v>
      </c>
      <c r="P253" s="44"/>
      <c r="Q253" s="44"/>
      <c r="R253" s="45" t="s">
        <v>228</v>
      </c>
      <c r="S253" s="45" t="s">
        <v>229</v>
      </c>
      <c r="T253" s="44"/>
      <c r="U253" s="44"/>
      <c r="V253" s="45" t="str">
        <f t="array" ref="V253">IFERROR(INDEX(#REF!,MATCH($Q253,#REF!,0)),"")</f>
        <v/>
      </c>
      <c r="W253" s="45" t="str">
        <f t="array" ref="W253">IFERROR(INDEX(#REF!,MATCH($Q253,#REF!,0)),"")</f>
        <v/>
      </c>
      <c r="X253" s="46" t="str">
        <f t="array" ref="X253">IFERROR(INDEX(#REF!,MATCH($Q253,#REF!,0)),"")</f>
        <v/>
      </c>
      <c r="Y253" s="46" t="str">
        <f t="array" ref="Y253">IFERROR(INDEX(#REF!,MATCH($Q253,#REF!,0)),"")</f>
        <v/>
      </c>
      <c r="Z253" s="46" t="str">
        <f t="array" ref="Z253">IFERROR(INDEX(#REF!,MATCH($Q253,#REF!,0)),"")</f>
        <v/>
      </c>
      <c r="AA253" s="46" t="e">
        <f t="shared" si="7"/>
        <v>#VALUE!</v>
      </c>
      <c r="AB253" s="44"/>
      <c r="AC253" s="44"/>
    </row>
    <row r="254" spans="1:29" ht="15.75" hidden="1" customHeight="1">
      <c r="A254" s="47"/>
      <c r="B254" s="47" t="s">
        <v>51</v>
      </c>
      <c r="C254" s="60" t="s">
        <v>1103</v>
      </c>
      <c r="D254" s="49" t="s">
        <v>53</v>
      </c>
      <c r="E254" s="49">
        <v>40</v>
      </c>
      <c r="F254" s="50">
        <v>20000</v>
      </c>
      <c r="G254" s="51" t="s">
        <v>54</v>
      </c>
      <c r="H254" s="52">
        <v>46235</v>
      </c>
      <c r="I254" s="53" t="s">
        <v>55</v>
      </c>
      <c r="J254" s="53" t="s">
        <v>56</v>
      </c>
      <c r="K254" s="53" t="s">
        <v>164</v>
      </c>
      <c r="L254" s="53" t="s">
        <v>91</v>
      </c>
      <c r="M254" s="54" t="s">
        <v>109</v>
      </c>
      <c r="N254" s="56" t="s">
        <v>884</v>
      </c>
      <c r="O254" s="56" t="s">
        <v>60</v>
      </c>
      <c r="P254" s="56"/>
      <c r="Q254" s="56"/>
      <c r="R254" s="57" t="s">
        <v>228</v>
      </c>
      <c r="S254" s="57" t="s">
        <v>229</v>
      </c>
      <c r="T254" s="56"/>
      <c r="U254" s="56"/>
      <c r="V254" s="57" t="str">
        <f t="array" ref="V254">IFERROR(INDEX(#REF!,MATCH($Q254,#REF!,0)),"")</f>
        <v/>
      </c>
      <c r="W254" s="57" t="str">
        <f t="array" ref="W254">IFERROR(INDEX(#REF!,MATCH($Q254,#REF!,0)),"")</f>
        <v/>
      </c>
      <c r="X254" s="58" t="str">
        <f t="array" ref="X254">IFERROR(INDEX(#REF!,MATCH($Q254,#REF!,0)),"")</f>
        <v/>
      </c>
      <c r="Y254" s="58" t="str">
        <f t="array" ref="Y254">IFERROR(INDEX(#REF!,MATCH($Q254,#REF!,0)),"")</f>
        <v/>
      </c>
      <c r="Z254" s="58" t="str">
        <f t="array" ref="Z254">IFERROR(INDEX(#REF!,MATCH($Q254,#REF!,0)),"")</f>
        <v/>
      </c>
      <c r="AA254" s="58" t="e">
        <f t="shared" si="7"/>
        <v>#VALUE!</v>
      </c>
      <c r="AB254" s="56"/>
      <c r="AC254" s="56"/>
    </row>
    <row r="255" spans="1:29" ht="15.75" hidden="1" customHeight="1">
      <c r="A255" s="167"/>
      <c r="B255" s="167" t="s">
        <v>51</v>
      </c>
      <c r="C255" s="168" t="s">
        <v>1101</v>
      </c>
      <c r="D255" s="176" t="s">
        <v>53</v>
      </c>
      <c r="E255" s="176">
        <v>40</v>
      </c>
      <c r="F255" s="177">
        <v>20000</v>
      </c>
      <c r="G255" s="178" t="s">
        <v>54</v>
      </c>
      <c r="H255" s="179">
        <v>46235</v>
      </c>
      <c r="I255" s="180" t="s">
        <v>55</v>
      </c>
      <c r="J255" s="180" t="s">
        <v>56</v>
      </c>
      <c r="K255" s="180" t="s">
        <v>164</v>
      </c>
      <c r="L255" s="180" t="s">
        <v>91</v>
      </c>
      <c r="M255" s="181" t="s">
        <v>2451</v>
      </c>
      <c r="N255" s="175" t="s">
        <v>884</v>
      </c>
      <c r="O255" s="44" t="s">
        <v>60</v>
      </c>
      <c r="P255" s="44"/>
      <c r="Q255" s="44"/>
      <c r="R255" s="45" t="str">
        <f t="array" ref="R255">IFERROR(INDEX('BANCO DE DADOS'!$C$3:$C1631,MATCH(C255,'BANCO DE DADOS'!$B$3:$B1631,0),0),"")</f>
        <v>DOP - EPI SALVAMENTO EM ALTURAS</v>
      </c>
      <c r="S255" s="45" t="str">
        <f t="array" ref="S255">IFERROR(INDEX('BANCO DE DADOS'!$D$3:$D1631,MATCH(C255,'BANCO DE DADOS'!$B$3:$B1631,0),0),"")</f>
        <v>COMPRA DE EPI - PROTEÇÃO E RESGATE PARA SALVAMENTO EM ALTURA</v>
      </c>
      <c r="T255" s="44"/>
      <c r="U255" s="44"/>
      <c r="V255" s="45" t="str">
        <f t="array" ref="V255">IFERROR(INDEX(#REF!,MATCH($Q255,#REF!,0)),"")</f>
        <v/>
      </c>
      <c r="W255" s="45" t="str">
        <f t="array" ref="W255">IFERROR(INDEX(#REF!,MATCH($Q255,#REF!,0)),"")</f>
        <v/>
      </c>
      <c r="X255" s="46" t="str">
        <f t="array" ref="X255">IFERROR(INDEX(#REF!,MATCH($Q255,#REF!,0)),"")</f>
        <v/>
      </c>
      <c r="Y255" s="46" t="str">
        <f t="array" ref="Y255">IFERROR(INDEX(#REF!,MATCH($Q255,#REF!,0)),"")</f>
        <v/>
      </c>
      <c r="Z255" s="46" t="str">
        <f t="array" ref="Z255">IFERROR(INDEX(#REF!,MATCH($Q255,#REF!,0)),"")</f>
        <v/>
      </c>
      <c r="AA255" s="46" t="e">
        <f t="shared" si="7"/>
        <v>#VALUE!</v>
      </c>
      <c r="AB255" s="44"/>
      <c r="AC255" s="44"/>
    </row>
    <row r="256" spans="1:29" ht="15.75" hidden="1" customHeight="1">
      <c r="A256" s="47"/>
      <c r="B256" s="47" t="s">
        <v>861</v>
      </c>
      <c r="C256" s="60" t="s">
        <v>975</v>
      </c>
      <c r="D256" s="49"/>
      <c r="E256" s="49"/>
      <c r="F256" s="50">
        <v>20000</v>
      </c>
      <c r="G256" s="51"/>
      <c r="H256" s="52"/>
      <c r="I256" s="53" t="s">
        <v>55</v>
      </c>
      <c r="J256" s="53"/>
      <c r="K256" s="53"/>
      <c r="L256" s="53"/>
      <c r="M256" s="54"/>
      <c r="N256" s="56" t="s">
        <v>884</v>
      </c>
      <c r="O256" s="56" t="s">
        <v>60</v>
      </c>
      <c r="P256" s="56"/>
      <c r="Q256" s="56"/>
      <c r="R256" s="57"/>
      <c r="S256" s="57"/>
      <c r="T256" s="56"/>
      <c r="U256" s="56"/>
      <c r="V256" s="57"/>
      <c r="W256" s="57"/>
      <c r="X256" s="58"/>
      <c r="Y256" s="58"/>
      <c r="Z256" s="58"/>
      <c r="AA256" s="58"/>
      <c r="AB256" s="56"/>
      <c r="AC256" s="56"/>
    </row>
    <row r="257" spans="1:29" ht="15.75" hidden="1" customHeight="1">
      <c r="A257" s="71"/>
      <c r="B257" s="71" t="s">
        <v>237</v>
      </c>
      <c r="C257" s="107" t="s">
        <v>1514</v>
      </c>
      <c r="D257" s="72" t="s">
        <v>53</v>
      </c>
      <c r="E257" s="72">
        <v>4</v>
      </c>
      <c r="F257" s="73">
        <v>20000</v>
      </c>
      <c r="G257" s="74" t="s">
        <v>54</v>
      </c>
      <c r="H257" s="86">
        <v>46235</v>
      </c>
      <c r="I257" s="75" t="s">
        <v>101</v>
      </c>
      <c r="J257" s="75" t="s">
        <v>56</v>
      </c>
      <c r="K257" s="75" t="s">
        <v>858</v>
      </c>
      <c r="L257" s="75" t="s">
        <v>91</v>
      </c>
      <c r="M257" s="64" t="s">
        <v>2451</v>
      </c>
      <c r="N257" s="69" t="s">
        <v>951</v>
      </c>
      <c r="O257" s="44" t="s">
        <v>60</v>
      </c>
      <c r="P257" s="44"/>
      <c r="Q257" s="44"/>
      <c r="R257" s="45" t="str">
        <f t="array" ref="R257">IFERROR(INDEX('BANCO DE DADOS'!$C$3:$C1631,MATCH(C257,'BANCO DE DADOS'!$B$3:$B1631,0),0),"")</f>
        <v>DAL - AR CONDICIONADO</v>
      </c>
      <c r="S257" s="45" t="str">
        <f t="array" ref="S257">IFERROR(INDEX('BANCO DE DADOS'!$D$3:$D1631,MATCH(C257,'BANCO DE DADOS'!$B$3:$B1631,0),0),"")</f>
        <v>COMPRA DE EQUIPAMENTOS DE CLIMATIZAÇÃO</v>
      </c>
      <c r="T257" s="44"/>
      <c r="U257" s="44"/>
      <c r="V257" s="45" t="str">
        <f t="array" ref="V257">IFERROR(INDEX(#REF!,MATCH($Q257,#REF!,0)),"")</f>
        <v/>
      </c>
      <c r="W257" s="45" t="str">
        <f t="array" ref="W257">IFERROR(INDEX(#REF!,MATCH($Q257,#REF!,0)),"")</f>
        <v/>
      </c>
      <c r="X257" s="46" t="str">
        <f t="array" ref="X257">IFERROR(INDEX(#REF!,MATCH($Q257,#REF!,0)),"")</f>
        <v/>
      </c>
      <c r="Y257" s="46" t="str">
        <f t="array" ref="Y257">IFERROR(INDEX(#REF!,MATCH($Q257,#REF!,0)),"")</f>
        <v/>
      </c>
      <c r="Z257" s="46" t="str">
        <f t="array" ref="Z257">IFERROR(INDEX(#REF!,MATCH($Q257,#REF!,0)),"")</f>
        <v/>
      </c>
      <c r="AA257" s="46" t="e">
        <f t="shared" ref="AA257:AA346" si="8">Z257+45</f>
        <v>#VALUE!</v>
      </c>
      <c r="AB257" s="44" t="s">
        <v>1515</v>
      </c>
      <c r="AC257" s="44"/>
    </row>
    <row r="258" spans="1:29" ht="15.75" hidden="1" customHeight="1">
      <c r="A258" s="47" t="s">
        <v>1508</v>
      </c>
      <c r="B258" s="47" t="s">
        <v>283</v>
      </c>
      <c r="C258" s="60" t="s">
        <v>2551</v>
      </c>
      <c r="D258" s="49" t="s">
        <v>53</v>
      </c>
      <c r="E258" s="49">
        <v>25</v>
      </c>
      <c r="F258" s="50">
        <v>20000</v>
      </c>
      <c r="G258" s="51" t="s">
        <v>54</v>
      </c>
      <c r="H258" s="52">
        <v>46235</v>
      </c>
      <c r="I258" s="53" t="s">
        <v>55</v>
      </c>
      <c r="J258" s="53" t="s">
        <v>56</v>
      </c>
      <c r="K258" s="53" t="s">
        <v>164</v>
      </c>
      <c r="L258" s="53" t="s">
        <v>91</v>
      </c>
      <c r="M258" s="54" t="s">
        <v>2486</v>
      </c>
      <c r="N258" s="56" t="s">
        <v>951</v>
      </c>
      <c r="O258" s="56" t="s">
        <v>2452</v>
      </c>
      <c r="P258" s="56"/>
      <c r="Q258" s="56"/>
      <c r="R258" s="57" t="s">
        <v>2046</v>
      </c>
      <c r="S258" s="57" t="s">
        <v>2047</v>
      </c>
      <c r="T258" s="56"/>
      <c r="U258" s="56"/>
      <c r="V258" s="57" t="str">
        <f t="array" ref="V258">IFERROR(INDEX(#REF!,MATCH($Q258,#REF!,0)),"")</f>
        <v/>
      </c>
      <c r="W258" s="57" t="str">
        <f t="array" ref="W258">IFERROR(INDEX(#REF!,MATCH($Q258,#REF!,0)),"")</f>
        <v/>
      </c>
      <c r="X258" s="58" t="str">
        <f t="array" ref="X258">IFERROR(INDEX(#REF!,MATCH($Q258,#REF!,0)),"")</f>
        <v/>
      </c>
      <c r="Y258" s="58" t="str">
        <f t="array" ref="Y258">IFERROR(INDEX(#REF!,MATCH($Q258,#REF!,0)),"")</f>
        <v/>
      </c>
      <c r="Z258" s="58" t="str">
        <f t="array" ref="Z258">IFERROR(INDEX(#REF!,MATCH($Q258,#REF!,0)),"")</f>
        <v/>
      </c>
      <c r="AA258" s="58" t="e">
        <f t="shared" si="8"/>
        <v>#VALUE!</v>
      </c>
      <c r="AB258" s="56"/>
      <c r="AC258" s="56"/>
    </row>
    <row r="259" spans="1:29" ht="15.75" hidden="1" customHeight="1">
      <c r="A259" s="35" t="s">
        <v>1843</v>
      </c>
      <c r="B259" s="35" t="s">
        <v>888</v>
      </c>
      <c r="C259" s="36" t="s">
        <v>2548</v>
      </c>
      <c r="D259" s="37" t="s">
        <v>53</v>
      </c>
      <c r="E259" s="37">
        <v>13</v>
      </c>
      <c r="F259" s="38">
        <v>23400</v>
      </c>
      <c r="G259" s="39" t="s">
        <v>54</v>
      </c>
      <c r="H259" s="40">
        <v>46235</v>
      </c>
      <c r="I259" s="41" t="s">
        <v>55</v>
      </c>
      <c r="J259" s="41" t="s">
        <v>56</v>
      </c>
      <c r="K259" s="41" t="s">
        <v>164</v>
      </c>
      <c r="L259" s="41" t="s">
        <v>91</v>
      </c>
      <c r="M259" s="42" t="s">
        <v>2534</v>
      </c>
      <c r="N259" s="44" t="s">
        <v>951</v>
      </c>
      <c r="O259" s="44" t="s">
        <v>2452</v>
      </c>
      <c r="P259" s="44"/>
      <c r="Q259" s="44"/>
      <c r="R259" s="45"/>
      <c r="S259" s="45" t="s">
        <v>2549</v>
      </c>
      <c r="T259" s="44"/>
      <c r="U259" s="44"/>
      <c r="V259" s="45" t="str">
        <f t="array" ref="V259">IFERROR(INDEX(#REF!,MATCH($Q259,#REF!,0)),"")</f>
        <v/>
      </c>
      <c r="W259" s="45" t="str">
        <f t="array" ref="W259">IFERROR(INDEX(#REF!,MATCH($Q259,#REF!,0)),"")</f>
        <v/>
      </c>
      <c r="X259" s="46" t="str">
        <f t="array" ref="X259">IFERROR(INDEX(#REF!,MATCH($Q259,#REF!,0)),"")</f>
        <v/>
      </c>
      <c r="Y259" s="46" t="str">
        <f t="array" ref="Y259">IFERROR(INDEX(#REF!,MATCH($Q259,#REF!,0)),"")</f>
        <v/>
      </c>
      <c r="Z259" s="46" t="str">
        <f t="array" ref="Z259">IFERROR(INDEX(#REF!,MATCH($Q259,#REF!,0)),"")</f>
        <v/>
      </c>
      <c r="AA259" s="46" t="e">
        <f t="shared" si="8"/>
        <v>#VALUE!</v>
      </c>
      <c r="AB259" s="44"/>
      <c r="AC259" s="44"/>
    </row>
    <row r="260" spans="1:29" ht="15.75" hidden="1" customHeight="1">
      <c r="A260" s="47" t="s">
        <v>2724</v>
      </c>
      <c r="B260" s="47" t="s">
        <v>233</v>
      </c>
      <c r="C260" s="60" t="s">
        <v>234</v>
      </c>
      <c r="D260" s="49" t="s">
        <v>53</v>
      </c>
      <c r="E260" s="49">
        <v>4</v>
      </c>
      <c r="F260" s="50">
        <v>19200</v>
      </c>
      <c r="G260" s="51" t="s">
        <v>54</v>
      </c>
      <c r="H260" s="52">
        <v>46235</v>
      </c>
      <c r="I260" s="53" t="s">
        <v>55</v>
      </c>
      <c r="J260" s="53" t="s">
        <v>56</v>
      </c>
      <c r="K260" s="53" t="s">
        <v>164</v>
      </c>
      <c r="L260" s="53" t="s">
        <v>58</v>
      </c>
      <c r="M260" s="54" t="s">
        <v>73</v>
      </c>
      <c r="N260" s="56" t="s">
        <v>21</v>
      </c>
      <c r="O260" s="56" t="s">
        <v>60</v>
      </c>
      <c r="P260" s="56"/>
      <c r="Q260" s="56"/>
      <c r="R260" s="57"/>
      <c r="S260" s="57" t="s">
        <v>235</v>
      </c>
      <c r="T260" s="56"/>
      <c r="U260" s="56"/>
      <c r="V260" s="57" t="str">
        <f t="array" ref="V260">IFERROR(INDEX(#REF!,MATCH($Q260,#REF!,0)),"")</f>
        <v/>
      </c>
      <c r="W260" s="57" t="str">
        <f t="array" ref="W260">IFERROR(INDEX(#REF!,MATCH($Q260,#REF!,0)),"")</f>
        <v/>
      </c>
      <c r="X260" s="58" t="str">
        <f t="array" ref="X260">IFERROR(INDEX(#REF!,MATCH($Q260,#REF!,0)),"")</f>
        <v/>
      </c>
      <c r="Y260" s="58" t="str">
        <f t="array" ref="Y260">IFERROR(INDEX(#REF!,MATCH($Q260,#REF!,0)),"")</f>
        <v/>
      </c>
      <c r="Z260" s="58" t="str">
        <f t="array" ref="Z260">IFERROR(INDEX(#REF!,MATCH($Q260,#REF!,0)),"")</f>
        <v/>
      </c>
      <c r="AA260" s="58" t="e">
        <f t="shared" si="8"/>
        <v>#VALUE!</v>
      </c>
      <c r="AB260" s="56"/>
      <c r="AC260" s="56"/>
    </row>
    <row r="261" spans="1:29" ht="15.75" hidden="1" customHeight="1">
      <c r="A261" s="35" t="s">
        <v>1520</v>
      </c>
      <c r="B261" s="35" t="s">
        <v>283</v>
      </c>
      <c r="C261" s="36" t="s">
        <v>2552</v>
      </c>
      <c r="D261" s="37" t="s">
        <v>53</v>
      </c>
      <c r="E261" s="37">
        <v>1</v>
      </c>
      <c r="F261" s="38">
        <v>20000</v>
      </c>
      <c r="G261" s="39" t="s">
        <v>54</v>
      </c>
      <c r="H261" s="40">
        <v>46235</v>
      </c>
      <c r="I261" s="41" t="s">
        <v>55</v>
      </c>
      <c r="J261" s="41" t="s">
        <v>56</v>
      </c>
      <c r="K261" s="41" t="s">
        <v>83</v>
      </c>
      <c r="L261" s="41" t="s">
        <v>91</v>
      </c>
      <c r="M261" s="42" t="s">
        <v>2517</v>
      </c>
      <c r="N261" s="44" t="s">
        <v>951</v>
      </c>
      <c r="O261" s="44" t="s">
        <v>2452</v>
      </c>
      <c r="P261" s="44"/>
      <c r="Q261" s="44"/>
      <c r="R261" s="45">
        <f t="array" ref="R261">IFERROR(INDEX('BANCO DE DADOS'!$C$3:$C1631,MATCH(C261,'BANCO DE DADOS'!$B$3:$B1631,0),0),"")</f>
        <v>0</v>
      </c>
      <c r="S261" s="45" t="s">
        <v>2552</v>
      </c>
      <c r="T261" s="44"/>
      <c r="U261" s="44"/>
      <c r="V261" s="45" t="str">
        <f t="array" ref="V261">IFERROR(INDEX(#REF!,MATCH($Q261,#REF!,0)),"")</f>
        <v/>
      </c>
      <c r="W261" s="45" t="str">
        <f t="array" ref="W261">IFERROR(INDEX(#REF!,MATCH($Q261,#REF!,0)),"")</f>
        <v/>
      </c>
      <c r="X261" s="46" t="str">
        <f t="array" ref="X261">IFERROR(INDEX(#REF!,MATCH($Q261,#REF!,0)),"")</f>
        <v/>
      </c>
      <c r="Y261" s="46" t="str">
        <f t="array" ref="Y261">IFERROR(INDEX(#REF!,MATCH($Q261,#REF!,0)),"")</f>
        <v/>
      </c>
      <c r="Z261" s="46" t="str">
        <f t="array" ref="Z261">IFERROR(INDEX(#REF!,MATCH($Q261,#REF!,0)),"")</f>
        <v/>
      </c>
      <c r="AA261" s="46" t="e">
        <f t="shared" si="8"/>
        <v>#VALUE!</v>
      </c>
      <c r="AB261" s="44"/>
      <c r="AC261" s="44"/>
    </row>
    <row r="262" spans="1:29" ht="15.75" hidden="1" customHeight="1">
      <c r="A262" s="184"/>
      <c r="B262" s="184" t="s">
        <v>51</v>
      </c>
      <c r="C262" s="185" t="s">
        <v>908</v>
      </c>
      <c r="D262" s="186" t="s">
        <v>53</v>
      </c>
      <c r="E262" s="186">
        <v>2</v>
      </c>
      <c r="F262" s="187">
        <v>19200</v>
      </c>
      <c r="G262" s="188" t="s">
        <v>54</v>
      </c>
      <c r="H262" s="189">
        <v>46235</v>
      </c>
      <c r="I262" s="190" t="s">
        <v>101</v>
      </c>
      <c r="J262" s="190" t="s">
        <v>56</v>
      </c>
      <c r="K262" s="190" t="s">
        <v>858</v>
      </c>
      <c r="L262" s="190" t="s">
        <v>58</v>
      </c>
      <c r="M262" s="191" t="s">
        <v>2451</v>
      </c>
      <c r="N262" s="192" t="s">
        <v>884</v>
      </c>
      <c r="O262" s="56" t="s">
        <v>60</v>
      </c>
      <c r="P262" s="56"/>
      <c r="Q262" s="56"/>
      <c r="R262" s="57" t="str">
        <f t="array" ref="R262">IFERROR(INDEX('BANCO DE DADOS'!$C$3:$C1631,MATCH(C262,'BANCO DE DADOS'!$B$3:$B1631,0),0),"")</f>
        <v>DOP - EQUIPAMENTO OPERACIONAL SALVAMENTO TERRESTRE</v>
      </c>
      <c r="S262" s="57" t="str">
        <f t="array" ref="S262">IFERROR(INDEX('BANCO DE DADOS'!$D$3:$D1631,MATCH(C262,'BANCO DE DADOS'!$B$3:$B1631,0),0),"")</f>
        <v>COMPRA DE EQUIPAMENTOS DE DETECÇÃO DE RADIOATIVIDADE</v>
      </c>
      <c r="T262" s="56"/>
      <c r="U262" s="56"/>
      <c r="V262" s="57" t="str">
        <f t="array" ref="V262">IFERROR(INDEX(#REF!,MATCH($Q262,#REF!,0)),"")</f>
        <v/>
      </c>
      <c r="W262" s="57" t="str">
        <f t="array" ref="W262">IFERROR(INDEX(#REF!,MATCH($Q262,#REF!,0)),"")</f>
        <v/>
      </c>
      <c r="X262" s="58" t="str">
        <f t="array" ref="X262">IFERROR(INDEX(#REF!,MATCH($Q262,#REF!,0)),"")</f>
        <v/>
      </c>
      <c r="Y262" s="58" t="str">
        <f t="array" ref="Y262">IFERROR(INDEX(#REF!,MATCH($Q262,#REF!,0)),"")</f>
        <v/>
      </c>
      <c r="Z262" s="58" t="str">
        <f t="array" ref="Z262">IFERROR(INDEX(#REF!,MATCH($Q262,#REF!,0)),"")</f>
        <v/>
      </c>
      <c r="AA262" s="58" t="e">
        <f t="shared" si="8"/>
        <v>#VALUE!</v>
      </c>
      <c r="AB262" s="56"/>
      <c r="AC262" s="56"/>
    </row>
    <row r="263" spans="1:29" ht="15.75" hidden="1" customHeight="1">
      <c r="A263" s="35"/>
      <c r="B263" s="35" t="s">
        <v>861</v>
      </c>
      <c r="C263" s="36" t="s">
        <v>840</v>
      </c>
      <c r="D263" s="37" t="s">
        <v>53</v>
      </c>
      <c r="E263" s="37">
        <v>1</v>
      </c>
      <c r="F263" s="38">
        <v>19184</v>
      </c>
      <c r="G263" s="39" t="s">
        <v>54</v>
      </c>
      <c r="H263" s="40">
        <v>46266</v>
      </c>
      <c r="I263" s="41" t="s">
        <v>55</v>
      </c>
      <c r="J263" s="41" t="s">
        <v>56</v>
      </c>
      <c r="K263" s="41" t="s">
        <v>841</v>
      </c>
      <c r="L263" s="41" t="s">
        <v>91</v>
      </c>
      <c r="M263" s="42" t="s">
        <v>2534</v>
      </c>
      <c r="N263" s="44" t="s">
        <v>884</v>
      </c>
      <c r="O263" s="44" t="s">
        <v>60</v>
      </c>
      <c r="P263" s="44"/>
      <c r="Q263" s="44"/>
      <c r="R263" s="45"/>
      <c r="S263" s="45" t="s">
        <v>840</v>
      </c>
      <c r="T263" s="44"/>
      <c r="U263" s="44"/>
      <c r="V263" s="45" t="str">
        <f t="array" ref="V263">IFERROR(INDEX(#REF!,MATCH($Q263,#REF!,0)),"")</f>
        <v/>
      </c>
      <c r="W263" s="45" t="str">
        <f t="array" ref="W263">IFERROR(INDEX(#REF!,MATCH($Q263,#REF!,0)),"")</f>
        <v/>
      </c>
      <c r="X263" s="46" t="str">
        <f t="array" ref="X263">IFERROR(INDEX(#REF!,MATCH($Q263,#REF!,0)),"")</f>
        <v/>
      </c>
      <c r="Y263" s="46" t="str">
        <f t="array" ref="Y263">IFERROR(INDEX(#REF!,MATCH($Q263,#REF!,0)),"")</f>
        <v/>
      </c>
      <c r="Z263" s="46" t="str">
        <f t="array" ref="Z263">IFERROR(INDEX(#REF!,MATCH($Q263,#REF!,0)),"")</f>
        <v/>
      </c>
      <c r="AA263" s="46" t="e">
        <f t="shared" si="8"/>
        <v>#VALUE!</v>
      </c>
      <c r="AB263" s="44"/>
      <c r="AC263" s="44"/>
    </row>
    <row r="264" spans="1:29" ht="15.75" hidden="1" customHeight="1">
      <c r="A264" s="47"/>
      <c r="B264" s="47" t="s">
        <v>51</v>
      </c>
      <c r="C264" s="60" t="s">
        <v>1106</v>
      </c>
      <c r="D264" s="49" t="s">
        <v>53</v>
      </c>
      <c r="E264" s="49">
        <v>3</v>
      </c>
      <c r="F264" s="50">
        <v>18360</v>
      </c>
      <c r="G264" s="51" t="s">
        <v>54</v>
      </c>
      <c r="H264" s="52">
        <v>46235</v>
      </c>
      <c r="I264" s="53" t="s">
        <v>55</v>
      </c>
      <c r="J264" s="53" t="s">
        <v>56</v>
      </c>
      <c r="K264" s="53" t="s">
        <v>164</v>
      </c>
      <c r="L264" s="53" t="s">
        <v>91</v>
      </c>
      <c r="M264" s="54" t="s">
        <v>2517</v>
      </c>
      <c r="N264" s="56" t="s">
        <v>884</v>
      </c>
      <c r="O264" s="56" t="s">
        <v>60</v>
      </c>
      <c r="P264" s="56"/>
      <c r="Q264" s="56"/>
      <c r="R264" s="57"/>
      <c r="S264" s="57" t="s">
        <v>1080</v>
      </c>
      <c r="T264" s="56"/>
      <c r="U264" s="56"/>
      <c r="V264" s="57" t="str">
        <f t="array" ref="V264">IFERROR(INDEX(#REF!,MATCH($Q264,#REF!,0)),"")</f>
        <v/>
      </c>
      <c r="W264" s="57" t="str">
        <f t="array" ref="W264">IFERROR(INDEX(#REF!,MATCH($Q264,#REF!,0)),"")</f>
        <v/>
      </c>
      <c r="X264" s="58" t="str">
        <f t="array" ref="X264">IFERROR(INDEX(#REF!,MATCH($Q264,#REF!,0)),"")</f>
        <v/>
      </c>
      <c r="Y264" s="58" t="str">
        <f t="array" ref="Y264">IFERROR(INDEX(#REF!,MATCH($Q264,#REF!,0)),"")</f>
        <v/>
      </c>
      <c r="Z264" s="58" t="str">
        <f t="array" ref="Z264">IFERROR(INDEX(#REF!,MATCH($Q264,#REF!,0)),"")</f>
        <v/>
      </c>
      <c r="AA264" s="58" t="e">
        <f t="shared" si="8"/>
        <v>#VALUE!</v>
      </c>
      <c r="AB264" s="56"/>
      <c r="AC264" s="56"/>
    </row>
    <row r="265" spans="1:29" ht="15.75" hidden="1" customHeight="1">
      <c r="A265" s="35"/>
      <c r="B265" s="35" t="s">
        <v>51</v>
      </c>
      <c r="C265" s="36" t="s">
        <v>1108</v>
      </c>
      <c r="D265" s="37" t="s">
        <v>53</v>
      </c>
      <c r="E265" s="37">
        <v>40</v>
      </c>
      <c r="F265" s="38">
        <v>18240</v>
      </c>
      <c r="G265" s="39" t="s">
        <v>54</v>
      </c>
      <c r="H265" s="40">
        <v>46235</v>
      </c>
      <c r="I265" s="41" t="s">
        <v>55</v>
      </c>
      <c r="J265" s="41" t="s">
        <v>56</v>
      </c>
      <c r="K265" s="41" t="s">
        <v>164</v>
      </c>
      <c r="L265" s="41" t="s">
        <v>84</v>
      </c>
      <c r="M265" s="42" t="s">
        <v>2534</v>
      </c>
      <c r="N265" s="44" t="s">
        <v>884</v>
      </c>
      <c r="O265" s="44" t="s">
        <v>60</v>
      </c>
      <c r="P265" s="44"/>
      <c r="Q265" s="44"/>
      <c r="R265" s="45"/>
      <c r="S265" s="45" t="s">
        <v>1109</v>
      </c>
      <c r="T265" s="44"/>
      <c r="U265" s="44"/>
      <c r="V265" s="45" t="str">
        <f t="array" ref="V265">IFERROR(INDEX(#REF!,MATCH($Q265,#REF!,0)),"")</f>
        <v/>
      </c>
      <c r="W265" s="45" t="str">
        <f t="array" ref="W265">IFERROR(INDEX(#REF!,MATCH($Q265,#REF!,0)),"")</f>
        <v/>
      </c>
      <c r="X265" s="46" t="str">
        <f t="array" ref="X265">IFERROR(INDEX(#REF!,MATCH($Q265,#REF!,0)),"")</f>
        <v/>
      </c>
      <c r="Y265" s="46" t="str">
        <f t="array" ref="Y265">IFERROR(INDEX(#REF!,MATCH($Q265,#REF!,0)),"")</f>
        <v/>
      </c>
      <c r="Z265" s="46" t="str">
        <f t="array" ref="Z265">IFERROR(INDEX(#REF!,MATCH($Q265,#REF!,0)),"")</f>
        <v/>
      </c>
      <c r="AA265" s="46" t="e">
        <f t="shared" si="8"/>
        <v>#VALUE!</v>
      </c>
      <c r="AB265" s="44"/>
      <c r="AC265" s="44"/>
    </row>
    <row r="266" spans="1:29" ht="15.75" hidden="1" customHeight="1">
      <c r="A266" s="47" t="s">
        <v>1667</v>
      </c>
      <c r="B266" s="47" t="s">
        <v>51</v>
      </c>
      <c r="C266" s="60" t="s">
        <v>2554</v>
      </c>
      <c r="D266" s="49" t="s">
        <v>53</v>
      </c>
      <c r="E266" s="49">
        <v>1</v>
      </c>
      <c r="F266" s="50">
        <v>18000</v>
      </c>
      <c r="G266" s="51" t="s">
        <v>54</v>
      </c>
      <c r="H266" s="52">
        <v>46235</v>
      </c>
      <c r="I266" s="53" t="s">
        <v>55</v>
      </c>
      <c r="J266" s="53" t="s">
        <v>56</v>
      </c>
      <c r="K266" s="53" t="s">
        <v>83</v>
      </c>
      <c r="L266" s="53" t="s">
        <v>91</v>
      </c>
      <c r="M266" s="54" t="s">
        <v>109</v>
      </c>
      <c r="N266" s="56" t="s">
        <v>951</v>
      </c>
      <c r="O266" s="56" t="s">
        <v>2452</v>
      </c>
      <c r="P266" s="56"/>
      <c r="Q266" s="56"/>
      <c r="R266" s="57"/>
      <c r="S266" s="57" t="s">
        <v>1673</v>
      </c>
      <c r="T266" s="56"/>
      <c r="U266" s="56"/>
      <c r="V266" s="57" t="str">
        <f t="array" ref="V266">IFERROR(INDEX(#REF!,MATCH($Q266,#REF!,0)),"")</f>
        <v/>
      </c>
      <c r="W266" s="57" t="str">
        <f t="array" ref="W266">IFERROR(INDEX(#REF!,MATCH($Q266,#REF!,0)),"")</f>
        <v/>
      </c>
      <c r="X266" s="58" t="str">
        <f t="array" ref="X266">IFERROR(INDEX(#REF!,MATCH($Q266,#REF!,0)),"")</f>
        <v/>
      </c>
      <c r="Y266" s="58" t="str">
        <f t="array" ref="Y266">IFERROR(INDEX(#REF!,MATCH($Q266,#REF!,0)),"")</f>
        <v/>
      </c>
      <c r="Z266" s="58" t="str">
        <f t="array" ref="Z266">IFERROR(INDEX(#REF!,MATCH($Q266,#REF!,0)),"")</f>
        <v/>
      </c>
      <c r="AA266" s="58" t="e">
        <f t="shared" si="8"/>
        <v>#VALUE!</v>
      </c>
      <c r="AB266" s="56"/>
      <c r="AC266" s="56"/>
    </row>
    <row r="267" spans="1:29" ht="15.75" hidden="1" customHeight="1">
      <c r="A267" s="35" t="s">
        <v>1824</v>
      </c>
      <c r="B267" s="35" t="s">
        <v>250</v>
      </c>
      <c r="C267" s="36" t="s">
        <v>1848</v>
      </c>
      <c r="D267" s="37" t="s">
        <v>53</v>
      </c>
      <c r="E267" s="37">
        <v>2000</v>
      </c>
      <c r="F267" s="38">
        <v>18000</v>
      </c>
      <c r="G267" s="39" t="s">
        <v>54</v>
      </c>
      <c r="H267" s="40">
        <v>46235</v>
      </c>
      <c r="I267" s="41" t="s">
        <v>55</v>
      </c>
      <c r="J267" s="41" t="s">
        <v>56</v>
      </c>
      <c r="K267" s="41" t="s">
        <v>164</v>
      </c>
      <c r="L267" s="41" t="s">
        <v>58</v>
      </c>
      <c r="M267" s="42" t="s">
        <v>2534</v>
      </c>
      <c r="N267" s="44" t="s">
        <v>951</v>
      </c>
      <c r="O267" s="44" t="s">
        <v>60</v>
      </c>
      <c r="P267" s="44"/>
      <c r="Q267" s="44"/>
      <c r="R267" s="45"/>
      <c r="S267" s="45" t="s">
        <v>1849</v>
      </c>
      <c r="T267" s="44"/>
      <c r="U267" s="44"/>
      <c r="V267" s="45" t="str">
        <f t="array" ref="V267">IFERROR(INDEX(#REF!,MATCH($Q267,#REF!,0)),"")</f>
        <v/>
      </c>
      <c r="W267" s="45" t="str">
        <f t="array" ref="W267">IFERROR(INDEX(#REF!,MATCH($Q267,#REF!,0)),"")</f>
        <v/>
      </c>
      <c r="X267" s="46" t="str">
        <f t="array" ref="X267">IFERROR(INDEX(#REF!,MATCH($Q267,#REF!,0)),"")</f>
        <v/>
      </c>
      <c r="Y267" s="46" t="str">
        <f t="array" ref="Y267">IFERROR(INDEX(#REF!,MATCH($Q267,#REF!,0)),"")</f>
        <v/>
      </c>
      <c r="Z267" s="46" t="str">
        <f t="array" ref="Z267">IFERROR(INDEX(#REF!,MATCH($Q267,#REF!,0)),"")</f>
        <v/>
      </c>
      <c r="AA267" s="46" t="e">
        <f t="shared" si="8"/>
        <v>#VALUE!</v>
      </c>
      <c r="AB267" s="44"/>
      <c r="AC267" s="44"/>
    </row>
    <row r="268" spans="1:29" ht="15.75" hidden="1" customHeight="1">
      <c r="A268" s="47" t="s">
        <v>2725</v>
      </c>
      <c r="B268" s="47" t="s">
        <v>1049</v>
      </c>
      <c r="C268" s="60" t="s">
        <v>1790</v>
      </c>
      <c r="D268" s="49" t="s">
        <v>1791</v>
      </c>
      <c r="E268" s="49">
        <v>300</v>
      </c>
      <c r="F268" s="50">
        <v>17736</v>
      </c>
      <c r="G268" s="51" t="s">
        <v>54</v>
      </c>
      <c r="H268" s="52">
        <v>46235</v>
      </c>
      <c r="I268" s="53" t="s">
        <v>55</v>
      </c>
      <c r="J268" s="53" t="s">
        <v>56</v>
      </c>
      <c r="K268" s="53" t="s">
        <v>164</v>
      </c>
      <c r="L268" s="53" t="s">
        <v>58</v>
      </c>
      <c r="M268" s="54" t="s">
        <v>148</v>
      </c>
      <c r="N268" s="56" t="s">
        <v>951</v>
      </c>
      <c r="O268" s="56" t="s">
        <v>60</v>
      </c>
      <c r="P268" s="56"/>
      <c r="Q268" s="56"/>
      <c r="R268" s="57" t="s">
        <v>562</v>
      </c>
      <c r="S268" s="57" t="s">
        <v>1792</v>
      </c>
      <c r="T268" s="56"/>
      <c r="U268" s="56"/>
      <c r="V268" s="57" t="str">
        <f t="array" ref="V268">IFERROR(INDEX(#REF!,MATCH($Q268,#REF!,0)),"")</f>
        <v/>
      </c>
      <c r="W268" s="57" t="str">
        <f t="array" ref="W268">IFERROR(INDEX(#REF!,MATCH($Q268,#REF!,0)),"")</f>
        <v/>
      </c>
      <c r="X268" s="58" t="str">
        <f t="array" ref="X268">IFERROR(INDEX(#REF!,MATCH($Q268,#REF!,0)),"")</f>
        <v/>
      </c>
      <c r="Y268" s="58" t="str">
        <f t="array" ref="Y268">IFERROR(INDEX(#REF!,MATCH($Q268,#REF!,0)),"")</f>
        <v/>
      </c>
      <c r="Z268" s="58" t="str">
        <f t="array" ref="Z268">IFERROR(INDEX(#REF!,MATCH($Q268,#REF!,0)),"")</f>
        <v/>
      </c>
      <c r="AA268" s="58" t="e">
        <f t="shared" si="8"/>
        <v>#VALUE!</v>
      </c>
      <c r="AB268" s="56"/>
      <c r="AC268" s="56"/>
    </row>
    <row r="269" spans="1:29" ht="15.75" hidden="1" customHeight="1">
      <c r="A269" s="167"/>
      <c r="B269" s="167" t="s">
        <v>440</v>
      </c>
      <c r="C269" s="168" t="s">
        <v>1517</v>
      </c>
      <c r="D269" s="176" t="s">
        <v>53</v>
      </c>
      <c r="E269" s="176">
        <v>2</v>
      </c>
      <c r="F269" s="177">
        <v>16200</v>
      </c>
      <c r="G269" s="178" t="s">
        <v>54</v>
      </c>
      <c r="H269" s="179">
        <v>46235</v>
      </c>
      <c r="I269" s="180" t="s">
        <v>101</v>
      </c>
      <c r="J269" s="180" t="s">
        <v>56</v>
      </c>
      <c r="K269" s="180" t="s">
        <v>858</v>
      </c>
      <c r="L269" s="180" t="s">
        <v>91</v>
      </c>
      <c r="M269" s="181" t="s">
        <v>2451</v>
      </c>
      <c r="N269" s="175" t="s">
        <v>951</v>
      </c>
      <c r="O269" s="44" t="s">
        <v>60</v>
      </c>
      <c r="P269" s="44"/>
      <c r="Q269" s="44"/>
      <c r="R269" s="45" t="str">
        <f t="array" ref="R269">IFERROR(INDEX('BANCO DE DADOS'!$C$3:$C1631,MATCH(C269,'BANCO DE DADOS'!$B$3:$B1631,0),0),"")</f>
        <v>DAL - AR CONDICIONADO</v>
      </c>
      <c r="S269" s="45" t="str">
        <f t="array" ref="S269">IFERROR(INDEX('BANCO DE DADOS'!$D$3:$D1631,MATCH(C269,'BANCO DE DADOS'!$B$3:$B1631,0),0),"")</f>
        <v>COMPRA DE EQUIPAMENTOS DE CLIMATIZAÇÃO</v>
      </c>
      <c r="T269" s="44"/>
      <c r="U269" s="44"/>
      <c r="V269" s="45" t="str">
        <f t="array" ref="V269">IFERROR(INDEX(#REF!,MATCH($Q269,#REF!,0)),"")</f>
        <v/>
      </c>
      <c r="W269" s="45" t="str">
        <f t="array" ref="W269">IFERROR(INDEX(#REF!,MATCH($Q269,#REF!,0)),"")</f>
        <v/>
      </c>
      <c r="X269" s="46" t="str">
        <f t="array" ref="X269">IFERROR(INDEX(#REF!,MATCH($Q269,#REF!,0)),"")</f>
        <v/>
      </c>
      <c r="Y269" s="46" t="str">
        <f t="array" ref="Y269">IFERROR(INDEX(#REF!,MATCH($Q269,#REF!,0)),"")</f>
        <v/>
      </c>
      <c r="Z269" s="46" t="str">
        <f t="array" ref="Z269">IFERROR(INDEX(#REF!,MATCH($Q269,#REF!,0)),"")</f>
        <v/>
      </c>
      <c r="AA269" s="46" t="e">
        <f t="shared" si="8"/>
        <v>#VALUE!</v>
      </c>
      <c r="AB269" s="44" t="s">
        <v>1515</v>
      </c>
      <c r="AC269" s="44"/>
    </row>
    <row r="270" spans="1:29" ht="15.75" hidden="1" customHeight="1">
      <c r="A270" s="47"/>
      <c r="B270" s="47" t="s">
        <v>51</v>
      </c>
      <c r="C270" s="60" t="s">
        <v>1111</v>
      </c>
      <c r="D270" s="49" t="s">
        <v>53</v>
      </c>
      <c r="E270" s="49">
        <v>27</v>
      </c>
      <c r="F270" s="50">
        <v>16140</v>
      </c>
      <c r="G270" s="51" t="s">
        <v>54</v>
      </c>
      <c r="H270" s="52">
        <v>46204</v>
      </c>
      <c r="I270" s="53" t="s">
        <v>55</v>
      </c>
      <c r="J270" s="53" t="s">
        <v>56</v>
      </c>
      <c r="K270" s="53" t="s">
        <v>164</v>
      </c>
      <c r="L270" s="53" t="s">
        <v>91</v>
      </c>
      <c r="M270" s="54" t="s">
        <v>73</v>
      </c>
      <c r="N270" s="56" t="s">
        <v>884</v>
      </c>
      <c r="O270" s="56" t="s">
        <v>60</v>
      </c>
      <c r="P270" s="56"/>
      <c r="Q270" s="56"/>
      <c r="R270" s="57" t="s">
        <v>228</v>
      </c>
      <c r="S270" s="57" t="s">
        <v>229</v>
      </c>
      <c r="T270" s="56"/>
      <c r="U270" s="56"/>
      <c r="V270" s="57" t="str">
        <f t="array" ref="V270">IFERROR(INDEX(#REF!,MATCH($Q270,#REF!,0)),"")</f>
        <v/>
      </c>
      <c r="W270" s="57" t="str">
        <f t="array" ref="W270">IFERROR(INDEX(#REF!,MATCH($Q270,#REF!,0)),"")</f>
        <v/>
      </c>
      <c r="X270" s="58" t="str">
        <f t="array" ref="X270">IFERROR(INDEX(#REF!,MATCH($Q270,#REF!,0)),"")</f>
        <v/>
      </c>
      <c r="Y270" s="58" t="str">
        <f t="array" ref="Y270">IFERROR(INDEX(#REF!,MATCH($Q270,#REF!,0)),"")</f>
        <v/>
      </c>
      <c r="Z270" s="58" t="str">
        <f t="array" ref="Z270">IFERROR(INDEX(#REF!,MATCH($Q270,#REF!,0)),"")</f>
        <v/>
      </c>
      <c r="AA270" s="58" t="e">
        <f t="shared" si="8"/>
        <v>#VALUE!</v>
      </c>
      <c r="AB270" s="56"/>
      <c r="AC270" s="56"/>
    </row>
    <row r="271" spans="1:29" ht="15.75" hidden="1" customHeight="1">
      <c r="A271" s="167"/>
      <c r="B271" s="167" t="s">
        <v>51</v>
      </c>
      <c r="C271" s="168" t="s">
        <v>2554</v>
      </c>
      <c r="D271" s="176" t="s">
        <v>53</v>
      </c>
      <c r="E271" s="176">
        <v>1</v>
      </c>
      <c r="F271" s="177">
        <v>18000</v>
      </c>
      <c r="G271" s="178" t="s">
        <v>54</v>
      </c>
      <c r="H271" s="179">
        <v>46235</v>
      </c>
      <c r="I271" s="180" t="s">
        <v>55</v>
      </c>
      <c r="J271" s="180" t="s">
        <v>56</v>
      </c>
      <c r="K271" s="180" t="s">
        <v>83</v>
      </c>
      <c r="L271" s="180" t="s">
        <v>91</v>
      </c>
      <c r="M271" s="181" t="s">
        <v>2451</v>
      </c>
      <c r="N271" s="175" t="s">
        <v>951</v>
      </c>
      <c r="O271" s="44" t="s">
        <v>2452</v>
      </c>
      <c r="P271" s="44"/>
      <c r="Q271" s="44"/>
      <c r="R271" s="45" t="str">
        <f t="array" ref="R271">IFERROR(INDEX('BANCO DE DADOS'!$C$3:$C1631,MATCH(C271,'BANCO DE DADOS'!$B$3:$B1631,0),0),"")</f>
        <v>GEA - OBRAS</v>
      </c>
      <c r="S271" s="45" t="str">
        <f t="array" ref="S271">IFERROR(INDEX('BANCO DE DADOS'!$D$3:$D1631,MATCH(C271,'BANCO DE DADOS'!$B$3:$B1631,0),0),"")</f>
        <v>SERVIÇOS DE CONSTRUÇÃO - INFRAESTRUTURA PREDIAL</v>
      </c>
      <c r="T271" s="44"/>
      <c r="U271" s="44"/>
      <c r="V271" s="45" t="str">
        <f t="array" ref="V271">IFERROR(INDEX(#REF!,MATCH($Q271,#REF!,0)),"")</f>
        <v/>
      </c>
      <c r="W271" s="45" t="str">
        <f t="array" ref="W271">IFERROR(INDEX(#REF!,MATCH($Q271,#REF!,0)),"")</f>
        <v/>
      </c>
      <c r="X271" s="46" t="str">
        <f t="array" ref="X271">IFERROR(INDEX(#REF!,MATCH($Q271,#REF!,0)),"")</f>
        <v/>
      </c>
      <c r="Y271" s="46" t="str">
        <f t="array" ref="Y271">IFERROR(INDEX(#REF!,MATCH($Q271,#REF!,0)),"")</f>
        <v/>
      </c>
      <c r="Z271" s="46" t="str">
        <f t="array" ref="Z271">IFERROR(INDEX(#REF!,MATCH($Q271,#REF!,0)),"")</f>
        <v/>
      </c>
      <c r="AA271" s="46" t="e">
        <f t="shared" si="8"/>
        <v>#VALUE!</v>
      </c>
      <c r="AB271" s="44"/>
      <c r="AC271" s="44"/>
    </row>
    <row r="272" spans="1:29" ht="15.75" hidden="1" customHeight="1">
      <c r="A272" s="47" t="s">
        <v>2726</v>
      </c>
      <c r="B272" s="47" t="s">
        <v>237</v>
      </c>
      <c r="C272" s="60" t="s">
        <v>238</v>
      </c>
      <c r="D272" s="49" t="s">
        <v>53</v>
      </c>
      <c r="E272" s="49">
        <v>40</v>
      </c>
      <c r="F272" s="50">
        <v>16000</v>
      </c>
      <c r="G272" s="51" t="s">
        <v>54</v>
      </c>
      <c r="H272" s="52">
        <v>46235</v>
      </c>
      <c r="I272" s="53" t="s">
        <v>55</v>
      </c>
      <c r="J272" s="53" t="s">
        <v>56</v>
      </c>
      <c r="K272" s="53" t="s">
        <v>164</v>
      </c>
      <c r="L272" s="53" t="s">
        <v>58</v>
      </c>
      <c r="M272" s="54" t="s">
        <v>109</v>
      </c>
      <c r="N272" s="56" t="s">
        <v>21</v>
      </c>
      <c r="O272" s="56" t="s">
        <v>60</v>
      </c>
      <c r="P272" s="56"/>
      <c r="Q272" s="56"/>
      <c r="R272" s="57"/>
      <c r="S272" s="57" t="s">
        <v>239</v>
      </c>
      <c r="T272" s="56"/>
      <c r="U272" s="56"/>
      <c r="V272" s="57" t="str">
        <f t="array" ref="V272">IFERROR(INDEX(#REF!,MATCH($Q272,#REF!,0)),"")</f>
        <v/>
      </c>
      <c r="W272" s="57" t="str">
        <f t="array" ref="W272">IFERROR(INDEX(#REF!,MATCH($Q272,#REF!,0)),"")</f>
        <v/>
      </c>
      <c r="X272" s="58" t="str">
        <f t="array" ref="X272">IFERROR(INDEX(#REF!,MATCH($Q272,#REF!,0)),"")</f>
        <v/>
      </c>
      <c r="Y272" s="58" t="str">
        <f t="array" ref="Y272">IFERROR(INDEX(#REF!,MATCH($Q272,#REF!,0)),"")</f>
        <v/>
      </c>
      <c r="Z272" s="58" t="str">
        <f t="array" ref="Z272">IFERROR(INDEX(#REF!,MATCH($Q272,#REF!,0)),"")</f>
        <v/>
      </c>
      <c r="AA272" s="58" t="e">
        <f t="shared" si="8"/>
        <v>#VALUE!</v>
      </c>
      <c r="AB272" s="56"/>
      <c r="AC272" s="56"/>
    </row>
    <row r="273" spans="1:29" ht="15.75" hidden="1" customHeight="1">
      <c r="A273" s="35" t="s">
        <v>1660</v>
      </c>
      <c r="B273" s="35" t="s">
        <v>51</v>
      </c>
      <c r="C273" s="36" t="s">
        <v>2556</v>
      </c>
      <c r="D273" s="37" t="s">
        <v>583</v>
      </c>
      <c r="E273" s="37">
        <v>120</v>
      </c>
      <c r="F273" s="38">
        <v>17280</v>
      </c>
      <c r="G273" s="39" t="s">
        <v>54</v>
      </c>
      <c r="H273" s="40">
        <v>46235</v>
      </c>
      <c r="I273" s="41" t="s">
        <v>55</v>
      </c>
      <c r="J273" s="41" t="s">
        <v>56</v>
      </c>
      <c r="K273" s="41" t="s">
        <v>164</v>
      </c>
      <c r="L273" s="41" t="s">
        <v>91</v>
      </c>
      <c r="M273" s="42" t="s">
        <v>2517</v>
      </c>
      <c r="N273" s="44" t="s">
        <v>951</v>
      </c>
      <c r="O273" s="44" t="s">
        <v>2452</v>
      </c>
      <c r="P273" s="44"/>
      <c r="Q273" s="44"/>
      <c r="R273" s="45"/>
      <c r="S273" s="45" t="s">
        <v>2557</v>
      </c>
      <c r="T273" s="44"/>
      <c r="U273" s="44"/>
      <c r="V273" s="45" t="str">
        <f t="array" ref="V273">IFERROR(INDEX(#REF!,MATCH($Q273,#REF!,0)),"")</f>
        <v/>
      </c>
      <c r="W273" s="45" t="str">
        <f t="array" ref="W273">IFERROR(INDEX(#REF!,MATCH($Q273,#REF!,0)),"")</f>
        <v/>
      </c>
      <c r="X273" s="46" t="str">
        <f t="array" ref="X273">IFERROR(INDEX(#REF!,MATCH($Q273,#REF!,0)),"")</f>
        <v/>
      </c>
      <c r="Y273" s="46" t="str">
        <f t="array" ref="Y273">IFERROR(INDEX(#REF!,MATCH($Q273,#REF!,0)),"")</f>
        <v/>
      </c>
      <c r="Z273" s="46" t="str">
        <f t="array" ref="Z273">IFERROR(INDEX(#REF!,MATCH($Q273,#REF!,0)),"")</f>
        <v/>
      </c>
      <c r="AA273" s="46" t="e">
        <f t="shared" si="8"/>
        <v>#VALUE!</v>
      </c>
      <c r="AB273" s="44"/>
      <c r="AC273" s="44"/>
    </row>
    <row r="274" spans="1:29" ht="15.75" hidden="1" customHeight="1">
      <c r="A274" s="47" t="s">
        <v>948</v>
      </c>
      <c r="B274" s="47" t="s">
        <v>51</v>
      </c>
      <c r="C274" s="60" t="s">
        <v>311</v>
      </c>
      <c r="D274" s="49" t="s">
        <v>53</v>
      </c>
      <c r="E274" s="49">
        <v>8</v>
      </c>
      <c r="F274" s="50">
        <v>16000</v>
      </c>
      <c r="G274" s="51" t="s">
        <v>54</v>
      </c>
      <c r="H274" s="52">
        <v>46235</v>
      </c>
      <c r="I274" s="53" t="s">
        <v>55</v>
      </c>
      <c r="J274" s="53" t="s">
        <v>56</v>
      </c>
      <c r="K274" s="53" t="s">
        <v>164</v>
      </c>
      <c r="L274" s="53" t="s">
        <v>91</v>
      </c>
      <c r="M274" s="54" t="s">
        <v>2498</v>
      </c>
      <c r="N274" s="56" t="s">
        <v>951</v>
      </c>
      <c r="O274" s="56" t="s">
        <v>2452</v>
      </c>
      <c r="P274" s="56"/>
      <c r="Q274" s="56"/>
      <c r="R274" s="57" t="str">
        <f t="array" ref="R274">IFERROR(INDEX('BANCO DE DADOS'!$C$3:$C1631,MATCH(C274,'BANCO DE DADOS'!$B$3:$B1631,0),0),"")</f>
        <v>CEIB</v>
      </c>
      <c r="S274" s="57" t="s">
        <v>312</v>
      </c>
      <c r="T274" s="56"/>
      <c r="U274" s="56"/>
      <c r="V274" s="57" t="str">
        <f t="array" ref="V274">IFERROR(INDEX(#REF!,MATCH($Q274,#REF!,0)),"")</f>
        <v/>
      </c>
      <c r="W274" s="57" t="str">
        <f t="array" ref="W274">IFERROR(INDEX(#REF!,MATCH($Q274,#REF!,0)),"")</f>
        <v/>
      </c>
      <c r="X274" s="58" t="str">
        <f t="array" ref="X274">IFERROR(INDEX(#REF!,MATCH($Q274,#REF!,0)),"")</f>
        <v/>
      </c>
      <c r="Y274" s="58" t="str">
        <f t="array" ref="Y274">IFERROR(INDEX(#REF!,MATCH($Q274,#REF!,0)),"")</f>
        <v/>
      </c>
      <c r="Z274" s="58" t="str">
        <f t="array" ref="Z274">IFERROR(INDEX(#REF!,MATCH($Q274,#REF!,0)),"")</f>
        <v/>
      </c>
      <c r="AA274" s="58" t="e">
        <f t="shared" si="8"/>
        <v>#VALUE!</v>
      </c>
      <c r="AB274" s="56"/>
      <c r="AC274" s="56"/>
    </row>
    <row r="275" spans="1:29" ht="15.75" hidden="1" customHeight="1">
      <c r="A275" s="35" t="s">
        <v>2727</v>
      </c>
      <c r="B275" s="35" t="s">
        <v>169</v>
      </c>
      <c r="C275" s="36" t="s">
        <v>238</v>
      </c>
      <c r="D275" s="37" t="s">
        <v>53</v>
      </c>
      <c r="E275" s="37">
        <v>40</v>
      </c>
      <c r="F275" s="38">
        <v>16000</v>
      </c>
      <c r="G275" s="39" t="s">
        <v>54</v>
      </c>
      <c r="H275" s="40">
        <v>46235</v>
      </c>
      <c r="I275" s="41" t="s">
        <v>55</v>
      </c>
      <c r="J275" s="41" t="s">
        <v>56</v>
      </c>
      <c r="K275" s="41" t="s">
        <v>164</v>
      </c>
      <c r="L275" s="41" t="s">
        <v>58</v>
      </c>
      <c r="M275" s="42" t="s">
        <v>109</v>
      </c>
      <c r="N275" s="44" t="s">
        <v>21</v>
      </c>
      <c r="O275" s="44" t="s">
        <v>60</v>
      </c>
      <c r="P275" s="44"/>
      <c r="Q275" s="44"/>
      <c r="R275" s="45"/>
      <c r="S275" s="45" t="s">
        <v>239</v>
      </c>
      <c r="T275" s="44"/>
      <c r="U275" s="44"/>
      <c r="V275" s="45" t="str">
        <f t="array" ref="V275">IFERROR(INDEX(#REF!,MATCH($Q275,#REF!,0)),"")</f>
        <v/>
      </c>
      <c r="W275" s="45" t="str">
        <f t="array" ref="W275">IFERROR(INDEX(#REF!,MATCH($Q275,#REF!,0)),"")</f>
        <v/>
      </c>
      <c r="X275" s="46" t="str">
        <f t="array" ref="X275">IFERROR(INDEX(#REF!,MATCH($Q275,#REF!,0)),"")</f>
        <v/>
      </c>
      <c r="Y275" s="46" t="str">
        <f t="array" ref="Y275">IFERROR(INDEX(#REF!,MATCH($Q275,#REF!,0)),"")</f>
        <v/>
      </c>
      <c r="Z275" s="46" t="str">
        <f t="array" ref="Z275">IFERROR(INDEX(#REF!,MATCH($Q275,#REF!,0)),"")</f>
        <v/>
      </c>
      <c r="AA275" s="46" t="e">
        <f t="shared" si="8"/>
        <v>#VALUE!</v>
      </c>
      <c r="AB275" s="44"/>
      <c r="AC275" s="44"/>
    </row>
    <row r="276" spans="1:29" ht="15.75" hidden="1" customHeight="1">
      <c r="A276" s="47" t="s">
        <v>2728</v>
      </c>
      <c r="B276" s="47" t="s">
        <v>242</v>
      </c>
      <c r="C276" s="60" t="s">
        <v>238</v>
      </c>
      <c r="D276" s="49" t="s">
        <v>53</v>
      </c>
      <c r="E276" s="49">
        <v>40</v>
      </c>
      <c r="F276" s="50">
        <v>16000</v>
      </c>
      <c r="G276" s="51" t="s">
        <v>54</v>
      </c>
      <c r="H276" s="52">
        <v>46235</v>
      </c>
      <c r="I276" s="53" t="s">
        <v>55</v>
      </c>
      <c r="J276" s="53" t="s">
        <v>56</v>
      </c>
      <c r="K276" s="53" t="s">
        <v>164</v>
      </c>
      <c r="L276" s="53" t="s">
        <v>58</v>
      </c>
      <c r="M276" s="54" t="s">
        <v>109</v>
      </c>
      <c r="N276" s="56" t="s">
        <v>21</v>
      </c>
      <c r="O276" s="56" t="s">
        <v>60</v>
      </c>
      <c r="P276" s="56"/>
      <c r="Q276" s="56"/>
      <c r="R276" s="57"/>
      <c r="S276" s="57" t="s">
        <v>239</v>
      </c>
      <c r="T276" s="56"/>
      <c r="U276" s="56"/>
      <c r="V276" s="57" t="str">
        <f t="array" ref="V276">IFERROR(INDEX(#REF!,MATCH($Q276,#REF!,0)),"")</f>
        <v/>
      </c>
      <c r="W276" s="57" t="str">
        <f t="array" ref="W276">IFERROR(INDEX(#REF!,MATCH($Q276,#REF!,0)),"")</f>
        <v/>
      </c>
      <c r="X276" s="58" t="str">
        <f t="array" ref="X276">IFERROR(INDEX(#REF!,MATCH($Q276,#REF!,0)),"")</f>
        <v/>
      </c>
      <c r="Y276" s="58" t="str">
        <f t="array" ref="Y276">IFERROR(INDEX(#REF!,MATCH($Q276,#REF!,0)),"")</f>
        <v/>
      </c>
      <c r="Z276" s="58" t="str">
        <f t="array" ref="Z276">IFERROR(INDEX(#REF!,MATCH($Q276,#REF!,0)),"")</f>
        <v/>
      </c>
      <c r="AA276" s="58" t="e">
        <f t="shared" si="8"/>
        <v>#VALUE!</v>
      </c>
      <c r="AB276" s="56"/>
      <c r="AC276" s="56"/>
    </row>
    <row r="277" spans="1:29" ht="15.75" hidden="1" customHeight="1">
      <c r="A277" s="35" t="s">
        <v>78</v>
      </c>
      <c r="B277" s="35" t="s">
        <v>161</v>
      </c>
      <c r="C277" s="36" t="s">
        <v>220</v>
      </c>
      <c r="D277" s="37" t="s">
        <v>53</v>
      </c>
      <c r="E277" s="37">
        <v>10</v>
      </c>
      <c r="F277" s="38">
        <v>16000</v>
      </c>
      <c r="G277" s="39" t="s">
        <v>54</v>
      </c>
      <c r="H277" s="40">
        <v>46235</v>
      </c>
      <c r="I277" s="41" t="s">
        <v>55</v>
      </c>
      <c r="J277" s="41" t="s">
        <v>56</v>
      </c>
      <c r="K277" s="41" t="s">
        <v>164</v>
      </c>
      <c r="L277" s="41" t="s">
        <v>58</v>
      </c>
      <c r="M277" s="42" t="s">
        <v>2498</v>
      </c>
      <c r="N277" s="44" t="s">
        <v>21</v>
      </c>
      <c r="O277" s="44" t="s">
        <v>60</v>
      </c>
      <c r="P277" s="44"/>
      <c r="Q277" s="44"/>
      <c r="R277" s="45" t="s">
        <v>221</v>
      </c>
      <c r="S277" s="45" t="s">
        <v>222</v>
      </c>
      <c r="T277" s="44"/>
      <c r="U277" s="44"/>
      <c r="V277" s="45" t="str">
        <f t="array" ref="V277">IFERROR(INDEX(#REF!,MATCH($Q277,#REF!,0)),"")</f>
        <v/>
      </c>
      <c r="W277" s="45" t="str">
        <f t="array" ref="W277">IFERROR(INDEX(#REF!,MATCH($Q277,#REF!,0)),"")</f>
        <v/>
      </c>
      <c r="X277" s="46" t="str">
        <f t="array" ref="X277">IFERROR(INDEX(#REF!,MATCH($Q277,#REF!,0)),"")</f>
        <v/>
      </c>
      <c r="Y277" s="46" t="str">
        <f t="array" ref="Y277">IFERROR(INDEX(#REF!,MATCH($Q277,#REF!,0)),"")</f>
        <v/>
      </c>
      <c r="Z277" s="46" t="str">
        <f t="array" ref="Z277">IFERROR(INDEX(#REF!,MATCH($Q277,#REF!,0)),"")</f>
        <v/>
      </c>
      <c r="AA277" s="46" t="e">
        <f t="shared" si="8"/>
        <v>#VALUE!</v>
      </c>
      <c r="AB277" s="44"/>
      <c r="AC277" s="44"/>
    </row>
    <row r="278" spans="1:29" ht="15.75" hidden="1" customHeight="1">
      <c r="A278" s="47" t="s">
        <v>81</v>
      </c>
      <c r="B278" s="47" t="s">
        <v>245</v>
      </c>
      <c r="C278" s="60" t="s">
        <v>220</v>
      </c>
      <c r="D278" s="49" t="s">
        <v>53</v>
      </c>
      <c r="E278" s="49">
        <v>10</v>
      </c>
      <c r="F278" s="50">
        <v>16000</v>
      </c>
      <c r="G278" s="51" t="s">
        <v>54</v>
      </c>
      <c r="H278" s="52">
        <v>46235</v>
      </c>
      <c r="I278" s="53" t="s">
        <v>55</v>
      </c>
      <c r="J278" s="53" t="s">
        <v>56</v>
      </c>
      <c r="K278" s="53" t="s">
        <v>164</v>
      </c>
      <c r="L278" s="53" t="s">
        <v>58</v>
      </c>
      <c r="M278" s="54" t="s">
        <v>2498</v>
      </c>
      <c r="N278" s="56" t="s">
        <v>21</v>
      </c>
      <c r="O278" s="56" t="s">
        <v>60</v>
      </c>
      <c r="P278" s="56"/>
      <c r="Q278" s="56"/>
      <c r="R278" s="57" t="s">
        <v>221</v>
      </c>
      <c r="S278" s="57" t="s">
        <v>222</v>
      </c>
      <c r="T278" s="56"/>
      <c r="U278" s="56"/>
      <c r="V278" s="57" t="str">
        <f t="array" ref="V278">IFERROR(INDEX(#REF!,MATCH($Q278,#REF!,0)),"")</f>
        <v/>
      </c>
      <c r="W278" s="57" t="str">
        <f t="array" ref="W278">IFERROR(INDEX(#REF!,MATCH($Q278,#REF!,0)),"")</f>
        <v/>
      </c>
      <c r="X278" s="58" t="str">
        <f t="array" ref="X278">IFERROR(INDEX(#REF!,MATCH($Q278,#REF!,0)),"")</f>
        <v/>
      </c>
      <c r="Y278" s="58" t="str">
        <f t="array" ref="Y278">IFERROR(INDEX(#REF!,MATCH($Q278,#REF!,0)),"")</f>
        <v/>
      </c>
      <c r="Z278" s="58" t="str">
        <f t="array" ref="Z278">IFERROR(INDEX(#REF!,MATCH($Q278,#REF!,0)),"")</f>
        <v/>
      </c>
      <c r="AA278" s="58" t="e">
        <f t="shared" si="8"/>
        <v>#VALUE!</v>
      </c>
      <c r="AB278" s="56"/>
      <c r="AC278" s="56"/>
    </row>
    <row r="279" spans="1:29" ht="15.75" hidden="1" customHeight="1">
      <c r="A279" s="35" t="s">
        <v>1647</v>
      </c>
      <c r="B279" s="35" t="s">
        <v>51</v>
      </c>
      <c r="C279" s="36" t="s">
        <v>2561</v>
      </c>
      <c r="D279" s="37" t="s">
        <v>53</v>
      </c>
      <c r="E279" s="37">
        <v>25</v>
      </c>
      <c r="F279" s="38">
        <v>15000</v>
      </c>
      <c r="G279" s="39" t="s">
        <v>54</v>
      </c>
      <c r="H279" s="40">
        <v>46235</v>
      </c>
      <c r="I279" s="41" t="s">
        <v>55</v>
      </c>
      <c r="J279" s="41" t="s">
        <v>56</v>
      </c>
      <c r="K279" s="41" t="s">
        <v>164</v>
      </c>
      <c r="L279" s="41" t="s">
        <v>91</v>
      </c>
      <c r="M279" s="42" t="s">
        <v>2498</v>
      </c>
      <c r="N279" s="44" t="s">
        <v>951</v>
      </c>
      <c r="O279" s="44" t="s">
        <v>2452</v>
      </c>
      <c r="P279" s="44"/>
      <c r="Q279" s="44"/>
      <c r="R279" s="45"/>
      <c r="S279" s="45" t="s">
        <v>2562</v>
      </c>
      <c r="T279" s="44"/>
      <c r="U279" s="44"/>
      <c r="V279" s="45" t="str">
        <f t="array" ref="V279">IFERROR(INDEX(#REF!,MATCH($Q279,#REF!,0)),"")</f>
        <v/>
      </c>
      <c r="W279" s="45" t="str">
        <f t="array" ref="W279">IFERROR(INDEX(#REF!,MATCH($Q279,#REF!,0)),"")</f>
        <v/>
      </c>
      <c r="X279" s="46" t="str">
        <f t="array" ref="X279">IFERROR(INDEX(#REF!,MATCH($Q279,#REF!,0)),"")</f>
        <v/>
      </c>
      <c r="Y279" s="46" t="str">
        <f t="array" ref="Y279">IFERROR(INDEX(#REF!,MATCH($Q279,#REF!,0)),"")</f>
        <v/>
      </c>
      <c r="Z279" s="46" t="str">
        <f t="array" ref="Z279">IFERROR(INDEX(#REF!,MATCH($Q279,#REF!,0)),"")</f>
        <v/>
      </c>
      <c r="AA279" s="46" t="e">
        <f t="shared" si="8"/>
        <v>#VALUE!</v>
      </c>
      <c r="AB279" s="44"/>
      <c r="AC279" s="44"/>
    </row>
    <row r="280" spans="1:29" ht="15.75" hidden="1" customHeight="1">
      <c r="A280" s="47" t="s">
        <v>89</v>
      </c>
      <c r="B280" s="47" t="s">
        <v>247</v>
      </c>
      <c r="C280" s="60" t="s">
        <v>220</v>
      </c>
      <c r="D280" s="49" t="s">
        <v>53</v>
      </c>
      <c r="E280" s="49">
        <v>10</v>
      </c>
      <c r="F280" s="50">
        <v>16000</v>
      </c>
      <c r="G280" s="51" t="s">
        <v>54</v>
      </c>
      <c r="H280" s="52">
        <v>46235</v>
      </c>
      <c r="I280" s="53" t="s">
        <v>55</v>
      </c>
      <c r="J280" s="53" t="s">
        <v>56</v>
      </c>
      <c r="K280" s="53" t="s">
        <v>164</v>
      </c>
      <c r="L280" s="53" t="s">
        <v>58</v>
      </c>
      <c r="M280" s="54" t="s">
        <v>2498</v>
      </c>
      <c r="N280" s="56" t="s">
        <v>21</v>
      </c>
      <c r="O280" s="56" t="s">
        <v>60</v>
      </c>
      <c r="P280" s="56"/>
      <c r="Q280" s="56"/>
      <c r="R280" s="57" t="s">
        <v>221</v>
      </c>
      <c r="S280" s="57" t="s">
        <v>222</v>
      </c>
      <c r="T280" s="56"/>
      <c r="U280" s="56"/>
      <c r="V280" s="57" t="str">
        <f t="array" ref="V280">IFERROR(INDEX(#REF!,MATCH($Q280,#REF!,0)),"")</f>
        <v/>
      </c>
      <c r="W280" s="57" t="str">
        <f t="array" ref="W280">IFERROR(INDEX(#REF!,MATCH($Q280,#REF!,0)),"")</f>
        <v/>
      </c>
      <c r="X280" s="58" t="str">
        <f t="array" ref="X280">IFERROR(INDEX(#REF!,MATCH($Q280,#REF!,0)),"")</f>
        <v/>
      </c>
      <c r="Y280" s="58" t="str">
        <f t="array" ref="Y280">IFERROR(INDEX(#REF!,MATCH($Q280,#REF!,0)),"")</f>
        <v/>
      </c>
      <c r="Z280" s="58" t="str">
        <f t="array" ref="Z280">IFERROR(INDEX(#REF!,MATCH($Q280,#REF!,0)),"")</f>
        <v/>
      </c>
      <c r="AA280" s="58" t="e">
        <f t="shared" si="8"/>
        <v>#VALUE!</v>
      </c>
      <c r="AB280" s="56"/>
      <c r="AC280" s="56"/>
    </row>
    <row r="281" spans="1:29" ht="15.75" hidden="1" customHeight="1">
      <c r="A281" s="35" t="s">
        <v>92</v>
      </c>
      <c r="B281" s="35" t="s">
        <v>169</v>
      </c>
      <c r="C281" s="36" t="s">
        <v>220</v>
      </c>
      <c r="D281" s="37" t="s">
        <v>53</v>
      </c>
      <c r="E281" s="37">
        <v>10</v>
      </c>
      <c r="F281" s="38">
        <v>16000</v>
      </c>
      <c r="G281" s="39" t="s">
        <v>54</v>
      </c>
      <c r="H281" s="40">
        <v>46235</v>
      </c>
      <c r="I281" s="41" t="s">
        <v>55</v>
      </c>
      <c r="J281" s="41" t="s">
        <v>56</v>
      </c>
      <c r="K281" s="41" t="s">
        <v>164</v>
      </c>
      <c r="L281" s="41" t="s">
        <v>58</v>
      </c>
      <c r="M281" s="42" t="s">
        <v>2498</v>
      </c>
      <c r="N281" s="44" t="s">
        <v>21</v>
      </c>
      <c r="O281" s="44" t="s">
        <v>60</v>
      </c>
      <c r="P281" s="44"/>
      <c r="Q281" s="44"/>
      <c r="R281" s="45" t="s">
        <v>221</v>
      </c>
      <c r="S281" s="45" t="s">
        <v>222</v>
      </c>
      <c r="T281" s="44"/>
      <c r="U281" s="44"/>
      <c r="V281" s="45" t="str">
        <f t="array" ref="V281">IFERROR(INDEX(#REF!,MATCH($Q281,#REF!,0)),"")</f>
        <v/>
      </c>
      <c r="W281" s="45" t="str">
        <f t="array" ref="W281">IFERROR(INDEX(#REF!,MATCH($Q281,#REF!,0)),"")</f>
        <v/>
      </c>
      <c r="X281" s="46" t="str">
        <f t="array" ref="X281">IFERROR(INDEX(#REF!,MATCH($Q281,#REF!,0)),"")</f>
        <v/>
      </c>
      <c r="Y281" s="46" t="str">
        <f t="array" ref="Y281">IFERROR(INDEX(#REF!,MATCH($Q281,#REF!,0)),"")</f>
        <v/>
      </c>
      <c r="Z281" s="46" t="str">
        <f t="array" ref="Z281">IFERROR(INDEX(#REF!,MATCH($Q281,#REF!,0)),"")</f>
        <v/>
      </c>
      <c r="AA281" s="46" t="e">
        <f t="shared" si="8"/>
        <v>#VALUE!</v>
      </c>
      <c r="AB281" s="44"/>
      <c r="AC281" s="44"/>
    </row>
    <row r="282" spans="1:29" ht="15.75" hidden="1" customHeight="1">
      <c r="A282" s="47" t="s">
        <v>1845</v>
      </c>
      <c r="B282" s="47" t="s">
        <v>888</v>
      </c>
      <c r="C282" s="60" t="s">
        <v>2563</v>
      </c>
      <c r="D282" s="49" t="s">
        <v>53</v>
      </c>
      <c r="E282" s="49">
        <v>5</v>
      </c>
      <c r="F282" s="50">
        <v>14400</v>
      </c>
      <c r="G282" s="51" t="s">
        <v>54</v>
      </c>
      <c r="H282" s="52">
        <v>46235</v>
      </c>
      <c r="I282" s="53" t="s">
        <v>55</v>
      </c>
      <c r="J282" s="53" t="s">
        <v>56</v>
      </c>
      <c r="K282" s="53" t="s">
        <v>164</v>
      </c>
      <c r="L282" s="53" t="s">
        <v>91</v>
      </c>
      <c r="M282" s="54" t="s">
        <v>73</v>
      </c>
      <c r="N282" s="56" t="s">
        <v>951</v>
      </c>
      <c r="O282" s="56" t="s">
        <v>2452</v>
      </c>
      <c r="P282" s="56"/>
      <c r="Q282" s="56"/>
      <c r="R282" s="57"/>
      <c r="S282" s="57" t="s">
        <v>2564</v>
      </c>
      <c r="T282" s="56"/>
      <c r="U282" s="56"/>
      <c r="V282" s="57" t="str">
        <f t="array" ref="V282">IFERROR(INDEX(#REF!,MATCH($Q282,#REF!,0)),"")</f>
        <v/>
      </c>
      <c r="W282" s="57" t="str">
        <f t="array" ref="W282">IFERROR(INDEX(#REF!,MATCH($Q282,#REF!,0)),"")</f>
        <v/>
      </c>
      <c r="X282" s="58" t="str">
        <f t="array" ref="X282">IFERROR(INDEX(#REF!,MATCH($Q282,#REF!,0)),"")</f>
        <v/>
      </c>
      <c r="Y282" s="58" t="str">
        <f t="array" ref="Y282">IFERROR(INDEX(#REF!,MATCH($Q282,#REF!,0)),"")</f>
        <v/>
      </c>
      <c r="Z282" s="58" t="str">
        <f t="array" ref="Z282">IFERROR(INDEX(#REF!,MATCH($Q282,#REF!,0)),"")</f>
        <v/>
      </c>
      <c r="AA282" s="58" t="e">
        <f t="shared" si="8"/>
        <v>#VALUE!</v>
      </c>
      <c r="AB282" s="56"/>
      <c r="AC282" s="56"/>
    </row>
    <row r="283" spans="1:29" ht="15.75" hidden="1" customHeight="1">
      <c r="A283" s="35"/>
      <c r="B283" s="35" t="s">
        <v>51</v>
      </c>
      <c r="C283" s="36" t="s">
        <v>220</v>
      </c>
      <c r="D283" s="37" t="s">
        <v>53</v>
      </c>
      <c r="E283" s="37">
        <v>10</v>
      </c>
      <c r="F283" s="38">
        <v>16000</v>
      </c>
      <c r="G283" s="39" t="s">
        <v>54</v>
      </c>
      <c r="H283" s="40">
        <v>46235</v>
      </c>
      <c r="I283" s="41" t="s">
        <v>55</v>
      </c>
      <c r="J283" s="41" t="s">
        <v>56</v>
      </c>
      <c r="K283" s="41" t="s">
        <v>164</v>
      </c>
      <c r="L283" s="41" t="s">
        <v>84</v>
      </c>
      <c r="M283" s="42" t="s">
        <v>2498</v>
      </c>
      <c r="N283" s="44" t="s">
        <v>884</v>
      </c>
      <c r="O283" s="44" t="s">
        <v>60</v>
      </c>
      <c r="P283" s="44"/>
      <c r="Q283" s="44"/>
      <c r="R283" s="45" t="s">
        <v>221</v>
      </c>
      <c r="S283" s="45" t="s">
        <v>222</v>
      </c>
      <c r="T283" s="44"/>
      <c r="U283" s="44"/>
      <c r="V283" s="45" t="str">
        <f t="array" ref="V283">IFERROR(INDEX(#REF!,MATCH($Q283,#REF!,0)),"")</f>
        <v/>
      </c>
      <c r="W283" s="45" t="str">
        <f t="array" ref="W283">IFERROR(INDEX(#REF!,MATCH($Q283,#REF!,0)),"")</f>
        <v/>
      </c>
      <c r="X283" s="46" t="str">
        <f t="array" ref="X283">IFERROR(INDEX(#REF!,MATCH($Q283,#REF!,0)),"")</f>
        <v/>
      </c>
      <c r="Y283" s="46" t="str">
        <f t="array" ref="Y283">IFERROR(INDEX(#REF!,MATCH($Q283,#REF!,0)),"")</f>
        <v/>
      </c>
      <c r="Z283" s="46" t="str">
        <f t="array" ref="Z283">IFERROR(INDEX(#REF!,MATCH($Q283,#REF!,0)),"")</f>
        <v/>
      </c>
      <c r="AA283" s="46" t="e">
        <f t="shared" si="8"/>
        <v>#VALUE!</v>
      </c>
      <c r="AB283" s="44"/>
      <c r="AC283" s="44"/>
    </row>
    <row r="284" spans="1:29" ht="15.75" hidden="1" customHeight="1">
      <c r="A284" s="184"/>
      <c r="B284" s="184" t="s">
        <v>848</v>
      </c>
      <c r="C284" s="185" t="s">
        <v>910</v>
      </c>
      <c r="D284" s="186" t="s">
        <v>53</v>
      </c>
      <c r="E284" s="186">
        <v>2</v>
      </c>
      <c r="F284" s="187">
        <v>16000</v>
      </c>
      <c r="G284" s="188" t="s">
        <v>54</v>
      </c>
      <c r="H284" s="189">
        <v>46235</v>
      </c>
      <c r="I284" s="190" t="s">
        <v>101</v>
      </c>
      <c r="J284" s="190" t="s">
        <v>56</v>
      </c>
      <c r="K284" s="190" t="s">
        <v>858</v>
      </c>
      <c r="L284" s="190" t="s">
        <v>91</v>
      </c>
      <c r="M284" s="191" t="s">
        <v>2451</v>
      </c>
      <c r="N284" s="192" t="s">
        <v>884</v>
      </c>
      <c r="O284" s="56" t="s">
        <v>60</v>
      </c>
      <c r="P284" s="56"/>
      <c r="Q284" s="56"/>
      <c r="R284" s="57" t="str">
        <f t="array" ref="R284">IFERROR(INDEX('BANCO DE DADOS'!$C$3:$C1631,MATCH(C284,'BANCO DE DADOS'!$B$3:$B1631,0),0),"")</f>
        <v>DOP - EQUIPAMENTO OPERACIONAL SALVAMENTO TERRESTRE</v>
      </c>
      <c r="S284" s="57" t="str">
        <f t="array" ref="S284">IFERROR(INDEX('BANCO DE DADOS'!$D$3:$D1631,MATCH(C284,'BANCO DE DADOS'!$B$3:$B1631,0),0),"")</f>
        <v>COMPRA DE EQUIPAMENTOS DE GERAÇÃO DE ENERGIA</v>
      </c>
      <c r="T284" s="56"/>
      <c r="U284" s="56"/>
      <c r="V284" s="57" t="str">
        <f t="array" ref="V284">IFERROR(INDEX(#REF!,MATCH($Q284,#REF!,0)),"")</f>
        <v/>
      </c>
      <c r="W284" s="57" t="str">
        <f t="array" ref="W284">IFERROR(INDEX(#REF!,MATCH($Q284,#REF!,0)),"")</f>
        <v/>
      </c>
      <c r="X284" s="58" t="str">
        <f t="array" ref="X284">IFERROR(INDEX(#REF!,MATCH($Q284,#REF!,0)),"")</f>
        <v/>
      </c>
      <c r="Y284" s="58" t="str">
        <f t="array" ref="Y284">IFERROR(INDEX(#REF!,MATCH($Q284,#REF!,0)),"")</f>
        <v/>
      </c>
      <c r="Z284" s="58" t="str">
        <f t="array" ref="Z284">IFERROR(INDEX(#REF!,MATCH($Q284,#REF!,0)),"")</f>
        <v/>
      </c>
      <c r="AA284" s="58" t="e">
        <f t="shared" si="8"/>
        <v>#VALUE!</v>
      </c>
      <c r="AB284" s="56"/>
      <c r="AC284" s="56"/>
    </row>
    <row r="285" spans="1:29" ht="15.75" hidden="1" customHeight="1">
      <c r="A285" s="167"/>
      <c r="B285" s="167" t="s">
        <v>51</v>
      </c>
      <c r="C285" s="168" t="s">
        <v>1114</v>
      </c>
      <c r="D285" s="176" t="s">
        <v>53</v>
      </c>
      <c r="E285" s="176">
        <v>60</v>
      </c>
      <c r="F285" s="177">
        <v>15480</v>
      </c>
      <c r="G285" s="178" t="s">
        <v>54</v>
      </c>
      <c r="H285" s="179">
        <v>46235</v>
      </c>
      <c r="I285" s="180" t="s">
        <v>55</v>
      </c>
      <c r="J285" s="180" t="s">
        <v>56</v>
      </c>
      <c r="K285" s="180" t="s">
        <v>164</v>
      </c>
      <c r="L285" s="180" t="s">
        <v>91</v>
      </c>
      <c r="M285" s="181" t="s">
        <v>2451</v>
      </c>
      <c r="N285" s="175" t="s">
        <v>884</v>
      </c>
      <c r="O285" s="44" t="s">
        <v>60</v>
      </c>
      <c r="P285" s="44"/>
      <c r="Q285" s="44"/>
      <c r="R285" s="45" t="str">
        <f t="array" ref="R285">IFERROR(INDEX('BANCO DE DADOS'!$C$3:$C1631,MATCH(C285,'BANCO DE DADOS'!$B$3:$B1631,0),0),"")</f>
        <v>DOP - EPI INCENDIO ESTRUTURAL</v>
      </c>
      <c r="S285" s="45" t="str">
        <f t="array" ref="S285">IFERROR(INDEX('BANCO DE DADOS'!$D$3:$D1631,MATCH(C285,'BANCO DE DADOS'!$B$3:$B1631,0),0),"")</f>
        <v>COMPRA DE EQUIPAMENTOS DE PROTEÇÃO PESSOAL ESPECIALIZADO</v>
      </c>
      <c r="T285" s="44"/>
      <c r="U285" s="44"/>
      <c r="V285" s="45" t="str">
        <f t="array" ref="V285">IFERROR(INDEX(#REF!,MATCH($Q285,#REF!,0)),"")</f>
        <v/>
      </c>
      <c r="W285" s="45" t="str">
        <f t="array" ref="W285">IFERROR(INDEX(#REF!,MATCH($Q285,#REF!,0)),"")</f>
        <v/>
      </c>
      <c r="X285" s="46" t="str">
        <f t="array" ref="X285">IFERROR(INDEX(#REF!,MATCH($Q285,#REF!,0)),"")</f>
        <v/>
      </c>
      <c r="Y285" s="46" t="str">
        <f t="array" ref="Y285">IFERROR(INDEX(#REF!,MATCH($Q285,#REF!,0)),"")</f>
        <v/>
      </c>
      <c r="Z285" s="46" t="str">
        <f t="array" ref="Z285">IFERROR(INDEX(#REF!,MATCH($Q285,#REF!,0)),"")</f>
        <v/>
      </c>
      <c r="AA285" s="46" t="e">
        <f t="shared" si="8"/>
        <v>#VALUE!</v>
      </c>
      <c r="AB285" s="44"/>
      <c r="AC285" s="44"/>
    </row>
    <row r="286" spans="1:29" ht="15.75" hidden="1" customHeight="1">
      <c r="A286" s="47"/>
      <c r="B286" s="71" t="s">
        <v>99</v>
      </c>
      <c r="C286" s="60" t="s">
        <v>2566</v>
      </c>
      <c r="D286" s="72" t="s">
        <v>53</v>
      </c>
      <c r="E286" s="72"/>
      <c r="F286" s="73">
        <v>12040.14</v>
      </c>
      <c r="G286" s="79" t="s">
        <v>54</v>
      </c>
      <c r="H286" s="86"/>
      <c r="I286" s="75" t="s">
        <v>55</v>
      </c>
      <c r="J286" s="75" t="s">
        <v>56</v>
      </c>
      <c r="K286" s="75" t="s">
        <v>164</v>
      </c>
      <c r="L286" s="75"/>
      <c r="M286" s="64"/>
      <c r="N286" s="69" t="s">
        <v>951</v>
      </c>
      <c r="O286" s="56" t="s">
        <v>2452</v>
      </c>
      <c r="P286" s="44"/>
      <c r="Q286" s="44"/>
      <c r="R286" s="45" t="str">
        <f t="array" ref="R286">IFERROR(INDEX('BANCO DE DADOS'!$C$3:$C1631,MATCH(C286,'BANCO DE DADOS'!$B$3:$B1631,0),0),"")</f>
        <v/>
      </c>
      <c r="S286" s="45" t="s">
        <v>2566</v>
      </c>
      <c r="T286" s="44"/>
      <c r="U286" s="44"/>
      <c r="V286" s="57" t="str">
        <f t="array" ref="V286">IFERROR(INDEX(#REF!,MATCH($Q286,#REF!,0)),"")</f>
        <v/>
      </c>
      <c r="W286" s="57" t="str">
        <f t="array" ref="W286">IFERROR(INDEX(#REF!,MATCH($Q286,#REF!,0)),"")</f>
        <v/>
      </c>
      <c r="X286" s="58" t="str">
        <f t="array" ref="X286">IFERROR(INDEX(#REF!,MATCH($Q286,#REF!,0)),"")</f>
        <v/>
      </c>
      <c r="Y286" s="58" t="str">
        <f t="array" ref="Y286">IFERROR(INDEX(#REF!,MATCH($Q286,#REF!,0)),"")</f>
        <v/>
      </c>
      <c r="Z286" s="58" t="str">
        <f t="array" ref="Z286">IFERROR(INDEX(#REF!,MATCH($Q286,#REF!,0)),"")</f>
        <v/>
      </c>
      <c r="AA286" s="58" t="e">
        <f t="shared" si="8"/>
        <v>#VALUE!</v>
      </c>
      <c r="AB286" s="44"/>
      <c r="AC286" s="44"/>
    </row>
    <row r="287" spans="1:29" ht="15.75" hidden="1" customHeight="1">
      <c r="A287" s="35" t="s">
        <v>606</v>
      </c>
      <c r="B287" s="35" t="s">
        <v>250</v>
      </c>
      <c r="C287" s="36" t="s">
        <v>251</v>
      </c>
      <c r="D287" s="37" t="s">
        <v>53</v>
      </c>
      <c r="E287" s="37">
        <v>50</v>
      </c>
      <c r="F287" s="38">
        <v>15000</v>
      </c>
      <c r="G287" s="39" t="s">
        <v>54</v>
      </c>
      <c r="H287" s="40">
        <v>46235</v>
      </c>
      <c r="I287" s="41" t="s">
        <v>55</v>
      </c>
      <c r="J287" s="41" t="s">
        <v>56</v>
      </c>
      <c r="K287" s="41" t="s">
        <v>164</v>
      </c>
      <c r="L287" s="41" t="s">
        <v>58</v>
      </c>
      <c r="M287" s="42" t="s">
        <v>2486</v>
      </c>
      <c r="N287" s="44" t="s">
        <v>21</v>
      </c>
      <c r="O287" s="44" t="s">
        <v>60</v>
      </c>
      <c r="P287" s="44"/>
      <c r="Q287" s="44"/>
      <c r="R287" s="45" t="s">
        <v>158</v>
      </c>
      <c r="S287" s="45" t="s">
        <v>252</v>
      </c>
      <c r="T287" s="44"/>
      <c r="U287" s="44"/>
      <c r="V287" s="45" t="str">
        <f t="array" ref="V287">IFERROR(INDEX(#REF!,MATCH($Q287,#REF!,0)),"")</f>
        <v/>
      </c>
      <c r="W287" s="45" t="str">
        <f t="array" ref="W287">IFERROR(INDEX(#REF!,MATCH($Q287,#REF!,0)),"")</f>
        <v/>
      </c>
      <c r="X287" s="46" t="str">
        <f t="array" ref="X287">IFERROR(INDEX(#REF!,MATCH($Q287,#REF!,0)),"")</f>
        <v/>
      </c>
      <c r="Y287" s="46" t="str">
        <f t="array" ref="Y287">IFERROR(INDEX(#REF!,MATCH($Q287,#REF!,0)),"")</f>
        <v/>
      </c>
      <c r="Z287" s="46" t="str">
        <f t="array" ref="Z287">IFERROR(INDEX(#REF!,MATCH($Q287,#REF!,0)),"")</f>
        <v/>
      </c>
      <c r="AA287" s="46" t="e">
        <f t="shared" si="8"/>
        <v>#VALUE!</v>
      </c>
      <c r="AB287" s="44"/>
      <c r="AC287" s="44"/>
    </row>
    <row r="288" spans="1:29" ht="15.75" hidden="1" customHeight="1">
      <c r="A288" s="47" t="s">
        <v>550</v>
      </c>
      <c r="B288" s="47" t="s">
        <v>1049</v>
      </c>
      <c r="C288" s="60" t="s">
        <v>2567</v>
      </c>
      <c r="D288" s="49" t="s">
        <v>53</v>
      </c>
      <c r="E288" s="49">
        <v>60</v>
      </c>
      <c r="F288" s="50">
        <v>12000</v>
      </c>
      <c r="G288" s="51" t="s">
        <v>54</v>
      </c>
      <c r="H288" s="52">
        <v>46235</v>
      </c>
      <c r="I288" s="53" t="s">
        <v>55</v>
      </c>
      <c r="J288" s="53" t="s">
        <v>56</v>
      </c>
      <c r="K288" s="53" t="s">
        <v>164</v>
      </c>
      <c r="L288" s="53" t="s">
        <v>58</v>
      </c>
      <c r="M288" s="54" t="s">
        <v>73</v>
      </c>
      <c r="N288" s="56" t="s">
        <v>951</v>
      </c>
      <c r="O288" s="56" t="s">
        <v>2452</v>
      </c>
      <c r="P288" s="56"/>
      <c r="Q288" s="56"/>
      <c r="R288" s="57" t="s">
        <v>729</v>
      </c>
      <c r="S288" s="57" t="s">
        <v>1887</v>
      </c>
      <c r="T288" s="56"/>
      <c r="U288" s="56"/>
      <c r="V288" s="57" t="str">
        <f t="array" ref="V288">IFERROR(INDEX(#REF!,MATCH($Q288,#REF!,0)),"")</f>
        <v/>
      </c>
      <c r="W288" s="57" t="str">
        <f t="array" ref="W288">IFERROR(INDEX(#REF!,MATCH($Q288,#REF!,0)),"")</f>
        <v/>
      </c>
      <c r="X288" s="58" t="str">
        <f t="array" ref="X288">IFERROR(INDEX(#REF!,MATCH($Q288,#REF!,0)),"")</f>
        <v/>
      </c>
      <c r="Y288" s="58" t="str">
        <f t="array" ref="Y288">IFERROR(INDEX(#REF!,MATCH($Q288,#REF!,0)),"")</f>
        <v/>
      </c>
      <c r="Z288" s="58" t="str">
        <f t="array" ref="Z288">IFERROR(INDEX(#REF!,MATCH($Q288,#REF!,0)),"")</f>
        <v/>
      </c>
      <c r="AA288" s="58" t="e">
        <f t="shared" si="8"/>
        <v>#VALUE!</v>
      </c>
      <c r="AB288" s="56"/>
      <c r="AC288" s="56"/>
    </row>
    <row r="289" spans="1:29" ht="15.75" hidden="1" customHeight="1">
      <c r="A289" s="35" t="s">
        <v>2729</v>
      </c>
      <c r="B289" s="35" t="s">
        <v>254</v>
      </c>
      <c r="C289" s="36" t="s">
        <v>255</v>
      </c>
      <c r="D289" s="37" t="s">
        <v>53</v>
      </c>
      <c r="E289" s="37">
        <v>6</v>
      </c>
      <c r="F289" s="38">
        <v>15000</v>
      </c>
      <c r="G289" s="39" t="s">
        <v>54</v>
      </c>
      <c r="H289" s="40">
        <v>46235</v>
      </c>
      <c r="I289" s="41" t="s">
        <v>55</v>
      </c>
      <c r="J289" s="41" t="s">
        <v>56</v>
      </c>
      <c r="K289" s="41" t="s">
        <v>164</v>
      </c>
      <c r="L289" s="41" t="s">
        <v>58</v>
      </c>
      <c r="M289" s="42" t="s">
        <v>2730</v>
      </c>
      <c r="N289" s="44" t="s">
        <v>21</v>
      </c>
      <c r="O289" s="44" t="s">
        <v>60</v>
      </c>
      <c r="P289" s="44"/>
      <c r="Q289" s="44"/>
      <c r="R289" s="45"/>
      <c r="S289" s="45" t="s">
        <v>256</v>
      </c>
      <c r="T289" s="44"/>
      <c r="U289" s="44"/>
      <c r="V289" s="45" t="str">
        <f t="array" ref="V289">IFERROR(INDEX(#REF!,MATCH($Q289,#REF!,0)),"")</f>
        <v/>
      </c>
      <c r="W289" s="45" t="str">
        <f t="array" ref="W289">IFERROR(INDEX(#REF!,MATCH($Q289,#REF!,0)),"")</f>
        <v/>
      </c>
      <c r="X289" s="46" t="str">
        <f t="array" ref="X289">IFERROR(INDEX(#REF!,MATCH($Q289,#REF!,0)),"")</f>
        <v/>
      </c>
      <c r="Y289" s="46" t="str">
        <f t="array" ref="Y289">IFERROR(INDEX(#REF!,MATCH($Q289,#REF!,0)),"")</f>
        <v/>
      </c>
      <c r="Z289" s="46" t="str">
        <f t="array" ref="Z289">IFERROR(INDEX(#REF!,MATCH($Q289,#REF!,0)),"")</f>
        <v/>
      </c>
      <c r="AA289" s="46" t="e">
        <f t="shared" si="8"/>
        <v>#VALUE!</v>
      </c>
      <c r="AB289" s="44"/>
      <c r="AC289" s="44"/>
    </row>
    <row r="290" spans="1:29" ht="15.75" hidden="1" customHeight="1">
      <c r="A290" s="47" t="s">
        <v>1706</v>
      </c>
      <c r="B290" s="47" t="s">
        <v>51</v>
      </c>
      <c r="C290" s="60" t="s">
        <v>2504</v>
      </c>
      <c r="D290" s="49" t="s">
        <v>53</v>
      </c>
      <c r="E290" s="49">
        <v>4</v>
      </c>
      <c r="F290" s="50">
        <v>12000</v>
      </c>
      <c r="G290" s="51" t="s">
        <v>54</v>
      </c>
      <c r="H290" s="52">
        <v>46235</v>
      </c>
      <c r="I290" s="53" t="s">
        <v>55</v>
      </c>
      <c r="J290" s="53" t="s">
        <v>56</v>
      </c>
      <c r="K290" s="53" t="s">
        <v>164</v>
      </c>
      <c r="L290" s="53" t="s">
        <v>91</v>
      </c>
      <c r="M290" s="54" t="s">
        <v>148</v>
      </c>
      <c r="N290" s="56" t="s">
        <v>951</v>
      </c>
      <c r="O290" s="56" t="s">
        <v>2452</v>
      </c>
      <c r="P290" s="56"/>
      <c r="Q290" s="56"/>
      <c r="R290" s="57"/>
      <c r="S290" s="57" t="s">
        <v>229</v>
      </c>
      <c r="T290" s="56"/>
      <c r="U290" s="56"/>
      <c r="V290" s="57" t="str">
        <f t="array" ref="V290">IFERROR(INDEX(#REF!,MATCH($Q290,#REF!,0)),"")</f>
        <v/>
      </c>
      <c r="W290" s="57" t="str">
        <f t="array" ref="W290">IFERROR(INDEX(#REF!,MATCH($Q290,#REF!,0)),"")</f>
        <v/>
      </c>
      <c r="X290" s="58" t="str">
        <f t="array" ref="X290">IFERROR(INDEX(#REF!,MATCH($Q290,#REF!,0)),"")</f>
        <v/>
      </c>
      <c r="Y290" s="58" t="str">
        <f t="array" ref="Y290">IFERROR(INDEX(#REF!,MATCH($Q290,#REF!,0)),"")</f>
        <v/>
      </c>
      <c r="Z290" s="58" t="str">
        <f t="array" ref="Z290">IFERROR(INDEX(#REF!,MATCH($Q290,#REF!,0)),"")</f>
        <v/>
      </c>
      <c r="AA290" s="58" t="e">
        <f t="shared" si="8"/>
        <v>#VALUE!</v>
      </c>
      <c r="AB290" s="56"/>
      <c r="AC290" s="56"/>
    </row>
    <row r="291" spans="1:29" ht="15.75" hidden="1" customHeight="1">
      <c r="A291" s="167"/>
      <c r="B291" s="167" t="s">
        <v>156</v>
      </c>
      <c r="C291" s="168" t="s">
        <v>2568</v>
      </c>
      <c r="D291" s="176" t="s">
        <v>53</v>
      </c>
      <c r="E291" s="176">
        <v>1</v>
      </c>
      <c r="F291" s="177">
        <v>12000</v>
      </c>
      <c r="G291" s="178" t="s">
        <v>54</v>
      </c>
      <c r="H291" s="179">
        <v>46235</v>
      </c>
      <c r="I291" s="180" t="s">
        <v>55</v>
      </c>
      <c r="J291" s="180" t="s">
        <v>56</v>
      </c>
      <c r="K291" s="180" t="s">
        <v>841</v>
      </c>
      <c r="L291" s="180" t="s">
        <v>91</v>
      </c>
      <c r="M291" s="181" t="s">
        <v>2451</v>
      </c>
      <c r="N291" s="175" t="s">
        <v>951</v>
      </c>
      <c r="O291" s="44" t="s">
        <v>2452</v>
      </c>
      <c r="P291" s="44"/>
      <c r="Q291" s="44"/>
      <c r="R291" s="45">
        <f t="array" ref="R291">IFERROR(INDEX('BANCO DE DADOS'!$C$3:$C1631,MATCH(C291,'BANCO DE DADOS'!$B$3:$B1631,0),0),"")</f>
        <v>0</v>
      </c>
      <c r="S291" s="45" t="str">
        <f t="array" ref="S291">IFERROR(INDEX('BANCO DE DADOS'!$D$3:$D1631,MATCH(C291,'BANCO DE DADOS'!$B$3:$B1631,0),0),"")</f>
        <v>SERVIÇOS DE CAPACITAÇÃO E TREINAMENTO</v>
      </c>
      <c r="T291" s="44"/>
      <c r="U291" s="44"/>
      <c r="V291" s="45" t="str">
        <f t="array" ref="V291">IFERROR(INDEX(#REF!,MATCH($Q291,#REF!,0)),"")</f>
        <v/>
      </c>
      <c r="W291" s="45" t="str">
        <f t="array" ref="W291">IFERROR(INDEX(#REF!,MATCH($Q291,#REF!,0)),"")</f>
        <v/>
      </c>
      <c r="X291" s="46" t="str">
        <f t="array" ref="X291">IFERROR(INDEX(#REF!,MATCH($Q291,#REF!,0)),"")</f>
        <v/>
      </c>
      <c r="Y291" s="46" t="str">
        <f t="array" ref="Y291">IFERROR(INDEX(#REF!,MATCH($Q291,#REF!,0)),"")</f>
        <v/>
      </c>
      <c r="Z291" s="46" t="str">
        <f t="array" ref="Z291">IFERROR(INDEX(#REF!,MATCH($Q291,#REF!,0)),"")</f>
        <v/>
      </c>
      <c r="AA291" s="46" t="e">
        <f t="shared" si="8"/>
        <v>#VALUE!</v>
      </c>
      <c r="AB291" s="44"/>
      <c r="AC291" s="44"/>
    </row>
    <row r="292" spans="1:29" ht="15.75" hidden="1" customHeight="1">
      <c r="A292" s="47" t="s">
        <v>1689</v>
      </c>
      <c r="B292" s="47" t="s">
        <v>51</v>
      </c>
      <c r="C292" s="60" t="s">
        <v>2571</v>
      </c>
      <c r="D292" s="49" t="s">
        <v>2572</v>
      </c>
      <c r="E292" s="49">
        <v>150</v>
      </c>
      <c r="F292" s="50">
        <v>11850</v>
      </c>
      <c r="G292" s="51" t="s">
        <v>54</v>
      </c>
      <c r="H292" s="52">
        <v>46235</v>
      </c>
      <c r="I292" s="53" t="s">
        <v>55</v>
      </c>
      <c r="J292" s="53" t="s">
        <v>56</v>
      </c>
      <c r="K292" s="53" t="s">
        <v>164</v>
      </c>
      <c r="L292" s="53" t="s">
        <v>91</v>
      </c>
      <c r="M292" s="54" t="s">
        <v>109</v>
      </c>
      <c r="N292" s="56" t="s">
        <v>951</v>
      </c>
      <c r="O292" s="56" t="s">
        <v>2452</v>
      </c>
      <c r="P292" s="56"/>
      <c r="Q292" s="56"/>
      <c r="R292" s="57" t="s">
        <v>622</v>
      </c>
      <c r="S292" s="57" t="s">
        <v>2573</v>
      </c>
      <c r="T292" s="56"/>
      <c r="U292" s="56"/>
      <c r="V292" s="57" t="str">
        <f t="array" ref="V292">IFERROR(INDEX(#REF!,MATCH($Q292,#REF!,0)),"")</f>
        <v/>
      </c>
      <c r="W292" s="57" t="str">
        <f t="array" ref="W292">IFERROR(INDEX(#REF!,MATCH($Q292,#REF!,0)),"")</f>
        <v/>
      </c>
      <c r="X292" s="58" t="str">
        <f t="array" ref="X292">IFERROR(INDEX(#REF!,MATCH($Q292,#REF!,0)),"")</f>
        <v/>
      </c>
      <c r="Y292" s="58" t="str">
        <f t="array" ref="Y292">IFERROR(INDEX(#REF!,MATCH($Q292,#REF!,0)),"")</f>
        <v/>
      </c>
      <c r="Z292" s="58" t="str">
        <f t="array" ref="Z292">IFERROR(INDEX(#REF!,MATCH($Q292,#REF!,0)),"")</f>
        <v/>
      </c>
      <c r="AA292" s="58" t="e">
        <f t="shared" si="8"/>
        <v>#VALUE!</v>
      </c>
      <c r="AB292" s="56"/>
      <c r="AC292" s="56"/>
    </row>
    <row r="293" spans="1:29" ht="15.75" hidden="1" customHeight="1">
      <c r="A293" s="35" t="s">
        <v>2731</v>
      </c>
      <c r="B293" s="35" t="s">
        <v>3</v>
      </c>
      <c r="C293" s="36" t="s">
        <v>134</v>
      </c>
      <c r="D293" s="37" t="s">
        <v>53</v>
      </c>
      <c r="E293" s="37">
        <v>1</v>
      </c>
      <c r="F293" s="38">
        <v>15000</v>
      </c>
      <c r="G293" s="39" t="s">
        <v>54</v>
      </c>
      <c r="H293" s="40">
        <v>46235</v>
      </c>
      <c r="I293" s="41" t="s">
        <v>55</v>
      </c>
      <c r="J293" s="41" t="s">
        <v>56</v>
      </c>
      <c r="K293" s="41" t="s">
        <v>135</v>
      </c>
      <c r="L293" s="41" t="s">
        <v>58</v>
      </c>
      <c r="M293" s="42" t="s">
        <v>2517</v>
      </c>
      <c r="N293" s="44" t="s">
        <v>21</v>
      </c>
      <c r="O293" s="44" t="s">
        <v>60</v>
      </c>
      <c r="P293" s="44"/>
      <c r="Q293" s="44"/>
      <c r="R293" s="45" t="s">
        <v>137</v>
      </c>
      <c r="S293" s="45" t="s">
        <v>138</v>
      </c>
      <c r="T293" s="44"/>
      <c r="U293" s="44"/>
      <c r="V293" s="45" t="str">
        <f t="array" ref="V293">IFERROR(INDEX(#REF!,MATCH($Q293,#REF!,0)),"")</f>
        <v/>
      </c>
      <c r="W293" s="45" t="str">
        <f t="array" ref="W293">IFERROR(INDEX(#REF!,MATCH($Q293,#REF!,0)),"")</f>
        <v/>
      </c>
      <c r="X293" s="46" t="str">
        <f t="array" ref="X293">IFERROR(INDEX(#REF!,MATCH($Q293,#REF!,0)),"")</f>
        <v/>
      </c>
      <c r="Y293" s="46" t="str">
        <f t="array" ref="Y293">IFERROR(INDEX(#REF!,MATCH($Q293,#REF!,0)),"")</f>
        <v/>
      </c>
      <c r="Z293" s="46" t="str">
        <f t="array" ref="Z293">IFERROR(INDEX(#REF!,MATCH($Q293,#REF!,0)),"")</f>
        <v/>
      </c>
      <c r="AA293" s="46" t="e">
        <f t="shared" si="8"/>
        <v>#VALUE!</v>
      </c>
      <c r="AB293" s="44"/>
      <c r="AC293" s="44"/>
    </row>
    <row r="294" spans="1:29" ht="15.75" hidden="1" customHeight="1">
      <c r="A294" s="47" t="s">
        <v>553</v>
      </c>
      <c r="B294" s="47" t="s">
        <v>1049</v>
      </c>
      <c r="C294" s="60" t="s">
        <v>1794</v>
      </c>
      <c r="D294" s="49" t="s">
        <v>53</v>
      </c>
      <c r="E294" s="49">
        <v>30</v>
      </c>
      <c r="F294" s="50">
        <v>15000</v>
      </c>
      <c r="G294" s="51" t="s">
        <v>54</v>
      </c>
      <c r="H294" s="52">
        <v>46235</v>
      </c>
      <c r="I294" s="53" t="s">
        <v>55</v>
      </c>
      <c r="J294" s="53" t="s">
        <v>56</v>
      </c>
      <c r="K294" s="53" t="s">
        <v>164</v>
      </c>
      <c r="L294" s="53" t="s">
        <v>58</v>
      </c>
      <c r="M294" s="54" t="s">
        <v>2498</v>
      </c>
      <c r="N294" s="56" t="s">
        <v>951</v>
      </c>
      <c r="O294" s="56" t="s">
        <v>60</v>
      </c>
      <c r="P294" s="56"/>
      <c r="Q294" s="56"/>
      <c r="R294" s="57" t="s">
        <v>1795</v>
      </c>
      <c r="S294" s="57" t="s">
        <v>1796</v>
      </c>
      <c r="T294" s="56"/>
      <c r="U294" s="56"/>
      <c r="V294" s="57" t="str">
        <f t="array" ref="V294">IFERROR(INDEX(#REF!,MATCH($Q294,#REF!,0)),"")</f>
        <v/>
      </c>
      <c r="W294" s="57" t="str">
        <f t="array" ref="W294">IFERROR(INDEX(#REF!,MATCH($Q294,#REF!,0)),"")</f>
        <v/>
      </c>
      <c r="X294" s="58" t="str">
        <f t="array" ref="X294">IFERROR(INDEX(#REF!,MATCH($Q294,#REF!,0)),"")</f>
        <v/>
      </c>
      <c r="Y294" s="58" t="str">
        <f t="array" ref="Y294">IFERROR(INDEX(#REF!,MATCH($Q294,#REF!,0)),"")</f>
        <v/>
      </c>
      <c r="Z294" s="58" t="str">
        <f t="array" ref="Z294">IFERROR(INDEX(#REF!,MATCH($Q294,#REF!,0)),"")</f>
        <v/>
      </c>
      <c r="AA294" s="58" t="e">
        <f t="shared" si="8"/>
        <v>#VALUE!</v>
      </c>
      <c r="AB294" s="56"/>
      <c r="AC294" s="56"/>
    </row>
    <row r="295" spans="1:29" ht="15.75" hidden="1" customHeight="1">
      <c r="A295" s="35" t="s">
        <v>604</v>
      </c>
      <c r="B295" s="35" t="s">
        <v>1049</v>
      </c>
      <c r="C295" s="36" t="s">
        <v>251</v>
      </c>
      <c r="D295" s="37" t="s">
        <v>53</v>
      </c>
      <c r="E295" s="37">
        <v>50</v>
      </c>
      <c r="F295" s="38">
        <v>15000</v>
      </c>
      <c r="G295" s="39" t="s">
        <v>54</v>
      </c>
      <c r="H295" s="40">
        <v>46235</v>
      </c>
      <c r="I295" s="41" t="s">
        <v>55</v>
      </c>
      <c r="J295" s="41" t="s">
        <v>56</v>
      </c>
      <c r="K295" s="41" t="s">
        <v>164</v>
      </c>
      <c r="L295" s="41" t="s">
        <v>58</v>
      </c>
      <c r="M295" s="42" t="s">
        <v>2486</v>
      </c>
      <c r="N295" s="44" t="s">
        <v>951</v>
      </c>
      <c r="O295" s="44" t="s">
        <v>60</v>
      </c>
      <c r="P295" s="44"/>
      <c r="Q295" s="44"/>
      <c r="R295" s="45" t="s">
        <v>158</v>
      </c>
      <c r="S295" s="45" t="s">
        <v>252</v>
      </c>
      <c r="T295" s="44"/>
      <c r="U295" s="44"/>
      <c r="V295" s="45" t="str">
        <f t="array" ref="V295">IFERROR(INDEX(#REF!,MATCH($Q295,#REF!,0)),"")</f>
        <v/>
      </c>
      <c r="W295" s="45" t="str">
        <f t="array" ref="W295">IFERROR(INDEX(#REF!,MATCH($Q295,#REF!,0)),"")</f>
        <v/>
      </c>
      <c r="X295" s="46" t="str">
        <f t="array" ref="X295">IFERROR(INDEX(#REF!,MATCH($Q295,#REF!,0)),"")</f>
        <v/>
      </c>
      <c r="Y295" s="46" t="str">
        <f t="array" ref="Y295">IFERROR(INDEX(#REF!,MATCH($Q295,#REF!,0)),"")</f>
        <v/>
      </c>
      <c r="Z295" s="46" t="str">
        <f t="array" ref="Z295">IFERROR(INDEX(#REF!,MATCH($Q295,#REF!,0)),"")</f>
        <v/>
      </c>
      <c r="AA295" s="46" t="e">
        <f t="shared" si="8"/>
        <v>#VALUE!</v>
      </c>
      <c r="AB295" s="44"/>
      <c r="AC295" s="44"/>
    </row>
    <row r="296" spans="1:29" ht="15.75" hidden="1" customHeight="1">
      <c r="A296" s="47" t="s">
        <v>1852</v>
      </c>
      <c r="B296" s="47" t="s">
        <v>51</v>
      </c>
      <c r="C296" s="60" t="s">
        <v>321</v>
      </c>
      <c r="D296" s="49" t="s">
        <v>53</v>
      </c>
      <c r="E296" s="49">
        <v>6</v>
      </c>
      <c r="F296" s="50">
        <v>10800</v>
      </c>
      <c r="G296" s="51" t="s">
        <v>54</v>
      </c>
      <c r="H296" s="52">
        <v>46235</v>
      </c>
      <c r="I296" s="53" t="s">
        <v>55</v>
      </c>
      <c r="J296" s="53" t="s">
        <v>56</v>
      </c>
      <c r="K296" s="53" t="s">
        <v>164</v>
      </c>
      <c r="L296" s="53" t="s">
        <v>91</v>
      </c>
      <c r="M296" s="54" t="s">
        <v>2498</v>
      </c>
      <c r="N296" s="56" t="s">
        <v>951</v>
      </c>
      <c r="O296" s="56" t="s">
        <v>2452</v>
      </c>
      <c r="P296" s="56"/>
      <c r="Q296" s="56"/>
      <c r="R296" s="57" t="s">
        <v>322</v>
      </c>
      <c r="S296" s="57" t="s">
        <v>323</v>
      </c>
      <c r="T296" s="56"/>
      <c r="U296" s="56"/>
      <c r="V296" s="57" t="str">
        <f t="array" ref="V296">IFERROR(INDEX(#REF!,MATCH($Q296,#REF!,0)),"")</f>
        <v/>
      </c>
      <c r="W296" s="57" t="str">
        <f t="array" ref="W296">IFERROR(INDEX(#REF!,MATCH($Q296,#REF!,0)),"")</f>
        <v/>
      </c>
      <c r="X296" s="58" t="str">
        <f t="array" ref="X296">IFERROR(INDEX(#REF!,MATCH($Q296,#REF!,0)),"")</f>
        <v/>
      </c>
      <c r="Y296" s="58" t="str">
        <f t="array" ref="Y296">IFERROR(INDEX(#REF!,MATCH($Q296,#REF!,0)),"")</f>
        <v/>
      </c>
      <c r="Z296" s="58" t="str">
        <f t="array" ref="Z296">IFERROR(INDEX(#REF!,MATCH($Q296,#REF!,0)),"")</f>
        <v/>
      </c>
      <c r="AA296" s="58" t="e">
        <f t="shared" si="8"/>
        <v>#VALUE!</v>
      </c>
      <c r="AB296" s="56"/>
      <c r="AC296" s="56"/>
    </row>
    <row r="297" spans="1:29" ht="15.75" hidden="1" customHeight="1">
      <c r="A297" s="35" t="s">
        <v>2732</v>
      </c>
      <c r="B297" s="35" t="s">
        <v>1049</v>
      </c>
      <c r="C297" s="36" t="s">
        <v>806</v>
      </c>
      <c r="D297" s="37" t="s">
        <v>53</v>
      </c>
      <c r="E297" s="37">
        <v>1500</v>
      </c>
      <c r="F297" s="38">
        <v>15000</v>
      </c>
      <c r="G297" s="39" t="s">
        <v>54</v>
      </c>
      <c r="H297" s="40">
        <v>46235</v>
      </c>
      <c r="I297" s="41" t="s">
        <v>55</v>
      </c>
      <c r="J297" s="41" t="s">
        <v>56</v>
      </c>
      <c r="K297" s="41" t="s">
        <v>164</v>
      </c>
      <c r="L297" s="41" t="s">
        <v>58</v>
      </c>
      <c r="M297" s="42" t="s">
        <v>109</v>
      </c>
      <c r="N297" s="44" t="s">
        <v>951</v>
      </c>
      <c r="O297" s="44" t="s">
        <v>60</v>
      </c>
      <c r="P297" s="44"/>
      <c r="Q297" s="44"/>
      <c r="R297" s="45" t="s">
        <v>562</v>
      </c>
      <c r="S297" s="45" t="s">
        <v>808</v>
      </c>
      <c r="T297" s="44"/>
      <c r="U297" s="44"/>
      <c r="V297" s="45" t="str">
        <f t="array" ref="V297">IFERROR(INDEX(#REF!,MATCH($Q297,#REF!,0)),"")</f>
        <v/>
      </c>
      <c r="W297" s="45" t="str">
        <f t="array" ref="W297">IFERROR(INDEX(#REF!,MATCH($Q297,#REF!,0)),"")</f>
        <v/>
      </c>
      <c r="X297" s="46" t="str">
        <f t="array" ref="X297">IFERROR(INDEX(#REF!,MATCH($Q297,#REF!,0)),"")</f>
        <v/>
      </c>
      <c r="Y297" s="46" t="str">
        <f t="array" ref="Y297">IFERROR(INDEX(#REF!,MATCH($Q297,#REF!,0)),"")</f>
        <v/>
      </c>
      <c r="Z297" s="46" t="str">
        <f t="array" ref="Z297">IFERROR(INDEX(#REF!,MATCH($Q297,#REF!,0)),"")</f>
        <v/>
      </c>
      <c r="AA297" s="46" t="e">
        <f t="shared" si="8"/>
        <v>#VALUE!</v>
      </c>
      <c r="AB297" s="44"/>
      <c r="AC297" s="44"/>
    </row>
    <row r="298" spans="1:29" ht="15.75" hidden="1" customHeight="1">
      <c r="A298" s="47" t="s">
        <v>1827</v>
      </c>
      <c r="B298" s="47" t="s">
        <v>250</v>
      </c>
      <c r="C298" s="60" t="s">
        <v>1859</v>
      </c>
      <c r="D298" s="49" t="s">
        <v>53</v>
      </c>
      <c r="E298" s="49">
        <v>3000</v>
      </c>
      <c r="F298" s="50">
        <v>15000</v>
      </c>
      <c r="G298" s="51" t="s">
        <v>54</v>
      </c>
      <c r="H298" s="52">
        <v>46235</v>
      </c>
      <c r="I298" s="53" t="s">
        <v>55</v>
      </c>
      <c r="J298" s="53" t="s">
        <v>56</v>
      </c>
      <c r="K298" s="53" t="s">
        <v>164</v>
      </c>
      <c r="L298" s="53" t="s">
        <v>58</v>
      </c>
      <c r="M298" s="54" t="s">
        <v>2486</v>
      </c>
      <c r="N298" s="56" t="s">
        <v>951</v>
      </c>
      <c r="O298" s="56" t="s">
        <v>60</v>
      </c>
      <c r="P298" s="56"/>
      <c r="Q298" s="56"/>
      <c r="R298" s="57"/>
      <c r="S298" s="57" t="s">
        <v>1849</v>
      </c>
      <c r="T298" s="56"/>
      <c r="U298" s="56"/>
      <c r="V298" s="57" t="str">
        <f t="array" ref="V298">IFERROR(INDEX(#REF!,MATCH($Q298,#REF!,0)),"")</f>
        <v/>
      </c>
      <c r="W298" s="57" t="str">
        <f t="array" ref="W298">IFERROR(INDEX(#REF!,MATCH($Q298,#REF!,0)),"")</f>
        <v/>
      </c>
      <c r="X298" s="58" t="str">
        <f t="array" ref="X298">IFERROR(INDEX(#REF!,MATCH($Q298,#REF!,0)),"")</f>
        <v/>
      </c>
      <c r="Y298" s="58" t="str">
        <f t="array" ref="Y298">IFERROR(INDEX(#REF!,MATCH($Q298,#REF!,0)),"")</f>
        <v/>
      </c>
      <c r="Z298" s="58" t="str">
        <f t="array" ref="Z298">IFERROR(INDEX(#REF!,MATCH($Q298,#REF!,0)),"")</f>
        <v/>
      </c>
      <c r="AA298" s="58" t="e">
        <f t="shared" si="8"/>
        <v>#VALUE!</v>
      </c>
      <c r="AB298" s="56"/>
      <c r="AC298" s="56"/>
    </row>
    <row r="299" spans="1:29" ht="15.75" hidden="1" customHeight="1">
      <c r="A299" s="35"/>
      <c r="B299" s="35" t="s">
        <v>51</v>
      </c>
      <c r="C299" s="36" t="s">
        <v>409</v>
      </c>
      <c r="D299" s="37" t="s">
        <v>53</v>
      </c>
      <c r="E299" s="37">
        <v>10</v>
      </c>
      <c r="F299" s="38">
        <v>15000</v>
      </c>
      <c r="G299" s="39" t="s">
        <v>54</v>
      </c>
      <c r="H299" s="40">
        <v>46235</v>
      </c>
      <c r="I299" s="41" t="s">
        <v>55</v>
      </c>
      <c r="J299" s="41" t="s">
        <v>56</v>
      </c>
      <c r="K299" s="41" t="s">
        <v>164</v>
      </c>
      <c r="L299" s="41" t="s">
        <v>91</v>
      </c>
      <c r="M299" s="42" t="s">
        <v>2486</v>
      </c>
      <c r="N299" s="44" t="s">
        <v>884</v>
      </c>
      <c r="O299" s="44" t="s">
        <v>60</v>
      </c>
      <c r="P299" s="44"/>
      <c r="Q299" s="44"/>
      <c r="R299" s="45"/>
      <c r="S299" s="45" t="s">
        <v>410</v>
      </c>
      <c r="T299" s="44"/>
      <c r="U299" s="44"/>
      <c r="V299" s="45" t="str">
        <f t="array" ref="V299">IFERROR(INDEX(#REF!,MATCH($Q299,#REF!,0)),"")</f>
        <v/>
      </c>
      <c r="W299" s="45" t="str">
        <f t="array" ref="W299">IFERROR(INDEX(#REF!,MATCH($Q299,#REF!,0)),"")</f>
        <v/>
      </c>
      <c r="X299" s="46" t="str">
        <f t="array" ref="X299">IFERROR(INDEX(#REF!,MATCH($Q299,#REF!,0)),"")</f>
        <v/>
      </c>
      <c r="Y299" s="46" t="str">
        <f t="array" ref="Y299">IFERROR(INDEX(#REF!,MATCH($Q299,#REF!,0)),"")</f>
        <v/>
      </c>
      <c r="Z299" s="46" t="str">
        <f t="array" ref="Z299">IFERROR(INDEX(#REF!,MATCH($Q299,#REF!,0)),"")</f>
        <v/>
      </c>
      <c r="AA299" s="46" t="e">
        <f t="shared" si="8"/>
        <v>#VALUE!</v>
      </c>
      <c r="AB299" s="44"/>
      <c r="AC299" s="44"/>
    </row>
    <row r="300" spans="1:29" ht="15.75" hidden="1" customHeight="1">
      <c r="A300" s="47"/>
      <c r="B300" s="47" t="s">
        <v>861</v>
      </c>
      <c r="C300" s="60" t="s">
        <v>1005</v>
      </c>
      <c r="D300" s="49" t="s">
        <v>991</v>
      </c>
      <c r="E300" s="49">
        <v>1</v>
      </c>
      <c r="F300" s="50">
        <v>15000</v>
      </c>
      <c r="G300" s="51" t="s">
        <v>54</v>
      </c>
      <c r="H300" s="52">
        <v>46235</v>
      </c>
      <c r="I300" s="53" t="s">
        <v>55</v>
      </c>
      <c r="J300" s="53" t="s">
        <v>56</v>
      </c>
      <c r="K300" s="53" t="s">
        <v>83</v>
      </c>
      <c r="L300" s="53" t="s">
        <v>91</v>
      </c>
      <c r="M300" s="54" t="s">
        <v>73</v>
      </c>
      <c r="N300" s="56" t="s">
        <v>884</v>
      </c>
      <c r="O300" s="56" t="s">
        <v>60</v>
      </c>
      <c r="P300" s="56"/>
      <c r="Q300" s="56"/>
      <c r="R300" s="57">
        <f t="array" ref="R300">IFERROR(INDEX('BANCO DE DADOS'!$C$3:$C1631,MATCH(C300,'BANCO DE DADOS'!$B$3:$B1631,0),0),"")</f>
        <v>0</v>
      </c>
      <c r="S300" s="57" t="s">
        <v>1005</v>
      </c>
      <c r="T300" s="56"/>
      <c r="U300" s="56"/>
      <c r="V300" s="57" t="str">
        <f t="array" ref="V300">IFERROR(INDEX(#REF!,MATCH($Q300,#REF!,0)),"")</f>
        <v/>
      </c>
      <c r="W300" s="57" t="str">
        <f t="array" ref="W300">IFERROR(INDEX(#REF!,MATCH($Q300,#REF!,0)),"")</f>
        <v/>
      </c>
      <c r="X300" s="58" t="str">
        <f t="array" ref="X300">IFERROR(INDEX(#REF!,MATCH($Q300,#REF!,0)),"")</f>
        <v/>
      </c>
      <c r="Y300" s="58" t="str">
        <f t="array" ref="Y300">IFERROR(INDEX(#REF!,MATCH($Q300,#REF!,0)),"")</f>
        <v/>
      </c>
      <c r="Z300" s="58" t="str">
        <f t="array" ref="Z300">IFERROR(INDEX(#REF!,MATCH($Q300,#REF!,0)),"")</f>
        <v/>
      </c>
      <c r="AA300" s="58" t="e">
        <f t="shared" si="8"/>
        <v>#VALUE!</v>
      </c>
      <c r="AB300" s="56"/>
      <c r="AC300" s="56"/>
    </row>
    <row r="301" spans="1:29" ht="15.75" hidden="1" customHeight="1">
      <c r="A301" s="35" t="s">
        <v>2691</v>
      </c>
      <c r="B301" s="35" t="s">
        <v>1407</v>
      </c>
      <c r="C301" s="36" t="s">
        <v>1551</v>
      </c>
      <c r="D301" s="37" t="s">
        <v>53</v>
      </c>
      <c r="E301" s="37">
        <v>1</v>
      </c>
      <c r="F301" s="38">
        <v>15000</v>
      </c>
      <c r="G301" s="39" t="s">
        <v>54</v>
      </c>
      <c r="H301" s="40"/>
      <c r="I301" s="41" t="s">
        <v>101</v>
      </c>
      <c r="J301" s="41"/>
      <c r="K301" s="41"/>
      <c r="L301" s="41"/>
      <c r="M301" s="42"/>
      <c r="N301" s="44" t="s">
        <v>951</v>
      </c>
      <c r="O301" s="183" t="s">
        <v>60</v>
      </c>
      <c r="P301" s="44"/>
      <c r="Q301" s="44"/>
      <c r="R301" s="45"/>
      <c r="S301" s="45"/>
      <c r="T301" s="44"/>
      <c r="U301" s="44"/>
      <c r="V301" s="45" t="str">
        <f t="array" ref="V301">IFERROR(INDEX(#REF!,MATCH($Q301,#REF!,0)),"")</f>
        <v/>
      </c>
      <c r="W301" s="45" t="str">
        <f t="array" ref="W301">IFERROR(INDEX(#REF!,MATCH($Q301,#REF!,0)),"")</f>
        <v/>
      </c>
      <c r="X301" s="46" t="str">
        <f t="array" ref="X301">IFERROR(INDEX(#REF!,MATCH($Q301,#REF!,0)),"")</f>
        <v/>
      </c>
      <c r="Y301" s="46" t="str">
        <f t="array" ref="Y301">IFERROR(INDEX(#REF!,MATCH($Q301,#REF!,0)),"")</f>
        <v/>
      </c>
      <c r="Z301" s="46" t="str">
        <f t="array" ref="Z301">IFERROR(INDEX(#REF!,MATCH($Q301,#REF!,0)),"")</f>
        <v/>
      </c>
      <c r="AA301" s="46" t="e">
        <f t="shared" si="8"/>
        <v>#VALUE!</v>
      </c>
      <c r="AB301" s="44"/>
      <c r="AC301" s="44"/>
    </row>
    <row r="302" spans="1:29" ht="15.75" hidden="1" customHeight="1">
      <c r="A302" s="184"/>
      <c r="B302" s="184" t="s">
        <v>775</v>
      </c>
      <c r="C302" s="185" t="s">
        <v>1522</v>
      </c>
      <c r="D302" s="186" t="s">
        <v>53</v>
      </c>
      <c r="E302" s="186">
        <v>3</v>
      </c>
      <c r="F302" s="187">
        <v>15000</v>
      </c>
      <c r="G302" s="188" t="s">
        <v>54</v>
      </c>
      <c r="H302" s="189">
        <v>46235</v>
      </c>
      <c r="I302" s="190" t="s">
        <v>101</v>
      </c>
      <c r="J302" s="190" t="s">
        <v>56</v>
      </c>
      <c r="K302" s="190" t="s">
        <v>858</v>
      </c>
      <c r="L302" s="190" t="s">
        <v>91</v>
      </c>
      <c r="M302" s="191" t="s">
        <v>2451</v>
      </c>
      <c r="N302" s="192" t="s">
        <v>951</v>
      </c>
      <c r="O302" s="56" t="s">
        <v>60</v>
      </c>
      <c r="P302" s="56"/>
      <c r="Q302" s="56"/>
      <c r="R302" s="57" t="str">
        <f t="array" ref="R302">IFERROR(INDEX('BANCO DE DADOS'!$C$3:$C1631,MATCH(C302,'BANCO DE DADOS'!$B$3:$B1631,0),0),"")</f>
        <v>DAL - AR CONDICIONADO</v>
      </c>
      <c r="S302" s="57" t="str">
        <f t="array" ref="S302">IFERROR(INDEX('BANCO DE DADOS'!$D$3:$D1631,MATCH(C302,'BANCO DE DADOS'!$B$3:$B1631,0),0),"")</f>
        <v>COMPRA DE EQUIPAMENTOS DE CLIMATIZAÇÃO</v>
      </c>
      <c r="T302" s="56"/>
      <c r="U302" s="56"/>
      <c r="V302" s="57" t="str">
        <f t="array" ref="V302">IFERROR(INDEX(#REF!,MATCH($Q302,#REF!,0)),"")</f>
        <v/>
      </c>
      <c r="W302" s="57" t="str">
        <f t="array" ref="W302">IFERROR(INDEX(#REF!,MATCH($Q302,#REF!,0)),"")</f>
        <v/>
      </c>
      <c r="X302" s="58" t="str">
        <f t="array" ref="X302">IFERROR(INDEX(#REF!,MATCH($Q302,#REF!,0)),"")</f>
        <v/>
      </c>
      <c r="Y302" s="58" t="str">
        <f t="array" ref="Y302">IFERROR(INDEX(#REF!,MATCH($Q302,#REF!,0)),"")</f>
        <v/>
      </c>
      <c r="Z302" s="58" t="str">
        <f t="array" ref="Z302">IFERROR(INDEX(#REF!,MATCH($Q302,#REF!,0)),"")</f>
        <v/>
      </c>
      <c r="AA302" s="58" t="e">
        <f t="shared" si="8"/>
        <v>#VALUE!</v>
      </c>
      <c r="AB302" s="56" t="s">
        <v>1515</v>
      </c>
      <c r="AC302" s="56"/>
    </row>
    <row r="303" spans="1:29" ht="15.75" hidden="1" customHeight="1">
      <c r="A303" s="35"/>
      <c r="B303" s="35" t="s">
        <v>861</v>
      </c>
      <c r="C303" s="36" t="s">
        <v>871</v>
      </c>
      <c r="D303" s="37" t="s">
        <v>53</v>
      </c>
      <c r="E303" s="37">
        <v>1</v>
      </c>
      <c r="F303" s="38">
        <v>14900</v>
      </c>
      <c r="G303" s="39" t="s">
        <v>54</v>
      </c>
      <c r="H303" s="40">
        <v>46235</v>
      </c>
      <c r="I303" s="41" t="s">
        <v>55</v>
      </c>
      <c r="J303" s="41" t="s">
        <v>56</v>
      </c>
      <c r="K303" s="41" t="s">
        <v>72</v>
      </c>
      <c r="L303" s="41" t="s">
        <v>58</v>
      </c>
      <c r="M303" s="42" t="s">
        <v>148</v>
      </c>
      <c r="N303" s="44" t="s">
        <v>861</v>
      </c>
      <c r="O303" s="44" t="s">
        <v>60</v>
      </c>
      <c r="P303" s="44"/>
      <c r="Q303" s="44"/>
      <c r="R303" s="45"/>
      <c r="S303" s="45" t="s">
        <v>871</v>
      </c>
      <c r="T303" s="44"/>
      <c r="U303" s="44"/>
      <c r="V303" s="45" t="str">
        <f t="array" ref="V303">IFERROR(INDEX(#REF!,MATCH($Q303,#REF!,0)),"")</f>
        <v/>
      </c>
      <c r="W303" s="45" t="str">
        <f t="array" ref="W303">IFERROR(INDEX(#REF!,MATCH($Q303,#REF!,0)),"")</f>
        <v/>
      </c>
      <c r="X303" s="46" t="str">
        <f t="array" ref="X303">IFERROR(INDEX(#REF!,MATCH($Q303,#REF!,0)),"")</f>
        <v/>
      </c>
      <c r="Y303" s="46" t="str">
        <f t="array" ref="Y303">IFERROR(INDEX(#REF!,MATCH($Q303,#REF!,0)),"")</f>
        <v/>
      </c>
      <c r="Z303" s="46" t="str">
        <f t="array" ref="Z303">IFERROR(INDEX(#REF!,MATCH($Q303,#REF!,0)),"")</f>
        <v/>
      </c>
      <c r="AA303" s="46" t="e">
        <f t="shared" si="8"/>
        <v>#VALUE!</v>
      </c>
      <c r="AB303" s="44"/>
      <c r="AC303" s="44"/>
    </row>
    <row r="304" spans="1:29" ht="15.75" hidden="1" customHeight="1">
      <c r="A304" s="47"/>
      <c r="B304" s="47" t="s">
        <v>51</v>
      </c>
      <c r="C304" s="60" t="s">
        <v>1117</v>
      </c>
      <c r="D304" s="49" t="s">
        <v>53</v>
      </c>
      <c r="E304" s="49">
        <v>30</v>
      </c>
      <c r="F304" s="50">
        <v>14700</v>
      </c>
      <c r="G304" s="51" t="s">
        <v>54</v>
      </c>
      <c r="H304" s="52">
        <v>46235</v>
      </c>
      <c r="I304" s="53" t="s">
        <v>55</v>
      </c>
      <c r="J304" s="53" t="s">
        <v>56</v>
      </c>
      <c r="K304" s="53" t="s">
        <v>164</v>
      </c>
      <c r="L304" s="53" t="s">
        <v>91</v>
      </c>
      <c r="M304" s="54" t="s">
        <v>148</v>
      </c>
      <c r="N304" s="56" t="s">
        <v>884</v>
      </c>
      <c r="O304" s="56" t="s">
        <v>60</v>
      </c>
      <c r="P304" s="56"/>
      <c r="Q304" s="56"/>
      <c r="R304" s="57" t="s">
        <v>158</v>
      </c>
      <c r="S304" s="57" t="s">
        <v>426</v>
      </c>
      <c r="T304" s="56"/>
      <c r="U304" s="56"/>
      <c r="V304" s="57" t="str">
        <f t="array" ref="V304">IFERROR(INDEX(#REF!,MATCH($Q304,#REF!,0)),"")</f>
        <v/>
      </c>
      <c r="W304" s="57" t="str">
        <f t="array" ref="W304">IFERROR(INDEX(#REF!,MATCH($Q304,#REF!,0)),"")</f>
        <v/>
      </c>
      <c r="X304" s="58" t="str">
        <f t="array" ref="X304">IFERROR(INDEX(#REF!,MATCH($Q304,#REF!,0)),"")</f>
        <v/>
      </c>
      <c r="Y304" s="58" t="str">
        <f t="array" ref="Y304">IFERROR(INDEX(#REF!,MATCH($Q304,#REF!,0)),"")</f>
        <v/>
      </c>
      <c r="Z304" s="58" t="str">
        <f t="array" ref="Z304">IFERROR(INDEX(#REF!,MATCH($Q304,#REF!,0)),"")</f>
        <v/>
      </c>
      <c r="AA304" s="58" t="e">
        <f t="shared" si="8"/>
        <v>#VALUE!</v>
      </c>
      <c r="AB304" s="56"/>
      <c r="AC304" s="56"/>
    </row>
    <row r="305" spans="1:29" ht="15.75" hidden="1" customHeight="1">
      <c r="A305" s="35" t="s">
        <v>2733</v>
      </c>
      <c r="B305" s="35" t="s">
        <v>258</v>
      </c>
      <c r="C305" s="36" t="s">
        <v>259</v>
      </c>
      <c r="D305" s="37" t="s">
        <v>53</v>
      </c>
      <c r="E305" s="37">
        <v>12</v>
      </c>
      <c r="F305" s="38">
        <v>14400</v>
      </c>
      <c r="G305" s="39" t="s">
        <v>54</v>
      </c>
      <c r="H305" s="40">
        <v>46235</v>
      </c>
      <c r="I305" s="41" t="s">
        <v>55</v>
      </c>
      <c r="J305" s="41" t="s">
        <v>56</v>
      </c>
      <c r="K305" s="41" t="s">
        <v>164</v>
      </c>
      <c r="L305" s="41" t="s">
        <v>58</v>
      </c>
      <c r="M305" s="42" t="s">
        <v>148</v>
      </c>
      <c r="N305" s="44" t="s">
        <v>21</v>
      </c>
      <c r="O305" s="44" t="s">
        <v>60</v>
      </c>
      <c r="P305" s="44"/>
      <c r="Q305" s="44"/>
      <c r="R305" s="45">
        <f t="array" ref="R305">IFERROR(INDEX('BANCO DE DADOS'!$C$3:$C1631,MATCH(C305,'BANCO DE DADOS'!$B$3:$B1631,0),0),"")</f>
        <v>0</v>
      </c>
      <c r="S305" s="45" t="s">
        <v>260</v>
      </c>
      <c r="T305" s="44"/>
      <c r="U305" s="44"/>
      <c r="V305" s="45" t="str">
        <f t="array" ref="V305">IFERROR(INDEX(#REF!,MATCH($Q305,#REF!,0)),"")</f>
        <v/>
      </c>
      <c r="W305" s="45" t="str">
        <f t="array" ref="W305">IFERROR(INDEX(#REF!,MATCH($Q305,#REF!,0)),"")</f>
        <v/>
      </c>
      <c r="X305" s="46" t="str">
        <f t="array" ref="X305">IFERROR(INDEX(#REF!,MATCH($Q305,#REF!,0)),"")</f>
        <v/>
      </c>
      <c r="Y305" s="46" t="str">
        <f t="array" ref="Y305">IFERROR(INDEX(#REF!,MATCH($Q305,#REF!,0)),"")</f>
        <v/>
      </c>
      <c r="Z305" s="46" t="str">
        <f t="array" ref="Z305">IFERROR(INDEX(#REF!,MATCH($Q305,#REF!,0)),"")</f>
        <v/>
      </c>
      <c r="AA305" s="46" t="e">
        <f t="shared" si="8"/>
        <v>#VALUE!</v>
      </c>
      <c r="AB305" s="44"/>
      <c r="AC305" s="44"/>
    </row>
    <row r="306" spans="1:29" ht="15.75" hidden="1" customHeight="1">
      <c r="A306" s="47"/>
      <c r="B306" s="47" t="s">
        <v>51</v>
      </c>
      <c r="C306" s="60" t="s">
        <v>1119</v>
      </c>
      <c r="D306" s="49" t="s">
        <v>53</v>
      </c>
      <c r="E306" s="49">
        <v>30</v>
      </c>
      <c r="F306" s="50">
        <v>14400</v>
      </c>
      <c r="G306" s="51" t="s">
        <v>54</v>
      </c>
      <c r="H306" s="52">
        <v>46235</v>
      </c>
      <c r="I306" s="53" t="s">
        <v>55</v>
      </c>
      <c r="J306" s="53" t="s">
        <v>56</v>
      </c>
      <c r="K306" s="53" t="s">
        <v>164</v>
      </c>
      <c r="L306" s="53" t="s">
        <v>91</v>
      </c>
      <c r="M306" s="54" t="s">
        <v>109</v>
      </c>
      <c r="N306" s="56" t="s">
        <v>884</v>
      </c>
      <c r="O306" s="56" t="s">
        <v>60</v>
      </c>
      <c r="P306" s="56"/>
      <c r="Q306" s="56"/>
      <c r="R306" s="57"/>
      <c r="S306" s="57" t="s">
        <v>229</v>
      </c>
      <c r="T306" s="56"/>
      <c r="U306" s="56"/>
      <c r="V306" s="57" t="str">
        <f t="array" ref="V306">IFERROR(INDEX(#REF!,MATCH($Q306,#REF!,0)),"")</f>
        <v/>
      </c>
      <c r="W306" s="57" t="str">
        <f t="array" ref="W306">IFERROR(INDEX(#REF!,MATCH($Q306,#REF!,0)),"")</f>
        <v/>
      </c>
      <c r="X306" s="58" t="str">
        <f t="array" ref="X306">IFERROR(INDEX(#REF!,MATCH($Q306,#REF!,0)),"")</f>
        <v/>
      </c>
      <c r="Y306" s="58" t="str">
        <f t="array" ref="Y306">IFERROR(INDEX(#REF!,MATCH($Q306,#REF!,0)),"")</f>
        <v/>
      </c>
      <c r="Z306" s="58" t="str">
        <f t="array" ref="Z306">IFERROR(INDEX(#REF!,MATCH($Q306,#REF!,0)),"")</f>
        <v/>
      </c>
      <c r="AA306" s="58" t="e">
        <f t="shared" si="8"/>
        <v>#VALUE!</v>
      </c>
      <c r="AB306" s="56"/>
      <c r="AC306" s="56"/>
    </row>
    <row r="307" spans="1:29" ht="15.75" hidden="1" customHeight="1">
      <c r="A307" s="35" t="s">
        <v>2691</v>
      </c>
      <c r="B307" s="35" t="s">
        <v>848</v>
      </c>
      <c r="C307" s="36" t="s">
        <v>2577</v>
      </c>
      <c r="D307" s="37" t="s">
        <v>53</v>
      </c>
      <c r="E307" s="37">
        <v>25</v>
      </c>
      <c r="F307" s="38">
        <v>10000</v>
      </c>
      <c r="G307" s="39" t="s">
        <v>54</v>
      </c>
      <c r="H307" s="40"/>
      <c r="I307" s="41" t="s">
        <v>55</v>
      </c>
      <c r="J307" s="41"/>
      <c r="K307" s="41"/>
      <c r="L307" s="41"/>
      <c r="M307" s="42"/>
      <c r="N307" s="44" t="s">
        <v>951</v>
      </c>
      <c r="O307" s="44" t="s">
        <v>2452</v>
      </c>
      <c r="P307" s="44"/>
      <c r="Q307" s="44"/>
      <c r="R307" s="45"/>
      <c r="S307" s="45"/>
      <c r="T307" s="44"/>
      <c r="U307" s="44"/>
      <c r="V307" s="45" t="str">
        <f t="array" ref="V307">IFERROR(INDEX(#REF!,MATCH($Q307,#REF!,0)),"")</f>
        <v/>
      </c>
      <c r="W307" s="45" t="str">
        <f t="array" ref="W307">IFERROR(INDEX(#REF!,MATCH($Q307,#REF!,0)),"")</f>
        <v/>
      </c>
      <c r="X307" s="46" t="str">
        <f t="array" ref="X307">IFERROR(INDEX(#REF!,MATCH($Q307,#REF!,0)),"")</f>
        <v/>
      </c>
      <c r="Y307" s="46" t="str">
        <f t="array" ref="Y307">IFERROR(INDEX(#REF!,MATCH($Q307,#REF!,0)),"")</f>
        <v/>
      </c>
      <c r="Z307" s="46" t="str">
        <f t="array" ref="Z307">IFERROR(INDEX(#REF!,MATCH($Q307,#REF!,0)),"")</f>
        <v/>
      </c>
      <c r="AA307" s="46" t="e">
        <f t="shared" si="8"/>
        <v>#VALUE!</v>
      </c>
      <c r="AB307" s="44"/>
      <c r="AC307" s="44"/>
    </row>
    <row r="308" spans="1:29" ht="15.75" hidden="1" customHeight="1">
      <c r="A308" s="47" t="s">
        <v>329</v>
      </c>
      <c r="B308" s="47" t="s">
        <v>1049</v>
      </c>
      <c r="C308" s="60" t="s">
        <v>1800</v>
      </c>
      <c r="D308" s="49" t="s">
        <v>53</v>
      </c>
      <c r="E308" s="49">
        <v>70</v>
      </c>
      <c r="F308" s="50">
        <v>14000</v>
      </c>
      <c r="G308" s="51" t="s">
        <v>54</v>
      </c>
      <c r="H308" s="52">
        <v>46235</v>
      </c>
      <c r="I308" s="53" t="s">
        <v>55</v>
      </c>
      <c r="J308" s="53" t="s">
        <v>56</v>
      </c>
      <c r="K308" s="53" t="s">
        <v>164</v>
      </c>
      <c r="L308" s="53" t="s">
        <v>58</v>
      </c>
      <c r="M308" s="54" t="s">
        <v>109</v>
      </c>
      <c r="N308" s="56" t="s">
        <v>951</v>
      </c>
      <c r="O308" s="56" t="s">
        <v>60</v>
      </c>
      <c r="P308" s="56"/>
      <c r="Q308" s="56"/>
      <c r="R308" s="57" t="s">
        <v>476</v>
      </c>
      <c r="S308" s="57" t="s">
        <v>477</v>
      </c>
      <c r="T308" s="56"/>
      <c r="U308" s="56"/>
      <c r="V308" s="57" t="str">
        <f t="array" ref="V308">IFERROR(INDEX(#REF!,MATCH($Q308,#REF!,0)),"")</f>
        <v/>
      </c>
      <c r="W308" s="57" t="str">
        <f t="array" ref="W308">IFERROR(INDEX(#REF!,MATCH($Q308,#REF!,0)),"")</f>
        <v/>
      </c>
      <c r="X308" s="58" t="str">
        <f t="array" ref="X308">IFERROR(INDEX(#REF!,MATCH($Q308,#REF!,0)),"")</f>
        <v/>
      </c>
      <c r="Y308" s="58" t="str">
        <f t="array" ref="Y308">IFERROR(INDEX(#REF!,MATCH($Q308,#REF!,0)),"")</f>
        <v/>
      </c>
      <c r="Z308" s="58" t="str">
        <f t="array" ref="Z308">IFERROR(INDEX(#REF!,MATCH($Q308,#REF!,0)),"")</f>
        <v/>
      </c>
      <c r="AA308" s="58" t="e">
        <f t="shared" si="8"/>
        <v>#VALUE!</v>
      </c>
      <c r="AB308" s="56"/>
      <c r="AC308" s="56"/>
    </row>
    <row r="309" spans="1:29" ht="15.75" hidden="1" customHeight="1">
      <c r="A309" s="35"/>
      <c r="B309" s="35" t="s">
        <v>51</v>
      </c>
      <c r="C309" s="36" t="s">
        <v>1121</v>
      </c>
      <c r="D309" s="37" t="s">
        <v>53</v>
      </c>
      <c r="E309" s="37">
        <v>1</v>
      </c>
      <c r="F309" s="38">
        <v>14000</v>
      </c>
      <c r="G309" s="39" t="s">
        <v>54</v>
      </c>
      <c r="H309" s="40">
        <v>46235</v>
      </c>
      <c r="I309" s="41" t="s">
        <v>55</v>
      </c>
      <c r="J309" s="41" t="s">
        <v>56</v>
      </c>
      <c r="K309" s="41" t="s">
        <v>164</v>
      </c>
      <c r="L309" s="41" t="s">
        <v>91</v>
      </c>
      <c r="M309" s="42" t="s">
        <v>2517</v>
      </c>
      <c r="N309" s="44" t="s">
        <v>884</v>
      </c>
      <c r="O309" s="44" t="s">
        <v>60</v>
      </c>
      <c r="P309" s="44"/>
      <c r="Q309" s="44"/>
      <c r="R309" s="45">
        <f t="array" ref="R309">IFERROR(INDEX('BANCO DE DADOS'!$C$3:$C1631,MATCH(C309,'BANCO DE DADOS'!$B$3:$B1631,0),0),"")</f>
        <v>0</v>
      </c>
      <c r="S309" s="45" t="s">
        <v>416</v>
      </c>
      <c r="T309" s="44"/>
      <c r="U309" s="44"/>
      <c r="V309" s="45" t="str">
        <f t="array" ref="V309">IFERROR(INDEX(#REF!,MATCH($Q309,#REF!,0)),"")</f>
        <v/>
      </c>
      <c r="W309" s="45" t="str">
        <f t="array" ref="W309">IFERROR(INDEX(#REF!,MATCH($Q309,#REF!,0)),"")</f>
        <v/>
      </c>
      <c r="X309" s="46" t="str">
        <f t="array" ref="X309">IFERROR(INDEX(#REF!,MATCH($Q309,#REF!,0)),"")</f>
        <v/>
      </c>
      <c r="Y309" s="46" t="str">
        <f t="array" ref="Y309">IFERROR(INDEX(#REF!,MATCH($Q309,#REF!,0)),"")</f>
        <v/>
      </c>
      <c r="Z309" s="46" t="str">
        <f t="array" ref="Z309">IFERROR(INDEX(#REF!,MATCH($Q309,#REF!,0)),"")</f>
        <v/>
      </c>
      <c r="AA309" s="46" t="e">
        <f t="shared" si="8"/>
        <v>#VALUE!</v>
      </c>
      <c r="AB309" s="44"/>
      <c r="AC309" s="44"/>
    </row>
    <row r="310" spans="1:29" ht="15.75" hidden="1" customHeight="1">
      <c r="A310" s="184"/>
      <c r="B310" s="184" t="s">
        <v>51</v>
      </c>
      <c r="C310" s="185" t="s">
        <v>238</v>
      </c>
      <c r="D310" s="186" t="s">
        <v>53</v>
      </c>
      <c r="E310" s="186">
        <v>35</v>
      </c>
      <c r="F310" s="187">
        <v>14000</v>
      </c>
      <c r="G310" s="188" t="s">
        <v>54</v>
      </c>
      <c r="H310" s="189">
        <v>46235</v>
      </c>
      <c r="I310" s="190" t="s">
        <v>55</v>
      </c>
      <c r="J310" s="190" t="s">
        <v>56</v>
      </c>
      <c r="K310" s="190" t="s">
        <v>164</v>
      </c>
      <c r="L310" s="190" t="s">
        <v>91</v>
      </c>
      <c r="M310" s="191" t="s">
        <v>2451</v>
      </c>
      <c r="N310" s="192" t="s">
        <v>884</v>
      </c>
      <c r="O310" s="56" t="s">
        <v>60</v>
      </c>
      <c r="P310" s="56"/>
      <c r="Q310" s="56"/>
      <c r="R310" s="57" t="str">
        <f t="array" ref="R310">IFERROR(INDEX('BANCO DE DADOS'!$C$3:$C1631,MATCH(C310,'BANCO DE DADOS'!$B$3:$B1631,0),0),"")</f>
        <v>DOP - EPI  SALVAMENTO EM ALTURAS</v>
      </c>
      <c r="S310" s="57" t="str">
        <f t="array" ref="S310">IFERROR(INDEX('BANCO DE DADOS'!$D$3:$D1631,MATCH(C310,'BANCO DE DADOS'!$B$3:$B1631,0),0),"")</f>
        <v>COMPRA DE EPI - CAPACETE DE SALVAMENTO EM ALTURAS</v>
      </c>
      <c r="T310" s="56"/>
      <c r="U310" s="56"/>
      <c r="V310" s="57" t="str">
        <f t="array" ref="V310">IFERROR(INDEX(#REF!,MATCH($Q310,#REF!,0)),"")</f>
        <v/>
      </c>
      <c r="W310" s="57" t="str">
        <f t="array" ref="W310">IFERROR(INDEX(#REF!,MATCH($Q310,#REF!,0)),"")</f>
        <v/>
      </c>
      <c r="X310" s="58" t="str">
        <f t="array" ref="X310">IFERROR(INDEX(#REF!,MATCH($Q310,#REF!,0)),"")</f>
        <v/>
      </c>
      <c r="Y310" s="58" t="str">
        <f t="array" ref="Y310">IFERROR(INDEX(#REF!,MATCH($Q310,#REF!,0)),"")</f>
        <v/>
      </c>
      <c r="Z310" s="58" t="str">
        <f t="array" ref="Z310">IFERROR(INDEX(#REF!,MATCH($Q310,#REF!,0)),"")</f>
        <v/>
      </c>
      <c r="AA310" s="58" t="e">
        <f t="shared" si="8"/>
        <v>#VALUE!</v>
      </c>
      <c r="AB310" s="56"/>
      <c r="AC310" s="56"/>
    </row>
    <row r="311" spans="1:29" ht="15.75" hidden="1" customHeight="1">
      <c r="A311" s="167"/>
      <c r="B311" s="167" t="s">
        <v>848</v>
      </c>
      <c r="C311" s="168" t="s">
        <v>912</v>
      </c>
      <c r="D311" s="176" t="s">
        <v>53</v>
      </c>
      <c r="E311" s="176">
        <v>2</v>
      </c>
      <c r="F311" s="177">
        <v>14000</v>
      </c>
      <c r="G311" s="178" t="s">
        <v>54</v>
      </c>
      <c r="H311" s="179">
        <v>46235</v>
      </c>
      <c r="I311" s="180" t="s">
        <v>101</v>
      </c>
      <c r="J311" s="180" t="s">
        <v>56</v>
      </c>
      <c r="K311" s="180" t="s">
        <v>858</v>
      </c>
      <c r="L311" s="180" t="s">
        <v>91</v>
      </c>
      <c r="M311" s="181" t="s">
        <v>2451</v>
      </c>
      <c r="N311" s="175" t="s">
        <v>884</v>
      </c>
      <c r="O311" s="44" t="s">
        <v>60</v>
      </c>
      <c r="P311" s="44"/>
      <c r="Q311" s="44"/>
      <c r="R311" s="45">
        <f t="array" ref="R311">IFERROR(INDEX('BANCO DE DADOS'!$C$3:$C1631,MATCH(C311,'BANCO DE DADOS'!$B$3:$B1631,0),0),"")</f>
        <v>0</v>
      </c>
      <c r="S311" s="45" t="str">
        <f t="array" ref="S311">IFERROR(INDEX('BANCO DE DADOS'!$D$3:$D1631,MATCH(C311,'BANCO DE DADOS'!$B$3:$B1631,0),0),"")</f>
        <v>COMPRA DE EQUIPAMENTOS OPERACIONAIS E MÁQUINAS</v>
      </c>
      <c r="T311" s="44"/>
      <c r="U311" s="44"/>
      <c r="V311" s="45" t="str">
        <f t="array" ref="V311">IFERROR(INDEX(#REF!,MATCH($Q311,#REF!,0)),"")</f>
        <v/>
      </c>
      <c r="W311" s="45" t="str">
        <f t="array" ref="W311">IFERROR(INDEX(#REF!,MATCH($Q311,#REF!,0)),"")</f>
        <v/>
      </c>
      <c r="X311" s="46" t="str">
        <f t="array" ref="X311">IFERROR(INDEX(#REF!,MATCH($Q311,#REF!,0)),"")</f>
        <v/>
      </c>
      <c r="Y311" s="46" t="str">
        <f t="array" ref="Y311">IFERROR(INDEX(#REF!,MATCH($Q311,#REF!,0)),"")</f>
        <v/>
      </c>
      <c r="Z311" s="46" t="str">
        <f t="array" ref="Z311">IFERROR(INDEX(#REF!,MATCH($Q311,#REF!,0)),"")</f>
        <v/>
      </c>
      <c r="AA311" s="46" t="e">
        <f t="shared" si="8"/>
        <v>#VALUE!</v>
      </c>
      <c r="AB311" s="44"/>
      <c r="AC311" s="44"/>
    </row>
    <row r="312" spans="1:29" ht="15.75" hidden="1" customHeight="1">
      <c r="A312" s="47" t="s">
        <v>502</v>
      </c>
      <c r="B312" s="47" t="s">
        <v>1049</v>
      </c>
      <c r="C312" s="60" t="s">
        <v>1802</v>
      </c>
      <c r="D312" s="49" t="s">
        <v>53</v>
      </c>
      <c r="E312" s="49">
        <v>250</v>
      </c>
      <c r="F312" s="50">
        <v>13250</v>
      </c>
      <c r="G312" s="51" t="s">
        <v>54</v>
      </c>
      <c r="H312" s="52">
        <v>46235</v>
      </c>
      <c r="I312" s="53" t="s">
        <v>55</v>
      </c>
      <c r="J312" s="53" t="s">
        <v>56</v>
      </c>
      <c r="K312" s="53" t="s">
        <v>164</v>
      </c>
      <c r="L312" s="53" t="s">
        <v>58</v>
      </c>
      <c r="M312" s="54" t="s">
        <v>2517</v>
      </c>
      <c r="N312" s="56" t="s">
        <v>951</v>
      </c>
      <c r="O312" s="56" t="s">
        <v>60</v>
      </c>
      <c r="P312" s="56"/>
      <c r="Q312" s="56"/>
      <c r="R312" s="57" t="s">
        <v>729</v>
      </c>
      <c r="S312" s="57" t="s">
        <v>730</v>
      </c>
      <c r="T312" s="56"/>
      <c r="U312" s="56"/>
      <c r="V312" s="57" t="str">
        <f t="array" ref="V312">IFERROR(INDEX(#REF!,MATCH($Q312,#REF!,0)),"")</f>
        <v/>
      </c>
      <c r="W312" s="57" t="str">
        <f t="array" ref="W312">IFERROR(INDEX(#REF!,MATCH($Q312,#REF!,0)),"")</f>
        <v/>
      </c>
      <c r="X312" s="58" t="str">
        <f t="array" ref="X312">IFERROR(INDEX(#REF!,MATCH($Q312,#REF!,0)),"")</f>
        <v/>
      </c>
      <c r="Y312" s="58" t="str">
        <f t="array" ref="Y312">IFERROR(INDEX(#REF!,MATCH($Q312,#REF!,0)),"")</f>
        <v/>
      </c>
      <c r="Z312" s="58" t="str">
        <f t="array" ref="Z312">IFERROR(INDEX(#REF!,MATCH($Q312,#REF!,0)),"")</f>
        <v/>
      </c>
      <c r="AA312" s="58" t="e">
        <f t="shared" si="8"/>
        <v>#VALUE!</v>
      </c>
      <c r="AB312" s="56"/>
      <c r="AC312" s="56"/>
    </row>
    <row r="313" spans="1:29" ht="15.75" hidden="1" customHeight="1">
      <c r="A313" s="35" t="s">
        <v>704</v>
      </c>
      <c r="B313" s="35" t="s">
        <v>1049</v>
      </c>
      <c r="C313" s="36" t="s">
        <v>1804</v>
      </c>
      <c r="D313" s="37" t="s">
        <v>53</v>
      </c>
      <c r="E313" s="37">
        <v>1000</v>
      </c>
      <c r="F313" s="38">
        <v>12990</v>
      </c>
      <c r="G313" s="39" t="s">
        <v>54</v>
      </c>
      <c r="H313" s="40">
        <v>46235</v>
      </c>
      <c r="I313" s="41" t="s">
        <v>55</v>
      </c>
      <c r="J313" s="41" t="s">
        <v>56</v>
      </c>
      <c r="K313" s="41" t="s">
        <v>164</v>
      </c>
      <c r="L313" s="41" t="s">
        <v>58</v>
      </c>
      <c r="M313" s="42" t="s">
        <v>2534</v>
      </c>
      <c r="N313" s="44" t="s">
        <v>951</v>
      </c>
      <c r="O313" s="44" t="s">
        <v>60</v>
      </c>
      <c r="P313" s="44"/>
      <c r="Q313" s="44"/>
      <c r="R313" s="45" t="s">
        <v>158</v>
      </c>
      <c r="S313" s="45" t="s">
        <v>281</v>
      </c>
      <c r="T313" s="44"/>
      <c r="U313" s="44"/>
      <c r="V313" s="45" t="str">
        <f t="array" ref="V313">IFERROR(INDEX(#REF!,MATCH($Q313,#REF!,0)),"")</f>
        <v/>
      </c>
      <c r="W313" s="45" t="str">
        <f t="array" ref="W313">IFERROR(INDEX(#REF!,MATCH($Q313,#REF!,0)),"")</f>
        <v/>
      </c>
      <c r="X313" s="46" t="str">
        <f t="array" ref="X313">IFERROR(INDEX(#REF!,MATCH($Q313,#REF!,0)),"")</f>
        <v/>
      </c>
      <c r="Y313" s="46" t="str">
        <f t="array" ref="Y313">IFERROR(INDEX(#REF!,MATCH($Q313,#REF!,0)),"")</f>
        <v/>
      </c>
      <c r="Z313" s="46" t="str">
        <f t="array" ref="Z313">IFERROR(INDEX(#REF!,MATCH($Q313,#REF!,0)),"")</f>
        <v/>
      </c>
      <c r="AA313" s="46" t="e">
        <f t="shared" si="8"/>
        <v>#VALUE!</v>
      </c>
      <c r="AB313" s="44"/>
      <c r="AC313" s="44"/>
    </row>
    <row r="314" spans="1:29" ht="15.75" hidden="1" customHeight="1">
      <c r="A314" s="47"/>
      <c r="B314" s="47" t="s">
        <v>51</v>
      </c>
      <c r="C314" s="60" t="s">
        <v>1124</v>
      </c>
      <c r="D314" s="49" t="s">
        <v>53</v>
      </c>
      <c r="E314" s="49">
        <v>16</v>
      </c>
      <c r="F314" s="50">
        <v>12800</v>
      </c>
      <c r="G314" s="51" t="s">
        <v>54</v>
      </c>
      <c r="H314" s="52">
        <v>46235</v>
      </c>
      <c r="I314" s="53" t="s">
        <v>55</v>
      </c>
      <c r="J314" s="53" t="s">
        <v>56</v>
      </c>
      <c r="K314" s="53" t="s">
        <v>164</v>
      </c>
      <c r="L314" s="53" t="s">
        <v>91</v>
      </c>
      <c r="M314" s="54" t="s">
        <v>2534</v>
      </c>
      <c r="N314" s="56" t="s">
        <v>884</v>
      </c>
      <c r="O314" s="56" t="s">
        <v>60</v>
      </c>
      <c r="P314" s="56"/>
      <c r="Q314" s="56"/>
      <c r="R314" s="57"/>
      <c r="S314" s="57" t="s">
        <v>319</v>
      </c>
      <c r="T314" s="56"/>
      <c r="U314" s="56"/>
      <c r="V314" s="57" t="str">
        <f t="array" ref="V314">IFERROR(INDEX(#REF!,MATCH($Q314,#REF!,0)),"")</f>
        <v/>
      </c>
      <c r="W314" s="57" t="str">
        <f t="array" ref="W314">IFERROR(INDEX(#REF!,MATCH($Q314,#REF!,0)),"")</f>
        <v/>
      </c>
      <c r="X314" s="58" t="str">
        <f t="array" ref="X314">IFERROR(INDEX(#REF!,MATCH($Q314,#REF!,0)),"")</f>
        <v/>
      </c>
      <c r="Y314" s="58" t="str">
        <f t="array" ref="Y314">IFERROR(INDEX(#REF!,MATCH($Q314,#REF!,0)),"")</f>
        <v/>
      </c>
      <c r="Z314" s="58" t="str">
        <f t="array" ref="Z314">IFERROR(INDEX(#REF!,MATCH($Q314,#REF!,0)),"")</f>
        <v/>
      </c>
      <c r="AA314" s="58" t="e">
        <f t="shared" si="8"/>
        <v>#VALUE!</v>
      </c>
      <c r="AB314" s="56"/>
      <c r="AC314" s="56"/>
    </row>
    <row r="315" spans="1:29" ht="15.75" hidden="1" customHeight="1">
      <c r="A315" s="35" t="s">
        <v>1546</v>
      </c>
      <c r="B315" s="35" t="s">
        <v>172</v>
      </c>
      <c r="C315" s="36" t="s">
        <v>2582</v>
      </c>
      <c r="D315" s="37" t="s">
        <v>53</v>
      </c>
      <c r="E315" s="37">
        <v>5</v>
      </c>
      <c r="F315" s="38">
        <v>9000</v>
      </c>
      <c r="G315" s="39" t="s">
        <v>54</v>
      </c>
      <c r="H315" s="40">
        <v>46204</v>
      </c>
      <c r="I315" s="41" t="s">
        <v>55</v>
      </c>
      <c r="J315" s="41" t="s">
        <v>56</v>
      </c>
      <c r="K315" s="41" t="s">
        <v>164</v>
      </c>
      <c r="L315" s="41" t="s">
        <v>91</v>
      </c>
      <c r="M315" s="42" t="s">
        <v>2534</v>
      </c>
      <c r="N315" s="44" t="s">
        <v>951</v>
      </c>
      <c r="O315" s="44" t="s">
        <v>2452</v>
      </c>
      <c r="P315" s="44"/>
      <c r="Q315" s="44"/>
      <c r="R315" s="45"/>
      <c r="S315" s="45" t="s">
        <v>2583</v>
      </c>
      <c r="T315" s="44"/>
      <c r="U315" s="44"/>
      <c r="V315" s="45" t="str">
        <f t="array" ref="V315">IFERROR(INDEX(#REF!,MATCH($Q315,#REF!,0)),"")</f>
        <v/>
      </c>
      <c r="W315" s="45" t="str">
        <f t="array" ref="W315">IFERROR(INDEX(#REF!,MATCH($Q315,#REF!,0)),"")</f>
        <v/>
      </c>
      <c r="X315" s="46" t="str">
        <f t="array" ref="X315">IFERROR(INDEX(#REF!,MATCH($Q315,#REF!,0)),"")</f>
        <v/>
      </c>
      <c r="Y315" s="46" t="str">
        <f t="array" ref="Y315">IFERROR(INDEX(#REF!,MATCH($Q315,#REF!,0)),"")</f>
        <v/>
      </c>
      <c r="Z315" s="46" t="str">
        <f t="array" ref="Z315">IFERROR(INDEX(#REF!,MATCH($Q315,#REF!,0)),"")</f>
        <v/>
      </c>
      <c r="AA315" s="46" t="e">
        <f t="shared" si="8"/>
        <v>#VALUE!</v>
      </c>
      <c r="AB315" s="44"/>
      <c r="AC315" s="44"/>
    </row>
    <row r="316" spans="1:29" ht="15.75" hidden="1" customHeight="1">
      <c r="A316" s="47" t="s">
        <v>2734</v>
      </c>
      <c r="B316" s="47" t="s">
        <v>219</v>
      </c>
      <c r="C316" s="60" t="s">
        <v>262</v>
      </c>
      <c r="D316" s="49" t="s">
        <v>53</v>
      </c>
      <c r="E316" s="49">
        <v>40</v>
      </c>
      <c r="F316" s="50">
        <v>12720</v>
      </c>
      <c r="G316" s="51" t="s">
        <v>54</v>
      </c>
      <c r="H316" s="52">
        <v>46235</v>
      </c>
      <c r="I316" s="53" t="s">
        <v>55</v>
      </c>
      <c r="J316" s="53" t="s">
        <v>56</v>
      </c>
      <c r="K316" s="53" t="s">
        <v>164</v>
      </c>
      <c r="L316" s="53" t="s">
        <v>58</v>
      </c>
      <c r="M316" s="54" t="s">
        <v>2498</v>
      </c>
      <c r="N316" s="56" t="s">
        <v>21</v>
      </c>
      <c r="O316" s="56" t="s">
        <v>60</v>
      </c>
      <c r="P316" s="56"/>
      <c r="Q316" s="67"/>
      <c r="R316" s="57" t="s">
        <v>221</v>
      </c>
      <c r="S316" s="68" t="s">
        <v>263</v>
      </c>
      <c r="T316" s="56"/>
      <c r="U316" s="56"/>
      <c r="V316" s="57" t="str">
        <f t="array" ref="V316">IFERROR(INDEX(#REF!,MATCH($Q316,#REF!,0)),"")</f>
        <v/>
      </c>
      <c r="W316" s="57" t="str">
        <f t="array" ref="W316">IFERROR(INDEX(#REF!,MATCH($Q316,#REF!,0)),"")</f>
        <v/>
      </c>
      <c r="X316" s="58" t="str">
        <f t="array" ref="X316">IFERROR(INDEX(#REF!,MATCH($Q316,#REF!,0)),"")</f>
        <v/>
      </c>
      <c r="Y316" s="58" t="str">
        <f t="array" ref="Y316">IFERROR(INDEX(#REF!,MATCH($Q316,#REF!,0)),"")</f>
        <v/>
      </c>
      <c r="Z316" s="58" t="str">
        <f t="array" ref="Z316">IFERROR(INDEX(#REF!,MATCH($Q316,#REF!,0)),"")</f>
        <v/>
      </c>
      <c r="AA316" s="58" t="e">
        <f t="shared" si="8"/>
        <v>#VALUE!</v>
      </c>
      <c r="AB316" s="56"/>
      <c r="AC316" s="56"/>
    </row>
    <row r="317" spans="1:29" ht="15.75" hidden="1" customHeight="1">
      <c r="A317" s="71"/>
      <c r="B317" s="71" t="s">
        <v>888</v>
      </c>
      <c r="C317" s="107" t="s">
        <v>1126</v>
      </c>
      <c r="D317" s="72" t="s">
        <v>53</v>
      </c>
      <c r="E317" s="72">
        <v>12</v>
      </c>
      <c r="F317" s="73">
        <v>12516</v>
      </c>
      <c r="G317" s="74" t="s">
        <v>54</v>
      </c>
      <c r="H317" s="86">
        <v>46235</v>
      </c>
      <c r="I317" s="75" t="s">
        <v>55</v>
      </c>
      <c r="J317" s="75" t="s">
        <v>56</v>
      </c>
      <c r="K317" s="75" t="s">
        <v>164</v>
      </c>
      <c r="L317" s="75" t="s">
        <v>91</v>
      </c>
      <c r="M317" s="64" t="s">
        <v>2451</v>
      </c>
      <c r="N317" s="69" t="s">
        <v>884</v>
      </c>
      <c r="O317" s="44" t="s">
        <v>60</v>
      </c>
      <c r="P317" s="44"/>
      <c r="Q317" s="44"/>
      <c r="R317" s="45">
        <f t="array" ref="R317">IFERROR(INDEX('BANCO DE DADOS'!$C$3:$C1631,MATCH(C317,'BANCO DE DADOS'!$B$3:$B1631,0),0),"")</f>
        <v>0</v>
      </c>
      <c r="S317" s="45" t="str">
        <f t="array" ref="S317">IFERROR(INDEX('BANCO DE DADOS'!$D$3:$D1631,MATCH(C317,'BANCO DE DADOS'!$B$3:$B1631,0),0),"")</f>
        <v>COMPRA DE EQUIPAMENTOS ESPECIALIZADOS DE MERGULHO</v>
      </c>
      <c r="T317" s="44"/>
      <c r="U317" s="44"/>
      <c r="V317" s="45" t="str">
        <f t="array" ref="V317">IFERROR(INDEX(#REF!,MATCH($Q317,#REF!,0)),"")</f>
        <v/>
      </c>
      <c r="W317" s="45" t="str">
        <f t="array" ref="W317">IFERROR(INDEX(#REF!,MATCH($Q317,#REF!,0)),"")</f>
        <v/>
      </c>
      <c r="X317" s="46" t="str">
        <f t="array" ref="X317">IFERROR(INDEX(#REF!,MATCH($Q317,#REF!,0)),"")</f>
        <v/>
      </c>
      <c r="Y317" s="46" t="str">
        <f t="array" ref="Y317">IFERROR(INDEX(#REF!,MATCH($Q317,#REF!,0)),"")</f>
        <v/>
      </c>
      <c r="Z317" s="46" t="str">
        <f t="array" ref="Z317">IFERROR(INDEX(#REF!,MATCH($Q317,#REF!,0)),"")</f>
        <v/>
      </c>
      <c r="AA317" s="46" t="e">
        <f t="shared" si="8"/>
        <v>#VALUE!</v>
      </c>
      <c r="AB317" s="44"/>
      <c r="AC317" s="44"/>
    </row>
    <row r="318" spans="1:29" ht="15.75" hidden="1" customHeight="1">
      <c r="A318" s="184"/>
      <c r="B318" s="184" t="s">
        <v>254</v>
      </c>
      <c r="C318" s="185" t="s">
        <v>1519</v>
      </c>
      <c r="D318" s="186" t="s">
        <v>53</v>
      </c>
      <c r="E318" s="186">
        <v>4</v>
      </c>
      <c r="F318" s="187">
        <v>12320</v>
      </c>
      <c r="G318" s="188" t="s">
        <v>54</v>
      </c>
      <c r="H318" s="189">
        <v>46235</v>
      </c>
      <c r="I318" s="190" t="s">
        <v>101</v>
      </c>
      <c r="J318" s="190" t="s">
        <v>56</v>
      </c>
      <c r="K318" s="190" t="s">
        <v>858</v>
      </c>
      <c r="L318" s="190" t="s">
        <v>91</v>
      </c>
      <c r="M318" s="191" t="s">
        <v>2451</v>
      </c>
      <c r="N318" s="192" t="s">
        <v>951</v>
      </c>
      <c r="O318" s="56" t="s">
        <v>60</v>
      </c>
      <c r="P318" s="56"/>
      <c r="Q318" s="56"/>
      <c r="R318" s="57" t="str">
        <f t="array" ref="R318">IFERROR(INDEX('BANCO DE DADOS'!$C$3:$C1631,MATCH(C318,'BANCO DE DADOS'!$B$3:$B1631,0),0),"")</f>
        <v>DAL - AR CONDICIONADO</v>
      </c>
      <c r="S318" s="57" t="str">
        <f t="array" ref="S318">IFERROR(INDEX('BANCO DE DADOS'!$D$3:$D1631,MATCH(C318,'BANCO DE DADOS'!$B$3:$B1631,0),0),"")</f>
        <v>COMPRA DE EQUIPAMENTOS DE CLIMATIZAÇÃO</v>
      </c>
      <c r="T318" s="56"/>
      <c r="U318" s="56"/>
      <c r="V318" s="57" t="str">
        <f t="array" ref="V318">IFERROR(INDEX(#REF!,MATCH($Q318,#REF!,0)),"")</f>
        <v/>
      </c>
      <c r="W318" s="57" t="str">
        <f t="array" ref="W318">IFERROR(INDEX(#REF!,MATCH($Q318,#REF!,0)),"")</f>
        <v/>
      </c>
      <c r="X318" s="58" t="str">
        <f t="array" ref="X318">IFERROR(INDEX(#REF!,MATCH($Q318,#REF!,0)),"")</f>
        <v/>
      </c>
      <c r="Y318" s="58" t="str">
        <f t="array" ref="Y318">IFERROR(INDEX(#REF!,MATCH($Q318,#REF!,0)),"")</f>
        <v/>
      </c>
      <c r="Z318" s="58" t="str">
        <f t="array" ref="Z318">IFERROR(INDEX(#REF!,MATCH($Q318,#REF!,0)),"")</f>
        <v/>
      </c>
      <c r="AA318" s="58" t="e">
        <f t="shared" si="8"/>
        <v>#VALUE!</v>
      </c>
      <c r="AB318" s="56" t="s">
        <v>1515</v>
      </c>
      <c r="AC318" s="56"/>
    </row>
    <row r="319" spans="1:29" ht="15.75" hidden="1" customHeight="1">
      <c r="A319" s="35"/>
      <c r="B319" s="35" t="s">
        <v>51</v>
      </c>
      <c r="C319" s="36" t="s">
        <v>1128</v>
      </c>
      <c r="D319" s="37" t="s">
        <v>53</v>
      </c>
      <c r="E319" s="37">
        <v>1</v>
      </c>
      <c r="F319" s="38">
        <v>12000</v>
      </c>
      <c r="G319" s="39" t="s">
        <v>54</v>
      </c>
      <c r="H319" s="40">
        <v>46235</v>
      </c>
      <c r="I319" s="41" t="s">
        <v>55</v>
      </c>
      <c r="J319" s="41" t="s">
        <v>56</v>
      </c>
      <c r="K319" s="41" t="s">
        <v>164</v>
      </c>
      <c r="L319" s="41" t="s">
        <v>91</v>
      </c>
      <c r="M319" s="42" t="s">
        <v>2498</v>
      </c>
      <c r="N319" s="44" t="s">
        <v>884</v>
      </c>
      <c r="O319" s="44" t="s">
        <v>60</v>
      </c>
      <c r="P319" s="44"/>
      <c r="Q319" s="44"/>
      <c r="R319" s="45" t="s">
        <v>1129</v>
      </c>
      <c r="S319" s="45" t="s">
        <v>1128</v>
      </c>
      <c r="T319" s="44"/>
      <c r="U319" s="44"/>
      <c r="V319" s="45" t="str">
        <f t="array" ref="V319">IFERROR(INDEX(#REF!,MATCH($Q319,#REF!,0)),"")</f>
        <v/>
      </c>
      <c r="W319" s="45" t="str">
        <f t="array" ref="W319">IFERROR(INDEX(#REF!,MATCH($Q319,#REF!,0)),"")</f>
        <v/>
      </c>
      <c r="X319" s="46" t="str">
        <f t="array" ref="X319">IFERROR(INDEX(#REF!,MATCH($Q319,#REF!,0)),"")</f>
        <v/>
      </c>
      <c r="Y319" s="46" t="str">
        <f t="array" ref="Y319">IFERROR(INDEX(#REF!,MATCH($Q319,#REF!,0)),"")</f>
        <v/>
      </c>
      <c r="Z319" s="46" t="str">
        <f t="array" ref="Z319">IFERROR(INDEX(#REF!,MATCH($Q319,#REF!,0)),"")</f>
        <v/>
      </c>
      <c r="AA319" s="46" t="e">
        <f t="shared" si="8"/>
        <v>#VALUE!</v>
      </c>
      <c r="AB319" s="44"/>
      <c r="AC319" s="44"/>
    </row>
    <row r="320" spans="1:29" ht="15.75" hidden="1" customHeight="1">
      <c r="A320" s="47"/>
      <c r="B320" s="47" t="s">
        <v>70</v>
      </c>
      <c r="C320" s="60" t="s">
        <v>1131</v>
      </c>
      <c r="D320" s="49" t="s">
        <v>53</v>
      </c>
      <c r="E320" s="49">
        <v>10</v>
      </c>
      <c r="F320" s="50">
        <v>12000</v>
      </c>
      <c r="G320" s="51" t="s">
        <v>54</v>
      </c>
      <c r="H320" s="52">
        <v>46235</v>
      </c>
      <c r="I320" s="53" t="s">
        <v>55</v>
      </c>
      <c r="J320" s="53" t="s">
        <v>56</v>
      </c>
      <c r="K320" s="53" t="s">
        <v>164</v>
      </c>
      <c r="L320" s="53" t="s">
        <v>91</v>
      </c>
      <c r="M320" s="54" t="s">
        <v>2486</v>
      </c>
      <c r="N320" s="56" t="s">
        <v>884</v>
      </c>
      <c r="O320" s="56" t="s">
        <v>60</v>
      </c>
      <c r="P320" s="56"/>
      <c r="Q320" s="56"/>
      <c r="R320" s="57"/>
      <c r="S320" s="57" t="s">
        <v>1132</v>
      </c>
      <c r="T320" s="56"/>
      <c r="U320" s="56"/>
      <c r="V320" s="57" t="str">
        <f t="array" ref="V320">IFERROR(INDEX(#REF!,MATCH($Q320,#REF!,0)),"")</f>
        <v/>
      </c>
      <c r="W320" s="57" t="str">
        <f t="array" ref="W320">IFERROR(INDEX(#REF!,MATCH($Q320,#REF!,0)),"")</f>
        <v/>
      </c>
      <c r="X320" s="58" t="str">
        <f t="array" ref="X320">IFERROR(INDEX(#REF!,MATCH($Q320,#REF!,0)),"")</f>
        <v/>
      </c>
      <c r="Y320" s="58" t="str">
        <f t="array" ref="Y320">IFERROR(INDEX(#REF!,MATCH($Q320,#REF!,0)),"")</f>
        <v/>
      </c>
      <c r="Z320" s="58" t="str">
        <f t="array" ref="Z320">IFERROR(INDEX(#REF!,MATCH($Q320,#REF!,0)),"")</f>
        <v/>
      </c>
      <c r="AA320" s="58" t="e">
        <f t="shared" si="8"/>
        <v>#VALUE!</v>
      </c>
      <c r="AB320" s="56"/>
      <c r="AC320" s="56"/>
    </row>
    <row r="321" spans="1:29" ht="15.75" hidden="1" customHeight="1">
      <c r="A321" s="35"/>
      <c r="B321" s="35" t="s">
        <v>70</v>
      </c>
      <c r="C321" s="36" t="s">
        <v>1134</v>
      </c>
      <c r="D321" s="37" t="s">
        <v>53</v>
      </c>
      <c r="E321" s="37">
        <v>80</v>
      </c>
      <c r="F321" s="38">
        <v>12000</v>
      </c>
      <c r="G321" s="39" t="s">
        <v>54</v>
      </c>
      <c r="H321" s="40">
        <v>46235</v>
      </c>
      <c r="I321" s="41" t="s">
        <v>55</v>
      </c>
      <c r="J321" s="41" t="s">
        <v>56</v>
      </c>
      <c r="K321" s="41" t="s">
        <v>164</v>
      </c>
      <c r="L321" s="41" t="s">
        <v>91</v>
      </c>
      <c r="M321" s="42" t="s">
        <v>2498</v>
      </c>
      <c r="N321" s="44" t="s">
        <v>884</v>
      </c>
      <c r="O321" s="44" t="s">
        <v>60</v>
      </c>
      <c r="P321" s="44"/>
      <c r="Q321" s="44"/>
      <c r="R321" s="45"/>
      <c r="S321" s="45" t="str">
        <f t="array" ref="S321">IFERROR(INDEX('BANCO DE DADOS'!$D$3:$D1631,MATCH(C321,'BANCO DE DADOS'!$B$3:$B1631,0),0),"")</f>
        <v>COMPRA DE EQUIPAMENTOS DE INFORMÁTICA E PERIFÉRICOS</v>
      </c>
      <c r="T321" s="44"/>
      <c r="U321" s="44"/>
      <c r="V321" s="45" t="str">
        <f t="array" ref="V321">IFERROR(INDEX(#REF!,MATCH($Q321,#REF!,0)),"")</f>
        <v/>
      </c>
      <c r="W321" s="45" t="str">
        <f t="array" ref="W321">IFERROR(INDEX(#REF!,MATCH($Q321,#REF!,0)),"")</f>
        <v/>
      </c>
      <c r="X321" s="46" t="str">
        <f t="array" ref="X321">IFERROR(INDEX(#REF!,MATCH($Q321,#REF!,0)),"")</f>
        <v/>
      </c>
      <c r="Y321" s="46" t="str">
        <f t="array" ref="Y321">IFERROR(INDEX(#REF!,MATCH($Q321,#REF!,0)),"")</f>
        <v/>
      </c>
      <c r="Z321" s="46" t="str">
        <f t="array" ref="Z321">IFERROR(INDEX(#REF!,MATCH($Q321,#REF!,0)),"")</f>
        <v/>
      </c>
      <c r="AA321" s="46" t="e">
        <f t="shared" si="8"/>
        <v>#VALUE!</v>
      </c>
      <c r="AB321" s="44"/>
      <c r="AC321" s="44"/>
    </row>
    <row r="322" spans="1:29" ht="15.75" hidden="1" customHeight="1">
      <c r="A322" s="47"/>
      <c r="B322" s="47" t="s">
        <v>848</v>
      </c>
      <c r="C322" s="60" t="s">
        <v>1136</v>
      </c>
      <c r="D322" s="49" t="s">
        <v>163</v>
      </c>
      <c r="E322" s="49">
        <v>40</v>
      </c>
      <c r="F322" s="50">
        <v>12000</v>
      </c>
      <c r="G322" s="51" t="s">
        <v>54</v>
      </c>
      <c r="H322" s="52">
        <v>46235</v>
      </c>
      <c r="I322" s="53" t="s">
        <v>55</v>
      </c>
      <c r="J322" s="53" t="s">
        <v>56</v>
      </c>
      <c r="K322" s="53" t="s">
        <v>164</v>
      </c>
      <c r="L322" s="53" t="s">
        <v>91</v>
      </c>
      <c r="M322" s="54" t="s">
        <v>73</v>
      </c>
      <c r="N322" s="56" t="s">
        <v>884</v>
      </c>
      <c r="O322" s="56" t="s">
        <v>60</v>
      </c>
      <c r="P322" s="56"/>
      <c r="Q322" s="56"/>
      <c r="R322" s="57"/>
      <c r="S322" s="57" t="s">
        <v>260</v>
      </c>
      <c r="T322" s="56"/>
      <c r="U322" s="56"/>
      <c r="V322" s="57" t="str">
        <f t="array" ref="V322">IFERROR(INDEX(#REF!,MATCH($Q322,#REF!,0)),"")</f>
        <v/>
      </c>
      <c r="W322" s="57" t="str">
        <f t="array" ref="W322">IFERROR(INDEX(#REF!,MATCH($Q322,#REF!,0)),"")</f>
        <v/>
      </c>
      <c r="X322" s="58" t="str">
        <f t="array" ref="X322">IFERROR(INDEX(#REF!,MATCH($Q322,#REF!,0)),"")</f>
        <v/>
      </c>
      <c r="Y322" s="58" t="str">
        <f t="array" ref="Y322">IFERROR(INDEX(#REF!,MATCH($Q322,#REF!,0)),"")</f>
        <v/>
      </c>
      <c r="Z322" s="58" t="str">
        <f t="array" ref="Z322">IFERROR(INDEX(#REF!,MATCH($Q322,#REF!,0)),"")</f>
        <v/>
      </c>
      <c r="AA322" s="58" t="e">
        <f t="shared" si="8"/>
        <v>#VALUE!</v>
      </c>
      <c r="AB322" s="56"/>
      <c r="AC322" s="56"/>
    </row>
    <row r="323" spans="1:29" ht="15.75" hidden="1" customHeight="1">
      <c r="A323" s="35"/>
      <c r="B323" s="35" t="s">
        <v>848</v>
      </c>
      <c r="C323" s="36" t="s">
        <v>1138</v>
      </c>
      <c r="D323" s="37" t="s">
        <v>53</v>
      </c>
      <c r="E323" s="37">
        <v>2</v>
      </c>
      <c r="F323" s="38">
        <v>12000</v>
      </c>
      <c r="G323" s="39" t="s">
        <v>54</v>
      </c>
      <c r="H323" s="40">
        <v>46235</v>
      </c>
      <c r="I323" s="41" t="s">
        <v>55</v>
      </c>
      <c r="J323" s="41" t="s">
        <v>56</v>
      </c>
      <c r="K323" s="41" t="s">
        <v>164</v>
      </c>
      <c r="L323" s="41" t="s">
        <v>91</v>
      </c>
      <c r="M323" s="42" t="s">
        <v>148</v>
      </c>
      <c r="N323" s="44" t="s">
        <v>884</v>
      </c>
      <c r="O323" s="44" t="s">
        <v>60</v>
      </c>
      <c r="P323" s="44"/>
      <c r="Q323" s="44"/>
      <c r="R323" s="45"/>
      <c r="S323" s="45" t="s">
        <v>1080</v>
      </c>
      <c r="T323" s="44"/>
      <c r="U323" s="44"/>
      <c r="V323" s="45" t="str">
        <f t="array" ref="V323">IFERROR(INDEX(#REF!,MATCH($Q323,#REF!,0)),"")</f>
        <v/>
      </c>
      <c r="W323" s="45" t="str">
        <f t="array" ref="W323">IFERROR(INDEX(#REF!,MATCH($Q323,#REF!,0)),"")</f>
        <v/>
      </c>
      <c r="X323" s="46" t="str">
        <f t="array" ref="X323">IFERROR(INDEX(#REF!,MATCH($Q323,#REF!,0)),"")</f>
        <v/>
      </c>
      <c r="Y323" s="46" t="str">
        <f t="array" ref="Y323">IFERROR(INDEX(#REF!,MATCH($Q323,#REF!,0)),"")</f>
        <v/>
      </c>
      <c r="Z323" s="46" t="str">
        <f t="array" ref="Z323">IFERROR(INDEX(#REF!,MATCH($Q323,#REF!,0)),"")</f>
        <v/>
      </c>
      <c r="AA323" s="46" t="e">
        <f t="shared" si="8"/>
        <v>#VALUE!</v>
      </c>
      <c r="AB323" s="44"/>
      <c r="AC323" s="44"/>
    </row>
    <row r="324" spans="1:29" ht="15.75" hidden="1" customHeight="1">
      <c r="A324" s="184"/>
      <c r="B324" s="184" t="s">
        <v>1407</v>
      </c>
      <c r="C324" s="185" t="s">
        <v>2508</v>
      </c>
      <c r="D324" s="186" t="s">
        <v>53</v>
      </c>
      <c r="E324" s="186">
        <v>10</v>
      </c>
      <c r="F324" s="187">
        <v>80000</v>
      </c>
      <c r="G324" s="188" t="s">
        <v>54</v>
      </c>
      <c r="H324" s="189">
        <v>46266</v>
      </c>
      <c r="I324" s="190" t="s">
        <v>101</v>
      </c>
      <c r="J324" s="190" t="s">
        <v>56</v>
      </c>
      <c r="K324" s="190" t="s">
        <v>858</v>
      </c>
      <c r="L324" s="190" t="s">
        <v>91</v>
      </c>
      <c r="M324" s="191" t="s">
        <v>2451</v>
      </c>
      <c r="N324" s="192" t="s">
        <v>951</v>
      </c>
      <c r="O324" s="56" t="s">
        <v>2452</v>
      </c>
      <c r="P324" s="56"/>
      <c r="Q324" s="56"/>
      <c r="R324" s="57" t="str">
        <f t="array" ref="R324">IFERROR(INDEX('BANCO DE DADOS'!$C$3:$C1631,MATCH(C324,'BANCO DE DADOS'!$B$3:$B1631,0),0),"")</f>
        <v>DEPMAT - MATERIAL PARA MANUTENÇÃO DE VEÍCULOS</v>
      </c>
      <c r="S324" s="57" t="str">
        <f t="array" ref="S324">IFERROR(INDEX('BANCO DE DADOS'!$D$3:$D1631,MATCH(C324,'BANCO DE DADOS'!$B$3:$B1631,0),0),"")</f>
        <v>COMPRA DE EQUIPAMENTOS DE SINALIZAÇÃO E SINALIZADORES</v>
      </c>
      <c r="T324" s="56"/>
      <c r="U324" s="56"/>
      <c r="V324" s="57" t="str">
        <f t="array" ref="V324">IFERROR(INDEX(#REF!,MATCH($Q324,#REF!,0)),"")</f>
        <v/>
      </c>
      <c r="W324" s="57" t="str">
        <f t="array" ref="W324">IFERROR(INDEX(#REF!,MATCH($Q324,#REF!,0)),"")</f>
        <v/>
      </c>
      <c r="X324" s="58" t="str">
        <f t="array" ref="X324">IFERROR(INDEX(#REF!,MATCH($Q324,#REF!,0)),"")</f>
        <v/>
      </c>
      <c r="Y324" s="58" t="str">
        <f t="array" ref="Y324">IFERROR(INDEX(#REF!,MATCH($Q324,#REF!,0)),"")</f>
        <v/>
      </c>
      <c r="Z324" s="58" t="str">
        <f t="array" ref="Z324">IFERROR(INDEX(#REF!,MATCH($Q324,#REF!,0)),"")</f>
        <v/>
      </c>
      <c r="AA324" s="58" t="e">
        <f t="shared" si="8"/>
        <v>#VALUE!</v>
      </c>
      <c r="AB324" s="56"/>
      <c r="AC324" s="56"/>
    </row>
    <row r="325" spans="1:29" ht="15.75" hidden="1" customHeight="1">
      <c r="A325" s="167"/>
      <c r="B325" s="167" t="s">
        <v>1560</v>
      </c>
      <c r="C325" s="168" t="s">
        <v>2456</v>
      </c>
      <c r="D325" s="176" t="s">
        <v>53</v>
      </c>
      <c r="E325" s="176">
        <v>1</v>
      </c>
      <c r="F325" s="177">
        <v>2000000</v>
      </c>
      <c r="G325" s="178" t="s">
        <v>54</v>
      </c>
      <c r="H325" s="179">
        <v>46266</v>
      </c>
      <c r="I325" s="180" t="s">
        <v>101</v>
      </c>
      <c r="J325" s="180" t="s">
        <v>56</v>
      </c>
      <c r="K325" s="180" t="s">
        <v>864</v>
      </c>
      <c r="L325" s="180" t="s">
        <v>84</v>
      </c>
      <c r="M325" s="181" t="s">
        <v>2451</v>
      </c>
      <c r="N325" s="175" t="s">
        <v>951</v>
      </c>
      <c r="O325" s="44" t="s">
        <v>2452</v>
      </c>
      <c r="P325" s="44"/>
      <c r="Q325" s="44"/>
      <c r="R325" s="45" t="str">
        <f t="array" ref="R325">IFERROR(INDEX('BANCO DE DADOS'!$C$3:$C1631,MATCH(C325,'BANCO DE DADOS'!$B$3:$B1631,0),0),"")</f>
        <v>GEA - OBRAS</v>
      </c>
      <c r="S325" s="45" t="str">
        <f t="array" ref="S325">IFERROR(INDEX('BANCO DE DADOS'!$D$3:$D1631,MATCH(C325,'BANCO DE DADOS'!$B$3:$B1631,0),0),"")</f>
        <v>SERVIÇOS DE CONSULTORIA E PROJETOS</v>
      </c>
      <c r="T325" s="44"/>
      <c r="U325" s="44"/>
      <c r="V325" s="45" t="str">
        <f t="array" ref="V325">IFERROR(INDEX(#REF!,MATCH($Q325,#REF!,0)),"")</f>
        <v/>
      </c>
      <c r="W325" s="45" t="str">
        <f t="array" ref="W325">IFERROR(INDEX(#REF!,MATCH($Q325,#REF!,0)),"")</f>
        <v/>
      </c>
      <c r="X325" s="46" t="str">
        <f t="array" ref="X325">IFERROR(INDEX(#REF!,MATCH($Q325,#REF!,0)),"")</f>
        <v/>
      </c>
      <c r="Y325" s="46" t="str">
        <f t="array" ref="Y325">IFERROR(INDEX(#REF!,MATCH($Q325,#REF!,0)),"")</f>
        <v/>
      </c>
      <c r="Z325" s="46" t="str">
        <f t="array" ref="Z325">IFERROR(INDEX(#REF!,MATCH($Q325,#REF!,0)),"")</f>
        <v/>
      </c>
      <c r="AA325" s="46" t="e">
        <f t="shared" si="8"/>
        <v>#VALUE!</v>
      </c>
      <c r="AB325" s="44"/>
      <c r="AC325" s="44"/>
    </row>
    <row r="326" spans="1:29" ht="15.75" hidden="1" customHeight="1">
      <c r="A326" s="47"/>
      <c r="B326" s="47" t="s">
        <v>861</v>
      </c>
      <c r="C326" s="60" t="s">
        <v>1007</v>
      </c>
      <c r="D326" s="49" t="s">
        <v>991</v>
      </c>
      <c r="E326" s="49">
        <v>1</v>
      </c>
      <c r="F326" s="50">
        <v>12000</v>
      </c>
      <c r="G326" s="51" t="s">
        <v>54</v>
      </c>
      <c r="H326" s="52">
        <v>46235</v>
      </c>
      <c r="I326" s="53" t="s">
        <v>55</v>
      </c>
      <c r="J326" s="53" t="s">
        <v>56</v>
      </c>
      <c r="K326" s="53" t="s">
        <v>83</v>
      </c>
      <c r="L326" s="53" t="s">
        <v>91</v>
      </c>
      <c r="M326" s="54" t="s">
        <v>109</v>
      </c>
      <c r="N326" s="56" t="s">
        <v>884</v>
      </c>
      <c r="O326" s="56" t="s">
        <v>60</v>
      </c>
      <c r="P326" s="56"/>
      <c r="Q326" s="56"/>
      <c r="R326" s="57">
        <f t="array" ref="R326">IFERROR(INDEX('BANCO DE DADOS'!$C$3:$C1631,MATCH(C326,'BANCO DE DADOS'!$B$3:$B1631,0),0),"")</f>
        <v>0</v>
      </c>
      <c r="S326" s="57" t="s">
        <v>1007</v>
      </c>
      <c r="T326" s="56"/>
      <c r="U326" s="56"/>
      <c r="V326" s="57" t="str">
        <f t="array" ref="V326">IFERROR(INDEX(#REF!,MATCH($Q326,#REF!,0)),"")</f>
        <v/>
      </c>
      <c r="W326" s="57" t="str">
        <f t="array" ref="W326">IFERROR(INDEX(#REF!,MATCH($Q326,#REF!,0)),"")</f>
        <v/>
      </c>
      <c r="X326" s="58" t="str">
        <f t="array" ref="X326">IFERROR(INDEX(#REF!,MATCH($Q326,#REF!,0)),"")</f>
        <v/>
      </c>
      <c r="Y326" s="58" t="str">
        <f t="array" ref="Y326">IFERROR(INDEX(#REF!,MATCH($Q326,#REF!,0)),"")</f>
        <v/>
      </c>
      <c r="Z326" s="58" t="str">
        <f t="array" ref="Z326">IFERROR(INDEX(#REF!,MATCH($Q326,#REF!,0)),"")</f>
        <v/>
      </c>
      <c r="AA326" s="58" t="e">
        <f t="shared" si="8"/>
        <v>#VALUE!</v>
      </c>
      <c r="AB326" s="56"/>
      <c r="AC326" s="56"/>
    </row>
    <row r="327" spans="1:29" ht="15.75" hidden="1" customHeight="1">
      <c r="A327" s="35"/>
      <c r="B327" s="35" t="s">
        <v>861</v>
      </c>
      <c r="C327" s="36" t="s">
        <v>1009</v>
      </c>
      <c r="D327" s="37" t="s">
        <v>991</v>
      </c>
      <c r="E327" s="37">
        <v>1</v>
      </c>
      <c r="F327" s="38">
        <v>12000</v>
      </c>
      <c r="G327" s="39" t="s">
        <v>54</v>
      </c>
      <c r="H327" s="40">
        <v>46235</v>
      </c>
      <c r="I327" s="41" t="s">
        <v>55</v>
      </c>
      <c r="J327" s="41" t="s">
        <v>56</v>
      </c>
      <c r="K327" s="41" t="s">
        <v>83</v>
      </c>
      <c r="L327" s="41" t="s">
        <v>91</v>
      </c>
      <c r="M327" s="42" t="s">
        <v>2517</v>
      </c>
      <c r="N327" s="44" t="s">
        <v>884</v>
      </c>
      <c r="O327" s="44" t="s">
        <v>60</v>
      </c>
      <c r="P327" s="44"/>
      <c r="Q327" s="44"/>
      <c r="R327" s="45">
        <f t="array" ref="R327">IFERROR(INDEX('BANCO DE DADOS'!$C$3:$C1631,MATCH(C327,'BANCO DE DADOS'!$B$3:$B1631,0),0),"")</f>
        <v>0</v>
      </c>
      <c r="S327" s="45" t="s">
        <v>1009</v>
      </c>
      <c r="T327" s="44"/>
      <c r="U327" s="44"/>
      <c r="V327" s="45" t="str">
        <f t="array" ref="V327">IFERROR(INDEX(#REF!,MATCH($Q327,#REF!,0)),"")</f>
        <v/>
      </c>
      <c r="W327" s="45" t="str">
        <f t="array" ref="W327">IFERROR(INDEX(#REF!,MATCH($Q327,#REF!,0)),"")</f>
        <v/>
      </c>
      <c r="X327" s="46" t="str">
        <f t="array" ref="X327">IFERROR(INDEX(#REF!,MATCH($Q327,#REF!,0)),"")</f>
        <v/>
      </c>
      <c r="Y327" s="46" t="str">
        <f t="array" ref="Y327">IFERROR(INDEX(#REF!,MATCH($Q327,#REF!,0)),"")</f>
        <v/>
      </c>
      <c r="Z327" s="46" t="str">
        <f t="array" ref="Z327">IFERROR(INDEX(#REF!,MATCH($Q327,#REF!,0)),"")</f>
        <v/>
      </c>
      <c r="AA327" s="46" t="e">
        <f t="shared" si="8"/>
        <v>#VALUE!</v>
      </c>
      <c r="AB327" s="44"/>
      <c r="AC327" s="44"/>
    </row>
    <row r="328" spans="1:29" ht="15.75" hidden="1" customHeight="1">
      <c r="A328" s="47"/>
      <c r="B328" s="47" t="s">
        <v>861</v>
      </c>
      <c r="C328" s="60" t="s">
        <v>1011</v>
      </c>
      <c r="D328" s="49" t="s">
        <v>991</v>
      </c>
      <c r="E328" s="49">
        <v>1</v>
      </c>
      <c r="F328" s="50">
        <v>12000</v>
      </c>
      <c r="G328" s="51" t="s">
        <v>54</v>
      </c>
      <c r="H328" s="52">
        <v>46235</v>
      </c>
      <c r="I328" s="53" t="s">
        <v>55</v>
      </c>
      <c r="J328" s="53" t="s">
        <v>56</v>
      </c>
      <c r="K328" s="53" t="s">
        <v>83</v>
      </c>
      <c r="L328" s="53" t="s">
        <v>91</v>
      </c>
      <c r="M328" s="54" t="s">
        <v>2534</v>
      </c>
      <c r="N328" s="56" t="s">
        <v>884</v>
      </c>
      <c r="O328" s="56" t="s">
        <v>60</v>
      </c>
      <c r="P328" s="56"/>
      <c r="Q328" s="56"/>
      <c r="R328" s="57">
        <f t="array" ref="R328">IFERROR(INDEX('BANCO DE DADOS'!$C$3:$C1631,MATCH(C328,'BANCO DE DADOS'!$B$3:$B1631,0),0),"")</f>
        <v>0</v>
      </c>
      <c r="S328" s="57" t="s">
        <v>1011</v>
      </c>
      <c r="T328" s="56"/>
      <c r="U328" s="56"/>
      <c r="V328" s="57" t="str">
        <f t="array" ref="V328">IFERROR(INDEX(#REF!,MATCH($Q328,#REF!,0)),"")</f>
        <v/>
      </c>
      <c r="W328" s="57" t="str">
        <f t="array" ref="W328">IFERROR(INDEX(#REF!,MATCH($Q328,#REF!,0)),"")</f>
        <v/>
      </c>
      <c r="X328" s="58" t="str">
        <f t="array" ref="X328">IFERROR(INDEX(#REF!,MATCH($Q328,#REF!,0)),"")</f>
        <v/>
      </c>
      <c r="Y328" s="58" t="str">
        <f t="array" ref="Y328">IFERROR(INDEX(#REF!,MATCH($Q328,#REF!,0)),"")</f>
        <v/>
      </c>
      <c r="Z328" s="58" t="str">
        <f t="array" ref="Z328">IFERROR(INDEX(#REF!,MATCH($Q328,#REF!,0)),"")</f>
        <v/>
      </c>
      <c r="AA328" s="58" t="e">
        <f t="shared" si="8"/>
        <v>#VALUE!</v>
      </c>
      <c r="AB328" s="56"/>
      <c r="AC328" s="56"/>
    </row>
    <row r="329" spans="1:29" ht="15.75" hidden="1" customHeight="1">
      <c r="A329" s="35" t="s">
        <v>2735</v>
      </c>
      <c r="B329" s="35" t="s">
        <v>64</v>
      </c>
      <c r="C329" s="36" t="s">
        <v>124</v>
      </c>
      <c r="D329" s="37" t="s">
        <v>53</v>
      </c>
      <c r="E329" s="37">
        <v>1</v>
      </c>
      <c r="F329" s="38">
        <v>12000</v>
      </c>
      <c r="G329" s="39" t="s">
        <v>66</v>
      </c>
      <c r="H329" s="40">
        <v>46235</v>
      </c>
      <c r="I329" s="41" t="s">
        <v>55</v>
      </c>
      <c r="J329" s="41" t="s">
        <v>56</v>
      </c>
      <c r="K329" s="41" t="s">
        <v>83</v>
      </c>
      <c r="L329" s="41" t="s">
        <v>58</v>
      </c>
      <c r="M329" s="42" t="s">
        <v>2486</v>
      </c>
      <c r="N329" s="44" t="s">
        <v>21</v>
      </c>
      <c r="O329" s="44" t="s">
        <v>60</v>
      </c>
      <c r="P329" s="44"/>
      <c r="Q329" s="44"/>
      <c r="R329" s="45"/>
      <c r="S329" s="45" t="str">
        <f t="array" ref="S329">IFERROR(INDEX('BANCO DE DADOS'!$D$3:$D1631,MATCH(C329,'BANCO DE DADOS'!$B$3:$B1631,0),0),"")</f>
        <v>SERVIÇOS DE UTILIDADE PÚBLICA - FORNECIMENTO DE ÁGUA</v>
      </c>
      <c r="T329" s="44"/>
      <c r="U329" s="44"/>
      <c r="V329" s="45" t="str">
        <f t="array" ref="V329">IFERROR(INDEX(#REF!,MATCH($Q329,#REF!,0)),"")</f>
        <v/>
      </c>
      <c r="W329" s="45" t="str">
        <f t="array" ref="W329">IFERROR(INDEX(#REF!,MATCH($Q329,#REF!,0)),"")</f>
        <v/>
      </c>
      <c r="X329" s="46" t="str">
        <f t="array" ref="X329">IFERROR(INDEX(#REF!,MATCH($Q329,#REF!,0)),"")</f>
        <v/>
      </c>
      <c r="Y329" s="46" t="str">
        <f t="array" ref="Y329">IFERROR(INDEX(#REF!,MATCH($Q329,#REF!,0)),"")</f>
        <v/>
      </c>
      <c r="Z329" s="46" t="str">
        <f t="array" ref="Z329">IFERROR(INDEX(#REF!,MATCH($Q329,#REF!,0)),"")</f>
        <v/>
      </c>
      <c r="AA329" s="46" t="e">
        <f t="shared" si="8"/>
        <v>#VALUE!</v>
      </c>
      <c r="AB329" s="44"/>
      <c r="AC329" s="44"/>
    </row>
    <row r="330" spans="1:29" ht="15.75" hidden="1" customHeight="1">
      <c r="A330" s="184"/>
      <c r="B330" s="184" t="s">
        <v>219</v>
      </c>
      <c r="C330" s="185" t="s">
        <v>914</v>
      </c>
      <c r="D330" s="186" t="s">
        <v>53</v>
      </c>
      <c r="E330" s="186">
        <v>2</v>
      </c>
      <c r="F330" s="187">
        <v>12000</v>
      </c>
      <c r="G330" s="188" t="s">
        <v>54</v>
      </c>
      <c r="H330" s="189">
        <v>46235</v>
      </c>
      <c r="I330" s="190" t="s">
        <v>101</v>
      </c>
      <c r="J330" s="190" t="s">
        <v>56</v>
      </c>
      <c r="K330" s="190" t="s">
        <v>858</v>
      </c>
      <c r="L330" s="190" t="s">
        <v>91</v>
      </c>
      <c r="M330" s="191" t="s">
        <v>2451</v>
      </c>
      <c r="N330" s="192" t="s">
        <v>884</v>
      </c>
      <c r="O330" s="56" t="s">
        <v>60</v>
      </c>
      <c r="P330" s="56"/>
      <c r="Q330" s="56"/>
      <c r="R330" s="57" t="str">
        <f t="array" ref="R330">IFERROR(INDEX('BANCO DE DADOS'!$C$3:$C1631,MATCH(C330,'BANCO DE DADOS'!$B$3:$B1631,0),0),"")</f>
        <v>MERGULHO</v>
      </c>
      <c r="S330" s="57" t="str">
        <f t="array" ref="S330">IFERROR(INDEX('BANCO DE DADOS'!$D$3:$D1631,MATCH(C330,'BANCO DE DADOS'!$B$3:$B1631,0),0),"")</f>
        <v>COMPRA DE EQUIPAMENTOS PARA TRANSPORTE</v>
      </c>
      <c r="T330" s="56"/>
      <c r="U330" s="56"/>
      <c r="V330" s="57" t="str">
        <f t="array" ref="V330">IFERROR(INDEX(#REF!,MATCH($Q330,#REF!,0)),"")</f>
        <v/>
      </c>
      <c r="W330" s="57" t="str">
        <f t="array" ref="W330">IFERROR(INDEX(#REF!,MATCH($Q330,#REF!,0)),"")</f>
        <v/>
      </c>
      <c r="X330" s="58" t="str">
        <f t="array" ref="X330">IFERROR(INDEX(#REF!,MATCH($Q330,#REF!,0)),"")</f>
        <v/>
      </c>
      <c r="Y330" s="58" t="str">
        <f t="array" ref="Y330">IFERROR(INDEX(#REF!,MATCH($Q330,#REF!,0)),"")</f>
        <v/>
      </c>
      <c r="Z330" s="58" t="str">
        <f t="array" ref="Z330">IFERROR(INDEX(#REF!,MATCH($Q330,#REF!,0)),"")</f>
        <v/>
      </c>
      <c r="AA330" s="58" t="e">
        <f t="shared" si="8"/>
        <v>#VALUE!</v>
      </c>
      <c r="AB330" s="56"/>
      <c r="AC330" s="56"/>
    </row>
    <row r="331" spans="1:29" ht="15.75" hidden="1" customHeight="1">
      <c r="A331" s="167"/>
      <c r="B331" s="167" t="s">
        <v>1521</v>
      </c>
      <c r="C331" s="168" t="s">
        <v>1522</v>
      </c>
      <c r="D331" s="176" t="s">
        <v>53</v>
      </c>
      <c r="E331" s="176">
        <v>2</v>
      </c>
      <c r="F331" s="177">
        <v>12000</v>
      </c>
      <c r="G331" s="178" t="s">
        <v>54</v>
      </c>
      <c r="H331" s="179">
        <v>46204</v>
      </c>
      <c r="I331" s="180" t="s">
        <v>101</v>
      </c>
      <c r="J331" s="180" t="s">
        <v>56</v>
      </c>
      <c r="K331" s="180" t="s">
        <v>858</v>
      </c>
      <c r="L331" s="180" t="s">
        <v>91</v>
      </c>
      <c r="M331" s="181" t="s">
        <v>2451</v>
      </c>
      <c r="N331" s="175" t="s">
        <v>951</v>
      </c>
      <c r="O331" s="44" t="s">
        <v>60</v>
      </c>
      <c r="P331" s="44"/>
      <c r="Q331" s="44"/>
      <c r="R331" s="45" t="str">
        <f t="array" ref="R331">IFERROR(INDEX('BANCO DE DADOS'!$C$3:$C1631,MATCH(C331,'BANCO DE DADOS'!$B$3:$B1631,0),0),"")</f>
        <v>DAL - AR CONDICIONADO</v>
      </c>
      <c r="S331" s="45" t="str">
        <f t="array" ref="S331">IFERROR(INDEX('BANCO DE DADOS'!$D$3:$D1631,MATCH(C331,'BANCO DE DADOS'!$B$3:$B1631,0),0),"")</f>
        <v>COMPRA DE EQUIPAMENTOS DE CLIMATIZAÇÃO</v>
      </c>
      <c r="T331" s="44"/>
      <c r="U331" s="44"/>
      <c r="V331" s="45" t="str">
        <f t="array" ref="V331">IFERROR(INDEX(#REF!,MATCH($Q331,#REF!,0)),"")</f>
        <v/>
      </c>
      <c r="W331" s="45" t="str">
        <f t="array" ref="W331">IFERROR(INDEX(#REF!,MATCH($Q331,#REF!,0)),"")</f>
        <v/>
      </c>
      <c r="X331" s="46" t="str">
        <f t="array" ref="X331">IFERROR(INDEX(#REF!,MATCH($Q331,#REF!,0)),"")</f>
        <v/>
      </c>
      <c r="Y331" s="46" t="str">
        <f t="array" ref="Y331">IFERROR(INDEX(#REF!,MATCH($Q331,#REF!,0)),"")</f>
        <v/>
      </c>
      <c r="Z331" s="46" t="str">
        <f t="array" ref="Z331">IFERROR(INDEX(#REF!,MATCH($Q331,#REF!,0)),"")</f>
        <v/>
      </c>
      <c r="AA331" s="46" t="e">
        <f t="shared" si="8"/>
        <v>#VALUE!</v>
      </c>
      <c r="AB331" s="44" t="s">
        <v>1515</v>
      </c>
      <c r="AC331" s="44"/>
    </row>
    <row r="332" spans="1:29" ht="15.75" hidden="1" customHeight="1">
      <c r="A332" s="184"/>
      <c r="B332" s="184" t="s">
        <v>51</v>
      </c>
      <c r="C332" s="185" t="s">
        <v>916</v>
      </c>
      <c r="D332" s="186" t="s">
        <v>53</v>
      </c>
      <c r="E332" s="186">
        <v>4</v>
      </c>
      <c r="F332" s="187">
        <v>12000</v>
      </c>
      <c r="G332" s="188" t="s">
        <v>54</v>
      </c>
      <c r="H332" s="189">
        <v>46235</v>
      </c>
      <c r="I332" s="190" t="s">
        <v>101</v>
      </c>
      <c r="J332" s="190" t="s">
        <v>56</v>
      </c>
      <c r="K332" s="190" t="s">
        <v>858</v>
      </c>
      <c r="L332" s="190" t="s">
        <v>91</v>
      </c>
      <c r="M332" s="191" t="s">
        <v>2451</v>
      </c>
      <c r="N332" s="192" t="s">
        <v>884</v>
      </c>
      <c r="O332" s="56" t="s">
        <v>60</v>
      </c>
      <c r="P332" s="56"/>
      <c r="Q332" s="56"/>
      <c r="R332" s="57">
        <f t="array" ref="R332">IFERROR(INDEX('BANCO DE DADOS'!$C$3:$C1631,MATCH(C332,'BANCO DE DADOS'!$B$3:$B1631,0),0),"")</f>
        <v>0</v>
      </c>
      <c r="S332" s="57" t="str">
        <f t="array" ref="S332">IFERROR(INDEX('BANCO DE DADOS'!$D$3:$D1631,MATCH(C332,'BANCO DE DADOS'!$B$3:$B1631,0),0),"")</f>
        <v>COMPRA DE EQUIPAMENTOS PARA ESPAÇOS CONFINADOS</v>
      </c>
      <c r="T332" s="56"/>
      <c r="U332" s="56"/>
      <c r="V332" s="57" t="str">
        <f t="array" ref="V332">IFERROR(INDEX(#REF!,MATCH($Q332,#REF!,0)),"")</f>
        <v/>
      </c>
      <c r="W332" s="57" t="str">
        <f t="array" ref="W332">IFERROR(INDEX(#REF!,MATCH($Q332,#REF!,0)),"")</f>
        <v/>
      </c>
      <c r="X332" s="58" t="str">
        <f t="array" ref="X332">IFERROR(INDEX(#REF!,MATCH($Q332,#REF!,0)),"")</f>
        <v/>
      </c>
      <c r="Y332" s="58" t="str">
        <f t="array" ref="Y332">IFERROR(INDEX(#REF!,MATCH($Q332,#REF!,0)),"")</f>
        <v/>
      </c>
      <c r="Z332" s="58" t="str">
        <f t="array" ref="Z332">IFERROR(INDEX(#REF!,MATCH($Q332,#REF!,0)),"")</f>
        <v/>
      </c>
      <c r="AA332" s="58" t="e">
        <f t="shared" si="8"/>
        <v>#VALUE!</v>
      </c>
      <c r="AB332" s="56"/>
      <c r="AC332" s="56"/>
    </row>
    <row r="333" spans="1:29" ht="15.75" hidden="1" customHeight="1">
      <c r="A333" s="167"/>
      <c r="B333" s="167" t="s">
        <v>51</v>
      </c>
      <c r="C333" s="168" t="s">
        <v>918</v>
      </c>
      <c r="D333" s="176" t="s">
        <v>53</v>
      </c>
      <c r="E333" s="176">
        <v>15</v>
      </c>
      <c r="F333" s="177">
        <v>12000</v>
      </c>
      <c r="G333" s="178" t="s">
        <v>54</v>
      </c>
      <c r="H333" s="179">
        <v>46235</v>
      </c>
      <c r="I333" s="180" t="s">
        <v>101</v>
      </c>
      <c r="J333" s="180" t="s">
        <v>56</v>
      </c>
      <c r="K333" s="180" t="s">
        <v>858</v>
      </c>
      <c r="L333" s="180" t="s">
        <v>84</v>
      </c>
      <c r="M333" s="181" t="s">
        <v>2451</v>
      </c>
      <c r="N333" s="175" t="s">
        <v>884</v>
      </c>
      <c r="O333" s="44" t="s">
        <v>60</v>
      </c>
      <c r="P333" s="44"/>
      <c r="Q333" s="44"/>
      <c r="R333" s="45">
        <f t="array" ref="R333">IFERROR(INDEX('BANCO DE DADOS'!$C$3:$C1631,MATCH(C333,'BANCO DE DADOS'!$B$3:$B1631,0),0),"")</f>
        <v>0</v>
      </c>
      <c r="S333" s="45" t="str">
        <f t="array" ref="S333">IFERROR(INDEX('BANCO DE DADOS'!$D$3:$D1631,MATCH(C333,'BANCO DE DADOS'!$B$3:$B1631,0),0),"")</f>
        <v>COMPRA DE EQUIPAMENTOS PARA COZINHA E REFEITÓRIO</v>
      </c>
      <c r="T333" s="44"/>
      <c r="U333" s="44"/>
      <c r="V333" s="45" t="str">
        <f t="array" ref="V333">IFERROR(INDEX(#REF!,MATCH($Q333,#REF!,0)),"")</f>
        <v/>
      </c>
      <c r="W333" s="45" t="str">
        <f t="array" ref="W333">IFERROR(INDEX(#REF!,MATCH($Q333,#REF!,0)),"")</f>
        <v/>
      </c>
      <c r="X333" s="46" t="str">
        <f t="array" ref="X333">IFERROR(INDEX(#REF!,MATCH($Q333,#REF!,0)),"")</f>
        <v/>
      </c>
      <c r="Y333" s="46" t="str">
        <f t="array" ref="Y333">IFERROR(INDEX(#REF!,MATCH($Q333,#REF!,0)),"")</f>
        <v/>
      </c>
      <c r="Z333" s="46" t="str">
        <f t="array" ref="Z333">IFERROR(INDEX(#REF!,MATCH($Q333,#REF!,0)),"")</f>
        <v/>
      </c>
      <c r="AA333" s="46" t="e">
        <f t="shared" si="8"/>
        <v>#VALUE!</v>
      </c>
      <c r="AB333" s="44"/>
      <c r="AC333" s="44"/>
    </row>
    <row r="334" spans="1:29" ht="15.75" hidden="1" customHeight="1">
      <c r="A334" s="47" t="s">
        <v>1695</v>
      </c>
      <c r="B334" s="47" t="s">
        <v>51</v>
      </c>
      <c r="C334" s="60" t="s">
        <v>1599</v>
      </c>
      <c r="D334" s="49" t="s">
        <v>53</v>
      </c>
      <c r="E334" s="49">
        <v>30</v>
      </c>
      <c r="F334" s="50">
        <v>11460</v>
      </c>
      <c r="G334" s="51" t="s">
        <v>54</v>
      </c>
      <c r="H334" s="52">
        <v>46235</v>
      </c>
      <c r="I334" s="53" t="s">
        <v>55</v>
      </c>
      <c r="J334" s="53" t="s">
        <v>56</v>
      </c>
      <c r="K334" s="53" t="s">
        <v>1600</v>
      </c>
      <c r="L334" s="53" t="s">
        <v>91</v>
      </c>
      <c r="M334" s="54" t="s">
        <v>2517</v>
      </c>
      <c r="N334" s="56" t="s">
        <v>951</v>
      </c>
      <c r="O334" s="56" t="s">
        <v>60</v>
      </c>
      <c r="P334" s="56"/>
      <c r="Q334" s="56"/>
      <c r="R334" s="57"/>
      <c r="S334" s="57" t="str">
        <f t="array" ref="S334">IFERROR(INDEX('BANCO DE DADOS'!$D$3:$D1631,MATCH(C334,'BANCO DE DADOS'!$B$3:$B1631,0),0),"")</f>
        <v>SERVIÇOS DE REGISTRO E DOCUMENTAÇÃO VEICULAR</v>
      </c>
      <c r="T334" s="56"/>
      <c r="U334" s="56"/>
      <c r="V334" s="57" t="str">
        <f t="array" ref="V334">IFERROR(INDEX(#REF!,MATCH($Q334,#REF!,0)),"")</f>
        <v/>
      </c>
      <c r="W334" s="57" t="str">
        <f t="array" ref="W334">IFERROR(INDEX(#REF!,MATCH($Q334,#REF!,0)),"")</f>
        <v/>
      </c>
      <c r="X334" s="58" t="str">
        <f t="array" ref="X334">IFERROR(INDEX(#REF!,MATCH($Q334,#REF!,0)),"")</f>
        <v/>
      </c>
      <c r="Y334" s="58" t="str">
        <f t="array" ref="Y334">IFERROR(INDEX(#REF!,MATCH($Q334,#REF!,0)),"")</f>
        <v/>
      </c>
      <c r="Z334" s="58" t="str">
        <f t="array" ref="Z334">IFERROR(INDEX(#REF!,MATCH($Q334,#REF!,0)),"")</f>
        <v/>
      </c>
      <c r="AA334" s="58" t="e">
        <f t="shared" si="8"/>
        <v>#VALUE!</v>
      </c>
      <c r="AB334" s="56"/>
      <c r="AC334" s="56"/>
    </row>
    <row r="335" spans="1:29" ht="15.75" hidden="1" customHeight="1">
      <c r="A335" s="35" t="s">
        <v>743</v>
      </c>
      <c r="B335" s="35" t="s">
        <v>1049</v>
      </c>
      <c r="C335" s="36" t="s">
        <v>628</v>
      </c>
      <c r="D335" s="37" t="s">
        <v>53</v>
      </c>
      <c r="E335" s="37">
        <v>50</v>
      </c>
      <c r="F335" s="38">
        <v>11100</v>
      </c>
      <c r="G335" s="39" t="s">
        <v>54</v>
      </c>
      <c r="H335" s="40">
        <v>46235</v>
      </c>
      <c r="I335" s="41" t="s">
        <v>55</v>
      </c>
      <c r="J335" s="41" t="s">
        <v>56</v>
      </c>
      <c r="K335" s="41" t="s">
        <v>164</v>
      </c>
      <c r="L335" s="41" t="s">
        <v>58</v>
      </c>
      <c r="M335" s="42" t="s">
        <v>2517</v>
      </c>
      <c r="N335" s="44" t="s">
        <v>951</v>
      </c>
      <c r="O335" s="44" t="s">
        <v>60</v>
      </c>
      <c r="P335" s="44"/>
      <c r="Q335" s="44"/>
      <c r="R335" s="45" t="s">
        <v>158</v>
      </c>
      <c r="S335" s="45" t="s">
        <v>515</v>
      </c>
      <c r="T335" s="44"/>
      <c r="U335" s="44"/>
      <c r="V335" s="45" t="str">
        <f t="array" ref="V335">IFERROR(INDEX(#REF!,MATCH($Q335,#REF!,0)),"")</f>
        <v/>
      </c>
      <c r="W335" s="45" t="str">
        <f t="array" ref="W335">IFERROR(INDEX(#REF!,MATCH($Q335,#REF!,0)),"")</f>
        <v/>
      </c>
      <c r="X335" s="46" t="str">
        <f t="array" ref="X335">IFERROR(INDEX(#REF!,MATCH($Q335,#REF!,0)),"")</f>
        <v/>
      </c>
      <c r="Y335" s="46" t="str">
        <f t="array" ref="Y335">IFERROR(INDEX(#REF!,MATCH($Q335,#REF!,0)),"")</f>
        <v/>
      </c>
      <c r="Z335" s="46" t="str">
        <f t="array" ref="Z335">IFERROR(INDEX(#REF!,MATCH($Q335,#REF!,0)),"")</f>
        <v/>
      </c>
      <c r="AA335" s="46" t="e">
        <f t="shared" si="8"/>
        <v>#VALUE!</v>
      </c>
      <c r="AB335" s="44"/>
      <c r="AC335" s="44"/>
    </row>
    <row r="336" spans="1:29" ht="15.75" hidden="1" customHeight="1">
      <c r="A336" s="47" t="s">
        <v>2736</v>
      </c>
      <c r="B336" s="47" t="s">
        <v>51</v>
      </c>
      <c r="C336" s="60" t="s">
        <v>265</v>
      </c>
      <c r="D336" s="49" t="s">
        <v>53</v>
      </c>
      <c r="E336" s="49">
        <v>35</v>
      </c>
      <c r="F336" s="50">
        <v>10500</v>
      </c>
      <c r="G336" s="51" t="s">
        <v>54</v>
      </c>
      <c r="H336" s="52">
        <v>46235</v>
      </c>
      <c r="I336" s="53" t="s">
        <v>55</v>
      </c>
      <c r="J336" s="53" t="s">
        <v>56</v>
      </c>
      <c r="K336" s="53" t="s">
        <v>164</v>
      </c>
      <c r="L336" s="53" t="s">
        <v>58</v>
      </c>
      <c r="M336" s="54" t="s">
        <v>2517</v>
      </c>
      <c r="N336" s="56" t="s">
        <v>21</v>
      </c>
      <c r="O336" s="56" t="s">
        <v>60</v>
      </c>
      <c r="P336" s="56"/>
      <c r="Q336" s="56"/>
      <c r="R336" s="57" t="s">
        <v>228</v>
      </c>
      <c r="S336" s="57" t="s">
        <v>229</v>
      </c>
      <c r="T336" s="56"/>
      <c r="U336" s="56"/>
      <c r="V336" s="57" t="str">
        <f t="array" ref="V336">IFERROR(INDEX(#REF!,MATCH($Q336,#REF!,0)),"")</f>
        <v/>
      </c>
      <c r="W336" s="57" t="str">
        <f t="array" ref="W336">IFERROR(INDEX(#REF!,MATCH($Q336,#REF!,0)),"")</f>
        <v/>
      </c>
      <c r="X336" s="58" t="str">
        <f t="array" ref="X336">IFERROR(INDEX(#REF!,MATCH($Q336,#REF!,0)),"")</f>
        <v/>
      </c>
      <c r="Y336" s="58" t="str">
        <f t="array" ref="Y336">IFERROR(INDEX(#REF!,MATCH($Q336,#REF!,0)),"")</f>
        <v/>
      </c>
      <c r="Z336" s="58" t="str">
        <f t="array" ref="Z336">IFERROR(INDEX(#REF!,MATCH($Q336,#REF!,0)),"")</f>
        <v/>
      </c>
      <c r="AA336" s="58" t="e">
        <f t="shared" si="8"/>
        <v>#VALUE!</v>
      </c>
      <c r="AB336" s="56"/>
      <c r="AC336" s="56"/>
    </row>
    <row r="337" spans="1:29" ht="15.75" hidden="1" customHeight="1">
      <c r="A337" s="71"/>
      <c r="B337" s="71" t="s">
        <v>245</v>
      </c>
      <c r="C337" s="107" t="s">
        <v>1524</v>
      </c>
      <c r="D337" s="72" t="s">
        <v>53</v>
      </c>
      <c r="E337" s="72">
        <v>3</v>
      </c>
      <c r="F337" s="73">
        <v>10500</v>
      </c>
      <c r="G337" s="74" t="s">
        <v>54</v>
      </c>
      <c r="H337" s="86">
        <v>46235</v>
      </c>
      <c r="I337" s="75" t="s">
        <v>101</v>
      </c>
      <c r="J337" s="75" t="s">
        <v>56</v>
      </c>
      <c r="K337" s="75" t="s">
        <v>858</v>
      </c>
      <c r="L337" s="75" t="s">
        <v>91</v>
      </c>
      <c r="M337" s="64" t="s">
        <v>2451</v>
      </c>
      <c r="N337" s="69" t="s">
        <v>951</v>
      </c>
      <c r="O337" s="44" t="s">
        <v>60</v>
      </c>
      <c r="P337" s="44"/>
      <c r="Q337" s="44"/>
      <c r="R337" s="45" t="str">
        <f t="array" ref="R337">IFERROR(INDEX('BANCO DE DADOS'!$C$3:$C1631,MATCH(C337,'BANCO DE DADOS'!$B$3:$B1631,0),0),"")</f>
        <v>DAL - AR CONDICIONADO</v>
      </c>
      <c r="S337" s="45" t="str">
        <f t="array" ref="S337">IFERROR(INDEX('BANCO DE DADOS'!$D$3:$D1631,MATCH(C337,'BANCO DE DADOS'!$B$3:$B1631,0),0),"")</f>
        <v>COMPRA DE EQUIPAMENTOS DE CLIMATIZAÇÃO</v>
      </c>
      <c r="T337" s="44"/>
      <c r="U337" s="44"/>
      <c r="V337" s="45" t="str">
        <f t="array" ref="V337">IFERROR(INDEX(#REF!,MATCH($Q337,#REF!,0)),"")</f>
        <v/>
      </c>
      <c r="W337" s="45" t="str">
        <f t="array" ref="W337">IFERROR(INDEX(#REF!,MATCH($Q337,#REF!,0)),"")</f>
        <v/>
      </c>
      <c r="X337" s="46" t="str">
        <f t="array" ref="X337">IFERROR(INDEX(#REF!,MATCH($Q337,#REF!,0)),"")</f>
        <v/>
      </c>
      <c r="Y337" s="46" t="str">
        <f t="array" ref="Y337">IFERROR(INDEX(#REF!,MATCH($Q337,#REF!,0)),"")</f>
        <v/>
      </c>
      <c r="Z337" s="46" t="str">
        <f t="array" ref="Z337">IFERROR(INDEX(#REF!,MATCH($Q337,#REF!,0)),"")</f>
        <v/>
      </c>
      <c r="AA337" s="46" t="e">
        <f t="shared" si="8"/>
        <v>#VALUE!</v>
      </c>
      <c r="AB337" s="44" t="s">
        <v>1515</v>
      </c>
      <c r="AC337" s="44"/>
    </row>
    <row r="338" spans="1:29" ht="15.75" hidden="1" customHeight="1">
      <c r="A338" s="76"/>
      <c r="B338" s="76" t="s">
        <v>775</v>
      </c>
      <c r="C338" s="113" t="s">
        <v>1524</v>
      </c>
      <c r="D338" s="77" t="s">
        <v>53</v>
      </c>
      <c r="E338" s="77">
        <v>3</v>
      </c>
      <c r="F338" s="78">
        <v>10500</v>
      </c>
      <c r="G338" s="79" t="s">
        <v>54</v>
      </c>
      <c r="H338" s="87">
        <v>46235</v>
      </c>
      <c r="I338" s="61" t="s">
        <v>101</v>
      </c>
      <c r="J338" s="61" t="s">
        <v>56</v>
      </c>
      <c r="K338" s="61" t="s">
        <v>858</v>
      </c>
      <c r="L338" s="61" t="s">
        <v>91</v>
      </c>
      <c r="M338" s="62" t="s">
        <v>2451</v>
      </c>
      <c r="N338" s="70" t="s">
        <v>951</v>
      </c>
      <c r="O338" s="56" t="s">
        <v>60</v>
      </c>
      <c r="P338" s="56"/>
      <c r="Q338" s="56"/>
      <c r="R338" s="57" t="str">
        <f t="array" ref="R338">IFERROR(INDEX('BANCO DE DADOS'!$C$3:$C1631,MATCH(C338,'BANCO DE DADOS'!$B$3:$B1631,0),0),"")</f>
        <v>DAL - AR CONDICIONADO</v>
      </c>
      <c r="S338" s="57" t="str">
        <f t="array" ref="S338">IFERROR(INDEX('BANCO DE DADOS'!$D$3:$D1631,MATCH(C338,'BANCO DE DADOS'!$B$3:$B1631,0),0),"")</f>
        <v>COMPRA DE EQUIPAMENTOS DE CLIMATIZAÇÃO</v>
      </c>
      <c r="T338" s="56"/>
      <c r="U338" s="56"/>
      <c r="V338" s="57" t="str">
        <f t="array" ref="V338">IFERROR(INDEX(#REF!,MATCH($Q338,#REF!,0)),"")</f>
        <v/>
      </c>
      <c r="W338" s="57" t="str">
        <f t="array" ref="W338">IFERROR(INDEX(#REF!,MATCH($Q338,#REF!,0)),"")</f>
        <v/>
      </c>
      <c r="X338" s="58" t="str">
        <f t="array" ref="X338">IFERROR(INDEX(#REF!,MATCH($Q338,#REF!,0)),"")</f>
        <v/>
      </c>
      <c r="Y338" s="58" t="str">
        <f t="array" ref="Y338">IFERROR(INDEX(#REF!,MATCH($Q338,#REF!,0)),"")</f>
        <v/>
      </c>
      <c r="Z338" s="58" t="str">
        <f t="array" ref="Z338">IFERROR(INDEX(#REF!,MATCH($Q338,#REF!,0)),"")</f>
        <v/>
      </c>
      <c r="AA338" s="58" t="e">
        <f t="shared" si="8"/>
        <v>#VALUE!</v>
      </c>
      <c r="AB338" s="56" t="s">
        <v>1515</v>
      </c>
      <c r="AC338" s="56"/>
    </row>
    <row r="339" spans="1:29" ht="15.75" hidden="1" customHeight="1">
      <c r="A339" s="35" t="s">
        <v>1692</v>
      </c>
      <c r="B339" s="35" t="s">
        <v>51</v>
      </c>
      <c r="C339" s="36" t="s">
        <v>1602</v>
      </c>
      <c r="D339" s="37" t="s">
        <v>53</v>
      </c>
      <c r="E339" s="37">
        <v>37</v>
      </c>
      <c r="F339" s="38">
        <v>10286</v>
      </c>
      <c r="G339" s="39" t="s">
        <v>54</v>
      </c>
      <c r="H339" s="40">
        <v>46235</v>
      </c>
      <c r="I339" s="41" t="s">
        <v>55</v>
      </c>
      <c r="J339" s="41" t="s">
        <v>56</v>
      </c>
      <c r="K339" s="41" t="s">
        <v>1600</v>
      </c>
      <c r="L339" s="41" t="s">
        <v>91</v>
      </c>
      <c r="M339" s="42" t="s">
        <v>2486</v>
      </c>
      <c r="N339" s="44" t="s">
        <v>951</v>
      </c>
      <c r="O339" s="44" t="s">
        <v>60</v>
      </c>
      <c r="P339" s="44"/>
      <c r="Q339" s="44"/>
      <c r="R339" s="45"/>
      <c r="S339" s="45" t="str">
        <f t="array" ref="S339">IFERROR(INDEX('BANCO DE DADOS'!$D$3:$D1631,MATCH(C339,'BANCO DE DADOS'!$B$3:$B1631,0),0),"")</f>
        <v>SERVIÇOS DE REGISTRO E DOCUMENTAÇÃO VEICULAR</v>
      </c>
      <c r="T339" s="44"/>
      <c r="U339" s="44"/>
      <c r="V339" s="45" t="str">
        <f t="array" ref="V339">IFERROR(INDEX(#REF!,MATCH($Q339,#REF!,0)),"")</f>
        <v/>
      </c>
      <c r="W339" s="45" t="str">
        <f t="array" ref="W339">IFERROR(INDEX(#REF!,MATCH($Q339,#REF!,0)),"")</f>
        <v/>
      </c>
      <c r="X339" s="46" t="str">
        <f t="array" ref="X339">IFERROR(INDEX(#REF!,MATCH($Q339,#REF!,0)),"")</f>
        <v/>
      </c>
      <c r="Y339" s="46" t="str">
        <f t="array" ref="Y339">IFERROR(INDEX(#REF!,MATCH($Q339,#REF!,0)),"")</f>
        <v/>
      </c>
      <c r="Z339" s="46" t="str">
        <f t="array" ref="Z339">IFERROR(INDEX(#REF!,MATCH($Q339,#REF!,0)),"")</f>
        <v/>
      </c>
      <c r="AA339" s="46" t="e">
        <f t="shared" si="8"/>
        <v>#VALUE!</v>
      </c>
      <c r="AB339" s="44"/>
      <c r="AC339" s="44"/>
    </row>
    <row r="340" spans="1:29" ht="15.75" hidden="1" customHeight="1">
      <c r="A340" s="47" t="s">
        <v>792</v>
      </c>
      <c r="B340" s="47" t="s">
        <v>156</v>
      </c>
      <c r="C340" s="60" t="s">
        <v>267</v>
      </c>
      <c r="D340" s="49" t="s">
        <v>53</v>
      </c>
      <c r="E340" s="49">
        <v>128</v>
      </c>
      <c r="F340" s="50">
        <v>10240</v>
      </c>
      <c r="G340" s="51" t="s">
        <v>54</v>
      </c>
      <c r="H340" s="52">
        <v>46235</v>
      </c>
      <c r="I340" s="53" t="s">
        <v>55</v>
      </c>
      <c r="J340" s="53" t="s">
        <v>56</v>
      </c>
      <c r="K340" s="53" t="s">
        <v>164</v>
      </c>
      <c r="L340" s="53" t="s">
        <v>58</v>
      </c>
      <c r="M340" s="54" t="s">
        <v>2534</v>
      </c>
      <c r="N340" s="56" t="s">
        <v>21</v>
      </c>
      <c r="O340" s="56" t="s">
        <v>60</v>
      </c>
      <c r="P340" s="56"/>
      <c r="Q340" s="56"/>
      <c r="R340" s="57"/>
      <c r="S340" s="57" t="s">
        <v>268</v>
      </c>
      <c r="T340" s="56"/>
      <c r="U340" s="56"/>
      <c r="V340" s="57" t="str">
        <f t="array" ref="V340">IFERROR(INDEX(#REF!,MATCH($Q340,#REF!,0)),"")</f>
        <v/>
      </c>
      <c r="W340" s="57" t="str">
        <f t="array" ref="W340">IFERROR(INDEX(#REF!,MATCH($Q340,#REF!,0)),"")</f>
        <v/>
      </c>
      <c r="X340" s="58" t="str">
        <f t="array" ref="X340">IFERROR(INDEX(#REF!,MATCH($Q340,#REF!,0)),"")</f>
        <v/>
      </c>
      <c r="Y340" s="58" t="str">
        <f t="array" ref="Y340">IFERROR(INDEX(#REF!,MATCH($Q340,#REF!,0)),"")</f>
        <v/>
      </c>
      <c r="Z340" s="58" t="str">
        <f t="array" ref="Z340">IFERROR(INDEX(#REF!,MATCH($Q340,#REF!,0)),"")</f>
        <v/>
      </c>
      <c r="AA340" s="58" t="e">
        <f t="shared" si="8"/>
        <v>#VALUE!</v>
      </c>
      <c r="AB340" s="56"/>
      <c r="AC340" s="56"/>
    </row>
    <row r="341" spans="1:29" ht="15.75" hidden="1" customHeight="1">
      <c r="A341" s="35"/>
      <c r="B341" s="35" t="s">
        <v>51</v>
      </c>
      <c r="C341" s="36" t="s">
        <v>1140</v>
      </c>
      <c r="D341" s="37" t="s">
        <v>53</v>
      </c>
      <c r="E341" s="37">
        <v>30</v>
      </c>
      <c r="F341" s="38">
        <v>10080</v>
      </c>
      <c r="G341" s="39" t="s">
        <v>54</v>
      </c>
      <c r="H341" s="40">
        <v>46204</v>
      </c>
      <c r="I341" s="41" t="s">
        <v>55</v>
      </c>
      <c r="J341" s="41" t="s">
        <v>56</v>
      </c>
      <c r="K341" s="41" t="s">
        <v>164</v>
      </c>
      <c r="L341" s="41" t="s">
        <v>91</v>
      </c>
      <c r="M341" s="42" t="s">
        <v>2486</v>
      </c>
      <c r="N341" s="44" t="s">
        <v>884</v>
      </c>
      <c r="O341" s="44" t="s">
        <v>60</v>
      </c>
      <c r="P341" s="44"/>
      <c r="Q341" s="44"/>
      <c r="R341" s="45" t="s">
        <v>334</v>
      </c>
      <c r="S341" s="45" t="s">
        <v>288</v>
      </c>
      <c r="T341" s="44"/>
      <c r="U341" s="44"/>
      <c r="V341" s="45" t="str">
        <f t="array" ref="V341">IFERROR(INDEX(#REF!,MATCH($Q341,#REF!,0)),"")</f>
        <v/>
      </c>
      <c r="W341" s="45" t="str">
        <f t="array" ref="W341">IFERROR(INDEX(#REF!,MATCH($Q341,#REF!,0)),"")</f>
        <v/>
      </c>
      <c r="X341" s="46" t="str">
        <f t="array" ref="X341">IFERROR(INDEX(#REF!,MATCH($Q341,#REF!,0)),"")</f>
        <v/>
      </c>
      <c r="Y341" s="46" t="str">
        <f t="array" ref="Y341">IFERROR(INDEX(#REF!,MATCH($Q341,#REF!,0)),"")</f>
        <v/>
      </c>
      <c r="Z341" s="46" t="str">
        <f t="array" ref="Z341">IFERROR(INDEX(#REF!,MATCH($Q341,#REF!,0)),"")</f>
        <v/>
      </c>
      <c r="AA341" s="46" t="e">
        <f t="shared" si="8"/>
        <v>#VALUE!</v>
      </c>
      <c r="AB341" s="44"/>
      <c r="AC341" s="44"/>
    </row>
    <row r="342" spans="1:29" ht="15.75" hidden="1" customHeight="1">
      <c r="A342" s="47" t="s">
        <v>2737</v>
      </c>
      <c r="B342" s="47" t="s">
        <v>250</v>
      </c>
      <c r="C342" s="60" t="s">
        <v>270</v>
      </c>
      <c r="D342" s="49" t="s">
        <v>53</v>
      </c>
      <c r="E342" s="49">
        <v>50</v>
      </c>
      <c r="F342" s="50">
        <v>10000</v>
      </c>
      <c r="G342" s="51" t="s">
        <v>54</v>
      </c>
      <c r="H342" s="52">
        <v>46204</v>
      </c>
      <c r="I342" s="53" t="s">
        <v>55</v>
      </c>
      <c r="J342" s="53" t="s">
        <v>56</v>
      </c>
      <c r="K342" s="53" t="s">
        <v>164</v>
      </c>
      <c r="L342" s="53" t="s">
        <v>58</v>
      </c>
      <c r="M342" s="54" t="s">
        <v>148</v>
      </c>
      <c r="N342" s="56" t="s">
        <v>21</v>
      </c>
      <c r="O342" s="56" t="s">
        <v>60</v>
      </c>
      <c r="P342" s="56"/>
      <c r="Q342" s="56"/>
      <c r="R342" s="57">
        <f t="array" ref="R342">IFERROR(INDEX('BANCO DE DADOS'!$C$3:$C1631,MATCH(C342,'BANCO DE DADOS'!$B$3:$B1631,0),0),"")</f>
        <v>0</v>
      </c>
      <c r="S342" s="57" t="s">
        <v>271</v>
      </c>
      <c r="T342" s="56"/>
      <c r="U342" s="56"/>
      <c r="V342" s="57" t="str">
        <f t="array" ref="V342">IFERROR(INDEX(#REF!,MATCH($Q342,#REF!,0)),"")</f>
        <v/>
      </c>
      <c r="W342" s="57" t="str">
        <f t="array" ref="W342">IFERROR(INDEX(#REF!,MATCH($Q342,#REF!,0)),"")</f>
        <v/>
      </c>
      <c r="X342" s="58" t="str">
        <f t="array" ref="X342">IFERROR(INDEX(#REF!,MATCH($Q342,#REF!,0)),"")</f>
        <v/>
      </c>
      <c r="Y342" s="58" t="str">
        <f t="array" ref="Y342">IFERROR(INDEX(#REF!,MATCH($Q342,#REF!,0)),"")</f>
        <v/>
      </c>
      <c r="Z342" s="58" t="str">
        <f t="array" ref="Z342">IFERROR(INDEX(#REF!,MATCH($Q342,#REF!,0)),"")</f>
        <v/>
      </c>
      <c r="AA342" s="58" t="e">
        <f t="shared" si="8"/>
        <v>#VALUE!</v>
      </c>
      <c r="AB342" s="56"/>
      <c r="AC342" s="56"/>
    </row>
    <row r="343" spans="1:29" ht="15.75" hidden="1" customHeight="1">
      <c r="A343" s="35" t="s">
        <v>358</v>
      </c>
      <c r="B343" s="35" t="s">
        <v>1049</v>
      </c>
      <c r="C343" s="36" t="s">
        <v>1807</v>
      </c>
      <c r="D343" s="37" t="s">
        <v>53</v>
      </c>
      <c r="E343" s="37">
        <v>100</v>
      </c>
      <c r="F343" s="38">
        <v>10000</v>
      </c>
      <c r="G343" s="39" t="s">
        <v>54</v>
      </c>
      <c r="H343" s="40">
        <v>46235</v>
      </c>
      <c r="I343" s="41" t="s">
        <v>55</v>
      </c>
      <c r="J343" s="41" t="s">
        <v>56</v>
      </c>
      <c r="K343" s="41" t="s">
        <v>164</v>
      </c>
      <c r="L343" s="41" t="s">
        <v>58</v>
      </c>
      <c r="M343" s="42" t="s">
        <v>109</v>
      </c>
      <c r="N343" s="44" t="s">
        <v>951</v>
      </c>
      <c r="O343" s="44" t="s">
        <v>60</v>
      </c>
      <c r="P343" s="44"/>
      <c r="Q343" s="44"/>
      <c r="R343" s="45" t="s">
        <v>165</v>
      </c>
      <c r="S343" s="45" t="s">
        <v>1808</v>
      </c>
      <c r="T343" s="44"/>
      <c r="U343" s="44"/>
      <c r="V343" s="45" t="str">
        <f t="array" ref="V343">IFERROR(INDEX(#REF!,MATCH($Q343,#REF!,0)),"")</f>
        <v/>
      </c>
      <c r="W343" s="45" t="str">
        <f t="array" ref="W343">IFERROR(INDEX(#REF!,MATCH($Q343,#REF!,0)),"")</f>
        <v/>
      </c>
      <c r="X343" s="46" t="str">
        <f t="array" ref="X343">IFERROR(INDEX(#REF!,MATCH($Q343,#REF!,0)),"")</f>
        <v/>
      </c>
      <c r="Y343" s="46" t="str">
        <f t="array" ref="Y343">IFERROR(INDEX(#REF!,MATCH($Q343,#REF!,0)),"")</f>
        <v/>
      </c>
      <c r="Z343" s="46" t="str">
        <f t="array" ref="Z343">IFERROR(INDEX(#REF!,MATCH($Q343,#REF!,0)),"")</f>
        <v/>
      </c>
      <c r="AA343" s="46" t="e">
        <f t="shared" si="8"/>
        <v>#VALUE!</v>
      </c>
      <c r="AB343" s="44"/>
      <c r="AC343" s="44"/>
    </row>
    <row r="344" spans="1:29" ht="15.75" hidden="1" customHeight="1">
      <c r="A344" s="47" t="s">
        <v>658</v>
      </c>
      <c r="B344" s="47" t="s">
        <v>1049</v>
      </c>
      <c r="C344" s="60" t="s">
        <v>1810</v>
      </c>
      <c r="D344" s="49" t="s">
        <v>53</v>
      </c>
      <c r="E344" s="49">
        <v>100</v>
      </c>
      <c r="F344" s="50">
        <v>10000</v>
      </c>
      <c r="G344" s="51" t="s">
        <v>54</v>
      </c>
      <c r="H344" s="52">
        <v>46204</v>
      </c>
      <c r="I344" s="53" t="s">
        <v>55</v>
      </c>
      <c r="J344" s="53" t="s">
        <v>56</v>
      </c>
      <c r="K344" s="53" t="s">
        <v>164</v>
      </c>
      <c r="L344" s="53" t="s">
        <v>58</v>
      </c>
      <c r="M344" s="54" t="s">
        <v>2486</v>
      </c>
      <c r="N344" s="56" t="s">
        <v>951</v>
      </c>
      <c r="O344" s="56" t="s">
        <v>60</v>
      </c>
      <c r="P344" s="56"/>
      <c r="Q344" s="56"/>
      <c r="R344" s="57" t="s">
        <v>158</v>
      </c>
      <c r="S344" s="57" t="s">
        <v>741</v>
      </c>
      <c r="T344" s="56"/>
      <c r="U344" s="56"/>
      <c r="V344" s="57" t="str">
        <f t="array" ref="V344">IFERROR(INDEX(#REF!,MATCH($Q344,#REF!,0)),"")</f>
        <v/>
      </c>
      <c r="W344" s="57" t="str">
        <f t="array" ref="W344">IFERROR(INDEX(#REF!,MATCH($Q344,#REF!,0)),"")</f>
        <v/>
      </c>
      <c r="X344" s="58" t="str">
        <f t="array" ref="X344">IFERROR(INDEX(#REF!,MATCH($Q344,#REF!,0)),"")</f>
        <v/>
      </c>
      <c r="Y344" s="58" t="str">
        <f t="array" ref="Y344">IFERROR(INDEX(#REF!,MATCH($Q344,#REF!,0)),"")</f>
        <v/>
      </c>
      <c r="Z344" s="58" t="str">
        <f t="array" ref="Z344">IFERROR(INDEX(#REF!,MATCH($Q344,#REF!,0)),"")</f>
        <v/>
      </c>
      <c r="AA344" s="58" t="e">
        <f t="shared" si="8"/>
        <v>#VALUE!</v>
      </c>
      <c r="AB344" s="56"/>
      <c r="AC344" s="56"/>
    </row>
    <row r="345" spans="1:29" ht="15.75" hidden="1" customHeight="1">
      <c r="A345" s="35" t="s">
        <v>687</v>
      </c>
      <c r="B345" s="35" t="s">
        <v>1049</v>
      </c>
      <c r="C345" s="36" t="s">
        <v>1812</v>
      </c>
      <c r="D345" s="37" t="s">
        <v>53</v>
      </c>
      <c r="E345" s="37">
        <v>4000</v>
      </c>
      <c r="F345" s="38">
        <v>10000</v>
      </c>
      <c r="G345" s="39" t="s">
        <v>54</v>
      </c>
      <c r="H345" s="40">
        <v>46204</v>
      </c>
      <c r="I345" s="41" t="s">
        <v>55</v>
      </c>
      <c r="J345" s="41" t="s">
        <v>56</v>
      </c>
      <c r="K345" s="41" t="s">
        <v>164</v>
      </c>
      <c r="L345" s="41" t="s">
        <v>58</v>
      </c>
      <c r="M345" s="42" t="s">
        <v>109</v>
      </c>
      <c r="N345" s="44" t="s">
        <v>951</v>
      </c>
      <c r="O345" s="44" t="s">
        <v>60</v>
      </c>
      <c r="P345" s="44"/>
      <c r="Q345" s="44"/>
      <c r="R345" s="45" t="s">
        <v>158</v>
      </c>
      <c r="S345" s="45" t="s">
        <v>281</v>
      </c>
      <c r="T345" s="44"/>
      <c r="U345" s="44"/>
      <c r="V345" s="45" t="str">
        <f t="array" ref="V345">IFERROR(INDEX(#REF!,MATCH($Q345,#REF!,0)),"")</f>
        <v/>
      </c>
      <c r="W345" s="45" t="str">
        <f t="array" ref="W345">IFERROR(INDEX(#REF!,MATCH($Q345,#REF!,0)),"")</f>
        <v/>
      </c>
      <c r="X345" s="46" t="str">
        <f t="array" ref="X345">IFERROR(INDEX(#REF!,MATCH($Q345,#REF!,0)),"")</f>
        <v/>
      </c>
      <c r="Y345" s="46" t="str">
        <f t="array" ref="Y345">IFERROR(INDEX(#REF!,MATCH($Q345,#REF!,0)),"")</f>
        <v/>
      </c>
      <c r="Z345" s="46" t="str">
        <f t="array" ref="Z345">IFERROR(INDEX(#REF!,MATCH($Q345,#REF!,0)),"")</f>
        <v/>
      </c>
      <c r="AA345" s="46" t="e">
        <f t="shared" si="8"/>
        <v>#VALUE!</v>
      </c>
      <c r="AB345" s="44"/>
      <c r="AC345" s="44"/>
    </row>
    <row r="346" spans="1:29" ht="15.75" hidden="1" customHeight="1">
      <c r="A346" s="47" t="s">
        <v>774</v>
      </c>
      <c r="B346" s="47" t="s">
        <v>1049</v>
      </c>
      <c r="C346" s="60" t="s">
        <v>1814</v>
      </c>
      <c r="D346" s="49" t="s">
        <v>53</v>
      </c>
      <c r="E346" s="49">
        <v>25</v>
      </c>
      <c r="F346" s="50">
        <v>10000</v>
      </c>
      <c r="G346" s="51" t="s">
        <v>54</v>
      </c>
      <c r="H346" s="52">
        <v>46204</v>
      </c>
      <c r="I346" s="53" t="s">
        <v>55</v>
      </c>
      <c r="J346" s="53" t="s">
        <v>56</v>
      </c>
      <c r="K346" s="53" t="s">
        <v>164</v>
      </c>
      <c r="L346" s="53" t="s">
        <v>58</v>
      </c>
      <c r="M346" s="54" t="s">
        <v>73</v>
      </c>
      <c r="N346" s="56" t="s">
        <v>951</v>
      </c>
      <c r="O346" s="56" t="s">
        <v>60</v>
      </c>
      <c r="P346" s="56"/>
      <c r="Q346" s="56"/>
      <c r="R346" s="57" t="s">
        <v>158</v>
      </c>
      <c r="S346" s="57" t="s">
        <v>1815</v>
      </c>
      <c r="T346" s="56"/>
      <c r="U346" s="56"/>
      <c r="V346" s="57" t="str">
        <f t="array" ref="V346">IFERROR(INDEX(#REF!,MATCH($Q346,#REF!,0)),"")</f>
        <v/>
      </c>
      <c r="W346" s="57" t="str">
        <f t="array" ref="W346">IFERROR(INDEX(#REF!,MATCH($Q346,#REF!,0)),"")</f>
        <v/>
      </c>
      <c r="X346" s="58" t="str">
        <f t="array" ref="X346">IFERROR(INDEX(#REF!,MATCH($Q346,#REF!,0)),"")</f>
        <v/>
      </c>
      <c r="Y346" s="58" t="str">
        <f t="array" ref="Y346">IFERROR(INDEX(#REF!,MATCH($Q346,#REF!,0)),"")</f>
        <v/>
      </c>
      <c r="Z346" s="58" t="str">
        <f t="array" ref="Z346">IFERROR(INDEX(#REF!,MATCH($Q346,#REF!,0)),"")</f>
        <v/>
      </c>
      <c r="AA346" s="58" t="e">
        <f t="shared" si="8"/>
        <v>#VALUE!</v>
      </c>
      <c r="AB346" s="56"/>
      <c r="AC346" s="56"/>
    </row>
    <row r="347" spans="1:29" ht="15.75" hidden="1" customHeight="1">
      <c r="A347" s="35"/>
      <c r="B347" s="35" t="s">
        <v>250</v>
      </c>
      <c r="C347" s="36" t="s">
        <v>2449</v>
      </c>
      <c r="D347" s="37" t="s">
        <v>53</v>
      </c>
      <c r="E347" s="37"/>
      <c r="F347" s="38">
        <v>10000</v>
      </c>
      <c r="G347" s="39" t="s">
        <v>54</v>
      </c>
      <c r="H347" s="40"/>
      <c r="I347" s="41" t="s">
        <v>55</v>
      </c>
      <c r="J347" s="41"/>
      <c r="K347" s="41"/>
      <c r="L347" s="41"/>
      <c r="M347" s="42"/>
      <c r="N347" s="44" t="s">
        <v>951</v>
      </c>
      <c r="O347" s="44" t="s">
        <v>60</v>
      </c>
      <c r="P347" s="44"/>
      <c r="Q347" s="44"/>
      <c r="R347" s="45"/>
      <c r="S347" s="45"/>
      <c r="T347" s="44"/>
      <c r="U347" s="44"/>
      <c r="V347" s="45"/>
      <c r="W347" s="45"/>
      <c r="X347" s="46"/>
      <c r="Y347" s="46"/>
      <c r="Z347" s="46"/>
      <c r="AA347" s="46"/>
      <c r="AB347" s="44"/>
      <c r="AC347" s="44"/>
    </row>
    <row r="348" spans="1:29" ht="15.75" hidden="1" customHeight="1">
      <c r="A348" s="47"/>
      <c r="B348" s="47" t="s">
        <v>51</v>
      </c>
      <c r="C348" s="60" t="s">
        <v>1142</v>
      </c>
      <c r="D348" s="49" t="s">
        <v>53</v>
      </c>
      <c r="E348" s="49">
        <v>1</v>
      </c>
      <c r="F348" s="50">
        <v>10000</v>
      </c>
      <c r="G348" s="51" t="s">
        <v>54</v>
      </c>
      <c r="H348" s="52">
        <v>46204</v>
      </c>
      <c r="I348" s="53" t="s">
        <v>55</v>
      </c>
      <c r="J348" s="53" t="s">
        <v>56</v>
      </c>
      <c r="K348" s="53" t="s">
        <v>164</v>
      </c>
      <c r="L348" s="53" t="s">
        <v>91</v>
      </c>
      <c r="M348" s="54" t="s">
        <v>73</v>
      </c>
      <c r="N348" s="56" t="s">
        <v>884</v>
      </c>
      <c r="O348" s="56" t="s">
        <v>60</v>
      </c>
      <c r="P348" s="56"/>
      <c r="Q348" s="56"/>
      <c r="R348" s="57">
        <f t="array" ref="R348">IFERROR(INDEX('BANCO DE DADOS'!$C$3:$C1631,MATCH(C348,'BANCO DE DADOS'!$B$3:$B1631,0),0),"")</f>
        <v>0</v>
      </c>
      <c r="S348" s="57" t="s">
        <v>416</v>
      </c>
      <c r="T348" s="56"/>
      <c r="U348" s="56"/>
      <c r="V348" s="57" t="str">
        <f t="array" ref="V348">IFERROR(INDEX(#REF!,MATCH($Q348,#REF!,0)),"")</f>
        <v/>
      </c>
      <c r="W348" s="57" t="str">
        <f t="array" ref="W348">IFERROR(INDEX(#REF!,MATCH($Q348,#REF!,0)),"")</f>
        <v/>
      </c>
      <c r="X348" s="58" t="str">
        <f t="array" ref="X348">IFERROR(INDEX(#REF!,MATCH($Q348,#REF!,0)),"")</f>
        <v/>
      </c>
      <c r="Y348" s="58" t="str">
        <f t="array" ref="Y348">IFERROR(INDEX(#REF!,MATCH($Q348,#REF!,0)),"")</f>
        <v/>
      </c>
      <c r="Z348" s="58" t="str">
        <f t="array" ref="Z348">IFERROR(INDEX(#REF!,MATCH($Q348,#REF!,0)),"")</f>
        <v/>
      </c>
      <c r="AA348" s="58" t="e">
        <f t="shared" ref="AA348:AA425" si="9">Z348+45</f>
        <v>#VALUE!</v>
      </c>
      <c r="AB348" s="56"/>
      <c r="AC348" s="56"/>
    </row>
    <row r="349" spans="1:29" ht="15.75" hidden="1" customHeight="1">
      <c r="A349" s="35"/>
      <c r="B349" s="35" t="s">
        <v>51</v>
      </c>
      <c r="C349" s="36" t="s">
        <v>1144</v>
      </c>
      <c r="D349" s="37" t="s">
        <v>53</v>
      </c>
      <c r="E349" s="37">
        <v>2</v>
      </c>
      <c r="F349" s="38">
        <v>10000</v>
      </c>
      <c r="G349" s="39" t="s">
        <v>54</v>
      </c>
      <c r="H349" s="40">
        <v>46204</v>
      </c>
      <c r="I349" s="41" t="s">
        <v>55</v>
      </c>
      <c r="J349" s="41" t="s">
        <v>56</v>
      </c>
      <c r="K349" s="41" t="s">
        <v>164</v>
      </c>
      <c r="L349" s="41" t="s">
        <v>91</v>
      </c>
      <c r="M349" s="42" t="s">
        <v>148</v>
      </c>
      <c r="N349" s="44" t="s">
        <v>884</v>
      </c>
      <c r="O349" s="44" t="s">
        <v>60</v>
      </c>
      <c r="P349" s="44"/>
      <c r="Q349" s="44"/>
      <c r="R349" s="45">
        <f t="array" ref="R349">IFERROR(INDEX('BANCO DE DADOS'!$C$3:$C1631,MATCH(C349,'BANCO DE DADOS'!$B$3:$B1631,0),0),"")</f>
        <v>0</v>
      </c>
      <c r="S349" s="45" t="s">
        <v>416</v>
      </c>
      <c r="T349" s="44"/>
      <c r="U349" s="44"/>
      <c r="V349" s="45" t="str">
        <f t="array" ref="V349">IFERROR(INDEX(#REF!,MATCH($Q349,#REF!,0)),"")</f>
        <v/>
      </c>
      <c r="W349" s="45" t="str">
        <f t="array" ref="W349">IFERROR(INDEX(#REF!,MATCH($Q349,#REF!,0)),"")</f>
        <v/>
      </c>
      <c r="X349" s="46" t="str">
        <f t="array" ref="X349">IFERROR(INDEX(#REF!,MATCH($Q349,#REF!,0)),"")</f>
        <v/>
      </c>
      <c r="Y349" s="46" t="str">
        <f t="array" ref="Y349">IFERROR(INDEX(#REF!,MATCH($Q349,#REF!,0)),"")</f>
        <v/>
      </c>
      <c r="Z349" s="46" t="str">
        <f t="array" ref="Z349">IFERROR(INDEX(#REF!,MATCH($Q349,#REF!,0)),"")</f>
        <v/>
      </c>
      <c r="AA349" s="46" t="e">
        <f t="shared" si="9"/>
        <v>#VALUE!</v>
      </c>
      <c r="AB349" s="44"/>
      <c r="AC349" s="44"/>
    </row>
    <row r="350" spans="1:29" ht="15.75" hidden="1" customHeight="1">
      <c r="A350" s="47"/>
      <c r="B350" s="47" t="s">
        <v>861</v>
      </c>
      <c r="C350" s="85" t="s">
        <v>881</v>
      </c>
      <c r="D350" s="85" t="s">
        <v>2692</v>
      </c>
      <c r="E350" s="85">
        <v>1</v>
      </c>
      <c r="F350" s="50">
        <v>10000</v>
      </c>
      <c r="G350" s="51" t="s">
        <v>54</v>
      </c>
      <c r="H350" s="84">
        <v>46235</v>
      </c>
      <c r="I350" s="53" t="s">
        <v>55</v>
      </c>
      <c r="J350" s="53" t="s">
        <v>56</v>
      </c>
      <c r="K350" s="53" t="s">
        <v>841</v>
      </c>
      <c r="L350" s="53" t="s">
        <v>58</v>
      </c>
      <c r="M350" s="54" t="s">
        <v>2486</v>
      </c>
      <c r="N350" s="56" t="s">
        <v>861</v>
      </c>
      <c r="O350" s="56" t="s">
        <v>60</v>
      </c>
      <c r="P350" s="56"/>
      <c r="Q350" s="56"/>
      <c r="R350" s="57"/>
      <c r="S350" s="85" t="s">
        <v>881</v>
      </c>
      <c r="T350" s="56"/>
      <c r="U350" s="56"/>
      <c r="V350" s="57" t="str">
        <f t="array" ref="V350">IFERROR(INDEX(#REF!,MATCH($Q350,#REF!,0)),"")</f>
        <v/>
      </c>
      <c r="W350" s="57" t="str">
        <f t="array" ref="W350">IFERROR(INDEX(#REF!,MATCH($Q350,#REF!,0)),"")</f>
        <v/>
      </c>
      <c r="X350" s="58" t="str">
        <f t="array" ref="X350">IFERROR(INDEX(#REF!,MATCH($Q350,#REF!,0)),"")</f>
        <v/>
      </c>
      <c r="Y350" s="58" t="str">
        <f t="array" ref="Y350">IFERROR(INDEX(#REF!,MATCH($Q350,#REF!,0)),"")</f>
        <v/>
      </c>
      <c r="Z350" s="58" t="str">
        <f t="array" ref="Z350">IFERROR(INDEX(#REF!,MATCH($Q350,#REF!,0)),"")</f>
        <v/>
      </c>
      <c r="AA350" s="58" t="e">
        <f t="shared" si="9"/>
        <v>#VALUE!</v>
      </c>
      <c r="AB350" s="56"/>
      <c r="AC350" s="56"/>
    </row>
    <row r="351" spans="1:29" ht="15.75" hidden="1" customHeight="1">
      <c r="A351" s="35"/>
      <c r="B351" s="44" t="s">
        <v>99</v>
      </c>
      <c r="C351" s="36" t="s">
        <v>100</v>
      </c>
      <c r="D351" s="37" t="s">
        <v>53</v>
      </c>
      <c r="E351" s="37"/>
      <c r="F351" s="38">
        <v>10000</v>
      </c>
      <c r="G351" s="39" t="s">
        <v>54</v>
      </c>
      <c r="H351" s="40"/>
      <c r="I351" s="41" t="s">
        <v>101</v>
      </c>
      <c r="J351" s="41"/>
      <c r="K351" s="41"/>
      <c r="L351" s="41"/>
      <c r="M351" s="42"/>
      <c r="N351" s="44" t="s">
        <v>21</v>
      </c>
      <c r="O351" s="44" t="s">
        <v>60</v>
      </c>
      <c r="P351" s="44"/>
      <c r="Q351" s="44"/>
      <c r="R351" s="45"/>
      <c r="S351" s="45" t="s">
        <v>103</v>
      </c>
      <c r="T351" s="44"/>
      <c r="U351" s="44"/>
      <c r="V351" s="45" t="str">
        <f t="array" ref="V351">IFERROR(INDEX(#REF!,MATCH($Q351,#REF!,0)),"")</f>
        <v/>
      </c>
      <c r="W351" s="45" t="str">
        <f t="array" ref="W351">IFERROR(INDEX(#REF!,MATCH($Q351,#REF!,0)),"")</f>
        <v/>
      </c>
      <c r="X351" s="46" t="str">
        <f t="array" ref="X351">IFERROR(INDEX(#REF!,MATCH($Q351,#REF!,0)),"")</f>
        <v/>
      </c>
      <c r="Y351" s="46" t="str">
        <f t="array" ref="Y351">IFERROR(INDEX(#REF!,MATCH($Q351,#REF!,0)),"")</f>
        <v/>
      </c>
      <c r="Z351" s="46" t="str">
        <f t="array" ref="Z351">IFERROR(INDEX(#REF!,MATCH($Q351,#REF!,0)),"")</f>
        <v/>
      </c>
      <c r="AA351" s="46" t="e">
        <f t="shared" si="9"/>
        <v>#VALUE!</v>
      </c>
      <c r="AB351" s="44"/>
      <c r="AC351" s="44"/>
    </row>
    <row r="352" spans="1:29" ht="15.75" hidden="1" customHeight="1">
      <c r="A352" s="76"/>
      <c r="B352" s="76" t="s">
        <v>161</v>
      </c>
      <c r="C352" s="113" t="s">
        <v>1514</v>
      </c>
      <c r="D352" s="77" t="s">
        <v>53</v>
      </c>
      <c r="E352" s="77">
        <v>2</v>
      </c>
      <c r="F352" s="78">
        <v>10000</v>
      </c>
      <c r="G352" s="79" t="s">
        <v>54</v>
      </c>
      <c r="H352" s="87">
        <v>46204</v>
      </c>
      <c r="I352" s="61" t="s">
        <v>101</v>
      </c>
      <c r="J352" s="61" t="s">
        <v>56</v>
      </c>
      <c r="K352" s="61" t="s">
        <v>858</v>
      </c>
      <c r="L352" s="61" t="s">
        <v>91</v>
      </c>
      <c r="M352" s="62" t="s">
        <v>2451</v>
      </c>
      <c r="N352" s="70" t="s">
        <v>951</v>
      </c>
      <c r="O352" s="56" t="s">
        <v>60</v>
      </c>
      <c r="P352" s="56"/>
      <c r="Q352" s="56"/>
      <c r="R352" s="57" t="str">
        <f t="array" ref="R352">IFERROR(INDEX('BANCO DE DADOS'!$C$3:$C1631,MATCH(C352,'BANCO DE DADOS'!$B$3:$B1631,0),0),"")</f>
        <v>DAL - AR CONDICIONADO</v>
      </c>
      <c r="S352" s="57" t="str">
        <f t="array" ref="S352">IFERROR(INDEX('BANCO DE DADOS'!$D$3:$D1631,MATCH(C352,'BANCO DE DADOS'!$B$3:$B1631,0),0),"")</f>
        <v>COMPRA DE EQUIPAMENTOS DE CLIMATIZAÇÃO</v>
      </c>
      <c r="T352" s="56"/>
      <c r="U352" s="56"/>
      <c r="V352" s="57" t="str">
        <f t="array" ref="V352">IFERROR(INDEX(#REF!,MATCH($Q352,#REF!,0)),"")</f>
        <v/>
      </c>
      <c r="W352" s="57" t="str">
        <f t="array" ref="W352">IFERROR(INDEX(#REF!,MATCH($Q352,#REF!,0)),"")</f>
        <v/>
      </c>
      <c r="X352" s="58" t="str">
        <f t="array" ref="X352">IFERROR(INDEX(#REF!,MATCH($Q352,#REF!,0)),"")</f>
        <v/>
      </c>
      <c r="Y352" s="58" t="str">
        <f t="array" ref="Y352">IFERROR(INDEX(#REF!,MATCH($Q352,#REF!,0)),"")</f>
        <v/>
      </c>
      <c r="Z352" s="58" t="str">
        <f t="array" ref="Z352">IFERROR(INDEX(#REF!,MATCH($Q352,#REF!,0)),"")</f>
        <v/>
      </c>
      <c r="AA352" s="58" t="e">
        <f t="shared" si="9"/>
        <v>#VALUE!</v>
      </c>
      <c r="AB352" s="56" t="s">
        <v>1515</v>
      </c>
      <c r="AC352" s="56"/>
    </row>
    <row r="353" spans="1:29" ht="15.75" hidden="1" customHeight="1">
      <c r="A353" s="167"/>
      <c r="B353" s="167" t="s">
        <v>848</v>
      </c>
      <c r="C353" s="168" t="s">
        <v>920</v>
      </c>
      <c r="D353" s="176" t="s">
        <v>53</v>
      </c>
      <c r="E353" s="176">
        <v>2</v>
      </c>
      <c r="F353" s="177">
        <v>10000</v>
      </c>
      <c r="G353" s="178" t="s">
        <v>54</v>
      </c>
      <c r="H353" s="179">
        <v>46204</v>
      </c>
      <c r="I353" s="180" t="s">
        <v>101</v>
      </c>
      <c r="J353" s="180" t="s">
        <v>56</v>
      </c>
      <c r="K353" s="180" t="s">
        <v>858</v>
      </c>
      <c r="L353" s="180" t="s">
        <v>91</v>
      </c>
      <c r="M353" s="181" t="s">
        <v>2451</v>
      </c>
      <c r="N353" s="175" t="s">
        <v>884</v>
      </c>
      <c r="O353" s="44" t="s">
        <v>60</v>
      </c>
      <c r="P353" s="44"/>
      <c r="Q353" s="44"/>
      <c r="R353" s="45" t="str">
        <f t="array" ref="R353">IFERROR(INDEX('BANCO DE DADOS'!$C$3:$C1631,MATCH(C353,'BANCO DE DADOS'!$B$3:$B1631,0),0),"")</f>
        <v>DAL - ELETRODOMÉSTICOS</v>
      </c>
      <c r="S353" s="45" t="str">
        <f t="array" ref="S353">IFERROR(INDEX('BANCO DE DADOS'!$D$3:$D1631,MATCH(C353,'BANCO DE DADOS'!$B$3:$B1631,0),0),"")</f>
        <v>COMPRA DE ELETRODOMÉSTICOS</v>
      </c>
      <c r="T353" s="44"/>
      <c r="U353" s="44"/>
      <c r="V353" s="45" t="str">
        <f t="array" ref="V353">IFERROR(INDEX(#REF!,MATCH($Q353,#REF!,0)),"")</f>
        <v/>
      </c>
      <c r="W353" s="45" t="str">
        <f t="array" ref="W353">IFERROR(INDEX(#REF!,MATCH($Q353,#REF!,0)),"")</f>
        <v/>
      </c>
      <c r="X353" s="46" t="str">
        <f t="array" ref="X353">IFERROR(INDEX(#REF!,MATCH($Q353,#REF!,0)),"")</f>
        <v/>
      </c>
      <c r="Y353" s="46" t="str">
        <f t="array" ref="Y353">IFERROR(INDEX(#REF!,MATCH($Q353,#REF!,0)),"")</f>
        <v/>
      </c>
      <c r="Z353" s="46" t="str">
        <f t="array" ref="Z353">IFERROR(INDEX(#REF!,MATCH($Q353,#REF!,0)),"")</f>
        <v/>
      </c>
      <c r="AA353" s="46" t="e">
        <f t="shared" si="9"/>
        <v>#VALUE!</v>
      </c>
      <c r="AB353" s="44"/>
      <c r="AC353" s="44"/>
    </row>
    <row r="354" spans="1:29" ht="15.75" hidden="1" customHeight="1">
      <c r="A354" s="47" t="s">
        <v>786</v>
      </c>
      <c r="B354" s="47" t="s">
        <v>106</v>
      </c>
      <c r="C354" s="60" t="s">
        <v>107</v>
      </c>
      <c r="D354" s="49" t="s">
        <v>108</v>
      </c>
      <c r="E354" s="49">
        <v>330</v>
      </c>
      <c r="F354" s="50">
        <v>9900</v>
      </c>
      <c r="G354" s="51" t="s">
        <v>54</v>
      </c>
      <c r="H354" s="52">
        <v>46204</v>
      </c>
      <c r="I354" s="53" t="s">
        <v>55</v>
      </c>
      <c r="J354" s="53" t="s">
        <v>56</v>
      </c>
      <c r="K354" s="53" t="s">
        <v>83</v>
      </c>
      <c r="L354" s="53" t="s">
        <v>58</v>
      </c>
      <c r="M354" s="54" t="s">
        <v>109</v>
      </c>
      <c r="N354" s="56" t="s">
        <v>21</v>
      </c>
      <c r="O354" s="56" t="s">
        <v>60</v>
      </c>
      <c r="P354" s="56"/>
      <c r="Q354" s="56"/>
      <c r="R354" s="57"/>
      <c r="S354" s="57" t="s">
        <v>110</v>
      </c>
      <c r="T354" s="56"/>
      <c r="U354" s="56"/>
      <c r="V354" s="57" t="str">
        <f t="array" ref="V354">IFERROR(INDEX(#REF!,MATCH($Q354,#REF!,0)),"")</f>
        <v/>
      </c>
      <c r="W354" s="57" t="str">
        <f t="array" ref="W354">IFERROR(INDEX(#REF!,MATCH($Q354,#REF!,0)),"")</f>
        <v/>
      </c>
      <c r="X354" s="58" t="str">
        <f t="array" ref="X354">IFERROR(INDEX(#REF!,MATCH($Q354,#REF!,0)),"")</f>
        <v/>
      </c>
      <c r="Y354" s="58" t="str">
        <f t="array" ref="Y354">IFERROR(INDEX(#REF!,MATCH($Q354,#REF!,0)),"")</f>
        <v/>
      </c>
      <c r="Z354" s="58" t="str">
        <f t="array" ref="Z354">IFERROR(INDEX(#REF!,MATCH($Q354,#REF!,0)),"")</f>
        <v/>
      </c>
      <c r="AA354" s="58" t="e">
        <f t="shared" si="9"/>
        <v>#VALUE!</v>
      </c>
      <c r="AB354" s="56"/>
      <c r="AC354" s="56"/>
    </row>
    <row r="355" spans="1:29" ht="15.75" hidden="1" customHeight="1">
      <c r="A355" s="35" t="s">
        <v>2738</v>
      </c>
      <c r="B355" s="35" t="s">
        <v>258</v>
      </c>
      <c r="C355" s="36" t="s">
        <v>234</v>
      </c>
      <c r="D355" s="37" t="s">
        <v>53</v>
      </c>
      <c r="E355" s="37">
        <v>2</v>
      </c>
      <c r="F355" s="38">
        <v>9600</v>
      </c>
      <c r="G355" s="39" t="s">
        <v>54</v>
      </c>
      <c r="H355" s="40">
        <v>46204</v>
      </c>
      <c r="I355" s="41" t="s">
        <v>55</v>
      </c>
      <c r="J355" s="41" t="s">
        <v>56</v>
      </c>
      <c r="K355" s="41" t="s">
        <v>164</v>
      </c>
      <c r="L355" s="41" t="s">
        <v>58</v>
      </c>
      <c r="M355" s="42" t="s">
        <v>2739</v>
      </c>
      <c r="N355" s="44" t="s">
        <v>21</v>
      </c>
      <c r="O355" s="44" t="s">
        <v>60</v>
      </c>
      <c r="P355" s="44"/>
      <c r="Q355" s="44"/>
      <c r="R355" s="45"/>
      <c r="S355" s="45" t="s">
        <v>235</v>
      </c>
      <c r="T355" s="44"/>
      <c r="U355" s="44"/>
      <c r="V355" s="45" t="str">
        <f t="array" ref="V355">IFERROR(INDEX(#REF!,MATCH($Q355,#REF!,0)),"")</f>
        <v/>
      </c>
      <c r="W355" s="45" t="str">
        <f t="array" ref="W355">IFERROR(INDEX(#REF!,MATCH($Q355,#REF!,0)),"")</f>
        <v/>
      </c>
      <c r="X355" s="46" t="str">
        <f t="array" ref="X355">IFERROR(INDEX(#REF!,MATCH($Q355,#REF!,0)),"")</f>
        <v/>
      </c>
      <c r="Y355" s="46" t="str">
        <f t="array" ref="Y355">IFERROR(INDEX(#REF!,MATCH($Q355,#REF!,0)),"")</f>
        <v/>
      </c>
      <c r="Z355" s="46" t="str">
        <f t="array" ref="Z355">IFERROR(INDEX(#REF!,MATCH($Q355,#REF!,0)),"")</f>
        <v/>
      </c>
      <c r="AA355" s="46" t="e">
        <f t="shared" si="9"/>
        <v>#VALUE!</v>
      </c>
      <c r="AB355" s="44"/>
      <c r="AC355" s="44"/>
    </row>
    <row r="356" spans="1:29" ht="15.75" hidden="1" customHeight="1">
      <c r="A356" s="47" t="s">
        <v>795</v>
      </c>
      <c r="B356" s="47" t="s">
        <v>156</v>
      </c>
      <c r="C356" s="60" t="s">
        <v>274</v>
      </c>
      <c r="D356" s="49" t="s">
        <v>53</v>
      </c>
      <c r="E356" s="49">
        <v>800</v>
      </c>
      <c r="F356" s="50">
        <v>9600</v>
      </c>
      <c r="G356" s="51" t="s">
        <v>54</v>
      </c>
      <c r="H356" s="52">
        <v>46204</v>
      </c>
      <c r="I356" s="53" t="s">
        <v>55</v>
      </c>
      <c r="J356" s="53" t="s">
        <v>56</v>
      </c>
      <c r="K356" s="53" t="s">
        <v>164</v>
      </c>
      <c r="L356" s="53" t="s">
        <v>58</v>
      </c>
      <c r="M356" s="54" t="s">
        <v>2534</v>
      </c>
      <c r="N356" s="56" t="s">
        <v>21</v>
      </c>
      <c r="O356" s="56" t="s">
        <v>60</v>
      </c>
      <c r="P356" s="56"/>
      <c r="Q356" s="56"/>
      <c r="R356" s="57"/>
      <c r="S356" s="57" t="s">
        <v>275</v>
      </c>
      <c r="T356" s="56"/>
      <c r="U356" s="56"/>
      <c r="V356" s="57" t="str">
        <f t="array" ref="V356">IFERROR(INDEX(#REF!,MATCH($Q356,#REF!,0)),"")</f>
        <v/>
      </c>
      <c r="W356" s="57" t="str">
        <f t="array" ref="W356">IFERROR(INDEX(#REF!,MATCH($Q356,#REF!,0)),"")</f>
        <v/>
      </c>
      <c r="X356" s="58" t="str">
        <f t="array" ref="X356">IFERROR(INDEX(#REF!,MATCH($Q356,#REF!,0)),"")</f>
        <v/>
      </c>
      <c r="Y356" s="58" t="str">
        <f t="array" ref="Y356">IFERROR(INDEX(#REF!,MATCH($Q356,#REF!,0)),"")</f>
        <v/>
      </c>
      <c r="Z356" s="58" t="str">
        <f t="array" ref="Z356">IFERROR(INDEX(#REF!,MATCH($Q356,#REF!,0)),"")</f>
        <v/>
      </c>
      <c r="AA356" s="58" t="e">
        <f t="shared" si="9"/>
        <v>#VALUE!</v>
      </c>
      <c r="AB356" s="56"/>
      <c r="AC356" s="56"/>
    </row>
    <row r="357" spans="1:29" ht="15.75" hidden="1" customHeight="1">
      <c r="A357" s="35" t="s">
        <v>797</v>
      </c>
      <c r="B357" s="35" t="s">
        <v>156</v>
      </c>
      <c r="C357" s="36" t="s">
        <v>277</v>
      </c>
      <c r="D357" s="37" t="s">
        <v>53</v>
      </c>
      <c r="E357" s="37">
        <v>800</v>
      </c>
      <c r="F357" s="38">
        <v>9600</v>
      </c>
      <c r="G357" s="39" t="s">
        <v>54</v>
      </c>
      <c r="H357" s="40">
        <v>46204</v>
      </c>
      <c r="I357" s="41" t="s">
        <v>55</v>
      </c>
      <c r="J357" s="41" t="s">
        <v>56</v>
      </c>
      <c r="K357" s="41" t="s">
        <v>164</v>
      </c>
      <c r="L357" s="41" t="s">
        <v>58</v>
      </c>
      <c r="M357" s="42" t="s">
        <v>2534</v>
      </c>
      <c r="N357" s="44" t="s">
        <v>21</v>
      </c>
      <c r="O357" s="44" t="s">
        <v>60</v>
      </c>
      <c r="P357" s="44"/>
      <c r="Q357" s="44"/>
      <c r="R357" s="45"/>
      <c r="S357" s="45" t="s">
        <v>275</v>
      </c>
      <c r="T357" s="44"/>
      <c r="U357" s="44"/>
      <c r="V357" s="45" t="str">
        <f t="array" ref="V357">IFERROR(INDEX(#REF!,MATCH($Q357,#REF!,0)),"")</f>
        <v/>
      </c>
      <c r="W357" s="45" t="str">
        <f t="array" ref="W357">IFERROR(INDEX(#REF!,MATCH($Q357,#REF!,0)),"")</f>
        <v/>
      </c>
      <c r="X357" s="46" t="str">
        <f t="array" ref="X357">IFERROR(INDEX(#REF!,MATCH($Q357,#REF!,0)),"")</f>
        <v/>
      </c>
      <c r="Y357" s="46" t="str">
        <f t="array" ref="Y357">IFERROR(INDEX(#REF!,MATCH($Q357,#REF!,0)),"")</f>
        <v/>
      </c>
      <c r="Z357" s="46" t="str">
        <f t="array" ref="Z357">IFERROR(INDEX(#REF!,MATCH($Q357,#REF!,0)),"")</f>
        <v/>
      </c>
      <c r="AA357" s="46" t="e">
        <f t="shared" si="9"/>
        <v>#VALUE!</v>
      </c>
      <c r="AB357" s="44"/>
      <c r="AC357" s="44"/>
    </row>
    <row r="358" spans="1:29" ht="15.75" hidden="1" customHeight="1">
      <c r="A358" s="47"/>
      <c r="B358" s="47" t="s">
        <v>51</v>
      </c>
      <c r="C358" s="60" t="s">
        <v>1146</v>
      </c>
      <c r="D358" s="49" t="s">
        <v>53</v>
      </c>
      <c r="E358" s="49">
        <v>2</v>
      </c>
      <c r="F358" s="50">
        <v>9600</v>
      </c>
      <c r="G358" s="51" t="s">
        <v>54</v>
      </c>
      <c r="H358" s="52">
        <v>46204</v>
      </c>
      <c r="I358" s="53" t="s">
        <v>55</v>
      </c>
      <c r="J358" s="53" t="s">
        <v>56</v>
      </c>
      <c r="K358" s="53" t="s">
        <v>164</v>
      </c>
      <c r="L358" s="53" t="s">
        <v>91</v>
      </c>
      <c r="M358" s="54" t="s">
        <v>109</v>
      </c>
      <c r="N358" s="56" t="s">
        <v>884</v>
      </c>
      <c r="O358" s="56" t="s">
        <v>60</v>
      </c>
      <c r="P358" s="56"/>
      <c r="Q358" s="56"/>
      <c r="R358" s="57" t="s">
        <v>338</v>
      </c>
      <c r="S358" s="57" t="s">
        <v>1147</v>
      </c>
      <c r="T358" s="56"/>
      <c r="U358" s="56"/>
      <c r="V358" s="57" t="str">
        <f t="array" ref="V358">IFERROR(INDEX(#REF!,MATCH($Q358,#REF!,0)),"")</f>
        <v/>
      </c>
      <c r="W358" s="57" t="str">
        <f t="array" ref="W358">IFERROR(INDEX(#REF!,MATCH($Q358,#REF!,0)),"")</f>
        <v/>
      </c>
      <c r="X358" s="58" t="str">
        <f t="array" ref="X358">IFERROR(INDEX(#REF!,MATCH($Q358,#REF!,0)),"")</f>
        <v/>
      </c>
      <c r="Y358" s="58" t="str">
        <f t="array" ref="Y358">IFERROR(INDEX(#REF!,MATCH($Q358,#REF!,0)),"")</f>
        <v/>
      </c>
      <c r="Z358" s="58" t="str">
        <f t="array" ref="Z358">IFERROR(INDEX(#REF!,MATCH($Q358,#REF!,0)),"")</f>
        <v/>
      </c>
      <c r="AA358" s="58" t="e">
        <f t="shared" si="9"/>
        <v>#VALUE!</v>
      </c>
      <c r="AB358" s="56"/>
      <c r="AC358" s="56"/>
    </row>
    <row r="359" spans="1:29" ht="15.75" hidden="1" customHeight="1">
      <c r="A359" s="35" t="s">
        <v>1893</v>
      </c>
      <c r="B359" s="35" t="s">
        <v>51</v>
      </c>
      <c r="C359" s="36" t="s">
        <v>302</v>
      </c>
      <c r="D359" s="37" t="s">
        <v>303</v>
      </c>
      <c r="E359" s="37">
        <v>20</v>
      </c>
      <c r="F359" s="38">
        <v>6000</v>
      </c>
      <c r="G359" s="39" t="s">
        <v>54</v>
      </c>
      <c r="H359" s="40">
        <v>46235</v>
      </c>
      <c r="I359" s="41" t="s">
        <v>55</v>
      </c>
      <c r="J359" s="41" t="s">
        <v>56</v>
      </c>
      <c r="K359" s="41" t="s">
        <v>164</v>
      </c>
      <c r="L359" s="41" t="s">
        <v>91</v>
      </c>
      <c r="M359" s="42" t="s">
        <v>2534</v>
      </c>
      <c r="N359" s="44" t="s">
        <v>951</v>
      </c>
      <c r="O359" s="44" t="s">
        <v>2452</v>
      </c>
      <c r="P359" s="44"/>
      <c r="Q359" s="44"/>
      <c r="R359" s="45" t="s">
        <v>304</v>
      </c>
      <c r="S359" s="45" t="s">
        <v>305</v>
      </c>
      <c r="T359" s="44"/>
      <c r="U359" s="44"/>
      <c r="V359" s="45" t="str">
        <f t="array" ref="V359">IFERROR(INDEX(#REF!,MATCH($Q359,#REF!,0)),"")</f>
        <v/>
      </c>
      <c r="W359" s="45" t="str">
        <f t="array" ref="W359">IFERROR(INDEX(#REF!,MATCH($Q359,#REF!,0)),"")</f>
        <v/>
      </c>
      <c r="X359" s="46" t="str">
        <f t="array" ref="X359">IFERROR(INDEX(#REF!,MATCH($Q359,#REF!,0)),"")</f>
        <v/>
      </c>
      <c r="Y359" s="46" t="str">
        <f t="array" ref="Y359">IFERROR(INDEX(#REF!,MATCH($Q359,#REF!,0)),"")</f>
        <v/>
      </c>
      <c r="Z359" s="46" t="str">
        <f t="array" ref="Z359">IFERROR(INDEX(#REF!,MATCH($Q359,#REF!,0)),"")</f>
        <v/>
      </c>
      <c r="AA359" s="46" t="e">
        <f t="shared" si="9"/>
        <v>#VALUE!</v>
      </c>
      <c r="AB359" s="44"/>
      <c r="AC359" s="44"/>
    </row>
    <row r="360" spans="1:29" ht="15.75" hidden="1" customHeight="1">
      <c r="A360" s="184"/>
      <c r="B360" s="184" t="s">
        <v>51</v>
      </c>
      <c r="C360" s="185" t="s">
        <v>922</v>
      </c>
      <c r="D360" s="186" t="s">
        <v>53</v>
      </c>
      <c r="E360" s="186">
        <v>16</v>
      </c>
      <c r="F360" s="187">
        <v>9600</v>
      </c>
      <c r="G360" s="188" t="s">
        <v>54</v>
      </c>
      <c r="H360" s="189">
        <v>46204</v>
      </c>
      <c r="I360" s="190" t="s">
        <v>101</v>
      </c>
      <c r="J360" s="190" t="s">
        <v>56</v>
      </c>
      <c r="K360" s="190" t="s">
        <v>858</v>
      </c>
      <c r="L360" s="190" t="s">
        <v>91</v>
      </c>
      <c r="M360" s="191" t="s">
        <v>2451</v>
      </c>
      <c r="N360" s="192" t="s">
        <v>884</v>
      </c>
      <c r="O360" s="56" t="s">
        <v>60</v>
      </c>
      <c r="P360" s="56"/>
      <c r="Q360" s="56"/>
      <c r="R360" s="57" t="str">
        <f t="array" ref="R360">IFERROR(INDEX('BANCO DE DADOS'!$C$3:$C1631,MATCH(C360,'BANCO DE DADOS'!$B$3:$B1631,0),0),"")</f>
        <v>DOP - EQUIPAMENTO OPERACIONAL SALVAMENTO EM ALTURAS</v>
      </c>
      <c r="S360" s="57" t="str">
        <f t="array" ref="S360">IFERROR(INDEX('BANCO DE DADOS'!$D$3:$D1631,MATCH(C360,'BANCO DE DADOS'!$B$3:$B1631,0),0),"")</f>
        <v>COMPRA DE CORDAS PARA SALVAMENTO EM ALTURAS</v>
      </c>
      <c r="T360" s="56"/>
      <c r="U360" s="56"/>
      <c r="V360" s="57" t="str">
        <f t="array" ref="V360">IFERROR(INDEX(#REF!,MATCH($Q360,#REF!,0)),"")</f>
        <v/>
      </c>
      <c r="W360" s="57" t="str">
        <f t="array" ref="W360">IFERROR(INDEX(#REF!,MATCH($Q360,#REF!,0)),"")</f>
        <v/>
      </c>
      <c r="X360" s="58" t="str">
        <f t="array" ref="X360">IFERROR(INDEX(#REF!,MATCH($Q360,#REF!,0)),"")</f>
        <v/>
      </c>
      <c r="Y360" s="58" t="str">
        <f t="array" ref="Y360">IFERROR(INDEX(#REF!,MATCH($Q360,#REF!,0)),"")</f>
        <v/>
      </c>
      <c r="Z360" s="58" t="str">
        <f t="array" ref="Z360">IFERROR(INDEX(#REF!,MATCH($Q360,#REF!,0)),"")</f>
        <v/>
      </c>
      <c r="AA360" s="58" t="e">
        <f t="shared" si="9"/>
        <v>#VALUE!</v>
      </c>
      <c r="AB360" s="56"/>
      <c r="AC360" s="56"/>
    </row>
    <row r="361" spans="1:29" ht="15.75" hidden="1" customHeight="1">
      <c r="A361" s="35" t="s">
        <v>2740</v>
      </c>
      <c r="B361" s="35" t="s">
        <v>245</v>
      </c>
      <c r="C361" s="36" t="s">
        <v>262</v>
      </c>
      <c r="D361" s="37" t="s">
        <v>53</v>
      </c>
      <c r="E361" s="37">
        <v>30</v>
      </c>
      <c r="F361" s="38">
        <v>9540</v>
      </c>
      <c r="G361" s="39" t="s">
        <v>54</v>
      </c>
      <c r="H361" s="40">
        <v>46204</v>
      </c>
      <c r="I361" s="41" t="s">
        <v>55</v>
      </c>
      <c r="J361" s="41" t="s">
        <v>56</v>
      </c>
      <c r="K361" s="41" t="s">
        <v>164</v>
      </c>
      <c r="L361" s="41" t="s">
        <v>58</v>
      </c>
      <c r="M361" s="42" t="s">
        <v>2498</v>
      </c>
      <c r="N361" s="44" t="s">
        <v>21</v>
      </c>
      <c r="O361" s="44" t="s">
        <v>60</v>
      </c>
      <c r="P361" s="44"/>
      <c r="Q361" s="67"/>
      <c r="R361" s="68" t="s">
        <v>221</v>
      </c>
      <c r="S361" s="68" t="s">
        <v>263</v>
      </c>
      <c r="T361" s="44"/>
      <c r="U361" s="44"/>
      <c r="V361" s="45" t="str">
        <f t="array" ref="V361">IFERROR(INDEX(#REF!,MATCH($Q361,#REF!,0)),"")</f>
        <v/>
      </c>
      <c r="W361" s="45" t="str">
        <f t="array" ref="W361">IFERROR(INDEX(#REF!,MATCH($Q361,#REF!,0)),"")</f>
        <v/>
      </c>
      <c r="X361" s="46" t="str">
        <f t="array" ref="X361">IFERROR(INDEX(#REF!,MATCH($Q361,#REF!,0)),"")</f>
        <v/>
      </c>
      <c r="Y361" s="46" t="str">
        <f t="array" ref="Y361">IFERROR(INDEX(#REF!,MATCH($Q361,#REF!,0)),"")</f>
        <v/>
      </c>
      <c r="Z361" s="46" t="str">
        <f t="array" ref="Z361">IFERROR(INDEX(#REF!,MATCH($Q361,#REF!,0)),"")</f>
        <v/>
      </c>
      <c r="AA361" s="46" t="e">
        <f t="shared" si="9"/>
        <v>#VALUE!</v>
      </c>
      <c r="AB361" s="44"/>
      <c r="AC361" s="44"/>
    </row>
    <row r="362" spans="1:29" ht="15.75" hidden="1" customHeight="1">
      <c r="A362" s="47" t="s">
        <v>685</v>
      </c>
      <c r="B362" s="47" t="s">
        <v>1049</v>
      </c>
      <c r="C362" s="60" t="s">
        <v>1817</v>
      </c>
      <c r="D362" s="49" t="s">
        <v>53</v>
      </c>
      <c r="E362" s="49">
        <v>4000</v>
      </c>
      <c r="F362" s="50">
        <v>9400</v>
      </c>
      <c r="G362" s="51" t="s">
        <v>54</v>
      </c>
      <c r="H362" s="52">
        <v>46204</v>
      </c>
      <c r="I362" s="53" t="s">
        <v>55</v>
      </c>
      <c r="J362" s="53" t="s">
        <v>56</v>
      </c>
      <c r="K362" s="53" t="s">
        <v>164</v>
      </c>
      <c r="L362" s="53" t="s">
        <v>58</v>
      </c>
      <c r="M362" s="54" t="s">
        <v>109</v>
      </c>
      <c r="N362" s="56" t="s">
        <v>951</v>
      </c>
      <c r="O362" s="56" t="s">
        <v>60</v>
      </c>
      <c r="P362" s="56"/>
      <c r="Q362" s="56"/>
      <c r="R362" s="57" t="s">
        <v>158</v>
      </c>
      <c r="S362" s="57" t="s">
        <v>281</v>
      </c>
      <c r="T362" s="56"/>
      <c r="U362" s="56"/>
      <c r="V362" s="57" t="str">
        <f t="array" ref="V362">IFERROR(INDEX(#REF!,MATCH($Q362,#REF!,0)),"")</f>
        <v/>
      </c>
      <c r="W362" s="57" t="str">
        <f t="array" ref="W362">IFERROR(INDEX(#REF!,MATCH($Q362,#REF!,0)),"")</f>
        <v/>
      </c>
      <c r="X362" s="58" t="str">
        <f t="array" ref="X362">IFERROR(INDEX(#REF!,MATCH($Q362,#REF!,0)),"")</f>
        <v/>
      </c>
      <c r="Y362" s="58" t="str">
        <f t="array" ref="Y362">IFERROR(INDEX(#REF!,MATCH($Q362,#REF!,0)),"")</f>
        <v/>
      </c>
      <c r="Z362" s="58" t="str">
        <f t="array" ref="Z362">IFERROR(INDEX(#REF!,MATCH($Q362,#REF!,0)),"")</f>
        <v/>
      </c>
      <c r="AA362" s="58" t="e">
        <f t="shared" si="9"/>
        <v>#VALUE!</v>
      </c>
      <c r="AB362" s="56"/>
      <c r="AC362" s="56"/>
    </row>
    <row r="363" spans="1:29" ht="15.75" hidden="1" customHeight="1">
      <c r="A363" s="35" t="s">
        <v>1683</v>
      </c>
      <c r="B363" s="35" t="s">
        <v>51</v>
      </c>
      <c r="C363" s="36" t="s">
        <v>2590</v>
      </c>
      <c r="D363" s="37" t="s">
        <v>53</v>
      </c>
      <c r="E363" s="37">
        <v>16</v>
      </c>
      <c r="F363" s="38">
        <v>5760</v>
      </c>
      <c r="G363" s="39" t="s">
        <v>54</v>
      </c>
      <c r="H363" s="40">
        <v>46204</v>
      </c>
      <c r="I363" s="41" t="s">
        <v>55</v>
      </c>
      <c r="J363" s="41" t="s">
        <v>56</v>
      </c>
      <c r="K363" s="41" t="s">
        <v>164</v>
      </c>
      <c r="L363" s="41" t="s">
        <v>91</v>
      </c>
      <c r="M363" s="42" t="s">
        <v>73</v>
      </c>
      <c r="N363" s="44" t="s">
        <v>951</v>
      </c>
      <c r="O363" s="44" t="s">
        <v>2452</v>
      </c>
      <c r="P363" s="44"/>
      <c r="Q363" s="44"/>
      <c r="R363" s="45" t="str">
        <f t="array" ref="R363">IFERROR(INDEX('BANCO DE DADOS'!$C$3:$C1631,MATCH(C363,'BANCO DE DADOS'!$B$3:$B1631,0),0),"")</f>
        <v>CEIB</v>
      </c>
      <c r="S363" s="45" t="s">
        <v>2591</v>
      </c>
      <c r="T363" s="44"/>
      <c r="U363" s="44"/>
      <c r="V363" s="45" t="str">
        <f t="array" ref="V363">IFERROR(INDEX(#REF!,MATCH($Q363,#REF!,0)),"")</f>
        <v/>
      </c>
      <c r="W363" s="45" t="str">
        <f t="array" ref="W363">IFERROR(INDEX(#REF!,MATCH($Q363,#REF!,0)),"")</f>
        <v/>
      </c>
      <c r="X363" s="46" t="str">
        <f t="array" ref="X363">IFERROR(INDEX(#REF!,MATCH($Q363,#REF!,0)),"")</f>
        <v/>
      </c>
      <c r="Y363" s="46" t="str">
        <f t="array" ref="Y363">IFERROR(INDEX(#REF!,MATCH($Q363,#REF!,0)),"")</f>
        <v/>
      </c>
      <c r="Z363" s="46" t="str">
        <f t="array" ref="Z363">IFERROR(INDEX(#REF!,MATCH($Q363,#REF!,0)),"")</f>
        <v/>
      </c>
      <c r="AA363" s="46" t="e">
        <f t="shared" si="9"/>
        <v>#VALUE!</v>
      </c>
      <c r="AB363" s="44"/>
      <c r="AC363" s="44"/>
    </row>
    <row r="364" spans="1:29" ht="15.75" hidden="1" customHeight="1">
      <c r="A364" s="47" t="s">
        <v>694</v>
      </c>
      <c r="B364" s="47" t="s">
        <v>250</v>
      </c>
      <c r="C364" s="60" t="s">
        <v>280</v>
      </c>
      <c r="D364" s="49" t="s">
        <v>53</v>
      </c>
      <c r="E364" s="49">
        <v>25</v>
      </c>
      <c r="F364" s="50">
        <v>9000</v>
      </c>
      <c r="G364" s="51" t="s">
        <v>54</v>
      </c>
      <c r="H364" s="52">
        <v>46204</v>
      </c>
      <c r="I364" s="53" t="s">
        <v>55</v>
      </c>
      <c r="J364" s="53" t="s">
        <v>56</v>
      </c>
      <c r="K364" s="53" t="s">
        <v>164</v>
      </c>
      <c r="L364" s="53" t="s">
        <v>58</v>
      </c>
      <c r="M364" s="54" t="s">
        <v>2517</v>
      </c>
      <c r="N364" s="56" t="s">
        <v>21</v>
      </c>
      <c r="O364" s="56" t="s">
        <v>60</v>
      </c>
      <c r="P364" s="56"/>
      <c r="Q364" s="56"/>
      <c r="R364" s="57" t="s">
        <v>158</v>
      </c>
      <c r="S364" s="57" t="s">
        <v>281</v>
      </c>
      <c r="T364" s="56"/>
      <c r="U364" s="56"/>
      <c r="V364" s="57" t="str">
        <f t="array" ref="V364">IFERROR(INDEX(#REF!,MATCH($Q364,#REF!,0)),"")</f>
        <v/>
      </c>
      <c r="W364" s="57" t="str">
        <f t="array" ref="W364">IFERROR(INDEX(#REF!,MATCH($Q364,#REF!,0)),"")</f>
        <v/>
      </c>
      <c r="X364" s="58" t="str">
        <f t="array" ref="X364">IFERROR(INDEX(#REF!,MATCH($Q364,#REF!,0)),"")</f>
        <v/>
      </c>
      <c r="Y364" s="58" t="str">
        <f t="array" ref="Y364">IFERROR(INDEX(#REF!,MATCH($Q364,#REF!,0)),"")</f>
        <v/>
      </c>
      <c r="Z364" s="58" t="str">
        <f t="array" ref="Z364">IFERROR(INDEX(#REF!,MATCH($Q364,#REF!,0)),"")</f>
        <v/>
      </c>
      <c r="AA364" s="58" t="e">
        <f t="shared" si="9"/>
        <v>#VALUE!</v>
      </c>
      <c r="AB364" s="56"/>
      <c r="AC364" s="56"/>
    </row>
    <row r="365" spans="1:29" ht="15.75" hidden="1" customHeight="1">
      <c r="A365" s="35" t="s">
        <v>2741</v>
      </c>
      <c r="B365" s="35" t="s">
        <v>1049</v>
      </c>
      <c r="C365" s="36" t="s">
        <v>1819</v>
      </c>
      <c r="D365" s="37" t="s">
        <v>53</v>
      </c>
      <c r="E365" s="37">
        <v>50</v>
      </c>
      <c r="F365" s="38">
        <v>9000</v>
      </c>
      <c r="G365" s="39" t="s">
        <v>54</v>
      </c>
      <c r="H365" s="40">
        <v>46204</v>
      </c>
      <c r="I365" s="41" t="s">
        <v>55</v>
      </c>
      <c r="J365" s="41" t="s">
        <v>56</v>
      </c>
      <c r="K365" s="41" t="s">
        <v>164</v>
      </c>
      <c r="L365" s="41" t="s">
        <v>58</v>
      </c>
      <c r="M365" s="42" t="s">
        <v>2517</v>
      </c>
      <c r="N365" s="44" t="s">
        <v>951</v>
      </c>
      <c r="O365" s="44" t="s">
        <v>60</v>
      </c>
      <c r="P365" s="44"/>
      <c r="Q365" s="44"/>
      <c r="R365" s="45" t="s">
        <v>1820</v>
      </c>
      <c r="S365" s="45" t="s">
        <v>1821</v>
      </c>
      <c r="T365" s="199"/>
      <c r="U365" s="44"/>
      <c r="V365" s="45" t="str">
        <f t="array" ref="V365">IFERROR(INDEX(#REF!,MATCH($Q365,#REF!,0)),"")</f>
        <v/>
      </c>
      <c r="W365" s="45" t="str">
        <f t="array" ref="W365">IFERROR(INDEX(#REF!,MATCH($Q365,#REF!,0)),"")</f>
        <v/>
      </c>
      <c r="X365" s="46" t="str">
        <f t="array" ref="X365">IFERROR(INDEX(#REF!,MATCH($Q365,#REF!,0)),"")</f>
        <v/>
      </c>
      <c r="Y365" s="46" t="str">
        <f t="array" ref="Y365">IFERROR(INDEX(#REF!,MATCH($Q365,#REF!,0)),"")</f>
        <v/>
      </c>
      <c r="Z365" s="46" t="str">
        <f t="array" ref="Z365">IFERROR(INDEX(#REF!,MATCH($Q365,#REF!,0)),"")</f>
        <v/>
      </c>
      <c r="AA365" s="46" t="e">
        <f t="shared" si="9"/>
        <v>#VALUE!</v>
      </c>
      <c r="AB365" s="44"/>
      <c r="AC365" s="44"/>
    </row>
    <row r="366" spans="1:29" ht="15.75" hidden="1" customHeight="1">
      <c r="A366" s="47" t="s">
        <v>2742</v>
      </c>
      <c r="B366" s="47" t="s">
        <v>1049</v>
      </c>
      <c r="C366" s="60" t="s">
        <v>1823</v>
      </c>
      <c r="D366" s="49" t="s">
        <v>53</v>
      </c>
      <c r="E366" s="49">
        <v>50</v>
      </c>
      <c r="F366" s="50">
        <v>9000</v>
      </c>
      <c r="G366" s="51" t="s">
        <v>54</v>
      </c>
      <c r="H366" s="52">
        <v>46204</v>
      </c>
      <c r="I366" s="53" t="s">
        <v>55</v>
      </c>
      <c r="J366" s="53" t="s">
        <v>56</v>
      </c>
      <c r="K366" s="53" t="s">
        <v>164</v>
      </c>
      <c r="L366" s="53" t="s">
        <v>58</v>
      </c>
      <c r="M366" s="54" t="s">
        <v>2517</v>
      </c>
      <c r="N366" s="56" t="s">
        <v>951</v>
      </c>
      <c r="O366" s="56" t="s">
        <v>60</v>
      </c>
      <c r="P366" s="56"/>
      <c r="Q366" s="56"/>
      <c r="R366" s="57" t="s">
        <v>1820</v>
      </c>
      <c r="S366" s="57" t="s">
        <v>1821</v>
      </c>
      <c r="T366" s="194"/>
      <c r="U366" s="56"/>
      <c r="V366" s="57" t="str">
        <f t="array" ref="V366">IFERROR(INDEX(#REF!,MATCH($Q366,#REF!,0)),"")</f>
        <v/>
      </c>
      <c r="W366" s="57" t="str">
        <f t="array" ref="W366">IFERROR(INDEX(#REF!,MATCH($Q366,#REF!,0)),"")</f>
        <v/>
      </c>
      <c r="X366" s="58" t="str">
        <f t="array" ref="X366">IFERROR(INDEX(#REF!,MATCH($Q366,#REF!,0)),"")</f>
        <v/>
      </c>
      <c r="Y366" s="58" t="str">
        <f t="array" ref="Y366">IFERROR(INDEX(#REF!,MATCH($Q366,#REF!,0)),"")</f>
        <v/>
      </c>
      <c r="Z366" s="58" t="str">
        <f t="array" ref="Z366">IFERROR(INDEX(#REF!,MATCH($Q366,#REF!,0)),"")</f>
        <v/>
      </c>
      <c r="AA366" s="58" t="e">
        <f t="shared" si="9"/>
        <v>#VALUE!</v>
      </c>
      <c r="AB366" s="56"/>
      <c r="AC366" s="56"/>
    </row>
    <row r="367" spans="1:29" ht="15.75" hidden="1" customHeight="1">
      <c r="A367" s="35" t="s">
        <v>2743</v>
      </c>
      <c r="B367" s="35" t="s">
        <v>64</v>
      </c>
      <c r="C367" s="36" t="s">
        <v>1643</v>
      </c>
      <c r="D367" s="37" t="s">
        <v>53</v>
      </c>
      <c r="E367" s="37">
        <v>1</v>
      </c>
      <c r="F367" s="38">
        <v>9000</v>
      </c>
      <c r="G367" s="39" t="s">
        <v>54</v>
      </c>
      <c r="H367" s="40">
        <v>46204</v>
      </c>
      <c r="I367" s="41" t="s">
        <v>55</v>
      </c>
      <c r="J367" s="41" t="s">
        <v>56</v>
      </c>
      <c r="K367" s="41" t="s">
        <v>83</v>
      </c>
      <c r="L367" s="41" t="s">
        <v>58</v>
      </c>
      <c r="M367" s="42" t="s">
        <v>2534</v>
      </c>
      <c r="N367" s="44" t="s">
        <v>951</v>
      </c>
      <c r="O367" s="44" t="s">
        <v>60</v>
      </c>
      <c r="P367" s="44"/>
      <c r="Q367" s="44" t="s">
        <v>2</v>
      </c>
      <c r="R367" s="45"/>
      <c r="S367" s="45" t="s">
        <v>1644</v>
      </c>
      <c r="T367" s="44"/>
      <c r="U367" s="44"/>
      <c r="V367" s="45" t="str">
        <f t="array" ref="V367">IFERROR(INDEX(#REF!,MATCH($Q367,#REF!,0)),"")</f>
        <v/>
      </c>
      <c r="W367" s="45" t="str">
        <f t="array" ref="W367">IFERROR(INDEX(#REF!,MATCH($Q367,#REF!,0)),"")</f>
        <v/>
      </c>
      <c r="X367" s="46" t="str">
        <f t="array" ref="X367">IFERROR(INDEX(#REF!,MATCH($Q367,#REF!,0)),"")</f>
        <v/>
      </c>
      <c r="Y367" s="46" t="str">
        <f t="array" ref="Y367">IFERROR(INDEX(#REF!,MATCH($Q367,#REF!,0)),"")</f>
        <v/>
      </c>
      <c r="Z367" s="46" t="str">
        <f t="array" ref="Z367">IFERROR(INDEX(#REF!,MATCH($Q367,#REF!,0)),"")</f>
        <v/>
      </c>
      <c r="AA367" s="46" t="e">
        <f t="shared" si="9"/>
        <v>#VALUE!</v>
      </c>
      <c r="AB367" s="44"/>
      <c r="AC367" s="44" t="s">
        <v>88</v>
      </c>
    </row>
    <row r="368" spans="1:29" ht="15.75" hidden="1" customHeight="1">
      <c r="A368" s="47"/>
      <c r="B368" s="47" t="s">
        <v>848</v>
      </c>
      <c r="C368" s="60" t="s">
        <v>1149</v>
      </c>
      <c r="D368" s="49" t="s">
        <v>1150</v>
      </c>
      <c r="E368" s="49">
        <v>300</v>
      </c>
      <c r="F368" s="50">
        <v>9000</v>
      </c>
      <c r="G368" s="51" t="s">
        <v>54</v>
      </c>
      <c r="H368" s="52">
        <v>46204</v>
      </c>
      <c r="I368" s="53" t="s">
        <v>55</v>
      </c>
      <c r="J368" s="53" t="s">
        <v>56</v>
      </c>
      <c r="K368" s="53" t="s">
        <v>164</v>
      </c>
      <c r="L368" s="53" t="s">
        <v>91</v>
      </c>
      <c r="M368" s="54" t="s">
        <v>2517</v>
      </c>
      <c r="N368" s="56" t="s">
        <v>884</v>
      </c>
      <c r="O368" s="56" t="s">
        <v>60</v>
      </c>
      <c r="P368" s="56"/>
      <c r="Q368" s="56"/>
      <c r="R368" s="57"/>
      <c r="S368" s="57" t="s">
        <v>410</v>
      </c>
      <c r="T368" s="56"/>
      <c r="U368" s="56"/>
      <c r="V368" s="57" t="str">
        <f t="array" ref="V368">IFERROR(INDEX(#REF!,MATCH($Q368,#REF!,0)),"")</f>
        <v/>
      </c>
      <c r="W368" s="57" t="str">
        <f t="array" ref="W368">IFERROR(INDEX(#REF!,MATCH($Q368,#REF!,0)),"")</f>
        <v/>
      </c>
      <c r="X368" s="58" t="str">
        <f t="array" ref="X368">IFERROR(INDEX(#REF!,MATCH($Q368,#REF!,0)),"")</f>
        <v/>
      </c>
      <c r="Y368" s="58" t="str">
        <f t="array" ref="Y368">IFERROR(INDEX(#REF!,MATCH($Q368,#REF!,0)),"")</f>
        <v/>
      </c>
      <c r="Z368" s="58" t="str">
        <f t="array" ref="Z368">IFERROR(INDEX(#REF!,MATCH($Q368,#REF!,0)),"")</f>
        <v/>
      </c>
      <c r="AA368" s="58" t="e">
        <f t="shared" si="9"/>
        <v>#VALUE!</v>
      </c>
      <c r="AB368" s="56"/>
      <c r="AC368" s="56"/>
    </row>
    <row r="369" spans="1:29" ht="15.75" hidden="1" customHeight="1">
      <c r="A369" s="35"/>
      <c r="B369" s="35" t="s">
        <v>51</v>
      </c>
      <c r="C369" s="36" t="s">
        <v>1152</v>
      </c>
      <c r="D369" s="37" t="s">
        <v>53</v>
      </c>
      <c r="E369" s="37">
        <v>15</v>
      </c>
      <c r="F369" s="38">
        <v>9000</v>
      </c>
      <c r="G369" s="39" t="s">
        <v>54</v>
      </c>
      <c r="H369" s="40">
        <v>46204</v>
      </c>
      <c r="I369" s="41" t="s">
        <v>55</v>
      </c>
      <c r="J369" s="41" t="s">
        <v>56</v>
      </c>
      <c r="K369" s="41" t="s">
        <v>164</v>
      </c>
      <c r="L369" s="41" t="s">
        <v>91</v>
      </c>
      <c r="M369" s="42" t="s">
        <v>2498</v>
      </c>
      <c r="N369" s="44" t="s">
        <v>884</v>
      </c>
      <c r="O369" s="44" t="s">
        <v>60</v>
      </c>
      <c r="P369" s="44"/>
      <c r="Q369" s="44"/>
      <c r="R369" s="45"/>
      <c r="S369" s="45" t="s">
        <v>1152</v>
      </c>
      <c r="T369" s="44"/>
      <c r="U369" s="44"/>
      <c r="V369" s="45" t="str">
        <f t="array" ref="V369">IFERROR(INDEX(#REF!,MATCH($Q369,#REF!,0)),"")</f>
        <v/>
      </c>
      <c r="W369" s="45" t="str">
        <f t="array" ref="W369">IFERROR(INDEX(#REF!,MATCH($Q369,#REF!,0)),"")</f>
        <v/>
      </c>
      <c r="X369" s="46" t="str">
        <f t="array" ref="X369">IFERROR(INDEX(#REF!,MATCH($Q369,#REF!,0)),"")</f>
        <v/>
      </c>
      <c r="Y369" s="46" t="str">
        <f t="array" ref="Y369">IFERROR(INDEX(#REF!,MATCH($Q369,#REF!,0)),"")</f>
        <v/>
      </c>
      <c r="Z369" s="46" t="str">
        <f t="array" ref="Z369">IFERROR(INDEX(#REF!,MATCH($Q369,#REF!,0)),"")</f>
        <v/>
      </c>
      <c r="AA369" s="46" t="e">
        <f t="shared" si="9"/>
        <v>#VALUE!</v>
      </c>
      <c r="AB369" s="44"/>
      <c r="AC369" s="44"/>
    </row>
    <row r="370" spans="1:29" ht="15.75" hidden="1" customHeight="1">
      <c r="A370" s="47"/>
      <c r="B370" s="47" t="s">
        <v>51</v>
      </c>
      <c r="C370" s="60" t="s">
        <v>1154</v>
      </c>
      <c r="D370" s="49" t="s">
        <v>53</v>
      </c>
      <c r="E370" s="49">
        <v>1</v>
      </c>
      <c r="F370" s="50">
        <v>9000</v>
      </c>
      <c r="G370" s="51" t="s">
        <v>54</v>
      </c>
      <c r="H370" s="52">
        <v>46204</v>
      </c>
      <c r="I370" s="53" t="s">
        <v>55</v>
      </c>
      <c r="J370" s="53" t="s">
        <v>56</v>
      </c>
      <c r="K370" s="53" t="s">
        <v>164</v>
      </c>
      <c r="L370" s="53" t="s">
        <v>91</v>
      </c>
      <c r="M370" s="54" t="s">
        <v>2534</v>
      </c>
      <c r="N370" s="56" t="s">
        <v>884</v>
      </c>
      <c r="O370" s="56" t="s">
        <v>60</v>
      </c>
      <c r="P370" s="56"/>
      <c r="Q370" s="56"/>
      <c r="R370" s="57">
        <f t="array" ref="R370">IFERROR(INDEX('BANCO DE DADOS'!$C$3:$C1631,MATCH(C370,'BANCO DE DADOS'!$B$3:$B1631,0),0),"")</f>
        <v>0</v>
      </c>
      <c r="S370" s="57" t="s">
        <v>416</v>
      </c>
      <c r="T370" s="56"/>
      <c r="U370" s="56"/>
      <c r="V370" s="57" t="str">
        <f t="array" ref="V370">IFERROR(INDEX(#REF!,MATCH($Q370,#REF!,0)),"")</f>
        <v/>
      </c>
      <c r="W370" s="57" t="str">
        <f t="array" ref="W370">IFERROR(INDEX(#REF!,MATCH($Q370,#REF!,0)),"")</f>
        <v/>
      </c>
      <c r="X370" s="58" t="str">
        <f t="array" ref="X370">IFERROR(INDEX(#REF!,MATCH($Q370,#REF!,0)),"")</f>
        <v/>
      </c>
      <c r="Y370" s="58" t="str">
        <f t="array" ref="Y370">IFERROR(INDEX(#REF!,MATCH($Q370,#REF!,0)),"")</f>
        <v/>
      </c>
      <c r="Z370" s="58" t="str">
        <f t="array" ref="Z370">IFERROR(INDEX(#REF!,MATCH($Q370,#REF!,0)),"")</f>
        <v/>
      </c>
      <c r="AA370" s="58" t="e">
        <f t="shared" si="9"/>
        <v>#VALUE!</v>
      </c>
      <c r="AB370" s="56"/>
      <c r="AC370" s="56"/>
    </row>
    <row r="371" spans="1:29" ht="15.75" hidden="1" customHeight="1">
      <c r="A371" s="35"/>
      <c r="B371" s="35" t="s">
        <v>51</v>
      </c>
      <c r="C371" s="36" t="s">
        <v>1156</v>
      </c>
      <c r="D371" s="37" t="s">
        <v>53</v>
      </c>
      <c r="E371" s="37">
        <v>4</v>
      </c>
      <c r="F371" s="38">
        <v>8800</v>
      </c>
      <c r="G371" s="39" t="s">
        <v>54</v>
      </c>
      <c r="H371" s="40">
        <v>46204</v>
      </c>
      <c r="I371" s="41" t="s">
        <v>55</v>
      </c>
      <c r="J371" s="41" t="s">
        <v>56</v>
      </c>
      <c r="K371" s="41" t="s">
        <v>164</v>
      </c>
      <c r="L371" s="41" t="s">
        <v>91</v>
      </c>
      <c r="M371" s="42" t="s">
        <v>2486</v>
      </c>
      <c r="N371" s="44" t="s">
        <v>884</v>
      </c>
      <c r="O371" s="44" t="s">
        <v>60</v>
      </c>
      <c r="P371" s="44"/>
      <c r="Q371" s="44"/>
      <c r="R371" s="45" t="s">
        <v>158</v>
      </c>
      <c r="S371" s="45" t="s">
        <v>1080</v>
      </c>
      <c r="T371" s="44"/>
      <c r="U371" s="44"/>
      <c r="V371" s="45" t="str">
        <f t="array" ref="V371">IFERROR(INDEX(#REF!,MATCH($Q371,#REF!,0)),"")</f>
        <v/>
      </c>
      <c r="W371" s="45" t="str">
        <f t="array" ref="W371">IFERROR(INDEX(#REF!,MATCH($Q371,#REF!,0)),"")</f>
        <v/>
      </c>
      <c r="X371" s="46" t="str">
        <f t="array" ref="X371">IFERROR(INDEX(#REF!,MATCH($Q371,#REF!,0)),"")</f>
        <v/>
      </c>
      <c r="Y371" s="46" t="str">
        <f t="array" ref="Y371">IFERROR(INDEX(#REF!,MATCH($Q371,#REF!,0)),"")</f>
        <v/>
      </c>
      <c r="Z371" s="46" t="str">
        <f t="array" ref="Z371">IFERROR(INDEX(#REF!,MATCH($Q371,#REF!,0)),"")</f>
        <v/>
      </c>
      <c r="AA371" s="46" t="e">
        <f t="shared" si="9"/>
        <v>#VALUE!</v>
      </c>
      <c r="AB371" s="44"/>
      <c r="AC371" s="44"/>
    </row>
    <row r="372" spans="1:29" ht="15.75" hidden="1" customHeight="1">
      <c r="A372" s="47" t="s">
        <v>2744</v>
      </c>
      <c r="B372" s="47" t="s">
        <v>51</v>
      </c>
      <c r="C372" s="60" t="s">
        <v>52</v>
      </c>
      <c r="D372" s="49" t="s">
        <v>53</v>
      </c>
      <c r="E372" s="49">
        <v>67</v>
      </c>
      <c r="F372" s="50">
        <v>8643</v>
      </c>
      <c r="G372" s="51" t="s">
        <v>54</v>
      </c>
      <c r="H372" s="52">
        <v>46204</v>
      </c>
      <c r="I372" s="53" t="s">
        <v>55</v>
      </c>
      <c r="J372" s="53" t="s">
        <v>56</v>
      </c>
      <c r="K372" s="53" t="s">
        <v>57</v>
      </c>
      <c r="L372" s="53" t="s">
        <v>58</v>
      </c>
      <c r="M372" s="54" t="s">
        <v>2498</v>
      </c>
      <c r="N372" s="56" t="s">
        <v>21</v>
      </c>
      <c r="O372" s="56" t="s">
        <v>60</v>
      </c>
      <c r="P372" s="56"/>
      <c r="Q372" s="56"/>
      <c r="R372" s="57"/>
      <c r="S372" s="57" t="str">
        <f t="array" ref="S372">IFERROR(INDEX('BANCO DE DADOS'!$D$3:$D1631,MATCH(C372,'BANCO DE DADOS'!$B$3:$B1631,0),0),"")</f>
        <v>SERVIÇOS DE SAÚDE E MEDICINA DO TRABALHO</v>
      </c>
      <c r="T372" s="56"/>
      <c r="U372" s="56"/>
      <c r="V372" s="57" t="str">
        <f t="array" ref="V372">IFERROR(INDEX(#REF!,MATCH($Q372,#REF!,0)),"")</f>
        <v/>
      </c>
      <c r="W372" s="57" t="str">
        <f t="array" ref="W372">IFERROR(INDEX(#REF!,MATCH($Q372,#REF!,0)),"")</f>
        <v/>
      </c>
      <c r="X372" s="58" t="str">
        <f t="array" ref="X372">IFERROR(INDEX(#REF!,MATCH($Q372,#REF!,0)),"")</f>
        <v/>
      </c>
      <c r="Y372" s="58" t="str">
        <f t="array" ref="Y372">IFERROR(INDEX(#REF!,MATCH($Q372,#REF!,0)),"")</f>
        <v/>
      </c>
      <c r="Z372" s="58" t="str">
        <f t="array" ref="Z372">IFERROR(INDEX(#REF!,MATCH($Q372,#REF!,0)),"")</f>
        <v/>
      </c>
      <c r="AA372" s="58" t="e">
        <f t="shared" si="9"/>
        <v>#VALUE!</v>
      </c>
      <c r="AB372" s="56"/>
      <c r="AC372" s="56"/>
    </row>
    <row r="373" spans="1:29" ht="15.75" hidden="1" customHeight="1">
      <c r="A373" s="35" t="s">
        <v>1947</v>
      </c>
      <c r="B373" s="35" t="s">
        <v>106</v>
      </c>
      <c r="C373" s="36" t="s">
        <v>1668</v>
      </c>
      <c r="D373" s="37" t="s">
        <v>141</v>
      </c>
      <c r="E373" s="37">
        <v>1</v>
      </c>
      <c r="F373" s="38">
        <v>8500</v>
      </c>
      <c r="G373" s="39" t="s">
        <v>66</v>
      </c>
      <c r="H373" s="40">
        <v>46204</v>
      </c>
      <c r="I373" s="41" t="s">
        <v>55</v>
      </c>
      <c r="J373" s="41" t="s">
        <v>56</v>
      </c>
      <c r="K373" s="41" t="s">
        <v>83</v>
      </c>
      <c r="L373" s="41" t="s">
        <v>91</v>
      </c>
      <c r="M373" s="42" t="s">
        <v>2498</v>
      </c>
      <c r="N373" s="44" t="s">
        <v>951</v>
      </c>
      <c r="O373" s="44" t="s">
        <v>60</v>
      </c>
      <c r="P373" s="44"/>
      <c r="Q373" s="44"/>
      <c r="R373" s="45"/>
      <c r="S373" s="45" t="s">
        <v>1670</v>
      </c>
      <c r="T373" s="44"/>
      <c r="U373" s="44"/>
      <c r="V373" s="45" t="str">
        <f t="array" ref="V373">IFERROR(INDEX(#REF!,MATCH($Q373,#REF!,0)),"")</f>
        <v/>
      </c>
      <c r="W373" s="45" t="str">
        <f t="array" ref="W373">IFERROR(INDEX(#REF!,MATCH($Q373,#REF!,0)),"")</f>
        <v/>
      </c>
      <c r="X373" s="46" t="str">
        <f t="array" ref="X373">IFERROR(INDEX(#REF!,MATCH($Q373,#REF!,0)),"")</f>
        <v/>
      </c>
      <c r="Y373" s="46" t="str">
        <f t="array" ref="Y373">IFERROR(INDEX(#REF!,MATCH($Q373,#REF!,0)),"")</f>
        <v/>
      </c>
      <c r="Z373" s="46" t="str">
        <f t="array" ref="Z373">IFERROR(INDEX(#REF!,MATCH($Q373,#REF!,0)),"")</f>
        <v/>
      </c>
      <c r="AA373" s="46" t="e">
        <f t="shared" si="9"/>
        <v>#VALUE!</v>
      </c>
      <c r="AB373" s="44"/>
      <c r="AC373" s="44"/>
    </row>
    <row r="374" spans="1:29" ht="15.75" hidden="1" customHeight="1">
      <c r="A374" s="47" t="s">
        <v>702</v>
      </c>
      <c r="B374" s="47" t="s">
        <v>1049</v>
      </c>
      <c r="C374" s="60" t="s">
        <v>1825</v>
      </c>
      <c r="D374" s="49" t="s">
        <v>1826</v>
      </c>
      <c r="E374" s="49">
        <v>600</v>
      </c>
      <c r="F374" s="50">
        <v>8400</v>
      </c>
      <c r="G374" s="51" t="s">
        <v>54</v>
      </c>
      <c r="H374" s="52">
        <v>46204</v>
      </c>
      <c r="I374" s="53" t="s">
        <v>55</v>
      </c>
      <c r="J374" s="53" t="s">
        <v>56</v>
      </c>
      <c r="K374" s="53" t="s">
        <v>164</v>
      </c>
      <c r="L374" s="53" t="s">
        <v>58</v>
      </c>
      <c r="M374" s="54" t="s">
        <v>73</v>
      </c>
      <c r="N374" s="56" t="s">
        <v>951</v>
      </c>
      <c r="O374" s="56" t="s">
        <v>60</v>
      </c>
      <c r="P374" s="56"/>
      <c r="Q374" s="56"/>
      <c r="R374" s="57" t="s">
        <v>158</v>
      </c>
      <c r="S374" s="57" t="s">
        <v>281</v>
      </c>
      <c r="T374" s="56"/>
      <c r="U374" s="56"/>
      <c r="V374" s="57" t="str">
        <f t="array" ref="V374">IFERROR(INDEX(#REF!,MATCH($Q374,#REF!,0)),"")</f>
        <v/>
      </c>
      <c r="W374" s="57" t="str">
        <f t="array" ref="W374">IFERROR(INDEX(#REF!,MATCH($Q374,#REF!,0)),"")</f>
        <v/>
      </c>
      <c r="X374" s="58" t="str">
        <f t="array" ref="X374">IFERROR(INDEX(#REF!,MATCH($Q374,#REF!,0)),"")</f>
        <v/>
      </c>
      <c r="Y374" s="58" t="str">
        <f t="array" ref="Y374">IFERROR(INDEX(#REF!,MATCH($Q374,#REF!,0)),"")</f>
        <v/>
      </c>
      <c r="Z374" s="58" t="str">
        <f t="array" ref="Z374">IFERROR(INDEX(#REF!,MATCH($Q374,#REF!,0)),"")</f>
        <v/>
      </c>
      <c r="AA374" s="58" t="e">
        <f t="shared" si="9"/>
        <v>#VALUE!</v>
      </c>
      <c r="AB374" s="56"/>
      <c r="AC374" s="56"/>
    </row>
    <row r="375" spans="1:29" ht="15.75" hidden="1" customHeight="1">
      <c r="A375" s="35" t="s">
        <v>756</v>
      </c>
      <c r="B375" s="35" t="s">
        <v>1049</v>
      </c>
      <c r="C375" s="36" t="s">
        <v>1828</v>
      </c>
      <c r="D375" s="37" t="s">
        <v>53</v>
      </c>
      <c r="E375" s="37">
        <v>200</v>
      </c>
      <c r="F375" s="38">
        <v>8400</v>
      </c>
      <c r="G375" s="39" t="s">
        <v>54</v>
      </c>
      <c r="H375" s="40">
        <v>46204</v>
      </c>
      <c r="I375" s="41" t="s">
        <v>55</v>
      </c>
      <c r="J375" s="41" t="s">
        <v>56</v>
      </c>
      <c r="K375" s="41" t="s">
        <v>164</v>
      </c>
      <c r="L375" s="41" t="s">
        <v>58</v>
      </c>
      <c r="M375" s="42" t="s">
        <v>2486</v>
      </c>
      <c r="N375" s="44" t="s">
        <v>951</v>
      </c>
      <c r="O375" s="44" t="s">
        <v>60</v>
      </c>
      <c r="P375" s="44"/>
      <c r="Q375" s="44"/>
      <c r="R375" s="45" t="s">
        <v>158</v>
      </c>
      <c r="S375" s="45" t="s">
        <v>426</v>
      </c>
      <c r="T375" s="44"/>
      <c r="U375" s="44"/>
      <c r="V375" s="45" t="str">
        <f t="array" ref="V375">IFERROR(INDEX(#REF!,MATCH($Q375,#REF!,0)),"")</f>
        <v/>
      </c>
      <c r="W375" s="45" t="str">
        <f t="array" ref="W375">IFERROR(INDEX(#REF!,MATCH($Q375,#REF!,0)),"")</f>
        <v/>
      </c>
      <c r="X375" s="46" t="str">
        <f t="array" ref="X375">IFERROR(INDEX(#REF!,MATCH($Q375,#REF!,0)),"")</f>
        <v/>
      </c>
      <c r="Y375" s="46" t="str">
        <f t="array" ref="Y375">IFERROR(INDEX(#REF!,MATCH($Q375,#REF!,0)),"")</f>
        <v/>
      </c>
      <c r="Z375" s="46" t="str">
        <f t="array" ref="Z375">IFERROR(INDEX(#REF!,MATCH($Q375,#REF!,0)),"")</f>
        <v/>
      </c>
      <c r="AA375" s="46" t="e">
        <f t="shared" si="9"/>
        <v>#VALUE!</v>
      </c>
      <c r="AB375" s="44"/>
      <c r="AC375" s="44"/>
    </row>
    <row r="376" spans="1:29" ht="15.75" hidden="1" customHeight="1">
      <c r="A376" s="47"/>
      <c r="B376" s="47" t="s">
        <v>51</v>
      </c>
      <c r="C376" s="60" t="s">
        <v>1158</v>
      </c>
      <c r="D376" s="49" t="s">
        <v>53</v>
      </c>
      <c r="E376" s="49">
        <v>60</v>
      </c>
      <c r="F376" s="50">
        <v>8400</v>
      </c>
      <c r="G376" s="51" t="s">
        <v>54</v>
      </c>
      <c r="H376" s="52">
        <v>46204</v>
      </c>
      <c r="I376" s="53" t="s">
        <v>55</v>
      </c>
      <c r="J376" s="53" t="s">
        <v>56</v>
      </c>
      <c r="K376" s="53" t="s">
        <v>164</v>
      </c>
      <c r="L376" s="53" t="s">
        <v>91</v>
      </c>
      <c r="M376" s="54" t="s">
        <v>148</v>
      </c>
      <c r="N376" s="56" t="s">
        <v>884</v>
      </c>
      <c r="O376" s="56" t="s">
        <v>60</v>
      </c>
      <c r="P376" s="56"/>
      <c r="Q376" s="56"/>
      <c r="R376" s="57"/>
      <c r="S376" s="57" t="s">
        <v>410</v>
      </c>
      <c r="T376" s="56"/>
      <c r="U376" s="56"/>
      <c r="V376" s="57" t="str">
        <f t="array" ref="V376">IFERROR(INDEX(#REF!,MATCH($Q376,#REF!,0)),"")</f>
        <v/>
      </c>
      <c r="W376" s="57" t="str">
        <f t="array" ref="W376">IFERROR(INDEX(#REF!,MATCH($Q376,#REF!,0)),"")</f>
        <v/>
      </c>
      <c r="X376" s="58" t="str">
        <f t="array" ref="X376">IFERROR(INDEX(#REF!,MATCH($Q376,#REF!,0)),"")</f>
        <v/>
      </c>
      <c r="Y376" s="58" t="str">
        <f t="array" ref="Y376">IFERROR(INDEX(#REF!,MATCH($Q376,#REF!,0)),"")</f>
        <v/>
      </c>
      <c r="Z376" s="58" t="str">
        <f t="array" ref="Z376">IFERROR(INDEX(#REF!,MATCH($Q376,#REF!,0)),"")</f>
        <v/>
      </c>
      <c r="AA376" s="58" t="e">
        <f t="shared" si="9"/>
        <v>#VALUE!</v>
      </c>
      <c r="AB376" s="56"/>
      <c r="AC376" s="56"/>
    </row>
    <row r="377" spans="1:29" ht="15.75" hidden="1" customHeight="1">
      <c r="A377" s="35"/>
      <c r="B377" s="35" t="s">
        <v>51</v>
      </c>
      <c r="C377" s="36" t="s">
        <v>1160</v>
      </c>
      <c r="D377" s="37" t="s">
        <v>53</v>
      </c>
      <c r="E377" s="37">
        <v>70</v>
      </c>
      <c r="F377" s="38">
        <v>8400</v>
      </c>
      <c r="G377" s="39" t="s">
        <v>54</v>
      </c>
      <c r="H377" s="40">
        <v>46204</v>
      </c>
      <c r="I377" s="41" t="s">
        <v>55</v>
      </c>
      <c r="J377" s="41" t="s">
        <v>56</v>
      </c>
      <c r="K377" s="41" t="s">
        <v>164</v>
      </c>
      <c r="L377" s="41" t="s">
        <v>91</v>
      </c>
      <c r="M377" s="42" t="s">
        <v>109</v>
      </c>
      <c r="N377" s="44" t="s">
        <v>884</v>
      </c>
      <c r="O377" s="44" t="s">
        <v>60</v>
      </c>
      <c r="P377" s="44"/>
      <c r="Q377" s="44"/>
      <c r="R377" s="45" t="s">
        <v>228</v>
      </c>
      <c r="S377" s="45" t="s">
        <v>229</v>
      </c>
      <c r="T377" s="44"/>
      <c r="U377" s="44"/>
      <c r="V377" s="45" t="str">
        <f t="array" ref="V377">IFERROR(INDEX(#REF!,MATCH($Q377,#REF!,0)),"")</f>
        <v/>
      </c>
      <c r="W377" s="45" t="str">
        <f t="array" ref="W377">IFERROR(INDEX(#REF!,MATCH($Q377,#REF!,0)),"")</f>
        <v/>
      </c>
      <c r="X377" s="46" t="str">
        <f t="array" ref="X377">IFERROR(INDEX(#REF!,MATCH($Q377,#REF!,0)),"")</f>
        <v/>
      </c>
      <c r="Y377" s="46" t="str">
        <f t="array" ref="Y377">IFERROR(INDEX(#REF!,MATCH($Q377,#REF!,0)),"")</f>
        <v/>
      </c>
      <c r="Z377" s="46" t="str">
        <f t="array" ref="Z377">IFERROR(INDEX(#REF!,MATCH($Q377,#REF!,0)),"")</f>
        <v/>
      </c>
      <c r="AA377" s="46" t="e">
        <f t="shared" si="9"/>
        <v>#VALUE!</v>
      </c>
      <c r="AB377" s="44"/>
      <c r="AC377" s="44"/>
    </row>
    <row r="378" spans="1:29" ht="15.75" hidden="1" customHeight="1">
      <c r="A378" s="47" t="s">
        <v>1537</v>
      </c>
      <c r="B378" s="47" t="s">
        <v>233</v>
      </c>
      <c r="C378" s="60" t="s">
        <v>2592</v>
      </c>
      <c r="D378" s="49" t="s">
        <v>53</v>
      </c>
      <c r="E378" s="49">
        <v>1</v>
      </c>
      <c r="F378" s="50">
        <v>5500</v>
      </c>
      <c r="G378" s="51" t="s">
        <v>54</v>
      </c>
      <c r="H378" s="52">
        <v>46204</v>
      </c>
      <c r="I378" s="53" t="s">
        <v>55</v>
      </c>
      <c r="J378" s="53" t="s">
        <v>56</v>
      </c>
      <c r="K378" s="53" t="s">
        <v>164</v>
      </c>
      <c r="L378" s="53" t="s">
        <v>91</v>
      </c>
      <c r="M378" s="54" t="s">
        <v>148</v>
      </c>
      <c r="N378" s="56" t="s">
        <v>951</v>
      </c>
      <c r="O378" s="56" t="s">
        <v>2452</v>
      </c>
      <c r="P378" s="56"/>
      <c r="Q378" s="57"/>
      <c r="R378" s="57"/>
      <c r="S378" s="57" t="s">
        <v>342</v>
      </c>
      <c r="T378" s="56"/>
      <c r="U378" s="56"/>
      <c r="V378" s="57" t="str">
        <f t="array" ref="V378">IFERROR(INDEX(#REF!,MATCH($Q378,#REF!,0)),"")</f>
        <v/>
      </c>
      <c r="W378" s="57" t="str">
        <f t="array" ref="W378">IFERROR(INDEX(#REF!,MATCH($Q378,#REF!,0)),"")</f>
        <v/>
      </c>
      <c r="X378" s="58" t="str">
        <f t="array" ref="X378">IFERROR(INDEX(#REF!,MATCH($Q378,#REF!,0)),"")</f>
        <v/>
      </c>
      <c r="Y378" s="58" t="str">
        <f t="array" ref="Y378">IFERROR(INDEX(#REF!,MATCH($Q378,#REF!,0)),"")</f>
        <v/>
      </c>
      <c r="Z378" s="58" t="str">
        <f t="array" ref="Z378">IFERROR(INDEX(#REF!,MATCH($Q378,#REF!,0)),"")</f>
        <v/>
      </c>
      <c r="AA378" s="58" t="e">
        <f t="shared" si="9"/>
        <v>#VALUE!</v>
      </c>
      <c r="AB378" s="56"/>
      <c r="AC378" s="56"/>
    </row>
    <row r="379" spans="1:29" ht="15.75" hidden="1" customHeight="1">
      <c r="A379" s="35" t="s">
        <v>630</v>
      </c>
      <c r="B379" s="35" t="s">
        <v>1049</v>
      </c>
      <c r="C379" s="36" t="s">
        <v>1830</v>
      </c>
      <c r="D379" s="37" t="s">
        <v>53</v>
      </c>
      <c r="E379" s="37">
        <v>1500</v>
      </c>
      <c r="F379" s="38">
        <v>8355</v>
      </c>
      <c r="G379" s="39" t="s">
        <v>54</v>
      </c>
      <c r="H379" s="40">
        <v>46204</v>
      </c>
      <c r="I379" s="41" t="s">
        <v>55</v>
      </c>
      <c r="J379" s="41" t="s">
        <v>56</v>
      </c>
      <c r="K379" s="41" t="s">
        <v>164</v>
      </c>
      <c r="L379" s="41" t="s">
        <v>58</v>
      </c>
      <c r="M379" s="42" t="s">
        <v>148</v>
      </c>
      <c r="N379" s="44" t="s">
        <v>951</v>
      </c>
      <c r="O379" s="44" t="s">
        <v>60</v>
      </c>
      <c r="P379" s="44"/>
      <c r="Q379" s="44"/>
      <c r="R379" s="45" t="s">
        <v>562</v>
      </c>
      <c r="S379" s="45" t="s">
        <v>563</v>
      </c>
      <c r="T379" s="44"/>
      <c r="U379" s="44"/>
      <c r="V379" s="45" t="str">
        <f t="array" ref="V379">IFERROR(INDEX(#REF!,MATCH($Q379,#REF!,0)),"")</f>
        <v/>
      </c>
      <c r="W379" s="45" t="str">
        <f t="array" ref="W379">IFERROR(INDEX(#REF!,MATCH($Q379,#REF!,0)),"")</f>
        <v/>
      </c>
      <c r="X379" s="46" t="str">
        <f t="array" ref="X379">IFERROR(INDEX(#REF!,MATCH($Q379,#REF!,0)),"")</f>
        <v/>
      </c>
      <c r="Y379" s="46" t="str">
        <f t="array" ref="Y379">IFERROR(INDEX(#REF!,MATCH($Q379,#REF!,0)),"")</f>
        <v/>
      </c>
      <c r="Z379" s="46" t="str">
        <f t="array" ref="Z379">IFERROR(INDEX(#REF!,MATCH($Q379,#REF!,0)),"")</f>
        <v/>
      </c>
      <c r="AA379" s="46" t="e">
        <f t="shared" si="9"/>
        <v>#VALUE!</v>
      </c>
      <c r="AB379" s="44"/>
      <c r="AC379" s="44"/>
    </row>
    <row r="380" spans="1:29" ht="15.75" hidden="1" customHeight="1">
      <c r="A380" s="184"/>
      <c r="B380" s="184" t="s">
        <v>169</v>
      </c>
      <c r="C380" s="185" t="s">
        <v>1517</v>
      </c>
      <c r="D380" s="186" t="s">
        <v>53</v>
      </c>
      <c r="E380" s="186">
        <v>1</v>
      </c>
      <c r="F380" s="187">
        <v>8100</v>
      </c>
      <c r="G380" s="188" t="s">
        <v>54</v>
      </c>
      <c r="H380" s="189">
        <v>46204</v>
      </c>
      <c r="I380" s="190" t="s">
        <v>101</v>
      </c>
      <c r="J380" s="190" t="s">
        <v>56</v>
      </c>
      <c r="K380" s="190" t="s">
        <v>858</v>
      </c>
      <c r="L380" s="190" t="s">
        <v>91</v>
      </c>
      <c r="M380" s="191" t="s">
        <v>2451</v>
      </c>
      <c r="N380" s="192" t="s">
        <v>951</v>
      </c>
      <c r="O380" s="56" t="s">
        <v>60</v>
      </c>
      <c r="P380" s="56"/>
      <c r="Q380" s="56"/>
      <c r="R380" s="57" t="str">
        <f t="array" ref="R380">IFERROR(INDEX('BANCO DE DADOS'!$C$3:$C1631,MATCH(C380,'BANCO DE DADOS'!$B$3:$B1631,0),0),"")</f>
        <v>DAL - AR CONDICIONADO</v>
      </c>
      <c r="S380" s="57" t="str">
        <f t="array" ref="S380">IFERROR(INDEX('BANCO DE DADOS'!$D$3:$D1631,MATCH(C380,'BANCO DE DADOS'!$B$3:$B1631,0),0),"")</f>
        <v>COMPRA DE EQUIPAMENTOS DE CLIMATIZAÇÃO</v>
      </c>
      <c r="T380" s="56"/>
      <c r="U380" s="56"/>
      <c r="V380" s="57" t="str">
        <f t="array" ref="V380">IFERROR(INDEX(#REF!,MATCH($Q380,#REF!,0)),"")</f>
        <v/>
      </c>
      <c r="W380" s="57" t="str">
        <f t="array" ref="W380">IFERROR(INDEX(#REF!,MATCH($Q380,#REF!,0)),"")</f>
        <v/>
      </c>
      <c r="X380" s="58" t="str">
        <f t="array" ref="X380">IFERROR(INDEX(#REF!,MATCH($Q380,#REF!,0)),"")</f>
        <v/>
      </c>
      <c r="Y380" s="58" t="str">
        <f t="array" ref="Y380">IFERROR(INDEX(#REF!,MATCH($Q380,#REF!,0)),"")</f>
        <v/>
      </c>
      <c r="Z380" s="58" t="str">
        <f t="array" ref="Z380">IFERROR(INDEX(#REF!,MATCH($Q380,#REF!,0)),"")</f>
        <v/>
      </c>
      <c r="AA380" s="58" t="e">
        <f t="shared" si="9"/>
        <v>#VALUE!</v>
      </c>
      <c r="AB380" s="56" t="s">
        <v>1515</v>
      </c>
      <c r="AC380" s="56"/>
    </row>
    <row r="381" spans="1:29" ht="15.75" hidden="1" customHeight="1">
      <c r="A381" s="35"/>
      <c r="B381" s="35" t="s">
        <v>51</v>
      </c>
      <c r="C381" s="36" t="s">
        <v>1162</v>
      </c>
      <c r="D381" s="37" t="s">
        <v>53</v>
      </c>
      <c r="E381" s="37">
        <v>8</v>
      </c>
      <c r="F381" s="38">
        <v>8064</v>
      </c>
      <c r="G381" s="39" t="s">
        <v>54</v>
      </c>
      <c r="H381" s="40">
        <v>46204</v>
      </c>
      <c r="I381" s="41" t="s">
        <v>55</v>
      </c>
      <c r="J381" s="41" t="s">
        <v>56</v>
      </c>
      <c r="K381" s="41" t="s">
        <v>164</v>
      </c>
      <c r="L381" s="41" t="s">
        <v>91</v>
      </c>
      <c r="M381" s="42" t="s">
        <v>2517</v>
      </c>
      <c r="N381" s="44" t="s">
        <v>884</v>
      </c>
      <c r="O381" s="44" t="s">
        <v>60</v>
      </c>
      <c r="P381" s="44"/>
      <c r="Q381" s="44"/>
      <c r="R381" s="45" t="s">
        <v>228</v>
      </c>
      <c r="S381" s="45" t="s">
        <v>229</v>
      </c>
      <c r="T381" s="44"/>
      <c r="U381" s="44"/>
      <c r="V381" s="45" t="str">
        <f t="array" ref="V381">IFERROR(INDEX(#REF!,MATCH($Q381,#REF!,0)),"")</f>
        <v/>
      </c>
      <c r="W381" s="45" t="str">
        <f t="array" ref="W381">IFERROR(INDEX(#REF!,MATCH($Q381,#REF!,0)),"")</f>
        <v/>
      </c>
      <c r="X381" s="46" t="str">
        <f t="array" ref="X381">IFERROR(INDEX(#REF!,MATCH($Q381,#REF!,0)),"")</f>
        <v/>
      </c>
      <c r="Y381" s="46" t="str">
        <f t="array" ref="Y381">IFERROR(INDEX(#REF!,MATCH($Q381,#REF!,0)),"")</f>
        <v/>
      </c>
      <c r="Z381" s="46" t="str">
        <f t="array" ref="Z381">IFERROR(INDEX(#REF!,MATCH($Q381,#REF!,0)),"")</f>
        <v/>
      </c>
      <c r="AA381" s="46" t="e">
        <f t="shared" si="9"/>
        <v>#VALUE!</v>
      </c>
      <c r="AB381" s="44"/>
      <c r="AC381" s="44"/>
    </row>
    <row r="382" spans="1:29" ht="15.75" hidden="1" customHeight="1">
      <c r="A382" s="47" t="s">
        <v>1776</v>
      </c>
      <c r="B382" s="47" t="s">
        <v>51</v>
      </c>
      <c r="C382" s="60" t="s">
        <v>2594</v>
      </c>
      <c r="D382" s="49" t="s">
        <v>53</v>
      </c>
      <c r="E382" s="49">
        <v>30</v>
      </c>
      <c r="F382" s="50">
        <v>5400</v>
      </c>
      <c r="G382" s="51" t="s">
        <v>54</v>
      </c>
      <c r="H382" s="52">
        <v>46204</v>
      </c>
      <c r="I382" s="53" t="s">
        <v>55</v>
      </c>
      <c r="J382" s="53" t="s">
        <v>56</v>
      </c>
      <c r="K382" s="53" t="s">
        <v>164</v>
      </c>
      <c r="L382" s="53" t="s">
        <v>91</v>
      </c>
      <c r="M382" s="54" t="s">
        <v>2517</v>
      </c>
      <c r="N382" s="56" t="s">
        <v>951</v>
      </c>
      <c r="O382" s="56" t="s">
        <v>2452</v>
      </c>
      <c r="P382" s="56"/>
      <c r="Q382" s="56"/>
      <c r="R382" s="57"/>
      <c r="S382" s="57" t="s">
        <v>2595</v>
      </c>
      <c r="T382" s="56"/>
      <c r="U382" s="56"/>
      <c r="V382" s="57" t="str">
        <f t="array" ref="V382">IFERROR(INDEX(#REF!,MATCH($Q382,#REF!,0)),"")</f>
        <v/>
      </c>
      <c r="W382" s="57" t="str">
        <f t="array" ref="W382">IFERROR(INDEX(#REF!,MATCH($Q382,#REF!,0)),"")</f>
        <v/>
      </c>
      <c r="X382" s="58" t="str">
        <f t="array" ref="X382">IFERROR(INDEX(#REF!,MATCH($Q382,#REF!,0)),"")</f>
        <v/>
      </c>
      <c r="Y382" s="58" t="str">
        <f t="array" ref="Y382">IFERROR(INDEX(#REF!,MATCH($Q382,#REF!,0)),"")</f>
        <v/>
      </c>
      <c r="Z382" s="58" t="str">
        <f t="array" ref="Z382">IFERROR(INDEX(#REF!,MATCH($Q382,#REF!,0)),"")</f>
        <v/>
      </c>
      <c r="AA382" s="58" t="e">
        <f t="shared" si="9"/>
        <v>#VALUE!</v>
      </c>
      <c r="AB382" s="56"/>
      <c r="AC382" s="56"/>
    </row>
    <row r="383" spans="1:29" ht="15.75" hidden="1" customHeight="1">
      <c r="A383" s="35" t="s">
        <v>552</v>
      </c>
      <c r="B383" s="35" t="s">
        <v>1049</v>
      </c>
      <c r="C383" s="36" t="s">
        <v>1832</v>
      </c>
      <c r="D383" s="37" t="s">
        <v>53</v>
      </c>
      <c r="E383" s="37">
        <v>50</v>
      </c>
      <c r="F383" s="38">
        <v>8049.5</v>
      </c>
      <c r="G383" s="39" t="s">
        <v>54</v>
      </c>
      <c r="H383" s="40">
        <v>46204</v>
      </c>
      <c r="I383" s="41" t="s">
        <v>55</v>
      </c>
      <c r="J383" s="41" t="s">
        <v>56</v>
      </c>
      <c r="K383" s="41" t="s">
        <v>164</v>
      </c>
      <c r="L383" s="41" t="s">
        <v>58</v>
      </c>
      <c r="M383" s="42" t="s">
        <v>2486</v>
      </c>
      <c r="N383" s="44" t="s">
        <v>951</v>
      </c>
      <c r="O383" s="44" t="s">
        <v>60</v>
      </c>
      <c r="P383" s="44"/>
      <c r="Q383" s="44"/>
      <c r="R383" s="45" t="s">
        <v>1779</v>
      </c>
      <c r="S383" s="45" t="s">
        <v>1833</v>
      </c>
      <c r="T383" s="44"/>
      <c r="U383" s="44"/>
      <c r="V383" s="45" t="str">
        <f t="array" ref="V383">IFERROR(INDEX(#REF!,MATCH($Q383,#REF!,0)),"")</f>
        <v/>
      </c>
      <c r="W383" s="45" t="str">
        <f t="array" ref="W383">IFERROR(INDEX(#REF!,MATCH($Q383,#REF!,0)),"")</f>
        <v/>
      </c>
      <c r="X383" s="46" t="str">
        <f t="array" ref="X383">IFERROR(INDEX(#REF!,MATCH($Q383,#REF!,0)),"")</f>
        <v/>
      </c>
      <c r="Y383" s="46" t="str">
        <f t="array" ref="Y383">IFERROR(INDEX(#REF!,MATCH($Q383,#REF!,0)),"")</f>
        <v/>
      </c>
      <c r="Z383" s="46" t="str">
        <f t="array" ref="Z383">IFERROR(INDEX(#REF!,MATCH($Q383,#REF!,0)),"")</f>
        <v/>
      </c>
      <c r="AA383" s="46" t="e">
        <f t="shared" si="9"/>
        <v>#VALUE!</v>
      </c>
      <c r="AB383" s="44"/>
      <c r="AC383" s="44"/>
    </row>
    <row r="384" spans="1:29" ht="15.75" hidden="1" customHeight="1">
      <c r="A384" s="47" t="s">
        <v>2745</v>
      </c>
      <c r="B384" s="47" t="s">
        <v>283</v>
      </c>
      <c r="C384" s="60" t="s">
        <v>238</v>
      </c>
      <c r="D384" s="49" t="s">
        <v>53</v>
      </c>
      <c r="E384" s="49">
        <v>20</v>
      </c>
      <c r="F384" s="50">
        <v>8000</v>
      </c>
      <c r="G384" s="51" t="s">
        <v>54</v>
      </c>
      <c r="H384" s="52">
        <v>46204</v>
      </c>
      <c r="I384" s="53" t="s">
        <v>55</v>
      </c>
      <c r="J384" s="53" t="s">
        <v>56</v>
      </c>
      <c r="K384" s="53" t="s">
        <v>164</v>
      </c>
      <c r="L384" s="53" t="s">
        <v>58</v>
      </c>
      <c r="M384" s="54" t="s">
        <v>109</v>
      </c>
      <c r="N384" s="56" t="s">
        <v>21</v>
      </c>
      <c r="O384" s="56" t="s">
        <v>60</v>
      </c>
      <c r="P384" s="56"/>
      <c r="Q384" s="56"/>
      <c r="R384" s="57"/>
      <c r="S384" s="57" t="s">
        <v>239</v>
      </c>
      <c r="T384" s="56"/>
      <c r="U384" s="56"/>
      <c r="V384" s="57" t="str">
        <f t="array" ref="V384">IFERROR(INDEX(#REF!,MATCH($Q384,#REF!,0)),"")</f>
        <v/>
      </c>
      <c r="W384" s="57" t="str">
        <f t="array" ref="W384">IFERROR(INDEX(#REF!,MATCH($Q384,#REF!,0)),"")</f>
        <v/>
      </c>
      <c r="X384" s="58" t="str">
        <f t="array" ref="X384">IFERROR(INDEX(#REF!,MATCH($Q384,#REF!,0)),"")</f>
        <v/>
      </c>
      <c r="Y384" s="58" t="str">
        <f t="array" ref="Y384">IFERROR(INDEX(#REF!,MATCH($Q384,#REF!,0)),"")</f>
        <v/>
      </c>
      <c r="Z384" s="58" t="str">
        <f t="array" ref="Z384">IFERROR(INDEX(#REF!,MATCH($Q384,#REF!,0)),"")</f>
        <v/>
      </c>
      <c r="AA384" s="58" t="e">
        <f t="shared" si="9"/>
        <v>#VALUE!</v>
      </c>
      <c r="AB384" s="56"/>
      <c r="AC384" s="56"/>
    </row>
    <row r="385" spans="1:29" ht="15.75" hidden="1" customHeight="1">
      <c r="A385" s="35" t="s">
        <v>324</v>
      </c>
      <c r="B385" s="35" t="s">
        <v>1049</v>
      </c>
      <c r="C385" s="36" t="s">
        <v>1835</v>
      </c>
      <c r="D385" s="37" t="s">
        <v>53</v>
      </c>
      <c r="E385" s="37">
        <v>500</v>
      </c>
      <c r="F385" s="38">
        <v>8000</v>
      </c>
      <c r="G385" s="39" t="s">
        <v>54</v>
      </c>
      <c r="H385" s="40">
        <v>46204</v>
      </c>
      <c r="I385" s="41" t="s">
        <v>55</v>
      </c>
      <c r="J385" s="41" t="s">
        <v>56</v>
      </c>
      <c r="K385" s="41" t="s">
        <v>164</v>
      </c>
      <c r="L385" s="41" t="s">
        <v>58</v>
      </c>
      <c r="M385" s="42" t="s">
        <v>2517</v>
      </c>
      <c r="N385" s="44" t="s">
        <v>951</v>
      </c>
      <c r="O385" s="44" t="s">
        <v>60</v>
      </c>
      <c r="P385" s="44"/>
      <c r="Q385" s="44"/>
      <c r="R385" s="45" t="s">
        <v>476</v>
      </c>
      <c r="S385" s="45" t="s">
        <v>477</v>
      </c>
      <c r="T385" s="44"/>
      <c r="U385" s="44"/>
      <c r="V385" s="45" t="str">
        <f t="array" ref="V385">IFERROR(INDEX(#REF!,MATCH($Q385,#REF!,0)),"")</f>
        <v/>
      </c>
      <c r="W385" s="45" t="str">
        <f t="array" ref="W385">IFERROR(INDEX(#REF!,MATCH($Q385,#REF!,0)),"")</f>
        <v/>
      </c>
      <c r="X385" s="46" t="str">
        <f t="array" ref="X385">IFERROR(INDEX(#REF!,MATCH($Q385,#REF!,0)),"")</f>
        <v/>
      </c>
      <c r="Y385" s="46" t="str">
        <f t="array" ref="Y385">IFERROR(INDEX(#REF!,MATCH($Q385,#REF!,0)),"")</f>
        <v/>
      </c>
      <c r="Z385" s="46" t="str">
        <f t="array" ref="Z385">IFERROR(INDEX(#REF!,MATCH($Q385,#REF!,0)),"")</f>
        <v/>
      </c>
      <c r="AA385" s="46" t="e">
        <f t="shared" si="9"/>
        <v>#VALUE!</v>
      </c>
      <c r="AB385" s="44"/>
      <c r="AC385" s="44"/>
    </row>
    <row r="386" spans="1:29" ht="15.75" hidden="1" customHeight="1">
      <c r="A386" s="47"/>
      <c r="B386" s="47" t="s">
        <v>51</v>
      </c>
      <c r="C386" s="60" t="s">
        <v>1164</v>
      </c>
      <c r="D386" s="49" t="s">
        <v>583</v>
      </c>
      <c r="E386" s="49">
        <v>4</v>
      </c>
      <c r="F386" s="50">
        <v>8000</v>
      </c>
      <c r="G386" s="51" t="s">
        <v>54</v>
      </c>
      <c r="H386" s="52">
        <v>46204</v>
      </c>
      <c r="I386" s="53" t="s">
        <v>55</v>
      </c>
      <c r="J386" s="53" t="s">
        <v>56</v>
      </c>
      <c r="K386" s="53" t="s">
        <v>164</v>
      </c>
      <c r="L386" s="53" t="s">
        <v>91</v>
      </c>
      <c r="M386" s="54" t="s">
        <v>2534</v>
      </c>
      <c r="N386" s="56" t="s">
        <v>884</v>
      </c>
      <c r="O386" s="56" t="s">
        <v>60</v>
      </c>
      <c r="P386" s="56"/>
      <c r="Q386" s="56"/>
      <c r="R386" s="57"/>
      <c r="S386" s="57" t="s">
        <v>446</v>
      </c>
      <c r="T386" s="56"/>
      <c r="U386" s="56"/>
      <c r="V386" s="57" t="str">
        <f t="array" ref="V386">IFERROR(INDEX(#REF!,MATCH($Q386,#REF!,0)),"")</f>
        <v/>
      </c>
      <c r="W386" s="57" t="str">
        <f t="array" ref="W386">IFERROR(INDEX(#REF!,MATCH($Q386,#REF!,0)),"")</f>
        <v/>
      </c>
      <c r="X386" s="58" t="str">
        <f t="array" ref="X386">IFERROR(INDEX(#REF!,MATCH($Q386,#REF!,0)),"")</f>
        <v/>
      </c>
      <c r="Y386" s="58" t="str">
        <f t="array" ref="Y386">IFERROR(INDEX(#REF!,MATCH($Q386,#REF!,0)),"")</f>
        <v/>
      </c>
      <c r="Z386" s="58" t="str">
        <f t="array" ref="Z386">IFERROR(INDEX(#REF!,MATCH($Q386,#REF!,0)),"")</f>
        <v/>
      </c>
      <c r="AA386" s="58" t="e">
        <f t="shared" si="9"/>
        <v>#VALUE!</v>
      </c>
      <c r="AB386" s="56"/>
      <c r="AC386" s="56"/>
    </row>
    <row r="387" spans="1:29" ht="15.75" hidden="1" customHeight="1">
      <c r="A387" s="35" t="s">
        <v>1538</v>
      </c>
      <c r="B387" s="35" t="s">
        <v>169</v>
      </c>
      <c r="C387" s="36" t="s">
        <v>2592</v>
      </c>
      <c r="D387" s="37" t="s">
        <v>53</v>
      </c>
      <c r="E387" s="37">
        <v>1</v>
      </c>
      <c r="F387" s="38">
        <v>5300</v>
      </c>
      <c r="G387" s="39" t="s">
        <v>54</v>
      </c>
      <c r="H387" s="40">
        <v>46204</v>
      </c>
      <c r="I387" s="41" t="s">
        <v>55</v>
      </c>
      <c r="J387" s="41" t="s">
        <v>56</v>
      </c>
      <c r="K387" s="41" t="s">
        <v>164</v>
      </c>
      <c r="L387" s="41" t="s">
        <v>91</v>
      </c>
      <c r="M387" s="42" t="s">
        <v>148</v>
      </c>
      <c r="N387" s="44" t="s">
        <v>951</v>
      </c>
      <c r="O387" s="44" t="s">
        <v>2452</v>
      </c>
      <c r="P387" s="44"/>
      <c r="Q387" s="45"/>
      <c r="R387" s="45"/>
      <c r="S387" s="45" t="s">
        <v>342</v>
      </c>
      <c r="T387" s="44"/>
      <c r="U387" s="44"/>
      <c r="V387" s="45" t="str">
        <f t="array" ref="V387">IFERROR(INDEX(#REF!,MATCH($Q387,#REF!,0)),"")</f>
        <v/>
      </c>
      <c r="W387" s="45" t="str">
        <f t="array" ref="W387">IFERROR(INDEX(#REF!,MATCH($Q387,#REF!,0)),"")</f>
        <v/>
      </c>
      <c r="X387" s="46" t="str">
        <f t="array" ref="X387">IFERROR(INDEX(#REF!,MATCH($Q387,#REF!,0)),"")</f>
        <v/>
      </c>
      <c r="Y387" s="46" t="str">
        <f t="array" ref="Y387">IFERROR(INDEX(#REF!,MATCH($Q387,#REF!,0)),"")</f>
        <v/>
      </c>
      <c r="Z387" s="46" t="str">
        <f t="array" ref="Z387">IFERROR(INDEX(#REF!,MATCH($Q387,#REF!,0)),"")</f>
        <v/>
      </c>
      <c r="AA387" s="46" t="e">
        <f t="shared" si="9"/>
        <v>#VALUE!</v>
      </c>
      <c r="AB387" s="44"/>
      <c r="AC387" s="44"/>
    </row>
    <row r="388" spans="1:29" ht="15.75" hidden="1" customHeight="1">
      <c r="A388" s="47" t="s">
        <v>1541</v>
      </c>
      <c r="B388" s="47" t="s">
        <v>242</v>
      </c>
      <c r="C388" s="60" t="s">
        <v>2592</v>
      </c>
      <c r="D388" s="49" t="s">
        <v>53</v>
      </c>
      <c r="E388" s="49">
        <v>1</v>
      </c>
      <c r="F388" s="50">
        <v>5300</v>
      </c>
      <c r="G388" s="51" t="s">
        <v>54</v>
      </c>
      <c r="H388" s="52">
        <v>46204</v>
      </c>
      <c r="I388" s="53" t="s">
        <v>55</v>
      </c>
      <c r="J388" s="53" t="s">
        <v>56</v>
      </c>
      <c r="K388" s="53" t="s">
        <v>164</v>
      </c>
      <c r="L388" s="53" t="s">
        <v>91</v>
      </c>
      <c r="M388" s="54" t="s">
        <v>148</v>
      </c>
      <c r="N388" s="56" t="s">
        <v>951</v>
      </c>
      <c r="O388" s="56" t="s">
        <v>2452</v>
      </c>
      <c r="P388" s="56"/>
      <c r="Q388" s="57"/>
      <c r="R388" s="57"/>
      <c r="S388" s="57" t="s">
        <v>342</v>
      </c>
      <c r="T388" s="56"/>
      <c r="U388" s="56"/>
      <c r="V388" s="57" t="str">
        <f t="array" ref="V388">IFERROR(INDEX(#REF!,MATCH($Q388,#REF!,0)),"")</f>
        <v/>
      </c>
      <c r="W388" s="57" t="str">
        <f t="array" ref="W388">IFERROR(INDEX(#REF!,MATCH($Q388,#REF!,0)),"")</f>
        <v/>
      </c>
      <c r="X388" s="58" t="str">
        <f t="array" ref="X388">IFERROR(INDEX(#REF!,MATCH($Q388,#REF!,0)),"")</f>
        <v/>
      </c>
      <c r="Y388" s="58" t="str">
        <f t="array" ref="Y388">IFERROR(INDEX(#REF!,MATCH($Q388,#REF!,0)),"")</f>
        <v/>
      </c>
      <c r="Z388" s="58" t="str">
        <f t="array" ref="Z388">IFERROR(INDEX(#REF!,MATCH($Q388,#REF!,0)),"")</f>
        <v/>
      </c>
      <c r="AA388" s="58" t="e">
        <f t="shared" si="9"/>
        <v>#VALUE!</v>
      </c>
      <c r="AB388" s="56"/>
      <c r="AC388" s="56"/>
    </row>
    <row r="389" spans="1:29" ht="15.75" hidden="1" customHeight="1">
      <c r="A389" s="35"/>
      <c r="B389" s="35" t="s">
        <v>51</v>
      </c>
      <c r="C389" s="36" t="s">
        <v>1166</v>
      </c>
      <c r="D389" s="37" t="s">
        <v>53</v>
      </c>
      <c r="E389" s="37">
        <v>5</v>
      </c>
      <c r="F389" s="38">
        <v>8000</v>
      </c>
      <c r="G389" s="39" t="s">
        <v>54</v>
      </c>
      <c r="H389" s="40">
        <v>46204</v>
      </c>
      <c r="I389" s="41" t="s">
        <v>55</v>
      </c>
      <c r="J389" s="41" t="s">
        <v>56</v>
      </c>
      <c r="K389" s="41" t="s">
        <v>164</v>
      </c>
      <c r="L389" s="41" t="s">
        <v>91</v>
      </c>
      <c r="M389" s="42" t="s">
        <v>2498</v>
      </c>
      <c r="N389" s="44" t="s">
        <v>884</v>
      </c>
      <c r="O389" s="44" t="s">
        <v>60</v>
      </c>
      <c r="P389" s="44"/>
      <c r="Q389" s="44"/>
      <c r="R389" s="45"/>
      <c r="S389" s="45" t="s">
        <v>1167</v>
      </c>
      <c r="T389" s="44"/>
      <c r="U389" s="44"/>
      <c r="V389" s="45" t="str">
        <f t="array" ref="V389">IFERROR(INDEX(#REF!,MATCH($Q389,#REF!,0)),"")</f>
        <v/>
      </c>
      <c r="W389" s="45" t="str">
        <f t="array" ref="W389">IFERROR(INDEX(#REF!,MATCH($Q389,#REF!,0)),"")</f>
        <v/>
      </c>
      <c r="X389" s="46" t="str">
        <f t="array" ref="X389">IFERROR(INDEX(#REF!,MATCH($Q389,#REF!,0)),"")</f>
        <v/>
      </c>
      <c r="Y389" s="46" t="str">
        <f t="array" ref="Y389">IFERROR(INDEX(#REF!,MATCH($Q389,#REF!,0)),"")</f>
        <v/>
      </c>
      <c r="Z389" s="46" t="str">
        <f t="array" ref="Z389">IFERROR(INDEX(#REF!,MATCH($Q389,#REF!,0)),"")</f>
        <v/>
      </c>
      <c r="AA389" s="46" t="e">
        <f t="shared" si="9"/>
        <v>#VALUE!</v>
      </c>
      <c r="AB389" s="44"/>
      <c r="AC389" s="44"/>
    </row>
    <row r="390" spans="1:29" ht="15.75" hidden="1" customHeight="1">
      <c r="A390" s="47" t="s">
        <v>2746</v>
      </c>
      <c r="B390" s="47" t="s">
        <v>254</v>
      </c>
      <c r="C390" s="60" t="s">
        <v>285</v>
      </c>
      <c r="D390" s="49" t="s">
        <v>53</v>
      </c>
      <c r="E390" s="49">
        <v>6</v>
      </c>
      <c r="F390" s="50">
        <v>7800</v>
      </c>
      <c r="G390" s="51" t="s">
        <v>54</v>
      </c>
      <c r="H390" s="52">
        <v>46204</v>
      </c>
      <c r="I390" s="53" t="s">
        <v>55</v>
      </c>
      <c r="J390" s="53" t="s">
        <v>56</v>
      </c>
      <c r="K390" s="53" t="s">
        <v>164</v>
      </c>
      <c r="L390" s="53" t="s">
        <v>58</v>
      </c>
      <c r="M390" s="54" t="s">
        <v>2498</v>
      </c>
      <c r="N390" s="56" t="s">
        <v>21</v>
      </c>
      <c r="O390" s="56" t="s">
        <v>60</v>
      </c>
      <c r="P390" s="56"/>
      <c r="Q390" s="56"/>
      <c r="R390" s="57"/>
      <c r="S390" s="57" t="s">
        <v>229</v>
      </c>
      <c r="T390" s="56"/>
      <c r="U390" s="56"/>
      <c r="V390" s="57" t="str">
        <f t="array" ref="V390">IFERROR(INDEX(#REF!,MATCH($Q390,#REF!,0)),"")</f>
        <v/>
      </c>
      <c r="W390" s="57" t="str">
        <f t="array" ref="W390">IFERROR(INDEX(#REF!,MATCH($Q390,#REF!,0)),"")</f>
        <v/>
      </c>
      <c r="X390" s="58" t="str">
        <f t="array" ref="X390">IFERROR(INDEX(#REF!,MATCH($Q390,#REF!,0)),"")</f>
        <v/>
      </c>
      <c r="Y390" s="58" t="str">
        <f t="array" ref="Y390">IFERROR(INDEX(#REF!,MATCH($Q390,#REF!,0)),"")</f>
        <v/>
      </c>
      <c r="Z390" s="58" t="str">
        <f t="array" ref="Z390">IFERROR(INDEX(#REF!,MATCH($Q390,#REF!,0)),"")</f>
        <v/>
      </c>
      <c r="AA390" s="58" t="e">
        <f t="shared" si="9"/>
        <v>#VALUE!</v>
      </c>
      <c r="AB390" s="56"/>
      <c r="AC390" s="56"/>
    </row>
    <row r="391" spans="1:29" ht="15.75" hidden="1" customHeight="1">
      <c r="A391" s="35" t="s">
        <v>731</v>
      </c>
      <c r="B391" s="35" t="s">
        <v>1049</v>
      </c>
      <c r="C391" s="36" t="s">
        <v>1837</v>
      </c>
      <c r="D391" s="37" t="s">
        <v>53</v>
      </c>
      <c r="E391" s="37">
        <v>300</v>
      </c>
      <c r="F391" s="38">
        <v>7800</v>
      </c>
      <c r="G391" s="39" t="s">
        <v>54</v>
      </c>
      <c r="H391" s="40">
        <v>46204</v>
      </c>
      <c r="I391" s="41" t="s">
        <v>55</v>
      </c>
      <c r="J391" s="41" t="s">
        <v>56</v>
      </c>
      <c r="K391" s="41" t="s">
        <v>164</v>
      </c>
      <c r="L391" s="41" t="s">
        <v>58</v>
      </c>
      <c r="M391" s="42" t="s">
        <v>1838</v>
      </c>
      <c r="N391" s="44" t="s">
        <v>951</v>
      </c>
      <c r="O391" s="44" t="s">
        <v>60</v>
      </c>
      <c r="P391" s="44"/>
      <c r="Q391" s="44"/>
      <c r="R391" s="45" t="s">
        <v>158</v>
      </c>
      <c r="S391" s="45" t="s">
        <v>515</v>
      </c>
      <c r="T391" s="44"/>
      <c r="U391" s="44"/>
      <c r="V391" s="45" t="str">
        <f t="array" ref="V391">IFERROR(INDEX(#REF!,MATCH($Q391,#REF!,0)),"")</f>
        <v/>
      </c>
      <c r="W391" s="45" t="str">
        <f t="array" ref="W391">IFERROR(INDEX(#REF!,MATCH($Q391,#REF!,0)),"")</f>
        <v/>
      </c>
      <c r="X391" s="46" t="str">
        <f t="array" ref="X391">IFERROR(INDEX(#REF!,MATCH($Q391,#REF!,0)),"")</f>
        <v/>
      </c>
      <c r="Y391" s="46" t="str">
        <f t="array" ref="Y391">IFERROR(INDEX(#REF!,MATCH($Q391,#REF!,0)),"")</f>
        <v/>
      </c>
      <c r="Z391" s="46" t="str">
        <f t="array" ref="Z391">IFERROR(INDEX(#REF!,MATCH($Q391,#REF!,0)),"")</f>
        <v/>
      </c>
      <c r="AA391" s="46" t="e">
        <f t="shared" si="9"/>
        <v>#VALUE!</v>
      </c>
      <c r="AB391" s="44"/>
      <c r="AC391" s="44"/>
    </row>
    <row r="392" spans="1:29" ht="15.75" customHeight="1">
      <c r="A392" s="47"/>
      <c r="B392" s="47" t="s">
        <v>2693</v>
      </c>
      <c r="C392" s="60"/>
      <c r="D392" s="49"/>
      <c r="E392" s="49"/>
      <c r="F392" s="50">
        <v>61363.66</v>
      </c>
      <c r="G392" s="51"/>
      <c r="H392" s="52"/>
      <c r="I392" s="53"/>
      <c r="J392" s="53"/>
      <c r="K392" s="53"/>
      <c r="L392" s="53"/>
      <c r="M392" s="54"/>
      <c r="N392" s="56" t="s">
        <v>21</v>
      </c>
      <c r="O392" s="56"/>
      <c r="P392" s="56"/>
      <c r="Q392" s="56"/>
      <c r="R392" s="57" t="s">
        <v>304</v>
      </c>
      <c r="S392" s="57" t="s">
        <v>305</v>
      </c>
      <c r="T392" s="56"/>
      <c r="U392" s="56"/>
      <c r="V392" s="57" t="str">
        <f t="array" ref="V392">IFERROR(INDEX(#REF!,MATCH($Q392,#REF!,0)),"")</f>
        <v/>
      </c>
      <c r="W392" s="57" t="str">
        <f t="array" ref="W392">IFERROR(INDEX(#REF!,MATCH($Q392,#REF!,0)),"")</f>
        <v/>
      </c>
      <c r="X392" s="58" t="str">
        <f t="array" ref="X392">IFERROR(INDEX(#REF!,MATCH($Q392,#REF!,0)),"")</f>
        <v/>
      </c>
      <c r="Y392" s="58" t="str">
        <f t="array" ref="Y392">IFERROR(INDEX(#REF!,MATCH($Q392,#REF!,0)),"")</f>
        <v/>
      </c>
      <c r="Z392" s="58" t="str">
        <f t="array" ref="Z392">IFERROR(INDEX(#REF!,MATCH($Q392,#REF!,0)),"")</f>
        <v/>
      </c>
      <c r="AA392" s="58" t="e">
        <f t="shared" si="9"/>
        <v>#VALUE!</v>
      </c>
      <c r="AB392" s="56"/>
      <c r="AC392" s="56"/>
    </row>
    <row r="393" spans="1:29" ht="15.75" hidden="1" customHeight="1">
      <c r="A393" s="167"/>
      <c r="B393" s="167" t="s">
        <v>51</v>
      </c>
      <c r="C393" s="168" t="s">
        <v>924</v>
      </c>
      <c r="D393" s="176" t="s">
        <v>53</v>
      </c>
      <c r="E393" s="176">
        <v>3</v>
      </c>
      <c r="F393" s="177">
        <v>7800</v>
      </c>
      <c r="G393" s="178" t="s">
        <v>54</v>
      </c>
      <c r="H393" s="179">
        <v>46204</v>
      </c>
      <c r="I393" s="180" t="s">
        <v>101</v>
      </c>
      <c r="J393" s="180" t="s">
        <v>56</v>
      </c>
      <c r="K393" s="180" t="s">
        <v>858</v>
      </c>
      <c r="L393" s="180" t="s">
        <v>91</v>
      </c>
      <c r="M393" s="181" t="s">
        <v>2451</v>
      </c>
      <c r="N393" s="175" t="s">
        <v>884</v>
      </c>
      <c r="O393" s="44" t="s">
        <v>60</v>
      </c>
      <c r="P393" s="44"/>
      <c r="Q393" s="44"/>
      <c r="R393" s="45">
        <f t="array" ref="R393">IFERROR(INDEX('BANCO DE DADOS'!$C$3:$C1631,MATCH(C393,'BANCO DE DADOS'!$B$3:$B1631,0),0),"")</f>
        <v>0</v>
      </c>
      <c r="S393" s="45" t="str">
        <f t="array" ref="S393">IFERROR(INDEX('BANCO DE DADOS'!$D$3:$D1631,MATCH(C393,'BANCO DE DADOS'!$B$3:$B1631,0),0),"")</f>
        <v>COMPRA DE FERRAMENTAS</v>
      </c>
      <c r="T393" s="44"/>
      <c r="U393" s="44"/>
      <c r="V393" s="45" t="str">
        <f t="array" ref="V393">IFERROR(INDEX(#REF!,MATCH($Q393,#REF!,0)),"")</f>
        <v/>
      </c>
      <c r="W393" s="45" t="str">
        <f t="array" ref="W393">IFERROR(INDEX(#REF!,MATCH($Q393,#REF!,0)),"")</f>
        <v/>
      </c>
      <c r="X393" s="46" t="str">
        <f t="array" ref="X393">IFERROR(INDEX(#REF!,MATCH($Q393,#REF!,0)),"")</f>
        <v/>
      </c>
      <c r="Y393" s="46" t="str">
        <f t="array" ref="Y393">IFERROR(INDEX(#REF!,MATCH($Q393,#REF!,0)),"")</f>
        <v/>
      </c>
      <c r="Z393" s="46" t="str">
        <f t="array" ref="Z393">IFERROR(INDEX(#REF!,MATCH($Q393,#REF!,0)),"")</f>
        <v/>
      </c>
      <c r="AA393" s="46" t="e">
        <f t="shared" si="9"/>
        <v>#VALUE!</v>
      </c>
      <c r="AB393" s="44"/>
      <c r="AC393" s="44"/>
    </row>
    <row r="394" spans="1:29" ht="15.75" hidden="1" customHeight="1">
      <c r="A394" s="47"/>
      <c r="B394" s="47" t="s">
        <v>51</v>
      </c>
      <c r="C394" s="60" t="s">
        <v>1169</v>
      </c>
      <c r="D394" s="49" t="s">
        <v>583</v>
      </c>
      <c r="E394" s="49">
        <v>4</v>
      </c>
      <c r="F394" s="50">
        <v>7680</v>
      </c>
      <c r="G394" s="51" t="s">
        <v>54</v>
      </c>
      <c r="H394" s="52">
        <v>46204</v>
      </c>
      <c r="I394" s="53" t="s">
        <v>55</v>
      </c>
      <c r="J394" s="53" t="s">
        <v>56</v>
      </c>
      <c r="K394" s="53" t="s">
        <v>164</v>
      </c>
      <c r="L394" s="53" t="s">
        <v>91</v>
      </c>
      <c r="M394" s="54" t="s">
        <v>73</v>
      </c>
      <c r="N394" s="56" t="s">
        <v>884</v>
      </c>
      <c r="O394" s="56" t="s">
        <v>60</v>
      </c>
      <c r="P394" s="56"/>
      <c r="Q394" s="56"/>
      <c r="R394" s="57"/>
      <c r="S394" s="57" t="s">
        <v>1170</v>
      </c>
      <c r="T394" s="56"/>
      <c r="U394" s="56"/>
      <c r="V394" s="57" t="str">
        <f t="array" ref="V394">IFERROR(INDEX(#REF!,MATCH($Q394,#REF!,0)),"")</f>
        <v/>
      </c>
      <c r="W394" s="57" t="str">
        <f t="array" ref="W394">IFERROR(INDEX(#REF!,MATCH($Q394,#REF!,0)),"")</f>
        <v/>
      </c>
      <c r="X394" s="58" t="str">
        <f t="array" ref="X394">IFERROR(INDEX(#REF!,MATCH($Q394,#REF!,0)),"")</f>
        <v/>
      </c>
      <c r="Y394" s="58" t="str">
        <f t="array" ref="Y394">IFERROR(INDEX(#REF!,MATCH($Q394,#REF!,0)),"")</f>
        <v/>
      </c>
      <c r="Z394" s="58" t="str">
        <f t="array" ref="Z394">IFERROR(INDEX(#REF!,MATCH($Q394,#REF!,0)),"")</f>
        <v/>
      </c>
      <c r="AA394" s="58" t="e">
        <f t="shared" si="9"/>
        <v>#VALUE!</v>
      </c>
      <c r="AB394" s="56"/>
      <c r="AC394" s="56"/>
    </row>
    <row r="395" spans="1:29" ht="15.75" hidden="1" customHeight="1">
      <c r="A395" s="35"/>
      <c r="B395" s="35" t="s">
        <v>51</v>
      </c>
      <c r="C395" s="36" t="s">
        <v>1172</v>
      </c>
      <c r="D395" s="37" t="s">
        <v>53</v>
      </c>
      <c r="E395" s="37">
        <v>12</v>
      </c>
      <c r="F395" s="38">
        <v>7603.2</v>
      </c>
      <c r="G395" s="39" t="s">
        <v>54</v>
      </c>
      <c r="H395" s="40">
        <v>46204</v>
      </c>
      <c r="I395" s="41" t="s">
        <v>55</v>
      </c>
      <c r="J395" s="41" t="s">
        <v>56</v>
      </c>
      <c r="K395" s="41" t="s">
        <v>164</v>
      </c>
      <c r="L395" s="41" t="s">
        <v>91</v>
      </c>
      <c r="M395" s="42" t="s">
        <v>148</v>
      </c>
      <c r="N395" s="44" t="s">
        <v>884</v>
      </c>
      <c r="O395" s="44" t="s">
        <v>60</v>
      </c>
      <c r="P395" s="44"/>
      <c r="Q395" s="44"/>
      <c r="R395" s="45">
        <f t="array" ref="R395">IFERROR(INDEX('BANCO DE DADOS'!$C$3:$C1631,MATCH(C395,'BANCO DE DADOS'!$B$3:$B1631,0),0),"")</f>
        <v>0</v>
      </c>
      <c r="S395" s="45" t="s">
        <v>229</v>
      </c>
      <c r="T395" s="44"/>
      <c r="U395" s="44"/>
      <c r="V395" s="45" t="str">
        <f t="array" ref="V395">IFERROR(INDEX(#REF!,MATCH($Q395,#REF!,0)),"")</f>
        <v/>
      </c>
      <c r="W395" s="45" t="str">
        <f t="array" ref="W395">IFERROR(INDEX(#REF!,MATCH($Q395,#REF!,0)),"")</f>
        <v/>
      </c>
      <c r="X395" s="46" t="str">
        <f t="array" ref="X395">IFERROR(INDEX(#REF!,MATCH($Q395,#REF!,0)),"")</f>
        <v/>
      </c>
      <c r="Y395" s="46" t="str">
        <f t="array" ref="Y395">IFERROR(INDEX(#REF!,MATCH($Q395,#REF!,0)),"")</f>
        <v/>
      </c>
      <c r="Z395" s="46" t="str">
        <f t="array" ref="Z395">IFERROR(INDEX(#REF!,MATCH($Q395,#REF!,0)),"")</f>
        <v/>
      </c>
      <c r="AA395" s="46" t="e">
        <f t="shared" si="9"/>
        <v>#VALUE!</v>
      </c>
      <c r="AB395" s="44"/>
      <c r="AC395" s="44"/>
    </row>
    <row r="396" spans="1:29" ht="15.75" hidden="1" customHeight="1">
      <c r="A396" s="47" t="s">
        <v>627</v>
      </c>
      <c r="B396" s="47" t="s">
        <v>1049</v>
      </c>
      <c r="C396" s="60" t="s">
        <v>1840</v>
      </c>
      <c r="D396" s="49" t="s">
        <v>53</v>
      </c>
      <c r="E396" s="49">
        <v>2000</v>
      </c>
      <c r="F396" s="50">
        <v>7600</v>
      </c>
      <c r="G396" s="51" t="s">
        <v>54</v>
      </c>
      <c r="H396" s="52">
        <v>46204</v>
      </c>
      <c r="I396" s="53" t="s">
        <v>55</v>
      </c>
      <c r="J396" s="53" t="s">
        <v>56</v>
      </c>
      <c r="K396" s="53" t="s">
        <v>164</v>
      </c>
      <c r="L396" s="53" t="s">
        <v>58</v>
      </c>
      <c r="M396" s="54" t="s">
        <v>73</v>
      </c>
      <c r="N396" s="56" t="s">
        <v>951</v>
      </c>
      <c r="O396" s="56" t="s">
        <v>60</v>
      </c>
      <c r="P396" s="56"/>
      <c r="Q396" s="56"/>
      <c r="R396" s="57" t="s">
        <v>562</v>
      </c>
      <c r="S396" s="57" t="s">
        <v>563</v>
      </c>
      <c r="T396" s="56"/>
      <c r="U396" s="56"/>
      <c r="V396" s="57" t="str">
        <f t="array" ref="V396">IFERROR(INDEX(#REF!,MATCH($Q396,#REF!,0)),"")</f>
        <v/>
      </c>
      <c r="W396" s="57" t="str">
        <f t="array" ref="W396">IFERROR(INDEX(#REF!,MATCH($Q396,#REF!,0)),"")</f>
        <v/>
      </c>
      <c r="X396" s="58" t="str">
        <f t="array" ref="X396">IFERROR(INDEX(#REF!,MATCH($Q396,#REF!,0)),"")</f>
        <v/>
      </c>
      <c r="Y396" s="58" t="str">
        <f t="array" ref="Y396">IFERROR(INDEX(#REF!,MATCH($Q396,#REF!,0)),"")</f>
        <v/>
      </c>
      <c r="Z396" s="58" t="str">
        <f t="array" ref="Z396">IFERROR(INDEX(#REF!,MATCH($Q396,#REF!,0)),"")</f>
        <v/>
      </c>
      <c r="AA396" s="58" t="e">
        <f t="shared" si="9"/>
        <v>#VALUE!</v>
      </c>
      <c r="AB396" s="56"/>
      <c r="AC396" s="56"/>
    </row>
    <row r="397" spans="1:29" ht="15.75" hidden="1" customHeight="1">
      <c r="A397" s="35" t="s">
        <v>624</v>
      </c>
      <c r="B397" s="35" t="s">
        <v>1049</v>
      </c>
      <c r="C397" s="36" t="s">
        <v>1842</v>
      </c>
      <c r="D397" s="37" t="s">
        <v>53</v>
      </c>
      <c r="E397" s="37">
        <v>1500</v>
      </c>
      <c r="F397" s="38">
        <v>7500</v>
      </c>
      <c r="G397" s="39" t="s">
        <v>54</v>
      </c>
      <c r="H397" s="40">
        <v>46204</v>
      </c>
      <c r="I397" s="41" t="s">
        <v>55</v>
      </c>
      <c r="J397" s="41" t="s">
        <v>56</v>
      </c>
      <c r="K397" s="41" t="s">
        <v>164</v>
      </c>
      <c r="L397" s="41" t="s">
        <v>58</v>
      </c>
      <c r="M397" s="42" t="s">
        <v>2517</v>
      </c>
      <c r="N397" s="44" t="s">
        <v>951</v>
      </c>
      <c r="O397" s="44" t="s">
        <v>60</v>
      </c>
      <c r="P397" s="44"/>
      <c r="Q397" s="44"/>
      <c r="R397" s="45" t="s">
        <v>562</v>
      </c>
      <c r="S397" s="45" t="s">
        <v>563</v>
      </c>
      <c r="T397" s="44"/>
      <c r="U397" s="44"/>
      <c r="V397" s="45" t="str">
        <f t="array" ref="V397">IFERROR(INDEX(#REF!,MATCH($Q397,#REF!,0)),"")</f>
        <v/>
      </c>
      <c r="W397" s="45" t="str">
        <f t="array" ref="W397">IFERROR(INDEX(#REF!,MATCH($Q397,#REF!,0)),"")</f>
        <v/>
      </c>
      <c r="X397" s="46" t="str">
        <f t="array" ref="X397">IFERROR(INDEX(#REF!,MATCH($Q397,#REF!,0)),"")</f>
        <v/>
      </c>
      <c r="Y397" s="46" t="str">
        <f t="array" ref="Y397">IFERROR(INDEX(#REF!,MATCH($Q397,#REF!,0)),"")</f>
        <v/>
      </c>
      <c r="Z397" s="46" t="str">
        <f t="array" ref="Z397">IFERROR(INDEX(#REF!,MATCH($Q397,#REF!,0)),"")</f>
        <v/>
      </c>
      <c r="AA397" s="46" t="e">
        <f t="shared" si="9"/>
        <v>#VALUE!</v>
      </c>
      <c r="AB397" s="44"/>
      <c r="AC397" s="44"/>
    </row>
    <row r="398" spans="1:29" ht="15.75" hidden="1" customHeight="1">
      <c r="A398" s="184"/>
      <c r="B398" s="184" t="s">
        <v>1049</v>
      </c>
      <c r="C398" s="185" t="s">
        <v>1846</v>
      </c>
      <c r="D398" s="186" t="s">
        <v>53</v>
      </c>
      <c r="E398" s="186">
        <v>10</v>
      </c>
      <c r="F398" s="187">
        <v>7500</v>
      </c>
      <c r="G398" s="188" t="s">
        <v>54</v>
      </c>
      <c r="H398" s="189">
        <v>46266</v>
      </c>
      <c r="I398" s="190" t="s">
        <v>55</v>
      </c>
      <c r="J398" s="190" t="s">
        <v>56</v>
      </c>
      <c r="K398" s="190" t="s">
        <v>164</v>
      </c>
      <c r="L398" s="190" t="s">
        <v>91</v>
      </c>
      <c r="M398" s="191" t="s">
        <v>2451</v>
      </c>
      <c r="N398" s="192" t="s">
        <v>951</v>
      </c>
      <c r="O398" s="56" t="s">
        <v>60</v>
      </c>
      <c r="P398" s="56"/>
      <c r="Q398" s="56"/>
      <c r="R398" s="57" t="str">
        <f t="array" ref="R398">IFERROR(INDEX('BANCO DE DADOS'!$C$3:$C1631,MATCH(C398,'BANCO DE DADOS'!$B$3:$B1631,0),0),"")</f>
        <v>DOP - EPI INCENDIO ESTRUTURAL</v>
      </c>
      <c r="S398" s="57" t="str">
        <f t="array" ref="S398">IFERROR(INDEX('BANCO DE DADOS'!$D$3:$D1631,MATCH(C398,'BANCO DE DADOS'!$B$3:$B1631,0),0),"")</f>
        <v>COMPRA DE EPI PARA ATENDIMENTO A INCENDIO ESTRUTURAL</v>
      </c>
      <c r="T398" s="56"/>
      <c r="U398" s="56"/>
      <c r="V398" s="57" t="str">
        <f t="array" ref="V398">IFERROR(INDEX(#REF!,MATCH($Q398,#REF!,0)),"")</f>
        <v/>
      </c>
      <c r="W398" s="57" t="str">
        <f t="array" ref="W398">IFERROR(INDEX(#REF!,MATCH($Q398,#REF!,0)),"")</f>
        <v/>
      </c>
      <c r="X398" s="58" t="str">
        <f t="array" ref="X398">IFERROR(INDEX(#REF!,MATCH($Q398,#REF!,0)),"")</f>
        <v/>
      </c>
      <c r="Y398" s="58" t="str">
        <f t="array" ref="Y398">IFERROR(INDEX(#REF!,MATCH($Q398,#REF!,0)),"")</f>
        <v/>
      </c>
      <c r="Z398" s="58" t="str">
        <f t="array" ref="Z398">IFERROR(INDEX(#REF!,MATCH($Q398,#REF!,0)),"")</f>
        <v/>
      </c>
      <c r="AA398" s="58" t="e">
        <f t="shared" si="9"/>
        <v>#VALUE!</v>
      </c>
      <c r="AB398" s="56"/>
      <c r="AC398" s="56"/>
    </row>
    <row r="399" spans="1:29" ht="15.75" customHeight="1">
      <c r="A399" s="35"/>
      <c r="B399" s="35" t="s">
        <v>2693</v>
      </c>
      <c r="C399" s="36"/>
      <c r="D399" s="37"/>
      <c r="E399" s="37"/>
      <c r="F399" s="38">
        <v>19090</v>
      </c>
      <c r="G399" s="39"/>
      <c r="H399" s="40"/>
      <c r="I399" s="41"/>
      <c r="J399" s="41"/>
      <c r="K399" s="41"/>
      <c r="L399" s="41"/>
      <c r="M399" s="42"/>
      <c r="N399" s="44" t="s">
        <v>21</v>
      </c>
      <c r="O399" s="44"/>
      <c r="P399" s="44"/>
      <c r="Q399" s="44"/>
      <c r="R399" s="45" t="s">
        <v>158</v>
      </c>
      <c r="S399" s="45" t="s">
        <v>741</v>
      </c>
      <c r="T399" s="44"/>
      <c r="U399" s="44"/>
      <c r="V399" s="45" t="str">
        <f t="array" ref="V399">IFERROR(INDEX(#REF!,MATCH($Q399,#REF!,0)),"")</f>
        <v/>
      </c>
      <c r="W399" s="45" t="str">
        <f t="array" ref="W399">IFERROR(INDEX(#REF!,MATCH($Q399,#REF!,0)),"")</f>
        <v/>
      </c>
      <c r="X399" s="46" t="str">
        <f t="array" ref="X399">IFERROR(INDEX(#REF!,MATCH($Q399,#REF!,0)),"")</f>
        <v/>
      </c>
      <c r="Y399" s="46" t="str">
        <f t="array" ref="Y399">IFERROR(INDEX(#REF!,MATCH($Q399,#REF!,0)),"")</f>
        <v/>
      </c>
      <c r="Z399" s="46" t="str">
        <f t="array" ref="Z399">IFERROR(INDEX(#REF!,MATCH($Q399,#REF!,0)),"")</f>
        <v/>
      </c>
      <c r="AA399" s="46" t="e">
        <f t="shared" si="9"/>
        <v>#VALUE!</v>
      </c>
      <c r="AB399" s="44"/>
      <c r="AC399" s="44"/>
    </row>
    <row r="400" spans="1:29" ht="15.75" hidden="1" customHeight="1">
      <c r="A400" s="47"/>
      <c r="B400" s="47" t="s">
        <v>70</v>
      </c>
      <c r="C400" s="60" t="s">
        <v>1174</v>
      </c>
      <c r="D400" s="49" t="s">
        <v>53</v>
      </c>
      <c r="E400" s="49">
        <v>30</v>
      </c>
      <c r="F400" s="50">
        <v>7500</v>
      </c>
      <c r="G400" s="51" t="s">
        <v>54</v>
      </c>
      <c r="H400" s="52">
        <v>46204</v>
      </c>
      <c r="I400" s="53" t="s">
        <v>55</v>
      </c>
      <c r="J400" s="53" t="s">
        <v>56</v>
      </c>
      <c r="K400" s="53" t="s">
        <v>164</v>
      </c>
      <c r="L400" s="53" t="s">
        <v>91</v>
      </c>
      <c r="M400" s="54" t="s">
        <v>109</v>
      </c>
      <c r="N400" s="56" t="s">
        <v>884</v>
      </c>
      <c r="O400" s="56" t="s">
        <v>60</v>
      </c>
      <c r="P400" s="56"/>
      <c r="Q400" s="56"/>
      <c r="R400" s="57"/>
      <c r="S400" s="57" t="str">
        <f t="array" ref="S400">IFERROR(INDEX('BANCO DE DADOS'!$D$3:$D1631,MATCH(C400,'BANCO DE DADOS'!$B$3:$B1631,0),0),"")</f>
        <v>COMPRA DE EQUIPAMENTOS DE INFORMÁTICA E PERIFÉRICOS</v>
      </c>
      <c r="T400" s="56"/>
      <c r="U400" s="56"/>
      <c r="V400" s="57" t="str">
        <f t="array" ref="V400">IFERROR(INDEX(#REF!,MATCH($Q400,#REF!,0)),"")</f>
        <v/>
      </c>
      <c r="W400" s="57" t="str">
        <f t="array" ref="W400">IFERROR(INDEX(#REF!,MATCH($Q400,#REF!,0)),"")</f>
        <v/>
      </c>
      <c r="X400" s="58" t="str">
        <f t="array" ref="X400">IFERROR(INDEX(#REF!,MATCH($Q400,#REF!,0)),"")</f>
        <v/>
      </c>
      <c r="Y400" s="58" t="str">
        <f t="array" ref="Y400">IFERROR(INDEX(#REF!,MATCH($Q400,#REF!,0)),"")</f>
        <v/>
      </c>
      <c r="Z400" s="58" t="str">
        <f t="array" ref="Z400">IFERROR(INDEX(#REF!,MATCH($Q400,#REF!,0)),"")</f>
        <v/>
      </c>
      <c r="AA400" s="58" t="e">
        <f t="shared" si="9"/>
        <v>#VALUE!</v>
      </c>
      <c r="AB400" s="56"/>
      <c r="AC400" s="56"/>
    </row>
    <row r="401" spans="1:29" ht="15.75" hidden="1" customHeight="1">
      <c r="A401" s="35" t="s">
        <v>2747</v>
      </c>
      <c r="B401" s="35" t="s">
        <v>161</v>
      </c>
      <c r="C401" s="36" t="s">
        <v>287</v>
      </c>
      <c r="D401" s="37" t="s">
        <v>53</v>
      </c>
      <c r="E401" s="37">
        <v>12</v>
      </c>
      <c r="F401" s="38">
        <v>7200</v>
      </c>
      <c r="G401" s="39" t="s">
        <v>54</v>
      </c>
      <c r="H401" s="40">
        <v>46204</v>
      </c>
      <c r="I401" s="41" t="s">
        <v>55</v>
      </c>
      <c r="J401" s="41" t="s">
        <v>56</v>
      </c>
      <c r="K401" s="41" t="s">
        <v>164</v>
      </c>
      <c r="L401" s="41" t="s">
        <v>58</v>
      </c>
      <c r="M401" s="42" t="s">
        <v>2534</v>
      </c>
      <c r="N401" s="44" t="s">
        <v>21</v>
      </c>
      <c r="O401" s="44" t="s">
        <v>60</v>
      </c>
      <c r="P401" s="44"/>
      <c r="Q401" s="44"/>
      <c r="R401" s="45"/>
      <c r="S401" s="45" t="s">
        <v>288</v>
      </c>
      <c r="T401" s="44"/>
      <c r="U401" s="44"/>
      <c r="V401" s="45" t="str">
        <f t="array" ref="V401">IFERROR(INDEX(#REF!,MATCH($Q401,#REF!,0)),"")</f>
        <v/>
      </c>
      <c r="W401" s="45" t="str">
        <f t="array" ref="W401">IFERROR(INDEX(#REF!,MATCH($Q401,#REF!,0)),"")</f>
        <v/>
      </c>
      <c r="X401" s="46" t="str">
        <f t="array" ref="X401">IFERROR(INDEX(#REF!,MATCH($Q401,#REF!,0)),"")</f>
        <v/>
      </c>
      <c r="Y401" s="46" t="str">
        <f t="array" ref="Y401">IFERROR(INDEX(#REF!,MATCH($Q401,#REF!,0)),"")</f>
        <v/>
      </c>
      <c r="Z401" s="46" t="str">
        <f t="array" ref="Z401">IFERROR(INDEX(#REF!,MATCH($Q401,#REF!,0)),"")</f>
        <v/>
      </c>
      <c r="AA401" s="46" t="e">
        <f t="shared" si="9"/>
        <v>#VALUE!</v>
      </c>
      <c r="AB401" s="44"/>
      <c r="AC401" s="44"/>
    </row>
    <row r="402" spans="1:29" ht="15.75" hidden="1" customHeight="1">
      <c r="A402" s="47" t="s">
        <v>2748</v>
      </c>
      <c r="B402" s="47" t="s">
        <v>242</v>
      </c>
      <c r="C402" s="60" t="s">
        <v>259</v>
      </c>
      <c r="D402" s="49" t="s">
        <v>53</v>
      </c>
      <c r="E402" s="49">
        <v>6</v>
      </c>
      <c r="F402" s="50">
        <v>7200</v>
      </c>
      <c r="G402" s="51" t="s">
        <v>54</v>
      </c>
      <c r="H402" s="52">
        <v>46204</v>
      </c>
      <c r="I402" s="53" t="s">
        <v>55</v>
      </c>
      <c r="J402" s="53" t="s">
        <v>56</v>
      </c>
      <c r="K402" s="53" t="s">
        <v>164</v>
      </c>
      <c r="L402" s="53" t="s">
        <v>58</v>
      </c>
      <c r="M402" s="54" t="s">
        <v>148</v>
      </c>
      <c r="N402" s="56" t="s">
        <v>21</v>
      </c>
      <c r="O402" s="56" t="s">
        <v>60</v>
      </c>
      <c r="P402" s="56"/>
      <c r="Q402" s="56"/>
      <c r="R402" s="57">
        <f t="array" ref="R402">IFERROR(INDEX('BANCO DE DADOS'!$C$3:$C1631,MATCH(C402,'BANCO DE DADOS'!$B$3:$B1631,0),0),"")</f>
        <v>0</v>
      </c>
      <c r="S402" s="57" t="s">
        <v>260</v>
      </c>
      <c r="T402" s="56"/>
      <c r="U402" s="56"/>
      <c r="V402" s="57" t="str">
        <f t="array" ref="V402">IFERROR(INDEX(#REF!,MATCH($Q402,#REF!,0)),"")</f>
        <v/>
      </c>
      <c r="W402" s="57" t="str">
        <f t="array" ref="W402">IFERROR(INDEX(#REF!,MATCH($Q402,#REF!,0)),"")</f>
        <v/>
      </c>
      <c r="X402" s="58" t="str">
        <f t="array" ref="X402">IFERROR(INDEX(#REF!,MATCH($Q402,#REF!,0)),"")</f>
        <v/>
      </c>
      <c r="Y402" s="58" t="str">
        <f t="array" ref="Y402">IFERROR(INDEX(#REF!,MATCH($Q402,#REF!,0)),"")</f>
        <v/>
      </c>
      <c r="Z402" s="58" t="str">
        <f t="array" ref="Z402">IFERROR(INDEX(#REF!,MATCH($Q402,#REF!,0)),"")</f>
        <v/>
      </c>
      <c r="AA402" s="58" t="e">
        <f t="shared" si="9"/>
        <v>#VALUE!</v>
      </c>
      <c r="AB402" s="56"/>
      <c r="AC402" s="56"/>
    </row>
    <row r="403" spans="1:29" ht="15.75" hidden="1" customHeight="1">
      <c r="A403" s="35" t="s">
        <v>683</v>
      </c>
      <c r="B403" s="35" t="s">
        <v>1049</v>
      </c>
      <c r="C403" s="36" t="s">
        <v>1851</v>
      </c>
      <c r="D403" s="37" t="s">
        <v>53</v>
      </c>
      <c r="E403" s="37">
        <v>4000</v>
      </c>
      <c r="F403" s="38">
        <v>7200</v>
      </c>
      <c r="G403" s="39" t="s">
        <v>54</v>
      </c>
      <c r="H403" s="40">
        <v>46204</v>
      </c>
      <c r="I403" s="41" t="s">
        <v>55</v>
      </c>
      <c r="J403" s="41" t="s">
        <v>56</v>
      </c>
      <c r="K403" s="41" t="s">
        <v>164</v>
      </c>
      <c r="L403" s="41" t="s">
        <v>58</v>
      </c>
      <c r="M403" s="42" t="s">
        <v>109</v>
      </c>
      <c r="N403" s="44" t="s">
        <v>951</v>
      </c>
      <c r="O403" s="44" t="s">
        <v>60</v>
      </c>
      <c r="P403" s="44"/>
      <c r="Q403" s="44"/>
      <c r="R403" s="45" t="s">
        <v>158</v>
      </c>
      <c r="S403" s="45" t="s">
        <v>281</v>
      </c>
      <c r="T403" s="44"/>
      <c r="U403" s="44"/>
      <c r="V403" s="45" t="str">
        <f t="array" ref="V403">IFERROR(INDEX(#REF!,MATCH($Q403,#REF!,0)),"")</f>
        <v/>
      </c>
      <c r="W403" s="45" t="str">
        <f t="array" ref="W403">IFERROR(INDEX(#REF!,MATCH($Q403,#REF!,0)),"")</f>
        <v/>
      </c>
      <c r="X403" s="46" t="str">
        <f t="array" ref="X403">IFERROR(INDEX(#REF!,MATCH($Q403,#REF!,0)),"")</f>
        <v/>
      </c>
      <c r="Y403" s="46" t="str">
        <f t="array" ref="Y403">IFERROR(INDEX(#REF!,MATCH($Q403,#REF!,0)),"")</f>
        <v/>
      </c>
      <c r="Z403" s="46" t="str">
        <f t="array" ref="Z403">IFERROR(INDEX(#REF!,MATCH($Q403,#REF!,0)),"")</f>
        <v/>
      </c>
      <c r="AA403" s="46" t="e">
        <f t="shared" si="9"/>
        <v>#VALUE!</v>
      </c>
      <c r="AB403" s="44"/>
      <c r="AC403" s="44"/>
    </row>
    <row r="404" spans="1:29" ht="15.75" hidden="1" customHeight="1">
      <c r="A404" s="47"/>
      <c r="B404" s="47" t="s">
        <v>51</v>
      </c>
      <c r="C404" s="60" t="s">
        <v>1176</v>
      </c>
      <c r="D404" s="49" t="s">
        <v>53</v>
      </c>
      <c r="E404" s="49">
        <v>60</v>
      </c>
      <c r="F404" s="50">
        <v>7200</v>
      </c>
      <c r="G404" s="51" t="s">
        <v>54</v>
      </c>
      <c r="H404" s="52">
        <v>46204</v>
      </c>
      <c r="I404" s="53" t="s">
        <v>55</v>
      </c>
      <c r="J404" s="53" t="s">
        <v>56</v>
      </c>
      <c r="K404" s="53" t="s">
        <v>164</v>
      </c>
      <c r="L404" s="53" t="s">
        <v>91</v>
      </c>
      <c r="M404" s="54" t="s">
        <v>2534</v>
      </c>
      <c r="N404" s="56" t="s">
        <v>884</v>
      </c>
      <c r="O404" s="56" t="s">
        <v>60</v>
      </c>
      <c r="P404" s="56"/>
      <c r="Q404" s="56"/>
      <c r="R404" s="57"/>
      <c r="S404" s="57" t="s">
        <v>410</v>
      </c>
      <c r="T404" s="56"/>
      <c r="U404" s="56"/>
      <c r="V404" s="57" t="str">
        <f t="array" ref="V404">IFERROR(INDEX(#REF!,MATCH($Q404,#REF!,0)),"")</f>
        <v/>
      </c>
      <c r="W404" s="57" t="str">
        <f t="array" ref="W404">IFERROR(INDEX(#REF!,MATCH($Q404,#REF!,0)),"")</f>
        <v/>
      </c>
      <c r="X404" s="58" t="str">
        <f t="array" ref="X404">IFERROR(INDEX(#REF!,MATCH($Q404,#REF!,0)),"")</f>
        <v/>
      </c>
      <c r="Y404" s="58" t="str">
        <f t="array" ref="Y404">IFERROR(INDEX(#REF!,MATCH($Q404,#REF!,0)),"")</f>
        <v/>
      </c>
      <c r="Z404" s="58" t="str">
        <f t="array" ref="Z404">IFERROR(INDEX(#REF!,MATCH($Q404,#REF!,0)),"")</f>
        <v/>
      </c>
      <c r="AA404" s="58" t="e">
        <f t="shared" si="9"/>
        <v>#VALUE!</v>
      </c>
      <c r="AB404" s="56"/>
      <c r="AC404" s="56"/>
    </row>
    <row r="405" spans="1:29" ht="15.75" hidden="1" customHeight="1">
      <c r="A405" s="35"/>
      <c r="B405" s="35" t="s">
        <v>848</v>
      </c>
      <c r="C405" s="36" t="s">
        <v>1111</v>
      </c>
      <c r="D405" s="37" t="s">
        <v>53</v>
      </c>
      <c r="E405" s="37">
        <v>10</v>
      </c>
      <c r="F405" s="38">
        <v>7200</v>
      </c>
      <c r="G405" s="39" t="s">
        <v>54</v>
      </c>
      <c r="H405" s="40">
        <v>46204</v>
      </c>
      <c r="I405" s="41" t="s">
        <v>55</v>
      </c>
      <c r="J405" s="41" t="s">
        <v>56</v>
      </c>
      <c r="K405" s="41" t="s">
        <v>164</v>
      </c>
      <c r="L405" s="41" t="s">
        <v>91</v>
      </c>
      <c r="M405" s="42" t="s">
        <v>2498</v>
      </c>
      <c r="N405" s="44" t="s">
        <v>884</v>
      </c>
      <c r="O405" s="44" t="s">
        <v>60</v>
      </c>
      <c r="P405" s="44"/>
      <c r="Q405" s="44"/>
      <c r="R405" s="45" t="s">
        <v>228</v>
      </c>
      <c r="S405" s="45" t="s">
        <v>229</v>
      </c>
      <c r="T405" s="44"/>
      <c r="U405" s="44"/>
      <c r="V405" s="45" t="str">
        <f t="array" ref="V405">IFERROR(INDEX(#REF!,MATCH($Q405,#REF!,0)),"")</f>
        <v/>
      </c>
      <c r="W405" s="45" t="str">
        <f t="array" ref="W405">IFERROR(INDEX(#REF!,MATCH($Q405,#REF!,0)),"")</f>
        <v/>
      </c>
      <c r="X405" s="46" t="str">
        <f t="array" ref="X405">IFERROR(INDEX(#REF!,MATCH($Q405,#REF!,0)),"")</f>
        <v/>
      </c>
      <c r="Y405" s="46" t="str">
        <f t="array" ref="Y405">IFERROR(INDEX(#REF!,MATCH($Q405,#REF!,0)),"")</f>
        <v/>
      </c>
      <c r="Z405" s="46" t="str">
        <f t="array" ref="Z405">IFERROR(INDEX(#REF!,MATCH($Q405,#REF!,0)),"")</f>
        <v/>
      </c>
      <c r="AA405" s="46" t="e">
        <f t="shared" si="9"/>
        <v>#VALUE!</v>
      </c>
      <c r="AB405" s="44"/>
      <c r="AC405" s="44"/>
    </row>
    <row r="406" spans="1:29" ht="15.75" hidden="1" customHeight="1">
      <c r="A406" s="47"/>
      <c r="B406" s="47" t="s">
        <v>51</v>
      </c>
      <c r="C406" s="60" t="s">
        <v>1179</v>
      </c>
      <c r="D406" s="49" t="s">
        <v>53</v>
      </c>
      <c r="E406" s="49">
        <v>30</v>
      </c>
      <c r="F406" s="50">
        <v>7200</v>
      </c>
      <c r="G406" s="51" t="s">
        <v>54</v>
      </c>
      <c r="H406" s="52">
        <v>46204</v>
      </c>
      <c r="I406" s="53" t="s">
        <v>55</v>
      </c>
      <c r="J406" s="53" t="s">
        <v>56</v>
      </c>
      <c r="K406" s="53" t="s">
        <v>164</v>
      </c>
      <c r="L406" s="53" t="s">
        <v>91</v>
      </c>
      <c r="M406" s="54" t="s">
        <v>2486</v>
      </c>
      <c r="N406" s="56" t="s">
        <v>884</v>
      </c>
      <c r="O406" s="56" t="s">
        <v>60</v>
      </c>
      <c r="P406" s="56"/>
      <c r="Q406" s="56"/>
      <c r="R406" s="57"/>
      <c r="S406" s="57" t="s">
        <v>229</v>
      </c>
      <c r="T406" s="56"/>
      <c r="U406" s="56"/>
      <c r="V406" s="57" t="str">
        <f t="array" ref="V406">IFERROR(INDEX(#REF!,MATCH($Q406,#REF!,0)),"")</f>
        <v/>
      </c>
      <c r="W406" s="57" t="str">
        <f t="array" ref="W406">IFERROR(INDEX(#REF!,MATCH($Q406,#REF!,0)),"")</f>
        <v/>
      </c>
      <c r="X406" s="58" t="str">
        <f t="array" ref="X406">IFERROR(INDEX(#REF!,MATCH($Q406,#REF!,0)),"")</f>
        <v/>
      </c>
      <c r="Y406" s="58" t="str">
        <f t="array" ref="Y406">IFERROR(INDEX(#REF!,MATCH($Q406,#REF!,0)),"")</f>
        <v/>
      </c>
      <c r="Z406" s="58" t="str">
        <f t="array" ref="Z406">IFERROR(INDEX(#REF!,MATCH($Q406,#REF!,0)),"")</f>
        <v/>
      </c>
      <c r="AA406" s="58" t="e">
        <f t="shared" si="9"/>
        <v>#VALUE!</v>
      </c>
      <c r="AB406" s="56"/>
      <c r="AC406" s="56"/>
    </row>
    <row r="407" spans="1:29" ht="15.75" customHeight="1">
      <c r="A407" s="35"/>
      <c r="B407" s="35" t="s">
        <v>2693</v>
      </c>
      <c r="C407" s="36"/>
      <c r="D407" s="37"/>
      <c r="E407" s="37"/>
      <c r="F407" s="38">
        <v>15000</v>
      </c>
      <c r="G407" s="39"/>
      <c r="H407" s="40"/>
      <c r="I407" s="41"/>
      <c r="J407" s="41"/>
      <c r="K407" s="41"/>
      <c r="L407" s="41"/>
      <c r="M407" s="42"/>
      <c r="N407" s="44" t="s">
        <v>951</v>
      </c>
      <c r="O407" s="44"/>
      <c r="P407" s="44"/>
      <c r="Q407" s="44"/>
      <c r="R407" s="45" t="s">
        <v>322</v>
      </c>
      <c r="S407" s="45" t="s">
        <v>2562</v>
      </c>
      <c r="T407" s="44"/>
      <c r="U407" s="44"/>
      <c r="V407" s="45" t="str">
        <f t="array" ref="V407">IFERROR(INDEX(#REF!,MATCH($Q407,#REF!,0)),"")</f>
        <v/>
      </c>
      <c r="W407" s="45" t="str">
        <f t="array" ref="W407">IFERROR(INDEX(#REF!,MATCH($Q407,#REF!,0)),"")</f>
        <v/>
      </c>
      <c r="X407" s="46" t="str">
        <f t="array" ref="X407">IFERROR(INDEX(#REF!,MATCH($Q407,#REF!,0)),"")</f>
        <v/>
      </c>
      <c r="Y407" s="46" t="str">
        <f t="array" ref="Y407">IFERROR(INDEX(#REF!,MATCH($Q407,#REF!,0)),"")</f>
        <v/>
      </c>
      <c r="Z407" s="46" t="str">
        <f t="array" ref="Z407">IFERROR(INDEX(#REF!,MATCH($Q407,#REF!,0)),"")</f>
        <v/>
      </c>
      <c r="AA407" s="46" t="e">
        <f t="shared" si="9"/>
        <v>#VALUE!</v>
      </c>
      <c r="AB407" s="44"/>
      <c r="AC407" s="44"/>
    </row>
    <row r="408" spans="1:29" ht="15.75" hidden="1" customHeight="1">
      <c r="A408" s="184"/>
      <c r="B408" s="184" t="s">
        <v>51</v>
      </c>
      <c r="C408" s="185" t="s">
        <v>926</v>
      </c>
      <c r="D408" s="186" t="s">
        <v>53</v>
      </c>
      <c r="E408" s="186">
        <v>6</v>
      </c>
      <c r="F408" s="187">
        <v>7200</v>
      </c>
      <c r="G408" s="188" t="s">
        <v>54</v>
      </c>
      <c r="H408" s="189">
        <v>46204</v>
      </c>
      <c r="I408" s="190" t="s">
        <v>101</v>
      </c>
      <c r="J408" s="190" t="s">
        <v>56</v>
      </c>
      <c r="K408" s="190" t="s">
        <v>858</v>
      </c>
      <c r="L408" s="190" t="s">
        <v>91</v>
      </c>
      <c r="M408" s="191" t="s">
        <v>2451</v>
      </c>
      <c r="N408" s="192" t="s">
        <v>884</v>
      </c>
      <c r="O408" s="56" t="s">
        <v>60</v>
      </c>
      <c r="P408" s="56"/>
      <c r="Q408" s="56"/>
      <c r="R408" s="57">
        <f t="array" ref="R408">IFERROR(INDEX('BANCO DE DADOS'!$C$3:$C1631,MATCH(C408,'BANCO DE DADOS'!$B$3:$B1631,0),0),"")</f>
        <v>0</v>
      </c>
      <c r="S408" s="57" t="str">
        <f t="array" ref="S408">IFERROR(INDEX('BANCO DE DADOS'!$D$3:$D1631,MATCH(C408,'BANCO DE DADOS'!$B$3:$B1631,0),0),"")</f>
        <v>COMPRA DE MÓVEIS E EQUIPAMENTOS OPERACIONAIS</v>
      </c>
      <c r="T408" s="56"/>
      <c r="U408" s="56"/>
      <c r="V408" s="57" t="str">
        <f t="array" ref="V408">IFERROR(INDEX(#REF!,MATCH($Q408,#REF!,0)),"")</f>
        <v/>
      </c>
      <c r="W408" s="57" t="str">
        <f t="array" ref="W408">IFERROR(INDEX(#REF!,MATCH($Q408,#REF!,0)),"")</f>
        <v/>
      </c>
      <c r="X408" s="58" t="str">
        <f t="array" ref="X408">IFERROR(INDEX(#REF!,MATCH($Q408,#REF!,0)),"")</f>
        <v/>
      </c>
      <c r="Y408" s="58" t="str">
        <f t="array" ref="Y408">IFERROR(INDEX(#REF!,MATCH($Q408,#REF!,0)),"")</f>
        <v/>
      </c>
      <c r="Z408" s="58" t="str">
        <f t="array" ref="Z408">IFERROR(INDEX(#REF!,MATCH($Q408,#REF!,0)),"")</f>
        <v/>
      </c>
      <c r="AA408" s="58" t="e">
        <f t="shared" si="9"/>
        <v>#VALUE!</v>
      </c>
      <c r="AB408" s="56"/>
      <c r="AC408" s="56"/>
    </row>
    <row r="409" spans="1:29" ht="15.75" customHeight="1">
      <c r="A409" s="35"/>
      <c r="B409" s="35" t="s">
        <v>2693</v>
      </c>
      <c r="C409" s="36"/>
      <c r="D409" s="37"/>
      <c r="E409" s="37"/>
      <c r="F409" s="38">
        <v>149398</v>
      </c>
      <c r="G409" s="39"/>
      <c r="H409" s="40"/>
      <c r="I409" s="41"/>
      <c r="J409" s="41"/>
      <c r="K409" s="41"/>
      <c r="L409" s="41"/>
      <c r="M409" s="42"/>
      <c r="N409" s="44" t="s">
        <v>21</v>
      </c>
      <c r="O409" s="44"/>
      <c r="P409" s="44"/>
      <c r="Q409" s="44"/>
      <c r="R409" s="45" t="s">
        <v>755</v>
      </c>
      <c r="S409" s="45" t="s">
        <v>467</v>
      </c>
      <c r="T409" s="44"/>
      <c r="U409" s="44"/>
      <c r="V409" s="45" t="str">
        <f t="array" ref="V409">IFERROR(INDEX(#REF!,MATCH($Q409,#REF!,0)),"")</f>
        <v/>
      </c>
      <c r="W409" s="45" t="str">
        <f t="array" ref="W409">IFERROR(INDEX(#REF!,MATCH($Q409,#REF!,0)),"")</f>
        <v/>
      </c>
      <c r="X409" s="46" t="str">
        <f t="array" ref="X409">IFERROR(INDEX(#REF!,MATCH($Q409,#REF!,0)),"")</f>
        <v/>
      </c>
      <c r="Y409" s="46" t="str">
        <f t="array" ref="Y409">IFERROR(INDEX(#REF!,MATCH($Q409,#REF!,0)),"")</f>
        <v/>
      </c>
      <c r="Z409" s="46" t="str">
        <f t="array" ref="Z409">IFERROR(INDEX(#REF!,MATCH($Q409,#REF!,0)),"")</f>
        <v/>
      </c>
      <c r="AA409" s="46" t="e">
        <f t="shared" si="9"/>
        <v>#VALUE!</v>
      </c>
      <c r="AB409" s="44"/>
      <c r="AC409" s="44"/>
    </row>
    <row r="410" spans="1:29" ht="15.75" hidden="1" customHeight="1">
      <c r="A410" s="47" t="s">
        <v>737</v>
      </c>
      <c r="B410" s="47" t="s">
        <v>1049</v>
      </c>
      <c r="C410" s="60" t="s">
        <v>722</v>
      </c>
      <c r="D410" s="49" t="s">
        <v>53</v>
      </c>
      <c r="E410" s="49">
        <v>750</v>
      </c>
      <c r="F410" s="50">
        <v>7125</v>
      </c>
      <c r="G410" s="51" t="s">
        <v>54</v>
      </c>
      <c r="H410" s="52">
        <v>46204</v>
      </c>
      <c r="I410" s="53" t="s">
        <v>55</v>
      </c>
      <c r="J410" s="53" t="s">
        <v>56</v>
      </c>
      <c r="K410" s="53" t="s">
        <v>164</v>
      </c>
      <c r="L410" s="53" t="s">
        <v>58</v>
      </c>
      <c r="M410" s="54" t="s">
        <v>148</v>
      </c>
      <c r="N410" s="56" t="s">
        <v>951</v>
      </c>
      <c r="O410" s="56" t="s">
        <v>60</v>
      </c>
      <c r="P410" s="56"/>
      <c r="Q410" s="56"/>
      <c r="R410" s="57" t="s">
        <v>158</v>
      </c>
      <c r="S410" s="57" t="s">
        <v>515</v>
      </c>
      <c r="T410" s="56"/>
      <c r="U410" s="56"/>
      <c r="V410" s="57" t="str">
        <f t="array" ref="V410">IFERROR(INDEX(#REF!,MATCH($Q410,#REF!,0)),"")</f>
        <v/>
      </c>
      <c r="W410" s="57" t="str">
        <f t="array" ref="W410">IFERROR(INDEX(#REF!,MATCH($Q410,#REF!,0)),"")</f>
        <v/>
      </c>
      <c r="X410" s="58" t="str">
        <f t="array" ref="X410">IFERROR(INDEX(#REF!,MATCH($Q410,#REF!,0)),"")</f>
        <v/>
      </c>
      <c r="Y410" s="58" t="str">
        <f t="array" ref="Y410">IFERROR(INDEX(#REF!,MATCH($Q410,#REF!,0)),"")</f>
        <v/>
      </c>
      <c r="Z410" s="58" t="str">
        <f t="array" ref="Z410">IFERROR(INDEX(#REF!,MATCH($Q410,#REF!,0)),"")</f>
        <v/>
      </c>
      <c r="AA410" s="58" t="e">
        <f t="shared" si="9"/>
        <v>#VALUE!</v>
      </c>
      <c r="AB410" s="56"/>
      <c r="AC410" s="56"/>
    </row>
    <row r="411" spans="1:29" ht="15.75" hidden="1" customHeight="1">
      <c r="A411" s="35" t="s">
        <v>799</v>
      </c>
      <c r="B411" s="35" t="s">
        <v>291</v>
      </c>
      <c r="C411" s="36" t="s">
        <v>292</v>
      </c>
      <c r="D411" s="37" t="s">
        <v>53</v>
      </c>
      <c r="E411" s="37">
        <v>1</v>
      </c>
      <c r="F411" s="38">
        <v>7000</v>
      </c>
      <c r="G411" s="39" t="s">
        <v>54</v>
      </c>
      <c r="H411" s="40">
        <v>46204</v>
      </c>
      <c r="I411" s="41" t="s">
        <v>55</v>
      </c>
      <c r="J411" s="41" t="s">
        <v>56</v>
      </c>
      <c r="K411" s="41" t="s">
        <v>164</v>
      </c>
      <c r="L411" s="41" t="s">
        <v>58</v>
      </c>
      <c r="M411" s="42" t="s">
        <v>148</v>
      </c>
      <c r="N411" s="44" t="s">
        <v>21</v>
      </c>
      <c r="O411" s="44" t="s">
        <v>60</v>
      </c>
      <c r="P411" s="44"/>
      <c r="Q411" s="44"/>
      <c r="R411" s="45"/>
      <c r="S411" s="45" t="s">
        <v>293</v>
      </c>
      <c r="T411" s="44"/>
      <c r="U411" s="44"/>
      <c r="V411" s="45" t="str">
        <f t="array" ref="V411">IFERROR(INDEX(#REF!,MATCH($Q411,#REF!,0)),"")</f>
        <v/>
      </c>
      <c r="W411" s="45" t="str">
        <f t="array" ref="W411">IFERROR(INDEX(#REF!,MATCH($Q411,#REF!,0)),"")</f>
        <v/>
      </c>
      <c r="X411" s="46" t="str">
        <f t="array" ref="X411">IFERROR(INDEX(#REF!,MATCH($Q411,#REF!,0)),"")</f>
        <v/>
      </c>
      <c r="Y411" s="46" t="str">
        <f t="array" ref="Y411">IFERROR(INDEX(#REF!,MATCH($Q411,#REF!,0)),"")</f>
        <v/>
      </c>
      <c r="Z411" s="46" t="str">
        <f t="array" ref="Z411">IFERROR(INDEX(#REF!,MATCH($Q411,#REF!,0)),"")</f>
        <v/>
      </c>
      <c r="AA411" s="46" t="e">
        <f t="shared" si="9"/>
        <v>#VALUE!</v>
      </c>
      <c r="AB411" s="44"/>
      <c r="AC411" s="44"/>
    </row>
    <row r="412" spans="1:29" ht="15.75" hidden="1" customHeight="1">
      <c r="A412" s="76"/>
      <c r="B412" s="76" t="s">
        <v>219</v>
      </c>
      <c r="C412" s="113" t="s">
        <v>1524</v>
      </c>
      <c r="D412" s="77" t="s">
        <v>53</v>
      </c>
      <c r="E412" s="77">
        <v>2</v>
      </c>
      <c r="F412" s="78">
        <v>7000</v>
      </c>
      <c r="G412" s="79" t="s">
        <v>54</v>
      </c>
      <c r="H412" s="87">
        <v>46204</v>
      </c>
      <c r="I412" s="61" t="s">
        <v>101</v>
      </c>
      <c r="J412" s="61" t="s">
        <v>56</v>
      </c>
      <c r="K412" s="61" t="s">
        <v>858</v>
      </c>
      <c r="L412" s="61" t="s">
        <v>91</v>
      </c>
      <c r="M412" s="62" t="s">
        <v>2451</v>
      </c>
      <c r="N412" s="70" t="s">
        <v>951</v>
      </c>
      <c r="O412" s="56" t="s">
        <v>60</v>
      </c>
      <c r="P412" s="56"/>
      <c r="Q412" s="56"/>
      <c r="R412" s="57" t="str">
        <f t="array" ref="R412">IFERROR(INDEX('BANCO DE DADOS'!$C$3:$C1631,MATCH(C412,'BANCO DE DADOS'!$B$3:$B1631,0),0),"")</f>
        <v>DAL - AR CONDICIONADO</v>
      </c>
      <c r="S412" s="57" t="str">
        <f t="array" ref="S412">IFERROR(INDEX('BANCO DE DADOS'!$D$3:$D1631,MATCH(C412,'BANCO DE DADOS'!$B$3:$B1631,0),0),"")</f>
        <v>COMPRA DE EQUIPAMENTOS DE CLIMATIZAÇÃO</v>
      </c>
      <c r="T412" s="56"/>
      <c r="U412" s="56"/>
      <c r="V412" s="57" t="str">
        <f t="array" ref="V412">IFERROR(INDEX(#REF!,MATCH($Q412,#REF!,0)),"")</f>
        <v/>
      </c>
      <c r="W412" s="57" t="str">
        <f t="array" ref="W412">IFERROR(INDEX(#REF!,MATCH($Q412,#REF!,0)),"")</f>
        <v/>
      </c>
      <c r="X412" s="58" t="str">
        <f t="array" ref="X412">IFERROR(INDEX(#REF!,MATCH($Q412,#REF!,0)),"")</f>
        <v/>
      </c>
      <c r="Y412" s="58" t="str">
        <f t="array" ref="Y412">IFERROR(INDEX(#REF!,MATCH($Q412,#REF!,0)),"")</f>
        <v/>
      </c>
      <c r="Z412" s="58" t="str">
        <f t="array" ref="Z412">IFERROR(INDEX(#REF!,MATCH($Q412,#REF!,0)),"")</f>
        <v/>
      </c>
      <c r="AA412" s="58" t="e">
        <f t="shared" si="9"/>
        <v>#VALUE!</v>
      </c>
      <c r="AB412" s="56" t="s">
        <v>1515</v>
      </c>
      <c r="AC412" s="56"/>
    </row>
    <row r="413" spans="1:29" ht="15.75" hidden="1" customHeight="1">
      <c r="A413" s="167"/>
      <c r="B413" s="167" t="s">
        <v>247</v>
      </c>
      <c r="C413" s="168" t="s">
        <v>1529</v>
      </c>
      <c r="D413" s="176" t="s">
        <v>53</v>
      </c>
      <c r="E413" s="176">
        <v>2</v>
      </c>
      <c r="F413" s="177">
        <v>7000</v>
      </c>
      <c r="G413" s="178" t="s">
        <v>54</v>
      </c>
      <c r="H413" s="179">
        <v>46204</v>
      </c>
      <c r="I413" s="180" t="s">
        <v>101</v>
      </c>
      <c r="J413" s="180" t="s">
        <v>56</v>
      </c>
      <c r="K413" s="180" t="s">
        <v>858</v>
      </c>
      <c r="L413" s="180" t="s">
        <v>91</v>
      </c>
      <c r="M413" s="181" t="s">
        <v>2451</v>
      </c>
      <c r="N413" s="175" t="s">
        <v>951</v>
      </c>
      <c r="O413" s="44" t="s">
        <v>60</v>
      </c>
      <c r="P413" s="44"/>
      <c r="Q413" s="44"/>
      <c r="R413" s="45" t="str">
        <f t="array" ref="R413">IFERROR(INDEX('BANCO DE DADOS'!$C$3:$C1631,MATCH(C413,'BANCO DE DADOS'!$B$3:$B1631,0),0),"")</f>
        <v>DAL - AR CONDICIONADO</v>
      </c>
      <c r="S413" s="45" t="str">
        <f t="array" ref="S413">IFERROR(INDEX('BANCO DE DADOS'!$D$3:$D1631,MATCH(C413,'BANCO DE DADOS'!$B$3:$B1631,0),0),"")</f>
        <v>COMPRA DE EQUIPAMENTOS DE CLIMATIZAÇÃO</v>
      </c>
      <c r="T413" s="44"/>
      <c r="U413" s="44"/>
      <c r="V413" s="45" t="str">
        <f t="array" ref="V413">IFERROR(INDEX(#REF!,MATCH($Q413,#REF!,0)),"")</f>
        <v/>
      </c>
      <c r="W413" s="45" t="str">
        <f t="array" ref="W413">IFERROR(INDEX(#REF!,MATCH($Q413,#REF!,0)),"")</f>
        <v/>
      </c>
      <c r="X413" s="46" t="str">
        <f t="array" ref="X413">IFERROR(INDEX(#REF!,MATCH($Q413,#REF!,0)),"")</f>
        <v/>
      </c>
      <c r="Y413" s="46" t="str">
        <f t="array" ref="Y413">IFERROR(INDEX(#REF!,MATCH($Q413,#REF!,0)),"")</f>
        <v/>
      </c>
      <c r="Z413" s="46" t="str">
        <f t="array" ref="Z413">IFERROR(INDEX(#REF!,MATCH($Q413,#REF!,0)),"")</f>
        <v/>
      </c>
      <c r="AA413" s="46" t="e">
        <f t="shared" si="9"/>
        <v>#VALUE!</v>
      </c>
      <c r="AB413" s="44" t="s">
        <v>1515</v>
      </c>
      <c r="AC413" s="44"/>
    </row>
    <row r="414" spans="1:29" ht="15.75" hidden="1" customHeight="1">
      <c r="A414" s="47" t="s">
        <v>2749</v>
      </c>
      <c r="B414" s="47" t="s">
        <v>64</v>
      </c>
      <c r="C414" s="60" t="s">
        <v>127</v>
      </c>
      <c r="D414" s="49" t="s">
        <v>53</v>
      </c>
      <c r="E414" s="49">
        <v>1</v>
      </c>
      <c r="F414" s="50">
        <v>7000</v>
      </c>
      <c r="G414" s="51" t="s">
        <v>66</v>
      </c>
      <c r="H414" s="52">
        <v>46204</v>
      </c>
      <c r="I414" s="53" t="s">
        <v>55</v>
      </c>
      <c r="J414" s="53" t="s">
        <v>56</v>
      </c>
      <c r="K414" s="53" t="s">
        <v>83</v>
      </c>
      <c r="L414" s="53" t="s">
        <v>58</v>
      </c>
      <c r="M414" s="54" t="s">
        <v>73</v>
      </c>
      <c r="N414" s="56" t="s">
        <v>21</v>
      </c>
      <c r="O414" s="56" t="s">
        <v>60</v>
      </c>
      <c r="P414" s="56"/>
      <c r="Q414" s="56"/>
      <c r="R414" s="57"/>
      <c r="S414" s="57" t="str">
        <f t="array" ref="S414">IFERROR(INDEX('BANCO DE DADOS'!$D$3:$D1631,MATCH(C414,'BANCO DE DADOS'!$B$3:$B1631,0),0),"")</f>
        <v>SERVIÇOS DE UTILIDADE PÚBLICA - FORNECIMENTO DE ÁGUA</v>
      </c>
      <c r="T414" s="56"/>
      <c r="U414" s="56"/>
      <c r="V414" s="57" t="str">
        <f t="array" ref="V414">IFERROR(INDEX(#REF!,MATCH($Q414,#REF!,0)),"")</f>
        <v/>
      </c>
      <c r="W414" s="57" t="str">
        <f t="array" ref="W414">IFERROR(INDEX(#REF!,MATCH($Q414,#REF!,0)),"")</f>
        <v/>
      </c>
      <c r="X414" s="58" t="str">
        <f t="array" ref="X414">IFERROR(INDEX(#REF!,MATCH($Q414,#REF!,0)),"")</f>
        <v/>
      </c>
      <c r="Y414" s="58" t="str">
        <f t="array" ref="Y414">IFERROR(INDEX(#REF!,MATCH($Q414,#REF!,0)),"")</f>
        <v/>
      </c>
      <c r="Z414" s="58" t="str">
        <f t="array" ref="Z414">IFERROR(INDEX(#REF!,MATCH($Q414,#REF!,0)),"")</f>
        <v/>
      </c>
      <c r="AA414" s="58" t="e">
        <f t="shared" si="9"/>
        <v>#VALUE!</v>
      </c>
      <c r="AB414" s="56"/>
      <c r="AC414" s="56"/>
    </row>
    <row r="415" spans="1:29" ht="15.75" hidden="1" customHeight="1">
      <c r="A415" s="167"/>
      <c r="B415" s="167" t="s">
        <v>1476</v>
      </c>
      <c r="C415" s="168" t="s">
        <v>1477</v>
      </c>
      <c r="D415" s="176" t="s">
        <v>53</v>
      </c>
      <c r="E415" s="176">
        <v>1</v>
      </c>
      <c r="F415" s="177">
        <v>6990.4</v>
      </c>
      <c r="G415" s="178" t="s">
        <v>54</v>
      </c>
      <c r="H415" s="179">
        <v>46204</v>
      </c>
      <c r="I415" s="180" t="s">
        <v>101</v>
      </c>
      <c r="J415" s="180" t="s">
        <v>56</v>
      </c>
      <c r="K415" s="180" t="s">
        <v>858</v>
      </c>
      <c r="L415" s="180" t="s">
        <v>91</v>
      </c>
      <c r="M415" s="181" t="s">
        <v>2451</v>
      </c>
      <c r="N415" s="175" t="s">
        <v>951</v>
      </c>
      <c r="O415" s="183" t="s">
        <v>60</v>
      </c>
      <c r="P415" s="44"/>
      <c r="Q415" s="44"/>
      <c r="R415" s="45" t="str">
        <f t="array" ref="R415">IFERROR(INDEX('BANCO DE DADOS'!$C$3:$C1631,MATCH(C415,'BANCO DE DADOS'!$B$3:$B1631,0),0),"")</f>
        <v>DEPMAT</v>
      </c>
      <c r="S415" s="45" t="str">
        <f t="array" ref="S415">IFERROR(INDEX('BANCO DE DADOS'!$D$3:$D1631,MATCH(C415,'BANCO DE DADOS'!$B$3:$B1631,0),0),"")</f>
        <v>COMPRA DE PEÇAS E ACESSÓRIOS VEICULARES</v>
      </c>
      <c r="T415" s="44"/>
      <c r="U415" s="44"/>
      <c r="V415" s="45" t="str">
        <f t="array" ref="V415">IFERROR(INDEX(#REF!,MATCH($Q415,#REF!,0)),"")</f>
        <v/>
      </c>
      <c r="W415" s="45" t="str">
        <f t="array" ref="W415">IFERROR(INDEX(#REF!,MATCH($Q415,#REF!,0)),"")</f>
        <v/>
      </c>
      <c r="X415" s="46" t="str">
        <f t="array" ref="X415">IFERROR(INDEX(#REF!,MATCH($Q415,#REF!,0)),"")</f>
        <v/>
      </c>
      <c r="Y415" s="46" t="str">
        <f t="array" ref="Y415">IFERROR(INDEX(#REF!,MATCH($Q415,#REF!,0)),"")</f>
        <v/>
      </c>
      <c r="Z415" s="46" t="str">
        <f t="array" ref="Z415">IFERROR(INDEX(#REF!,MATCH($Q415,#REF!,0)),"")</f>
        <v/>
      </c>
      <c r="AA415" s="46" t="e">
        <f t="shared" si="9"/>
        <v>#VALUE!</v>
      </c>
      <c r="AB415" s="44"/>
      <c r="AC415" s="44"/>
    </row>
    <row r="416" spans="1:29" ht="15.75" hidden="1" customHeight="1">
      <c r="A416" s="47" t="s">
        <v>1841</v>
      </c>
      <c r="B416" s="47" t="s">
        <v>888</v>
      </c>
      <c r="C416" s="60" t="s">
        <v>2597</v>
      </c>
      <c r="D416" s="49" t="s">
        <v>53</v>
      </c>
      <c r="E416" s="49">
        <v>1</v>
      </c>
      <c r="F416" s="50">
        <v>5000</v>
      </c>
      <c r="G416" s="51" t="s">
        <v>54</v>
      </c>
      <c r="H416" s="52">
        <v>46204</v>
      </c>
      <c r="I416" s="53" t="s">
        <v>55</v>
      </c>
      <c r="J416" s="53" t="s">
        <v>56</v>
      </c>
      <c r="K416" s="53" t="s">
        <v>83</v>
      </c>
      <c r="L416" s="53" t="s">
        <v>91</v>
      </c>
      <c r="M416" s="54" t="s">
        <v>2517</v>
      </c>
      <c r="N416" s="56" t="s">
        <v>951</v>
      </c>
      <c r="O416" s="56" t="s">
        <v>2452</v>
      </c>
      <c r="P416" s="56"/>
      <c r="Q416" s="56"/>
      <c r="R416" s="57">
        <f t="array" ref="R416">IFERROR(INDEX('BANCO DE DADOS'!$C$3:$C1631,MATCH(C416,'BANCO DE DADOS'!$B$3:$B1631,0),0),"")</f>
        <v>0</v>
      </c>
      <c r="S416" s="57" t="s">
        <v>2598</v>
      </c>
      <c r="T416" s="56"/>
      <c r="U416" s="56"/>
      <c r="V416" s="57" t="str">
        <f t="array" ref="V416">IFERROR(INDEX(#REF!,MATCH($Q416,#REF!,0)),"")</f>
        <v/>
      </c>
      <c r="W416" s="57" t="str">
        <f t="array" ref="W416">IFERROR(INDEX(#REF!,MATCH($Q416,#REF!,0)),"")</f>
        <v/>
      </c>
      <c r="X416" s="58" t="str">
        <f t="array" ref="X416">IFERROR(INDEX(#REF!,MATCH($Q416,#REF!,0)),"")</f>
        <v/>
      </c>
      <c r="Y416" s="58" t="str">
        <f t="array" ref="Y416">IFERROR(INDEX(#REF!,MATCH($Q416,#REF!,0)),"")</f>
        <v/>
      </c>
      <c r="Z416" s="58" t="str">
        <f t="array" ref="Z416">IFERROR(INDEX(#REF!,MATCH($Q416,#REF!,0)),"")</f>
        <v/>
      </c>
      <c r="AA416" s="58" t="e">
        <f t="shared" si="9"/>
        <v>#VALUE!</v>
      </c>
      <c r="AB416" s="56"/>
      <c r="AC416" s="56"/>
    </row>
    <row r="417" spans="1:29" ht="15.75" hidden="1" customHeight="1">
      <c r="A417" s="35" t="s">
        <v>1606</v>
      </c>
      <c r="B417" s="35" t="s">
        <v>51</v>
      </c>
      <c r="C417" s="36" t="s">
        <v>628</v>
      </c>
      <c r="D417" s="37" t="s">
        <v>53</v>
      </c>
      <c r="E417" s="37">
        <v>20</v>
      </c>
      <c r="F417" s="38">
        <v>4440</v>
      </c>
      <c r="G417" s="39" t="s">
        <v>54</v>
      </c>
      <c r="H417" s="40">
        <v>46204</v>
      </c>
      <c r="I417" s="41" t="s">
        <v>55</v>
      </c>
      <c r="J417" s="41" t="s">
        <v>56</v>
      </c>
      <c r="K417" s="41" t="s">
        <v>164</v>
      </c>
      <c r="L417" s="41" t="s">
        <v>58</v>
      </c>
      <c r="M417" s="42" t="s">
        <v>2498</v>
      </c>
      <c r="N417" s="44" t="s">
        <v>951</v>
      </c>
      <c r="O417" s="44" t="s">
        <v>2452</v>
      </c>
      <c r="P417" s="44"/>
      <c r="Q417" s="44"/>
      <c r="R417" s="45" t="s">
        <v>158</v>
      </c>
      <c r="S417" s="45" t="s">
        <v>515</v>
      </c>
      <c r="T417" s="44"/>
      <c r="U417" s="44"/>
      <c r="V417" s="45" t="str">
        <f t="array" ref="V417">IFERROR(INDEX(#REF!,MATCH($Q417,#REF!,0)),"")</f>
        <v/>
      </c>
      <c r="W417" s="45" t="str">
        <f t="array" ref="W417">IFERROR(INDEX(#REF!,MATCH($Q417,#REF!,0)),"")</f>
        <v/>
      </c>
      <c r="X417" s="46" t="str">
        <f t="array" ref="X417">IFERROR(INDEX(#REF!,MATCH($Q417,#REF!,0)),"")</f>
        <v/>
      </c>
      <c r="Y417" s="46" t="str">
        <f t="array" ref="Y417">IFERROR(INDEX(#REF!,MATCH($Q417,#REF!,0)),"")</f>
        <v/>
      </c>
      <c r="Z417" s="46" t="str">
        <f t="array" ref="Z417">IFERROR(INDEX(#REF!,MATCH($Q417,#REF!,0)),"")</f>
        <v/>
      </c>
      <c r="AA417" s="46" t="e">
        <f t="shared" si="9"/>
        <v>#VALUE!</v>
      </c>
      <c r="AB417" s="44"/>
      <c r="AC417" s="44"/>
    </row>
    <row r="418" spans="1:29" ht="15.75" hidden="1" customHeight="1">
      <c r="A418" s="47" t="s">
        <v>2750</v>
      </c>
      <c r="B418" s="201" t="s">
        <v>1049</v>
      </c>
      <c r="C418" s="60" t="s">
        <v>1854</v>
      </c>
      <c r="D418" s="49" t="s">
        <v>53</v>
      </c>
      <c r="E418" s="49">
        <v>60</v>
      </c>
      <c r="F418" s="50">
        <v>6953.4</v>
      </c>
      <c r="G418" s="51" t="s">
        <v>54</v>
      </c>
      <c r="H418" s="52">
        <v>46204</v>
      </c>
      <c r="I418" s="53" t="s">
        <v>55</v>
      </c>
      <c r="J418" s="53" t="s">
        <v>56</v>
      </c>
      <c r="K418" s="53" t="s">
        <v>164</v>
      </c>
      <c r="L418" s="53" t="s">
        <v>58</v>
      </c>
      <c r="M418" s="54" t="s">
        <v>2498</v>
      </c>
      <c r="N418" s="56" t="s">
        <v>951</v>
      </c>
      <c r="O418" s="56" t="s">
        <v>60</v>
      </c>
      <c r="P418" s="56"/>
      <c r="Q418" s="56"/>
      <c r="R418" s="57" t="s">
        <v>304</v>
      </c>
      <c r="S418" s="57" t="s">
        <v>305</v>
      </c>
      <c r="T418" s="56"/>
      <c r="U418" s="56"/>
      <c r="V418" s="57" t="str">
        <f t="array" ref="V418">IFERROR(INDEX(#REF!,MATCH($Q418,#REF!,0)),"")</f>
        <v/>
      </c>
      <c r="W418" s="57" t="str">
        <f t="array" ref="W418">IFERROR(INDEX(#REF!,MATCH($Q418,#REF!,0)),"")</f>
        <v/>
      </c>
      <c r="X418" s="58" t="str">
        <f t="array" ref="X418">IFERROR(INDEX(#REF!,MATCH($Q418,#REF!,0)),"")</f>
        <v/>
      </c>
      <c r="Y418" s="58" t="str">
        <f t="array" ref="Y418">IFERROR(INDEX(#REF!,MATCH($Q418,#REF!,0)),"")</f>
        <v/>
      </c>
      <c r="Z418" s="58" t="str">
        <f t="array" ref="Z418">IFERROR(INDEX(#REF!,MATCH($Q418,#REF!,0)),"")</f>
        <v/>
      </c>
      <c r="AA418" s="58" t="e">
        <f t="shared" si="9"/>
        <v>#VALUE!</v>
      </c>
      <c r="AB418" s="56"/>
      <c r="AC418" s="56"/>
    </row>
    <row r="419" spans="1:29" ht="15.75" hidden="1" customHeight="1">
      <c r="A419" s="167"/>
      <c r="B419" s="167" t="s">
        <v>51</v>
      </c>
      <c r="C419" s="168" t="s">
        <v>928</v>
      </c>
      <c r="D419" s="176" t="s">
        <v>53</v>
      </c>
      <c r="E419" s="176">
        <v>6</v>
      </c>
      <c r="F419" s="177">
        <v>6840</v>
      </c>
      <c r="G419" s="178" t="s">
        <v>54</v>
      </c>
      <c r="H419" s="179">
        <v>46204</v>
      </c>
      <c r="I419" s="180" t="s">
        <v>101</v>
      </c>
      <c r="J419" s="180" t="s">
        <v>56</v>
      </c>
      <c r="K419" s="180" t="s">
        <v>858</v>
      </c>
      <c r="L419" s="180" t="s">
        <v>91</v>
      </c>
      <c r="M419" s="181" t="s">
        <v>2451</v>
      </c>
      <c r="N419" s="175" t="s">
        <v>884</v>
      </c>
      <c r="O419" s="44" t="s">
        <v>60</v>
      </c>
      <c r="P419" s="44"/>
      <c r="Q419" s="44"/>
      <c r="R419" s="45" t="str">
        <f t="array" ref="R419">IFERROR(INDEX('BANCO DE DADOS'!$C$3:$C1631,MATCH(C419,'BANCO DE DADOS'!$B$3:$B1631,0),0),"")</f>
        <v>ALMOXARIFADO GERAL - ARMAZENAMENTO</v>
      </c>
      <c r="S419" s="45" t="str">
        <f t="array" ref="S419">IFERROR(INDEX('BANCO DE DADOS'!$D$3:$D1631,MATCH(C419,'BANCO DE DADOS'!$B$3:$B1631,0),0),"")</f>
        <v>COMPRA DE EQUIPAMENTOS DE ARMAZENAGEM</v>
      </c>
      <c r="T419" s="44"/>
      <c r="U419" s="44"/>
      <c r="V419" s="45" t="str">
        <f t="array" ref="V419">IFERROR(INDEX(#REF!,MATCH($Q419,#REF!,0)),"")</f>
        <v/>
      </c>
      <c r="W419" s="45" t="str">
        <f t="array" ref="W419">IFERROR(INDEX(#REF!,MATCH($Q419,#REF!,0)),"")</f>
        <v/>
      </c>
      <c r="X419" s="46" t="str">
        <f t="array" ref="X419">IFERROR(INDEX(#REF!,MATCH($Q419,#REF!,0)),"")</f>
        <v/>
      </c>
      <c r="Y419" s="46" t="str">
        <f t="array" ref="Y419">IFERROR(INDEX(#REF!,MATCH($Q419,#REF!,0)),"")</f>
        <v/>
      </c>
      <c r="Z419" s="46" t="str">
        <f t="array" ref="Z419">IFERROR(INDEX(#REF!,MATCH($Q419,#REF!,0)),"")</f>
        <v/>
      </c>
      <c r="AA419" s="46" t="e">
        <f t="shared" si="9"/>
        <v>#VALUE!</v>
      </c>
      <c r="AB419" s="44"/>
      <c r="AC419" s="44"/>
    </row>
    <row r="420" spans="1:29" ht="15.75" hidden="1" customHeight="1">
      <c r="A420" s="47" t="s">
        <v>822</v>
      </c>
      <c r="B420" s="47" t="s">
        <v>295</v>
      </c>
      <c r="C420" s="60" t="s">
        <v>296</v>
      </c>
      <c r="D420" s="49" t="s">
        <v>53</v>
      </c>
      <c r="E420" s="49">
        <v>6</v>
      </c>
      <c r="F420" s="50">
        <v>6600</v>
      </c>
      <c r="G420" s="51" t="s">
        <v>54</v>
      </c>
      <c r="H420" s="52">
        <v>46204</v>
      </c>
      <c r="I420" s="53" t="s">
        <v>55</v>
      </c>
      <c r="J420" s="53" t="s">
        <v>56</v>
      </c>
      <c r="K420" s="53" t="s">
        <v>164</v>
      </c>
      <c r="L420" s="53" t="s">
        <v>58</v>
      </c>
      <c r="M420" s="54" t="s">
        <v>109</v>
      </c>
      <c r="N420" s="56" t="s">
        <v>21</v>
      </c>
      <c r="O420" s="56" t="s">
        <v>60</v>
      </c>
      <c r="P420" s="56"/>
      <c r="Q420" s="56"/>
      <c r="R420" s="57"/>
      <c r="S420" s="57" t="s">
        <v>297</v>
      </c>
      <c r="T420" s="56"/>
      <c r="U420" s="56"/>
      <c r="V420" s="57" t="str">
        <f t="array" ref="V420">IFERROR(INDEX(#REF!,MATCH($Q420,#REF!,0)),"")</f>
        <v/>
      </c>
      <c r="W420" s="57" t="str">
        <f t="array" ref="W420">IFERROR(INDEX(#REF!,MATCH($Q420,#REF!,0)),"")</f>
        <v/>
      </c>
      <c r="X420" s="58" t="str">
        <f t="array" ref="X420">IFERROR(INDEX(#REF!,MATCH($Q420,#REF!,0)),"")</f>
        <v/>
      </c>
      <c r="Y420" s="58" t="str">
        <f t="array" ref="Y420">IFERROR(INDEX(#REF!,MATCH($Q420,#REF!,0)),"")</f>
        <v/>
      </c>
      <c r="Z420" s="58" t="str">
        <f t="array" ref="Z420">IFERROR(INDEX(#REF!,MATCH($Q420,#REF!,0)),"")</f>
        <v/>
      </c>
      <c r="AA420" s="58" t="e">
        <f t="shared" si="9"/>
        <v>#VALUE!</v>
      </c>
      <c r="AB420" s="56"/>
      <c r="AC420" s="56"/>
    </row>
    <row r="421" spans="1:29" ht="15.75" hidden="1" customHeight="1">
      <c r="A421" s="35" t="s">
        <v>2751</v>
      </c>
      <c r="B421" s="35" t="s">
        <v>1049</v>
      </c>
      <c r="C421" s="36" t="s">
        <v>1856</v>
      </c>
      <c r="D421" s="37" t="s">
        <v>1857</v>
      </c>
      <c r="E421" s="37">
        <v>300</v>
      </c>
      <c r="F421" s="38">
        <v>6600</v>
      </c>
      <c r="G421" s="39" t="s">
        <v>54</v>
      </c>
      <c r="H421" s="40">
        <v>46204</v>
      </c>
      <c r="I421" s="41" t="s">
        <v>55</v>
      </c>
      <c r="J421" s="41" t="s">
        <v>56</v>
      </c>
      <c r="K421" s="41" t="s">
        <v>164</v>
      </c>
      <c r="L421" s="41" t="s">
        <v>58</v>
      </c>
      <c r="M421" s="42" t="s">
        <v>2517</v>
      </c>
      <c r="N421" s="44" t="s">
        <v>951</v>
      </c>
      <c r="O421" s="44" t="s">
        <v>60</v>
      </c>
      <c r="P421" s="44"/>
      <c r="Q421" s="44"/>
      <c r="R421" s="45" t="s">
        <v>562</v>
      </c>
      <c r="S421" s="45" t="s">
        <v>1772</v>
      </c>
      <c r="T421" s="44"/>
      <c r="U421" s="44"/>
      <c r="V421" s="45" t="str">
        <f t="array" ref="V421">IFERROR(INDEX(#REF!,MATCH($Q421,#REF!,0)),"")</f>
        <v/>
      </c>
      <c r="W421" s="45" t="str">
        <f t="array" ref="W421">IFERROR(INDEX(#REF!,MATCH($Q421,#REF!,0)),"")</f>
        <v/>
      </c>
      <c r="X421" s="46" t="str">
        <f t="array" ref="X421">IFERROR(INDEX(#REF!,MATCH($Q421,#REF!,0)),"")</f>
        <v/>
      </c>
      <c r="Y421" s="46" t="str">
        <f t="array" ref="Y421">IFERROR(INDEX(#REF!,MATCH($Q421,#REF!,0)),"")</f>
        <v/>
      </c>
      <c r="Z421" s="46" t="str">
        <f t="array" ref="Z421">IFERROR(INDEX(#REF!,MATCH($Q421,#REF!,0)),"")</f>
        <v/>
      </c>
      <c r="AA421" s="46" t="e">
        <f t="shared" si="9"/>
        <v>#VALUE!</v>
      </c>
      <c r="AB421" s="44"/>
      <c r="AC421" s="44"/>
    </row>
    <row r="422" spans="1:29" ht="15.75" hidden="1" customHeight="1">
      <c r="A422" s="47"/>
      <c r="B422" s="47" t="s">
        <v>51</v>
      </c>
      <c r="C422" s="60" t="s">
        <v>1181</v>
      </c>
      <c r="D422" s="49" t="s">
        <v>53</v>
      </c>
      <c r="E422" s="49">
        <v>6</v>
      </c>
      <c r="F422" s="50">
        <v>6600</v>
      </c>
      <c r="G422" s="51" t="s">
        <v>54</v>
      </c>
      <c r="H422" s="52">
        <v>46204</v>
      </c>
      <c r="I422" s="53" t="s">
        <v>55</v>
      </c>
      <c r="J422" s="53" t="s">
        <v>56</v>
      </c>
      <c r="K422" s="53" t="s">
        <v>164</v>
      </c>
      <c r="L422" s="53" t="s">
        <v>91</v>
      </c>
      <c r="M422" s="54" t="s">
        <v>148</v>
      </c>
      <c r="N422" s="56" t="s">
        <v>884</v>
      </c>
      <c r="O422" s="56" t="s">
        <v>60</v>
      </c>
      <c r="P422" s="56"/>
      <c r="Q422" s="56"/>
      <c r="R422" s="57">
        <f t="array" ref="R422">IFERROR(INDEX('BANCO DE DADOS'!$C$3:$C1631,MATCH(C422,'BANCO DE DADOS'!$B$3:$B1631,0),0),"")</f>
        <v>0</v>
      </c>
      <c r="S422" s="57" t="s">
        <v>1065</v>
      </c>
      <c r="T422" s="56"/>
      <c r="U422" s="56"/>
      <c r="V422" s="57" t="str">
        <f t="array" ref="V422">IFERROR(INDEX(#REF!,MATCH($Q422,#REF!,0)),"")</f>
        <v/>
      </c>
      <c r="W422" s="57" t="str">
        <f t="array" ref="W422">IFERROR(INDEX(#REF!,MATCH($Q422,#REF!,0)),"")</f>
        <v/>
      </c>
      <c r="X422" s="58" t="str">
        <f t="array" ref="X422">IFERROR(INDEX(#REF!,MATCH($Q422,#REF!,0)),"")</f>
        <v/>
      </c>
      <c r="Y422" s="58" t="str">
        <f t="array" ref="Y422">IFERROR(INDEX(#REF!,MATCH($Q422,#REF!,0)),"")</f>
        <v/>
      </c>
      <c r="Z422" s="58" t="str">
        <f t="array" ref="Z422">IFERROR(INDEX(#REF!,MATCH($Q422,#REF!,0)),"")</f>
        <v/>
      </c>
      <c r="AA422" s="58" t="e">
        <f t="shared" si="9"/>
        <v>#VALUE!</v>
      </c>
      <c r="AB422" s="56"/>
      <c r="AC422" s="56"/>
    </row>
    <row r="423" spans="1:29" ht="15.75" hidden="1" customHeight="1">
      <c r="A423" s="35" t="s">
        <v>2691</v>
      </c>
      <c r="B423" s="201" t="s">
        <v>1049</v>
      </c>
      <c r="C423" s="107" t="s">
        <v>2377</v>
      </c>
      <c r="D423" s="176" t="s">
        <v>53</v>
      </c>
      <c r="E423" s="72">
        <v>8</v>
      </c>
      <c r="F423" s="38">
        <v>6400</v>
      </c>
      <c r="G423" s="39" t="s">
        <v>54</v>
      </c>
      <c r="H423" s="179"/>
      <c r="I423" s="180" t="s">
        <v>55</v>
      </c>
      <c r="J423" s="180"/>
      <c r="K423" s="180"/>
      <c r="L423" s="180"/>
      <c r="M423" s="181"/>
      <c r="N423" s="69" t="s">
        <v>951</v>
      </c>
      <c r="O423" s="44" t="s">
        <v>60</v>
      </c>
      <c r="P423" s="44"/>
      <c r="Q423" s="44"/>
      <c r="R423" s="45" t="str">
        <f t="array" ref="R423">IFERROR(INDEX('BANCO DE DADOS'!$C$3:$C1631,MATCH(C423,'BANCO DE DADOS'!$B$3:$B1631,0),0),"")</f>
        <v/>
      </c>
      <c r="S423" s="45"/>
      <c r="T423" s="44"/>
      <c r="U423" s="44"/>
      <c r="V423" s="45" t="str">
        <f t="array" ref="V423">IFERROR(INDEX(#REF!,MATCH($Q423,#REF!,0)),"")</f>
        <v/>
      </c>
      <c r="W423" s="45" t="str">
        <f t="array" ref="W423">IFERROR(INDEX(#REF!,MATCH($Q423,#REF!,0)),"")</f>
        <v/>
      </c>
      <c r="X423" s="46" t="str">
        <f t="array" ref="X423">IFERROR(INDEX(#REF!,MATCH($Q423,#REF!,0)),"")</f>
        <v/>
      </c>
      <c r="Y423" s="46" t="str">
        <f t="array" ref="Y423">IFERROR(INDEX(#REF!,MATCH($Q423,#REF!,0)),"")</f>
        <v/>
      </c>
      <c r="Z423" s="46" t="str">
        <f t="array" ref="Z423">IFERROR(INDEX(#REF!,MATCH($Q423,#REF!,0)),"")</f>
        <v/>
      </c>
      <c r="AA423" s="46" t="e">
        <f t="shared" si="9"/>
        <v>#VALUE!</v>
      </c>
      <c r="AB423" s="44"/>
      <c r="AC423" s="44"/>
    </row>
    <row r="424" spans="1:29" ht="15.75" hidden="1" customHeight="1">
      <c r="A424" s="47" t="s">
        <v>587</v>
      </c>
      <c r="B424" s="47" t="s">
        <v>1049</v>
      </c>
      <c r="C424" s="60" t="s">
        <v>1861</v>
      </c>
      <c r="D424" s="49" t="s">
        <v>53</v>
      </c>
      <c r="E424" s="49">
        <v>800</v>
      </c>
      <c r="F424" s="50">
        <v>6400</v>
      </c>
      <c r="G424" s="51" t="s">
        <v>54</v>
      </c>
      <c r="H424" s="52">
        <v>46204</v>
      </c>
      <c r="I424" s="53" t="s">
        <v>55</v>
      </c>
      <c r="J424" s="53" t="s">
        <v>56</v>
      </c>
      <c r="K424" s="53" t="s">
        <v>164</v>
      </c>
      <c r="L424" s="53" t="s">
        <v>58</v>
      </c>
      <c r="M424" s="54" t="s">
        <v>2498</v>
      </c>
      <c r="N424" s="56" t="s">
        <v>951</v>
      </c>
      <c r="O424" s="56" t="s">
        <v>60</v>
      </c>
      <c r="P424" s="56"/>
      <c r="Q424" s="56"/>
      <c r="R424" s="57" t="s">
        <v>1400</v>
      </c>
      <c r="S424" s="57" t="s">
        <v>1401</v>
      </c>
      <c r="T424" s="56"/>
      <c r="U424" s="56"/>
      <c r="V424" s="57" t="str">
        <f t="array" ref="V424">IFERROR(INDEX(#REF!,MATCH($Q424,#REF!,0)),"")</f>
        <v/>
      </c>
      <c r="W424" s="57" t="str">
        <f t="array" ref="W424">IFERROR(INDEX(#REF!,MATCH($Q424,#REF!,0)),"")</f>
        <v/>
      </c>
      <c r="X424" s="58" t="str">
        <f t="array" ref="X424">IFERROR(INDEX(#REF!,MATCH($Q424,#REF!,0)),"")</f>
        <v/>
      </c>
      <c r="Y424" s="58" t="str">
        <f t="array" ref="Y424">IFERROR(INDEX(#REF!,MATCH($Q424,#REF!,0)),"")</f>
        <v/>
      </c>
      <c r="Z424" s="58" t="str">
        <f t="array" ref="Z424">IFERROR(INDEX(#REF!,MATCH($Q424,#REF!,0)),"")</f>
        <v/>
      </c>
      <c r="AA424" s="58" t="e">
        <f t="shared" si="9"/>
        <v>#VALUE!</v>
      </c>
      <c r="AB424" s="56"/>
      <c r="AC424" s="56"/>
    </row>
    <row r="425" spans="1:29" ht="15.75" hidden="1" customHeight="1">
      <c r="A425" s="35" t="s">
        <v>699</v>
      </c>
      <c r="B425" s="35" t="s">
        <v>1049</v>
      </c>
      <c r="C425" s="36" t="s">
        <v>1863</v>
      </c>
      <c r="D425" s="37" t="s">
        <v>1775</v>
      </c>
      <c r="E425" s="37">
        <v>200</v>
      </c>
      <c r="F425" s="38">
        <v>6400</v>
      </c>
      <c r="G425" s="39" t="s">
        <v>54</v>
      </c>
      <c r="H425" s="40">
        <v>46204</v>
      </c>
      <c r="I425" s="41" t="s">
        <v>55</v>
      </c>
      <c r="J425" s="41" t="s">
        <v>56</v>
      </c>
      <c r="K425" s="41" t="s">
        <v>164</v>
      </c>
      <c r="L425" s="41" t="s">
        <v>58</v>
      </c>
      <c r="M425" s="42" t="s">
        <v>148</v>
      </c>
      <c r="N425" s="44" t="s">
        <v>951</v>
      </c>
      <c r="O425" s="44" t="s">
        <v>60</v>
      </c>
      <c r="P425" s="44"/>
      <c r="Q425" s="44"/>
      <c r="R425" s="45" t="s">
        <v>158</v>
      </c>
      <c r="S425" s="45" t="s">
        <v>281</v>
      </c>
      <c r="T425" s="44"/>
      <c r="U425" s="44"/>
      <c r="V425" s="45" t="str">
        <f t="array" ref="V425">IFERROR(INDEX(#REF!,MATCH($Q425,#REF!,0)),"")</f>
        <v/>
      </c>
      <c r="W425" s="45" t="str">
        <f t="array" ref="W425">IFERROR(INDEX(#REF!,MATCH($Q425,#REF!,0)),"")</f>
        <v/>
      </c>
      <c r="X425" s="46" t="str">
        <f t="array" ref="X425">IFERROR(INDEX(#REF!,MATCH($Q425,#REF!,0)),"")</f>
        <v/>
      </c>
      <c r="Y425" s="46" t="str">
        <f t="array" ref="Y425">IFERROR(INDEX(#REF!,MATCH($Q425,#REF!,0)),"")</f>
        <v/>
      </c>
      <c r="Z425" s="46" t="str">
        <f t="array" ref="Z425">IFERROR(INDEX(#REF!,MATCH($Q425,#REF!,0)),"")</f>
        <v/>
      </c>
      <c r="AA425" s="46" t="e">
        <f t="shared" si="9"/>
        <v>#VALUE!</v>
      </c>
      <c r="AB425" s="44"/>
      <c r="AC425" s="44"/>
    </row>
    <row r="426" spans="1:29" ht="15.75" hidden="1" customHeight="1">
      <c r="A426" s="47"/>
      <c r="B426" s="47" t="s">
        <v>861</v>
      </c>
      <c r="C426" s="60" t="s">
        <v>977</v>
      </c>
      <c r="D426" s="49"/>
      <c r="E426" s="49">
        <v>2</v>
      </c>
      <c r="F426" s="50">
        <v>6400</v>
      </c>
      <c r="G426" s="51"/>
      <c r="H426" s="52"/>
      <c r="I426" s="53" t="s">
        <v>55</v>
      </c>
      <c r="J426" s="53"/>
      <c r="K426" s="53"/>
      <c r="L426" s="53"/>
      <c r="M426" s="54"/>
      <c r="N426" s="56" t="s">
        <v>884</v>
      </c>
      <c r="O426" s="56" t="s">
        <v>60</v>
      </c>
      <c r="P426" s="56"/>
      <c r="Q426" s="56"/>
      <c r="R426" s="57"/>
      <c r="S426" s="57"/>
      <c r="T426" s="56"/>
      <c r="U426" s="56"/>
      <c r="V426" s="57"/>
      <c r="W426" s="57"/>
      <c r="X426" s="58"/>
      <c r="Y426" s="58"/>
      <c r="Z426" s="58"/>
      <c r="AA426" s="58"/>
      <c r="AB426" s="56"/>
      <c r="AC426" s="56"/>
    </row>
    <row r="427" spans="1:29" ht="15.75" customHeight="1">
      <c r="A427" s="35"/>
      <c r="B427" s="35" t="s">
        <v>2693</v>
      </c>
      <c r="C427" s="36"/>
      <c r="D427" s="37"/>
      <c r="E427" s="37"/>
      <c r="F427" s="38">
        <v>20000</v>
      </c>
      <c r="G427" s="39"/>
      <c r="H427" s="40"/>
      <c r="I427" s="41"/>
      <c r="J427" s="41"/>
      <c r="K427" s="41"/>
      <c r="L427" s="41"/>
      <c r="M427" s="42"/>
      <c r="N427" s="44" t="s">
        <v>951</v>
      </c>
      <c r="O427" s="44"/>
      <c r="P427" s="44"/>
      <c r="Q427" s="44"/>
      <c r="R427" s="45"/>
      <c r="S427" s="45" t="s">
        <v>2342</v>
      </c>
      <c r="T427" s="44"/>
      <c r="U427" s="44"/>
      <c r="V427" s="45" t="str">
        <f t="array" ref="V427">IFERROR(INDEX(#REF!,MATCH($Q427,#REF!,0)),"")</f>
        <v/>
      </c>
      <c r="W427" s="45" t="str">
        <f t="array" ref="W427">IFERROR(INDEX(#REF!,MATCH($Q427,#REF!,0)),"")</f>
        <v/>
      </c>
      <c r="X427" s="46" t="str">
        <f t="array" ref="X427">IFERROR(INDEX(#REF!,MATCH($Q427,#REF!,0)),"")</f>
        <v/>
      </c>
      <c r="Y427" s="46" t="str">
        <f t="array" ref="Y427">IFERROR(INDEX(#REF!,MATCH($Q427,#REF!,0)),"")</f>
        <v/>
      </c>
      <c r="Z427" s="46" t="str">
        <f t="array" ref="Z427">IFERROR(INDEX(#REF!,MATCH($Q427,#REF!,0)),"")</f>
        <v/>
      </c>
      <c r="AA427" s="46" t="e">
        <f t="shared" ref="AA427:AA444" si="10">Z427+45</f>
        <v>#VALUE!</v>
      </c>
      <c r="AB427" s="44"/>
      <c r="AC427" s="44"/>
    </row>
    <row r="428" spans="1:29" ht="15.75" hidden="1" customHeight="1">
      <c r="A428" s="47" t="s">
        <v>1503</v>
      </c>
      <c r="B428" s="47" t="s">
        <v>51</v>
      </c>
      <c r="C428" s="60" t="s">
        <v>1196</v>
      </c>
      <c r="D428" s="49" t="s">
        <v>53</v>
      </c>
      <c r="E428" s="49">
        <v>4</v>
      </c>
      <c r="F428" s="50">
        <v>3960</v>
      </c>
      <c r="G428" s="51" t="s">
        <v>54</v>
      </c>
      <c r="H428" s="52">
        <v>46204</v>
      </c>
      <c r="I428" s="53" t="s">
        <v>55</v>
      </c>
      <c r="J428" s="53" t="s">
        <v>56</v>
      </c>
      <c r="K428" s="53" t="s">
        <v>164</v>
      </c>
      <c r="L428" s="53" t="s">
        <v>91</v>
      </c>
      <c r="M428" s="54" t="s">
        <v>73</v>
      </c>
      <c r="N428" s="56" t="s">
        <v>951</v>
      </c>
      <c r="O428" s="56" t="s">
        <v>2452</v>
      </c>
      <c r="P428" s="56"/>
      <c r="Q428" s="56"/>
      <c r="R428" s="57" t="s">
        <v>221</v>
      </c>
      <c r="S428" s="57" t="s">
        <v>222</v>
      </c>
      <c r="T428" s="56"/>
      <c r="U428" s="56"/>
      <c r="V428" s="57" t="str">
        <f t="array" ref="V428">IFERROR(INDEX(#REF!,MATCH($Q428,#REF!,0)),"")</f>
        <v/>
      </c>
      <c r="W428" s="57" t="str">
        <f t="array" ref="W428">IFERROR(INDEX(#REF!,MATCH($Q428,#REF!,0)),"")</f>
        <v/>
      </c>
      <c r="X428" s="58" t="str">
        <f t="array" ref="X428">IFERROR(INDEX(#REF!,MATCH($Q428,#REF!,0)),"")</f>
        <v/>
      </c>
      <c r="Y428" s="58" t="str">
        <f t="array" ref="Y428">IFERROR(INDEX(#REF!,MATCH($Q428,#REF!,0)),"")</f>
        <v/>
      </c>
      <c r="Z428" s="58" t="str">
        <f t="array" ref="Z428">IFERROR(INDEX(#REF!,MATCH($Q428,#REF!,0)),"")</f>
        <v/>
      </c>
      <c r="AA428" s="58" t="e">
        <f t="shared" si="10"/>
        <v>#VALUE!</v>
      </c>
      <c r="AB428" s="56"/>
      <c r="AC428" s="56"/>
    </row>
    <row r="429" spans="1:29" ht="15.75" hidden="1" customHeight="1">
      <c r="A429" s="35" t="s">
        <v>2752</v>
      </c>
      <c r="B429" s="35" t="s">
        <v>161</v>
      </c>
      <c r="C429" s="36" t="s">
        <v>262</v>
      </c>
      <c r="D429" s="37" t="s">
        <v>53</v>
      </c>
      <c r="E429" s="37">
        <v>20</v>
      </c>
      <c r="F429" s="38">
        <v>6360</v>
      </c>
      <c r="G429" s="39" t="s">
        <v>54</v>
      </c>
      <c r="H429" s="40">
        <v>46204</v>
      </c>
      <c r="I429" s="41" t="s">
        <v>55</v>
      </c>
      <c r="J429" s="41" t="s">
        <v>56</v>
      </c>
      <c r="K429" s="41" t="s">
        <v>164</v>
      </c>
      <c r="L429" s="41" t="s">
        <v>58</v>
      </c>
      <c r="M429" s="42" t="s">
        <v>2498</v>
      </c>
      <c r="N429" s="44" t="s">
        <v>21</v>
      </c>
      <c r="O429" s="44" t="s">
        <v>60</v>
      </c>
      <c r="P429" s="44"/>
      <c r="Q429" s="67"/>
      <c r="R429" s="45" t="s">
        <v>221</v>
      </c>
      <c r="S429" s="68" t="s">
        <v>263</v>
      </c>
      <c r="T429" s="44"/>
      <c r="U429" s="44"/>
      <c r="V429" s="45" t="str">
        <f t="array" ref="V429">IFERROR(INDEX(#REF!,MATCH($Q429,#REF!,0)),"")</f>
        <v/>
      </c>
      <c r="W429" s="45" t="str">
        <f t="array" ref="W429">IFERROR(INDEX(#REF!,MATCH($Q429,#REF!,0)),"")</f>
        <v/>
      </c>
      <c r="X429" s="46" t="str">
        <f t="array" ref="X429">IFERROR(INDEX(#REF!,MATCH($Q429,#REF!,0)),"")</f>
        <v/>
      </c>
      <c r="Y429" s="46" t="str">
        <f t="array" ref="Y429">IFERROR(INDEX(#REF!,MATCH($Q429,#REF!,0)),"")</f>
        <v/>
      </c>
      <c r="Z429" s="46" t="str">
        <f t="array" ref="Z429">IFERROR(INDEX(#REF!,MATCH($Q429,#REF!,0)),"")</f>
        <v/>
      </c>
      <c r="AA429" s="46" t="e">
        <f t="shared" si="10"/>
        <v>#VALUE!</v>
      </c>
      <c r="AB429" s="44"/>
      <c r="AC429" s="44"/>
    </row>
    <row r="430" spans="1:29" ht="15.75" customHeight="1">
      <c r="A430" s="47"/>
      <c r="B430" s="47" t="s">
        <v>2693</v>
      </c>
      <c r="C430" s="60"/>
      <c r="D430" s="49"/>
      <c r="E430" s="49"/>
      <c r="F430" s="50">
        <v>10240</v>
      </c>
      <c r="G430" s="51"/>
      <c r="H430" s="52"/>
      <c r="I430" s="53"/>
      <c r="J430" s="53"/>
      <c r="K430" s="53"/>
      <c r="L430" s="53"/>
      <c r="M430" s="54"/>
      <c r="N430" s="56" t="s">
        <v>21</v>
      </c>
      <c r="O430" s="56"/>
      <c r="P430" s="56"/>
      <c r="Q430" s="56"/>
      <c r="R430" s="57"/>
      <c r="S430" s="57" t="s">
        <v>268</v>
      </c>
      <c r="T430" s="56"/>
      <c r="U430" s="56"/>
      <c r="V430" s="57" t="str">
        <f t="array" ref="V430">IFERROR(INDEX(#REF!,MATCH($Q430,#REF!,0)),"")</f>
        <v/>
      </c>
      <c r="W430" s="57" t="str">
        <f t="array" ref="W430">IFERROR(INDEX(#REF!,MATCH($Q430,#REF!,0)),"")</f>
        <v/>
      </c>
      <c r="X430" s="58" t="str">
        <f t="array" ref="X430">IFERROR(INDEX(#REF!,MATCH($Q430,#REF!,0)),"")</f>
        <v/>
      </c>
      <c r="Y430" s="58" t="str">
        <f t="array" ref="Y430">IFERROR(INDEX(#REF!,MATCH($Q430,#REF!,0)),"")</f>
        <v/>
      </c>
      <c r="Z430" s="58" t="str">
        <f t="array" ref="Z430">IFERROR(INDEX(#REF!,MATCH($Q430,#REF!,0)),"")</f>
        <v/>
      </c>
      <c r="AA430" s="58" t="e">
        <f t="shared" si="10"/>
        <v>#VALUE!</v>
      </c>
      <c r="AB430" s="56"/>
      <c r="AC430" s="56"/>
    </row>
    <row r="431" spans="1:29" ht="15.75" customHeight="1">
      <c r="A431" s="35"/>
      <c r="B431" s="35" t="s">
        <v>2693</v>
      </c>
      <c r="C431" s="36"/>
      <c r="D431" s="37"/>
      <c r="E431" s="37"/>
      <c r="F431" s="38">
        <v>65000</v>
      </c>
      <c r="G431" s="39"/>
      <c r="H431" s="40"/>
      <c r="I431" s="41"/>
      <c r="J431" s="41"/>
      <c r="K431" s="41"/>
      <c r="L431" s="41"/>
      <c r="M431" s="42"/>
      <c r="N431" s="44" t="s">
        <v>951</v>
      </c>
      <c r="O431" s="44"/>
      <c r="P431" s="44"/>
      <c r="Q431" s="44"/>
      <c r="R431" s="45"/>
      <c r="S431" s="45" t="s">
        <v>1611</v>
      </c>
      <c r="T431" s="44"/>
      <c r="U431" s="44"/>
      <c r="V431" s="45" t="str">
        <f t="array" ref="V431">IFERROR(INDEX(#REF!,MATCH($Q431,#REF!,0)),"")</f>
        <v/>
      </c>
      <c r="W431" s="45" t="str">
        <f t="array" ref="W431">IFERROR(INDEX(#REF!,MATCH($Q431,#REF!,0)),"")</f>
        <v/>
      </c>
      <c r="X431" s="46" t="str">
        <f t="array" ref="X431">IFERROR(INDEX(#REF!,MATCH($Q431,#REF!,0)),"")</f>
        <v/>
      </c>
      <c r="Y431" s="46" t="str">
        <f t="array" ref="Y431">IFERROR(INDEX(#REF!,MATCH($Q431,#REF!,0)),"")</f>
        <v/>
      </c>
      <c r="Z431" s="46" t="str">
        <f t="array" ref="Z431">IFERROR(INDEX(#REF!,MATCH($Q431,#REF!,0)),"")</f>
        <v/>
      </c>
      <c r="AA431" s="46" t="e">
        <f t="shared" si="10"/>
        <v>#VALUE!</v>
      </c>
      <c r="AB431" s="44"/>
      <c r="AC431" s="44"/>
    </row>
    <row r="432" spans="1:29" ht="15.75" hidden="1" customHeight="1">
      <c r="A432" s="47" t="s">
        <v>2753</v>
      </c>
      <c r="B432" s="47" t="s">
        <v>242</v>
      </c>
      <c r="C432" s="60" t="s">
        <v>262</v>
      </c>
      <c r="D432" s="49" t="s">
        <v>53</v>
      </c>
      <c r="E432" s="49">
        <v>20</v>
      </c>
      <c r="F432" s="50">
        <v>6360</v>
      </c>
      <c r="G432" s="51" t="s">
        <v>54</v>
      </c>
      <c r="H432" s="52">
        <v>46204</v>
      </c>
      <c r="I432" s="53" t="s">
        <v>55</v>
      </c>
      <c r="J432" s="53" t="s">
        <v>56</v>
      </c>
      <c r="K432" s="53" t="s">
        <v>164</v>
      </c>
      <c r="L432" s="53" t="s">
        <v>58</v>
      </c>
      <c r="M432" s="54" t="s">
        <v>2498</v>
      </c>
      <c r="N432" s="56" t="s">
        <v>21</v>
      </c>
      <c r="O432" s="56" t="s">
        <v>60</v>
      </c>
      <c r="P432" s="56"/>
      <c r="Q432" s="67"/>
      <c r="R432" s="68" t="s">
        <v>221</v>
      </c>
      <c r="S432" s="68" t="s">
        <v>263</v>
      </c>
      <c r="T432" s="56"/>
      <c r="U432" s="56"/>
      <c r="V432" s="57" t="str">
        <f t="array" ref="V432">IFERROR(INDEX(#REF!,MATCH($Q432,#REF!,0)),"")</f>
        <v/>
      </c>
      <c r="W432" s="57" t="str">
        <f t="array" ref="W432">IFERROR(INDEX(#REF!,MATCH($Q432,#REF!,0)),"")</f>
        <v/>
      </c>
      <c r="X432" s="58" t="str">
        <f t="array" ref="X432">IFERROR(INDEX(#REF!,MATCH($Q432,#REF!,0)),"")</f>
        <v/>
      </c>
      <c r="Y432" s="58" t="str">
        <f t="array" ref="Y432">IFERROR(INDEX(#REF!,MATCH($Q432,#REF!,0)),"")</f>
        <v/>
      </c>
      <c r="Z432" s="58" t="str">
        <f t="array" ref="Z432">IFERROR(INDEX(#REF!,MATCH($Q432,#REF!,0)),"")</f>
        <v/>
      </c>
      <c r="AA432" s="58" t="e">
        <f t="shared" si="10"/>
        <v>#VALUE!</v>
      </c>
      <c r="AB432" s="56"/>
      <c r="AC432" s="56"/>
    </row>
    <row r="433" spans="1:29" ht="15.75" hidden="1" customHeight="1">
      <c r="A433" s="35" t="s">
        <v>2754</v>
      </c>
      <c r="B433" s="35" t="s">
        <v>172</v>
      </c>
      <c r="C433" s="36" t="s">
        <v>262</v>
      </c>
      <c r="D433" s="37" t="s">
        <v>53</v>
      </c>
      <c r="E433" s="37">
        <v>20</v>
      </c>
      <c r="F433" s="38">
        <v>6360</v>
      </c>
      <c r="G433" s="39" t="s">
        <v>54</v>
      </c>
      <c r="H433" s="40">
        <v>46204</v>
      </c>
      <c r="I433" s="41" t="s">
        <v>55</v>
      </c>
      <c r="J433" s="41" t="s">
        <v>56</v>
      </c>
      <c r="K433" s="41" t="s">
        <v>164</v>
      </c>
      <c r="L433" s="41" t="s">
        <v>58</v>
      </c>
      <c r="M433" s="42" t="s">
        <v>2498</v>
      </c>
      <c r="N433" s="44" t="s">
        <v>21</v>
      </c>
      <c r="O433" s="44" t="s">
        <v>60</v>
      </c>
      <c r="P433" s="44"/>
      <c r="Q433" s="67"/>
      <c r="R433" s="45" t="s">
        <v>221</v>
      </c>
      <c r="S433" s="68" t="s">
        <v>263</v>
      </c>
      <c r="T433" s="44"/>
      <c r="U433" s="44"/>
      <c r="V433" s="45" t="str">
        <f t="array" ref="V433">IFERROR(INDEX(#REF!,MATCH($Q433,#REF!,0)),"")</f>
        <v/>
      </c>
      <c r="W433" s="45" t="str">
        <f t="array" ref="W433">IFERROR(INDEX(#REF!,MATCH($Q433,#REF!,0)),"")</f>
        <v/>
      </c>
      <c r="X433" s="46" t="str">
        <f t="array" ref="X433">IFERROR(INDEX(#REF!,MATCH($Q433,#REF!,0)),"")</f>
        <v/>
      </c>
      <c r="Y433" s="46" t="str">
        <f t="array" ref="Y433">IFERROR(INDEX(#REF!,MATCH($Q433,#REF!,0)),"")</f>
        <v/>
      </c>
      <c r="Z433" s="46" t="str">
        <f t="array" ref="Z433">IFERROR(INDEX(#REF!,MATCH($Q433,#REF!,0)),"")</f>
        <v/>
      </c>
      <c r="AA433" s="46" t="e">
        <f t="shared" si="10"/>
        <v>#VALUE!</v>
      </c>
      <c r="AB433" s="44"/>
      <c r="AC433" s="44"/>
    </row>
    <row r="434" spans="1:29" ht="15.75" customHeight="1">
      <c r="A434" s="47"/>
      <c r="B434" s="47" t="s">
        <v>2693</v>
      </c>
      <c r="C434" s="60"/>
      <c r="D434" s="49"/>
      <c r="E434" s="49"/>
      <c r="F434" s="50">
        <v>21250</v>
      </c>
      <c r="G434" s="51"/>
      <c r="H434" s="52"/>
      <c r="I434" s="53"/>
      <c r="J434" s="53"/>
      <c r="K434" s="53"/>
      <c r="L434" s="53"/>
      <c r="M434" s="54"/>
      <c r="N434" s="56" t="s">
        <v>21</v>
      </c>
      <c r="O434" s="56"/>
      <c r="P434" s="56"/>
      <c r="Q434" s="56"/>
      <c r="R434" s="57"/>
      <c r="S434" s="57" t="s">
        <v>154</v>
      </c>
      <c r="T434" s="56"/>
      <c r="U434" s="56"/>
      <c r="V434" s="57" t="str">
        <f t="array" ref="V434">IFERROR(INDEX(#REF!,MATCH($Q434,#REF!,0)),"")</f>
        <v/>
      </c>
      <c r="W434" s="57" t="str">
        <f t="array" ref="W434">IFERROR(INDEX(#REF!,MATCH($Q434,#REF!,0)),"")</f>
        <v/>
      </c>
      <c r="X434" s="58" t="str">
        <f t="array" ref="X434">IFERROR(INDEX(#REF!,MATCH($Q434,#REF!,0)),"")</f>
        <v/>
      </c>
      <c r="Y434" s="58" t="str">
        <f t="array" ref="Y434">IFERROR(INDEX(#REF!,MATCH($Q434,#REF!,0)),"")</f>
        <v/>
      </c>
      <c r="Z434" s="58" t="str">
        <f t="array" ref="Z434">IFERROR(INDEX(#REF!,MATCH($Q434,#REF!,0)),"")</f>
        <v/>
      </c>
      <c r="AA434" s="58" t="e">
        <f t="shared" si="10"/>
        <v>#VALUE!</v>
      </c>
      <c r="AB434" s="56"/>
      <c r="AC434" s="56"/>
    </row>
    <row r="435" spans="1:29" ht="15.75" hidden="1" customHeight="1">
      <c r="A435" s="88"/>
      <c r="B435" s="88" t="s">
        <v>51</v>
      </c>
      <c r="C435" s="202" t="s">
        <v>262</v>
      </c>
      <c r="D435" s="89" t="s">
        <v>53</v>
      </c>
      <c r="E435" s="89">
        <v>20</v>
      </c>
      <c r="F435" s="90">
        <v>6360</v>
      </c>
      <c r="G435" s="91" t="s">
        <v>54</v>
      </c>
      <c r="H435" s="92">
        <v>46204</v>
      </c>
      <c r="I435" s="93" t="s">
        <v>55</v>
      </c>
      <c r="J435" s="93" t="s">
        <v>56</v>
      </c>
      <c r="K435" s="93" t="s">
        <v>164</v>
      </c>
      <c r="L435" s="93" t="s">
        <v>91</v>
      </c>
      <c r="M435" s="66" t="s">
        <v>109</v>
      </c>
      <c r="N435" s="67" t="s">
        <v>884</v>
      </c>
      <c r="O435" s="44" t="s">
        <v>60</v>
      </c>
      <c r="P435" s="67"/>
      <c r="Q435" s="67"/>
      <c r="R435" s="68" t="s">
        <v>221</v>
      </c>
      <c r="S435" s="68" t="s">
        <v>263</v>
      </c>
      <c r="T435" s="67"/>
      <c r="U435" s="67"/>
      <c r="V435" s="45" t="str">
        <f t="array" ref="V435">IFERROR(INDEX(#REF!,MATCH($Q435,#REF!,0)),"")</f>
        <v/>
      </c>
      <c r="W435" s="45" t="str">
        <f t="array" ref="W435">IFERROR(INDEX(#REF!,MATCH($Q435,#REF!,0)),"")</f>
        <v/>
      </c>
      <c r="X435" s="46" t="str">
        <f t="array" ref="X435">IFERROR(INDEX(#REF!,MATCH($Q435,#REF!,0)),"")</f>
        <v/>
      </c>
      <c r="Y435" s="46" t="str">
        <f t="array" ref="Y435">IFERROR(INDEX(#REF!,MATCH($Q435,#REF!,0)),"")</f>
        <v/>
      </c>
      <c r="Z435" s="46" t="str">
        <f t="array" ref="Z435">IFERROR(INDEX(#REF!,MATCH($Q435,#REF!,0)),"")</f>
        <v/>
      </c>
      <c r="AA435" s="46" t="e">
        <f t="shared" si="10"/>
        <v>#VALUE!</v>
      </c>
      <c r="AB435" s="67"/>
      <c r="AC435" s="67"/>
    </row>
    <row r="436" spans="1:29" ht="15.75" customHeight="1">
      <c r="A436" s="47"/>
      <c r="B436" s="47" t="s">
        <v>2693</v>
      </c>
      <c r="C436" s="60"/>
      <c r="D436" s="49"/>
      <c r="E436" s="49"/>
      <c r="F436" s="50">
        <v>100000</v>
      </c>
      <c r="G436" s="51"/>
      <c r="H436" s="52"/>
      <c r="I436" s="53"/>
      <c r="J436" s="53"/>
      <c r="K436" s="53"/>
      <c r="L436" s="53"/>
      <c r="M436" s="54"/>
      <c r="N436" s="56" t="s">
        <v>2755</v>
      </c>
      <c r="O436" s="56"/>
      <c r="P436" s="56"/>
      <c r="Q436" s="56"/>
      <c r="R436" s="57"/>
      <c r="S436" s="57" t="s">
        <v>1676</v>
      </c>
      <c r="T436" s="56"/>
      <c r="U436" s="56"/>
      <c r="V436" s="57" t="str">
        <f t="array" ref="V436">IFERROR(INDEX(#REF!,MATCH($Q436,#REF!,0)),"")</f>
        <v/>
      </c>
      <c r="W436" s="57" t="str">
        <f t="array" ref="W436">IFERROR(INDEX(#REF!,MATCH($Q436,#REF!,0)),"")</f>
        <v/>
      </c>
      <c r="X436" s="58" t="str">
        <f t="array" ref="X436">IFERROR(INDEX(#REF!,MATCH($Q436,#REF!,0)),"")</f>
        <v/>
      </c>
      <c r="Y436" s="58" t="str">
        <f t="array" ref="Y436">IFERROR(INDEX(#REF!,MATCH($Q436,#REF!,0)),"")</f>
        <v/>
      </c>
      <c r="Z436" s="58" t="str">
        <f t="array" ref="Z436">IFERROR(INDEX(#REF!,MATCH($Q436,#REF!,0)),"")</f>
        <v/>
      </c>
      <c r="AA436" s="58" t="e">
        <f t="shared" si="10"/>
        <v>#VALUE!</v>
      </c>
      <c r="AB436" s="56"/>
      <c r="AC436" s="56"/>
    </row>
    <row r="437" spans="1:29" ht="15.75" hidden="1" customHeight="1">
      <c r="A437" s="35" t="s">
        <v>734</v>
      </c>
      <c r="B437" s="35" t="s">
        <v>1049</v>
      </c>
      <c r="C437" s="36" t="s">
        <v>1865</v>
      </c>
      <c r="D437" s="37" t="s">
        <v>53</v>
      </c>
      <c r="E437" s="37">
        <v>50</v>
      </c>
      <c r="F437" s="38">
        <v>6350</v>
      </c>
      <c r="G437" s="39" t="s">
        <v>54</v>
      </c>
      <c r="H437" s="40">
        <v>46204</v>
      </c>
      <c r="I437" s="41" t="s">
        <v>55</v>
      </c>
      <c r="J437" s="41" t="s">
        <v>56</v>
      </c>
      <c r="K437" s="41" t="s">
        <v>164</v>
      </c>
      <c r="L437" s="41" t="s">
        <v>58</v>
      </c>
      <c r="M437" s="42" t="s">
        <v>109</v>
      </c>
      <c r="N437" s="44" t="s">
        <v>951</v>
      </c>
      <c r="O437" s="44" t="s">
        <v>60</v>
      </c>
      <c r="P437" s="44"/>
      <c r="Q437" s="44"/>
      <c r="R437" s="45" t="s">
        <v>158</v>
      </c>
      <c r="S437" s="45" t="s">
        <v>515</v>
      </c>
      <c r="T437" s="44"/>
      <c r="U437" s="44"/>
      <c r="V437" s="45" t="str">
        <f t="array" ref="V437">IFERROR(INDEX(#REF!,MATCH($Q437,#REF!,0)),"")</f>
        <v/>
      </c>
      <c r="W437" s="45" t="str">
        <f t="array" ref="W437">IFERROR(INDEX(#REF!,MATCH($Q437,#REF!,0)),"")</f>
        <v/>
      </c>
      <c r="X437" s="46" t="str">
        <f t="array" ref="X437">IFERROR(INDEX(#REF!,MATCH($Q437,#REF!,0)),"")</f>
        <v/>
      </c>
      <c r="Y437" s="46" t="str">
        <f t="array" ref="Y437">IFERROR(INDEX(#REF!,MATCH($Q437,#REF!,0)),"")</f>
        <v/>
      </c>
      <c r="Z437" s="46" t="str">
        <f t="array" ref="Z437">IFERROR(INDEX(#REF!,MATCH($Q437,#REF!,0)),"")</f>
        <v/>
      </c>
      <c r="AA437" s="46" t="e">
        <f t="shared" si="10"/>
        <v>#VALUE!</v>
      </c>
      <c r="AB437" s="44"/>
      <c r="AC437" s="44"/>
    </row>
    <row r="438" spans="1:29" ht="15.75" customHeight="1">
      <c r="A438" s="47"/>
      <c r="B438" s="47" t="s">
        <v>2693</v>
      </c>
      <c r="C438" s="60"/>
      <c r="D438" s="49"/>
      <c r="E438" s="49"/>
      <c r="F438" s="50">
        <v>80000</v>
      </c>
      <c r="G438" s="51"/>
      <c r="H438" s="52"/>
      <c r="I438" s="53"/>
      <c r="J438" s="53"/>
      <c r="K438" s="53"/>
      <c r="L438" s="53"/>
      <c r="M438" s="54"/>
      <c r="N438" s="56" t="s">
        <v>2755</v>
      </c>
      <c r="O438" s="56"/>
      <c r="P438" s="56"/>
      <c r="Q438" s="56"/>
      <c r="R438" s="57"/>
      <c r="S438" s="57" t="s">
        <v>2338</v>
      </c>
      <c r="T438" s="56"/>
      <c r="U438" s="56"/>
      <c r="V438" s="57" t="str">
        <f t="array" ref="V438">IFERROR(INDEX(#REF!,MATCH($Q438,#REF!,0)),"")</f>
        <v/>
      </c>
      <c r="W438" s="57" t="str">
        <f t="array" ref="W438">IFERROR(INDEX(#REF!,MATCH($Q438,#REF!,0)),"")</f>
        <v/>
      </c>
      <c r="X438" s="58" t="str">
        <f t="array" ref="X438">IFERROR(INDEX(#REF!,MATCH($Q438,#REF!,0)),"")</f>
        <v/>
      </c>
      <c r="Y438" s="58" t="str">
        <f t="array" ref="Y438">IFERROR(INDEX(#REF!,MATCH($Q438,#REF!,0)),"")</f>
        <v/>
      </c>
      <c r="Z438" s="58" t="str">
        <f t="array" ref="Z438">IFERROR(INDEX(#REF!,MATCH($Q438,#REF!,0)),"")</f>
        <v/>
      </c>
      <c r="AA438" s="58" t="e">
        <f t="shared" si="10"/>
        <v>#VALUE!</v>
      </c>
      <c r="AB438" s="56"/>
      <c r="AC438" s="56"/>
    </row>
    <row r="439" spans="1:29" ht="15.75" customHeight="1">
      <c r="A439" s="35"/>
      <c r="B439" s="35" t="s">
        <v>2693</v>
      </c>
      <c r="C439" s="36"/>
      <c r="D439" s="37"/>
      <c r="E439" s="37"/>
      <c r="F439" s="38">
        <v>80297</v>
      </c>
      <c r="G439" s="39"/>
      <c r="H439" s="40"/>
      <c r="I439" s="41"/>
      <c r="J439" s="41"/>
      <c r="K439" s="41"/>
      <c r="L439" s="41"/>
      <c r="M439" s="42"/>
      <c r="N439" s="44" t="s">
        <v>884</v>
      </c>
      <c r="O439" s="44"/>
      <c r="P439" s="44"/>
      <c r="Q439" s="44"/>
      <c r="R439" s="45"/>
      <c r="S439" s="45" t="s">
        <v>1056</v>
      </c>
      <c r="T439" s="44"/>
      <c r="U439" s="44"/>
      <c r="V439" s="45" t="str">
        <f t="array" ref="V439">IFERROR(INDEX(#REF!,MATCH($Q439,#REF!,0)),"")</f>
        <v/>
      </c>
      <c r="W439" s="45" t="str">
        <f t="array" ref="W439">IFERROR(INDEX(#REF!,MATCH($Q439,#REF!,0)),"")</f>
        <v/>
      </c>
      <c r="X439" s="46" t="str">
        <f t="array" ref="X439">IFERROR(INDEX(#REF!,MATCH($Q439,#REF!,0)),"")</f>
        <v/>
      </c>
      <c r="Y439" s="46" t="str">
        <f t="array" ref="Y439">IFERROR(INDEX(#REF!,MATCH($Q439,#REF!,0)),"")</f>
        <v/>
      </c>
      <c r="Z439" s="46" t="str">
        <f t="array" ref="Z439">IFERROR(INDEX(#REF!,MATCH($Q439,#REF!,0)),"")</f>
        <v/>
      </c>
      <c r="AA439" s="46" t="e">
        <f t="shared" si="10"/>
        <v>#VALUE!</v>
      </c>
      <c r="AB439" s="44"/>
      <c r="AC439" s="44"/>
    </row>
    <row r="440" spans="1:29" ht="15.75" hidden="1" customHeight="1">
      <c r="A440" s="47" t="s">
        <v>2756</v>
      </c>
      <c r="B440" s="47" t="s">
        <v>1049</v>
      </c>
      <c r="C440" s="60" t="s">
        <v>1867</v>
      </c>
      <c r="D440" s="49" t="s">
        <v>53</v>
      </c>
      <c r="E440" s="49">
        <v>35</v>
      </c>
      <c r="F440" s="50">
        <v>6300</v>
      </c>
      <c r="G440" s="51" t="s">
        <v>54</v>
      </c>
      <c r="H440" s="52">
        <v>46204</v>
      </c>
      <c r="I440" s="53" t="s">
        <v>55</v>
      </c>
      <c r="J440" s="53" t="s">
        <v>56</v>
      </c>
      <c r="K440" s="53" t="s">
        <v>164</v>
      </c>
      <c r="L440" s="53" t="s">
        <v>58</v>
      </c>
      <c r="M440" s="54" t="s">
        <v>2517</v>
      </c>
      <c r="N440" s="56" t="s">
        <v>951</v>
      </c>
      <c r="O440" s="56" t="s">
        <v>60</v>
      </c>
      <c r="P440" s="56"/>
      <c r="Q440" s="56"/>
      <c r="R440" s="57" t="s">
        <v>1820</v>
      </c>
      <c r="S440" s="57" t="s">
        <v>1821</v>
      </c>
      <c r="T440" s="194"/>
      <c r="U440" s="56"/>
      <c r="V440" s="57" t="str">
        <f t="array" ref="V440">IFERROR(INDEX(#REF!,MATCH($Q440,#REF!,0)),"")</f>
        <v/>
      </c>
      <c r="W440" s="57" t="str">
        <f t="array" ref="W440">IFERROR(INDEX(#REF!,MATCH($Q440,#REF!,0)),"")</f>
        <v/>
      </c>
      <c r="X440" s="58" t="str">
        <f t="array" ref="X440">IFERROR(INDEX(#REF!,MATCH($Q440,#REF!,0)),"")</f>
        <v/>
      </c>
      <c r="Y440" s="58" t="str">
        <f t="array" ref="Y440">IFERROR(INDEX(#REF!,MATCH($Q440,#REF!,0)),"")</f>
        <v/>
      </c>
      <c r="Z440" s="58" t="str">
        <f t="array" ref="Z440">IFERROR(INDEX(#REF!,MATCH($Q440,#REF!,0)),"")</f>
        <v/>
      </c>
      <c r="AA440" s="58" t="e">
        <f t="shared" si="10"/>
        <v>#VALUE!</v>
      </c>
      <c r="AB440" s="56"/>
      <c r="AC440" s="56"/>
    </row>
    <row r="441" spans="1:29" ht="15.75" customHeight="1">
      <c r="A441" s="35"/>
      <c r="B441" s="35" t="s">
        <v>2693</v>
      </c>
      <c r="C441" s="36"/>
      <c r="D441" s="37"/>
      <c r="E441" s="37"/>
      <c r="F441" s="38">
        <v>50000</v>
      </c>
      <c r="G441" s="39"/>
      <c r="H441" s="40"/>
      <c r="I441" s="41"/>
      <c r="J441" s="41"/>
      <c r="K441" s="41"/>
      <c r="L441" s="41"/>
      <c r="M441" s="42"/>
      <c r="N441" s="44" t="s">
        <v>951</v>
      </c>
      <c r="P441" s="44"/>
      <c r="Q441" s="44"/>
      <c r="R441" s="45"/>
      <c r="S441" s="45" t="s">
        <v>1626</v>
      </c>
      <c r="T441" s="44"/>
      <c r="U441" s="44"/>
      <c r="V441" s="45" t="str">
        <f t="array" ref="V441">IFERROR(INDEX(#REF!,MATCH($Q441,#REF!,0)),"")</f>
        <v/>
      </c>
      <c r="W441" s="45" t="str">
        <f t="array" ref="W441">IFERROR(INDEX(#REF!,MATCH($Q441,#REF!,0)),"")</f>
        <v/>
      </c>
      <c r="X441" s="46" t="str">
        <f t="array" ref="X441">IFERROR(INDEX(#REF!,MATCH($Q441,#REF!,0)),"")</f>
        <v/>
      </c>
      <c r="Y441" s="46" t="str">
        <f t="array" ref="Y441">IFERROR(INDEX(#REF!,MATCH($Q441,#REF!,0)),"")</f>
        <v/>
      </c>
      <c r="Z441" s="46" t="str">
        <f t="array" ref="Z441">IFERROR(INDEX(#REF!,MATCH($Q441,#REF!,0)),"")</f>
        <v/>
      </c>
      <c r="AA441" s="46" t="e">
        <f t="shared" si="10"/>
        <v>#VALUE!</v>
      </c>
      <c r="AB441" s="44"/>
      <c r="AC441" s="44"/>
    </row>
    <row r="442" spans="1:29" ht="15.75" customHeight="1">
      <c r="A442" s="47"/>
      <c r="B442" s="47" t="s">
        <v>2693</v>
      </c>
      <c r="C442" s="60"/>
      <c r="D442" s="49"/>
      <c r="E442" s="49"/>
      <c r="F442" s="50">
        <v>9000</v>
      </c>
      <c r="G442" s="51"/>
      <c r="H442" s="52"/>
      <c r="I442" s="53"/>
      <c r="J442" s="53"/>
      <c r="K442" s="53"/>
      <c r="L442" s="53"/>
      <c r="M442" s="54"/>
      <c r="N442" s="56" t="s">
        <v>21</v>
      </c>
      <c r="P442" s="56"/>
      <c r="Q442" s="56"/>
      <c r="R442" s="57"/>
      <c r="S442" s="57" t="s">
        <v>1644</v>
      </c>
      <c r="T442" s="56"/>
      <c r="U442" s="56"/>
      <c r="V442" s="57" t="str">
        <f t="array" ref="V442">IFERROR(INDEX(#REF!,MATCH($Q442,#REF!,0)),"")</f>
        <v/>
      </c>
      <c r="W442" s="57" t="str">
        <f t="array" ref="W442">IFERROR(INDEX(#REF!,MATCH($Q442,#REF!,0)),"")</f>
        <v/>
      </c>
      <c r="X442" s="58" t="str">
        <f t="array" ref="X442">IFERROR(INDEX(#REF!,MATCH($Q442,#REF!,0)),"")</f>
        <v/>
      </c>
      <c r="Y442" s="58" t="str">
        <f t="array" ref="Y442">IFERROR(INDEX(#REF!,MATCH($Q442,#REF!,0)),"")</f>
        <v/>
      </c>
      <c r="Z442" s="58" t="str">
        <f t="array" ref="Z442">IFERROR(INDEX(#REF!,MATCH($Q442,#REF!,0)),"")</f>
        <v/>
      </c>
      <c r="AA442" s="58" t="e">
        <f t="shared" si="10"/>
        <v>#VALUE!</v>
      </c>
      <c r="AB442" s="56"/>
      <c r="AC442" s="56"/>
    </row>
    <row r="443" spans="1:29" ht="15.75" customHeight="1">
      <c r="A443" s="35"/>
      <c r="B443" s="35" t="s">
        <v>2693</v>
      </c>
      <c r="C443" s="36"/>
      <c r="D443" s="37"/>
      <c r="E443" s="37"/>
      <c r="F443" s="38">
        <v>60000</v>
      </c>
      <c r="G443" s="39"/>
      <c r="H443" s="40"/>
      <c r="I443" s="41"/>
      <c r="J443" s="41"/>
      <c r="K443" s="41"/>
      <c r="L443" s="41"/>
      <c r="M443" s="42"/>
      <c r="N443" s="44" t="s">
        <v>951</v>
      </c>
      <c r="P443" s="44"/>
      <c r="Q443" s="44"/>
      <c r="R443" s="45"/>
      <c r="S443" s="45" t="s">
        <v>1666</v>
      </c>
      <c r="T443" s="44"/>
      <c r="U443" s="44"/>
      <c r="V443" s="45" t="str">
        <f t="array" ref="V443">IFERROR(INDEX(#REF!,MATCH($Q443,#REF!,0)),"")</f>
        <v/>
      </c>
      <c r="W443" s="45" t="str">
        <f t="array" ref="W443">IFERROR(INDEX(#REF!,MATCH($Q443,#REF!,0)),"")</f>
        <v/>
      </c>
      <c r="X443" s="46" t="str">
        <f t="array" ref="X443">IFERROR(INDEX(#REF!,MATCH($Q443,#REF!,0)),"")</f>
        <v/>
      </c>
      <c r="Y443" s="46" t="str">
        <f t="array" ref="Y443">IFERROR(INDEX(#REF!,MATCH($Q443,#REF!,0)),"")</f>
        <v/>
      </c>
      <c r="Z443" s="46" t="str">
        <f t="array" ref="Z443">IFERROR(INDEX(#REF!,MATCH($Q443,#REF!,0)),"")</f>
        <v/>
      </c>
      <c r="AA443" s="46" t="e">
        <f t="shared" si="10"/>
        <v>#VALUE!</v>
      </c>
      <c r="AB443" s="44"/>
      <c r="AC443" s="44"/>
    </row>
    <row r="444" spans="1:29" ht="15.75" hidden="1" customHeight="1">
      <c r="A444" s="47" t="s">
        <v>577</v>
      </c>
      <c r="B444" s="47" t="s">
        <v>1049</v>
      </c>
      <c r="C444" s="60" t="s">
        <v>1869</v>
      </c>
      <c r="D444" s="49" t="s">
        <v>53</v>
      </c>
      <c r="E444" s="49">
        <v>1500</v>
      </c>
      <c r="F444" s="50">
        <v>6150</v>
      </c>
      <c r="G444" s="51" t="s">
        <v>54</v>
      </c>
      <c r="H444" s="52">
        <v>46204</v>
      </c>
      <c r="I444" s="53" t="s">
        <v>55</v>
      </c>
      <c r="J444" s="53" t="s">
        <v>56</v>
      </c>
      <c r="K444" s="53" t="s">
        <v>164</v>
      </c>
      <c r="L444" s="53" t="s">
        <v>58</v>
      </c>
      <c r="M444" s="54" t="s">
        <v>148</v>
      </c>
      <c r="N444" s="56" t="s">
        <v>951</v>
      </c>
      <c r="O444" s="56" t="s">
        <v>60</v>
      </c>
      <c r="P444" s="56"/>
      <c r="Q444" s="56"/>
      <c r="R444" s="57" t="s">
        <v>1400</v>
      </c>
      <c r="S444" s="57" t="s">
        <v>1401</v>
      </c>
      <c r="T444" s="56"/>
      <c r="U444" s="56"/>
      <c r="V444" s="57" t="str">
        <f t="array" ref="V444">IFERROR(INDEX(#REF!,MATCH($Q444,#REF!,0)),"")</f>
        <v/>
      </c>
      <c r="W444" s="57" t="str">
        <f t="array" ref="W444">IFERROR(INDEX(#REF!,MATCH($Q444,#REF!,0)),"")</f>
        <v/>
      </c>
      <c r="X444" s="58" t="str">
        <f t="array" ref="X444">IFERROR(INDEX(#REF!,MATCH($Q444,#REF!,0)),"")</f>
        <v/>
      </c>
      <c r="Y444" s="58" t="str">
        <f t="array" ref="Y444">IFERROR(INDEX(#REF!,MATCH($Q444,#REF!,0)),"")</f>
        <v/>
      </c>
      <c r="Z444" s="58" t="str">
        <f t="array" ref="Z444">IFERROR(INDEX(#REF!,MATCH($Q444,#REF!,0)),"")</f>
        <v/>
      </c>
      <c r="AA444" s="58" t="e">
        <f t="shared" si="10"/>
        <v>#VALUE!</v>
      </c>
      <c r="AB444" s="56"/>
      <c r="AC444" s="56"/>
    </row>
    <row r="445" spans="1:29" ht="15.75" hidden="1" customHeight="1">
      <c r="A445" s="167"/>
      <c r="B445" s="167" t="s">
        <v>1049</v>
      </c>
      <c r="C445" s="168" t="s">
        <v>1729</v>
      </c>
      <c r="D445" s="176" t="s">
        <v>53</v>
      </c>
      <c r="E445" s="176"/>
      <c r="F445" s="177">
        <v>6089.99</v>
      </c>
      <c r="G445" s="178" t="s">
        <v>54</v>
      </c>
      <c r="H445" s="179"/>
      <c r="I445" s="180" t="s">
        <v>55</v>
      </c>
      <c r="J445" s="180"/>
      <c r="K445" s="180"/>
      <c r="L445" s="180"/>
      <c r="M445" s="181"/>
      <c r="N445" s="44" t="s">
        <v>951</v>
      </c>
      <c r="O445" s="44" t="s">
        <v>60</v>
      </c>
      <c r="P445" s="44"/>
      <c r="Q445" s="44"/>
      <c r="R445" s="45"/>
      <c r="S445" s="45" t="s">
        <v>1730</v>
      </c>
      <c r="T445" s="44" t="s">
        <v>1731</v>
      </c>
      <c r="U445" s="44"/>
      <c r="V445" s="45"/>
      <c r="W445" s="45"/>
      <c r="X445" s="46"/>
      <c r="Y445" s="46"/>
      <c r="Z445" s="46"/>
      <c r="AA445" s="46"/>
      <c r="AB445" s="44"/>
      <c r="AC445" s="44"/>
    </row>
    <row r="446" spans="1:29" ht="15.75" hidden="1" customHeight="1">
      <c r="A446" s="47" t="s">
        <v>2757</v>
      </c>
      <c r="B446" s="47" t="s">
        <v>156</v>
      </c>
      <c r="C446" s="60" t="s">
        <v>302</v>
      </c>
      <c r="D446" s="49" t="s">
        <v>303</v>
      </c>
      <c r="E446" s="49">
        <v>20</v>
      </c>
      <c r="F446" s="50">
        <v>6000</v>
      </c>
      <c r="G446" s="51" t="s">
        <v>54</v>
      </c>
      <c r="H446" s="52">
        <v>46235</v>
      </c>
      <c r="I446" s="53" t="s">
        <v>55</v>
      </c>
      <c r="J446" s="53" t="s">
        <v>56</v>
      </c>
      <c r="K446" s="53" t="s">
        <v>164</v>
      </c>
      <c r="L446" s="53" t="s">
        <v>58</v>
      </c>
      <c r="M446" s="54" t="s">
        <v>148</v>
      </c>
      <c r="N446" s="56" t="s">
        <v>21</v>
      </c>
      <c r="O446" s="56" t="s">
        <v>60</v>
      </c>
      <c r="P446" s="56"/>
      <c r="Q446" s="56"/>
      <c r="R446" s="57" t="s">
        <v>304</v>
      </c>
      <c r="S446" s="57" t="s">
        <v>305</v>
      </c>
      <c r="T446" s="56"/>
      <c r="U446" s="56"/>
      <c r="V446" s="57" t="str">
        <f t="array" ref="V446">IFERROR(INDEX(#REF!,MATCH($Q446,#REF!,0)),"")</f>
        <v/>
      </c>
      <c r="W446" s="57" t="str">
        <f t="array" ref="W446">IFERROR(INDEX(#REF!,MATCH($Q446,#REF!,0)),"")</f>
        <v/>
      </c>
      <c r="X446" s="58" t="str">
        <f t="array" ref="X446">IFERROR(INDEX(#REF!,MATCH($Q446,#REF!,0)),"")</f>
        <v/>
      </c>
      <c r="Y446" s="58" t="str">
        <f t="array" ref="Y446">IFERROR(INDEX(#REF!,MATCH($Q446,#REF!,0)),"")</f>
        <v/>
      </c>
      <c r="Z446" s="58" t="str">
        <f t="array" ref="Z446">IFERROR(INDEX(#REF!,MATCH($Q446,#REF!,0)),"")</f>
        <v/>
      </c>
      <c r="AA446" s="58" t="e">
        <f t="shared" ref="AA446:AA462" si="11">Z446+45</f>
        <v>#VALUE!</v>
      </c>
      <c r="AB446" s="56"/>
      <c r="AC446" s="56"/>
    </row>
    <row r="447" spans="1:29" ht="15.75" customHeight="1">
      <c r="A447" s="35"/>
      <c r="B447" s="35" t="s">
        <v>2693</v>
      </c>
      <c r="C447" s="36"/>
      <c r="D447" s="37"/>
      <c r="E447" s="37"/>
      <c r="F447" s="38">
        <v>27000</v>
      </c>
      <c r="G447" s="39"/>
      <c r="H447" s="40"/>
      <c r="I447" s="41"/>
      <c r="J447" s="41"/>
      <c r="K447" s="41"/>
      <c r="L447" s="41"/>
      <c r="M447" s="42"/>
      <c r="N447" s="44" t="s">
        <v>2755</v>
      </c>
      <c r="P447" s="44"/>
      <c r="Q447" s="44"/>
      <c r="R447" s="45"/>
      <c r="S447" s="45" t="s">
        <v>1617</v>
      </c>
      <c r="T447" s="44"/>
      <c r="U447" s="44"/>
      <c r="V447" s="45" t="str">
        <f t="array" ref="V447">IFERROR(INDEX(#REF!,MATCH($Q447,#REF!,0)),"")</f>
        <v/>
      </c>
      <c r="W447" s="45" t="str">
        <f t="array" ref="W447">IFERROR(INDEX(#REF!,MATCH($Q447,#REF!,0)),"")</f>
        <v/>
      </c>
      <c r="X447" s="46" t="str">
        <f t="array" ref="X447">IFERROR(INDEX(#REF!,MATCH($Q447,#REF!,0)),"")</f>
        <v/>
      </c>
      <c r="Y447" s="46" t="str">
        <f t="array" ref="Y447">IFERROR(INDEX(#REF!,MATCH($Q447,#REF!,0)),"")</f>
        <v/>
      </c>
      <c r="Z447" s="46" t="str">
        <f t="array" ref="Z447">IFERROR(INDEX(#REF!,MATCH($Q447,#REF!,0)),"")</f>
        <v/>
      </c>
      <c r="AA447" s="46" t="e">
        <f t="shared" si="11"/>
        <v>#VALUE!</v>
      </c>
      <c r="AB447" s="44"/>
      <c r="AC447" s="44"/>
    </row>
    <row r="448" spans="1:29" ht="15.75" hidden="1" customHeight="1">
      <c r="A448" s="47" t="s">
        <v>272</v>
      </c>
      <c r="B448" s="47" t="s">
        <v>295</v>
      </c>
      <c r="C448" s="60" t="s">
        <v>307</v>
      </c>
      <c r="D448" s="49" t="s">
        <v>53</v>
      </c>
      <c r="E448" s="49">
        <v>10</v>
      </c>
      <c r="F448" s="50">
        <v>6000</v>
      </c>
      <c r="G448" s="51" t="s">
        <v>54</v>
      </c>
      <c r="H448" s="52">
        <v>46204</v>
      </c>
      <c r="I448" s="53" t="s">
        <v>55</v>
      </c>
      <c r="J448" s="53" t="s">
        <v>56</v>
      </c>
      <c r="K448" s="53" t="s">
        <v>164</v>
      </c>
      <c r="L448" s="53" t="s">
        <v>58</v>
      </c>
      <c r="M448" s="54" t="s">
        <v>109</v>
      </c>
      <c r="N448" s="56" t="s">
        <v>21</v>
      </c>
      <c r="O448" s="56" t="s">
        <v>60</v>
      </c>
      <c r="P448" s="56"/>
      <c r="Q448" s="56"/>
      <c r="R448" s="57" t="s">
        <v>308</v>
      </c>
      <c r="S448" s="57" t="s">
        <v>309</v>
      </c>
      <c r="T448" s="56"/>
      <c r="U448" s="56"/>
      <c r="V448" s="57" t="str">
        <f t="array" ref="V448">IFERROR(INDEX(#REF!,MATCH($Q448,#REF!,0)),"")</f>
        <v/>
      </c>
      <c r="W448" s="57" t="str">
        <f t="array" ref="W448">IFERROR(INDEX(#REF!,MATCH($Q448,#REF!,0)),"")</f>
        <v/>
      </c>
      <c r="X448" s="58" t="str">
        <f t="array" ref="X448">IFERROR(INDEX(#REF!,MATCH($Q448,#REF!,0)),"")</f>
        <v/>
      </c>
      <c r="Y448" s="58" t="str">
        <f t="array" ref="Y448">IFERROR(INDEX(#REF!,MATCH($Q448,#REF!,0)),"")</f>
        <v/>
      </c>
      <c r="Z448" s="58" t="str">
        <f t="array" ref="Z448">IFERROR(INDEX(#REF!,MATCH($Q448,#REF!,0)),"")</f>
        <v/>
      </c>
      <c r="AA448" s="58" t="e">
        <f t="shared" si="11"/>
        <v>#VALUE!</v>
      </c>
      <c r="AB448" s="56"/>
      <c r="AC448" s="56"/>
    </row>
    <row r="449" spans="1:29" ht="15.75" customHeight="1">
      <c r="A449" s="35"/>
      <c r="B449" s="35" t="s">
        <v>2693</v>
      </c>
      <c r="C449" s="36"/>
      <c r="D449" s="37"/>
      <c r="E449" s="37"/>
      <c r="F449" s="38">
        <v>50000</v>
      </c>
      <c r="G449" s="39"/>
      <c r="H449" s="40"/>
      <c r="I449" s="41"/>
      <c r="J449" s="41"/>
      <c r="K449" s="41"/>
      <c r="L449" s="41"/>
      <c r="M449" s="42"/>
      <c r="N449" s="44" t="s">
        <v>2755</v>
      </c>
      <c r="P449" s="44"/>
      <c r="Q449" s="44"/>
      <c r="R449" s="45"/>
      <c r="S449" s="45" t="s">
        <v>1694</v>
      </c>
      <c r="T449" s="44"/>
      <c r="U449" s="44"/>
      <c r="V449" s="45" t="str">
        <f t="array" ref="V449">IFERROR(INDEX(#REF!,MATCH($Q449,#REF!,0)),"")</f>
        <v/>
      </c>
      <c r="W449" s="45" t="str">
        <f t="array" ref="W449">IFERROR(INDEX(#REF!,MATCH($Q449,#REF!,0)),"")</f>
        <v/>
      </c>
      <c r="X449" s="46" t="str">
        <f t="array" ref="X449">IFERROR(INDEX(#REF!,MATCH($Q449,#REF!,0)),"")</f>
        <v/>
      </c>
      <c r="Y449" s="46" t="str">
        <f t="array" ref="Y449">IFERROR(INDEX(#REF!,MATCH($Q449,#REF!,0)),"")</f>
        <v/>
      </c>
      <c r="Z449" s="46" t="str">
        <f t="array" ref="Z449">IFERROR(INDEX(#REF!,MATCH($Q449,#REF!,0)),"")</f>
        <v/>
      </c>
      <c r="AA449" s="46" t="e">
        <f t="shared" si="11"/>
        <v>#VALUE!</v>
      </c>
      <c r="AB449" s="44"/>
      <c r="AC449" s="44"/>
    </row>
    <row r="450" spans="1:29" ht="15.75" customHeight="1">
      <c r="A450" s="47"/>
      <c r="B450" s="47" t="s">
        <v>2693</v>
      </c>
      <c r="C450" s="60"/>
      <c r="D450" s="49"/>
      <c r="E450" s="49"/>
      <c r="F450" s="50">
        <v>16150</v>
      </c>
      <c r="G450" s="51"/>
      <c r="H450" s="52"/>
      <c r="I450" s="53"/>
      <c r="J450" s="53"/>
      <c r="K450" s="53"/>
      <c r="L450" s="53"/>
      <c r="M450" s="54"/>
      <c r="N450" s="56" t="s">
        <v>951</v>
      </c>
      <c r="P450" s="56"/>
      <c r="Q450" s="56"/>
      <c r="R450" s="57"/>
      <c r="S450" s="57" t="s">
        <v>309</v>
      </c>
      <c r="T450" s="56"/>
      <c r="U450" s="56"/>
      <c r="V450" s="57" t="str">
        <f t="array" ref="V450">IFERROR(INDEX(#REF!,MATCH($Q450,#REF!,0)),"")</f>
        <v/>
      </c>
      <c r="W450" s="57" t="str">
        <f t="array" ref="W450">IFERROR(INDEX(#REF!,MATCH($Q450,#REF!,0)),"")</f>
        <v/>
      </c>
      <c r="X450" s="58" t="str">
        <f t="array" ref="X450">IFERROR(INDEX(#REF!,MATCH($Q450,#REF!,0)),"")</f>
        <v/>
      </c>
      <c r="Y450" s="58" t="str">
        <f t="array" ref="Y450">IFERROR(INDEX(#REF!,MATCH($Q450,#REF!,0)),"")</f>
        <v/>
      </c>
      <c r="Z450" s="58" t="str">
        <f t="array" ref="Z450">IFERROR(INDEX(#REF!,MATCH($Q450,#REF!,0)),"")</f>
        <v/>
      </c>
      <c r="AA450" s="58" t="e">
        <f t="shared" si="11"/>
        <v>#VALUE!</v>
      </c>
      <c r="AB450" s="56"/>
      <c r="AC450" s="56"/>
    </row>
    <row r="451" spans="1:29" ht="15.75" hidden="1" customHeight="1">
      <c r="A451" s="35" t="s">
        <v>801</v>
      </c>
      <c r="B451" s="35" t="s">
        <v>245</v>
      </c>
      <c r="C451" s="36" t="s">
        <v>311</v>
      </c>
      <c r="D451" s="37" t="s">
        <v>53</v>
      </c>
      <c r="E451" s="37">
        <v>3</v>
      </c>
      <c r="F451" s="38">
        <v>6000</v>
      </c>
      <c r="G451" s="39" t="s">
        <v>54</v>
      </c>
      <c r="H451" s="40">
        <v>46204</v>
      </c>
      <c r="I451" s="41" t="s">
        <v>55</v>
      </c>
      <c r="J451" s="41" t="s">
        <v>56</v>
      </c>
      <c r="K451" s="41" t="s">
        <v>164</v>
      </c>
      <c r="L451" s="41" t="s">
        <v>58</v>
      </c>
      <c r="M451" s="42" t="s">
        <v>2534</v>
      </c>
      <c r="N451" s="44" t="s">
        <v>21</v>
      </c>
      <c r="O451" s="44" t="s">
        <v>60</v>
      </c>
      <c r="P451" s="44"/>
      <c r="Q451" s="44"/>
      <c r="R451" s="45" t="str">
        <f t="array" ref="R451">IFERROR(INDEX('BANCO DE DADOS'!$C$3:$C1631,MATCH(C451,'BANCO DE DADOS'!$B$3:$B1631,0),0),"")</f>
        <v>CEIB</v>
      </c>
      <c r="S451" s="45" t="s">
        <v>312</v>
      </c>
      <c r="T451" s="44"/>
      <c r="U451" s="44"/>
      <c r="V451" s="45" t="str">
        <f t="array" ref="V451">IFERROR(INDEX(#REF!,MATCH($Q451,#REF!,0)),"")</f>
        <v/>
      </c>
      <c r="W451" s="45" t="str">
        <f t="array" ref="W451">IFERROR(INDEX(#REF!,MATCH($Q451,#REF!,0)),"")</f>
        <v/>
      </c>
      <c r="X451" s="46" t="str">
        <f t="array" ref="X451">IFERROR(INDEX(#REF!,MATCH($Q451,#REF!,0)),"")</f>
        <v/>
      </c>
      <c r="Y451" s="46" t="str">
        <f t="array" ref="Y451">IFERROR(INDEX(#REF!,MATCH($Q451,#REF!,0)),"")</f>
        <v/>
      </c>
      <c r="Z451" s="46" t="str">
        <f t="array" ref="Z451">IFERROR(INDEX(#REF!,MATCH($Q451,#REF!,0)),"")</f>
        <v/>
      </c>
      <c r="AA451" s="46" t="e">
        <f t="shared" si="11"/>
        <v>#VALUE!</v>
      </c>
      <c r="AB451" s="44"/>
      <c r="AC451" s="44"/>
    </row>
    <row r="452" spans="1:29" ht="15.75" hidden="1" customHeight="1">
      <c r="A452" s="47" t="s">
        <v>2758</v>
      </c>
      <c r="B452" s="47" t="s">
        <v>219</v>
      </c>
      <c r="C452" s="60" t="s">
        <v>238</v>
      </c>
      <c r="D452" s="49" t="s">
        <v>53</v>
      </c>
      <c r="E452" s="49">
        <v>15</v>
      </c>
      <c r="F452" s="50">
        <v>6000</v>
      </c>
      <c r="G452" s="51" t="s">
        <v>54</v>
      </c>
      <c r="H452" s="52">
        <v>46204</v>
      </c>
      <c r="I452" s="53" t="s">
        <v>55</v>
      </c>
      <c r="J452" s="53" t="s">
        <v>56</v>
      </c>
      <c r="K452" s="53" t="s">
        <v>164</v>
      </c>
      <c r="L452" s="53" t="s">
        <v>58</v>
      </c>
      <c r="M452" s="54" t="s">
        <v>109</v>
      </c>
      <c r="N452" s="56" t="s">
        <v>21</v>
      </c>
      <c r="O452" s="56" t="s">
        <v>60</v>
      </c>
      <c r="P452" s="56"/>
      <c r="Q452" s="56"/>
      <c r="R452" s="57"/>
      <c r="S452" s="57" t="s">
        <v>239</v>
      </c>
      <c r="T452" s="56"/>
      <c r="U452" s="56"/>
      <c r="V452" s="57" t="str">
        <f t="array" ref="V452">IFERROR(INDEX(#REF!,MATCH($Q452,#REF!,0)),"")</f>
        <v/>
      </c>
      <c r="W452" s="57" t="str">
        <f t="array" ref="W452">IFERROR(INDEX(#REF!,MATCH($Q452,#REF!,0)),"")</f>
        <v/>
      </c>
      <c r="X452" s="58" t="str">
        <f t="array" ref="X452">IFERROR(INDEX(#REF!,MATCH($Q452,#REF!,0)),"")</f>
        <v/>
      </c>
      <c r="Y452" s="58" t="str">
        <f t="array" ref="Y452">IFERROR(INDEX(#REF!,MATCH($Q452,#REF!,0)),"")</f>
        <v/>
      </c>
      <c r="Z452" s="58" t="str">
        <f t="array" ref="Z452">IFERROR(INDEX(#REF!,MATCH($Q452,#REF!,0)),"")</f>
        <v/>
      </c>
      <c r="AA452" s="58" t="e">
        <f t="shared" si="11"/>
        <v>#VALUE!</v>
      </c>
      <c r="AB452" s="56"/>
      <c r="AC452" s="56"/>
    </row>
    <row r="453" spans="1:29" ht="15.75" hidden="1" customHeight="1">
      <c r="A453" s="35" t="s">
        <v>2759</v>
      </c>
      <c r="B453" s="35" t="s">
        <v>161</v>
      </c>
      <c r="C453" s="36" t="s">
        <v>238</v>
      </c>
      <c r="D453" s="37" t="s">
        <v>53</v>
      </c>
      <c r="E453" s="37">
        <v>15</v>
      </c>
      <c r="F453" s="38">
        <v>6000</v>
      </c>
      <c r="G453" s="39" t="s">
        <v>54</v>
      </c>
      <c r="H453" s="40">
        <v>46204</v>
      </c>
      <c r="I453" s="41" t="s">
        <v>55</v>
      </c>
      <c r="J453" s="41" t="s">
        <v>56</v>
      </c>
      <c r="K453" s="41" t="s">
        <v>164</v>
      </c>
      <c r="L453" s="41" t="s">
        <v>58</v>
      </c>
      <c r="M453" s="42" t="s">
        <v>109</v>
      </c>
      <c r="N453" s="44" t="s">
        <v>21</v>
      </c>
      <c r="O453" s="44" t="s">
        <v>60</v>
      </c>
      <c r="P453" s="44"/>
      <c r="Q453" s="44"/>
      <c r="R453" s="45"/>
      <c r="S453" s="45" t="s">
        <v>239</v>
      </c>
      <c r="T453" s="44"/>
      <c r="U453" s="44"/>
      <c r="V453" s="45" t="str">
        <f t="array" ref="V453">IFERROR(INDEX(#REF!,MATCH($Q453,#REF!,0)),"")</f>
        <v/>
      </c>
      <c r="W453" s="45" t="str">
        <f t="array" ref="W453">IFERROR(INDEX(#REF!,MATCH($Q453,#REF!,0)),"")</f>
        <v/>
      </c>
      <c r="X453" s="46" t="str">
        <f t="array" ref="X453">IFERROR(INDEX(#REF!,MATCH($Q453,#REF!,0)),"")</f>
        <v/>
      </c>
      <c r="Y453" s="46" t="str">
        <f t="array" ref="Y453">IFERROR(INDEX(#REF!,MATCH($Q453,#REF!,0)),"")</f>
        <v/>
      </c>
      <c r="Z453" s="46" t="str">
        <f t="array" ref="Z453">IFERROR(INDEX(#REF!,MATCH($Q453,#REF!,0)),"")</f>
        <v/>
      </c>
      <c r="AA453" s="46" t="e">
        <f t="shared" si="11"/>
        <v>#VALUE!</v>
      </c>
      <c r="AB453" s="44"/>
      <c r="AC453" s="44"/>
    </row>
    <row r="454" spans="1:29" ht="15.75" hidden="1" customHeight="1">
      <c r="A454" s="47" t="s">
        <v>2760</v>
      </c>
      <c r="B454" s="47" t="s">
        <v>245</v>
      </c>
      <c r="C454" s="60" t="s">
        <v>238</v>
      </c>
      <c r="D454" s="49" t="s">
        <v>53</v>
      </c>
      <c r="E454" s="49">
        <v>15</v>
      </c>
      <c r="F454" s="50">
        <v>6000</v>
      </c>
      <c r="G454" s="51" t="s">
        <v>54</v>
      </c>
      <c r="H454" s="52">
        <v>46204</v>
      </c>
      <c r="I454" s="53" t="s">
        <v>55</v>
      </c>
      <c r="J454" s="53" t="s">
        <v>56</v>
      </c>
      <c r="K454" s="53" t="s">
        <v>164</v>
      </c>
      <c r="L454" s="53" t="s">
        <v>58</v>
      </c>
      <c r="M454" s="54" t="s">
        <v>109</v>
      </c>
      <c r="N454" s="56" t="s">
        <v>21</v>
      </c>
      <c r="O454" s="56" t="s">
        <v>60</v>
      </c>
      <c r="P454" s="56"/>
      <c r="Q454" s="56"/>
      <c r="R454" s="57"/>
      <c r="S454" s="57" t="s">
        <v>239</v>
      </c>
      <c r="T454" s="56"/>
      <c r="U454" s="56"/>
      <c r="V454" s="57" t="str">
        <f t="array" ref="V454">IFERROR(INDEX(#REF!,MATCH($Q454,#REF!,0)),"")</f>
        <v/>
      </c>
      <c r="W454" s="57" t="str">
        <f t="array" ref="W454">IFERROR(INDEX(#REF!,MATCH($Q454,#REF!,0)),"")</f>
        <v/>
      </c>
      <c r="X454" s="58" t="str">
        <f t="array" ref="X454">IFERROR(INDEX(#REF!,MATCH($Q454,#REF!,0)),"")</f>
        <v/>
      </c>
      <c r="Y454" s="58" t="str">
        <f t="array" ref="Y454">IFERROR(INDEX(#REF!,MATCH($Q454,#REF!,0)),"")</f>
        <v/>
      </c>
      <c r="Z454" s="58" t="str">
        <f t="array" ref="Z454">IFERROR(INDEX(#REF!,MATCH($Q454,#REF!,0)),"")</f>
        <v/>
      </c>
      <c r="AA454" s="58" t="e">
        <f t="shared" si="11"/>
        <v>#VALUE!</v>
      </c>
      <c r="AB454" s="56"/>
      <c r="AC454" s="56"/>
    </row>
    <row r="455" spans="1:29" ht="15.75" hidden="1" customHeight="1">
      <c r="A455" s="35" t="s">
        <v>286</v>
      </c>
      <c r="B455" s="35" t="s">
        <v>106</v>
      </c>
      <c r="C455" s="36" t="s">
        <v>175</v>
      </c>
      <c r="D455" s="37" t="s">
        <v>176</v>
      </c>
      <c r="E455" s="37">
        <v>150</v>
      </c>
      <c r="F455" s="38">
        <v>6000</v>
      </c>
      <c r="G455" s="39" t="s">
        <v>54</v>
      </c>
      <c r="H455" s="40">
        <v>46204</v>
      </c>
      <c r="I455" s="41" t="s">
        <v>55</v>
      </c>
      <c r="J455" s="41" t="s">
        <v>56</v>
      </c>
      <c r="K455" s="41" t="s">
        <v>164</v>
      </c>
      <c r="L455" s="41" t="s">
        <v>58</v>
      </c>
      <c r="M455" s="42" t="s">
        <v>2498</v>
      </c>
      <c r="N455" s="44" t="s">
        <v>21</v>
      </c>
      <c r="O455" s="44" t="s">
        <v>60</v>
      </c>
      <c r="P455" s="44"/>
      <c r="Q455" s="44"/>
      <c r="R455" s="45" t="s">
        <v>177</v>
      </c>
      <c r="S455" s="45" t="s">
        <v>178</v>
      </c>
      <c r="T455" s="44"/>
      <c r="U455" s="44"/>
      <c r="V455" s="45" t="str">
        <f t="array" ref="V455">IFERROR(INDEX(#REF!,MATCH($Q455,#REF!,0)),"")</f>
        <v/>
      </c>
      <c r="W455" s="45" t="str">
        <f t="array" ref="W455">IFERROR(INDEX(#REF!,MATCH($Q455,#REF!,0)),"")</f>
        <v/>
      </c>
      <c r="X455" s="46" t="str">
        <f t="array" ref="X455">IFERROR(INDEX(#REF!,MATCH($Q455,#REF!,0)),"")</f>
        <v/>
      </c>
      <c r="Y455" s="46" t="str">
        <f t="array" ref="Y455">IFERROR(INDEX(#REF!,MATCH($Q455,#REF!,0)),"")</f>
        <v/>
      </c>
      <c r="Z455" s="46" t="str">
        <f t="array" ref="Z455">IFERROR(INDEX(#REF!,MATCH($Q455,#REF!,0)),"")</f>
        <v/>
      </c>
      <c r="AA455" s="46" t="e">
        <f t="shared" si="11"/>
        <v>#VALUE!</v>
      </c>
      <c r="AB455" s="44"/>
      <c r="AC455" s="44"/>
    </row>
    <row r="456" spans="1:29" ht="15.75" hidden="1" customHeight="1">
      <c r="A456" s="47"/>
      <c r="B456" s="47" t="s">
        <v>51</v>
      </c>
      <c r="C456" s="60" t="s">
        <v>1184</v>
      </c>
      <c r="D456" s="49" t="s">
        <v>53</v>
      </c>
      <c r="E456" s="49">
        <v>4</v>
      </c>
      <c r="F456" s="50">
        <v>6000</v>
      </c>
      <c r="G456" s="51" t="s">
        <v>54</v>
      </c>
      <c r="H456" s="52">
        <v>46204</v>
      </c>
      <c r="I456" s="53" t="s">
        <v>55</v>
      </c>
      <c r="J456" s="53" t="s">
        <v>56</v>
      </c>
      <c r="K456" s="53" t="s">
        <v>164</v>
      </c>
      <c r="L456" s="53" t="s">
        <v>91</v>
      </c>
      <c r="M456" s="54" t="s">
        <v>2534</v>
      </c>
      <c r="N456" s="56" t="s">
        <v>884</v>
      </c>
      <c r="O456" s="56" t="s">
        <v>60</v>
      </c>
      <c r="P456" s="56"/>
      <c r="Q456" s="56"/>
      <c r="R456" s="57" t="s">
        <v>755</v>
      </c>
      <c r="S456" s="57" t="s">
        <v>467</v>
      </c>
      <c r="T456" s="56"/>
      <c r="U456" s="56"/>
      <c r="V456" s="57" t="str">
        <f t="array" ref="V456">IFERROR(INDEX(#REF!,MATCH($Q456,#REF!,0)),"")</f>
        <v/>
      </c>
      <c r="W456" s="57" t="str">
        <f t="array" ref="W456">IFERROR(INDEX(#REF!,MATCH($Q456,#REF!,0)),"")</f>
        <v/>
      </c>
      <c r="X456" s="58" t="str">
        <f t="array" ref="X456">IFERROR(INDEX(#REF!,MATCH($Q456,#REF!,0)),"")</f>
        <v/>
      </c>
      <c r="Y456" s="58" t="str">
        <f t="array" ref="Y456">IFERROR(INDEX(#REF!,MATCH($Q456,#REF!,0)),"")</f>
        <v/>
      </c>
      <c r="Z456" s="58" t="str">
        <f t="array" ref="Z456">IFERROR(INDEX(#REF!,MATCH($Q456,#REF!,0)),"")</f>
        <v/>
      </c>
      <c r="AA456" s="58" t="e">
        <f t="shared" si="11"/>
        <v>#VALUE!</v>
      </c>
      <c r="AB456" s="56"/>
      <c r="AC456" s="56"/>
    </row>
    <row r="457" spans="1:29" ht="15.75" hidden="1" customHeight="1">
      <c r="A457" s="35"/>
      <c r="B457" s="35" t="s">
        <v>51</v>
      </c>
      <c r="C457" s="36" t="s">
        <v>1186</v>
      </c>
      <c r="D457" s="37" t="s">
        <v>53</v>
      </c>
      <c r="E457" s="37">
        <v>1</v>
      </c>
      <c r="F457" s="38">
        <v>6000</v>
      </c>
      <c r="G457" s="39" t="s">
        <v>54</v>
      </c>
      <c r="H457" s="40">
        <v>46204</v>
      </c>
      <c r="I457" s="41" t="s">
        <v>55</v>
      </c>
      <c r="J457" s="41" t="s">
        <v>56</v>
      </c>
      <c r="K457" s="41" t="s">
        <v>164</v>
      </c>
      <c r="L457" s="41" t="s">
        <v>91</v>
      </c>
      <c r="M457" s="42" t="s">
        <v>2486</v>
      </c>
      <c r="N457" s="44" t="s">
        <v>884</v>
      </c>
      <c r="O457" s="44" t="s">
        <v>60</v>
      </c>
      <c r="P457" s="44"/>
      <c r="Q457" s="44"/>
      <c r="R457" s="45"/>
      <c r="S457" s="45" t="s">
        <v>1187</v>
      </c>
      <c r="T457" s="44"/>
      <c r="U457" s="44"/>
      <c r="V457" s="45" t="str">
        <f t="array" ref="V457">IFERROR(INDEX(#REF!,MATCH($Q457,#REF!,0)),"")</f>
        <v/>
      </c>
      <c r="W457" s="45" t="str">
        <f t="array" ref="W457">IFERROR(INDEX(#REF!,MATCH($Q457,#REF!,0)),"")</f>
        <v/>
      </c>
      <c r="X457" s="46" t="str">
        <f t="array" ref="X457">IFERROR(INDEX(#REF!,MATCH($Q457,#REF!,0)),"")</f>
        <v/>
      </c>
      <c r="Y457" s="46" t="str">
        <f t="array" ref="Y457">IFERROR(INDEX(#REF!,MATCH($Q457,#REF!,0)),"")</f>
        <v/>
      </c>
      <c r="Z457" s="46" t="str">
        <f t="array" ref="Z457">IFERROR(INDEX(#REF!,MATCH($Q457,#REF!,0)),"")</f>
        <v/>
      </c>
      <c r="AA457" s="46" t="e">
        <f t="shared" si="11"/>
        <v>#VALUE!</v>
      </c>
      <c r="AB457" s="44"/>
      <c r="AC457" s="44"/>
    </row>
    <row r="458" spans="1:29" ht="15.75" hidden="1" customHeight="1">
      <c r="A458" s="47"/>
      <c r="B458" s="47" t="s">
        <v>51</v>
      </c>
      <c r="C458" s="60" t="s">
        <v>472</v>
      </c>
      <c r="D458" s="49" t="s">
        <v>53</v>
      </c>
      <c r="E458" s="49">
        <v>200</v>
      </c>
      <c r="F458" s="50">
        <v>6000</v>
      </c>
      <c r="G458" s="51" t="s">
        <v>54</v>
      </c>
      <c r="H458" s="52">
        <v>46174</v>
      </c>
      <c r="I458" s="53" t="s">
        <v>55</v>
      </c>
      <c r="J458" s="53" t="s">
        <v>56</v>
      </c>
      <c r="K458" s="53" t="s">
        <v>164</v>
      </c>
      <c r="L458" s="53" t="s">
        <v>91</v>
      </c>
      <c r="M458" s="54" t="s">
        <v>2498</v>
      </c>
      <c r="N458" s="56" t="s">
        <v>884</v>
      </c>
      <c r="O458" s="56" t="s">
        <v>60</v>
      </c>
      <c r="P458" s="56"/>
      <c r="Q458" s="56"/>
      <c r="R458" s="57"/>
      <c r="S458" s="57" t="s">
        <v>410</v>
      </c>
      <c r="T458" s="56"/>
      <c r="U458" s="56"/>
      <c r="V458" s="57" t="str">
        <f t="array" ref="V458">IFERROR(INDEX(#REF!,MATCH($Q458,#REF!,0)),"")</f>
        <v/>
      </c>
      <c r="W458" s="57" t="str">
        <f t="array" ref="W458">IFERROR(INDEX(#REF!,MATCH($Q458,#REF!,0)),"")</f>
        <v/>
      </c>
      <c r="X458" s="58" t="str">
        <f t="array" ref="X458">IFERROR(INDEX(#REF!,MATCH($Q458,#REF!,0)),"")</f>
        <v/>
      </c>
      <c r="Y458" s="58" t="str">
        <f t="array" ref="Y458">IFERROR(INDEX(#REF!,MATCH($Q458,#REF!,0)),"")</f>
        <v/>
      </c>
      <c r="Z458" s="58" t="str">
        <f t="array" ref="Z458">IFERROR(INDEX(#REF!,MATCH($Q458,#REF!,0)),"")</f>
        <v/>
      </c>
      <c r="AA458" s="58" t="e">
        <f t="shared" si="11"/>
        <v>#VALUE!</v>
      </c>
      <c r="AB458" s="56"/>
      <c r="AC458" s="56"/>
    </row>
    <row r="459" spans="1:29" ht="15.75" hidden="1" customHeight="1">
      <c r="A459" s="35"/>
      <c r="B459" s="35" t="s">
        <v>51</v>
      </c>
      <c r="C459" s="36" t="s">
        <v>1190</v>
      </c>
      <c r="D459" s="37" t="s">
        <v>53</v>
      </c>
      <c r="E459" s="37">
        <v>60</v>
      </c>
      <c r="F459" s="38">
        <v>6000</v>
      </c>
      <c r="G459" s="39" t="s">
        <v>54</v>
      </c>
      <c r="H459" s="40">
        <v>46204</v>
      </c>
      <c r="I459" s="41" t="s">
        <v>55</v>
      </c>
      <c r="J459" s="41" t="s">
        <v>56</v>
      </c>
      <c r="K459" s="41" t="s">
        <v>164</v>
      </c>
      <c r="L459" s="41" t="s">
        <v>91</v>
      </c>
      <c r="M459" s="42" t="s">
        <v>2517</v>
      </c>
      <c r="N459" s="44" t="s">
        <v>884</v>
      </c>
      <c r="O459" s="44" t="s">
        <v>60</v>
      </c>
      <c r="P459" s="44"/>
      <c r="Q459" s="44"/>
      <c r="R459" s="45"/>
      <c r="S459" s="45" t="s">
        <v>410</v>
      </c>
      <c r="T459" s="44"/>
      <c r="U459" s="44"/>
      <c r="V459" s="45" t="str">
        <f t="array" ref="V459">IFERROR(INDEX(#REF!,MATCH($Q459,#REF!,0)),"")</f>
        <v/>
      </c>
      <c r="W459" s="45" t="str">
        <f t="array" ref="W459">IFERROR(INDEX(#REF!,MATCH($Q459,#REF!,0)),"")</f>
        <v/>
      </c>
      <c r="X459" s="46" t="str">
        <f t="array" ref="X459">IFERROR(INDEX(#REF!,MATCH($Q459,#REF!,0)),"")</f>
        <v/>
      </c>
      <c r="Y459" s="46" t="str">
        <f t="array" ref="Y459">IFERROR(INDEX(#REF!,MATCH($Q459,#REF!,0)),"")</f>
        <v/>
      </c>
      <c r="Z459" s="46" t="str">
        <f t="array" ref="Z459">IFERROR(INDEX(#REF!,MATCH($Q459,#REF!,0)),"")</f>
        <v/>
      </c>
      <c r="AA459" s="46" t="e">
        <f t="shared" si="11"/>
        <v>#VALUE!</v>
      </c>
      <c r="AB459" s="44"/>
      <c r="AC459" s="44"/>
    </row>
    <row r="460" spans="1:29" ht="15.75" hidden="1" customHeight="1">
      <c r="A460" s="47"/>
      <c r="B460" s="47" t="s">
        <v>861</v>
      </c>
      <c r="C460" s="60" t="s">
        <v>1192</v>
      </c>
      <c r="D460" s="49" t="s">
        <v>53</v>
      </c>
      <c r="E460" s="49">
        <v>4</v>
      </c>
      <c r="F460" s="50">
        <v>6000</v>
      </c>
      <c r="G460" s="51" t="s">
        <v>54</v>
      </c>
      <c r="H460" s="52">
        <v>46204</v>
      </c>
      <c r="I460" s="53" t="s">
        <v>55</v>
      </c>
      <c r="J460" s="53" t="s">
        <v>56</v>
      </c>
      <c r="K460" s="53" t="s">
        <v>164</v>
      </c>
      <c r="L460" s="53" t="s">
        <v>91</v>
      </c>
      <c r="M460" s="54" t="s">
        <v>2498</v>
      </c>
      <c r="N460" s="56" t="s">
        <v>884</v>
      </c>
      <c r="O460" s="56" t="s">
        <v>60</v>
      </c>
      <c r="P460" s="56"/>
      <c r="Q460" s="56"/>
      <c r="R460" s="57">
        <f t="array" ref="R460">IFERROR(INDEX('BANCO DE DADOS'!$C$3:$C1631,MATCH(C460,'BANCO DE DADOS'!$B$3:$B1631,0),0),"")</f>
        <v>0</v>
      </c>
      <c r="S460" s="57" t="s">
        <v>781</v>
      </c>
      <c r="T460" s="56"/>
      <c r="U460" s="56"/>
      <c r="V460" s="57" t="str">
        <f t="array" ref="V460">IFERROR(INDEX(#REF!,MATCH($Q460,#REF!,0)),"")</f>
        <v/>
      </c>
      <c r="W460" s="57" t="str">
        <f t="array" ref="W460">IFERROR(INDEX(#REF!,MATCH($Q460,#REF!,0)),"")</f>
        <v/>
      </c>
      <c r="X460" s="58" t="str">
        <f t="array" ref="X460">IFERROR(INDEX(#REF!,MATCH($Q460,#REF!,0)),"")</f>
        <v/>
      </c>
      <c r="Y460" s="58" t="str">
        <f t="array" ref="Y460">IFERROR(INDEX(#REF!,MATCH($Q460,#REF!,0)),"")</f>
        <v/>
      </c>
      <c r="Z460" s="58" t="str">
        <f t="array" ref="Z460">IFERROR(INDEX(#REF!,MATCH($Q460,#REF!,0)),"")</f>
        <v/>
      </c>
      <c r="AA460" s="58" t="e">
        <f t="shared" si="11"/>
        <v>#VALUE!</v>
      </c>
      <c r="AB460" s="56"/>
      <c r="AC460" s="56"/>
    </row>
    <row r="461" spans="1:29" ht="15.75" hidden="1" customHeight="1">
      <c r="A461" s="167"/>
      <c r="B461" s="167" t="s">
        <v>51</v>
      </c>
      <c r="C461" s="168" t="s">
        <v>930</v>
      </c>
      <c r="D461" s="176" t="s">
        <v>53</v>
      </c>
      <c r="E461" s="176">
        <v>2</v>
      </c>
      <c r="F461" s="177">
        <v>6000</v>
      </c>
      <c r="G461" s="178" t="s">
        <v>54</v>
      </c>
      <c r="H461" s="179">
        <v>46204</v>
      </c>
      <c r="I461" s="180" t="s">
        <v>101</v>
      </c>
      <c r="J461" s="180" t="s">
        <v>56</v>
      </c>
      <c r="K461" s="180" t="s">
        <v>858</v>
      </c>
      <c r="L461" s="180" t="s">
        <v>91</v>
      </c>
      <c r="M461" s="181" t="s">
        <v>2451</v>
      </c>
      <c r="N461" s="175" t="s">
        <v>884</v>
      </c>
      <c r="O461" s="44" t="s">
        <v>60</v>
      </c>
      <c r="P461" s="44"/>
      <c r="Q461" s="44"/>
      <c r="R461" s="45">
        <f t="array" ref="R461">IFERROR(INDEX('BANCO DE DADOS'!$C$3:$C1631,MATCH(C461,'BANCO DE DADOS'!$B$3:$B1631,0),0),"")</f>
        <v>0</v>
      </c>
      <c r="S461" s="45" t="str">
        <f t="array" ref="S461">IFERROR(INDEX('BANCO DE DADOS'!$D$3:$D1631,MATCH(C461,'BANCO DE DADOS'!$B$3:$B1631,0),0),"")</f>
        <v>COMPRA DE EQUIPAMENTOS MÉDICOS E DE DIAGNÓSTICO</v>
      </c>
      <c r="T461" s="44"/>
      <c r="U461" s="44"/>
      <c r="V461" s="45" t="str">
        <f t="array" ref="V461">IFERROR(INDEX(#REF!,MATCH($Q461,#REF!,0)),"")</f>
        <v/>
      </c>
      <c r="W461" s="45" t="str">
        <f t="array" ref="W461">IFERROR(INDEX(#REF!,MATCH($Q461,#REF!,0)),"")</f>
        <v/>
      </c>
      <c r="X461" s="46" t="str">
        <f t="array" ref="X461">IFERROR(INDEX(#REF!,MATCH($Q461,#REF!,0)),"")</f>
        <v/>
      </c>
      <c r="Y461" s="46" t="str">
        <f t="array" ref="Y461">IFERROR(INDEX(#REF!,MATCH($Q461,#REF!,0)),"")</f>
        <v/>
      </c>
      <c r="Z461" s="46" t="str">
        <f t="array" ref="Z461">IFERROR(INDEX(#REF!,MATCH($Q461,#REF!,0)),"")</f>
        <v/>
      </c>
      <c r="AA461" s="46" t="e">
        <f t="shared" si="11"/>
        <v>#VALUE!</v>
      </c>
      <c r="AB461" s="44"/>
      <c r="AC461" s="44"/>
    </row>
    <row r="462" spans="1:29" ht="15.75" customHeight="1">
      <c r="A462" s="47"/>
      <c r="B462" s="47" t="s">
        <v>2693</v>
      </c>
      <c r="C462" s="60"/>
      <c r="D462" s="49"/>
      <c r="E462" s="49"/>
      <c r="F462" s="50">
        <v>90000</v>
      </c>
      <c r="G462" s="51"/>
      <c r="H462" s="52"/>
      <c r="I462" s="53"/>
      <c r="J462" s="53"/>
      <c r="K462" s="53"/>
      <c r="L462" s="53"/>
      <c r="M462" s="54"/>
      <c r="N462" s="56" t="s">
        <v>21</v>
      </c>
      <c r="P462" s="56"/>
      <c r="Q462" s="56"/>
      <c r="R462" s="57"/>
      <c r="S462" s="57" t="s">
        <v>150</v>
      </c>
      <c r="T462" s="56"/>
      <c r="U462" s="56"/>
      <c r="V462" s="57" t="str">
        <f t="array" ref="V462">IFERROR(INDEX(#REF!,MATCH($Q462,#REF!,0)),"")</f>
        <v/>
      </c>
      <c r="W462" s="57" t="str">
        <f t="array" ref="W462">IFERROR(INDEX(#REF!,MATCH($Q462,#REF!,0)),"")</f>
        <v/>
      </c>
      <c r="X462" s="58" t="str">
        <f t="array" ref="X462">IFERROR(INDEX(#REF!,MATCH($Q462,#REF!,0)),"")</f>
        <v/>
      </c>
      <c r="Y462" s="58" t="str">
        <f t="array" ref="Y462">IFERROR(INDEX(#REF!,MATCH($Q462,#REF!,0)),"")</f>
        <v/>
      </c>
      <c r="Z462" s="58" t="str">
        <f t="array" ref="Z462">IFERROR(INDEX(#REF!,MATCH($Q462,#REF!,0)),"")</f>
        <v/>
      </c>
      <c r="AA462" s="58" t="e">
        <f t="shared" si="11"/>
        <v>#VALUE!</v>
      </c>
      <c r="AB462" s="56"/>
      <c r="AC462" s="56"/>
    </row>
    <row r="463" spans="1:29" ht="15.75" hidden="1" customHeight="1">
      <c r="A463" s="35"/>
      <c r="B463" s="35" t="s">
        <v>861</v>
      </c>
      <c r="C463" s="36" t="s">
        <v>979</v>
      </c>
      <c r="D463" s="37"/>
      <c r="E463" s="37">
        <v>1</v>
      </c>
      <c r="F463" s="38">
        <v>5950</v>
      </c>
      <c r="G463" s="39"/>
      <c r="H463" s="40"/>
      <c r="I463" s="41" t="s">
        <v>55</v>
      </c>
      <c r="J463" s="41"/>
      <c r="K463" s="41"/>
      <c r="L463" s="41"/>
      <c r="M463" s="42"/>
      <c r="N463" s="44" t="s">
        <v>884</v>
      </c>
      <c r="O463" s="44" t="s">
        <v>60</v>
      </c>
      <c r="P463" s="44"/>
      <c r="Q463" s="44"/>
      <c r="R463" s="45"/>
      <c r="S463" s="45"/>
      <c r="T463" s="44"/>
      <c r="U463" s="44"/>
      <c r="V463" s="45"/>
      <c r="W463" s="45"/>
      <c r="X463" s="46"/>
      <c r="Y463" s="46"/>
      <c r="Z463" s="46"/>
      <c r="AA463" s="46"/>
      <c r="AB463" s="44"/>
      <c r="AC463" s="44"/>
    </row>
    <row r="464" spans="1:29" ht="15.75" customHeight="1">
      <c r="A464" s="47"/>
      <c r="B464" s="47" t="s">
        <v>2693</v>
      </c>
      <c r="C464" s="60"/>
      <c r="D464" s="49"/>
      <c r="E464" s="49"/>
      <c r="F464" s="50">
        <v>68310</v>
      </c>
      <c r="G464" s="51"/>
      <c r="H464" s="52"/>
      <c r="I464" s="53"/>
      <c r="J464" s="53"/>
      <c r="K464" s="53"/>
      <c r="L464" s="53"/>
      <c r="M464" s="54"/>
      <c r="N464" s="56" t="s">
        <v>884</v>
      </c>
      <c r="P464" s="56"/>
      <c r="Q464" s="56"/>
      <c r="R464" s="57"/>
      <c r="S464" s="57" t="s">
        <v>2513</v>
      </c>
      <c r="T464" s="56"/>
      <c r="U464" s="56"/>
      <c r="V464" s="57" t="str">
        <f t="array" ref="V464">IFERROR(INDEX(#REF!,MATCH($Q464,#REF!,0)),"")</f>
        <v/>
      </c>
      <c r="W464" s="57" t="str">
        <f t="array" ref="W464">IFERROR(INDEX(#REF!,MATCH($Q464,#REF!,0)),"")</f>
        <v/>
      </c>
      <c r="X464" s="58" t="str">
        <f t="array" ref="X464">IFERROR(INDEX(#REF!,MATCH($Q464,#REF!,0)),"")</f>
        <v/>
      </c>
      <c r="Y464" s="58" t="str">
        <f t="array" ref="Y464">IFERROR(INDEX(#REF!,MATCH($Q464,#REF!,0)),"")</f>
        <v/>
      </c>
      <c r="Z464" s="58" t="str">
        <f t="array" ref="Z464">IFERROR(INDEX(#REF!,MATCH($Q464,#REF!,0)),"")</f>
        <v/>
      </c>
      <c r="AA464" s="58" t="e">
        <f t="shared" ref="AA464:AA530" si="12">Z464+45</f>
        <v>#VALUE!</v>
      </c>
      <c r="AB464" s="56"/>
      <c r="AC464" s="56"/>
    </row>
    <row r="465" spans="1:29" ht="15.75" customHeight="1">
      <c r="A465" s="35"/>
      <c r="B465" s="35" t="s">
        <v>2693</v>
      </c>
      <c r="C465" s="36"/>
      <c r="D465" s="37"/>
      <c r="E465" s="37"/>
      <c r="F465" s="38">
        <v>24000</v>
      </c>
      <c r="G465" s="39"/>
      <c r="H465" s="40"/>
      <c r="I465" s="41"/>
      <c r="J465" s="41"/>
      <c r="K465" s="41"/>
      <c r="L465" s="41"/>
      <c r="M465" s="42"/>
      <c r="N465" s="44" t="s">
        <v>951</v>
      </c>
      <c r="P465" s="44"/>
      <c r="Q465" s="44"/>
      <c r="R465" s="45"/>
      <c r="S465" s="45" t="s">
        <v>312</v>
      </c>
      <c r="T465" s="44"/>
      <c r="U465" s="44"/>
      <c r="V465" s="45" t="str">
        <f t="array" ref="V465">IFERROR(INDEX(#REF!,MATCH($Q465,#REF!,0)),"")</f>
        <v/>
      </c>
      <c r="W465" s="45" t="str">
        <f t="array" ref="W465">IFERROR(INDEX(#REF!,MATCH($Q465,#REF!,0)),"")</f>
        <v/>
      </c>
      <c r="X465" s="46" t="str">
        <f t="array" ref="X465">IFERROR(INDEX(#REF!,MATCH($Q465,#REF!,0)),"")</f>
        <v/>
      </c>
      <c r="Y465" s="46" t="str">
        <f t="array" ref="Y465">IFERROR(INDEX(#REF!,MATCH($Q465,#REF!,0)),"")</f>
        <v/>
      </c>
      <c r="Z465" s="46" t="str">
        <f t="array" ref="Z465">IFERROR(INDEX(#REF!,MATCH($Q465,#REF!,0)),"")</f>
        <v/>
      </c>
      <c r="AA465" s="46" t="e">
        <f t="shared" si="12"/>
        <v>#VALUE!</v>
      </c>
      <c r="AB465" s="44"/>
      <c r="AC465" s="44"/>
    </row>
    <row r="466" spans="1:29" ht="15.75" hidden="1" customHeight="1">
      <c r="A466" s="47"/>
      <c r="B466" s="47" t="s">
        <v>51</v>
      </c>
      <c r="C466" s="60" t="s">
        <v>1194</v>
      </c>
      <c r="D466" s="49" t="s">
        <v>53</v>
      </c>
      <c r="E466" s="49">
        <v>45</v>
      </c>
      <c r="F466" s="50">
        <v>5940</v>
      </c>
      <c r="G466" s="51" t="s">
        <v>54</v>
      </c>
      <c r="H466" s="52">
        <v>46204</v>
      </c>
      <c r="I466" s="53" t="s">
        <v>55</v>
      </c>
      <c r="J466" s="53" t="s">
        <v>56</v>
      </c>
      <c r="K466" s="53" t="s">
        <v>164</v>
      </c>
      <c r="L466" s="53" t="s">
        <v>91</v>
      </c>
      <c r="M466" s="54" t="s">
        <v>73</v>
      </c>
      <c r="N466" s="56" t="s">
        <v>884</v>
      </c>
      <c r="O466" s="56" t="s">
        <v>60</v>
      </c>
      <c r="P466" s="56"/>
      <c r="Q466" s="56"/>
      <c r="R466" s="57"/>
      <c r="S466" s="57" t="s">
        <v>410</v>
      </c>
      <c r="T466" s="56"/>
      <c r="U466" s="56"/>
      <c r="V466" s="57" t="str">
        <f t="array" ref="V466">IFERROR(INDEX(#REF!,MATCH($Q466,#REF!,0)),"")</f>
        <v/>
      </c>
      <c r="W466" s="57" t="str">
        <f t="array" ref="W466">IFERROR(INDEX(#REF!,MATCH($Q466,#REF!,0)),"")</f>
        <v/>
      </c>
      <c r="X466" s="58" t="str">
        <f t="array" ref="X466">IFERROR(INDEX(#REF!,MATCH($Q466,#REF!,0)),"")</f>
        <v/>
      </c>
      <c r="Y466" s="58" t="str">
        <f t="array" ref="Y466">IFERROR(INDEX(#REF!,MATCH($Q466,#REF!,0)),"")</f>
        <v/>
      </c>
      <c r="Z466" s="58" t="str">
        <f t="array" ref="Z466">IFERROR(INDEX(#REF!,MATCH($Q466,#REF!,0)),"")</f>
        <v/>
      </c>
      <c r="AA466" s="58" t="e">
        <f t="shared" si="12"/>
        <v>#VALUE!</v>
      </c>
      <c r="AB466" s="56"/>
      <c r="AC466" s="56"/>
    </row>
    <row r="467" spans="1:29" ht="15.75" hidden="1" customHeight="1">
      <c r="A467" s="35"/>
      <c r="B467" s="35" t="s">
        <v>894</v>
      </c>
      <c r="C467" s="36" t="s">
        <v>1196</v>
      </c>
      <c r="D467" s="37" t="s">
        <v>53</v>
      </c>
      <c r="E467" s="37">
        <v>6</v>
      </c>
      <c r="F467" s="38">
        <v>5940</v>
      </c>
      <c r="G467" s="39" t="s">
        <v>54</v>
      </c>
      <c r="H467" s="40">
        <v>46204</v>
      </c>
      <c r="I467" s="41" t="s">
        <v>55</v>
      </c>
      <c r="J467" s="41" t="s">
        <v>56</v>
      </c>
      <c r="K467" s="41" t="s">
        <v>164</v>
      </c>
      <c r="L467" s="41" t="s">
        <v>91</v>
      </c>
      <c r="M467" s="42" t="s">
        <v>148</v>
      </c>
      <c r="N467" s="44" t="s">
        <v>884</v>
      </c>
      <c r="O467" s="44" t="s">
        <v>60</v>
      </c>
      <c r="P467" s="44"/>
      <c r="Q467" s="44"/>
      <c r="R467" s="45" t="s">
        <v>221</v>
      </c>
      <c r="S467" s="45" t="s">
        <v>222</v>
      </c>
      <c r="T467" s="44"/>
      <c r="U467" s="44"/>
      <c r="V467" s="45" t="str">
        <f t="array" ref="V467">IFERROR(INDEX(#REF!,MATCH($Q467,#REF!,0)),"")</f>
        <v/>
      </c>
      <c r="W467" s="45" t="str">
        <f t="array" ref="W467">IFERROR(INDEX(#REF!,MATCH($Q467,#REF!,0)),"")</f>
        <v/>
      </c>
      <c r="X467" s="46" t="str">
        <f t="array" ref="X467">IFERROR(INDEX(#REF!,MATCH($Q467,#REF!,0)),"")</f>
        <v/>
      </c>
      <c r="Y467" s="46" t="str">
        <f t="array" ref="Y467">IFERROR(INDEX(#REF!,MATCH($Q467,#REF!,0)),"")</f>
        <v/>
      </c>
      <c r="Z467" s="46" t="str">
        <f t="array" ref="Z467">IFERROR(INDEX(#REF!,MATCH($Q467,#REF!,0)),"")</f>
        <v/>
      </c>
      <c r="AA467" s="46" t="e">
        <f t="shared" si="12"/>
        <v>#VALUE!</v>
      </c>
      <c r="AB467" s="44"/>
      <c r="AC467" s="44"/>
    </row>
    <row r="468" spans="1:29" ht="15.75" hidden="1" customHeight="1">
      <c r="A468" s="47" t="s">
        <v>1518</v>
      </c>
      <c r="B468" s="47" t="s">
        <v>283</v>
      </c>
      <c r="C468" s="60" t="s">
        <v>1938</v>
      </c>
      <c r="D468" s="49" t="s">
        <v>53</v>
      </c>
      <c r="E468" s="49">
        <v>2</v>
      </c>
      <c r="F468" s="50">
        <v>5900</v>
      </c>
      <c r="G468" s="51" t="s">
        <v>54</v>
      </c>
      <c r="H468" s="52">
        <v>46204</v>
      </c>
      <c r="I468" s="53" t="s">
        <v>55</v>
      </c>
      <c r="J468" s="53" t="s">
        <v>56</v>
      </c>
      <c r="K468" s="53" t="s">
        <v>164</v>
      </c>
      <c r="L468" s="53" t="s">
        <v>91</v>
      </c>
      <c r="M468" s="54" t="s">
        <v>2486</v>
      </c>
      <c r="N468" s="56" t="s">
        <v>951</v>
      </c>
      <c r="O468" s="56" t="s">
        <v>60</v>
      </c>
      <c r="P468" s="56"/>
      <c r="Q468" s="56"/>
      <c r="R468" s="57"/>
      <c r="S468" s="57" t="s">
        <v>1939</v>
      </c>
      <c r="T468" s="56"/>
      <c r="U468" s="56"/>
      <c r="V468" s="57" t="str">
        <f t="array" ref="V468">IFERROR(INDEX(#REF!,MATCH($Q468,#REF!,0)),"")</f>
        <v/>
      </c>
      <c r="W468" s="57" t="str">
        <f t="array" ref="W468">IFERROR(INDEX(#REF!,MATCH($Q468,#REF!,0)),"")</f>
        <v/>
      </c>
      <c r="X468" s="58" t="str">
        <f t="array" ref="X468">IFERROR(INDEX(#REF!,MATCH($Q468,#REF!,0)),"")</f>
        <v/>
      </c>
      <c r="Y468" s="58" t="str">
        <f t="array" ref="Y468">IFERROR(INDEX(#REF!,MATCH($Q468,#REF!,0)),"")</f>
        <v/>
      </c>
      <c r="Z468" s="58" t="str">
        <f t="array" ref="Z468">IFERROR(INDEX(#REF!,MATCH($Q468,#REF!,0)),"")</f>
        <v/>
      </c>
      <c r="AA468" s="58" t="e">
        <f t="shared" si="12"/>
        <v>#VALUE!</v>
      </c>
      <c r="AB468" s="56"/>
      <c r="AC468" s="56"/>
    </row>
    <row r="469" spans="1:29" ht="15.75" hidden="1" customHeight="1">
      <c r="A469" s="167"/>
      <c r="B469" s="167" t="s">
        <v>283</v>
      </c>
      <c r="C469" s="168" t="s">
        <v>1938</v>
      </c>
      <c r="D469" s="176" t="s">
        <v>53</v>
      </c>
      <c r="E469" s="176">
        <v>2</v>
      </c>
      <c r="F469" s="177">
        <v>5900</v>
      </c>
      <c r="G469" s="178" t="s">
        <v>54</v>
      </c>
      <c r="H469" s="179">
        <v>46204</v>
      </c>
      <c r="I469" s="180" t="s">
        <v>55</v>
      </c>
      <c r="J469" s="180" t="s">
        <v>56</v>
      </c>
      <c r="K469" s="180" t="s">
        <v>164</v>
      </c>
      <c r="L469" s="180" t="s">
        <v>91</v>
      </c>
      <c r="M469" s="181" t="s">
        <v>2451</v>
      </c>
      <c r="N469" s="175" t="s">
        <v>951</v>
      </c>
      <c r="O469" s="44" t="s">
        <v>60</v>
      </c>
      <c r="P469" s="44"/>
      <c r="Q469" s="44"/>
      <c r="R469" s="45" t="str">
        <f t="array" ref="R469">IFERROR(INDEX('BANCO DE DADOS'!$C$3:$C1631,MATCH(C469,'BANCO DE DADOS'!$B$3:$B1631,0),0),"")</f>
        <v>1° CIA DO 4° BBM</v>
      </c>
      <c r="S469" s="45" t="str">
        <f t="array" ref="S469">IFERROR(INDEX('BANCO DE DADOS'!$D$3:$D1631,MATCH(C469,'BANCO DE DADOS'!$B$3:$B1631,0),0),"")</f>
        <v>COMPRA DE MATERIAIS PARA INSTALAÇÕES SANITÁRIAS</v>
      </c>
      <c r="T469" s="44"/>
      <c r="U469" s="44"/>
      <c r="V469" s="45" t="str">
        <f t="array" ref="V469">IFERROR(INDEX(#REF!,MATCH($Q469,#REF!,0)),"")</f>
        <v/>
      </c>
      <c r="W469" s="45" t="str">
        <f t="array" ref="W469">IFERROR(INDEX(#REF!,MATCH($Q469,#REF!,0)),"")</f>
        <v/>
      </c>
      <c r="X469" s="46" t="str">
        <f t="array" ref="X469">IFERROR(INDEX(#REF!,MATCH($Q469,#REF!,0)),"")</f>
        <v/>
      </c>
      <c r="Y469" s="46" t="str">
        <f t="array" ref="Y469">IFERROR(INDEX(#REF!,MATCH($Q469,#REF!,0)),"")</f>
        <v/>
      </c>
      <c r="Z469" s="46" t="str">
        <f t="array" ref="Z469">IFERROR(INDEX(#REF!,MATCH($Q469,#REF!,0)),"")</f>
        <v/>
      </c>
      <c r="AA469" s="46" t="e">
        <f t="shared" si="12"/>
        <v>#VALUE!</v>
      </c>
      <c r="AB469" s="44"/>
      <c r="AC469" s="44"/>
    </row>
    <row r="470" spans="1:29" ht="15.75" customHeight="1">
      <c r="A470" s="47"/>
      <c r="B470" s="47" t="s">
        <v>2693</v>
      </c>
      <c r="C470" s="60"/>
      <c r="D470" s="49"/>
      <c r="E470" s="49"/>
      <c r="F470" s="50">
        <v>25000</v>
      </c>
      <c r="G470" s="51"/>
      <c r="H470" s="52"/>
      <c r="I470" s="53"/>
      <c r="J470" s="53"/>
      <c r="K470" s="53"/>
      <c r="L470" s="53"/>
      <c r="M470" s="54"/>
      <c r="N470" s="56" t="s">
        <v>884</v>
      </c>
      <c r="P470" s="56"/>
      <c r="Q470" s="56"/>
      <c r="R470" s="57"/>
      <c r="S470" s="57" t="s">
        <v>1483</v>
      </c>
      <c r="T470" s="56"/>
      <c r="U470" s="56"/>
      <c r="V470" s="57" t="str">
        <f t="array" ref="V470">IFERROR(INDEX(#REF!,MATCH($Q470,#REF!,0)),"")</f>
        <v/>
      </c>
      <c r="W470" s="57" t="str">
        <f t="array" ref="W470">IFERROR(INDEX(#REF!,MATCH($Q470,#REF!,0)),"")</f>
        <v/>
      </c>
      <c r="X470" s="58" t="str">
        <f t="array" ref="X470">IFERROR(INDEX(#REF!,MATCH($Q470,#REF!,0)),"")</f>
        <v/>
      </c>
      <c r="Y470" s="58" t="str">
        <f t="array" ref="Y470">IFERROR(INDEX(#REF!,MATCH($Q470,#REF!,0)),"")</f>
        <v/>
      </c>
      <c r="Z470" s="58" t="str">
        <f t="array" ref="Z470">IFERROR(INDEX(#REF!,MATCH($Q470,#REF!,0)),"")</f>
        <v/>
      </c>
      <c r="AA470" s="58" t="e">
        <f t="shared" si="12"/>
        <v>#VALUE!</v>
      </c>
      <c r="AB470" s="56"/>
      <c r="AC470" s="56"/>
    </row>
    <row r="471" spans="1:29" ht="15.75" hidden="1" customHeight="1">
      <c r="A471" s="167"/>
      <c r="B471" s="167" t="s">
        <v>51</v>
      </c>
      <c r="C471" s="168" t="s">
        <v>932</v>
      </c>
      <c r="D471" s="176" t="s">
        <v>53</v>
      </c>
      <c r="E471" s="176">
        <v>4</v>
      </c>
      <c r="F471" s="177">
        <v>5760</v>
      </c>
      <c r="G471" s="178" t="s">
        <v>54</v>
      </c>
      <c r="H471" s="179">
        <v>46204</v>
      </c>
      <c r="I471" s="180" t="s">
        <v>101</v>
      </c>
      <c r="J471" s="180" t="s">
        <v>56</v>
      </c>
      <c r="K471" s="180" t="s">
        <v>858</v>
      </c>
      <c r="L471" s="180" t="s">
        <v>91</v>
      </c>
      <c r="M471" s="181" t="s">
        <v>2451</v>
      </c>
      <c r="N471" s="175" t="s">
        <v>884</v>
      </c>
      <c r="O471" s="44" t="s">
        <v>60</v>
      </c>
      <c r="P471" s="44"/>
      <c r="Q471" s="44"/>
      <c r="R471" s="45" t="str">
        <f t="array" ref="R471">IFERROR(INDEX('BANCO DE DADOS'!$C$3:$C1631,MATCH(C471,'BANCO DE DADOS'!$B$3:$B1631,0),0),"")</f>
        <v>DOP - EQUIPAMENTO OPERACIONAL SALVAMENTO EM ALTURAS</v>
      </c>
      <c r="S471" s="45" t="str">
        <f t="array" ref="S471">IFERROR(INDEX('BANCO DE DADOS'!$D$3:$D1631,MATCH(C471,'BANCO DE DADOS'!$B$3:$B1631,0),0),"")</f>
        <v>COMPRA DE EQUIPAMENTOS DE PROTEÇÃO PESSOAL ESPECIALIZADO</v>
      </c>
      <c r="T471" s="44"/>
      <c r="U471" s="44"/>
      <c r="V471" s="45" t="str">
        <f t="array" ref="V471">IFERROR(INDEX(#REF!,MATCH($Q471,#REF!,0)),"")</f>
        <v/>
      </c>
      <c r="W471" s="45" t="str">
        <f t="array" ref="W471">IFERROR(INDEX(#REF!,MATCH($Q471,#REF!,0)),"")</f>
        <v/>
      </c>
      <c r="X471" s="46" t="str">
        <f t="array" ref="X471">IFERROR(INDEX(#REF!,MATCH($Q471,#REF!,0)),"")</f>
        <v/>
      </c>
      <c r="Y471" s="46" t="str">
        <f t="array" ref="Y471">IFERROR(INDEX(#REF!,MATCH($Q471,#REF!,0)),"")</f>
        <v/>
      </c>
      <c r="Z471" s="46" t="str">
        <f t="array" ref="Z471">IFERROR(INDEX(#REF!,MATCH($Q471,#REF!,0)),"")</f>
        <v/>
      </c>
      <c r="AA471" s="46" t="e">
        <f t="shared" si="12"/>
        <v>#VALUE!</v>
      </c>
      <c r="AB471" s="44"/>
      <c r="AC471" s="44"/>
    </row>
    <row r="472" spans="1:29" ht="15.75" customHeight="1">
      <c r="A472" s="47"/>
      <c r="B472" s="47" t="s">
        <v>2693</v>
      </c>
      <c r="C472" s="60"/>
      <c r="D472" s="49"/>
      <c r="E472" s="49"/>
      <c r="F472" s="50">
        <v>480000</v>
      </c>
      <c r="G472" s="51"/>
      <c r="H472" s="52"/>
      <c r="I472" s="53"/>
      <c r="J472" s="53"/>
      <c r="K472" s="53"/>
      <c r="L472" s="53"/>
      <c r="M472" s="54"/>
      <c r="N472" s="56" t="s">
        <v>884</v>
      </c>
      <c r="P472" s="56"/>
      <c r="Q472" s="56"/>
      <c r="R472" s="57"/>
      <c r="S472" s="57" t="s">
        <v>2479</v>
      </c>
      <c r="T472" s="56"/>
      <c r="U472" s="56"/>
      <c r="V472" s="57" t="str">
        <f t="array" ref="V472">IFERROR(INDEX(#REF!,MATCH($Q472,#REF!,0)),"")</f>
        <v/>
      </c>
      <c r="W472" s="57" t="str">
        <f t="array" ref="W472">IFERROR(INDEX(#REF!,MATCH($Q472,#REF!,0)),"")</f>
        <v/>
      </c>
      <c r="X472" s="58" t="str">
        <f t="array" ref="X472">IFERROR(INDEX(#REF!,MATCH($Q472,#REF!,0)),"")</f>
        <v/>
      </c>
      <c r="Y472" s="58" t="str">
        <f t="array" ref="Y472">IFERROR(INDEX(#REF!,MATCH($Q472,#REF!,0)),"")</f>
        <v/>
      </c>
      <c r="Z472" s="58" t="str">
        <f t="array" ref="Z472">IFERROR(INDEX(#REF!,MATCH($Q472,#REF!,0)),"")</f>
        <v/>
      </c>
      <c r="AA472" s="58" t="e">
        <f t="shared" si="12"/>
        <v>#VALUE!</v>
      </c>
      <c r="AB472" s="56"/>
      <c r="AC472" s="56"/>
    </row>
    <row r="473" spans="1:29" ht="15.75" hidden="1" customHeight="1">
      <c r="A473" s="35" t="s">
        <v>2761</v>
      </c>
      <c r="B473" s="35" t="s">
        <v>317</v>
      </c>
      <c r="C473" s="36" t="s">
        <v>318</v>
      </c>
      <c r="D473" s="37" t="s">
        <v>53</v>
      </c>
      <c r="E473" s="37">
        <v>50</v>
      </c>
      <c r="F473" s="38">
        <v>5700</v>
      </c>
      <c r="G473" s="39" t="s">
        <v>54</v>
      </c>
      <c r="H473" s="40">
        <v>46204</v>
      </c>
      <c r="I473" s="41" t="s">
        <v>55</v>
      </c>
      <c r="J473" s="41" t="s">
        <v>56</v>
      </c>
      <c r="K473" s="41" t="s">
        <v>164</v>
      </c>
      <c r="L473" s="41" t="s">
        <v>58</v>
      </c>
      <c r="M473" s="42" t="s">
        <v>2534</v>
      </c>
      <c r="N473" s="44" t="s">
        <v>21</v>
      </c>
      <c r="O473" s="44" t="s">
        <v>60</v>
      </c>
      <c r="P473" s="44"/>
      <c r="Q473" s="44"/>
      <c r="R473" s="45"/>
      <c r="S473" s="45" t="s">
        <v>319</v>
      </c>
      <c r="T473" s="44"/>
      <c r="U473" s="44"/>
      <c r="V473" s="45" t="str">
        <f t="array" ref="V473">IFERROR(INDEX(#REF!,MATCH($Q473,#REF!,0)),"")</f>
        <v/>
      </c>
      <c r="W473" s="45" t="str">
        <f t="array" ref="W473">IFERROR(INDEX(#REF!,MATCH($Q473,#REF!,0)),"")</f>
        <v/>
      </c>
      <c r="X473" s="46" t="str">
        <f t="array" ref="X473">IFERROR(INDEX(#REF!,MATCH($Q473,#REF!,0)),"")</f>
        <v/>
      </c>
      <c r="Y473" s="46" t="str">
        <f t="array" ref="Y473">IFERROR(INDEX(#REF!,MATCH($Q473,#REF!,0)),"")</f>
        <v/>
      </c>
      <c r="Z473" s="46" t="str">
        <f t="array" ref="Z473">IFERROR(INDEX(#REF!,MATCH($Q473,#REF!,0)),"")</f>
        <v/>
      </c>
      <c r="AA473" s="46" t="e">
        <f t="shared" si="12"/>
        <v>#VALUE!</v>
      </c>
      <c r="AB473" s="44"/>
      <c r="AC473" s="44"/>
    </row>
    <row r="474" spans="1:29" ht="15.75" customHeight="1">
      <c r="A474" s="47"/>
      <c r="B474" s="47" t="s">
        <v>2693</v>
      </c>
      <c r="C474" s="60"/>
      <c r="D474" s="49"/>
      <c r="E474" s="49"/>
      <c r="F474" s="50">
        <v>120000</v>
      </c>
      <c r="G474" s="51"/>
      <c r="H474" s="52"/>
      <c r="I474" s="53"/>
      <c r="J474" s="53"/>
      <c r="K474" s="53"/>
      <c r="L474" s="53"/>
      <c r="M474" s="54"/>
      <c r="N474" s="56" t="s">
        <v>884</v>
      </c>
      <c r="P474" s="56"/>
      <c r="Q474" s="56"/>
      <c r="R474" s="57"/>
      <c r="S474" s="57" t="s">
        <v>2503</v>
      </c>
      <c r="T474" s="203"/>
      <c r="U474" s="56"/>
      <c r="V474" s="57" t="str">
        <f t="array" ref="V474">IFERROR(INDEX(#REF!,MATCH($Q474,#REF!,0)),"")</f>
        <v/>
      </c>
      <c r="W474" s="57" t="str">
        <f t="array" ref="W474">IFERROR(INDEX(#REF!,MATCH($Q474,#REF!,0)),"")</f>
        <v/>
      </c>
      <c r="X474" s="58" t="str">
        <f t="array" ref="X474">IFERROR(INDEX(#REF!,MATCH($Q474,#REF!,0)),"")</f>
        <v/>
      </c>
      <c r="Y474" s="58" t="str">
        <f t="array" ref="Y474">IFERROR(INDEX(#REF!,MATCH($Q474,#REF!,0)),"")</f>
        <v/>
      </c>
      <c r="Z474" s="58" t="str">
        <f t="array" ref="Z474">IFERROR(INDEX(#REF!,MATCH($Q474,#REF!,0)),"")</f>
        <v/>
      </c>
      <c r="AA474" s="58" t="e">
        <f t="shared" si="12"/>
        <v>#VALUE!</v>
      </c>
      <c r="AB474" s="56"/>
      <c r="AC474" s="56"/>
    </row>
    <row r="475" spans="1:29" ht="15.75" customHeight="1">
      <c r="A475" s="35"/>
      <c r="B475" s="35" t="s">
        <v>2693</v>
      </c>
      <c r="C475" s="107"/>
      <c r="D475" s="37"/>
      <c r="E475" s="37"/>
      <c r="F475" s="38">
        <v>10382</v>
      </c>
      <c r="G475" s="39"/>
      <c r="H475" s="40"/>
      <c r="I475" s="41"/>
      <c r="J475" s="41"/>
      <c r="K475" s="41"/>
      <c r="L475" s="41"/>
      <c r="M475" s="42"/>
      <c r="N475" s="44" t="s">
        <v>884</v>
      </c>
      <c r="P475" s="44"/>
      <c r="Q475" s="44"/>
      <c r="R475" s="45"/>
      <c r="S475" s="45" t="s">
        <v>389</v>
      </c>
      <c r="T475" s="44"/>
      <c r="U475" s="44"/>
      <c r="V475" s="45" t="str">
        <f t="array" ref="V475">IFERROR(INDEX(#REF!,MATCH($Q475,#REF!,0)),"")</f>
        <v/>
      </c>
      <c r="W475" s="45" t="str">
        <f t="array" ref="W475">IFERROR(INDEX(#REF!,MATCH($Q475,#REF!,0)),"")</f>
        <v/>
      </c>
      <c r="X475" s="46" t="str">
        <f t="array" ref="X475">IFERROR(INDEX(#REF!,MATCH($Q475,#REF!,0)),"")</f>
        <v/>
      </c>
      <c r="Y475" s="46" t="str">
        <f t="array" ref="Y475">IFERROR(INDEX(#REF!,MATCH($Q475,#REF!,0)),"")</f>
        <v/>
      </c>
      <c r="Z475" s="46" t="str">
        <f t="array" ref="Z475">IFERROR(INDEX(#REF!,MATCH($Q475,#REF!,0)),"")</f>
        <v/>
      </c>
      <c r="AA475" s="46" t="e">
        <f t="shared" si="12"/>
        <v>#VALUE!</v>
      </c>
      <c r="AB475" s="44"/>
      <c r="AC475" s="44"/>
    </row>
    <row r="476" spans="1:29" ht="15.75" hidden="1" customHeight="1">
      <c r="A476" s="47" t="s">
        <v>1612</v>
      </c>
      <c r="B476" s="47" t="s">
        <v>51</v>
      </c>
      <c r="C476" s="60" t="s">
        <v>2613</v>
      </c>
      <c r="D476" s="49" t="s">
        <v>53</v>
      </c>
      <c r="E476" s="49">
        <v>15</v>
      </c>
      <c r="F476" s="50">
        <v>3240</v>
      </c>
      <c r="G476" s="51" t="s">
        <v>54</v>
      </c>
      <c r="H476" s="52">
        <v>46174</v>
      </c>
      <c r="I476" s="53" t="s">
        <v>55</v>
      </c>
      <c r="J476" s="53" t="s">
        <v>56</v>
      </c>
      <c r="K476" s="53" t="s">
        <v>164</v>
      </c>
      <c r="L476" s="53" t="s">
        <v>91</v>
      </c>
      <c r="M476" s="54" t="s">
        <v>2517</v>
      </c>
      <c r="N476" s="56" t="s">
        <v>951</v>
      </c>
      <c r="O476" s="56" t="s">
        <v>2452</v>
      </c>
      <c r="P476" s="56"/>
      <c r="Q476" s="56"/>
      <c r="R476" s="57" t="s">
        <v>158</v>
      </c>
      <c r="S476" s="57" t="s">
        <v>1222</v>
      </c>
      <c r="T476" s="56"/>
      <c r="U476" s="56"/>
      <c r="V476" s="57" t="str">
        <f t="array" ref="V476">IFERROR(INDEX(#REF!,MATCH($Q476,#REF!,0)),"")</f>
        <v/>
      </c>
      <c r="W476" s="57" t="str">
        <f t="array" ref="W476">IFERROR(INDEX(#REF!,MATCH($Q476,#REF!,0)),"")</f>
        <v/>
      </c>
      <c r="X476" s="58" t="str">
        <f t="array" ref="X476">IFERROR(INDEX(#REF!,MATCH($Q476,#REF!,0)),"")</f>
        <v/>
      </c>
      <c r="Y476" s="58" t="str">
        <f t="array" ref="Y476">IFERROR(INDEX(#REF!,MATCH($Q476,#REF!,0)),"")</f>
        <v/>
      </c>
      <c r="Z476" s="58" t="str">
        <f t="array" ref="Z476">IFERROR(INDEX(#REF!,MATCH($Q476,#REF!,0)),"")</f>
        <v/>
      </c>
      <c r="AA476" s="58" t="e">
        <f t="shared" si="12"/>
        <v>#VALUE!</v>
      </c>
      <c r="AB476" s="56"/>
      <c r="AC476" s="56"/>
    </row>
    <row r="477" spans="1:29" ht="15.75" hidden="1" customHeight="1">
      <c r="A477" s="35" t="s">
        <v>370</v>
      </c>
      <c r="B477" s="35" t="s">
        <v>1049</v>
      </c>
      <c r="C477" s="36" t="s">
        <v>1871</v>
      </c>
      <c r="D477" s="37" t="s">
        <v>1791</v>
      </c>
      <c r="E477" s="37">
        <v>600</v>
      </c>
      <c r="F477" s="38">
        <v>5646</v>
      </c>
      <c r="G477" s="39" t="s">
        <v>54</v>
      </c>
      <c r="H477" s="40">
        <v>46204</v>
      </c>
      <c r="I477" s="41" t="s">
        <v>55</v>
      </c>
      <c r="J477" s="41" t="s">
        <v>56</v>
      </c>
      <c r="K477" s="41" t="s">
        <v>164</v>
      </c>
      <c r="L477" s="41" t="s">
        <v>58</v>
      </c>
      <c r="M477" s="42" t="s">
        <v>2486</v>
      </c>
      <c r="N477" s="44" t="s">
        <v>951</v>
      </c>
      <c r="O477" s="44" t="s">
        <v>60</v>
      </c>
      <c r="P477" s="44"/>
      <c r="Q477" s="44"/>
      <c r="R477" s="45" t="s">
        <v>202</v>
      </c>
      <c r="S477" s="45" t="s">
        <v>181</v>
      </c>
      <c r="T477" s="44"/>
      <c r="U477" s="44"/>
      <c r="V477" s="45" t="str">
        <f t="array" ref="V477">IFERROR(INDEX(#REF!,MATCH($Q477,#REF!,0)),"")</f>
        <v/>
      </c>
      <c r="W477" s="45" t="str">
        <f t="array" ref="W477">IFERROR(INDEX(#REF!,MATCH($Q477,#REF!,0)),"")</f>
        <v/>
      </c>
      <c r="X477" s="46" t="str">
        <f t="array" ref="X477">IFERROR(INDEX(#REF!,MATCH($Q477,#REF!,0)),"")</f>
        <v/>
      </c>
      <c r="Y477" s="46" t="str">
        <f t="array" ref="Y477">IFERROR(INDEX(#REF!,MATCH($Q477,#REF!,0)),"")</f>
        <v/>
      </c>
      <c r="Z477" s="46" t="str">
        <f t="array" ref="Z477">IFERROR(INDEX(#REF!,MATCH($Q477,#REF!,0)),"")</f>
        <v/>
      </c>
      <c r="AA477" s="46" t="e">
        <f t="shared" si="12"/>
        <v>#VALUE!</v>
      </c>
      <c r="AB477" s="44"/>
      <c r="AC477" s="44"/>
    </row>
    <row r="478" spans="1:29" ht="15.75" hidden="1" customHeight="1">
      <c r="A478" s="47" t="s">
        <v>1697</v>
      </c>
      <c r="B478" s="47" t="s">
        <v>51</v>
      </c>
      <c r="C478" s="60" t="s">
        <v>2614</v>
      </c>
      <c r="D478" s="49" t="s">
        <v>53</v>
      </c>
      <c r="E478" s="49">
        <v>40</v>
      </c>
      <c r="F478" s="50">
        <v>3200</v>
      </c>
      <c r="G478" s="51" t="s">
        <v>54</v>
      </c>
      <c r="H478" s="52">
        <v>46174</v>
      </c>
      <c r="I478" s="53" t="s">
        <v>55</v>
      </c>
      <c r="J478" s="53" t="s">
        <v>56</v>
      </c>
      <c r="K478" s="53" t="s">
        <v>164</v>
      </c>
      <c r="L478" s="53" t="s">
        <v>84</v>
      </c>
      <c r="M478" s="54" t="s">
        <v>2534</v>
      </c>
      <c r="N478" s="56" t="s">
        <v>951</v>
      </c>
      <c r="O478" s="56" t="s">
        <v>2452</v>
      </c>
      <c r="P478" s="56"/>
      <c r="Q478" s="56"/>
      <c r="R478" s="57" t="s">
        <v>221</v>
      </c>
      <c r="S478" s="57" t="s">
        <v>360</v>
      </c>
      <c r="T478" s="56"/>
      <c r="U478" s="56"/>
      <c r="V478" s="57" t="str">
        <f t="array" ref="V478">IFERROR(INDEX(#REF!,MATCH($Q478,#REF!,0)),"")</f>
        <v/>
      </c>
      <c r="W478" s="57" t="str">
        <f t="array" ref="W478">IFERROR(INDEX(#REF!,MATCH($Q478,#REF!,0)),"")</f>
        <v/>
      </c>
      <c r="X478" s="58" t="str">
        <f t="array" ref="X478">IFERROR(INDEX(#REF!,MATCH($Q478,#REF!,0)),"")</f>
        <v/>
      </c>
      <c r="Y478" s="58" t="str">
        <f t="array" ref="Y478">IFERROR(INDEX(#REF!,MATCH($Q478,#REF!,0)),"")</f>
        <v/>
      </c>
      <c r="Z478" s="58" t="str">
        <f t="array" ref="Z478">IFERROR(INDEX(#REF!,MATCH($Q478,#REF!,0)),"")</f>
        <v/>
      </c>
      <c r="AA478" s="58" t="e">
        <f t="shared" si="12"/>
        <v>#VALUE!</v>
      </c>
      <c r="AB478" s="56"/>
      <c r="AC478" s="56"/>
    </row>
    <row r="479" spans="1:29" ht="15.75" hidden="1" customHeight="1">
      <c r="A479" s="35" t="s">
        <v>640</v>
      </c>
      <c r="B479" s="35" t="s">
        <v>1049</v>
      </c>
      <c r="C479" s="36" t="s">
        <v>1873</v>
      </c>
      <c r="D479" s="37" t="s">
        <v>53</v>
      </c>
      <c r="E479" s="37">
        <v>300</v>
      </c>
      <c r="F479" s="38">
        <v>5640</v>
      </c>
      <c r="G479" s="39" t="s">
        <v>54</v>
      </c>
      <c r="H479" s="40">
        <v>46204</v>
      </c>
      <c r="I479" s="41" t="s">
        <v>55</v>
      </c>
      <c r="J479" s="41" t="s">
        <v>56</v>
      </c>
      <c r="K479" s="41" t="s">
        <v>164</v>
      </c>
      <c r="L479" s="41" t="s">
        <v>58</v>
      </c>
      <c r="M479" s="42" t="s">
        <v>109</v>
      </c>
      <c r="N479" s="44" t="s">
        <v>951</v>
      </c>
      <c r="O479" s="44" t="s">
        <v>60</v>
      </c>
      <c r="P479" s="44"/>
      <c r="Q479" s="44"/>
      <c r="R479" s="45" t="s">
        <v>562</v>
      </c>
      <c r="S479" s="45" t="s">
        <v>563</v>
      </c>
      <c r="T479" s="44"/>
      <c r="U479" s="44"/>
      <c r="V479" s="45" t="str">
        <f t="array" ref="V479">IFERROR(INDEX(#REF!,MATCH($Q479,#REF!,0)),"")</f>
        <v/>
      </c>
      <c r="W479" s="45" t="str">
        <f t="array" ref="W479">IFERROR(INDEX(#REF!,MATCH($Q479,#REF!,0)),"")</f>
        <v/>
      </c>
      <c r="X479" s="46" t="str">
        <f t="array" ref="X479">IFERROR(INDEX(#REF!,MATCH($Q479,#REF!,0)),"")</f>
        <v/>
      </c>
      <c r="Y479" s="46" t="str">
        <f t="array" ref="Y479">IFERROR(INDEX(#REF!,MATCH($Q479,#REF!,0)),"")</f>
        <v/>
      </c>
      <c r="Z479" s="46" t="str">
        <f t="array" ref="Z479">IFERROR(INDEX(#REF!,MATCH($Q479,#REF!,0)),"")</f>
        <v/>
      </c>
      <c r="AA479" s="46" t="e">
        <f t="shared" si="12"/>
        <v>#VALUE!</v>
      </c>
      <c r="AB479" s="44"/>
      <c r="AC479" s="44"/>
    </row>
    <row r="480" spans="1:29" ht="15.75" customHeight="1">
      <c r="A480" s="47"/>
      <c r="B480" s="47" t="s">
        <v>2693</v>
      </c>
      <c r="C480" s="60"/>
      <c r="D480" s="49"/>
      <c r="E480" s="49"/>
      <c r="F480" s="50">
        <v>4200</v>
      </c>
      <c r="G480" s="51"/>
      <c r="H480" s="52"/>
      <c r="I480" s="53"/>
      <c r="J480" s="53"/>
      <c r="K480" s="53"/>
      <c r="L480" s="53"/>
      <c r="M480" s="54"/>
      <c r="N480" s="56" t="s">
        <v>21</v>
      </c>
      <c r="P480" s="56"/>
      <c r="Q480" s="56"/>
      <c r="R480" s="57"/>
      <c r="S480" s="57" t="s">
        <v>367</v>
      </c>
      <c r="T480" s="56"/>
      <c r="U480" s="56"/>
      <c r="V480" s="57" t="str">
        <f t="array" ref="V480">IFERROR(INDEX(#REF!,MATCH($Q480,#REF!,0)),"")</f>
        <v/>
      </c>
      <c r="W480" s="57" t="str">
        <f t="array" ref="W480">IFERROR(INDEX(#REF!,MATCH($Q480,#REF!,0)),"")</f>
        <v/>
      </c>
      <c r="X480" s="58" t="str">
        <f t="array" ref="X480">IFERROR(INDEX(#REF!,MATCH($Q480,#REF!,0)),"")</f>
        <v/>
      </c>
      <c r="Y480" s="58" t="str">
        <f t="array" ref="Y480">IFERROR(INDEX(#REF!,MATCH($Q480,#REF!,0)),"")</f>
        <v/>
      </c>
      <c r="Z480" s="58" t="str">
        <f t="array" ref="Z480">IFERROR(INDEX(#REF!,MATCH($Q480,#REF!,0)),"")</f>
        <v/>
      </c>
      <c r="AA480" s="58" t="e">
        <f t="shared" si="12"/>
        <v>#VALUE!</v>
      </c>
      <c r="AB480" s="56"/>
      <c r="AC480" s="56"/>
    </row>
    <row r="481" spans="1:29" ht="15.75" hidden="1" customHeight="1">
      <c r="A481" s="35" t="s">
        <v>620</v>
      </c>
      <c r="B481" s="35" t="s">
        <v>1049</v>
      </c>
      <c r="C481" s="36" t="s">
        <v>1875</v>
      </c>
      <c r="D481" s="37" t="s">
        <v>53</v>
      </c>
      <c r="E481" s="37">
        <v>400</v>
      </c>
      <c r="F481" s="38">
        <v>5628</v>
      </c>
      <c r="G481" s="39" t="s">
        <v>54</v>
      </c>
      <c r="H481" s="40">
        <v>46204</v>
      </c>
      <c r="I481" s="41" t="s">
        <v>55</v>
      </c>
      <c r="J481" s="41" t="s">
        <v>56</v>
      </c>
      <c r="K481" s="41" t="s">
        <v>164</v>
      </c>
      <c r="L481" s="41" t="s">
        <v>58</v>
      </c>
      <c r="M481" s="42" t="s">
        <v>148</v>
      </c>
      <c r="N481" s="44" t="s">
        <v>951</v>
      </c>
      <c r="O481" s="44" t="s">
        <v>60</v>
      </c>
      <c r="P481" s="44"/>
      <c r="Q481" s="44"/>
      <c r="R481" s="45" t="s">
        <v>562</v>
      </c>
      <c r="S481" s="45" t="s">
        <v>563</v>
      </c>
      <c r="T481" s="44"/>
      <c r="U481" s="44"/>
      <c r="V481" s="45" t="str">
        <f t="array" ref="V481">IFERROR(INDEX(#REF!,MATCH($Q481,#REF!,0)),"")</f>
        <v/>
      </c>
      <c r="W481" s="45" t="str">
        <f t="array" ref="W481">IFERROR(INDEX(#REF!,MATCH($Q481,#REF!,0)),"")</f>
        <v/>
      </c>
      <c r="X481" s="46" t="str">
        <f t="array" ref="X481">IFERROR(INDEX(#REF!,MATCH($Q481,#REF!,0)),"")</f>
        <v/>
      </c>
      <c r="Y481" s="46" t="str">
        <f t="array" ref="Y481">IFERROR(INDEX(#REF!,MATCH($Q481,#REF!,0)),"")</f>
        <v/>
      </c>
      <c r="Z481" s="46" t="str">
        <f t="array" ref="Z481">IFERROR(INDEX(#REF!,MATCH($Q481,#REF!,0)),"")</f>
        <v/>
      </c>
      <c r="AA481" s="46" t="e">
        <f t="shared" si="12"/>
        <v>#VALUE!</v>
      </c>
      <c r="AB481" s="44"/>
      <c r="AC481" s="44"/>
    </row>
    <row r="482" spans="1:29" ht="15.75" hidden="1" customHeight="1">
      <c r="A482" s="47" t="s">
        <v>2691</v>
      </c>
      <c r="B482" s="201" t="s">
        <v>1049</v>
      </c>
      <c r="C482" s="60" t="s">
        <v>2379</v>
      </c>
      <c r="D482" s="49" t="s">
        <v>53</v>
      </c>
      <c r="E482" s="49">
        <v>160</v>
      </c>
      <c r="F482" s="50">
        <f>160*35</f>
        <v>5600</v>
      </c>
      <c r="G482" s="51" t="s">
        <v>54</v>
      </c>
      <c r="H482" s="52"/>
      <c r="I482" s="53" t="s">
        <v>55</v>
      </c>
      <c r="J482" s="53"/>
      <c r="K482" s="53"/>
      <c r="L482" s="53"/>
      <c r="M482" s="54"/>
      <c r="N482" s="56" t="s">
        <v>951</v>
      </c>
      <c r="O482" s="56" t="s">
        <v>60</v>
      </c>
      <c r="P482" s="56"/>
      <c r="Q482" s="56"/>
      <c r="R482" s="57"/>
      <c r="S482" s="57"/>
      <c r="T482" s="194"/>
      <c r="U482" s="56"/>
      <c r="V482" s="57" t="str">
        <f t="array" ref="V482">IFERROR(INDEX(#REF!,MATCH($Q482,#REF!,0)),"")</f>
        <v/>
      </c>
      <c r="W482" s="57" t="str">
        <f t="array" ref="W482">IFERROR(INDEX(#REF!,MATCH($Q482,#REF!,0)),"")</f>
        <v/>
      </c>
      <c r="X482" s="58" t="str">
        <f t="array" ref="X482">IFERROR(INDEX(#REF!,MATCH($Q482,#REF!,0)),"")</f>
        <v/>
      </c>
      <c r="Y482" s="58" t="str">
        <f t="array" ref="Y482">IFERROR(INDEX(#REF!,MATCH($Q482,#REF!,0)),"")</f>
        <v/>
      </c>
      <c r="Z482" s="58" t="str">
        <f t="array" ref="Z482">IFERROR(INDEX(#REF!,MATCH($Q482,#REF!,0)),"")</f>
        <v/>
      </c>
      <c r="AA482" s="58" t="e">
        <f t="shared" si="12"/>
        <v>#VALUE!</v>
      </c>
      <c r="AB482" s="56"/>
      <c r="AC482" s="56"/>
    </row>
    <row r="483" spans="1:29" ht="15.75" customHeight="1">
      <c r="A483" s="35"/>
      <c r="B483" s="35" t="s">
        <v>2693</v>
      </c>
      <c r="C483" s="36"/>
      <c r="D483" s="37"/>
      <c r="E483" s="37"/>
      <c r="F483" s="38">
        <v>5000</v>
      </c>
      <c r="G483" s="39"/>
      <c r="H483" s="40"/>
      <c r="I483" s="41"/>
      <c r="J483" s="41"/>
      <c r="K483" s="41"/>
      <c r="L483" s="41"/>
      <c r="M483" s="42"/>
      <c r="N483" s="44" t="s">
        <v>951</v>
      </c>
      <c r="P483" s="44"/>
      <c r="Q483" s="44"/>
      <c r="R483" s="45"/>
      <c r="S483" s="45" t="s">
        <v>1962</v>
      </c>
      <c r="T483" s="44"/>
      <c r="U483" s="44"/>
      <c r="V483" s="45" t="str">
        <f t="array" ref="V483">IFERROR(INDEX(#REF!,MATCH($Q483,#REF!,0)),"")</f>
        <v/>
      </c>
      <c r="W483" s="45" t="str">
        <f t="array" ref="W483">IFERROR(INDEX(#REF!,MATCH($Q483,#REF!,0)),"")</f>
        <v/>
      </c>
      <c r="X483" s="46" t="str">
        <f t="array" ref="X483">IFERROR(INDEX(#REF!,MATCH($Q483,#REF!,0)),"")</f>
        <v/>
      </c>
      <c r="Y483" s="46" t="str">
        <f t="array" ref="Y483">IFERROR(INDEX(#REF!,MATCH($Q483,#REF!,0)),"")</f>
        <v/>
      </c>
      <c r="Z483" s="46" t="str">
        <f t="array" ref="Z483">IFERROR(INDEX(#REF!,MATCH($Q483,#REF!,0)),"")</f>
        <v/>
      </c>
      <c r="AA483" s="46" t="e">
        <f t="shared" si="12"/>
        <v>#VALUE!</v>
      </c>
      <c r="AB483" s="44"/>
      <c r="AC483" s="44"/>
    </row>
    <row r="484" spans="1:29" ht="15.75" hidden="1" customHeight="1">
      <c r="A484" s="47"/>
      <c r="B484" s="47" t="s">
        <v>51</v>
      </c>
      <c r="C484" s="60" t="s">
        <v>1198</v>
      </c>
      <c r="D484" s="49" t="s">
        <v>53</v>
      </c>
      <c r="E484" s="49">
        <v>4</v>
      </c>
      <c r="F484" s="50">
        <v>5600</v>
      </c>
      <c r="G484" s="51" t="s">
        <v>54</v>
      </c>
      <c r="H484" s="52">
        <v>46204</v>
      </c>
      <c r="I484" s="53" t="s">
        <v>55</v>
      </c>
      <c r="J484" s="53" t="s">
        <v>56</v>
      </c>
      <c r="K484" s="53" t="s">
        <v>164</v>
      </c>
      <c r="L484" s="53" t="s">
        <v>91</v>
      </c>
      <c r="M484" s="54" t="s">
        <v>109</v>
      </c>
      <c r="N484" s="56" t="s">
        <v>884</v>
      </c>
      <c r="O484" s="56" t="s">
        <v>60</v>
      </c>
      <c r="P484" s="56"/>
      <c r="Q484" s="56"/>
      <c r="R484" s="57"/>
      <c r="S484" s="57" t="s">
        <v>1199</v>
      </c>
      <c r="T484" s="56"/>
      <c r="U484" s="56"/>
      <c r="V484" s="57" t="str">
        <f t="array" ref="V484">IFERROR(INDEX(#REF!,MATCH($Q484,#REF!,0)),"")</f>
        <v/>
      </c>
      <c r="W484" s="57" t="str">
        <f t="array" ref="W484">IFERROR(INDEX(#REF!,MATCH($Q484,#REF!,0)),"")</f>
        <v/>
      </c>
      <c r="X484" s="58" t="str">
        <f t="array" ref="X484">IFERROR(INDEX(#REF!,MATCH($Q484,#REF!,0)),"")</f>
        <v/>
      </c>
      <c r="Y484" s="58" t="str">
        <f t="array" ref="Y484">IFERROR(INDEX(#REF!,MATCH($Q484,#REF!,0)),"")</f>
        <v/>
      </c>
      <c r="Z484" s="58" t="str">
        <f t="array" ref="Z484">IFERROR(INDEX(#REF!,MATCH($Q484,#REF!,0)),"")</f>
        <v/>
      </c>
      <c r="AA484" s="58" t="e">
        <f t="shared" si="12"/>
        <v>#VALUE!</v>
      </c>
      <c r="AB484" s="56"/>
      <c r="AC484" s="56"/>
    </row>
    <row r="485" spans="1:29" ht="15.75" hidden="1" customHeight="1">
      <c r="A485" s="35" t="s">
        <v>638</v>
      </c>
      <c r="B485" s="35" t="s">
        <v>1049</v>
      </c>
      <c r="C485" s="36" t="s">
        <v>1877</v>
      </c>
      <c r="D485" s="37" t="s">
        <v>1878</v>
      </c>
      <c r="E485" s="37">
        <v>300</v>
      </c>
      <c r="F485" s="38">
        <v>5550</v>
      </c>
      <c r="G485" s="39" t="s">
        <v>54</v>
      </c>
      <c r="H485" s="40">
        <v>46204</v>
      </c>
      <c r="I485" s="41" t="s">
        <v>55</v>
      </c>
      <c r="J485" s="41" t="s">
        <v>56</v>
      </c>
      <c r="K485" s="41" t="s">
        <v>164</v>
      </c>
      <c r="L485" s="41" t="s">
        <v>58</v>
      </c>
      <c r="M485" s="42" t="s">
        <v>109</v>
      </c>
      <c r="N485" s="44" t="s">
        <v>951</v>
      </c>
      <c r="O485" s="44" t="s">
        <v>60</v>
      </c>
      <c r="P485" s="44"/>
      <c r="Q485" s="44"/>
      <c r="R485" s="45" t="s">
        <v>562</v>
      </c>
      <c r="S485" s="45" t="s">
        <v>563</v>
      </c>
      <c r="T485" s="44"/>
      <c r="U485" s="44"/>
      <c r="V485" s="45" t="str">
        <f t="array" ref="V485">IFERROR(INDEX(#REF!,MATCH($Q485,#REF!,0)),"")</f>
        <v/>
      </c>
      <c r="W485" s="45" t="str">
        <f t="array" ref="W485">IFERROR(INDEX(#REF!,MATCH($Q485,#REF!,0)),"")</f>
        <v/>
      </c>
      <c r="X485" s="46" t="str">
        <f t="array" ref="X485">IFERROR(INDEX(#REF!,MATCH($Q485,#REF!,0)),"")</f>
        <v/>
      </c>
      <c r="Y485" s="46" t="str">
        <f t="array" ref="Y485">IFERROR(INDEX(#REF!,MATCH($Q485,#REF!,0)),"")</f>
        <v/>
      </c>
      <c r="Z485" s="46" t="str">
        <f t="array" ref="Z485">IFERROR(INDEX(#REF!,MATCH($Q485,#REF!,0)),"")</f>
        <v/>
      </c>
      <c r="AA485" s="46" t="e">
        <f t="shared" si="12"/>
        <v>#VALUE!</v>
      </c>
      <c r="AB485" s="44"/>
      <c r="AC485" s="44"/>
    </row>
    <row r="486" spans="1:29" ht="15.75" hidden="1" customHeight="1">
      <c r="A486" s="47"/>
      <c r="B486" s="47" t="s">
        <v>51</v>
      </c>
      <c r="C486" s="60" t="s">
        <v>436</v>
      </c>
      <c r="D486" s="49" t="s">
        <v>53</v>
      </c>
      <c r="E486" s="49">
        <v>50</v>
      </c>
      <c r="F486" s="50">
        <v>5500</v>
      </c>
      <c r="G486" s="51" t="s">
        <v>54</v>
      </c>
      <c r="H486" s="52">
        <v>46204</v>
      </c>
      <c r="I486" s="53" t="s">
        <v>55</v>
      </c>
      <c r="J486" s="53" t="s">
        <v>56</v>
      </c>
      <c r="K486" s="53" t="s">
        <v>164</v>
      </c>
      <c r="L486" s="53" t="s">
        <v>91</v>
      </c>
      <c r="M486" s="54" t="s">
        <v>2517</v>
      </c>
      <c r="N486" s="56" t="s">
        <v>884</v>
      </c>
      <c r="O486" s="56" t="s">
        <v>60</v>
      </c>
      <c r="P486" s="56"/>
      <c r="Q486" s="56"/>
      <c r="R486" s="57" t="s">
        <v>228</v>
      </c>
      <c r="S486" s="57" t="s">
        <v>229</v>
      </c>
      <c r="T486" s="56"/>
      <c r="U486" s="56"/>
      <c r="V486" s="57" t="str">
        <f t="array" ref="V486">IFERROR(INDEX(#REF!,MATCH($Q486,#REF!,0)),"")</f>
        <v/>
      </c>
      <c r="W486" s="57" t="str">
        <f t="array" ref="W486">IFERROR(INDEX(#REF!,MATCH($Q486,#REF!,0)),"")</f>
        <v/>
      </c>
      <c r="X486" s="58" t="str">
        <f t="array" ref="X486">IFERROR(INDEX(#REF!,MATCH($Q486,#REF!,0)),"")</f>
        <v/>
      </c>
      <c r="Y486" s="58" t="str">
        <f t="array" ref="Y486">IFERROR(INDEX(#REF!,MATCH($Q486,#REF!,0)),"")</f>
        <v/>
      </c>
      <c r="Z486" s="58" t="str">
        <f t="array" ref="Z486">IFERROR(INDEX(#REF!,MATCH($Q486,#REF!,0)),"")</f>
        <v/>
      </c>
      <c r="AA486" s="58" t="e">
        <f t="shared" si="12"/>
        <v>#VALUE!</v>
      </c>
      <c r="AB486" s="56"/>
      <c r="AC486" s="56"/>
    </row>
    <row r="487" spans="1:29" ht="15.75" hidden="1" customHeight="1">
      <c r="A487" s="35" t="s">
        <v>1728</v>
      </c>
      <c r="B487" s="35" t="s">
        <v>51</v>
      </c>
      <c r="C487" s="36" t="s">
        <v>1410</v>
      </c>
      <c r="D487" s="37" t="s">
        <v>53</v>
      </c>
      <c r="E487" s="37">
        <v>20</v>
      </c>
      <c r="F487" s="38">
        <v>2880</v>
      </c>
      <c r="G487" s="39" t="s">
        <v>54</v>
      </c>
      <c r="H487" s="40">
        <v>46174</v>
      </c>
      <c r="I487" s="41" t="s">
        <v>55</v>
      </c>
      <c r="J487" s="41" t="s">
        <v>56</v>
      </c>
      <c r="K487" s="41" t="s">
        <v>164</v>
      </c>
      <c r="L487" s="41" t="s">
        <v>91</v>
      </c>
      <c r="M487" s="42" t="s">
        <v>148</v>
      </c>
      <c r="N487" s="44" t="s">
        <v>951</v>
      </c>
      <c r="O487" s="44" t="s">
        <v>2452</v>
      </c>
      <c r="P487" s="44"/>
      <c r="Q487" s="44"/>
      <c r="R487" s="45"/>
      <c r="S487" s="45" t="s">
        <v>1411</v>
      </c>
      <c r="T487" s="44"/>
      <c r="U487" s="44"/>
      <c r="V487" s="45" t="str">
        <f t="array" ref="V487">IFERROR(INDEX(#REF!,MATCH($Q487,#REF!,0)),"")</f>
        <v/>
      </c>
      <c r="W487" s="45" t="str">
        <f t="array" ref="W487">IFERROR(INDEX(#REF!,MATCH($Q487,#REF!,0)),"")</f>
        <v/>
      </c>
      <c r="X487" s="46" t="str">
        <f t="array" ref="X487">IFERROR(INDEX(#REF!,MATCH($Q487,#REF!,0)),"")</f>
        <v/>
      </c>
      <c r="Y487" s="46" t="str">
        <f t="array" ref="Y487">IFERROR(INDEX(#REF!,MATCH($Q487,#REF!,0)),"")</f>
        <v/>
      </c>
      <c r="Z487" s="46" t="str">
        <f t="array" ref="Z487">IFERROR(INDEX(#REF!,MATCH($Q487,#REF!,0)),"")</f>
        <v/>
      </c>
      <c r="AA487" s="46" t="e">
        <f t="shared" si="12"/>
        <v>#VALUE!</v>
      </c>
      <c r="AB487" s="44"/>
      <c r="AC487" s="44"/>
    </row>
    <row r="488" spans="1:29" ht="15.75" hidden="1" customHeight="1">
      <c r="A488" s="47" t="s">
        <v>2762</v>
      </c>
      <c r="B488" s="47" t="s">
        <v>237</v>
      </c>
      <c r="C488" s="60" t="s">
        <v>321</v>
      </c>
      <c r="D488" s="49" t="s">
        <v>53</v>
      </c>
      <c r="E488" s="49">
        <v>3</v>
      </c>
      <c r="F488" s="50">
        <v>5400</v>
      </c>
      <c r="G488" s="51" t="s">
        <v>54</v>
      </c>
      <c r="H488" s="52">
        <v>46204</v>
      </c>
      <c r="I488" s="53" t="s">
        <v>55</v>
      </c>
      <c r="J488" s="53" t="s">
        <v>56</v>
      </c>
      <c r="K488" s="53" t="s">
        <v>164</v>
      </c>
      <c r="L488" s="53" t="s">
        <v>58</v>
      </c>
      <c r="M488" s="54" t="s">
        <v>2517</v>
      </c>
      <c r="N488" s="56" t="s">
        <v>21</v>
      </c>
      <c r="O488" s="56" t="s">
        <v>60</v>
      </c>
      <c r="P488" s="56"/>
      <c r="Q488" s="56"/>
      <c r="R488" s="57" t="s">
        <v>322</v>
      </c>
      <c r="S488" s="57" t="s">
        <v>323</v>
      </c>
      <c r="T488" s="56"/>
      <c r="U488" s="56"/>
      <c r="V488" s="57" t="str">
        <f t="array" ref="V488">IFERROR(INDEX(#REF!,MATCH($Q488,#REF!,0)),"")</f>
        <v/>
      </c>
      <c r="W488" s="57" t="str">
        <f t="array" ref="W488">IFERROR(INDEX(#REF!,MATCH($Q488,#REF!,0)),"")</f>
        <v/>
      </c>
      <c r="X488" s="58" t="str">
        <f t="array" ref="X488">IFERROR(INDEX(#REF!,MATCH($Q488,#REF!,0)),"")</f>
        <v/>
      </c>
      <c r="Y488" s="58" t="str">
        <f t="array" ref="Y488">IFERROR(INDEX(#REF!,MATCH($Q488,#REF!,0)),"")</f>
        <v/>
      </c>
      <c r="Z488" s="58" t="str">
        <f t="array" ref="Z488">IFERROR(INDEX(#REF!,MATCH($Q488,#REF!,0)),"")</f>
        <v/>
      </c>
      <c r="AA488" s="58" t="e">
        <f t="shared" si="12"/>
        <v>#VALUE!</v>
      </c>
      <c r="AB488" s="56"/>
      <c r="AC488" s="56"/>
    </row>
    <row r="489" spans="1:29" ht="15.75" hidden="1" customHeight="1">
      <c r="A489" s="35" t="s">
        <v>2763</v>
      </c>
      <c r="B489" s="35" t="s">
        <v>258</v>
      </c>
      <c r="C489" s="36" t="s">
        <v>325</v>
      </c>
      <c r="D489" s="37" t="s">
        <v>53</v>
      </c>
      <c r="E489" s="37">
        <v>12</v>
      </c>
      <c r="F489" s="38">
        <v>5400</v>
      </c>
      <c r="G489" s="39" t="s">
        <v>54</v>
      </c>
      <c r="H489" s="40">
        <v>46204</v>
      </c>
      <c r="I489" s="41" t="s">
        <v>55</v>
      </c>
      <c r="J489" s="41" t="s">
        <v>56</v>
      </c>
      <c r="K489" s="41" t="s">
        <v>164</v>
      </c>
      <c r="L489" s="41" t="s">
        <v>58</v>
      </c>
      <c r="M489" s="42" t="s">
        <v>2534</v>
      </c>
      <c r="N489" s="44" t="s">
        <v>21</v>
      </c>
      <c r="O489" s="44" t="s">
        <v>60</v>
      </c>
      <c r="P489" s="44"/>
      <c r="Q489" s="44"/>
      <c r="R489" s="45"/>
      <c r="S489" s="45" t="s">
        <v>260</v>
      </c>
      <c r="T489" s="44"/>
      <c r="U489" s="44"/>
      <c r="V489" s="45" t="str">
        <f t="array" ref="V489">IFERROR(INDEX(#REF!,MATCH($Q489,#REF!,0)),"")</f>
        <v/>
      </c>
      <c r="W489" s="45" t="str">
        <f t="array" ref="W489">IFERROR(INDEX(#REF!,MATCH($Q489,#REF!,0)),"")</f>
        <v/>
      </c>
      <c r="X489" s="46" t="str">
        <f t="array" ref="X489">IFERROR(INDEX(#REF!,MATCH($Q489,#REF!,0)),"")</f>
        <v/>
      </c>
      <c r="Y489" s="46" t="str">
        <f t="array" ref="Y489">IFERROR(INDEX(#REF!,MATCH($Q489,#REF!,0)),"")</f>
        <v/>
      </c>
      <c r="Z489" s="46" t="str">
        <f t="array" ref="Z489">IFERROR(INDEX(#REF!,MATCH($Q489,#REF!,0)),"")</f>
        <v/>
      </c>
      <c r="AA489" s="46" t="e">
        <f t="shared" si="12"/>
        <v>#VALUE!</v>
      </c>
      <c r="AB489" s="44"/>
      <c r="AC489" s="44"/>
    </row>
    <row r="490" spans="1:29" ht="15.75" customHeight="1">
      <c r="A490" s="47"/>
      <c r="B490" s="47" t="s">
        <v>2693</v>
      </c>
      <c r="C490" s="60"/>
      <c r="D490" s="49"/>
      <c r="E490" s="49"/>
      <c r="F490" s="50">
        <v>3100</v>
      </c>
      <c r="G490" s="51"/>
      <c r="H490" s="52"/>
      <c r="I490" s="53"/>
      <c r="J490" s="53"/>
      <c r="K490" s="53"/>
      <c r="L490" s="53"/>
      <c r="M490" s="54"/>
      <c r="N490" s="56" t="s">
        <v>951</v>
      </c>
      <c r="O490" s="56"/>
      <c r="P490" s="56"/>
      <c r="Q490" s="56"/>
      <c r="R490" s="57"/>
      <c r="S490" s="57" t="s">
        <v>2139</v>
      </c>
      <c r="T490" s="56"/>
      <c r="U490" s="56"/>
      <c r="V490" s="57" t="str">
        <f t="array" ref="V490">IFERROR(INDEX(#REF!,MATCH($Q490,#REF!,0)),"")</f>
        <v/>
      </c>
      <c r="W490" s="57" t="str">
        <f t="array" ref="W490">IFERROR(INDEX(#REF!,MATCH($Q490,#REF!,0)),"")</f>
        <v/>
      </c>
      <c r="X490" s="58" t="str">
        <f t="array" ref="X490">IFERROR(INDEX(#REF!,MATCH($Q490,#REF!,0)),"")</f>
        <v/>
      </c>
      <c r="Y490" s="58" t="str">
        <f t="array" ref="Y490">IFERROR(INDEX(#REF!,MATCH($Q490,#REF!,0)),"")</f>
        <v/>
      </c>
      <c r="Z490" s="58" t="str">
        <f t="array" ref="Z490">IFERROR(INDEX(#REF!,MATCH($Q490,#REF!,0)),"")</f>
        <v/>
      </c>
      <c r="AA490" s="58" t="e">
        <f t="shared" si="12"/>
        <v>#VALUE!</v>
      </c>
      <c r="AB490" s="56"/>
      <c r="AC490" s="56"/>
    </row>
    <row r="491" spans="1:29" ht="15.75" hidden="1" customHeight="1">
      <c r="A491" s="35" t="s">
        <v>2764</v>
      </c>
      <c r="B491" s="35" t="s">
        <v>1049</v>
      </c>
      <c r="C491" s="36" t="s">
        <v>1880</v>
      </c>
      <c r="D491" s="37" t="s">
        <v>53</v>
      </c>
      <c r="E491" s="37">
        <v>400</v>
      </c>
      <c r="F491" s="38">
        <v>5400</v>
      </c>
      <c r="G491" s="39" t="s">
        <v>54</v>
      </c>
      <c r="H491" s="40">
        <v>46204</v>
      </c>
      <c r="I491" s="41" t="s">
        <v>55</v>
      </c>
      <c r="J491" s="41" t="s">
        <v>56</v>
      </c>
      <c r="K491" s="41" t="s">
        <v>164</v>
      </c>
      <c r="L491" s="41" t="s">
        <v>58</v>
      </c>
      <c r="M491" s="42" t="s">
        <v>109</v>
      </c>
      <c r="N491" s="44" t="s">
        <v>951</v>
      </c>
      <c r="O491" s="44" t="s">
        <v>60</v>
      </c>
      <c r="P491" s="44"/>
      <c r="Q491" s="44"/>
      <c r="R491" s="45" t="s">
        <v>562</v>
      </c>
      <c r="S491" s="45" t="s">
        <v>808</v>
      </c>
      <c r="T491" s="44"/>
      <c r="U491" s="44"/>
      <c r="V491" s="45" t="str">
        <f t="array" ref="V491">IFERROR(INDEX(#REF!,MATCH($Q491,#REF!,0)),"")</f>
        <v/>
      </c>
      <c r="W491" s="45" t="str">
        <f t="array" ref="W491">IFERROR(INDEX(#REF!,MATCH($Q491,#REF!,0)),"")</f>
        <v/>
      </c>
      <c r="X491" s="46" t="str">
        <f t="array" ref="X491">IFERROR(INDEX(#REF!,MATCH($Q491,#REF!,0)),"")</f>
        <v/>
      </c>
      <c r="Y491" s="46" t="str">
        <f t="array" ref="Y491">IFERROR(INDEX(#REF!,MATCH($Q491,#REF!,0)),"")</f>
        <v/>
      </c>
      <c r="Z491" s="46" t="str">
        <f t="array" ref="Z491">IFERROR(INDEX(#REF!,MATCH($Q491,#REF!,0)),"")</f>
        <v/>
      </c>
      <c r="AA491" s="46" t="e">
        <f t="shared" si="12"/>
        <v>#VALUE!</v>
      </c>
      <c r="AB491" s="44"/>
      <c r="AC491" s="44"/>
    </row>
    <row r="492" spans="1:29" ht="15.75" hidden="1" customHeight="1">
      <c r="A492" s="47" t="s">
        <v>1615</v>
      </c>
      <c r="B492" s="47" t="s">
        <v>51</v>
      </c>
      <c r="C492" s="60" t="s">
        <v>2624</v>
      </c>
      <c r="D492" s="49" t="s">
        <v>53</v>
      </c>
      <c r="E492" s="49">
        <v>15</v>
      </c>
      <c r="F492" s="50">
        <v>2775</v>
      </c>
      <c r="G492" s="51" t="s">
        <v>54</v>
      </c>
      <c r="H492" s="52">
        <v>46174</v>
      </c>
      <c r="I492" s="53" t="s">
        <v>55</v>
      </c>
      <c r="J492" s="53" t="s">
        <v>56</v>
      </c>
      <c r="K492" s="53" t="s">
        <v>164</v>
      </c>
      <c r="L492" s="53" t="s">
        <v>91</v>
      </c>
      <c r="M492" s="54" t="s">
        <v>2517</v>
      </c>
      <c r="N492" s="56" t="s">
        <v>951</v>
      </c>
      <c r="O492" s="56" t="s">
        <v>2452</v>
      </c>
      <c r="P492" s="56"/>
      <c r="Q492" s="56"/>
      <c r="R492" s="57" t="s">
        <v>158</v>
      </c>
      <c r="S492" s="57" t="s">
        <v>1222</v>
      </c>
      <c r="T492" s="56"/>
      <c r="U492" s="56"/>
      <c r="V492" s="57" t="str">
        <f t="array" ref="V492">IFERROR(INDEX(#REF!,MATCH($Q492,#REF!,0)),"")</f>
        <v/>
      </c>
      <c r="W492" s="57" t="str">
        <f t="array" ref="W492">IFERROR(INDEX(#REF!,MATCH($Q492,#REF!,0)),"")</f>
        <v/>
      </c>
      <c r="X492" s="58" t="str">
        <f t="array" ref="X492">IFERROR(INDEX(#REF!,MATCH($Q492,#REF!,0)),"")</f>
        <v/>
      </c>
      <c r="Y492" s="58" t="str">
        <f t="array" ref="Y492">IFERROR(INDEX(#REF!,MATCH($Q492,#REF!,0)),"")</f>
        <v/>
      </c>
      <c r="Z492" s="58" t="str">
        <f t="array" ref="Z492">IFERROR(INDEX(#REF!,MATCH($Q492,#REF!,0)),"")</f>
        <v/>
      </c>
      <c r="AA492" s="58" t="e">
        <f t="shared" si="12"/>
        <v>#VALUE!</v>
      </c>
      <c r="AB492" s="56"/>
      <c r="AC492" s="56"/>
    </row>
    <row r="493" spans="1:29" ht="15.75" hidden="1" customHeight="1">
      <c r="A493" s="35" t="s">
        <v>1853</v>
      </c>
      <c r="B493" s="35" t="s">
        <v>295</v>
      </c>
      <c r="C493" s="36" t="s">
        <v>321</v>
      </c>
      <c r="D493" s="37" t="s">
        <v>53</v>
      </c>
      <c r="E493" s="37">
        <v>3</v>
      </c>
      <c r="F493" s="38">
        <v>5400</v>
      </c>
      <c r="G493" s="39" t="s">
        <v>54</v>
      </c>
      <c r="H493" s="40">
        <v>46204</v>
      </c>
      <c r="I493" s="41" t="s">
        <v>55</v>
      </c>
      <c r="J493" s="41" t="s">
        <v>56</v>
      </c>
      <c r="K493" s="41" t="s">
        <v>164</v>
      </c>
      <c r="L493" s="41" t="s">
        <v>91</v>
      </c>
      <c r="M493" s="42" t="s">
        <v>2498</v>
      </c>
      <c r="N493" s="44" t="s">
        <v>951</v>
      </c>
      <c r="O493" s="44" t="s">
        <v>60</v>
      </c>
      <c r="P493" s="44"/>
      <c r="Q493" s="44"/>
      <c r="R493" s="45" t="s">
        <v>322</v>
      </c>
      <c r="S493" s="45" t="s">
        <v>323</v>
      </c>
      <c r="T493" s="44"/>
      <c r="U493" s="44"/>
      <c r="V493" s="45" t="str">
        <f t="array" ref="V493">IFERROR(INDEX(#REF!,MATCH($Q493,#REF!,0)),"")</f>
        <v/>
      </c>
      <c r="W493" s="45" t="str">
        <f t="array" ref="W493">IFERROR(INDEX(#REF!,MATCH($Q493,#REF!,0)),"")</f>
        <v/>
      </c>
      <c r="X493" s="46" t="str">
        <f t="array" ref="X493">IFERROR(INDEX(#REF!,MATCH($Q493,#REF!,0)),"")</f>
        <v/>
      </c>
      <c r="Y493" s="46" t="str">
        <f t="array" ref="Y493">IFERROR(INDEX(#REF!,MATCH($Q493,#REF!,0)),"")</f>
        <v/>
      </c>
      <c r="Z493" s="46" t="str">
        <f t="array" ref="Z493">IFERROR(INDEX(#REF!,MATCH($Q493,#REF!,0)),"")</f>
        <v/>
      </c>
      <c r="AA493" s="46" t="e">
        <f t="shared" si="12"/>
        <v>#VALUE!</v>
      </c>
      <c r="AB493" s="44"/>
      <c r="AC493" s="44"/>
    </row>
    <row r="494" spans="1:29" ht="15.75" hidden="1" customHeight="1">
      <c r="A494" s="47"/>
      <c r="B494" s="47" t="s">
        <v>51</v>
      </c>
      <c r="C494" s="60" t="s">
        <v>1202</v>
      </c>
      <c r="D494" s="49" t="s">
        <v>53</v>
      </c>
      <c r="E494" s="49">
        <v>100</v>
      </c>
      <c r="F494" s="50">
        <v>5400</v>
      </c>
      <c r="G494" s="51" t="s">
        <v>54</v>
      </c>
      <c r="H494" s="52">
        <v>46204</v>
      </c>
      <c r="I494" s="53" t="s">
        <v>55</v>
      </c>
      <c r="J494" s="53" t="s">
        <v>56</v>
      </c>
      <c r="K494" s="53" t="s">
        <v>164</v>
      </c>
      <c r="L494" s="53" t="s">
        <v>91</v>
      </c>
      <c r="M494" s="54" t="s">
        <v>2498</v>
      </c>
      <c r="N494" s="56" t="s">
        <v>884</v>
      </c>
      <c r="O494" s="56" t="s">
        <v>60</v>
      </c>
      <c r="P494" s="56"/>
      <c r="Q494" s="56"/>
      <c r="R494" s="57">
        <f t="array" ref="R494">IFERROR(INDEX('BANCO DE DADOS'!$C$3:$C1631,MATCH(C494,'BANCO DE DADOS'!$B$3:$B1631,0),0),"")</f>
        <v>0</v>
      </c>
      <c r="S494" s="57" t="s">
        <v>529</v>
      </c>
      <c r="T494" s="56"/>
      <c r="U494" s="56"/>
      <c r="V494" s="57" t="str">
        <f t="array" ref="V494">IFERROR(INDEX(#REF!,MATCH($Q494,#REF!,0)),"")</f>
        <v/>
      </c>
      <c r="W494" s="57" t="str">
        <f t="array" ref="W494">IFERROR(INDEX(#REF!,MATCH($Q494,#REF!,0)),"")</f>
        <v/>
      </c>
      <c r="X494" s="58" t="str">
        <f t="array" ref="X494">IFERROR(INDEX(#REF!,MATCH($Q494,#REF!,0)),"")</f>
        <v/>
      </c>
      <c r="Y494" s="58" t="str">
        <f t="array" ref="Y494">IFERROR(INDEX(#REF!,MATCH($Q494,#REF!,0)),"")</f>
        <v/>
      </c>
      <c r="Z494" s="58" t="str">
        <f t="array" ref="Z494">IFERROR(INDEX(#REF!,MATCH($Q494,#REF!,0)),"")</f>
        <v/>
      </c>
      <c r="AA494" s="58" t="e">
        <f t="shared" si="12"/>
        <v>#VALUE!</v>
      </c>
      <c r="AB494" s="56"/>
      <c r="AC494" s="56"/>
    </row>
    <row r="495" spans="1:29" ht="15.75" hidden="1" customHeight="1">
      <c r="A495" s="35"/>
      <c r="B495" s="35" t="s">
        <v>51</v>
      </c>
      <c r="C495" s="36" t="s">
        <v>1204</v>
      </c>
      <c r="D495" s="37" t="s">
        <v>53</v>
      </c>
      <c r="E495" s="37">
        <v>30</v>
      </c>
      <c r="F495" s="38">
        <v>5400</v>
      </c>
      <c r="G495" s="39" t="s">
        <v>54</v>
      </c>
      <c r="H495" s="40">
        <v>46204</v>
      </c>
      <c r="I495" s="41" t="s">
        <v>55</v>
      </c>
      <c r="J495" s="41" t="s">
        <v>56</v>
      </c>
      <c r="K495" s="41" t="s">
        <v>164</v>
      </c>
      <c r="L495" s="41" t="s">
        <v>84</v>
      </c>
      <c r="M495" s="42" t="s">
        <v>2534</v>
      </c>
      <c r="N495" s="44" t="s">
        <v>884</v>
      </c>
      <c r="O495" s="44" t="s">
        <v>60</v>
      </c>
      <c r="P495" s="44"/>
      <c r="Q495" s="44"/>
      <c r="R495" s="45"/>
      <c r="S495" s="45" t="s">
        <v>352</v>
      </c>
      <c r="T495" s="44"/>
      <c r="U495" s="44"/>
      <c r="V495" s="45" t="str">
        <f t="array" ref="V495">IFERROR(INDEX(#REF!,MATCH($Q495,#REF!,0)),"")</f>
        <v/>
      </c>
      <c r="W495" s="45" t="str">
        <f t="array" ref="W495">IFERROR(INDEX(#REF!,MATCH($Q495,#REF!,0)),"")</f>
        <v/>
      </c>
      <c r="X495" s="46" t="str">
        <f t="array" ref="X495">IFERROR(INDEX(#REF!,MATCH($Q495,#REF!,0)),"")</f>
        <v/>
      </c>
      <c r="Y495" s="46" t="str">
        <f t="array" ref="Y495">IFERROR(INDEX(#REF!,MATCH($Q495,#REF!,0)),"")</f>
        <v/>
      </c>
      <c r="Z495" s="46" t="str">
        <f t="array" ref="Z495">IFERROR(INDEX(#REF!,MATCH($Q495,#REF!,0)),"")</f>
        <v/>
      </c>
      <c r="AA495" s="46" t="e">
        <f t="shared" si="12"/>
        <v>#VALUE!</v>
      </c>
      <c r="AB495" s="44"/>
      <c r="AC495" s="44"/>
    </row>
    <row r="496" spans="1:29" ht="15.75" hidden="1" customHeight="1">
      <c r="A496" s="47" t="s">
        <v>2765</v>
      </c>
      <c r="B496" s="47" t="s">
        <v>1049</v>
      </c>
      <c r="C496" s="60" t="s">
        <v>1882</v>
      </c>
      <c r="D496" s="49" t="s">
        <v>1791</v>
      </c>
      <c r="E496" s="49">
        <v>150</v>
      </c>
      <c r="F496" s="50">
        <v>5235</v>
      </c>
      <c r="G496" s="51" t="s">
        <v>54</v>
      </c>
      <c r="H496" s="52">
        <v>46204</v>
      </c>
      <c r="I496" s="53" t="s">
        <v>55</v>
      </c>
      <c r="J496" s="53" t="s">
        <v>56</v>
      </c>
      <c r="K496" s="53" t="s">
        <v>164</v>
      </c>
      <c r="L496" s="53" t="s">
        <v>58</v>
      </c>
      <c r="M496" s="54" t="s">
        <v>148</v>
      </c>
      <c r="N496" s="56" t="s">
        <v>951</v>
      </c>
      <c r="O496" s="56" t="s">
        <v>60</v>
      </c>
      <c r="P496" s="56"/>
      <c r="Q496" s="56"/>
      <c r="R496" s="57" t="s">
        <v>562</v>
      </c>
      <c r="S496" s="57" t="s">
        <v>1792</v>
      </c>
      <c r="T496" s="56"/>
      <c r="U496" s="56"/>
      <c r="V496" s="57" t="str">
        <f t="array" ref="V496">IFERROR(INDEX(#REF!,MATCH($Q496,#REF!,0)),"")</f>
        <v/>
      </c>
      <c r="W496" s="57" t="str">
        <f t="array" ref="W496">IFERROR(INDEX(#REF!,MATCH($Q496,#REF!,0)),"")</f>
        <v/>
      </c>
      <c r="X496" s="58" t="str">
        <f t="array" ref="X496">IFERROR(INDEX(#REF!,MATCH($Q496,#REF!,0)),"")</f>
        <v/>
      </c>
      <c r="Y496" s="58" t="str">
        <f t="array" ref="Y496">IFERROR(INDEX(#REF!,MATCH($Q496,#REF!,0)),"")</f>
        <v/>
      </c>
      <c r="Z496" s="58" t="str">
        <f t="array" ref="Z496">IFERROR(INDEX(#REF!,MATCH($Q496,#REF!,0)),"")</f>
        <v/>
      </c>
      <c r="AA496" s="58" t="e">
        <f t="shared" si="12"/>
        <v>#VALUE!</v>
      </c>
      <c r="AB496" s="56"/>
      <c r="AC496" s="56"/>
    </row>
    <row r="497" spans="1:29" ht="15.75" hidden="1" customHeight="1">
      <c r="A497" s="35" t="s">
        <v>727</v>
      </c>
      <c r="B497" s="35" t="s">
        <v>1049</v>
      </c>
      <c r="C497" s="36" t="s">
        <v>1884</v>
      </c>
      <c r="D497" s="37" t="s">
        <v>53</v>
      </c>
      <c r="E497" s="37">
        <v>200</v>
      </c>
      <c r="F497" s="38">
        <v>5200</v>
      </c>
      <c r="G497" s="39" t="s">
        <v>54</v>
      </c>
      <c r="H497" s="40">
        <v>46204</v>
      </c>
      <c r="I497" s="41" t="s">
        <v>55</v>
      </c>
      <c r="J497" s="41" t="s">
        <v>56</v>
      </c>
      <c r="K497" s="41" t="s">
        <v>164</v>
      </c>
      <c r="L497" s="41" t="s">
        <v>58</v>
      </c>
      <c r="M497" s="42" t="s">
        <v>2766</v>
      </c>
      <c r="N497" s="44" t="s">
        <v>951</v>
      </c>
      <c r="O497" s="44" t="s">
        <v>60</v>
      </c>
      <c r="P497" s="44"/>
      <c r="Q497" s="44"/>
      <c r="R497" s="45" t="s">
        <v>158</v>
      </c>
      <c r="S497" s="45" t="s">
        <v>515</v>
      </c>
      <c r="T497" s="44"/>
      <c r="U497" s="44"/>
      <c r="V497" s="45" t="str">
        <f t="array" ref="V497">IFERROR(INDEX(#REF!,MATCH($Q497,#REF!,0)),"")</f>
        <v/>
      </c>
      <c r="W497" s="45" t="str">
        <f t="array" ref="W497">IFERROR(INDEX(#REF!,MATCH($Q497,#REF!,0)),"")</f>
        <v/>
      </c>
      <c r="X497" s="46" t="str">
        <f t="array" ref="X497">IFERROR(INDEX(#REF!,MATCH($Q497,#REF!,0)),"")</f>
        <v/>
      </c>
      <c r="Y497" s="46" t="str">
        <f t="array" ref="Y497">IFERROR(INDEX(#REF!,MATCH($Q497,#REF!,0)),"")</f>
        <v/>
      </c>
      <c r="Z497" s="46" t="str">
        <f t="array" ref="Z497">IFERROR(INDEX(#REF!,MATCH($Q497,#REF!,0)),"")</f>
        <v/>
      </c>
      <c r="AA497" s="46" t="e">
        <f t="shared" si="12"/>
        <v>#VALUE!</v>
      </c>
      <c r="AB497" s="44"/>
      <c r="AC497" s="44"/>
    </row>
    <row r="498" spans="1:29" ht="15.75" hidden="1" customHeight="1">
      <c r="A498" s="47"/>
      <c r="B498" s="47" t="s">
        <v>51</v>
      </c>
      <c r="C498" s="60" t="s">
        <v>1013</v>
      </c>
      <c r="D498" s="49" t="s">
        <v>53</v>
      </c>
      <c r="E498" s="49">
        <v>40</v>
      </c>
      <c r="F498" s="50">
        <v>5184</v>
      </c>
      <c r="G498" s="51" t="s">
        <v>54</v>
      </c>
      <c r="H498" s="52">
        <v>46204</v>
      </c>
      <c r="I498" s="53" t="s">
        <v>55</v>
      </c>
      <c r="J498" s="53" t="s">
        <v>56</v>
      </c>
      <c r="K498" s="53" t="s">
        <v>83</v>
      </c>
      <c r="L498" s="53" t="s">
        <v>91</v>
      </c>
      <c r="M498" s="54" t="s">
        <v>2486</v>
      </c>
      <c r="N498" s="56" t="s">
        <v>884</v>
      </c>
      <c r="O498" s="56" t="s">
        <v>60</v>
      </c>
      <c r="P498" s="56"/>
      <c r="Q498" s="56"/>
      <c r="R498" s="57" t="str">
        <f t="array" ref="R498">IFERROR(INDEX('BANCO DE DADOS'!$C$3:$C1631,MATCH(C498,'BANCO DE DADOS'!$B$3:$B1631,0),0),"")</f>
        <v>CEIB</v>
      </c>
      <c r="S498" s="57" t="s">
        <v>1014</v>
      </c>
      <c r="T498" s="56"/>
      <c r="U498" s="56"/>
      <c r="V498" s="57" t="str">
        <f t="array" ref="V498">IFERROR(INDEX(#REF!,MATCH($Q498,#REF!,0)),"")</f>
        <v/>
      </c>
      <c r="W498" s="57" t="str">
        <f t="array" ref="W498">IFERROR(INDEX(#REF!,MATCH($Q498,#REF!,0)),"")</f>
        <v/>
      </c>
      <c r="X498" s="58" t="str">
        <f t="array" ref="X498">IFERROR(INDEX(#REF!,MATCH($Q498,#REF!,0)),"")</f>
        <v/>
      </c>
      <c r="Y498" s="58" t="str">
        <f t="array" ref="Y498">IFERROR(INDEX(#REF!,MATCH($Q498,#REF!,0)),"")</f>
        <v/>
      </c>
      <c r="Z498" s="58" t="str">
        <f t="array" ref="Z498">IFERROR(INDEX(#REF!,MATCH($Q498,#REF!,0)),"")</f>
        <v/>
      </c>
      <c r="AA498" s="58" t="e">
        <f t="shared" si="12"/>
        <v>#VALUE!</v>
      </c>
      <c r="AB498" s="56"/>
      <c r="AC498" s="56"/>
    </row>
    <row r="499" spans="1:29" ht="33" hidden="1" customHeight="1">
      <c r="A499" s="35" t="s">
        <v>111</v>
      </c>
      <c r="B499" s="35" t="s">
        <v>237</v>
      </c>
      <c r="C499" s="36" t="s">
        <v>327</v>
      </c>
      <c r="D499" s="37" t="s">
        <v>53</v>
      </c>
      <c r="E499" s="37">
        <v>30</v>
      </c>
      <c r="F499" s="38">
        <v>5100</v>
      </c>
      <c r="G499" s="39" t="s">
        <v>54</v>
      </c>
      <c r="H499" s="40">
        <v>46204</v>
      </c>
      <c r="I499" s="41" t="s">
        <v>55</v>
      </c>
      <c r="J499" s="41" t="s">
        <v>56</v>
      </c>
      <c r="K499" s="41" t="s">
        <v>164</v>
      </c>
      <c r="L499" s="41" t="s">
        <v>58</v>
      </c>
      <c r="M499" s="42" t="s">
        <v>148</v>
      </c>
      <c r="N499" s="44" t="s">
        <v>21</v>
      </c>
      <c r="O499" s="44" t="s">
        <v>60</v>
      </c>
      <c r="P499" s="44"/>
      <c r="Q499" s="44"/>
      <c r="R499" s="45"/>
      <c r="S499" s="45" t="s">
        <v>328</v>
      </c>
      <c r="T499" s="44"/>
      <c r="U499" s="44"/>
      <c r="V499" s="45" t="str">
        <f t="array" ref="V499">IFERROR(INDEX(#REF!,MATCH($Q499,#REF!,0)),"")</f>
        <v/>
      </c>
      <c r="W499" s="45" t="str">
        <f t="array" ref="W499">IFERROR(INDEX(#REF!,MATCH($Q499,#REF!,0)),"")</f>
        <v/>
      </c>
      <c r="X499" s="46" t="str">
        <f t="array" ref="X499">IFERROR(INDEX(#REF!,MATCH($Q499,#REF!,0)),"")</f>
        <v/>
      </c>
      <c r="Y499" s="46" t="str">
        <f t="array" ref="Y499">IFERROR(INDEX(#REF!,MATCH($Q499,#REF!,0)),"")</f>
        <v/>
      </c>
      <c r="Z499" s="46" t="str">
        <f t="array" ref="Z499">IFERROR(INDEX(#REF!,MATCH($Q499,#REF!,0)),"")</f>
        <v/>
      </c>
      <c r="AA499" s="46" t="e">
        <f t="shared" si="12"/>
        <v>#VALUE!</v>
      </c>
      <c r="AB499" s="44"/>
      <c r="AC499" s="44"/>
    </row>
    <row r="500" spans="1:29" ht="34.5" customHeight="1">
      <c r="A500" s="88"/>
      <c r="B500" s="88" t="s">
        <v>2693</v>
      </c>
      <c r="C500" s="202"/>
      <c r="D500" s="89"/>
      <c r="E500" s="89"/>
      <c r="F500" s="90">
        <v>57240</v>
      </c>
      <c r="G500" s="91"/>
      <c r="H500" s="92"/>
      <c r="I500" s="93"/>
      <c r="J500" s="93"/>
      <c r="K500" s="93"/>
      <c r="L500" s="93"/>
      <c r="M500" s="66"/>
      <c r="N500" s="56" t="s">
        <v>21</v>
      </c>
      <c r="O500" s="56" t="s">
        <v>2767</v>
      </c>
      <c r="P500" s="67"/>
      <c r="Q500" s="67"/>
      <c r="R500" s="68"/>
      <c r="S500" s="68" t="s">
        <v>263</v>
      </c>
      <c r="T500" s="67"/>
      <c r="U500" s="67"/>
      <c r="V500" s="57" t="str">
        <f t="array" ref="V500">IFERROR(INDEX(#REF!,MATCH($Q500,#REF!,0)),"")</f>
        <v/>
      </c>
      <c r="W500" s="57" t="str">
        <f t="array" ref="W500">IFERROR(INDEX(#REF!,MATCH($Q500,#REF!,0)),"")</f>
        <v/>
      </c>
      <c r="X500" s="58" t="str">
        <f t="array" ref="X500">IFERROR(INDEX(#REF!,MATCH($Q500,#REF!,0)),"")</f>
        <v/>
      </c>
      <c r="Y500" s="58" t="str">
        <f t="array" ref="Y500">IFERROR(INDEX(#REF!,MATCH($Q500,#REF!,0)),"")</f>
        <v/>
      </c>
      <c r="Z500" s="58" t="str">
        <f t="array" ref="Z500">IFERROR(INDEX(#REF!,MATCH($Q500,#REF!,0)),"")</f>
        <v/>
      </c>
      <c r="AA500" s="58" t="e">
        <f t="shared" si="12"/>
        <v>#VALUE!</v>
      </c>
      <c r="AB500" s="67"/>
      <c r="AC500" s="67"/>
    </row>
    <row r="501" spans="1:29" ht="15.75" hidden="1" customHeight="1">
      <c r="A501" s="35" t="s">
        <v>548</v>
      </c>
      <c r="B501" s="35" t="s">
        <v>1049</v>
      </c>
      <c r="C501" s="36" t="s">
        <v>1886</v>
      </c>
      <c r="D501" s="37" t="s">
        <v>53</v>
      </c>
      <c r="E501" s="37">
        <v>30</v>
      </c>
      <c r="F501" s="38">
        <v>5100</v>
      </c>
      <c r="G501" s="39" t="s">
        <v>54</v>
      </c>
      <c r="H501" s="40">
        <v>46174</v>
      </c>
      <c r="I501" s="41" t="s">
        <v>55</v>
      </c>
      <c r="J501" s="41" t="s">
        <v>56</v>
      </c>
      <c r="K501" s="41" t="s">
        <v>164</v>
      </c>
      <c r="L501" s="41" t="s">
        <v>58</v>
      </c>
      <c r="M501" s="42" t="s">
        <v>148</v>
      </c>
      <c r="N501" s="44" t="s">
        <v>951</v>
      </c>
      <c r="O501" s="44" t="s">
        <v>60</v>
      </c>
      <c r="P501" s="44"/>
      <c r="Q501" s="44"/>
      <c r="R501" s="45" t="s">
        <v>729</v>
      </c>
      <c r="S501" s="45" t="s">
        <v>1887</v>
      </c>
      <c r="T501" s="44"/>
      <c r="U501" s="44"/>
      <c r="V501" s="45" t="str">
        <f t="array" ref="V501">IFERROR(INDEX(#REF!,MATCH($Q501,#REF!,0)),"")</f>
        <v/>
      </c>
      <c r="W501" s="45" t="str">
        <f t="array" ref="W501">IFERROR(INDEX(#REF!,MATCH($Q501,#REF!,0)),"")</f>
        <v/>
      </c>
      <c r="X501" s="46" t="str">
        <f t="array" ref="X501">IFERROR(INDEX(#REF!,MATCH($Q501,#REF!,0)),"")</f>
        <v/>
      </c>
      <c r="Y501" s="46" t="str">
        <f t="array" ref="Y501">IFERROR(INDEX(#REF!,MATCH($Q501,#REF!,0)),"")</f>
        <v/>
      </c>
      <c r="Z501" s="46" t="str">
        <f t="array" ref="Z501">IFERROR(INDEX(#REF!,MATCH($Q501,#REF!,0)),"")</f>
        <v/>
      </c>
      <c r="AA501" s="46" t="e">
        <f t="shared" si="12"/>
        <v>#VALUE!</v>
      </c>
      <c r="AB501" s="44"/>
      <c r="AC501" s="44"/>
    </row>
    <row r="502" spans="1:29" ht="15.75" customHeight="1">
      <c r="A502" s="47"/>
      <c r="B502" s="47" t="s">
        <v>2693</v>
      </c>
      <c r="C502" s="60"/>
      <c r="D502" s="49"/>
      <c r="E502" s="49"/>
      <c r="F502" s="50">
        <v>1800</v>
      </c>
      <c r="G502" s="51"/>
      <c r="H502" s="52"/>
      <c r="I502" s="53"/>
      <c r="J502" s="53"/>
      <c r="K502" s="53"/>
      <c r="L502" s="53"/>
      <c r="M502" s="54"/>
      <c r="N502" s="56" t="s">
        <v>951</v>
      </c>
      <c r="O502" s="56" t="s">
        <v>2767</v>
      </c>
      <c r="P502" s="56"/>
      <c r="Q502" s="56"/>
      <c r="R502" s="57"/>
      <c r="S502" s="57" t="s">
        <v>2072</v>
      </c>
      <c r="T502" s="56"/>
      <c r="U502" s="56"/>
      <c r="V502" s="57" t="str">
        <f t="array" ref="V502">IFERROR(INDEX(#REF!,MATCH($Q502,#REF!,0)),"")</f>
        <v/>
      </c>
      <c r="W502" s="57" t="str">
        <f t="array" ref="W502">IFERROR(INDEX(#REF!,MATCH($Q502,#REF!,0)),"")</f>
        <v/>
      </c>
      <c r="X502" s="58" t="str">
        <f t="array" ref="X502">IFERROR(INDEX(#REF!,MATCH($Q502,#REF!,0)),"")</f>
        <v/>
      </c>
      <c r="Y502" s="58" t="str">
        <f t="array" ref="Y502">IFERROR(INDEX(#REF!,MATCH($Q502,#REF!,0)),"")</f>
        <v/>
      </c>
      <c r="Z502" s="58" t="str">
        <f t="array" ref="Z502">IFERROR(INDEX(#REF!,MATCH($Q502,#REF!,0)),"")</f>
        <v/>
      </c>
      <c r="AA502" s="58" t="e">
        <f t="shared" si="12"/>
        <v>#VALUE!</v>
      </c>
      <c r="AB502" s="56"/>
      <c r="AC502" s="56"/>
    </row>
    <row r="503" spans="1:29" ht="15.75" customHeight="1">
      <c r="A503" s="35"/>
      <c r="B503" s="35" t="s">
        <v>2693</v>
      </c>
      <c r="C503" s="36"/>
      <c r="D503" s="37"/>
      <c r="E503" s="37"/>
      <c r="F503" s="38">
        <v>24910</v>
      </c>
      <c r="G503" s="39"/>
      <c r="H503" s="40"/>
      <c r="I503" s="41"/>
      <c r="J503" s="41"/>
      <c r="K503" s="41"/>
      <c r="L503" s="41"/>
      <c r="M503" s="42"/>
      <c r="N503" s="44" t="s">
        <v>951</v>
      </c>
      <c r="O503" s="44" t="s">
        <v>2767</v>
      </c>
      <c r="P503" s="44"/>
      <c r="Q503" s="44"/>
      <c r="R503" s="45"/>
      <c r="S503" s="45" t="s">
        <v>2047</v>
      </c>
      <c r="T503" s="44"/>
      <c r="U503" s="44"/>
      <c r="V503" s="45" t="str">
        <f t="array" ref="V503">IFERROR(INDEX(#REF!,MATCH($Q503,#REF!,0)),"")</f>
        <v/>
      </c>
      <c r="W503" s="45" t="str">
        <f t="array" ref="W503">IFERROR(INDEX(#REF!,MATCH($Q503,#REF!,0)),"")</f>
        <v/>
      </c>
      <c r="X503" s="46" t="str">
        <f t="array" ref="X503">IFERROR(INDEX(#REF!,MATCH($Q503,#REF!,0)),"")</f>
        <v/>
      </c>
      <c r="Y503" s="46" t="str">
        <f t="array" ref="Y503">IFERROR(INDEX(#REF!,MATCH($Q503,#REF!,0)),"")</f>
        <v/>
      </c>
      <c r="Z503" s="46" t="str">
        <f t="array" ref="Z503">IFERROR(INDEX(#REF!,MATCH($Q503,#REF!,0)),"")</f>
        <v/>
      </c>
      <c r="AA503" s="46" t="e">
        <f t="shared" si="12"/>
        <v>#VALUE!</v>
      </c>
      <c r="AB503" s="44"/>
      <c r="AC503" s="44"/>
    </row>
    <row r="504" spans="1:29" ht="15.75" hidden="1" customHeight="1">
      <c r="A504" s="47"/>
      <c r="B504" s="47" t="s">
        <v>861</v>
      </c>
      <c r="C504" s="85" t="s">
        <v>877</v>
      </c>
      <c r="D504" s="49" t="s">
        <v>53</v>
      </c>
      <c r="E504" s="85">
        <v>1</v>
      </c>
      <c r="F504" s="50">
        <v>5100</v>
      </c>
      <c r="G504" s="51" t="s">
        <v>54</v>
      </c>
      <c r="H504" s="52">
        <v>46143</v>
      </c>
      <c r="I504" s="53" t="s">
        <v>55</v>
      </c>
      <c r="J504" s="53" t="s">
        <v>56</v>
      </c>
      <c r="K504" s="53" t="s">
        <v>164</v>
      </c>
      <c r="L504" s="53" t="s">
        <v>91</v>
      </c>
      <c r="M504" s="54" t="s">
        <v>73</v>
      </c>
      <c r="N504" s="56" t="s">
        <v>861</v>
      </c>
      <c r="O504" s="56" t="s">
        <v>60</v>
      </c>
      <c r="P504" s="56"/>
      <c r="Q504" s="56"/>
      <c r="R504" s="57">
        <f t="array" ref="R504">IFERROR(INDEX('BANCO DE DADOS'!$C$3:$C1631,MATCH(C504,'BANCO DE DADOS'!$B$3:$B1631,0),0),"")</f>
        <v>0</v>
      </c>
      <c r="S504" s="57" t="str">
        <f t="array" ref="S504">IFERROR(INDEX('BANCO DE DADOS'!$D$3:$D1631,MATCH(C504,'BANCO DE DADOS'!$B$3:$B1631,0),0),"")</f>
        <v>COMPRA DE MATERIAIS E INSUMOS DIVERSOS</v>
      </c>
      <c r="T504" s="56"/>
      <c r="U504" s="56"/>
      <c r="V504" s="57" t="str">
        <f t="array" ref="V504">IFERROR(INDEX(#REF!,MATCH($Q504,#REF!,0)),"")</f>
        <v/>
      </c>
      <c r="W504" s="57" t="str">
        <f t="array" ref="W504">IFERROR(INDEX(#REF!,MATCH($Q504,#REF!,0)),"")</f>
        <v/>
      </c>
      <c r="X504" s="58" t="str">
        <f t="array" ref="X504">IFERROR(INDEX(#REF!,MATCH($Q504,#REF!,0)),"")</f>
        <v/>
      </c>
      <c r="Y504" s="58" t="str">
        <f t="array" ref="Y504">IFERROR(INDEX(#REF!,MATCH($Q504,#REF!,0)),"")</f>
        <v/>
      </c>
      <c r="Z504" s="58" t="str">
        <f t="array" ref="Z504">IFERROR(INDEX(#REF!,MATCH($Q504,#REF!,0)),"")</f>
        <v/>
      </c>
      <c r="AA504" s="58" t="e">
        <f t="shared" si="12"/>
        <v>#VALUE!</v>
      </c>
      <c r="AB504" s="56"/>
      <c r="AC504" s="56"/>
    </row>
    <row r="505" spans="1:29" ht="15.75" hidden="1" customHeight="1">
      <c r="A505" s="35" t="s">
        <v>417</v>
      </c>
      <c r="B505" s="35" t="s">
        <v>317</v>
      </c>
      <c r="C505" s="36" t="s">
        <v>330</v>
      </c>
      <c r="D505" s="37" t="s">
        <v>53</v>
      </c>
      <c r="E505" s="37">
        <v>2</v>
      </c>
      <c r="F505" s="38">
        <v>5000</v>
      </c>
      <c r="G505" s="39" t="s">
        <v>54</v>
      </c>
      <c r="H505" s="40">
        <v>46204</v>
      </c>
      <c r="I505" s="41" t="s">
        <v>55</v>
      </c>
      <c r="J505" s="41" t="s">
        <v>56</v>
      </c>
      <c r="K505" s="41" t="s">
        <v>164</v>
      </c>
      <c r="L505" s="41" t="s">
        <v>58</v>
      </c>
      <c r="M505" s="42" t="s">
        <v>2498</v>
      </c>
      <c r="N505" s="44" t="s">
        <v>21</v>
      </c>
      <c r="O505" s="44" t="s">
        <v>60</v>
      </c>
      <c r="P505" s="44"/>
      <c r="Q505" s="44"/>
      <c r="R505" s="45" t="s">
        <v>331</v>
      </c>
      <c r="S505" s="45" t="s">
        <v>181</v>
      </c>
      <c r="T505" s="44"/>
      <c r="U505" s="44"/>
      <c r="V505" s="45" t="str">
        <f t="array" ref="V505">IFERROR(INDEX(#REF!,MATCH($Q505,#REF!,0)),"")</f>
        <v/>
      </c>
      <c r="W505" s="45" t="str">
        <f t="array" ref="W505">IFERROR(INDEX(#REF!,MATCH($Q505,#REF!,0)),"")</f>
        <v/>
      </c>
      <c r="X505" s="46" t="str">
        <f t="array" ref="X505">IFERROR(INDEX(#REF!,MATCH($Q505,#REF!,0)),"")</f>
        <v/>
      </c>
      <c r="Y505" s="46" t="str">
        <f t="array" ref="Y505">IFERROR(INDEX(#REF!,MATCH($Q505,#REF!,0)),"")</f>
        <v/>
      </c>
      <c r="Z505" s="46" t="str">
        <f t="array" ref="Z505">IFERROR(INDEX(#REF!,MATCH($Q505,#REF!,0)),"")</f>
        <v/>
      </c>
      <c r="AA505" s="46" t="e">
        <f t="shared" si="12"/>
        <v>#VALUE!</v>
      </c>
      <c r="AB505" s="44"/>
      <c r="AC505" s="44"/>
    </row>
    <row r="506" spans="1:29" ht="15.75" hidden="1" customHeight="1">
      <c r="A506" s="47" t="s">
        <v>805</v>
      </c>
      <c r="B506" s="47" t="s">
        <v>161</v>
      </c>
      <c r="C506" s="60" t="s">
        <v>333</v>
      </c>
      <c r="D506" s="49" t="s">
        <v>53</v>
      </c>
      <c r="E506" s="49">
        <v>1</v>
      </c>
      <c r="F506" s="50">
        <v>5000</v>
      </c>
      <c r="G506" s="51" t="s">
        <v>54</v>
      </c>
      <c r="H506" s="52">
        <v>46204</v>
      </c>
      <c r="I506" s="53" t="s">
        <v>55</v>
      </c>
      <c r="J506" s="53" t="s">
        <v>56</v>
      </c>
      <c r="K506" s="53" t="s">
        <v>164</v>
      </c>
      <c r="L506" s="53" t="s">
        <v>58</v>
      </c>
      <c r="M506" s="54" t="s">
        <v>148</v>
      </c>
      <c r="N506" s="56" t="s">
        <v>21</v>
      </c>
      <c r="O506" s="56" t="s">
        <v>60</v>
      </c>
      <c r="P506" s="56"/>
      <c r="Q506" s="56"/>
      <c r="R506" s="57" t="s">
        <v>334</v>
      </c>
      <c r="S506" s="57" t="s">
        <v>335</v>
      </c>
      <c r="T506" s="56"/>
      <c r="U506" s="56"/>
      <c r="V506" s="57" t="str">
        <f t="array" ref="V506">IFERROR(INDEX(#REF!,MATCH($Q506,#REF!,0)),"")</f>
        <v/>
      </c>
      <c r="W506" s="57" t="str">
        <f t="array" ref="W506">IFERROR(INDEX(#REF!,MATCH($Q506,#REF!,0)),"")</f>
        <v/>
      </c>
      <c r="X506" s="58" t="str">
        <f t="array" ref="X506">IFERROR(INDEX(#REF!,MATCH($Q506,#REF!,0)),"")</f>
        <v/>
      </c>
      <c r="Y506" s="58" t="str">
        <f t="array" ref="Y506">IFERROR(INDEX(#REF!,MATCH($Q506,#REF!,0)),"")</f>
        <v/>
      </c>
      <c r="Z506" s="58" t="str">
        <f t="array" ref="Z506">IFERROR(INDEX(#REF!,MATCH($Q506,#REF!,0)),"")</f>
        <v/>
      </c>
      <c r="AA506" s="58" t="e">
        <f t="shared" si="12"/>
        <v>#VALUE!</v>
      </c>
      <c r="AB506" s="56"/>
      <c r="AC506" s="56"/>
    </row>
    <row r="507" spans="1:29" ht="15.75" hidden="1" customHeight="1">
      <c r="A507" s="35" t="s">
        <v>1523</v>
      </c>
      <c r="B507" s="35" t="s">
        <v>51</v>
      </c>
      <c r="C507" s="36" t="s">
        <v>2630</v>
      </c>
      <c r="D507" s="37" t="s">
        <v>53</v>
      </c>
      <c r="E507" s="37">
        <v>2</v>
      </c>
      <c r="F507" s="38">
        <v>2400</v>
      </c>
      <c r="G507" s="39" t="s">
        <v>54</v>
      </c>
      <c r="H507" s="40">
        <v>46174</v>
      </c>
      <c r="I507" s="41" t="s">
        <v>55</v>
      </c>
      <c r="J507" s="41" t="s">
        <v>56</v>
      </c>
      <c r="K507" s="41" t="s">
        <v>164</v>
      </c>
      <c r="L507" s="41" t="s">
        <v>91</v>
      </c>
      <c r="M507" s="42" t="s">
        <v>2534</v>
      </c>
      <c r="N507" s="44" t="s">
        <v>951</v>
      </c>
      <c r="O507" s="44" t="s">
        <v>2452</v>
      </c>
      <c r="P507" s="44"/>
      <c r="Q507" s="44"/>
      <c r="R507" s="45"/>
      <c r="S507" s="45" t="s">
        <v>499</v>
      </c>
      <c r="T507" s="44"/>
      <c r="U507" s="44"/>
      <c r="V507" s="45" t="str">
        <f t="array" ref="V507">IFERROR(INDEX(#REF!,MATCH($Q507,#REF!,0)),"")</f>
        <v/>
      </c>
      <c r="W507" s="45" t="str">
        <f t="array" ref="W507">IFERROR(INDEX(#REF!,MATCH($Q507,#REF!,0)),"")</f>
        <v/>
      </c>
      <c r="X507" s="46" t="str">
        <f t="array" ref="X507">IFERROR(INDEX(#REF!,MATCH($Q507,#REF!,0)),"")</f>
        <v/>
      </c>
      <c r="Y507" s="46" t="str">
        <f t="array" ref="Y507">IFERROR(INDEX(#REF!,MATCH($Q507,#REF!,0)),"")</f>
        <v/>
      </c>
      <c r="Z507" s="46" t="str">
        <f t="array" ref="Z507">IFERROR(INDEX(#REF!,MATCH($Q507,#REF!,0)),"")</f>
        <v/>
      </c>
      <c r="AA507" s="46" t="e">
        <f t="shared" si="12"/>
        <v>#VALUE!</v>
      </c>
      <c r="AB507" s="44"/>
      <c r="AC507" s="44"/>
    </row>
    <row r="508" spans="1:29" ht="15.75" hidden="1" customHeight="1">
      <c r="A508" s="47" t="s">
        <v>139</v>
      </c>
      <c r="B508" s="47" t="s">
        <v>317</v>
      </c>
      <c r="C508" s="60" t="s">
        <v>337</v>
      </c>
      <c r="D508" s="49" t="s">
        <v>53</v>
      </c>
      <c r="E508" s="49">
        <v>1</v>
      </c>
      <c r="F508" s="50">
        <v>5000</v>
      </c>
      <c r="G508" s="51" t="s">
        <v>54</v>
      </c>
      <c r="H508" s="52">
        <v>46204</v>
      </c>
      <c r="I508" s="53" t="s">
        <v>55</v>
      </c>
      <c r="J508" s="53" t="s">
        <v>56</v>
      </c>
      <c r="K508" s="53" t="s">
        <v>164</v>
      </c>
      <c r="L508" s="53" t="s">
        <v>58</v>
      </c>
      <c r="M508" s="54" t="s">
        <v>109</v>
      </c>
      <c r="N508" s="56" t="s">
        <v>21</v>
      </c>
      <c r="O508" s="56" t="s">
        <v>60</v>
      </c>
      <c r="P508" s="56"/>
      <c r="Q508" s="56"/>
      <c r="R508" s="57" t="s">
        <v>338</v>
      </c>
      <c r="S508" s="57" t="s">
        <v>339</v>
      </c>
      <c r="T508" s="56"/>
      <c r="U508" s="56"/>
      <c r="V508" s="57" t="str">
        <f t="array" ref="V508">IFERROR(INDEX(#REF!,MATCH($Q508,#REF!,0)),"")</f>
        <v/>
      </c>
      <c r="W508" s="57" t="str">
        <f t="array" ref="W508">IFERROR(INDEX(#REF!,MATCH($Q508,#REF!,0)),"")</f>
        <v/>
      </c>
      <c r="X508" s="58" t="str">
        <f t="array" ref="X508">IFERROR(INDEX(#REF!,MATCH($Q508,#REF!,0)),"")</f>
        <v/>
      </c>
      <c r="Y508" s="58" t="str">
        <f t="array" ref="Y508">IFERROR(INDEX(#REF!,MATCH($Q508,#REF!,0)),"")</f>
        <v/>
      </c>
      <c r="Z508" s="58" t="str">
        <f t="array" ref="Z508">IFERROR(INDEX(#REF!,MATCH($Q508,#REF!,0)),"")</f>
        <v/>
      </c>
      <c r="AA508" s="58" t="e">
        <f t="shared" si="12"/>
        <v>#VALUE!</v>
      </c>
      <c r="AB508" s="56"/>
      <c r="AC508" s="56"/>
    </row>
    <row r="509" spans="1:29" ht="15.75" hidden="1" customHeight="1">
      <c r="A509" s="35" t="s">
        <v>249</v>
      </c>
      <c r="B509" s="35" t="s">
        <v>161</v>
      </c>
      <c r="C509" s="36" t="s">
        <v>341</v>
      </c>
      <c r="D509" s="37" t="s">
        <v>53</v>
      </c>
      <c r="E509" s="37">
        <v>1</v>
      </c>
      <c r="F509" s="38">
        <v>5000</v>
      </c>
      <c r="G509" s="39" t="s">
        <v>54</v>
      </c>
      <c r="H509" s="40">
        <v>46204</v>
      </c>
      <c r="I509" s="41" t="s">
        <v>55</v>
      </c>
      <c r="J509" s="41" t="s">
        <v>56</v>
      </c>
      <c r="K509" s="41" t="s">
        <v>164</v>
      </c>
      <c r="L509" s="41" t="s">
        <v>58</v>
      </c>
      <c r="M509" s="42" t="s">
        <v>2517</v>
      </c>
      <c r="N509" s="44" t="s">
        <v>21</v>
      </c>
      <c r="O509" s="44" t="s">
        <v>60</v>
      </c>
      <c r="P509" s="44"/>
      <c r="Q509" s="44"/>
      <c r="R509" s="45"/>
      <c r="S509" s="45" t="s">
        <v>342</v>
      </c>
      <c r="T509" s="44"/>
      <c r="U509" s="44"/>
      <c r="V509" s="45" t="str">
        <f t="array" ref="V509">IFERROR(INDEX(#REF!,MATCH($Q509,#REF!,0)),"")</f>
        <v/>
      </c>
      <c r="W509" s="45" t="str">
        <f t="array" ref="W509">IFERROR(INDEX(#REF!,MATCH($Q509,#REF!,0)),"")</f>
        <v/>
      </c>
      <c r="X509" s="46" t="str">
        <f t="array" ref="X509">IFERROR(INDEX(#REF!,MATCH($Q509,#REF!,0)),"")</f>
        <v/>
      </c>
      <c r="Y509" s="46" t="str">
        <f t="array" ref="Y509">IFERROR(INDEX(#REF!,MATCH($Q509,#REF!,0)),"")</f>
        <v/>
      </c>
      <c r="Z509" s="46" t="str">
        <f t="array" ref="Z509">IFERROR(INDEX(#REF!,MATCH($Q509,#REF!,0)),"")</f>
        <v/>
      </c>
      <c r="AA509" s="46" t="e">
        <f t="shared" si="12"/>
        <v>#VALUE!</v>
      </c>
      <c r="AB509" s="44"/>
      <c r="AC509" s="44"/>
    </row>
    <row r="510" spans="1:29" ht="15.75" customHeight="1">
      <c r="A510" s="47"/>
      <c r="B510" s="47" t="s">
        <v>2693</v>
      </c>
      <c r="C510" s="60"/>
      <c r="D510" s="49"/>
      <c r="E510" s="49"/>
      <c r="F510" s="50">
        <v>5900</v>
      </c>
      <c r="G510" s="51"/>
      <c r="H510" s="52"/>
      <c r="I510" s="53"/>
      <c r="J510" s="53"/>
      <c r="K510" s="53"/>
      <c r="L510" s="53"/>
      <c r="M510" s="54"/>
      <c r="N510" s="56" t="s">
        <v>951</v>
      </c>
      <c r="O510" s="56" t="s">
        <v>2767</v>
      </c>
      <c r="P510" s="56"/>
      <c r="Q510" s="56"/>
      <c r="R510" s="57"/>
      <c r="S510" s="57" t="s">
        <v>1939</v>
      </c>
      <c r="T510" s="56"/>
      <c r="U510" s="56"/>
      <c r="V510" s="57" t="str">
        <f t="array" ref="V510">IFERROR(INDEX(#REF!,MATCH($Q510,#REF!,0)),"")</f>
        <v/>
      </c>
      <c r="W510" s="57" t="str">
        <f t="array" ref="W510">IFERROR(INDEX(#REF!,MATCH($Q510,#REF!,0)),"")</f>
        <v/>
      </c>
      <c r="X510" s="58" t="str">
        <f t="array" ref="X510">IFERROR(INDEX(#REF!,MATCH($Q510,#REF!,0)),"")</f>
        <v/>
      </c>
      <c r="Y510" s="58" t="str">
        <f t="array" ref="Y510">IFERROR(INDEX(#REF!,MATCH($Q510,#REF!,0)),"")</f>
        <v/>
      </c>
      <c r="Z510" s="58" t="str">
        <f t="array" ref="Z510">IFERROR(INDEX(#REF!,MATCH($Q510,#REF!,0)),"")</f>
        <v/>
      </c>
      <c r="AA510" s="58" t="e">
        <f t="shared" si="12"/>
        <v>#VALUE!</v>
      </c>
      <c r="AB510" s="56"/>
      <c r="AC510" s="56"/>
    </row>
    <row r="511" spans="1:29" ht="15.75" hidden="1" customHeight="1">
      <c r="A511" s="35" t="s">
        <v>253</v>
      </c>
      <c r="B511" s="35" t="s">
        <v>247</v>
      </c>
      <c r="C511" s="36" t="s">
        <v>341</v>
      </c>
      <c r="D511" s="37" t="s">
        <v>53</v>
      </c>
      <c r="E511" s="37">
        <v>1</v>
      </c>
      <c r="F511" s="38">
        <v>5000</v>
      </c>
      <c r="G511" s="39" t="s">
        <v>54</v>
      </c>
      <c r="H511" s="40">
        <v>46204</v>
      </c>
      <c r="I511" s="41" t="s">
        <v>55</v>
      </c>
      <c r="J511" s="41" t="s">
        <v>56</v>
      </c>
      <c r="K511" s="41" t="s">
        <v>164</v>
      </c>
      <c r="L511" s="41" t="s">
        <v>58</v>
      </c>
      <c r="M511" s="42" t="s">
        <v>2534</v>
      </c>
      <c r="N511" s="44" t="s">
        <v>21</v>
      </c>
      <c r="O511" s="44" t="s">
        <v>60</v>
      </c>
      <c r="P511" s="44"/>
      <c r="Q511" s="44"/>
      <c r="R511" s="45"/>
      <c r="S511" s="45" t="s">
        <v>342</v>
      </c>
      <c r="T511" s="44"/>
      <c r="U511" s="44"/>
      <c r="V511" s="45" t="str">
        <f t="array" ref="V511">IFERROR(INDEX(#REF!,MATCH($Q511,#REF!,0)),"")</f>
        <v/>
      </c>
      <c r="W511" s="45" t="str">
        <f t="array" ref="W511">IFERROR(INDEX(#REF!,MATCH($Q511,#REF!,0)),"")</f>
        <v/>
      </c>
      <c r="X511" s="46" t="str">
        <f t="array" ref="X511">IFERROR(INDEX(#REF!,MATCH($Q511,#REF!,0)),"")</f>
        <v/>
      </c>
      <c r="Y511" s="46" t="str">
        <f t="array" ref="Y511">IFERROR(INDEX(#REF!,MATCH($Q511,#REF!,0)),"")</f>
        <v/>
      </c>
      <c r="Z511" s="46" t="str">
        <f t="array" ref="Z511">IFERROR(INDEX(#REF!,MATCH($Q511,#REF!,0)),"")</f>
        <v/>
      </c>
      <c r="AA511" s="46" t="e">
        <f t="shared" si="12"/>
        <v>#VALUE!</v>
      </c>
      <c r="AB511" s="44"/>
      <c r="AC511" s="44"/>
    </row>
    <row r="512" spans="1:29" ht="15.75" hidden="1" customHeight="1">
      <c r="A512" s="47" t="s">
        <v>1598</v>
      </c>
      <c r="B512" s="47" t="s">
        <v>172</v>
      </c>
      <c r="C512" s="60" t="s">
        <v>1959</v>
      </c>
      <c r="D512" s="49" t="s">
        <v>53</v>
      </c>
      <c r="E512" s="49">
        <v>2</v>
      </c>
      <c r="F512" s="50">
        <v>5000</v>
      </c>
      <c r="G512" s="51" t="s">
        <v>54</v>
      </c>
      <c r="H512" s="52">
        <v>46204</v>
      </c>
      <c r="I512" s="53" t="s">
        <v>55</v>
      </c>
      <c r="J512" s="53" t="s">
        <v>56</v>
      </c>
      <c r="K512" s="53" t="s">
        <v>164</v>
      </c>
      <c r="L512" s="53" t="s">
        <v>58</v>
      </c>
      <c r="M512" s="54" t="s">
        <v>148</v>
      </c>
      <c r="N512" s="56" t="s">
        <v>951</v>
      </c>
      <c r="O512" s="56" t="s">
        <v>60</v>
      </c>
      <c r="P512" s="56"/>
      <c r="Q512" s="56"/>
      <c r="R512" s="57"/>
      <c r="S512" s="57" t="s">
        <v>467</v>
      </c>
      <c r="T512" s="56"/>
      <c r="U512" s="56"/>
      <c r="V512" s="57" t="str">
        <f t="array" ref="V512">IFERROR(INDEX(#REF!,MATCH($Q512,#REF!,0)),"")</f>
        <v/>
      </c>
      <c r="W512" s="57" t="str">
        <f t="array" ref="W512">IFERROR(INDEX(#REF!,MATCH($Q512,#REF!,0)),"")</f>
        <v/>
      </c>
      <c r="X512" s="58" t="str">
        <f t="array" ref="X512">IFERROR(INDEX(#REF!,MATCH($Q512,#REF!,0)),"")</f>
        <v/>
      </c>
      <c r="Y512" s="58" t="str">
        <f t="array" ref="Y512">IFERROR(INDEX(#REF!,MATCH($Q512,#REF!,0)),"")</f>
        <v/>
      </c>
      <c r="Z512" s="58" t="str">
        <f t="array" ref="Z512">IFERROR(INDEX(#REF!,MATCH($Q512,#REF!,0)),"")</f>
        <v/>
      </c>
      <c r="AA512" s="58" t="e">
        <f t="shared" si="12"/>
        <v>#VALUE!</v>
      </c>
      <c r="AB512" s="56"/>
      <c r="AC512" s="56"/>
    </row>
    <row r="513" spans="1:29" ht="15.75" hidden="1" customHeight="1">
      <c r="A513" s="35" t="s">
        <v>1475</v>
      </c>
      <c r="B513" s="35" t="s">
        <v>254</v>
      </c>
      <c r="C513" s="36" t="s">
        <v>1961</v>
      </c>
      <c r="D513" s="37" t="s">
        <v>53</v>
      </c>
      <c r="E513" s="37">
        <v>1</v>
      </c>
      <c r="F513" s="38">
        <v>5000</v>
      </c>
      <c r="G513" s="39" t="s">
        <v>54</v>
      </c>
      <c r="H513" s="40">
        <v>46204</v>
      </c>
      <c r="I513" s="41" t="s">
        <v>55</v>
      </c>
      <c r="J513" s="41" t="s">
        <v>56</v>
      </c>
      <c r="K513" s="41" t="s">
        <v>164</v>
      </c>
      <c r="L513" s="41" t="s">
        <v>91</v>
      </c>
      <c r="M513" s="42" t="s">
        <v>2486</v>
      </c>
      <c r="N513" s="44" t="s">
        <v>951</v>
      </c>
      <c r="O513" s="44" t="s">
        <v>60</v>
      </c>
      <c r="P513" s="44"/>
      <c r="Q513" s="44"/>
      <c r="R513" s="45"/>
      <c r="S513" s="45" t="s">
        <v>1962</v>
      </c>
      <c r="T513" s="44"/>
      <c r="U513" s="44"/>
      <c r="V513" s="45" t="str">
        <f t="array" ref="V513">IFERROR(INDEX(#REF!,MATCH($Q513,#REF!,0)),"")</f>
        <v/>
      </c>
      <c r="W513" s="45" t="str">
        <f t="array" ref="W513">IFERROR(INDEX(#REF!,MATCH($Q513,#REF!,0)),"")</f>
        <v/>
      </c>
      <c r="X513" s="46" t="str">
        <f t="array" ref="X513">IFERROR(INDEX(#REF!,MATCH($Q513,#REF!,0)),"")</f>
        <v/>
      </c>
      <c r="Y513" s="46" t="str">
        <f t="array" ref="Y513">IFERROR(INDEX(#REF!,MATCH($Q513,#REF!,0)),"")</f>
        <v/>
      </c>
      <c r="Z513" s="46" t="str">
        <f t="array" ref="Z513">IFERROR(INDEX(#REF!,MATCH($Q513,#REF!,0)),"")</f>
        <v/>
      </c>
      <c r="AA513" s="46" t="e">
        <f t="shared" si="12"/>
        <v>#VALUE!</v>
      </c>
      <c r="AB513" s="44"/>
      <c r="AC513" s="44"/>
    </row>
    <row r="514" spans="1:29" ht="15.75" customHeight="1">
      <c r="A514" s="47"/>
      <c r="B514" s="47" t="s">
        <v>2693</v>
      </c>
      <c r="C514" s="60"/>
      <c r="D514" s="49"/>
      <c r="E514" s="49"/>
      <c r="F514" s="50">
        <v>4200</v>
      </c>
      <c r="G514" s="51"/>
      <c r="H514" s="52"/>
      <c r="I514" s="53"/>
      <c r="J514" s="53"/>
      <c r="K514" s="53"/>
      <c r="L514" s="53"/>
      <c r="M514" s="54"/>
      <c r="N514" s="56" t="s">
        <v>951</v>
      </c>
      <c r="O514" s="56"/>
      <c r="P514" s="56"/>
      <c r="Q514" s="56"/>
      <c r="R514" s="57"/>
      <c r="S514" s="57" t="s">
        <v>2361</v>
      </c>
      <c r="T514" s="56"/>
      <c r="U514" s="56"/>
      <c r="V514" s="57" t="str">
        <f t="array" ref="V514">IFERROR(INDEX(#REF!,MATCH($Q514,#REF!,0)),"")</f>
        <v/>
      </c>
      <c r="W514" s="57" t="str">
        <f t="array" ref="W514">IFERROR(INDEX(#REF!,MATCH($Q514,#REF!,0)),"")</f>
        <v/>
      </c>
      <c r="X514" s="58" t="str">
        <f t="array" ref="X514">IFERROR(INDEX(#REF!,MATCH($Q514,#REF!,0)),"")</f>
        <v/>
      </c>
      <c r="Y514" s="58" t="str">
        <f t="array" ref="Y514">IFERROR(INDEX(#REF!,MATCH($Q514,#REF!,0)),"")</f>
        <v/>
      </c>
      <c r="Z514" s="58" t="str">
        <f t="array" ref="Z514">IFERROR(INDEX(#REF!,MATCH($Q514,#REF!,0)),"")</f>
        <v/>
      </c>
      <c r="AA514" s="58" t="e">
        <f t="shared" si="12"/>
        <v>#VALUE!</v>
      </c>
      <c r="AB514" s="56"/>
      <c r="AC514" s="56"/>
    </row>
    <row r="515" spans="1:29" ht="15.75" hidden="1" customHeight="1">
      <c r="A515" s="35" t="s">
        <v>1554</v>
      </c>
      <c r="B515" s="35" t="s">
        <v>295</v>
      </c>
      <c r="C515" s="36" t="s">
        <v>1619</v>
      </c>
      <c r="D515" s="37" t="s">
        <v>53</v>
      </c>
      <c r="E515" s="37">
        <v>1</v>
      </c>
      <c r="F515" s="38">
        <v>5000</v>
      </c>
      <c r="G515" s="39" t="s">
        <v>54</v>
      </c>
      <c r="H515" s="40">
        <v>46204</v>
      </c>
      <c r="I515" s="41" t="s">
        <v>55</v>
      </c>
      <c r="J515" s="41" t="s">
        <v>56</v>
      </c>
      <c r="K515" s="41" t="s">
        <v>72</v>
      </c>
      <c r="L515" s="41" t="s">
        <v>91</v>
      </c>
      <c r="M515" s="42" t="s">
        <v>73</v>
      </c>
      <c r="N515" s="44" t="s">
        <v>951</v>
      </c>
      <c r="O515" s="44" t="s">
        <v>60</v>
      </c>
      <c r="P515" s="44"/>
      <c r="Q515" s="44"/>
      <c r="R515" s="45"/>
      <c r="S515" s="45" t="s">
        <v>1620</v>
      </c>
      <c r="T515" s="44"/>
      <c r="U515" s="44"/>
      <c r="V515" s="45" t="str">
        <f t="array" ref="V515">IFERROR(INDEX(#REF!,MATCH($Q515,#REF!,0)),"")</f>
        <v/>
      </c>
      <c r="W515" s="45" t="str">
        <f t="array" ref="W515">IFERROR(INDEX(#REF!,MATCH($Q515,#REF!,0)),"")</f>
        <v/>
      </c>
      <c r="X515" s="46" t="str">
        <f t="array" ref="X515">IFERROR(INDEX(#REF!,MATCH($Q515,#REF!,0)),"")</f>
        <v/>
      </c>
      <c r="Y515" s="46" t="str">
        <f t="array" ref="Y515">IFERROR(INDEX(#REF!,MATCH($Q515,#REF!,0)),"")</f>
        <v/>
      </c>
      <c r="Z515" s="46" t="str">
        <f t="array" ref="Z515">IFERROR(INDEX(#REF!,MATCH($Q515,#REF!,0)),"")</f>
        <v/>
      </c>
      <c r="AA515" s="46" t="e">
        <f t="shared" si="12"/>
        <v>#VALUE!</v>
      </c>
      <c r="AB515" s="44"/>
      <c r="AC515" s="44"/>
    </row>
    <row r="516" spans="1:29" ht="15.75" hidden="1" customHeight="1">
      <c r="A516" s="47" t="s">
        <v>1850</v>
      </c>
      <c r="B516" s="47" t="s">
        <v>1476</v>
      </c>
      <c r="C516" s="60" t="s">
        <v>1964</v>
      </c>
      <c r="D516" s="49" t="s">
        <v>53</v>
      </c>
      <c r="E516" s="49">
        <v>1</v>
      </c>
      <c r="F516" s="50">
        <v>5000</v>
      </c>
      <c r="G516" s="51" t="s">
        <v>54</v>
      </c>
      <c r="H516" s="52">
        <v>46204</v>
      </c>
      <c r="I516" s="53" t="s">
        <v>55</v>
      </c>
      <c r="J516" s="53" t="s">
        <v>56</v>
      </c>
      <c r="K516" s="53" t="s">
        <v>164</v>
      </c>
      <c r="L516" s="53" t="s">
        <v>58</v>
      </c>
      <c r="M516" s="54" t="s">
        <v>109</v>
      </c>
      <c r="N516" s="56" t="s">
        <v>951</v>
      </c>
      <c r="O516" s="56" t="s">
        <v>60</v>
      </c>
      <c r="P516" s="56"/>
      <c r="Q516" s="56"/>
      <c r="R516" s="57"/>
      <c r="S516" s="57" t="s">
        <v>1964</v>
      </c>
      <c r="T516" s="56"/>
      <c r="U516" s="56"/>
      <c r="V516" s="57" t="str">
        <f t="array" ref="V516">IFERROR(INDEX(#REF!,MATCH($Q516,#REF!,0)),"")</f>
        <v/>
      </c>
      <c r="W516" s="57" t="str">
        <f t="array" ref="W516">IFERROR(INDEX(#REF!,MATCH($Q516,#REF!,0)),"")</f>
        <v/>
      </c>
      <c r="X516" s="58" t="str">
        <f t="array" ref="X516">IFERROR(INDEX(#REF!,MATCH($Q516,#REF!,0)),"")</f>
        <v/>
      </c>
      <c r="Y516" s="58" t="str">
        <f t="array" ref="Y516">IFERROR(INDEX(#REF!,MATCH($Q516,#REF!,0)),"")</f>
        <v/>
      </c>
      <c r="Z516" s="58" t="str">
        <f t="array" ref="Z516">IFERROR(INDEX(#REF!,MATCH($Q516,#REF!,0)),"")</f>
        <v/>
      </c>
      <c r="AA516" s="58" t="e">
        <f t="shared" si="12"/>
        <v>#VALUE!</v>
      </c>
      <c r="AB516" s="56"/>
      <c r="AC516" s="56"/>
    </row>
    <row r="517" spans="1:29" ht="15.75" hidden="1" customHeight="1">
      <c r="A517" s="35"/>
      <c r="B517" s="35" t="s">
        <v>51</v>
      </c>
      <c r="C517" s="36" t="s">
        <v>1206</v>
      </c>
      <c r="D517" s="37" t="s">
        <v>53</v>
      </c>
      <c r="E517" s="37">
        <v>10</v>
      </c>
      <c r="F517" s="38">
        <v>5000</v>
      </c>
      <c r="G517" s="39" t="s">
        <v>54</v>
      </c>
      <c r="H517" s="40">
        <v>46204</v>
      </c>
      <c r="I517" s="41" t="s">
        <v>55</v>
      </c>
      <c r="J517" s="41" t="s">
        <v>56</v>
      </c>
      <c r="K517" s="41" t="s">
        <v>164</v>
      </c>
      <c r="L517" s="41" t="s">
        <v>91</v>
      </c>
      <c r="M517" s="42" t="s">
        <v>148</v>
      </c>
      <c r="N517" s="44" t="s">
        <v>884</v>
      </c>
      <c r="O517" s="44" t="s">
        <v>60</v>
      </c>
      <c r="P517" s="44"/>
      <c r="Q517" s="44"/>
      <c r="R517" s="45"/>
      <c r="S517" s="45" t="s">
        <v>229</v>
      </c>
      <c r="T517" s="44"/>
      <c r="U517" s="44"/>
      <c r="V517" s="45" t="str">
        <f t="array" ref="V517">IFERROR(INDEX(#REF!,MATCH($Q517,#REF!,0)),"")</f>
        <v/>
      </c>
      <c r="W517" s="45" t="str">
        <f t="array" ref="W517">IFERROR(INDEX(#REF!,MATCH($Q517,#REF!,0)),"")</f>
        <v/>
      </c>
      <c r="X517" s="46" t="str">
        <f t="array" ref="X517">IFERROR(INDEX(#REF!,MATCH($Q517,#REF!,0)),"")</f>
        <v/>
      </c>
      <c r="Y517" s="46" t="str">
        <f t="array" ref="Y517">IFERROR(INDEX(#REF!,MATCH($Q517,#REF!,0)),"")</f>
        <v/>
      </c>
      <c r="Z517" s="46" t="str">
        <f t="array" ref="Z517">IFERROR(INDEX(#REF!,MATCH($Q517,#REF!,0)),"")</f>
        <v/>
      </c>
      <c r="AA517" s="46" t="e">
        <f t="shared" si="12"/>
        <v>#VALUE!</v>
      </c>
      <c r="AB517" s="44"/>
      <c r="AC517" s="44"/>
    </row>
    <row r="518" spans="1:29" ht="15.75" hidden="1" customHeight="1">
      <c r="A518" s="47"/>
      <c r="B518" s="47" t="s">
        <v>861</v>
      </c>
      <c r="C518" s="60" t="s">
        <v>1016</v>
      </c>
      <c r="D518" s="49" t="s">
        <v>53</v>
      </c>
      <c r="E518" s="49">
        <v>1</v>
      </c>
      <c r="F518" s="50">
        <v>5000</v>
      </c>
      <c r="G518" s="51" t="s">
        <v>54</v>
      </c>
      <c r="H518" s="52">
        <v>46204</v>
      </c>
      <c r="I518" s="53" t="s">
        <v>55</v>
      </c>
      <c r="J518" s="53" t="s">
        <v>56</v>
      </c>
      <c r="K518" s="53" t="s">
        <v>83</v>
      </c>
      <c r="L518" s="53" t="s">
        <v>91</v>
      </c>
      <c r="M518" s="54" t="s">
        <v>73</v>
      </c>
      <c r="N518" s="56" t="s">
        <v>884</v>
      </c>
      <c r="O518" s="56" t="s">
        <v>60</v>
      </c>
      <c r="P518" s="56"/>
      <c r="Q518" s="56"/>
      <c r="R518" s="57"/>
      <c r="S518" s="204" t="s">
        <v>1017</v>
      </c>
      <c r="T518" s="56"/>
      <c r="U518" s="56"/>
      <c r="V518" s="57" t="str">
        <f t="array" ref="V518">IFERROR(INDEX(#REF!,MATCH($Q518,#REF!,0)),"")</f>
        <v/>
      </c>
      <c r="W518" s="57" t="str">
        <f t="array" ref="W518">IFERROR(INDEX(#REF!,MATCH($Q518,#REF!,0)),"")</f>
        <v/>
      </c>
      <c r="X518" s="58" t="str">
        <f t="array" ref="X518">IFERROR(INDEX(#REF!,MATCH($Q518,#REF!,0)),"")</f>
        <v/>
      </c>
      <c r="Y518" s="58" t="str">
        <f t="array" ref="Y518">IFERROR(INDEX(#REF!,MATCH($Q518,#REF!,0)),"")</f>
        <v/>
      </c>
      <c r="Z518" s="58" t="str">
        <f t="array" ref="Z518">IFERROR(INDEX(#REF!,MATCH($Q518,#REF!,0)),"")</f>
        <v/>
      </c>
      <c r="AA518" s="58" t="e">
        <f t="shared" si="12"/>
        <v>#VALUE!</v>
      </c>
      <c r="AB518" s="56"/>
      <c r="AC518" s="56"/>
    </row>
    <row r="519" spans="1:29" ht="15.75" customHeight="1">
      <c r="A519" s="35"/>
      <c r="B519" s="35" t="s">
        <v>2693</v>
      </c>
      <c r="C519" s="36"/>
      <c r="D519" s="37"/>
      <c r="E519" s="37"/>
      <c r="F519" s="38">
        <v>6000</v>
      </c>
      <c r="G519" s="39"/>
      <c r="H519" s="40"/>
      <c r="I519" s="41"/>
      <c r="J519" s="41"/>
      <c r="K519" s="41"/>
      <c r="L519" s="41"/>
      <c r="M519" s="42"/>
      <c r="N519" s="44" t="s">
        <v>951</v>
      </c>
      <c r="O519" s="44"/>
      <c r="P519" s="44"/>
      <c r="Q519" s="44"/>
      <c r="R519" s="45"/>
      <c r="S519" s="45" t="s">
        <v>547</v>
      </c>
      <c r="T519" s="44"/>
      <c r="U519" s="44"/>
      <c r="V519" s="45" t="str">
        <f t="array" ref="V519">IFERROR(INDEX(#REF!,MATCH($Q519,#REF!,0)),"")</f>
        <v/>
      </c>
      <c r="W519" s="45" t="str">
        <f t="array" ref="W519">IFERROR(INDEX(#REF!,MATCH($Q519,#REF!,0)),"")</f>
        <v/>
      </c>
      <c r="X519" s="46" t="str">
        <f t="array" ref="X519">IFERROR(INDEX(#REF!,MATCH($Q519,#REF!,0)),"")</f>
        <v/>
      </c>
      <c r="Y519" s="46" t="str">
        <f t="array" ref="Y519">IFERROR(INDEX(#REF!,MATCH($Q519,#REF!,0)),"")</f>
        <v/>
      </c>
      <c r="Z519" s="46" t="str">
        <f t="array" ref="Z519">IFERROR(INDEX(#REF!,MATCH($Q519,#REF!,0)),"")</f>
        <v/>
      </c>
      <c r="AA519" s="46" t="e">
        <f t="shared" si="12"/>
        <v>#VALUE!</v>
      </c>
      <c r="AB519" s="44"/>
      <c r="AC519" s="44"/>
    </row>
    <row r="520" spans="1:29" ht="15.75" hidden="1" customHeight="1">
      <c r="A520" s="76"/>
      <c r="B520" s="76" t="s">
        <v>172</v>
      </c>
      <c r="C520" s="113" t="s">
        <v>1514</v>
      </c>
      <c r="D520" s="77" t="s">
        <v>53</v>
      </c>
      <c r="E520" s="77">
        <v>1</v>
      </c>
      <c r="F520" s="78">
        <v>5000</v>
      </c>
      <c r="G520" s="79" t="s">
        <v>54</v>
      </c>
      <c r="H520" s="87">
        <v>46204</v>
      </c>
      <c r="I520" s="61" t="s">
        <v>101</v>
      </c>
      <c r="J520" s="61" t="s">
        <v>56</v>
      </c>
      <c r="K520" s="61" t="s">
        <v>858</v>
      </c>
      <c r="L520" s="61" t="s">
        <v>91</v>
      </c>
      <c r="M520" s="62" t="s">
        <v>2451</v>
      </c>
      <c r="N520" s="70" t="s">
        <v>951</v>
      </c>
      <c r="O520" s="56" t="s">
        <v>60</v>
      </c>
      <c r="P520" s="56"/>
      <c r="Q520" s="56"/>
      <c r="R520" s="57" t="str">
        <f t="array" ref="R520">IFERROR(INDEX('BANCO DE DADOS'!$C$3:$C1631,MATCH(C520,'BANCO DE DADOS'!$B$3:$B1631,0),0),"")</f>
        <v>DAL - AR CONDICIONADO</v>
      </c>
      <c r="S520" s="57" t="str">
        <f t="array" ref="S520">IFERROR(INDEX('BANCO DE DADOS'!$D$3:$D1631,MATCH(C520,'BANCO DE DADOS'!$B$3:$B1631,0),0),"")</f>
        <v>COMPRA DE EQUIPAMENTOS DE CLIMATIZAÇÃO</v>
      </c>
      <c r="T520" s="56"/>
      <c r="U520" s="56"/>
      <c r="V520" s="57" t="str">
        <f t="array" ref="V520">IFERROR(INDEX(#REF!,MATCH($Q520,#REF!,0)),"")</f>
        <v/>
      </c>
      <c r="W520" s="57" t="str">
        <f t="array" ref="W520">IFERROR(INDEX(#REF!,MATCH($Q520,#REF!,0)),"")</f>
        <v/>
      </c>
      <c r="X520" s="58" t="str">
        <f t="array" ref="X520">IFERROR(INDEX(#REF!,MATCH($Q520,#REF!,0)),"")</f>
        <v/>
      </c>
      <c r="Y520" s="58" t="str">
        <f t="array" ref="Y520">IFERROR(INDEX(#REF!,MATCH($Q520,#REF!,0)),"")</f>
        <v/>
      </c>
      <c r="Z520" s="58" t="str">
        <f t="array" ref="Z520">IFERROR(INDEX(#REF!,MATCH($Q520,#REF!,0)),"")</f>
        <v/>
      </c>
      <c r="AA520" s="58" t="e">
        <f t="shared" si="12"/>
        <v>#VALUE!</v>
      </c>
      <c r="AB520" s="56" t="s">
        <v>1515</v>
      </c>
      <c r="AC520" s="56"/>
    </row>
    <row r="521" spans="1:29" ht="15.75" hidden="1" customHeight="1">
      <c r="A521" s="167"/>
      <c r="B521" s="167" t="s">
        <v>51</v>
      </c>
      <c r="C521" s="168" t="s">
        <v>934</v>
      </c>
      <c r="D521" s="176" t="s">
        <v>53</v>
      </c>
      <c r="E521" s="176">
        <v>2</v>
      </c>
      <c r="F521" s="177">
        <v>5000</v>
      </c>
      <c r="G521" s="178" t="s">
        <v>54</v>
      </c>
      <c r="H521" s="179">
        <v>46204</v>
      </c>
      <c r="I521" s="180" t="s">
        <v>101</v>
      </c>
      <c r="J521" s="180" t="s">
        <v>56</v>
      </c>
      <c r="K521" s="180" t="s">
        <v>858</v>
      </c>
      <c r="L521" s="180" t="s">
        <v>91</v>
      </c>
      <c r="M521" s="181" t="s">
        <v>2451</v>
      </c>
      <c r="N521" s="175" t="s">
        <v>884</v>
      </c>
      <c r="O521" s="44" t="s">
        <v>60</v>
      </c>
      <c r="P521" s="44"/>
      <c r="Q521" s="44"/>
      <c r="R521" s="45">
        <f t="array" ref="R521">IFERROR(INDEX('BANCO DE DADOS'!$C$3:$C1631,MATCH(C521,'BANCO DE DADOS'!$B$3:$B1631,0),0),"")</f>
        <v>0</v>
      </c>
      <c r="S521" s="45" t="str">
        <f t="array" ref="S521">IFERROR(INDEX('BANCO DE DADOS'!$D$3:$D1631,MATCH(C521,'BANCO DE DADOS'!$B$3:$B1631,0),0),"")</f>
        <v>COMPRA DE FERRAMENTAS</v>
      </c>
      <c r="T521" s="44"/>
      <c r="U521" s="44"/>
      <c r="V521" s="45" t="str">
        <f t="array" ref="V521">IFERROR(INDEX(#REF!,MATCH($Q521,#REF!,0)),"")</f>
        <v/>
      </c>
      <c r="W521" s="45" t="str">
        <f t="array" ref="W521">IFERROR(INDEX(#REF!,MATCH($Q521,#REF!,0)),"")</f>
        <v/>
      </c>
      <c r="X521" s="46" t="str">
        <f t="array" ref="X521">IFERROR(INDEX(#REF!,MATCH($Q521,#REF!,0)),"")</f>
        <v/>
      </c>
      <c r="Y521" s="46" t="str">
        <f t="array" ref="Y521">IFERROR(INDEX(#REF!,MATCH($Q521,#REF!,0)),"")</f>
        <v/>
      </c>
      <c r="Z521" s="46" t="str">
        <f t="array" ref="Z521">IFERROR(INDEX(#REF!,MATCH($Q521,#REF!,0)),"")</f>
        <v/>
      </c>
      <c r="AA521" s="46" t="e">
        <f t="shared" si="12"/>
        <v>#VALUE!</v>
      </c>
      <c r="AB521" s="44"/>
      <c r="AC521" s="44"/>
    </row>
    <row r="522" spans="1:29" ht="15.75" hidden="1" customHeight="1">
      <c r="A522" s="47" t="s">
        <v>643</v>
      </c>
      <c r="B522" s="47" t="s">
        <v>1049</v>
      </c>
      <c r="C522" s="60" t="s">
        <v>1889</v>
      </c>
      <c r="D522" s="49" t="s">
        <v>53</v>
      </c>
      <c r="E522" s="49">
        <v>560</v>
      </c>
      <c r="F522" s="50">
        <v>4972.8</v>
      </c>
      <c r="G522" s="51" t="s">
        <v>54</v>
      </c>
      <c r="H522" s="52">
        <v>46204</v>
      </c>
      <c r="I522" s="53" t="s">
        <v>55</v>
      </c>
      <c r="J522" s="53" t="s">
        <v>56</v>
      </c>
      <c r="K522" s="53" t="s">
        <v>164</v>
      </c>
      <c r="L522" s="53" t="s">
        <v>58</v>
      </c>
      <c r="M522" s="54" t="s">
        <v>2486</v>
      </c>
      <c r="N522" s="56" t="s">
        <v>951</v>
      </c>
      <c r="O522" s="56" t="s">
        <v>60</v>
      </c>
      <c r="P522" s="56"/>
      <c r="Q522" s="56"/>
      <c r="R522" s="57" t="s">
        <v>562</v>
      </c>
      <c r="S522" s="57" t="s">
        <v>563</v>
      </c>
      <c r="T522" s="56"/>
      <c r="U522" s="56"/>
      <c r="V522" s="57" t="str">
        <f t="array" ref="V522">IFERROR(INDEX(#REF!,MATCH($Q522,#REF!,0)),"")</f>
        <v/>
      </c>
      <c r="W522" s="57" t="str">
        <f t="array" ref="W522">IFERROR(INDEX(#REF!,MATCH($Q522,#REF!,0)),"")</f>
        <v/>
      </c>
      <c r="X522" s="58" t="str">
        <f t="array" ref="X522">IFERROR(INDEX(#REF!,MATCH($Q522,#REF!,0)),"")</f>
        <v/>
      </c>
      <c r="Y522" s="58" t="str">
        <f t="array" ref="Y522">IFERROR(INDEX(#REF!,MATCH($Q522,#REF!,0)),"")</f>
        <v/>
      </c>
      <c r="Z522" s="58" t="str">
        <f t="array" ref="Z522">IFERROR(INDEX(#REF!,MATCH($Q522,#REF!,0)),"")</f>
        <v/>
      </c>
      <c r="AA522" s="58" t="e">
        <f t="shared" si="12"/>
        <v>#VALUE!</v>
      </c>
      <c r="AB522" s="56"/>
      <c r="AC522" s="56"/>
    </row>
    <row r="523" spans="1:29" ht="15.75" hidden="1" customHeight="1">
      <c r="A523" s="35" t="s">
        <v>2768</v>
      </c>
      <c r="B523" s="35" t="s">
        <v>258</v>
      </c>
      <c r="C523" s="36" t="s">
        <v>345</v>
      </c>
      <c r="D523" s="37" t="s">
        <v>53</v>
      </c>
      <c r="E523" s="37">
        <v>12</v>
      </c>
      <c r="F523" s="38">
        <v>4800</v>
      </c>
      <c r="G523" s="39" t="s">
        <v>54</v>
      </c>
      <c r="H523" s="40">
        <v>46204</v>
      </c>
      <c r="I523" s="41" t="s">
        <v>55</v>
      </c>
      <c r="J523" s="41" t="s">
        <v>56</v>
      </c>
      <c r="K523" s="41" t="s">
        <v>164</v>
      </c>
      <c r="L523" s="41" t="s">
        <v>58</v>
      </c>
      <c r="M523" s="42" t="s">
        <v>2769</v>
      </c>
      <c r="N523" s="44" t="s">
        <v>21</v>
      </c>
      <c r="O523" s="44" t="s">
        <v>60</v>
      </c>
      <c r="P523" s="44"/>
      <c r="Q523" s="44"/>
      <c r="R523" s="45"/>
      <c r="S523" s="45" t="s">
        <v>288</v>
      </c>
      <c r="T523" s="44"/>
      <c r="U523" s="44"/>
      <c r="V523" s="45" t="str">
        <f t="array" ref="V523">IFERROR(INDEX(#REF!,MATCH($Q523,#REF!,0)),"")</f>
        <v/>
      </c>
      <c r="W523" s="45" t="str">
        <f t="array" ref="W523">IFERROR(INDEX(#REF!,MATCH($Q523,#REF!,0)),"")</f>
        <v/>
      </c>
      <c r="X523" s="46" t="str">
        <f t="array" ref="X523">IFERROR(INDEX(#REF!,MATCH($Q523,#REF!,0)),"")</f>
        <v/>
      </c>
      <c r="Y523" s="46" t="str">
        <f t="array" ref="Y523">IFERROR(INDEX(#REF!,MATCH($Q523,#REF!,0)),"")</f>
        <v/>
      </c>
      <c r="Z523" s="46" t="str">
        <f t="array" ref="Z523">IFERROR(INDEX(#REF!,MATCH($Q523,#REF!,0)),"")</f>
        <v/>
      </c>
      <c r="AA523" s="46" t="e">
        <f t="shared" si="12"/>
        <v>#VALUE!</v>
      </c>
      <c r="AB523" s="44"/>
      <c r="AC523" s="44"/>
    </row>
    <row r="524" spans="1:29" ht="15.75" hidden="1" customHeight="1">
      <c r="A524" s="47" t="s">
        <v>2770</v>
      </c>
      <c r="B524" s="47" t="s">
        <v>169</v>
      </c>
      <c r="C524" s="60" t="s">
        <v>347</v>
      </c>
      <c r="D524" s="49" t="s">
        <v>53</v>
      </c>
      <c r="E524" s="49">
        <v>2</v>
      </c>
      <c r="F524" s="50">
        <v>4800</v>
      </c>
      <c r="G524" s="51" t="s">
        <v>54</v>
      </c>
      <c r="H524" s="52">
        <v>46204</v>
      </c>
      <c r="I524" s="53" t="s">
        <v>55</v>
      </c>
      <c r="J524" s="53" t="s">
        <v>56</v>
      </c>
      <c r="K524" s="53" t="s">
        <v>164</v>
      </c>
      <c r="L524" s="53" t="s">
        <v>58</v>
      </c>
      <c r="M524" s="54" t="s">
        <v>73</v>
      </c>
      <c r="N524" s="56" t="s">
        <v>21</v>
      </c>
      <c r="O524" s="56" t="s">
        <v>60</v>
      </c>
      <c r="P524" s="56"/>
      <c r="Q524" s="56"/>
      <c r="R524" s="57" t="s">
        <v>348</v>
      </c>
      <c r="S524" s="57" t="s">
        <v>349</v>
      </c>
      <c r="T524" s="56"/>
      <c r="U524" s="56"/>
      <c r="V524" s="57" t="str">
        <f t="array" ref="V524">IFERROR(INDEX(#REF!,MATCH($Q524,#REF!,0)),"")</f>
        <v/>
      </c>
      <c r="W524" s="57" t="str">
        <f t="array" ref="W524">IFERROR(INDEX(#REF!,MATCH($Q524,#REF!,0)),"")</f>
        <v/>
      </c>
      <c r="X524" s="58" t="str">
        <f t="array" ref="X524">IFERROR(INDEX(#REF!,MATCH($Q524,#REF!,0)),"")</f>
        <v/>
      </c>
      <c r="Y524" s="58" t="str">
        <f t="array" ref="Y524">IFERROR(INDEX(#REF!,MATCH($Q524,#REF!,0)),"")</f>
        <v/>
      </c>
      <c r="Z524" s="58" t="str">
        <f t="array" ref="Z524">IFERROR(INDEX(#REF!,MATCH($Q524,#REF!,0)),"")</f>
        <v/>
      </c>
      <c r="AA524" s="58" t="e">
        <f t="shared" si="12"/>
        <v>#VALUE!</v>
      </c>
      <c r="AB524" s="56"/>
      <c r="AC524" s="56"/>
    </row>
    <row r="525" spans="1:29" ht="15.75" hidden="1" customHeight="1">
      <c r="A525" s="35" t="s">
        <v>843</v>
      </c>
      <c r="B525" s="35" t="s">
        <v>317</v>
      </c>
      <c r="C525" s="36" t="s">
        <v>351</v>
      </c>
      <c r="D525" s="37" t="s">
        <v>53</v>
      </c>
      <c r="E525" s="37">
        <v>4</v>
      </c>
      <c r="F525" s="38">
        <v>4800</v>
      </c>
      <c r="G525" s="39" t="s">
        <v>54</v>
      </c>
      <c r="H525" s="40">
        <v>46204</v>
      </c>
      <c r="I525" s="41" t="s">
        <v>55</v>
      </c>
      <c r="J525" s="41" t="s">
        <v>56</v>
      </c>
      <c r="K525" s="41" t="s">
        <v>164</v>
      </c>
      <c r="L525" s="41" t="s">
        <v>58</v>
      </c>
      <c r="M525" s="42" t="s">
        <v>2517</v>
      </c>
      <c r="N525" s="44" t="s">
        <v>21</v>
      </c>
      <c r="O525" s="44" t="s">
        <v>60</v>
      </c>
      <c r="P525" s="44"/>
      <c r="Q525" s="44"/>
      <c r="R525" s="45" t="s">
        <v>331</v>
      </c>
      <c r="S525" s="45" t="s">
        <v>352</v>
      </c>
      <c r="T525" s="44"/>
      <c r="U525" s="44"/>
      <c r="V525" s="45" t="str">
        <f t="array" ref="V525">IFERROR(INDEX(#REF!,MATCH($Q525,#REF!,0)),"")</f>
        <v/>
      </c>
      <c r="W525" s="45" t="str">
        <f t="array" ref="W525">IFERROR(INDEX(#REF!,MATCH($Q525,#REF!,0)),"")</f>
        <v/>
      </c>
      <c r="X525" s="46" t="str">
        <f t="array" ref="X525">IFERROR(INDEX(#REF!,MATCH($Q525,#REF!,0)),"")</f>
        <v/>
      </c>
      <c r="Y525" s="46" t="str">
        <f t="array" ref="Y525">IFERROR(INDEX(#REF!,MATCH($Q525,#REF!,0)),"")</f>
        <v/>
      </c>
      <c r="Z525" s="46" t="str">
        <f t="array" ref="Z525">IFERROR(INDEX(#REF!,MATCH($Q525,#REF!,0)),"")</f>
        <v/>
      </c>
      <c r="AA525" s="46" t="e">
        <f t="shared" si="12"/>
        <v>#VALUE!</v>
      </c>
      <c r="AB525" s="44"/>
      <c r="AC525" s="44"/>
    </row>
    <row r="526" spans="1:29" ht="15.75" hidden="1" customHeight="1">
      <c r="A526" s="47" t="s">
        <v>98</v>
      </c>
      <c r="B526" s="47" t="s">
        <v>237</v>
      </c>
      <c r="C526" s="60" t="s">
        <v>354</v>
      </c>
      <c r="D526" s="49" t="s">
        <v>53</v>
      </c>
      <c r="E526" s="49">
        <v>30</v>
      </c>
      <c r="F526" s="50">
        <v>4800</v>
      </c>
      <c r="G526" s="51" t="s">
        <v>54</v>
      </c>
      <c r="H526" s="52">
        <v>46204</v>
      </c>
      <c r="I526" s="53" t="s">
        <v>55</v>
      </c>
      <c r="J526" s="53" t="s">
        <v>56</v>
      </c>
      <c r="K526" s="53" t="s">
        <v>164</v>
      </c>
      <c r="L526" s="53" t="s">
        <v>58</v>
      </c>
      <c r="M526" s="54" t="s">
        <v>109</v>
      </c>
      <c r="N526" s="56" t="s">
        <v>21</v>
      </c>
      <c r="O526" s="56" t="s">
        <v>60</v>
      </c>
      <c r="P526" s="56"/>
      <c r="Q526" s="56"/>
      <c r="R526" s="57"/>
      <c r="S526" s="57" t="s">
        <v>328</v>
      </c>
      <c r="T526" s="56"/>
      <c r="U526" s="56"/>
      <c r="V526" s="57" t="str">
        <f t="array" ref="V526">IFERROR(INDEX(#REF!,MATCH($Q526,#REF!,0)),"")</f>
        <v/>
      </c>
      <c r="W526" s="57" t="str">
        <f t="array" ref="W526">IFERROR(INDEX(#REF!,MATCH($Q526,#REF!,0)),"")</f>
        <v/>
      </c>
      <c r="X526" s="58" t="str">
        <f t="array" ref="X526">IFERROR(INDEX(#REF!,MATCH($Q526,#REF!,0)),"")</f>
        <v/>
      </c>
      <c r="Y526" s="58" t="str">
        <f t="array" ref="Y526">IFERROR(INDEX(#REF!,MATCH($Q526,#REF!,0)),"")</f>
        <v/>
      </c>
      <c r="Z526" s="58" t="str">
        <f t="array" ref="Z526">IFERROR(INDEX(#REF!,MATCH($Q526,#REF!,0)),"")</f>
        <v/>
      </c>
      <c r="AA526" s="58" t="e">
        <f t="shared" si="12"/>
        <v>#VALUE!</v>
      </c>
      <c r="AB526" s="56"/>
      <c r="AC526" s="56"/>
    </row>
    <row r="527" spans="1:29" ht="15.75" hidden="1" customHeight="1">
      <c r="A527" s="35" t="s">
        <v>1593</v>
      </c>
      <c r="B527" s="35" t="s">
        <v>652</v>
      </c>
      <c r="C527" s="36" t="s">
        <v>1968</v>
      </c>
      <c r="D527" s="37" t="s">
        <v>53</v>
      </c>
      <c r="E527" s="37">
        <v>6</v>
      </c>
      <c r="F527" s="38">
        <v>4800</v>
      </c>
      <c r="G527" s="39" t="s">
        <v>54</v>
      </c>
      <c r="H527" s="40">
        <v>46204</v>
      </c>
      <c r="I527" s="41" t="s">
        <v>55</v>
      </c>
      <c r="J527" s="41" t="s">
        <v>56</v>
      </c>
      <c r="K527" s="41" t="s">
        <v>164</v>
      </c>
      <c r="L527" s="41" t="s">
        <v>91</v>
      </c>
      <c r="M527" s="42" t="s">
        <v>2534</v>
      </c>
      <c r="N527" s="44" t="s">
        <v>951</v>
      </c>
      <c r="O527" s="44" t="s">
        <v>60</v>
      </c>
      <c r="P527" s="44"/>
      <c r="Q527" s="44"/>
      <c r="R527" s="45" t="s">
        <v>1400</v>
      </c>
      <c r="S527" s="45" t="s">
        <v>1401</v>
      </c>
      <c r="T527" s="44"/>
      <c r="U527" s="44"/>
      <c r="V527" s="45" t="str">
        <f t="array" ref="V527">IFERROR(INDEX(#REF!,MATCH($Q527,#REF!,0)),"")</f>
        <v/>
      </c>
      <c r="W527" s="45" t="str">
        <f t="array" ref="W527">IFERROR(INDEX(#REF!,MATCH($Q527,#REF!,0)),"")</f>
        <v/>
      </c>
      <c r="X527" s="46" t="str">
        <f t="array" ref="X527">IFERROR(INDEX(#REF!,MATCH($Q527,#REF!,0)),"")</f>
        <v/>
      </c>
      <c r="Y527" s="46" t="str">
        <f t="array" ref="Y527">IFERROR(INDEX(#REF!,MATCH($Q527,#REF!,0)),"")</f>
        <v/>
      </c>
      <c r="Z527" s="46" t="str">
        <f t="array" ref="Z527">IFERROR(INDEX(#REF!,MATCH($Q527,#REF!,0)),"")</f>
        <v/>
      </c>
      <c r="AA527" s="46" t="e">
        <f t="shared" si="12"/>
        <v>#VALUE!</v>
      </c>
      <c r="AB527" s="44"/>
      <c r="AC527" s="44"/>
    </row>
    <row r="528" spans="1:29" ht="33.75" hidden="1" customHeight="1">
      <c r="A528" s="47"/>
      <c r="B528" s="47" t="s">
        <v>2693</v>
      </c>
      <c r="C528" s="60"/>
      <c r="D528" s="49"/>
      <c r="E528" s="49"/>
      <c r="F528" s="50">
        <v>78000</v>
      </c>
      <c r="G528" s="51"/>
      <c r="H528" s="52"/>
      <c r="I528" s="53"/>
      <c r="J528" s="53"/>
      <c r="K528" s="53"/>
      <c r="L528" s="53"/>
      <c r="M528" s="54"/>
      <c r="N528" s="56" t="s">
        <v>21</v>
      </c>
      <c r="O528" s="56" t="s">
        <v>60</v>
      </c>
      <c r="P528" s="56"/>
      <c r="Q528" s="56"/>
      <c r="R528" s="57"/>
      <c r="S528" s="57" t="s">
        <v>239</v>
      </c>
      <c r="T528" s="56"/>
      <c r="U528" s="56"/>
      <c r="V528" s="57" t="str">
        <f t="array" ref="V528">IFERROR(INDEX(#REF!,MATCH($Q528,#REF!,0)),"")</f>
        <v/>
      </c>
      <c r="W528" s="57" t="str">
        <f t="array" ref="W528">IFERROR(INDEX(#REF!,MATCH($Q528,#REF!,0)),"")</f>
        <v/>
      </c>
      <c r="X528" s="58" t="str">
        <f t="array" ref="X528">IFERROR(INDEX(#REF!,MATCH($Q528,#REF!,0)),"")</f>
        <v/>
      </c>
      <c r="Y528" s="58" t="str">
        <f t="array" ref="Y528">IFERROR(INDEX(#REF!,MATCH($Q528,#REF!,0)),"")</f>
        <v/>
      </c>
      <c r="Z528" s="58" t="str">
        <f t="array" ref="Z528">IFERROR(INDEX(#REF!,MATCH($Q528,#REF!,0)),"")</f>
        <v/>
      </c>
      <c r="AA528" s="58" t="e">
        <f t="shared" si="12"/>
        <v>#VALUE!</v>
      </c>
      <c r="AB528" s="56"/>
      <c r="AC528" s="56"/>
    </row>
    <row r="529" spans="1:29" ht="15.75" customHeight="1">
      <c r="A529" s="35"/>
      <c r="B529" s="35" t="s">
        <v>2693</v>
      </c>
      <c r="C529" s="36"/>
      <c r="D529" s="37"/>
      <c r="E529" s="37"/>
      <c r="F529" s="38">
        <v>8000</v>
      </c>
      <c r="G529" s="39"/>
      <c r="H529" s="40"/>
      <c r="I529" s="41"/>
      <c r="J529" s="41"/>
      <c r="K529" s="41"/>
      <c r="L529" s="41"/>
      <c r="M529" s="42"/>
      <c r="N529" s="44" t="s">
        <v>21</v>
      </c>
      <c r="O529" s="44"/>
      <c r="P529" s="44"/>
      <c r="Q529" s="44"/>
      <c r="R529" s="45"/>
      <c r="S529" s="45" t="s">
        <v>178</v>
      </c>
      <c r="T529" s="44"/>
      <c r="U529" s="44"/>
      <c r="V529" s="45" t="str">
        <f t="array" ref="V529">IFERROR(INDEX(#REF!,MATCH($Q529,#REF!,0)),"")</f>
        <v/>
      </c>
      <c r="W529" s="45" t="str">
        <f t="array" ref="W529">IFERROR(INDEX(#REF!,MATCH($Q529,#REF!,0)),"")</f>
        <v/>
      </c>
      <c r="X529" s="46" t="str">
        <f t="array" ref="X529">IFERROR(INDEX(#REF!,MATCH($Q529,#REF!,0)),"")</f>
        <v/>
      </c>
      <c r="Y529" s="46" t="str">
        <f t="array" ref="Y529">IFERROR(INDEX(#REF!,MATCH($Q529,#REF!,0)),"")</f>
        <v/>
      </c>
      <c r="Z529" s="46" t="str">
        <f t="array" ref="Z529">IFERROR(INDEX(#REF!,MATCH($Q529,#REF!,0)),"")</f>
        <v/>
      </c>
      <c r="AA529" s="46" t="e">
        <f t="shared" si="12"/>
        <v>#VALUE!</v>
      </c>
      <c r="AB529" s="44"/>
      <c r="AC529" s="44"/>
    </row>
    <row r="530" spans="1:29" ht="15.75" hidden="1" customHeight="1">
      <c r="A530" s="47"/>
      <c r="B530" s="47" t="s">
        <v>51</v>
      </c>
      <c r="C530" s="60" t="s">
        <v>1208</v>
      </c>
      <c r="D530" s="49" t="s">
        <v>583</v>
      </c>
      <c r="E530" s="49">
        <v>4</v>
      </c>
      <c r="F530" s="50">
        <v>4800</v>
      </c>
      <c r="G530" s="51" t="s">
        <v>54</v>
      </c>
      <c r="H530" s="52">
        <v>46204</v>
      </c>
      <c r="I530" s="53" t="s">
        <v>55</v>
      </c>
      <c r="J530" s="53" t="s">
        <v>56</v>
      </c>
      <c r="K530" s="53" t="s">
        <v>164</v>
      </c>
      <c r="L530" s="53" t="s">
        <v>91</v>
      </c>
      <c r="M530" s="54" t="s">
        <v>109</v>
      </c>
      <c r="N530" s="56" t="s">
        <v>884</v>
      </c>
      <c r="O530" s="56" t="s">
        <v>60</v>
      </c>
      <c r="P530" s="56"/>
      <c r="Q530" s="56"/>
      <c r="R530" s="57"/>
      <c r="S530" s="57" t="s">
        <v>1209</v>
      </c>
      <c r="T530" s="56"/>
      <c r="U530" s="56"/>
      <c r="V530" s="57" t="str">
        <f t="array" ref="V530">IFERROR(INDEX(#REF!,MATCH($Q530,#REF!,0)),"")</f>
        <v/>
      </c>
      <c r="W530" s="57" t="str">
        <f t="array" ref="W530">IFERROR(INDEX(#REF!,MATCH($Q530,#REF!,0)),"")</f>
        <v/>
      </c>
      <c r="X530" s="58" t="str">
        <f t="array" ref="X530">IFERROR(INDEX(#REF!,MATCH($Q530,#REF!,0)),"")</f>
        <v/>
      </c>
      <c r="Y530" s="58" t="str">
        <f t="array" ref="Y530">IFERROR(INDEX(#REF!,MATCH($Q530,#REF!,0)),"")</f>
        <v/>
      </c>
      <c r="Z530" s="58" t="str">
        <f t="array" ref="Z530">IFERROR(INDEX(#REF!,MATCH($Q530,#REF!,0)),"")</f>
        <v/>
      </c>
      <c r="AA530" s="58" t="e">
        <f t="shared" si="12"/>
        <v>#VALUE!</v>
      </c>
      <c r="AB530" s="56"/>
      <c r="AC530" s="56"/>
    </row>
    <row r="531" spans="1:29" ht="36.75" hidden="1" customHeight="1">
      <c r="A531" s="167"/>
      <c r="B531" s="167" t="s">
        <v>848</v>
      </c>
      <c r="C531" s="168" t="s">
        <v>849</v>
      </c>
      <c r="D531" s="176" t="s">
        <v>53</v>
      </c>
      <c r="E531" s="176">
        <v>2</v>
      </c>
      <c r="F531" s="177">
        <v>4787.0600000000004</v>
      </c>
      <c r="G531" s="178" t="s">
        <v>54</v>
      </c>
      <c r="H531" s="179"/>
      <c r="I531" s="180" t="s">
        <v>55</v>
      </c>
      <c r="J531" s="180" t="s">
        <v>56</v>
      </c>
      <c r="K531" s="180"/>
      <c r="L531" s="180"/>
      <c r="M531" s="181"/>
      <c r="N531" s="175" t="s">
        <v>21</v>
      </c>
      <c r="O531" s="44" t="s">
        <v>60</v>
      </c>
      <c r="P531" s="44"/>
      <c r="Q531" s="44"/>
      <c r="R531" s="45"/>
      <c r="S531" s="45" t="s">
        <v>851</v>
      </c>
      <c r="T531" s="44" t="s">
        <v>852</v>
      </c>
      <c r="U531" s="44"/>
      <c r="V531" s="45"/>
      <c r="W531" s="45"/>
      <c r="X531" s="46"/>
      <c r="Y531" s="46"/>
      <c r="Z531" s="46"/>
      <c r="AA531" s="46"/>
      <c r="AB531" s="44"/>
      <c r="AC531" s="44"/>
    </row>
    <row r="532" spans="1:29" ht="15.75" customHeight="1">
      <c r="A532" s="47"/>
      <c r="B532" s="47" t="s">
        <v>2693</v>
      </c>
      <c r="C532" s="60"/>
      <c r="D532" s="49"/>
      <c r="E532" s="49"/>
      <c r="F532" s="50">
        <v>8000</v>
      </c>
      <c r="G532" s="51"/>
      <c r="H532" s="52"/>
      <c r="I532" s="53"/>
      <c r="J532" s="53"/>
      <c r="K532" s="53"/>
      <c r="L532" s="53"/>
      <c r="M532" s="54"/>
      <c r="N532" s="56" t="s">
        <v>951</v>
      </c>
      <c r="O532" s="56"/>
      <c r="P532" s="56"/>
      <c r="Q532" s="56"/>
      <c r="R532" s="57"/>
      <c r="S532" s="57" t="s">
        <v>376</v>
      </c>
      <c r="T532" s="56"/>
      <c r="U532" s="56"/>
      <c r="V532" s="57" t="str">
        <f t="array" ref="V532">IFERROR(INDEX(#REF!,MATCH($Q532,#REF!,0)),"")</f>
        <v/>
      </c>
      <c r="W532" s="57" t="str">
        <f t="array" ref="W532">IFERROR(INDEX(#REF!,MATCH($Q532,#REF!,0)),"")</f>
        <v/>
      </c>
      <c r="X532" s="58" t="str">
        <f t="array" ref="X532">IFERROR(INDEX(#REF!,MATCH($Q532,#REF!,0)),"")</f>
        <v/>
      </c>
      <c r="Y532" s="58" t="str">
        <f t="array" ref="Y532">IFERROR(INDEX(#REF!,MATCH($Q532,#REF!,0)),"")</f>
        <v/>
      </c>
      <c r="Z532" s="58" t="str">
        <f t="array" ref="Z532">IFERROR(INDEX(#REF!,MATCH($Q532,#REF!,0)),"")</f>
        <v/>
      </c>
      <c r="AA532" s="58" t="e">
        <f t="shared" ref="AA532:AA597" si="13">Z532+45</f>
        <v>#VALUE!</v>
      </c>
      <c r="AB532" s="56"/>
      <c r="AC532" s="56"/>
    </row>
    <row r="533" spans="1:29" ht="35.25" hidden="1" customHeight="1">
      <c r="A533" s="35" t="s">
        <v>320</v>
      </c>
      <c r="B533" s="35" t="s">
        <v>1049</v>
      </c>
      <c r="C533" s="36" t="s">
        <v>1891</v>
      </c>
      <c r="D533" s="37" t="s">
        <v>53</v>
      </c>
      <c r="E533" s="37">
        <v>300</v>
      </c>
      <c r="F533" s="38">
        <v>4740</v>
      </c>
      <c r="G533" s="39" t="s">
        <v>54</v>
      </c>
      <c r="H533" s="40">
        <v>46204</v>
      </c>
      <c r="I533" s="41" t="s">
        <v>55</v>
      </c>
      <c r="J533" s="41" t="s">
        <v>56</v>
      </c>
      <c r="K533" s="41" t="s">
        <v>164</v>
      </c>
      <c r="L533" s="41" t="s">
        <v>58</v>
      </c>
      <c r="M533" s="42" t="s">
        <v>2517</v>
      </c>
      <c r="N533" s="44" t="s">
        <v>951</v>
      </c>
      <c r="O533" s="44" t="s">
        <v>60</v>
      </c>
      <c r="P533" s="44"/>
      <c r="Q533" s="44"/>
      <c r="R533" s="45" t="s">
        <v>476</v>
      </c>
      <c r="S533" s="45" t="s">
        <v>477</v>
      </c>
      <c r="T533" s="44"/>
      <c r="U533" s="44"/>
      <c r="V533" s="45" t="str">
        <f t="array" ref="V533">IFERROR(INDEX(#REF!,MATCH($Q533,#REF!,0)),"")</f>
        <v/>
      </c>
      <c r="W533" s="45" t="str">
        <f t="array" ref="W533">IFERROR(INDEX(#REF!,MATCH($Q533,#REF!,0)),"")</f>
        <v/>
      </c>
      <c r="X533" s="46" t="str">
        <f t="array" ref="X533">IFERROR(INDEX(#REF!,MATCH($Q533,#REF!,0)),"")</f>
        <v/>
      </c>
      <c r="Y533" s="46" t="str">
        <f t="array" ref="Y533">IFERROR(INDEX(#REF!,MATCH($Q533,#REF!,0)),"")</f>
        <v/>
      </c>
      <c r="Z533" s="46" t="str">
        <f t="array" ref="Z533">IFERROR(INDEX(#REF!,MATCH($Q533,#REF!,0)),"")</f>
        <v/>
      </c>
      <c r="AA533" s="46" t="e">
        <f t="shared" si="13"/>
        <v>#VALUE!</v>
      </c>
      <c r="AB533" s="44"/>
      <c r="AC533" s="44"/>
    </row>
    <row r="534" spans="1:29" ht="15.75" hidden="1" customHeight="1">
      <c r="A534" s="47" t="s">
        <v>2771</v>
      </c>
      <c r="B534" s="47" t="s">
        <v>51</v>
      </c>
      <c r="C534" s="60" t="s">
        <v>62</v>
      </c>
      <c r="D534" s="49" t="s">
        <v>53</v>
      </c>
      <c r="E534" s="49">
        <v>30</v>
      </c>
      <c r="F534" s="50">
        <v>4620</v>
      </c>
      <c r="G534" s="51" t="s">
        <v>54</v>
      </c>
      <c r="H534" s="52">
        <v>46204</v>
      </c>
      <c r="I534" s="53" t="s">
        <v>55</v>
      </c>
      <c r="J534" s="53" t="s">
        <v>56</v>
      </c>
      <c r="K534" s="53" t="s">
        <v>57</v>
      </c>
      <c r="L534" s="53" t="s">
        <v>58</v>
      </c>
      <c r="M534" s="54" t="s">
        <v>2498</v>
      </c>
      <c r="N534" s="56" t="s">
        <v>21</v>
      </c>
      <c r="O534" s="56" t="s">
        <v>60</v>
      </c>
      <c r="P534" s="56"/>
      <c r="Q534" s="56"/>
      <c r="R534" s="57"/>
      <c r="S534" s="57" t="str">
        <f t="array" ref="S534">IFERROR(INDEX('BANCO DE DADOS'!$D$3:$D1631,MATCH(C534,'BANCO DE DADOS'!$B$3:$B1631,0),0),"")</f>
        <v>SERVIÇOS DE SAÚDE E MEDICINA DO TRABALHO</v>
      </c>
      <c r="T534" s="56"/>
      <c r="U534" s="56"/>
      <c r="V534" s="57" t="str">
        <f t="array" ref="V534">IFERROR(INDEX(#REF!,MATCH($Q534,#REF!,0)),"")</f>
        <v/>
      </c>
      <c r="W534" s="57" t="str">
        <f t="array" ref="W534">IFERROR(INDEX(#REF!,MATCH($Q534,#REF!,0)),"")</f>
        <v/>
      </c>
      <c r="X534" s="58" t="str">
        <f t="array" ref="X534">IFERROR(INDEX(#REF!,MATCH($Q534,#REF!,0)),"")</f>
        <v/>
      </c>
      <c r="Y534" s="58" t="str">
        <f t="array" ref="Y534">IFERROR(INDEX(#REF!,MATCH($Q534,#REF!,0)),"")</f>
        <v/>
      </c>
      <c r="Z534" s="58" t="str">
        <f t="array" ref="Z534">IFERROR(INDEX(#REF!,MATCH($Q534,#REF!,0)),"")</f>
        <v/>
      </c>
      <c r="AA534" s="58" t="e">
        <f t="shared" si="13"/>
        <v>#VALUE!</v>
      </c>
      <c r="AB534" s="56"/>
      <c r="AC534" s="56"/>
    </row>
    <row r="535" spans="1:29" ht="15.75" hidden="1" customHeight="1">
      <c r="A535" s="35"/>
      <c r="B535" s="35" t="s">
        <v>51</v>
      </c>
      <c r="C535" s="36" t="s">
        <v>1211</v>
      </c>
      <c r="D535" s="37" t="s">
        <v>53</v>
      </c>
      <c r="E535" s="37">
        <v>70</v>
      </c>
      <c r="F535" s="38">
        <v>4620</v>
      </c>
      <c r="G535" s="39" t="s">
        <v>54</v>
      </c>
      <c r="H535" s="40">
        <v>46204</v>
      </c>
      <c r="I535" s="41" t="s">
        <v>55</v>
      </c>
      <c r="J535" s="41" t="s">
        <v>56</v>
      </c>
      <c r="K535" s="41" t="s">
        <v>164</v>
      </c>
      <c r="L535" s="41" t="s">
        <v>91</v>
      </c>
      <c r="M535" s="42" t="s">
        <v>2534</v>
      </c>
      <c r="N535" s="44" t="s">
        <v>884</v>
      </c>
      <c r="O535" s="44" t="s">
        <v>60</v>
      </c>
      <c r="P535" s="44"/>
      <c r="Q535" s="44"/>
      <c r="R535" s="45"/>
      <c r="S535" s="45" t="s">
        <v>229</v>
      </c>
      <c r="T535" s="44"/>
      <c r="U535" s="44"/>
      <c r="V535" s="45" t="str">
        <f t="array" ref="V535">IFERROR(INDEX(#REF!,MATCH($Q535,#REF!,0)),"")</f>
        <v/>
      </c>
      <c r="W535" s="45" t="str">
        <f t="array" ref="W535">IFERROR(INDEX(#REF!,MATCH($Q535,#REF!,0)),"")</f>
        <v/>
      </c>
      <c r="X535" s="46" t="str">
        <f t="array" ref="X535">IFERROR(INDEX(#REF!,MATCH($Q535,#REF!,0)),"")</f>
        <v/>
      </c>
      <c r="Y535" s="46" t="str">
        <f t="array" ref="Y535">IFERROR(INDEX(#REF!,MATCH($Q535,#REF!,0)),"")</f>
        <v/>
      </c>
      <c r="Z535" s="46" t="str">
        <f t="array" ref="Z535">IFERROR(INDEX(#REF!,MATCH($Q535,#REF!,0)),"")</f>
        <v/>
      </c>
      <c r="AA535" s="46" t="e">
        <f t="shared" si="13"/>
        <v>#VALUE!</v>
      </c>
      <c r="AB535" s="44"/>
      <c r="AC535" s="44"/>
    </row>
    <row r="536" spans="1:29" ht="15.75" hidden="1" customHeight="1">
      <c r="A536" s="47" t="s">
        <v>2772</v>
      </c>
      <c r="B536" s="47" t="s">
        <v>317</v>
      </c>
      <c r="C536" s="60" t="s">
        <v>356</v>
      </c>
      <c r="D536" s="49" t="s">
        <v>53</v>
      </c>
      <c r="E536" s="49">
        <v>10</v>
      </c>
      <c r="F536" s="50">
        <v>4500</v>
      </c>
      <c r="G536" s="51" t="s">
        <v>54</v>
      </c>
      <c r="H536" s="52">
        <v>46204</v>
      </c>
      <c r="I536" s="53" t="s">
        <v>55</v>
      </c>
      <c r="J536" s="53" t="s">
        <v>56</v>
      </c>
      <c r="K536" s="53" t="s">
        <v>164</v>
      </c>
      <c r="L536" s="53" t="s">
        <v>58</v>
      </c>
      <c r="M536" s="54" t="s">
        <v>109</v>
      </c>
      <c r="N536" s="56" t="s">
        <v>21</v>
      </c>
      <c r="O536" s="56" t="s">
        <v>60</v>
      </c>
      <c r="P536" s="56"/>
      <c r="Q536" s="56"/>
      <c r="R536" s="57" t="s">
        <v>334</v>
      </c>
      <c r="S536" s="57" t="s">
        <v>288</v>
      </c>
      <c r="T536" s="56"/>
      <c r="U536" s="56"/>
      <c r="V536" s="57" t="str">
        <f t="array" ref="V536">IFERROR(INDEX(#REF!,MATCH($Q536,#REF!,0)),"")</f>
        <v/>
      </c>
      <c r="W536" s="57" t="str">
        <f t="array" ref="W536">IFERROR(INDEX(#REF!,MATCH($Q536,#REF!,0)),"")</f>
        <v/>
      </c>
      <c r="X536" s="58" t="str">
        <f t="array" ref="X536">IFERROR(INDEX(#REF!,MATCH($Q536,#REF!,0)),"")</f>
        <v/>
      </c>
      <c r="Y536" s="58" t="str">
        <f t="array" ref="Y536">IFERROR(INDEX(#REF!,MATCH($Q536,#REF!,0)),"")</f>
        <v/>
      </c>
      <c r="Z536" s="58" t="str">
        <f t="array" ref="Z536">IFERROR(INDEX(#REF!,MATCH($Q536,#REF!,0)),"")</f>
        <v/>
      </c>
      <c r="AA536" s="58" t="e">
        <f t="shared" si="13"/>
        <v>#VALUE!</v>
      </c>
      <c r="AB536" s="56"/>
      <c r="AC536" s="56"/>
    </row>
    <row r="537" spans="1:29" ht="15.75" customHeight="1">
      <c r="A537" s="35"/>
      <c r="B537" s="35" t="s">
        <v>2693</v>
      </c>
      <c r="C537" s="36"/>
      <c r="D537" s="37"/>
      <c r="E537" s="37"/>
      <c r="F537" s="38">
        <v>4500</v>
      </c>
      <c r="G537" s="39"/>
      <c r="H537" s="40"/>
      <c r="I537" s="41"/>
      <c r="J537" s="41"/>
      <c r="K537" s="41"/>
      <c r="L537" s="41"/>
      <c r="M537" s="42"/>
      <c r="N537" s="44" t="s">
        <v>951</v>
      </c>
      <c r="O537" s="44" t="s">
        <v>2767</v>
      </c>
      <c r="P537" s="44"/>
      <c r="Q537" s="44"/>
      <c r="R537" s="45"/>
      <c r="S537" s="45" t="s">
        <v>1685</v>
      </c>
      <c r="T537" s="36"/>
      <c r="U537" s="44"/>
      <c r="V537" s="45" t="str">
        <f t="array" ref="V537">IFERROR(INDEX(#REF!,MATCH($Q537,#REF!,0)),"")</f>
        <v/>
      </c>
      <c r="W537" s="45" t="str">
        <f t="array" ref="W537">IFERROR(INDEX(#REF!,MATCH($Q537,#REF!,0)),"")</f>
        <v/>
      </c>
      <c r="X537" s="46" t="str">
        <f t="array" ref="X537">IFERROR(INDEX(#REF!,MATCH($Q537,#REF!,0)),"")</f>
        <v/>
      </c>
      <c r="Y537" s="46" t="str">
        <f t="array" ref="Y537">IFERROR(INDEX(#REF!,MATCH($Q537,#REF!,0)),"")</f>
        <v/>
      </c>
      <c r="Z537" s="46" t="str">
        <f t="array" ref="Z537">IFERROR(INDEX(#REF!,MATCH($Q537,#REF!,0)),"")</f>
        <v/>
      </c>
      <c r="AA537" s="46" t="e">
        <f t="shared" si="13"/>
        <v>#VALUE!</v>
      </c>
      <c r="AB537" s="44"/>
      <c r="AC537" s="44"/>
    </row>
    <row r="538" spans="1:29" ht="41.25" customHeight="1">
      <c r="A538" s="47"/>
      <c r="B538" s="47" t="s">
        <v>2693</v>
      </c>
      <c r="C538" s="60"/>
      <c r="D538" s="49"/>
      <c r="E538" s="49"/>
      <c r="F538" s="50">
        <v>16000</v>
      </c>
      <c r="G538" s="51"/>
      <c r="H538" s="52"/>
      <c r="I538" s="53"/>
      <c r="J538" s="53"/>
      <c r="K538" s="53"/>
      <c r="L538" s="53"/>
      <c r="M538" s="54"/>
      <c r="N538" s="56" t="s">
        <v>21</v>
      </c>
      <c r="O538" s="56" t="s">
        <v>2767</v>
      </c>
      <c r="P538" s="56"/>
      <c r="Q538" s="56"/>
      <c r="R538" s="57"/>
      <c r="S538" s="57" t="s">
        <v>446</v>
      </c>
      <c r="T538" s="56"/>
      <c r="U538" s="56"/>
      <c r="V538" s="57" t="str">
        <f t="array" ref="V538">IFERROR(INDEX(#REF!,MATCH($Q538,#REF!,0)),"")</f>
        <v/>
      </c>
      <c r="W538" s="57" t="str">
        <f t="array" ref="W538">IFERROR(INDEX(#REF!,MATCH($Q538,#REF!,0)),"")</f>
        <v/>
      </c>
      <c r="X538" s="58" t="str">
        <f t="array" ref="X538">IFERROR(INDEX(#REF!,MATCH($Q538,#REF!,0)),"")</f>
        <v/>
      </c>
      <c r="Y538" s="58" t="str">
        <f t="array" ref="Y538">IFERROR(INDEX(#REF!,MATCH($Q538,#REF!,0)),"")</f>
        <v/>
      </c>
      <c r="Z538" s="58" t="str">
        <f t="array" ref="Z538">IFERROR(INDEX(#REF!,MATCH($Q538,#REF!,0)),"")</f>
        <v/>
      </c>
      <c r="AA538" s="58" t="e">
        <f t="shared" si="13"/>
        <v>#VALUE!</v>
      </c>
      <c r="AB538" s="56"/>
      <c r="AC538" s="56"/>
    </row>
    <row r="539" spans="1:29" ht="15.75" hidden="1" customHeight="1">
      <c r="A539" s="35" t="s">
        <v>2773</v>
      </c>
      <c r="B539" s="35" t="s">
        <v>242</v>
      </c>
      <c r="C539" s="36" t="s">
        <v>356</v>
      </c>
      <c r="D539" s="37" t="s">
        <v>53</v>
      </c>
      <c r="E539" s="37">
        <v>10</v>
      </c>
      <c r="F539" s="38">
        <v>4500</v>
      </c>
      <c r="G539" s="39" t="s">
        <v>54</v>
      </c>
      <c r="H539" s="40">
        <v>46204</v>
      </c>
      <c r="I539" s="41" t="s">
        <v>55</v>
      </c>
      <c r="J539" s="41" t="s">
        <v>56</v>
      </c>
      <c r="K539" s="41" t="s">
        <v>164</v>
      </c>
      <c r="L539" s="41" t="s">
        <v>58</v>
      </c>
      <c r="M539" s="42" t="s">
        <v>109</v>
      </c>
      <c r="N539" s="44" t="s">
        <v>21</v>
      </c>
      <c r="O539" s="44" t="s">
        <v>60</v>
      </c>
      <c r="P539" s="44"/>
      <c r="Q539" s="44"/>
      <c r="R539" s="45" t="s">
        <v>334</v>
      </c>
      <c r="S539" s="45" t="s">
        <v>288</v>
      </c>
      <c r="T539" s="44"/>
      <c r="U539" s="44"/>
      <c r="V539" s="45" t="str">
        <f t="array" ref="V539">IFERROR(INDEX(#REF!,MATCH($Q539,#REF!,0)),"")</f>
        <v/>
      </c>
      <c r="W539" s="45" t="str">
        <f t="array" ref="W539">IFERROR(INDEX(#REF!,MATCH($Q539,#REF!,0)),"")</f>
        <v/>
      </c>
      <c r="X539" s="46" t="str">
        <f t="array" ref="X539">IFERROR(INDEX(#REF!,MATCH($Q539,#REF!,0)),"")</f>
        <v/>
      </c>
      <c r="Y539" s="46" t="str">
        <f t="array" ref="Y539">IFERROR(INDEX(#REF!,MATCH($Q539,#REF!,0)),"")</f>
        <v/>
      </c>
      <c r="Z539" s="46" t="str">
        <f t="array" ref="Z539">IFERROR(INDEX(#REF!,MATCH($Q539,#REF!,0)),"")</f>
        <v/>
      </c>
      <c r="AA539" s="46" t="e">
        <f t="shared" si="13"/>
        <v>#VALUE!</v>
      </c>
      <c r="AB539" s="44"/>
      <c r="AC539" s="44"/>
    </row>
    <row r="540" spans="1:29" ht="15.75" hidden="1" customHeight="1">
      <c r="A540" s="47" t="s">
        <v>812</v>
      </c>
      <c r="B540" s="47" t="s">
        <v>258</v>
      </c>
      <c r="C540" s="60" t="s">
        <v>359</v>
      </c>
      <c r="D540" s="49" t="s">
        <v>53</v>
      </c>
      <c r="E540" s="49">
        <v>5</v>
      </c>
      <c r="F540" s="50">
        <v>4500</v>
      </c>
      <c r="G540" s="51" t="s">
        <v>54</v>
      </c>
      <c r="H540" s="52">
        <v>46204</v>
      </c>
      <c r="I540" s="53" t="s">
        <v>55</v>
      </c>
      <c r="J540" s="53" t="s">
        <v>56</v>
      </c>
      <c r="K540" s="53" t="s">
        <v>164</v>
      </c>
      <c r="L540" s="53" t="s">
        <v>58</v>
      </c>
      <c r="M540" s="54" t="s">
        <v>73</v>
      </c>
      <c r="N540" s="56" t="s">
        <v>21</v>
      </c>
      <c r="O540" s="56" t="s">
        <v>60</v>
      </c>
      <c r="P540" s="56"/>
      <c r="Q540" s="56"/>
      <c r="R540" s="57"/>
      <c r="S540" s="57" t="s">
        <v>360</v>
      </c>
      <c r="T540" s="194"/>
      <c r="U540" s="56"/>
      <c r="V540" s="57" t="str">
        <f t="array" ref="V540">IFERROR(INDEX(#REF!,MATCH($Q540,#REF!,0)),"")</f>
        <v/>
      </c>
      <c r="W540" s="57" t="str">
        <f t="array" ref="W540">IFERROR(INDEX(#REF!,MATCH($Q540,#REF!,0)),"")</f>
        <v/>
      </c>
      <c r="X540" s="58" t="str">
        <f t="array" ref="X540">IFERROR(INDEX(#REF!,MATCH($Q540,#REF!,0)),"")</f>
        <v/>
      </c>
      <c r="Y540" s="58" t="str">
        <f t="array" ref="Y540">IFERROR(INDEX(#REF!,MATCH($Q540,#REF!,0)),"")</f>
        <v/>
      </c>
      <c r="Z540" s="58" t="str">
        <f t="array" ref="Z540">IFERROR(INDEX(#REF!,MATCH($Q540,#REF!,0)),"")</f>
        <v/>
      </c>
      <c r="AA540" s="58" t="e">
        <f t="shared" si="13"/>
        <v>#VALUE!</v>
      </c>
      <c r="AB540" s="56"/>
      <c r="AC540" s="56"/>
    </row>
    <row r="541" spans="1:29" ht="15.75" hidden="1" customHeight="1">
      <c r="A541" s="35" t="s">
        <v>813</v>
      </c>
      <c r="B541" s="35" t="s">
        <v>169</v>
      </c>
      <c r="C541" s="36" t="s">
        <v>359</v>
      </c>
      <c r="D541" s="37" t="s">
        <v>53</v>
      </c>
      <c r="E541" s="37">
        <v>5</v>
      </c>
      <c r="F541" s="38">
        <v>4500</v>
      </c>
      <c r="G541" s="39" t="s">
        <v>54</v>
      </c>
      <c r="H541" s="40">
        <v>46204</v>
      </c>
      <c r="I541" s="41" t="s">
        <v>55</v>
      </c>
      <c r="J541" s="41" t="s">
        <v>56</v>
      </c>
      <c r="K541" s="41" t="s">
        <v>164</v>
      </c>
      <c r="L541" s="41" t="s">
        <v>58</v>
      </c>
      <c r="M541" s="42" t="s">
        <v>2739</v>
      </c>
      <c r="N541" s="44" t="s">
        <v>21</v>
      </c>
      <c r="O541" s="44" t="s">
        <v>60</v>
      </c>
      <c r="P541" s="44"/>
      <c r="Q541" s="44"/>
      <c r="R541" s="45"/>
      <c r="S541" s="45" t="s">
        <v>360</v>
      </c>
      <c r="T541" s="199"/>
      <c r="U541" s="44"/>
      <c r="V541" s="45" t="str">
        <f t="array" ref="V541">IFERROR(INDEX(#REF!,MATCH($Q541,#REF!,0)),"")</f>
        <v/>
      </c>
      <c r="W541" s="45" t="str">
        <f t="array" ref="W541">IFERROR(INDEX(#REF!,MATCH($Q541,#REF!,0)),"")</f>
        <v/>
      </c>
      <c r="X541" s="46" t="str">
        <f t="array" ref="X541">IFERROR(INDEX(#REF!,MATCH($Q541,#REF!,0)),"")</f>
        <v/>
      </c>
      <c r="Y541" s="46" t="str">
        <f t="array" ref="Y541">IFERROR(INDEX(#REF!,MATCH($Q541,#REF!,0)),"")</f>
        <v/>
      </c>
      <c r="Z541" s="46" t="str">
        <f t="array" ref="Z541">IFERROR(INDEX(#REF!,MATCH($Q541,#REF!,0)),"")</f>
        <v/>
      </c>
      <c r="AA541" s="46" t="e">
        <f t="shared" si="13"/>
        <v>#VALUE!</v>
      </c>
      <c r="AB541" s="44"/>
      <c r="AC541" s="44"/>
    </row>
    <row r="542" spans="1:29" ht="15.75" hidden="1" customHeight="1">
      <c r="A542" s="47" t="s">
        <v>1550</v>
      </c>
      <c r="B542" s="47" t="s">
        <v>254</v>
      </c>
      <c r="C542" s="60" t="s">
        <v>1532</v>
      </c>
      <c r="D542" s="49" t="s">
        <v>53</v>
      </c>
      <c r="E542" s="49">
        <v>1</v>
      </c>
      <c r="F542" s="50">
        <v>4500</v>
      </c>
      <c r="G542" s="51" t="s">
        <v>54</v>
      </c>
      <c r="H542" s="52">
        <v>46204</v>
      </c>
      <c r="I542" s="53" t="s">
        <v>101</v>
      </c>
      <c r="J542" s="53" t="s">
        <v>56</v>
      </c>
      <c r="K542" s="53" t="s">
        <v>858</v>
      </c>
      <c r="L542" s="53" t="s">
        <v>58</v>
      </c>
      <c r="M542" s="54" t="s">
        <v>148</v>
      </c>
      <c r="N542" s="56" t="s">
        <v>951</v>
      </c>
      <c r="O542" s="182" t="s">
        <v>60</v>
      </c>
      <c r="P542" s="56"/>
      <c r="Q542" s="56"/>
      <c r="R542" s="57">
        <f t="array" ref="R542">IFERROR(INDEX('BANCO DE DADOS'!$C$3:$C1631,MATCH(C542,'BANCO DE DADOS'!$B$3:$B1631,0),0),"")</f>
        <v>0</v>
      </c>
      <c r="S542" s="57" t="s">
        <v>1533</v>
      </c>
      <c r="T542" s="56"/>
      <c r="U542" s="56"/>
      <c r="V542" s="57" t="str">
        <f t="array" ref="V542">IFERROR(INDEX(#REF!,MATCH($Q542,#REF!,0)),"")</f>
        <v/>
      </c>
      <c r="W542" s="57" t="str">
        <f t="array" ref="W542">IFERROR(INDEX(#REF!,MATCH($Q542,#REF!,0)),"")</f>
        <v/>
      </c>
      <c r="X542" s="58" t="str">
        <f t="array" ref="X542">IFERROR(INDEX(#REF!,MATCH($Q542,#REF!,0)),"")</f>
        <v/>
      </c>
      <c r="Y542" s="58" t="str">
        <f t="array" ref="Y542">IFERROR(INDEX(#REF!,MATCH($Q542,#REF!,0)),"")</f>
        <v/>
      </c>
      <c r="Z542" s="58" t="str">
        <f t="array" ref="Z542">IFERROR(INDEX(#REF!,MATCH($Q542,#REF!,0)),"")</f>
        <v/>
      </c>
      <c r="AA542" s="58" t="e">
        <f t="shared" si="13"/>
        <v>#VALUE!</v>
      </c>
      <c r="AB542" s="56"/>
      <c r="AC542" s="56"/>
    </row>
    <row r="543" spans="1:29" ht="15.75" hidden="1" customHeight="1">
      <c r="A543" s="35" t="s">
        <v>2774</v>
      </c>
      <c r="B543" s="35" t="s">
        <v>1049</v>
      </c>
      <c r="C543" s="36" t="s">
        <v>371</v>
      </c>
      <c r="D543" s="37" t="s">
        <v>53</v>
      </c>
      <c r="E543" s="37">
        <v>300</v>
      </c>
      <c r="F543" s="38">
        <v>4470</v>
      </c>
      <c r="G543" s="39" t="s">
        <v>54</v>
      </c>
      <c r="H543" s="40">
        <v>46204</v>
      </c>
      <c r="I543" s="41" t="s">
        <v>55</v>
      </c>
      <c r="J543" s="41" t="s">
        <v>56</v>
      </c>
      <c r="K543" s="41" t="s">
        <v>164</v>
      </c>
      <c r="L543" s="41" t="s">
        <v>58</v>
      </c>
      <c r="M543" s="42" t="s">
        <v>2517</v>
      </c>
      <c r="N543" s="44" t="s">
        <v>951</v>
      </c>
      <c r="O543" s="44" t="s">
        <v>60</v>
      </c>
      <c r="P543" s="44"/>
      <c r="Q543" s="44"/>
      <c r="R543" s="45" t="s">
        <v>304</v>
      </c>
      <c r="S543" s="45" t="s">
        <v>305</v>
      </c>
      <c r="T543" s="44"/>
      <c r="U543" s="44"/>
      <c r="V543" s="45" t="str">
        <f t="array" ref="V543">IFERROR(INDEX(#REF!,MATCH($Q543,#REF!,0)),"")</f>
        <v/>
      </c>
      <c r="W543" s="45" t="str">
        <f t="array" ref="W543">IFERROR(INDEX(#REF!,MATCH($Q543,#REF!,0)),"")</f>
        <v/>
      </c>
      <c r="X543" s="46" t="str">
        <f t="array" ref="X543">IFERROR(INDEX(#REF!,MATCH($Q543,#REF!,0)),"")</f>
        <v/>
      </c>
      <c r="Y543" s="46" t="str">
        <f t="array" ref="Y543">IFERROR(INDEX(#REF!,MATCH($Q543,#REF!,0)),"")</f>
        <v/>
      </c>
      <c r="Z543" s="46" t="str">
        <f t="array" ref="Z543">IFERROR(INDEX(#REF!,MATCH($Q543,#REF!,0)),"")</f>
        <v/>
      </c>
      <c r="AA543" s="46" t="e">
        <f t="shared" si="13"/>
        <v>#VALUE!</v>
      </c>
      <c r="AB543" s="44"/>
      <c r="AC543" s="44"/>
    </row>
    <row r="544" spans="1:29" ht="15.75" customHeight="1">
      <c r="A544" s="47"/>
      <c r="B544" s="47" t="s">
        <v>2693</v>
      </c>
      <c r="C544" s="60"/>
      <c r="D544" s="49"/>
      <c r="E544" s="49"/>
      <c r="F544" s="50">
        <v>9000</v>
      </c>
      <c r="G544" s="51"/>
      <c r="H544" s="52"/>
      <c r="I544" s="53"/>
      <c r="J544" s="53"/>
      <c r="K544" s="53"/>
      <c r="L544" s="53"/>
      <c r="M544" s="54"/>
      <c r="N544" s="56" t="s">
        <v>951</v>
      </c>
      <c r="O544" s="56" t="s">
        <v>2767</v>
      </c>
      <c r="P544" s="56"/>
      <c r="Q544" s="56"/>
      <c r="R544" s="57"/>
      <c r="S544" s="57" t="s">
        <v>2583</v>
      </c>
      <c r="T544" s="56"/>
      <c r="U544" s="56"/>
      <c r="V544" s="57" t="str">
        <f t="array" ref="V544">IFERROR(INDEX(#REF!,MATCH($Q544,#REF!,0)),"")</f>
        <v/>
      </c>
      <c r="W544" s="57" t="str">
        <f t="array" ref="W544">IFERROR(INDEX(#REF!,MATCH($Q544,#REF!,0)),"")</f>
        <v/>
      </c>
      <c r="X544" s="58" t="str">
        <f t="array" ref="X544">IFERROR(INDEX(#REF!,MATCH($Q544,#REF!,0)),"")</f>
        <v/>
      </c>
      <c r="Y544" s="58" t="str">
        <f t="array" ref="Y544">IFERROR(INDEX(#REF!,MATCH($Q544,#REF!,0)),"")</f>
        <v/>
      </c>
      <c r="Z544" s="58" t="str">
        <f t="array" ref="Z544">IFERROR(INDEX(#REF!,MATCH($Q544,#REF!,0)),"")</f>
        <v/>
      </c>
      <c r="AA544" s="58" t="e">
        <f t="shared" si="13"/>
        <v>#VALUE!</v>
      </c>
      <c r="AB544" s="56"/>
      <c r="AC544" s="56"/>
    </row>
    <row r="545" spans="1:29" ht="15.75" hidden="1" customHeight="1">
      <c r="A545" s="35" t="s">
        <v>825</v>
      </c>
      <c r="B545" s="35" t="s">
        <v>237</v>
      </c>
      <c r="C545" s="36" t="s">
        <v>296</v>
      </c>
      <c r="D545" s="37" t="s">
        <v>53</v>
      </c>
      <c r="E545" s="37">
        <v>4</v>
      </c>
      <c r="F545" s="38">
        <v>4400</v>
      </c>
      <c r="G545" s="39" t="s">
        <v>54</v>
      </c>
      <c r="H545" s="40">
        <v>46204</v>
      </c>
      <c r="I545" s="41" t="s">
        <v>55</v>
      </c>
      <c r="J545" s="41" t="s">
        <v>56</v>
      </c>
      <c r="K545" s="41" t="s">
        <v>164</v>
      </c>
      <c r="L545" s="41" t="s">
        <v>58</v>
      </c>
      <c r="M545" s="42" t="s">
        <v>109</v>
      </c>
      <c r="N545" s="44" t="s">
        <v>21</v>
      </c>
      <c r="O545" s="44" t="s">
        <v>60</v>
      </c>
      <c r="P545" s="44"/>
      <c r="Q545" s="44"/>
      <c r="R545" s="45"/>
      <c r="S545" s="45" t="s">
        <v>297</v>
      </c>
      <c r="T545" s="44"/>
      <c r="U545" s="44"/>
      <c r="V545" s="45" t="str">
        <f t="array" ref="V545">IFERROR(INDEX(#REF!,MATCH($Q545,#REF!,0)),"")</f>
        <v/>
      </c>
      <c r="W545" s="45" t="str">
        <f t="array" ref="W545">IFERROR(INDEX(#REF!,MATCH($Q545,#REF!,0)),"")</f>
        <v/>
      </c>
      <c r="X545" s="46" t="str">
        <f t="array" ref="X545">IFERROR(INDEX(#REF!,MATCH($Q545,#REF!,0)),"")</f>
        <v/>
      </c>
      <c r="Y545" s="46" t="str">
        <f t="array" ref="Y545">IFERROR(INDEX(#REF!,MATCH($Q545,#REF!,0)),"")</f>
        <v/>
      </c>
      <c r="Z545" s="46" t="str">
        <f t="array" ref="Z545">IFERROR(INDEX(#REF!,MATCH($Q545,#REF!,0)),"")</f>
        <v/>
      </c>
      <c r="AA545" s="46" t="e">
        <f t="shared" si="13"/>
        <v>#VALUE!</v>
      </c>
      <c r="AB545" s="44"/>
      <c r="AC545" s="44"/>
    </row>
    <row r="546" spans="1:29" ht="15.75" customHeight="1">
      <c r="A546" s="47"/>
      <c r="B546" s="47" t="s">
        <v>2693</v>
      </c>
      <c r="C546" s="60"/>
      <c r="D546" s="49"/>
      <c r="E546" s="49"/>
      <c r="F546" s="50">
        <v>7000</v>
      </c>
      <c r="G546" s="51"/>
      <c r="H546" s="52"/>
      <c r="I546" s="53"/>
      <c r="J546" s="53"/>
      <c r="K546" s="53"/>
      <c r="L546" s="53"/>
      <c r="M546" s="54"/>
      <c r="N546" s="56" t="s">
        <v>21</v>
      </c>
      <c r="O546" s="56" t="s">
        <v>2767</v>
      </c>
      <c r="P546" s="56"/>
      <c r="Q546" s="56"/>
      <c r="R546" s="57"/>
      <c r="S546" s="57" t="s">
        <v>293</v>
      </c>
      <c r="T546" s="56"/>
      <c r="U546" s="56"/>
      <c r="V546" s="57" t="str">
        <f t="array" ref="V546">IFERROR(INDEX(#REF!,MATCH($Q546,#REF!,0)),"")</f>
        <v/>
      </c>
      <c r="W546" s="57" t="str">
        <f t="array" ref="W546">IFERROR(INDEX(#REF!,MATCH($Q546,#REF!,0)),"")</f>
        <v/>
      </c>
      <c r="X546" s="58" t="str">
        <f t="array" ref="X546">IFERROR(INDEX(#REF!,MATCH($Q546,#REF!,0)),"")</f>
        <v/>
      </c>
      <c r="Y546" s="58" t="str">
        <f t="array" ref="Y546">IFERROR(INDEX(#REF!,MATCH($Q546,#REF!,0)),"")</f>
        <v/>
      </c>
      <c r="Z546" s="58" t="str">
        <f t="array" ref="Z546">IFERROR(INDEX(#REF!,MATCH($Q546,#REF!,0)),"")</f>
        <v/>
      </c>
      <c r="AA546" s="58" t="e">
        <f t="shared" si="13"/>
        <v>#VALUE!</v>
      </c>
      <c r="AB546" s="56"/>
      <c r="AC546" s="56"/>
    </row>
    <row r="547" spans="1:29" ht="15.75" hidden="1" customHeight="1">
      <c r="A547" s="35" t="s">
        <v>827</v>
      </c>
      <c r="B547" s="35" t="s">
        <v>169</v>
      </c>
      <c r="C547" s="36" t="s">
        <v>296</v>
      </c>
      <c r="D547" s="37" t="s">
        <v>53</v>
      </c>
      <c r="E547" s="37">
        <v>4</v>
      </c>
      <c r="F547" s="38">
        <v>4400</v>
      </c>
      <c r="G547" s="39" t="s">
        <v>54</v>
      </c>
      <c r="H547" s="40">
        <v>46204</v>
      </c>
      <c r="I547" s="41" t="s">
        <v>55</v>
      </c>
      <c r="J547" s="41" t="s">
        <v>56</v>
      </c>
      <c r="K547" s="41" t="s">
        <v>164</v>
      </c>
      <c r="L547" s="41" t="s">
        <v>58</v>
      </c>
      <c r="M547" s="42" t="s">
        <v>109</v>
      </c>
      <c r="N547" s="44" t="s">
        <v>21</v>
      </c>
      <c r="O547" s="44" t="s">
        <v>60</v>
      </c>
      <c r="P547" s="44"/>
      <c r="Q547" s="44"/>
      <c r="R547" s="45"/>
      <c r="S547" s="45" t="s">
        <v>297</v>
      </c>
      <c r="T547" s="44"/>
      <c r="U547" s="44"/>
      <c r="V547" s="45" t="str">
        <f t="array" ref="V547">IFERROR(INDEX(#REF!,MATCH($Q547,#REF!,0)),"")</f>
        <v/>
      </c>
      <c r="W547" s="45" t="str">
        <f t="array" ref="W547">IFERROR(INDEX(#REF!,MATCH($Q547,#REF!,0)),"")</f>
        <v/>
      </c>
      <c r="X547" s="46" t="str">
        <f t="array" ref="X547">IFERROR(INDEX(#REF!,MATCH($Q547,#REF!,0)),"")</f>
        <v/>
      </c>
      <c r="Y547" s="46" t="str">
        <f t="array" ref="Y547">IFERROR(INDEX(#REF!,MATCH($Q547,#REF!,0)),"")</f>
        <v/>
      </c>
      <c r="Z547" s="46" t="str">
        <f t="array" ref="Z547">IFERROR(INDEX(#REF!,MATCH($Q547,#REF!,0)),"")</f>
        <v/>
      </c>
      <c r="AA547" s="46" t="e">
        <f t="shared" si="13"/>
        <v>#VALUE!</v>
      </c>
      <c r="AB547" s="44"/>
      <c r="AC547" s="44"/>
    </row>
    <row r="548" spans="1:29" ht="15.75" hidden="1" customHeight="1">
      <c r="A548" s="47"/>
      <c r="B548" s="47" t="s">
        <v>2693</v>
      </c>
      <c r="C548" s="60"/>
      <c r="D548" s="49"/>
      <c r="E548" s="49"/>
      <c r="F548" s="50">
        <v>65000</v>
      </c>
      <c r="G548" s="51"/>
      <c r="H548" s="52"/>
      <c r="I548" s="53"/>
      <c r="J548" s="53"/>
      <c r="K548" s="53"/>
      <c r="L548" s="53"/>
      <c r="M548" s="54"/>
      <c r="N548" s="56" t="s">
        <v>884</v>
      </c>
      <c r="O548" s="56" t="s">
        <v>60</v>
      </c>
      <c r="P548" s="56"/>
      <c r="Q548" s="56"/>
      <c r="R548" s="57"/>
      <c r="S548" s="57" t="s">
        <v>335</v>
      </c>
      <c r="T548" s="56"/>
      <c r="U548" s="56"/>
      <c r="V548" s="57" t="str">
        <f t="array" ref="V548">IFERROR(INDEX(#REF!,MATCH($Q548,#REF!,0)),"")</f>
        <v/>
      </c>
      <c r="W548" s="57" t="str">
        <f t="array" ref="W548">IFERROR(INDEX(#REF!,MATCH($Q548,#REF!,0)),"")</f>
        <v/>
      </c>
      <c r="X548" s="58" t="str">
        <f t="array" ref="X548">IFERROR(INDEX(#REF!,MATCH($Q548,#REF!,0)),"")</f>
        <v/>
      </c>
      <c r="Y548" s="58" t="str">
        <f t="array" ref="Y548">IFERROR(INDEX(#REF!,MATCH($Q548,#REF!,0)),"")</f>
        <v/>
      </c>
      <c r="Z548" s="58" t="str">
        <f t="array" ref="Z548">IFERROR(INDEX(#REF!,MATCH($Q548,#REF!,0)),"")</f>
        <v/>
      </c>
      <c r="AA548" s="58" t="e">
        <f t="shared" si="13"/>
        <v>#VALUE!</v>
      </c>
      <c r="AB548" s="56"/>
      <c r="AC548" s="56"/>
    </row>
    <row r="549" spans="1:29" ht="15.75" hidden="1" customHeight="1">
      <c r="A549" s="35" t="s">
        <v>829</v>
      </c>
      <c r="B549" s="35" t="s">
        <v>242</v>
      </c>
      <c r="C549" s="36" t="s">
        <v>296</v>
      </c>
      <c r="D549" s="37" t="s">
        <v>53</v>
      </c>
      <c r="E549" s="37">
        <v>4</v>
      </c>
      <c r="F549" s="38">
        <v>4400</v>
      </c>
      <c r="G549" s="39" t="s">
        <v>54</v>
      </c>
      <c r="H549" s="40">
        <v>46204</v>
      </c>
      <c r="I549" s="41" t="s">
        <v>55</v>
      </c>
      <c r="J549" s="41" t="s">
        <v>56</v>
      </c>
      <c r="K549" s="41" t="s">
        <v>164</v>
      </c>
      <c r="L549" s="41" t="s">
        <v>58</v>
      </c>
      <c r="M549" s="42" t="s">
        <v>109</v>
      </c>
      <c r="N549" s="44" t="s">
        <v>21</v>
      </c>
      <c r="O549" s="44" t="s">
        <v>60</v>
      </c>
      <c r="P549" s="44"/>
      <c r="Q549" s="44"/>
      <c r="R549" s="45"/>
      <c r="S549" s="45" t="s">
        <v>297</v>
      </c>
      <c r="T549" s="44"/>
      <c r="U549" s="44"/>
      <c r="V549" s="45" t="str">
        <f t="array" ref="V549">IFERROR(INDEX(#REF!,MATCH($Q549,#REF!,0)),"")</f>
        <v/>
      </c>
      <c r="W549" s="45" t="str">
        <f t="array" ref="W549">IFERROR(INDEX(#REF!,MATCH($Q549,#REF!,0)),"")</f>
        <v/>
      </c>
      <c r="X549" s="46" t="str">
        <f t="array" ref="X549">IFERROR(INDEX(#REF!,MATCH($Q549,#REF!,0)),"")</f>
        <v/>
      </c>
      <c r="Y549" s="46" t="str">
        <f t="array" ref="Y549">IFERROR(INDEX(#REF!,MATCH($Q549,#REF!,0)),"")</f>
        <v/>
      </c>
      <c r="Z549" s="46" t="str">
        <f t="array" ref="Z549">IFERROR(INDEX(#REF!,MATCH($Q549,#REF!,0)),"")</f>
        <v/>
      </c>
      <c r="AA549" s="46" t="e">
        <f t="shared" si="13"/>
        <v>#VALUE!</v>
      </c>
      <c r="AB549" s="44"/>
      <c r="AC549" s="44"/>
    </row>
    <row r="550" spans="1:29" ht="15.75" hidden="1" customHeight="1">
      <c r="A550" s="47" t="s">
        <v>509</v>
      </c>
      <c r="B550" s="47" t="s">
        <v>1049</v>
      </c>
      <c r="C550" s="60" t="s">
        <v>1894</v>
      </c>
      <c r="D550" s="49" t="s">
        <v>53</v>
      </c>
      <c r="E550" s="49">
        <v>60</v>
      </c>
      <c r="F550" s="50">
        <v>4320</v>
      </c>
      <c r="G550" s="51" t="s">
        <v>54</v>
      </c>
      <c r="H550" s="52">
        <v>46204</v>
      </c>
      <c r="I550" s="53" t="s">
        <v>55</v>
      </c>
      <c r="J550" s="53" t="s">
        <v>56</v>
      </c>
      <c r="K550" s="53" t="s">
        <v>164</v>
      </c>
      <c r="L550" s="53" t="s">
        <v>58</v>
      </c>
      <c r="M550" s="54" t="s">
        <v>148</v>
      </c>
      <c r="N550" s="56" t="s">
        <v>951</v>
      </c>
      <c r="O550" s="56" t="s">
        <v>60</v>
      </c>
      <c r="P550" s="56"/>
      <c r="Q550" s="56"/>
      <c r="R550" s="57" t="s">
        <v>729</v>
      </c>
      <c r="S550" s="57" t="s">
        <v>730</v>
      </c>
      <c r="T550" s="56"/>
      <c r="U550" s="56"/>
      <c r="V550" s="57" t="str">
        <f t="array" ref="V550">IFERROR(INDEX(#REF!,MATCH($Q550,#REF!,0)),"")</f>
        <v/>
      </c>
      <c r="W550" s="57" t="str">
        <f t="array" ref="W550">IFERROR(INDEX(#REF!,MATCH($Q550,#REF!,0)),"")</f>
        <v/>
      </c>
      <c r="X550" s="58" t="str">
        <f t="array" ref="X550">IFERROR(INDEX(#REF!,MATCH($Q550,#REF!,0)),"")</f>
        <v/>
      </c>
      <c r="Y550" s="58" t="str">
        <f t="array" ref="Y550">IFERROR(INDEX(#REF!,MATCH($Q550,#REF!,0)),"")</f>
        <v/>
      </c>
      <c r="Z550" s="58" t="str">
        <f t="array" ref="Z550">IFERROR(INDEX(#REF!,MATCH($Q550,#REF!,0)),"")</f>
        <v/>
      </c>
      <c r="AA550" s="58" t="e">
        <f t="shared" si="13"/>
        <v>#VALUE!</v>
      </c>
      <c r="AB550" s="56"/>
      <c r="AC550" s="56"/>
    </row>
    <row r="551" spans="1:29" ht="15.75" hidden="1" customHeight="1">
      <c r="A551" s="35"/>
      <c r="B551" s="35" t="s">
        <v>848</v>
      </c>
      <c r="C551" s="36" t="s">
        <v>1082</v>
      </c>
      <c r="D551" s="37" t="s">
        <v>53</v>
      </c>
      <c r="E551" s="37">
        <v>2</v>
      </c>
      <c r="F551" s="38">
        <v>4320</v>
      </c>
      <c r="G551" s="39" t="s">
        <v>54</v>
      </c>
      <c r="H551" s="40">
        <v>46204</v>
      </c>
      <c r="I551" s="41" t="s">
        <v>55</v>
      </c>
      <c r="J551" s="41" t="s">
        <v>56</v>
      </c>
      <c r="K551" s="41" t="s">
        <v>164</v>
      </c>
      <c r="L551" s="41" t="s">
        <v>91</v>
      </c>
      <c r="M551" s="42" t="s">
        <v>2498</v>
      </c>
      <c r="N551" s="44" t="s">
        <v>884</v>
      </c>
      <c r="O551" s="44" t="s">
        <v>60</v>
      </c>
      <c r="P551" s="44"/>
      <c r="Q551" s="44"/>
      <c r="R551" s="45"/>
      <c r="S551" s="45" t="s">
        <v>1080</v>
      </c>
      <c r="T551" s="44"/>
      <c r="U551" s="44"/>
      <c r="V551" s="45" t="str">
        <f t="array" ref="V551">IFERROR(INDEX(#REF!,MATCH($Q551,#REF!,0)),"")</f>
        <v/>
      </c>
      <c r="W551" s="45" t="str">
        <f t="array" ref="W551">IFERROR(INDEX(#REF!,MATCH($Q551,#REF!,0)),"")</f>
        <v/>
      </c>
      <c r="X551" s="46" t="str">
        <f t="array" ref="X551">IFERROR(INDEX(#REF!,MATCH($Q551,#REF!,0)),"")</f>
        <v/>
      </c>
      <c r="Y551" s="46" t="str">
        <f t="array" ref="Y551">IFERROR(INDEX(#REF!,MATCH($Q551,#REF!,0)),"")</f>
        <v/>
      </c>
      <c r="Z551" s="46" t="str">
        <f t="array" ref="Z551">IFERROR(INDEX(#REF!,MATCH($Q551,#REF!,0)),"")</f>
        <v/>
      </c>
      <c r="AA551" s="46" t="e">
        <f t="shared" si="13"/>
        <v>#VALUE!</v>
      </c>
      <c r="AB551" s="44"/>
      <c r="AC551" s="44"/>
    </row>
    <row r="552" spans="1:29" ht="15.75" hidden="1" customHeight="1">
      <c r="A552" s="184"/>
      <c r="B552" s="184" t="s">
        <v>51</v>
      </c>
      <c r="C552" s="185" t="s">
        <v>936</v>
      </c>
      <c r="D552" s="186" t="s">
        <v>53</v>
      </c>
      <c r="E552" s="186">
        <v>2</v>
      </c>
      <c r="F552" s="187">
        <v>4320</v>
      </c>
      <c r="G552" s="188" t="s">
        <v>54</v>
      </c>
      <c r="H552" s="189">
        <v>46204</v>
      </c>
      <c r="I552" s="190" t="s">
        <v>101</v>
      </c>
      <c r="J552" s="190" t="s">
        <v>56</v>
      </c>
      <c r="K552" s="190" t="s">
        <v>858</v>
      </c>
      <c r="L552" s="190" t="s">
        <v>91</v>
      </c>
      <c r="M552" s="191" t="s">
        <v>2451</v>
      </c>
      <c r="N552" s="192" t="s">
        <v>884</v>
      </c>
      <c r="O552" s="56" t="s">
        <v>60</v>
      </c>
      <c r="P552" s="56"/>
      <c r="Q552" s="56"/>
      <c r="R552" s="57">
        <f t="array" ref="R552">IFERROR(INDEX('BANCO DE DADOS'!$C$3:$C1631,MATCH(C552,'BANCO DE DADOS'!$B$3:$B1631,0),0),"")</f>
        <v>0</v>
      </c>
      <c r="S552" s="57" t="str">
        <f t="array" ref="S552">IFERROR(INDEX('BANCO DE DADOS'!$D$3:$D1631,MATCH(C552,'BANCO DE DADOS'!$B$3:$B1631,0),0),"")</f>
        <v>COMPRA DE MÓVEIS E EQUIPAMENTOS PARA ÁREAS OPERACIONAIS</v>
      </c>
      <c r="T552" s="56"/>
      <c r="U552" s="56"/>
      <c r="V552" s="57" t="str">
        <f t="array" ref="V552">IFERROR(INDEX(#REF!,MATCH($Q552,#REF!,0)),"")</f>
        <v/>
      </c>
      <c r="W552" s="57" t="str">
        <f t="array" ref="W552">IFERROR(INDEX(#REF!,MATCH($Q552,#REF!,0)),"")</f>
        <v/>
      </c>
      <c r="X552" s="58" t="str">
        <f t="array" ref="X552">IFERROR(INDEX(#REF!,MATCH($Q552,#REF!,0)),"")</f>
        <v/>
      </c>
      <c r="Y552" s="58" t="str">
        <f t="array" ref="Y552">IFERROR(INDEX(#REF!,MATCH($Q552,#REF!,0)),"")</f>
        <v/>
      </c>
      <c r="Z552" s="58" t="str">
        <f t="array" ref="Z552">IFERROR(INDEX(#REF!,MATCH($Q552,#REF!,0)),"")</f>
        <v/>
      </c>
      <c r="AA552" s="58" t="e">
        <f t="shared" si="13"/>
        <v>#VALUE!</v>
      </c>
      <c r="AB552" s="56"/>
      <c r="AC552" s="56"/>
    </row>
    <row r="553" spans="1:29" ht="15.75" hidden="1" customHeight="1">
      <c r="A553" s="167"/>
      <c r="B553" s="167" t="s">
        <v>51</v>
      </c>
      <c r="C553" s="168" t="s">
        <v>938</v>
      </c>
      <c r="D553" s="176" t="s">
        <v>53</v>
      </c>
      <c r="E553" s="176">
        <v>6</v>
      </c>
      <c r="F553" s="177">
        <v>4320</v>
      </c>
      <c r="G553" s="178" t="s">
        <v>54</v>
      </c>
      <c r="H553" s="179">
        <v>46204</v>
      </c>
      <c r="I553" s="180" t="s">
        <v>101</v>
      </c>
      <c r="J553" s="180" t="s">
        <v>56</v>
      </c>
      <c r="K553" s="180" t="s">
        <v>858</v>
      </c>
      <c r="L553" s="180" t="s">
        <v>91</v>
      </c>
      <c r="M553" s="181" t="s">
        <v>2451</v>
      </c>
      <c r="N553" s="175" t="s">
        <v>884</v>
      </c>
      <c r="O553" s="44" t="s">
        <v>60</v>
      </c>
      <c r="P553" s="44"/>
      <c r="Q553" s="44"/>
      <c r="R553" s="45" t="str">
        <f t="array" ref="R553">IFERROR(INDEX('BANCO DE DADOS'!$C$3:$C1631,MATCH(C553,'BANCO DE DADOS'!$B$3:$B1631,0),0),"")</f>
        <v>CEIB - EQUIPAMENTO PARA TREINAMENTO</v>
      </c>
      <c r="S553" s="45" t="str">
        <f t="array" ref="S553">IFERROR(INDEX('BANCO DE DADOS'!$D$3:$D1631,MATCH(C553,'BANCO DE DADOS'!$B$3:$B1631,0),0),"")</f>
        <v>COMPRA DE EQUIPAMENTOS DE EFEITOS ESPECIAIS</v>
      </c>
      <c r="T553" s="44"/>
      <c r="U553" s="44"/>
      <c r="V553" s="45" t="str">
        <f t="array" ref="V553">IFERROR(INDEX(#REF!,MATCH($Q553,#REF!,0)),"")</f>
        <v/>
      </c>
      <c r="W553" s="45" t="str">
        <f t="array" ref="W553">IFERROR(INDEX(#REF!,MATCH($Q553,#REF!,0)),"")</f>
        <v/>
      </c>
      <c r="X553" s="46" t="str">
        <f t="array" ref="X553">IFERROR(INDEX(#REF!,MATCH($Q553,#REF!,0)),"")</f>
        <v/>
      </c>
      <c r="Y553" s="46" t="str">
        <f t="array" ref="Y553">IFERROR(INDEX(#REF!,MATCH($Q553,#REF!,0)),"")</f>
        <v/>
      </c>
      <c r="Z553" s="46" t="str">
        <f t="array" ref="Z553">IFERROR(INDEX(#REF!,MATCH($Q553,#REF!,0)),"")</f>
        <v/>
      </c>
      <c r="AA553" s="46" t="e">
        <f t="shared" si="13"/>
        <v>#VALUE!</v>
      </c>
      <c r="AB553" s="44"/>
      <c r="AC553" s="44"/>
    </row>
    <row r="554" spans="1:29" ht="15.75" hidden="1" customHeight="1">
      <c r="A554" s="47"/>
      <c r="B554" s="47" t="s">
        <v>51</v>
      </c>
      <c r="C554" s="60" t="s">
        <v>1214</v>
      </c>
      <c r="D554" s="49" t="s">
        <v>53</v>
      </c>
      <c r="E554" s="49">
        <v>50</v>
      </c>
      <c r="F554" s="50">
        <v>4250</v>
      </c>
      <c r="G554" s="51" t="s">
        <v>54</v>
      </c>
      <c r="H554" s="52">
        <v>46204</v>
      </c>
      <c r="I554" s="53" t="s">
        <v>55</v>
      </c>
      <c r="J554" s="53" t="s">
        <v>56</v>
      </c>
      <c r="K554" s="53" t="s">
        <v>164</v>
      </c>
      <c r="L554" s="53" t="s">
        <v>91</v>
      </c>
      <c r="M554" s="54" t="s">
        <v>2486</v>
      </c>
      <c r="N554" s="56" t="s">
        <v>884</v>
      </c>
      <c r="O554" s="56" t="s">
        <v>60</v>
      </c>
      <c r="P554" s="56"/>
      <c r="Q554" s="56"/>
      <c r="R554" s="57"/>
      <c r="S554" s="57" t="s">
        <v>410</v>
      </c>
      <c r="T554" s="56"/>
      <c r="U554" s="56"/>
      <c r="V554" s="57" t="str">
        <f t="array" ref="V554">IFERROR(INDEX(#REF!,MATCH($Q554,#REF!,0)),"")</f>
        <v/>
      </c>
      <c r="W554" s="57" t="str">
        <f t="array" ref="W554">IFERROR(INDEX(#REF!,MATCH($Q554,#REF!,0)),"")</f>
        <v/>
      </c>
      <c r="X554" s="58" t="str">
        <f t="array" ref="X554">IFERROR(INDEX(#REF!,MATCH($Q554,#REF!,0)),"")</f>
        <v/>
      </c>
      <c r="Y554" s="58" t="str">
        <f t="array" ref="Y554">IFERROR(INDEX(#REF!,MATCH($Q554,#REF!,0)),"")</f>
        <v/>
      </c>
      <c r="Z554" s="58" t="str">
        <f t="array" ref="Z554">IFERROR(INDEX(#REF!,MATCH($Q554,#REF!,0)),"")</f>
        <v/>
      </c>
      <c r="AA554" s="58" t="e">
        <f t="shared" si="13"/>
        <v>#VALUE!</v>
      </c>
      <c r="AB554" s="56"/>
      <c r="AC554" s="56"/>
    </row>
    <row r="555" spans="1:29" ht="15.75" hidden="1" customHeight="1">
      <c r="A555" s="35" t="s">
        <v>50</v>
      </c>
      <c r="B555" s="35" t="s">
        <v>254</v>
      </c>
      <c r="C555" s="36" t="s">
        <v>366</v>
      </c>
      <c r="D555" s="37" t="s">
        <v>53</v>
      </c>
      <c r="E555" s="37">
        <v>1</v>
      </c>
      <c r="F555" s="38">
        <v>4200</v>
      </c>
      <c r="G555" s="39" t="s">
        <v>54</v>
      </c>
      <c r="H555" s="40">
        <v>46204</v>
      </c>
      <c r="I555" s="41" t="s">
        <v>55</v>
      </c>
      <c r="J555" s="41" t="s">
        <v>56</v>
      </c>
      <c r="K555" s="41" t="s">
        <v>164</v>
      </c>
      <c r="L555" s="41" t="s">
        <v>58</v>
      </c>
      <c r="M555" s="42" t="s">
        <v>2517</v>
      </c>
      <c r="N555" s="44" t="s">
        <v>21</v>
      </c>
      <c r="O555" s="44" t="s">
        <v>60</v>
      </c>
      <c r="P555" s="44"/>
      <c r="Q555" s="44"/>
      <c r="R555" s="45"/>
      <c r="S555" s="45" t="s">
        <v>367</v>
      </c>
      <c r="T555" s="44"/>
      <c r="U555" s="44"/>
      <c r="V555" s="45" t="str">
        <f t="array" ref="V555">IFERROR(INDEX(#REF!,MATCH($Q555,#REF!,0)),"")</f>
        <v/>
      </c>
      <c r="W555" s="45" t="str">
        <f t="array" ref="W555">IFERROR(INDEX(#REF!,MATCH($Q555,#REF!,0)),"")</f>
        <v/>
      </c>
      <c r="X555" s="46" t="str">
        <f t="array" ref="X555">IFERROR(INDEX(#REF!,MATCH($Q555,#REF!,0)),"")</f>
        <v/>
      </c>
      <c r="Y555" s="46" t="str">
        <f t="array" ref="Y555">IFERROR(INDEX(#REF!,MATCH($Q555,#REF!,0)),"")</f>
        <v/>
      </c>
      <c r="Z555" s="46" t="str">
        <f t="array" ref="Z555">IFERROR(INDEX(#REF!,MATCH($Q555,#REF!,0)),"")</f>
        <v/>
      </c>
      <c r="AA555" s="46" t="e">
        <f t="shared" si="13"/>
        <v>#VALUE!</v>
      </c>
      <c r="AB555" s="44"/>
      <c r="AC555" s="44"/>
    </row>
    <row r="556" spans="1:29" ht="15.75" hidden="1" customHeight="1">
      <c r="A556" s="47" t="s">
        <v>2775</v>
      </c>
      <c r="B556" s="47" t="s">
        <v>172</v>
      </c>
      <c r="C556" s="60" t="s">
        <v>369</v>
      </c>
      <c r="D556" s="49" t="s">
        <v>53</v>
      </c>
      <c r="E556" s="49">
        <v>1</v>
      </c>
      <c r="F556" s="50">
        <v>4200</v>
      </c>
      <c r="G556" s="51" t="s">
        <v>54</v>
      </c>
      <c r="H556" s="52">
        <v>46204</v>
      </c>
      <c r="I556" s="53" t="s">
        <v>55</v>
      </c>
      <c r="J556" s="53" t="s">
        <v>56</v>
      </c>
      <c r="K556" s="53" t="s">
        <v>164</v>
      </c>
      <c r="L556" s="53" t="s">
        <v>58</v>
      </c>
      <c r="M556" s="54" t="s">
        <v>109</v>
      </c>
      <c r="N556" s="56" t="s">
        <v>21</v>
      </c>
      <c r="O556" s="56" t="s">
        <v>60</v>
      </c>
      <c r="P556" s="56"/>
      <c r="Q556" s="56"/>
      <c r="R556" s="57" t="s">
        <v>228</v>
      </c>
      <c r="S556" s="57" t="s">
        <v>229</v>
      </c>
      <c r="T556" s="56"/>
      <c r="U556" s="56"/>
      <c r="V556" s="57" t="str">
        <f t="array" ref="V556">IFERROR(INDEX(#REF!,MATCH($Q556,#REF!,0)),"")</f>
        <v/>
      </c>
      <c r="W556" s="57" t="str">
        <f t="array" ref="W556">IFERROR(INDEX(#REF!,MATCH($Q556,#REF!,0)),"")</f>
        <v/>
      </c>
      <c r="X556" s="58" t="str">
        <f t="array" ref="X556">IFERROR(INDEX(#REF!,MATCH($Q556,#REF!,0)),"")</f>
        <v/>
      </c>
      <c r="Y556" s="58" t="str">
        <f t="array" ref="Y556">IFERROR(INDEX(#REF!,MATCH($Q556,#REF!,0)),"")</f>
        <v/>
      </c>
      <c r="Z556" s="58" t="str">
        <f t="array" ref="Z556">IFERROR(INDEX(#REF!,MATCH($Q556,#REF!,0)),"")</f>
        <v/>
      </c>
      <c r="AA556" s="58" t="e">
        <f t="shared" si="13"/>
        <v>#VALUE!</v>
      </c>
      <c r="AB556" s="56"/>
      <c r="AC556" s="56"/>
    </row>
    <row r="557" spans="1:29" ht="15.75" hidden="1" customHeight="1">
      <c r="A557" s="167"/>
      <c r="B557" s="167" t="s">
        <v>51</v>
      </c>
      <c r="C557" s="168" t="s">
        <v>940</v>
      </c>
      <c r="D557" s="176" t="s">
        <v>53</v>
      </c>
      <c r="E557" s="176">
        <v>2</v>
      </c>
      <c r="F557" s="177">
        <v>4092</v>
      </c>
      <c r="G557" s="178" t="s">
        <v>54</v>
      </c>
      <c r="H557" s="179">
        <v>46204</v>
      </c>
      <c r="I557" s="180" t="s">
        <v>101</v>
      </c>
      <c r="J557" s="180" t="s">
        <v>56</v>
      </c>
      <c r="K557" s="180" t="s">
        <v>858</v>
      </c>
      <c r="L557" s="180" t="s">
        <v>91</v>
      </c>
      <c r="M557" s="181" t="s">
        <v>2451</v>
      </c>
      <c r="N557" s="175" t="s">
        <v>884</v>
      </c>
      <c r="O557" s="44" t="s">
        <v>60</v>
      </c>
      <c r="P557" s="44"/>
      <c r="Q557" s="44"/>
      <c r="R557" s="45" t="str">
        <f t="array" ref="R557">IFERROR(INDEX('BANCO DE DADOS'!$C$3:$C1631,MATCH(C557,'BANCO DE DADOS'!$B$3:$B1631,0),0),"")</f>
        <v>CEIB - EQUIPAMENTO PARA TREINAMENTO</v>
      </c>
      <c r="S557" s="45" t="str">
        <f t="array" ref="S557">IFERROR(INDEX('BANCO DE DADOS'!$D$3:$D1631,MATCH(C557,'BANCO DE DADOS'!$B$3:$B1631,0),0),"")</f>
        <v>COMPRA DE EQUIPAMENTOS DE TREINAMENTO E SIMULAÇÃO</v>
      </c>
      <c r="T557" s="44"/>
      <c r="U557" s="44"/>
      <c r="V557" s="45" t="str">
        <f t="array" ref="V557">IFERROR(INDEX(#REF!,MATCH($Q557,#REF!,0)),"")</f>
        <v/>
      </c>
      <c r="W557" s="45" t="str">
        <f t="array" ref="W557">IFERROR(INDEX(#REF!,MATCH($Q557,#REF!,0)),"")</f>
        <v/>
      </c>
      <c r="X557" s="46" t="str">
        <f t="array" ref="X557">IFERROR(INDEX(#REF!,MATCH($Q557,#REF!,0)),"")</f>
        <v/>
      </c>
      <c r="Y557" s="46" t="str">
        <f t="array" ref="Y557">IFERROR(INDEX(#REF!,MATCH($Q557,#REF!,0)),"")</f>
        <v/>
      </c>
      <c r="Z557" s="46" t="str">
        <f t="array" ref="Z557">IFERROR(INDEX(#REF!,MATCH($Q557,#REF!,0)),"")</f>
        <v/>
      </c>
      <c r="AA557" s="46" t="e">
        <f t="shared" si="13"/>
        <v>#VALUE!</v>
      </c>
      <c r="AB557" s="44"/>
      <c r="AC557" s="44"/>
    </row>
    <row r="558" spans="1:29" ht="15.75" hidden="1" customHeight="1">
      <c r="A558" s="47" t="s">
        <v>2776</v>
      </c>
      <c r="B558" s="47" t="s">
        <v>156</v>
      </c>
      <c r="C558" s="60" t="s">
        <v>371</v>
      </c>
      <c r="D558" s="49" t="s">
        <v>53</v>
      </c>
      <c r="E558" s="49">
        <v>100</v>
      </c>
      <c r="F558" s="50">
        <v>4000</v>
      </c>
      <c r="G558" s="51" t="s">
        <v>54</v>
      </c>
      <c r="H558" s="52">
        <v>46204</v>
      </c>
      <c r="I558" s="53" t="s">
        <v>55</v>
      </c>
      <c r="J558" s="53" t="s">
        <v>56</v>
      </c>
      <c r="K558" s="53" t="s">
        <v>164</v>
      </c>
      <c r="L558" s="53" t="s">
        <v>58</v>
      </c>
      <c r="M558" s="54" t="s">
        <v>73</v>
      </c>
      <c r="N558" s="56" t="s">
        <v>21</v>
      </c>
      <c r="O558" s="56" t="s">
        <v>60</v>
      </c>
      <c r="P558" s="56"/>
      <c r="Q558" s="56"/>
      <c r="R558" s="57" t="s">
        <v>304</v>
      </c>
      <c r="S558" s="57" t="s">
        <v>305</v>
      </c>
      <c r="T558" s="56"/>
      <c r="U558" s="56"/>
      <c r="V558" s="57" t="str">
        <f t="array" ref="V558">IFERROR(INDEX(#REF!,MATCH($Q558,#REF!,0)),"")</f>
        <v/>
      </c>
      <c r="W558" s="57" t="str">
        <f t="array" ref="W558">IFERROR(INDEX(#REF!,MATCH($Q558,#REF!,0)),"")</f>
        <v/>
      </c>
      <c r="X558" s="58" t="str">
        <f t="array" ref="X558">IFERROR(INDEX(#REF!,MATCH($Q558,#REF!,0)),"")</f>
        <v/>
      </c>
      <c r="Y558" s="58" t="str">
        <f t="array" ref="Y558">IFERROR(INDEX(#REF!,MATCH($Q558,#REF!,0)),"")</f>
        <v/>
      </c>
      <c r="Z558" s="58" t="str">
        <f t="array" ref="Z558">IFERROR(INDEX(#REF!,MATCH($Q558,#REF!,0)),"")</f>
        <v/>
      </c>
      <c r="AA558" s="58" t="e">
        <f t="shared" si="13"/>
        <v>#VALUE!</v>
      </c>
      <c r="AB558" s="56"/>
      <c r="AC558" s="56"/>
    </row>
    <row r="559" spans="1:29" ht="15.75" hidden="1" customHeight="1">
      <c r="A559" s="35" t="s">
        <v>2777</v>
      </c>
      <c r="B559" s="35" t="s">
        <v>317</v>
      </c>
      <c r="C559" s="36" t="s">
        <v>238</v>
      </c>
      <c r="D559" s="37" t="s">
        <v>53</v>
      </c>
      <c r="E559" s="37">
        <v>10</v>
      </c>
      <c r="F559" s="38">
        <v>4000</v>
      </c>
      <c r="G559" s="39" t="s">
        <v>54</v>
      </c>
      <c r="H559" s="40">
        <v>46204</v>
      </c>
      <c r="I559" s="41" t="s">
        <v>55</v>
      </c>
      <c r="J559" s="41" t="s">
        <v>56</v>
      </c>
      <c r="K559" s="41" t="s">
        <v>164</v>
      </c>
      <c r="L559" s="41" t="s">
        <v>58</v>
      </c>
      <c r="M559" s="42" t="s">
        <v>109</v>
      </c>
      <c r="N559" s="44" t="s">
        <v>21</v>
      </c>
      <c r="O559" s="44" t="s">
        <v>60</v>
      </c>
      <c r="P559" s="44"/>
      <c r="Q559" s="44"/>
      <c r="R559" s="45"/>
      <c r="S559" s="45" t="s">
        <v>239</v>
      </c>
      <c r="T559" s="44"/>
      <c r="U559" s="44"/>
      <c r="V559" s="45" t="str">
        <f t="array" ref="V559">IFERROR(INDEX(#REF!,MATCH($Q559,#REF!,0)),"")</f>
        <v/>
      </c>
      <c r="W559" s="45" t="str">
        <f t="array" ref="W559">IFERROR(INDEX(#REF!,MATCH($Q559,#REF!,0)),"")</f>
        <v/>
      </c>
      <c r="X559" s="46" t="str">
        <f t="array" ref="X559">IFERROR(INDEX(#REF!,MATCH($Q559,#REF!,0)),"")</f>
        <v/>
      </c>
      <c r="Y559" s="46" t="str">
        <f t="array" ref="Y559">IFERROR(INDEX(#REF!,MATCH($Q559,#REF!,0)),"")</f>
        <v/>
      </c>
      <c r="Z559" s="46" t="str">
        <f t="array" ref="Z559">IFERROR(INDEX(#REF!,MATCH($Q559,#REF!,0)),"")</f>
        <v/>
      </c>
      <c r="AA559" s="46" t="e">
        <f t="shared" si="13"/>
        <v>#VALUE!</v>
      </c>
      <c r="AB559" s="44"/>
      <c r="AC559" s="44"/>
    </row>
    <row r="560" spans="1:29" ht="15.75" hidden="1" customHeight="1">
      <c r="A560" s="47" t="s">
        <v>133</v>
      </c>
      <c r="B560" s="47" t="s">
        <v>172</v>
      </c>
      <c r="C560" s="60" t="s">
        <v>374</v>
      </c>
      <c r="D560" s="49" t="s">
        <v>53</v>
      </c>
      <c r="E560" s="49">
        <v>1</v>
      </c>
      <c r="F560" s="50">
        <v>4000</v>
      </c>
      <c r="G560" s="51" t="s">
        <v>54</v>
      </c>
      <c r="H560" s="52">
        <v>46204</v>
      </c>
      <c r="I560" s="53" t="s">
        <v>55</v>
      </c>
      <c r="J560" s="53" t="s">
        <v>56</v>
      </c>
      <c r="K560" s="53" t="s">
        <v>164</v>
      </c>
      <c r="L560" s="53" t="s">
        <v>58</v>
      </c>
      <c r="M560" s="54" t="s">
        <v>148</v>
      </c>
      <c r="N560" s="56" t="s">
        <v>21</v>
      </c>
      <c r="O560" s="56" t="s">
        <v>60</v>
      </c>
      <c r="P560" s="56"/>
      <c r="Q560" s="56"/>
      <c r="R560" s="57" t="s">
        <v>375</v>
      </c>
      <c r="S560" s="57" t="s">
        <v>376</v>
      </c>
      <c r="T560" s="56"/>
      <c r="U560" s="56"/>
      <c r="V560" s="57" t="str">
        <f t="array" ref="V560">IFERROR(INDEX(#REF!,MATCH($Q560,#REF!,0)),"")</f>
        <v/>
      </c>
      <c r="W560" s="57" t="str">
        <f t="array" ref="W560">IFERROR(INDEX(#REF!,MATCH($Q560,#REF!,0)),"")</f>
        <v/>
      </c>
      <c r="X560" s="58" t="str">
        <f t="array" ref="X560">IFERROR(INDEX(#REF!,MATCH($Q560,#REF!,0)),"")</f>
        <v/>
      </c>
      <c r="Y560" s="58" t="str">
        <f t="array" ref="Y560">IFERROR(INDEX(#REF!,MATCH($Q560,#REF!,0)),"")</f>
        <v/>
      </c>
      <c r="Z560" s="58" t="str">
        <f t="array" ref="Z560">IFERROR(INDEX(#REF!,MATCH($Q560,#REF!,0)),"")</f>
        <v/>
      </c>
      <c r="AA560" s="58" t="e">
        <f t="shared" si="13"/>
        <v>#VALUE!</v>
      </c>
      <c r="AB560" s="56"/>
      <c r="AC560" s="56"/>
    </row>
    <row r="561" spans="1:29" ht="15.75" hidden="1" customHeight="1">
      <c r="A561" s="35" t="s">
        <v>2778</v>
      </c>
      <c r="B561" s="35" t="s">
        <v>254</v>
      </c>
      <c r="C561" s="36" t="s">
        <v>378</v>
      </c>
      <c r="D561" s="37" t="s">
        <v>53</v>
      </c>
      <c r="E561" s="37">
        <v>2</v>
      </c>
      <c r="F561" s="38">
        <v>4000</v>
      </c>
      <c r="G561" s="39" t="s">
        <v>54</v>
      </c>
      <c r="H561" s="40">
        <v>46204</v>
      </c>
      <c r="I561" s="41" t="s">
        <v>55</v>
      </c>
      <c r="J561" s="41" t="s">
        <v>56</v>
      </c>
      <c r="K561" s="41" t="s">
        <v>164</v>
      </c>
      <c r="L561" s="41" t="s">
        <v>58</v>
      </c>
      <c r="M561" s="42" t="s">
        <v>2534</v>
      </c>
      <c r="N561" s="44" t="s">
        <v>21</v>
      </c>
      <c r="O561" s="44" t="s">
        <v>60</v>
      </c>
      <c r="P561" s="44"/>
      <c r="Q561" s="44"/>
      <c r="R561" s="45" t="s">
        <v>228</v>
      </c>
      <c r="S561" s="45" t="s">
        <v>229</v>
      </c>
      <c r="T561" s="44"/>
      <c r="U561" s="44"/>
      <c r="V561" s="45" t="str">
        <f t="array" ref="V561">IFERROR(INDEX(#REF!,MATCH($Q561,#REF!,0)),"")</f>
        <v/>
      </c>
      <c r="W561" s="45" t="str">
        <f t="array" ref="W561">IFERROR(INDEX(#REF!,MATCH($Q561,#REF!,0)),"")</f>
        <v/>
      </c>
      <c r="X561" s="46" t="str">
        <f t="array" ref="X561">IFERROR(INDEX(#REF!,MATCH($Q561,#REF!,0)),"")</f>
        <v/>
      </c>
      <c r="Y561" s="46" t="str">
        <f t="array" ref="Y561">IFERROR(INDEX(#REF!,MATCH($Q561,#REF!,0)),"")</f>
        <v/>
      </c>
      <c r="Z561" s="46" t="str">
        <f t="array" ref="Z561">IFERROR(INDEX(#REF!,MATCH($Q561,#REF!,0)),"")</f>
        <v/>
      </c>
      <c r="AA561" s="46" t="e">
        <f t="shared" si="13"/>
        <v>#VALUE!</v>
      </c>
      <c r="AB561" s="44"/>
      <c r="AC561" s="44"/>
    </row>
    <row r="562" spans="1:29" ht="15.75" hidden="1" customHeight="1">
      <c r="A562" s="47" t="s">
        <v>61</v>
      </c>
      <c r="B562" s="47" t="s">
        <v>317</v>
      </c>
      <c r="C562" s="60" t="s">
        <v>380</v>
      </c>
      <c r="D562" s="49" t="s">
        <v>53</v>
      </c>
      <c r="E562" s="49">
        <v>2</v>
      </c>
      <c r="F562" s="50">
        <v>4000</v>
      </c>
      <c r="G562" s="51" t="s">
        <v>54</v>
      </c>
      <c r="H562" s="52">
        <v>46204</v>
      </c>
      <c r="I562" s="53" t="s">
        <v>55</v>
      </c>
      <c r="J562" s="53" t="s">
        <v>56</v>
      </c>
      <c r="K562" s="53" t="s">
        <v>164</v>
      </c>
      <c r="L562" s="53" t="s">
        <v>91</v>
      </c>
      <c r="M562" s="54" t="s">
        <v>2534</v>
      </c>
      <c r="N562" s="56" t="s">
        <v>21</v>
      </c>
      <c r="O562" s="56" t="s">
        <v>60</v>
      </c>
      <c r="P562" s="56"/>
      <c r="Q562" s="56"/>
      <c r="R562" s="57"/>
      <c r="S562" s="57" t="s">
        <v>381</v>
      </c>
      <c r="T562" s="56"/>
      <c r="U562" s="56"/>
      <c r="V562" s="57" t="str">
        <f t="array" ref="V562">IFERROR(INDEX(#REF!,MATCH($Q562,#REF!,0)),"")</f>
        <v/>
      </c>
      <c r="W562" s="57" t="str">
        <f t="array" ref="W562">IFERROR(INDEX(#REF!,MATCH($Q562,#REF!,0)),"")</f>
        <v/>
      </c>
      <c r="X562" s="58" t="str">
        <f t="array" ref="X562">IFERROR(INDEX(#REF!,MATCH($Q562,#REF!,0)),"")</f>
        <v/>
      </c>
      <c r="Y562" s="58" t="str">
        <f t="array" ref="Y562">IFERROR(INDEX(#REF!,MATCH($Q562,#REF!,0)),"")</f>
        <v/>
      </c>
      <c r="Z562" s="58" t="str">
        <f t="array" ref="Z562">IFERROR(INDEX(#REF!,MATCH($Q562,#REF!,0)),"")</f>
        <v/>
      </c>
      <c r="AA562" s="58" t="e">
        <f t="shared" si="13"/>
        <v>#VALUE!</v>
      </c>
      <c r="AB562" s="56"/>
      <c r="AC562" s="56"/>
    </row>
    <row r="563" spans="1:29" ht="15.75" hidden="1" customHeight="1">
      <c r="A563" s="35" t="s">
        <v>332</v>
      </c>
      <c r="B563" s="35" t="s">
        <v>1049</v>
      </c>
      <c r="C563" s="36" t="s">
        <v>1896</v>
      </c>
      <c r="D563" s="37" t="s">
        <v>53</v>
      </c>
      <c r="E563" s="37">
        <v>50</v>
      </c>
      <c r="F563" s="38">
        <v>4000</v>
      </c>
      <c r="G563" s="39" t="s">
        <v>54</v>
      </c>
      <c r="H563" s="40">
        <v>46204</v>
      </c>
      <c r="I563" s="41" t="s">
        <v>55</v>
      </c>
      <c r="J563" s="41" t="s">
        <v>56</v>
      </c>
      <c r="K563" s="41" t="s">
        <v>164</v>
      </c>
      <c r="L563" s="41" t="s">
        <v>58</v>
      </c>
      <c r="M563" s="42" t="s">
        <v>2498</v>
      </c>
      <c r="N563" s="44" t="s">
        <v>951</v>
      </c>
      <c r="O563" s="44" t="s">
        <v>60</v>
      </c>
      <c r="P563" s="44"/>
      <c r="Q563" s="44"/>
      <c r="R563" s="45" t="s">
        <v>165</v>
      </c>
      <c r="S563" s="45" t="s">
        <v>505</v>
      </c>
      <c r="T563" s="44"/>
      <c r="U563" s="44"/>
      <c r="V563" s="45" t="str">
        <f t="array" ref="V563">IFERROR(INDEX(#REF!,MATCH($Q563,#REF!,0)),"")</f>
        <v/>
      </c>
      <c r="W563" s="45" t="str">
        <f t="array" ref="W563">IFERROR(INDEX(#REF!,MATCH($Q563,#REF!,0)),"")</f>
        <v/>
      </c>
      <c r="X563" s="46" t="str">
        <f t="array" ref="X563">IFERROR(INDEX(#REF!,MATCH($Q563,#REF!,0)),"")</f>
        <v/>
      </c>
      <c r="Y563" s="46" t="str">
        <f t="array" ref="Y563">IFERROR(INDEX(#REF!,MATCH($Q563,#REF!,0)),"")</f>
        <v/>
      </c>
      <c r="Z563" s="46" t="str">
        <f t="array" ref="Z563">IFERROR(INDEX(#REF!,MATCH($Q563,#REF!,0)),"")</f>
        <v/>
      </c>
      <c r="AA563" s="46" t="e">
        <f t="shared" si="13"/>
        <v>#VALUE!</v>
      </c>
      <c r="AB563" s="44"/>
      <c r="AC563" s="44"/>
    </row>
    <row r="564" spans="1:29" ht="15.75" hidden="1" customHeight="1">
      <c r="A564" s="47" t="s">
        <v>526</v>
      </c>
      <c r="B564" s="47" t="s">
        <v>1049</v>
      </c>
      <c r="C564" s="60" t="s">
        <v>1898</v>
      </c>
      <c r="D564" s="49" t="s">
        <v>1899</v>
      </c>
      <c r="E564" s="49">
        <v>400</v>
      </c>
      <c r="F564" s="50">
        <v>4000</v>
      </c>
      <c r="G564" s="51" t="s">
        <v>54</v>
      </c>
      <c r="H564" s="52">
        <v>46204</v>
      </c>
      <c r="I564" s="53" t="s">
        <v>55</v>
      </c>
      <c r="J564" s="53" t="s">
        <v>56</v>
      </c>
      <c r="K564" s="53" t="s">
        <v>164</v>
      </c>
      <c r="L564" s="53" t="s">
        <v>58</v>
      </c>
      <c r="M564" s="54" t="s">
        <v>109</v>
      </c>
      <c r="N564" s="56" t="s">
        <v>951</v>
      </c>
      <c r="O564" s="56" t="s">
        <v>60</v>
      </c>
      <c r="P564" s="56"/>
      <c r="Q564" s="56"/>
      <c r="R564" s="57" t="s">
        <v>729</v>
      </c>
      <c r="S564" s="57" t="s">
        <v>730</v>
      </c>
      <c r="T564" s="56"/>
      <c r="U564" s="56"/>
      <c r="V564" s="57" t="str">
        <f t="array" ref="V564">IFERROR(INDEX(#REF!,MATCH($Q564,#REF!,0)),"")</f>
        <v/>
      </c>
      <c r="W564" s="57" t="str">
        <f t="array" ref="W564">IFERROR(INDEX(#REF!,MATCH($Q564,#REF!,0)),"")</f>
        <v/>
      </c>
      <c r="X564" s="58" t="str">
        <f t="array" ref="X564">IFERROR(INDEX(#REF!,MATCH($Q564,#REF!,0)),"")</f>
        <v/>
      </c>
      <c r="Y564" s="58" t="str">
        <f t="array" ref="Y564">IFERROR(INDEX(#REF!,MATCH($Q564,#REF!,0)),"")</f>
        <v/>
      </c>
      <c r="Z564" s="58" t="str">
        <f t="array" ref="Z564">IFERROR(INDEX(#REF!,MATCH($Q564,#REF!,0)),"")</f>
        <v/>
      </c>
      <c r="AA564" s="58" t="e">
        <f t="shared" si="13"/>
        <v>#VALUE!</v>
      </c>
      <c r="AB564" s="56"/>
      <c r="AC564" s="56"/>
    </row>
    <row r="565" spans="1:29" ht="15.75" hidden="1" customHeight="1">
      <c r="A565" s="35" t="s">
        <v>527</v>
      </c>
      <c r="B565" s="35" t="s">
        <v>1049</v>
      </c>
      <c r="C565" s="36" t="s">
        <v>1901</v>
      </c>
      <c r="D565" s="37" t="s">
        <v>1899</v>
      </c>
      <c r="E565" s="37">
        <v>400</v>
      </c>
      <c r="F565" s="38">
        <v>4000</v>
      </c>
      <c r="G565" s="39" t="s">
        <v>54</v>
      </c>
      <c r="H565" s="40">
        <v>46204</v>
      </c>
      <c r="I565" s="41" t="s">
        <v>55</v>
      </c>
      <c r="J565" s="41" t="s">
        <v>56</v>
      </c>
      <c r="K565" s="41" t="s">
        <v>164</v>
      </c>
      <c r="L565" s="41" t="s">
        <v>58</v>
      </c>
      <c r="M565" s="42" t="s">
        <v>109</v>
      </c>
      <c r="N565" s="44" t="s">
        <v>951</v>
      </c>
      <c r="O565" s="44" t="s">
        <v>60</v>
      </c>
      <c r="P565" s="44"/>
      <c r="Q565" s="44"/>
      <c r="R565" s="45" t="s">
        <v>729</v>
      </c>
      <c r="S565" s="45" t="s">
        <v>730</v>
      </c>
      <c r="T565" s="44"/>
      <c r="U565" s="44"/>
      <c r="V565" s="45" t="str">
        <f t="array" ref="V565">IFERROR(INDEX(#REF!,MATCH($Q565,#REF!,0)),"")</f>
        <v/>
      </c>
      <c r="W565" s="45" t="str">
        <f t="array" ref="W565">IFERROR(INDEX(#REF!,MATCH($Q565,#REF!,0)),"")</f>
        <v/>
      </c>
      <c r="X565" s="46" t="str">
        <f t="array" ref="X565">IFERROR(INDEX(#REF!,MATCH($Q565,#REF!,0)),"")</f>
        <v/>
      </c>
      <c r="Y565" s="46" t="str">
        <f t="array" ref="Y565">IFERROR(INDEX(#REF!,MATCH($Q565,#REF!,0)),"")</f>
        <v/>
      </c>
      <c r="Z565" s="46" t="str">
        <f t="array" ref="Z565">IFERROR(INDEX(#REF!,MATCH($Q565,#REF!,0)),"")</f>
        <v/>
      </c>
      <c r="AA565" s="46" t="e">
        <f t="shared" si="13"/>
        <v>#VALUE!</v>
      </c>
      <c r="AB565" s="44"/>
      <c r="AC565" s="44"/>
    </row>
    <row r="566" spans="1:29" ht="15.75" customHeight="1">
      <c r="A566" s="47"/>
      <c r="B566" s="47" t="s">
        <v>2693</v>
      </c>
      <c r="C566" s="60"/>
      <c r="D566" s="49"/>
      <c r="E566" s="49"/>
      <c r="F566" s="50">
        <v>184738</v>
      </c>
      <c r="G566" s="51"/>
      <c r="H566" s="52"/>
      <c r="I566" s="53"/>
      <c r="J566" s="53"/>
      <c r="K566" s="53"/>
      <c r="L566" s="53"/>
      <c r="M566" s="54"/>
      <c r="N566" s="56" t="s">
        <v>884</v>
      </c>
      <c r="O566" s="56" t="s">
        <v>2767</v>
      </c>
      <c r="P566" s="56"/>
      <c r="Q566" s="56"/>
      <c r="R566" s="57"/>
      <c r="S566" s="57" t="s">
        <v>288</v>
      </c>
      <c r="T566" s="56"/>
      <c r="U566" s="56"/>
      <c r="V566" s="57" t="str">
        <f t="array" ref="V566">IFERROR(INDEX(#REF!,MATCH($Q566,#REF!,0)),"")</f>
        <v/>
      </c>
      <c r="W566" s="57" t="str">
        <f t="array" ref="W566">IFERROR(INDEX(#REF!,MATCH($Q566,#REF!,0)),"")</f>
        <v/>
      </c>
      <c r="X566" s="58" t="str">
        <f t="array" ref="X566">IFERROR(INDEX(#REF!,MATCH($Q566,#REF!,0)),"")</f>
        <v/>
      </c>
      <c r="Y566" s="58" t="str">
        <f t="array" ref="Y566">IFERROR(INDEX(#REF!,MATCH($Q566,#REF!,0)),"")</f>
        <v/>
      </c>
      <c r="Z566" s="58" t="str">
        <f t="array" ref="Z566">IFERROR(INDEX(#REF!,MATCH($Q566,#REF!,0)),"")</f>
        <v/>
      </c>
      <c r="AA566" s="58" t="e">
        <f t="shared" si="13"/>
        <v>#VALUE!</v>
      </c>
      <c r="AB566" s="56"/>
      <c r="AC566" s="56"/>
    </row>
    <row r="567" spans="1:29" ht="15.75" customHeight="1">
      <c r="A567" s="35"/>
      <c r="B567" s="35" t="s">
        <v>2693</v>
      </c>
      <c r="C567" s="36"/>
      <c r="D567" s="37"/>
      <c r="E567" s="37"/>
      <c r="F567" s="38">
        <v>5000</v>
      </c>
      <c r="G567" s="39"/>
      <c r="H567" s="40"/>
      <c r="I567" s="41"/>
      <c r="J567" s="41"/>
      <c r="K567" s="41"/>
      <c r="L567" s="41"/>
      <c r="M567" s="42"/>
      <c r="N567" s="44" t="s">
        <v>951</v>
      </c>
      <c r="O567" s="44" t="s">
        <v>2767</v>
      </c>
      <c r="P567" s="44"/>
      <c r="Q567" s="44"/>
      <c r="R567" s="45"/>
      <c r="S567" s="45" t="s">
        <v>1620</v>
      </c>
      <c r="T567" s="44"/>
      <c r="U567" s="44"/>
      <c r="V567" s="45" t="str">
        <f t="array" ref="V567">IFERROR(INDEX(#REF!,MATCH($Q567,#REF!,0)),"")</f>
        <v/>
      </c>
      <c r="W567" s="45" t="str">
        <f t="array" ref="W567">IFERROR(INDEX(#REF!,MATCH($Q567,#REF!,0)),"")</f>
        <v/>
      </c>
      <c r="X567" s="46" t="str">
        <f t="array" ref="X567">IFERROR(INDEX(#REF!,MATCH($Q567,#REF!,0)),"")</f>
        <v/>
      </c>
      <c r="Y567" s="46" t="str">
        <f t="array" ref="Y567">IFERROR(INDEX(#REF!,MATCH($Q567,#REF!,0)),"")</f>
        <v/>
      </c>
      <c r="Z567" s="46" t="str">
        <f t="array" ref="Z567">IFERROR(INDEX(#REF!,MATCH($Q567,#REF!,0)),"")</f>
        <v/>
      </c>
      <c r="AA567" s="46" t="e">
        <f t="shared" si="13"/>
        <v>#VALUE!</v>
      </c>
      <c r="AB567" s="44"/>
      <c r="AC567" s="44"/>
    </row>
    <row r="568" spans="1:29" ht="15.75" hidden="1" customHeight="1">
      <c r="A568" s="47" t="s">
        <v>1527</v>
      </c>
      <c r="B568" s="47" t="s">
        <v>317</v>
      </c>
      <c r="C568" s="60" t="s">
        <v>374</v>
      </c>
      <c r="D568" s="49" t="s">
        <v>53</v>
      </c>
      <c r="E568" s="49">
        <v>1</v>
      </c>
      <c r="F568" s="50">
        <v>4000</v>
      </c>
      <c r="G568" s="51" t="s">
        <v>54</v>
      </c>
      <c r="H568" s="52">
        <v>46204</v>
      </c>
      <c r="I568" s="53" t="s">
        <v>55</v>
      </c>
      <c r="J568" s="53" t="s">
        <v>56</v>
      </c>
      <c r="K568" s="53" t="s">
        <v>164</v>
      </c>
      <c r="L568" s="53" t="s">
        <v>58</v>
      </c>
      <c r="M568" s="54" t="s">
        <v>2486</v>
      </c>
      <c r="N568" s="56" t="s">
        <v>951</v>
      </c>
      <c r="O568" s="56" t="s">
        <v>60</v>
      </c>
      <c r="P568" s="56"/>
      <c r="Q568" s="56"/>
      <c r="R568" s="57" t="s">
        <v>375</v>
      </c>
      <c r="S568" s="57" t="s">
        <v>376</v>
      </c>
      <c r="T568" s="56"/>
      <c r="U568" s="56"/>
      <c r="V568" s="57" t="str">
        <f t="array" ref="V568">IFERROR(INDEX(#REF!,MATCH($Q568,#REF!,0)),"")</f>
        <v/>
      </c>
      <c r="W568" s="57" t="str">
        <f t="array" ref="W568">IFERROR(INDEX(#REF!,MATCH($Q568,#REF!,0)),"")</f>
        <v/>
      </c>
      <c r="X568" s="58" t="str">
        <f t="array" ref="X568">IFERROR(INDEX(#REF!,MATCH($Q568,#REF!,0)),"")</f>
        <v/>
      </c>
      <c r="Y568" s="58" t="str">
        <f t="array" ref="Y568">IFERROR(INDEX(#REF!,MATCH($Q568,#REF!,0)),"")</f>
        <v/>
      </c>
      <c r="Z568" s="58" t="str">
        <f t="array" ref="Z568">IFERROR(INDEX(#REF!,MATCH($Q568,#REF!,0)),"")</f>
        <v/>
      </c>
      <c r="AA568" s="58" t="e">
        <f t="shared" si="13"/>
        <v>#VALUE!</v>
      </c>
      <c r="AB568" s="56"/>
      <c r="AC568" s="56"/>
    </row>
    <row r="569" spans="1:29" ht="15.75" customHeight="1">
      <c r="A569" s="35"/>
      <c r="B569" s="35" t="s">
        <v>2693</v>
      </c>
      <c r="C569" s="36"/>
      <c r="D569" s="37"/>
      <c r="E569" s="37"/>
      <c r="F569" s="38">
        <v>100230</v>
      </c>
      <c r="G569" s="39"/>
      <c r="H569" s="40"/>
      <c r="I569" s="41"/>
      <c r="J569" s="41"/>
      <c r="K569" s="41"/>
      <c r="L569" s="41"/>
      <c r="M569" s="42"/>
      <c r="N569" s="44" t="s">
        <v>21</v>
      </c>
      <c r="O569" s="44" t="s">
        <v>2767</v>
      </c>
      <c r="P569" s="44"/>
      <c r="Q569" s="44"/>
      <c r="R569" s="45"/>
      <c r="S569" s="45" t="s">
        <v>281</v>
      </c>
      <c r="T569" s="44"/>
      <c r="U569" s="44"/>
      <c r="V569" s="45" t="str">
        <f t="array" ref="V569">IFERROR(INDEX(#REF!,MATCH($Q569,#REF!,0)),"")</f>
        <v/>
      </c>
      <c r="W569" s="45" t="str">
        <f t="array" ref="W569">IFERROR(INDEX(#REF!,MATCH($Q569,#REF!,0)),"")</f>
        <v/>
      </c>
      <c r="X569" s="46" t="str">
        <f t="array" ref="X569">IFERROR(INDEX(#REF!,MATCH($Q569,#REF!,0)),"")</f>
        <v/>
      </c>
      <c r="Y569" s="46" t="str">
        <f t="array" ref="Y569">IFERROR(INDEX(#REF!,MATCH($Q569,#REF!,0)),"")</f>
        <v/>
      </c>
      <c r="Z569" s="46" t="str">
        <f t="array" ref="Z569">IFERROR(INDEX(#REF!,MATCH($Q569,#REF!,0)),"")</f>
        <v/>
      </c>
      <c r="AA569" s="46" t="e">
        <f t="shared" si="13"/>
        <v>#VALUE!</v>
      </c>
      <c r="AB569" s="44"/>
      <c r="AC569" s="44"/>
    </row>
    <row r="570" spans="1:29" ht="15.75" hidden="1" customHeight="1">
      <c r="A570" s="47"/>
      <c r="B570" s="47" t="s">
        <v>51</v>
      </c>
      <c r="C570" s="60" t="s">
        <v>1216</v>
      </c>
      <c r="D570" s="49" t="s">
        <v>583</v>
      </c>
      <c r="E570" s="49">
        <v>4</v>
      </c>
      <c r="F570" s="50">
        <v>4000</v>
      </c>
      <c r="G570" s="51" t="s">
        <v>54</v>
      </c>
      <c r="H570" s="52">
        <v>46204</v>
      </c>
      <c r="I570" s="53" t="s">
        <v>55</v>
      </c>
      <c r="J570" s="53" t="s">
        <v>56</v>
      </c>
      <c r="K570" s="53" t="s">
        <v>164</v>
      </c>
      <c r="L570" s="53" t="s">
        <v>91</v>
      </c>
      <c r="M570" s="54" t="s">
        <v>73</v>
      </c>
      <c r="N570" s="56" t="s">
        <v>884</v>
      </c>
      <c r="O570" s="56" t="s">
        <v>60</v>
      </c>
      <c r="P570" s="56"/>
      <c r="Q570" s="56"/>
      <c r="R570" s="57"/>
      <c r="S570" s="57" t="s">
        <v>1217</v>
      </c>
      <c r="T570" s="56"/>
      <c r="U570" s="56"/>
      <c r="V570" s="57" t="str">
        <f t="array" ref="V570">IFERROR(INDEX(#REF!,MATCH($Q570,#REF!,0)),"")</f>
        <v/>
      </c>
      <c r="W570" s="57" t="str">
        <f t="array" ref="W570">IFERROR(INDEX(#REF!,MATCH($Q570,#REF!,0)),"")</f>
        <v/>
      </c>
      <c r="X570" s="58" t="str">
        <f t="array" ref="X570">IFERROR(INDEX(#REF!,MATCH($Q570,#REF!,0)),"")</f>
        <v/>
      </c>
      <c r="Y570" s="58" t="str">
        <f t="array" ref="Y570">IFERROR(INDEX(#REF!,MATCH($Q570,#REF!,0)),"")</f>
        <v/>
      </c>
      <c r="Z570" s="58" t="str">
        <f t="array" ref="Z570">IFERROR(INDEX(#REF!,MATCH($Q570,#REF!,0)),"")</f>
        <v/>
      </c>
      <c r="AA570" s="58" t="e">
        <f t="shared" si="13"/>
        <v>#VALUE!</v>
      </c>
      <c r="AB570" s="56"/>
      <c r="AC570" s="56"/>
    </row>
    <row r="571" spans="1:29" ht="15.75" hidden="1" customHeight="1">
      <c r="A571" s="35"/>
      <c r="B571" s="35" t="s">
        <v>51</v>
      </c>
      <c r="C571" s="36" t="s">
        <v>1219</v>
      </c>
      <c r="D571" s="37" t="s">
        <v>53</v>
      </c>
      <c r="E571" s="37">
        <v>1</v>
      </c>
      <c r="F571" s="38">
        <v>4000</v>
      </c>
      <c r="G571" s="39" t="s">
        <v>54</v>
      </c>
      <c r="H571" s="40">
        <v>46204</v>
      </c>
      <c r="I571" s="41" t="s">
        <v>55</v>
      </c>
      <c r="J571" s="41" t="s">
        <v>56</v>
      </c>
      <c r="K571" s="41" t="s">
        <v>164</v>
      </c>
      <c r="L571" s="41" t="s">
        <v>91</v>
      </c>
      <c r="M571" s="42" t="s">
        <v>148</v>
      </c>
      <c r="N571" s="44" t="s">
        <v>884</v>
      </c>
      <c r="O571" s="44" t="s">
        <v>60</v>
      </c>
      <c r="P571" s="44"/>
      <c r="Q571" s="44"/>
      <c r="R571" s="45">
        <f t="array" ref="R571">IFERROR(INDEX('BANCO DE DADOS'!$C$3:$C1631,MATCH(C571,'BANCO DE DADOS'!$B$3:$B1631,0),0),"")</f>
        <v>0</v>
      </c>
      <c r="S571" s="45" t="s">
        <v>416</v>
      </c>
      <c r="T571" s="44"/>
      <c r="U571" s="44"/>
      <c r="V571" s="45" t="str">
        <f t="array" ref="V571">IFERROR(INDEX(#REF!,MATCH($Q571,#REF!,0)),"")</f>
        <v/>
      </c>
      <c r="W571" s="45" t="str">
        <f t="array" ref="W571">IFERROR(INDEX(#REF!,MATCH($Q571,#REF!,0)),"")</f>
        <v/>
      </c>
      <c r="X571" s="46" t="str">
        <f t="array" ref="X571">IFERROR(INDEX(#REF!,MATCH($Q571,#REF!,0)),"")</f>
        <v/>
      </c>
      <c r="Y571" s="46" t="str">
        <f t="array" ref="Y571">IFERROR(INDEX(#REF!,MATCH($Q571,#REF!,0)),"")</f>
        <v/>
      </c>
      <c r="Z571" s="46" t="str">
        <f t="array" ref="Z571">IFERROR(INDEX(#REF!,MATCH($Q571,#REF!,0)),"")</f>
        <v/>
      </c>
      <c r="AA571" s="46" t="e">
        <f t="shared" si="13"/>
        <v>#VALUE!</v>
      </c>
      <c r="AB571" s="44"/>
      <c r="AC571" s="44"/>
    </row>
    <row r="572" spans="1:29" ht="15.75" hidden="1" customHeight="1">
      <c r="A572" s="47" t="s">
        <v>2779</v>
      </c>
      <c r="B572" s="47" t="s">
        <v>156</v>
      </c>
      <c r="C572" s="60" t="s">
        <v>383</v>
      </c>
      <c r="D572" s="49" t="s">
        <v>384</v>
      </c>
      <c r="E572" s="49">
        <v>5</v>
      </c>
      <c r="F572" s="50">
        <v>3990</v>
      </c>
      <c r="G572" s="51" t="s">
        <v>54</v>
      </c>
      <c r="H572" s="52">
        <v>46204</v>
      </c>
      <c r="I572" s="53" t="s">
        <v>55</v>
      </c>
      <c r="J572" s="53" t="s">
        <v>56</v>
      </c>
      <c r="K572" s="53" t="s">
        <v>164</v>
      </c>
      <c r="L572" s="53" t="s">
        <v>58</v>
      </c>
      <c r="M572" s="54" t="s">
        <v>2498</v>
      </c>
      <c r="N572" s="56" t="s">
        <v>21</v>
      </c>
      <c r="O572" s="56" t="s">
        <v>60</v>
      </c>
      <c r="P572" s="56"/>
      <c r="Q572" s="56"/>
      <c r="R572" s="57" t="str">
        <f t="array" ref="R572">IFERROR(INDEX('BANCO DE DADOS'!$C$3:$C1631,MATCH(C572,'BANCO DE DADOS'!$B$3:$B1631,0),0),"")</f>
        <v>FISIOTERAPIA</v>
      </c>
      <c r="S572" s="57" t="s">
        <v>385</v>
      </c>
      <c r="T572" s="56"/>
      <c r="U572" s="56"/>
      <c r="V572" s="57" t="str">
        <f t="array" ref="V572">IFERROR(INDEX(#REF!,MATCH($Q572,#REF!,0)),"")</f>
        <v/>
      </c>
      <c r="W572" s="57" t="str">
        <f t="array" ref="W572">IFERROR(INDEX(#REF!,MATCH($Q572,#REF!,0)),"")</f>
        <v/>
      </c>
      <c r="X572" s="58" t="str">
        <f t="array" ref="X572">IFERROR(INDEX(#REF!,MATCH($Q572,#REF!,0)),"")</f>
        <v/>
      </c>
      <c r="Y572" s="58" t="str">
        <f t="array" ref="Y572">IFERROR(INDEX(#REF!,MATCH($Q572,#REF!,0)),"")</f>
        <v/>
      </c>
      <c r="Z572" s="58" t="str">
        <f t="array" ref="Z572">IFERROR(INDEX(#REF!,MATCH($Q572,#REF!,0)),"")</f>
        <v/>
      </c>
      <c r="AA572" s="58" t="e">
        <f t="shared" si="13"/>
        <v>#VALUE!</v>
      </c>
      <c r="AB572" s="56"/>
      <c r="AC572" s="56"/>
    </row>
    <row r="573" spans="1:29" ht="15.75" hidden="1" customHeight="1">
      <c r="A573" s="35"/>
      <c r="B573" s="35" t="s">
        <v>51</v>
      </c>
      <c r="C573" s="36" t="s">
        <v>1221</v>
      </c>
      <c r="D573" s="37" t="s">
        <v>53</v>
      </c>
      <c r="E573" s="37">
        <v>15</v>
      </c>
      <c r="F573" s="38">
        <v>3960</v>
      </c>
      <c r="G573" s="39" t="s">
        <v>54</v>
      </c>
      <c r="H573" s="40">
        <v>46174</v>
      </c>
      <c r="I573" s="41" t="s">
        <v>55</v>
      </c>
      <c r="J573" s="41" t="s">
        <v>56</v>
      </c>
      <c r="K573" s="41" t="s">
        <v>164</v>
      </c>
      <c r="L573" s="41" t="s">
        <v>91</v>
      </c>
      <c r="M573" s="42" t="s">
        <v>109</v>
      </c>
      <c r="N573" s="44" t="s">
        <v>884</v>
      </c>
      <c r="O573" s="44" t="s">
        <v>60</v>
      </c>
      <c r="P573" s="44"/>
      <c r="Q573" s="44"/>
      <c r="R573" s="45" t="s">
        <v>158</v>
      </c>
      <c r="S573" s="45" t="s">
        <v>1222</v>
      </c>
      <c r="T573" s="44"/>
      <c r="U573" s="44"/>
      <c r="V573" s="45" t="str">
        <f t="array" ref="V573">IFERROR(INDEX(#REF!,MATCH($Q573,#REF!,0)),"")</f>
        <v/>
      </c>
      <c r="W573" s="45" t="str">
        <f t="array" ref="W573">IFERROR(INDEX(#REF!,MATCH($Q573,#REF!,0)),"")</f>
        <v/>
      </c>
      <c r="X573" s="46" t="str">
        <f t="array" ref="X573">IFERROR(INDEX(#REF!,MATCH($Q573,#REF!,0)),"")</f>
        <v/>
      </c>
      <c r="Y573" s="46" t="str">
        <f t="array" ref="Y573">IFERROR(INDEX(#REF!,MATCH($Q573,#REF!,0)),"")</f>
        <v/>
      </c>
      <c r="Z573" s="46" t="str">
        <f t="array" ref="Z573">IFERROR(INDEX(#REF!,MATCH($Q573,#REF!,0)),"")</f>
        <v/>
      </c>
      <c r="AA573" s="46" t="e">
        <f t="shared" si="13"/>
        <v>#VALUE!</v>
      </c>
      <c r="AB573" s="44"/>
      <c r="AC573" s="44"/>
    </row>
    <row r="574" spans="1:29" ht="15.75" hidden="1" customHeight="1">
      <c r="A574" s="47" t="s">
        <v>763</v>
      </c>
      <c r="B574" s="47" t="s">
        <v>1049</v>
      </c>
      <c r="C574" s="60" t="s">
        <v>1903</v>
      </c>
      <c r="D574" s="49" t="s">
        <v>53</v>
      </c>
      <c r="E574" s="49">
        <v>20</v>
      </c>
      <c r="F574" s="50">
        <v>3940</v>
      </c>
      <c r="G574" s="51" t="s">
        <v>54</v>
      </c>
      <c r="H574" s="52">
        <v>46174</v>
      </c>
      <c r="I574" s="53" t="s">
        <v>55</v>
      </c>
      <c r="J574" s="53" t="s">
        <v>56</v>
      </c>
      <c r="K574" s="53" t="s">
        <v>164</v>
      </c>
      <c r="L574" s="53" t="s">
        <v>58</v>
      </c>
      <c r="M574" s="54" t="s">
        <v>2486</v>
      </c>
      <c r="N574" s="56" t="s">
        <v>951</v>
      </c>
      <c r="O574" s="56" t="s">
        <v>60</v>
      </c>
      <c r="P574" s="56"/>
      <c r="Q574" s="56"/>
      <c r="R574" s="57" t="s">
        <v>158</v>
      </c>
      <c r="S574" s="57" t="s">
        <v>1222</v>
      </c>
      <c r="T574" s="56"/>
      <c r="U574" s="56"/>
      <c r="V574" s="57" t="str">
        <f t="array" ref="V574">IFERROR(INDEX(#REF!,MATCH($Q574,#REF!,0)),"")</f>
        <v/>
      </c>
      <c r="W574" s="57" t="str">
        <f t="array" ref="W574">IFERROR(INDEX(#REF!,MATCH($Q574,#REF!,0)),"")</f>
        <v/>
      </c>
      <c r="X574" s="58" t="str">
        <f t="array" ref="X574">IFERROR(INDEX(#REF!,MATCH($Q574,#REF!,0)),"")</f>
        <v/>
      </c>
      <c r="Y574" s="58" t="str">
        <f t="array" ref="Y574">IFERROR(INDEX(#REF!,MATCH($Q574,#REF!,0)),"")</f>
        <v/>
      </c>
      <c r="Z574" s="58" t="str">
        <f t="array" ref="Z574">IFERROR(INDEX(#REF!,MATCH($Q574,#REF!,0)),"")</f>
        <v/>
      </c>
      <c r="AA574" s="58" t="e">
        <f t="shared" si="13"/>
        <v>#VALUE!</v>
      </c>
      <c r="AB574" s="56"/>
      <c r="AC574" s="56"/>
    </row>
    <row r="575" spans="1:29" ht="15.75" hidden="1" customHeight="1">
      <c r="A575" s="35" t="s">
        <v>636</v>
      </c>
      <c r="B575" s="35" t="s">
        <v>1049</v>
      </c>
      <c r="C575" s="36" t="s">
        <v>1905</v>
      </c>
      <c r="D575" s="37" t="s">
        <v>53</v>
      </c>
      <c r="E575" s="37">
        <v>1000</v>
      </c>
      <c r="F575" s="38">
        <v>3900</v>
      </c>
      <c r="G575" s="39" t="s">
        <v>54</v>
      </c>
      <c r="H575" s="40">
        <v>46174</v>
      </c>
      <c r="I575" s="41" t="s">
        <v>55</v>
      </c>
      <c r="J575" s="41" t="s">
        <v>56</v>
      </c>
      <c r="K575" s="41" t="s">
        <v>164</v>
      </c>
      <c r="L575" s="41" t="s">
        <v>58</v>
      </c>
      <c r="M575" s="42" t="s">
        <v>109</v>
      </c>
      <c r="N575" s="44" t="s">
        <v>951</v>
      </c>
      <c r="O575" s="44" t="s">
        <v>60</v>
      </c>
      <c r="P575" s="44"/>
      <c r="Q575" s="44"/>
      <c r="R575" s="45" t="s">
        <v>562</v>
      </c>
      <c r="S575" s="45" t="s">
        <v>563</v>
      </c>
      <c r="T575" s="44"/>
      <c r="U575" s="44"/>
      <c r="V575" s="45" t="str">
        <f t="array" ref="V575">IFERROR(INDEX(#REF!,MATCH($Q575,#REF!,0)),"")</f>
        <v/>
      </c>
      <c r="W575" s="45" t="str">
        <f t="array" ref="W575">IFERROR(INDEX(#REF!,MATCH($Q575,#REF!,0)),"")</f>
        <v/>
      </c>
      <c r="X575" s="46" t="str">
        <f t="array" ref="X575">IFERROR(INDEX(#REF!,MATCH($Q575,#REF!,0)),"")</f>
        <v/>
      </c>
      <c r="Y575" s="46" t="str">
        <f t="array" ref="Y575">IFERROR(INDEX(#REF!,MATCH($Q575,#REF!,0)),"")</f>
        <v/>
      </c>
      <c r="Z575" s="46" t="str">
        <f t="array" ref="Z575">IFERROR(INDEX(#REF!,MATCH($Q575,#REF!,0)),"")</f>
        <v/>
      </c>
      <c r="AA575" s="46" t="e">
        <f t="shared" si="13"/>
        <v>#VALUE!</v>
      </c>
      <c r="AB575" s="44"/>
      <c r="AC575" s="44"/>
    </row>
    <row r="576" spans="1:29" ht="15.75" hidden="1" customHeight="1">
      <c r="A576" s="47" t="s">
        <v>723</v>
      </c>
      <c r="B576" s="47" t="s">
        <v>1049</v>
      </c>
      <c r="C576" s="60" t="s">
        <v>1907</v>
      </c>
      <c r="D576" s="49" t="s">
        <v>53</v>
      </c>
      <c r="E576" s="49">
        <v>150</v>
      </c>
      <c r="F576" s="50">
        <v>3900</v>
      </c>
      <c r="G576" s="51" t="s">
        <v>54</v>
      </c>
      <c r="H576" s="52">
        <v>46174</v>
      </c>
      <c r="I576" s="53" t="s">
        <v>55</v>
      </c>
      <c r="J576" s="53" t="s">
        <v>56</v>
      </c>
      <c r="K576" s="53" t="s">
        <v>164</v>
      </c>
      <c r="L576" s="53" t="s">
        <v>58</v>
      </c>
      <c r="M576" s="54" t="s">
        <v>73</v>
      </c>
      <c r="N576" s="56" t="s">
        <v>951</v>
      </c>
      <c r="O576" s="56" t="s">
        <v>60</v>
      </c>
      <c r="P576" s="56"/>
      <c r="Q576" s="56"/>
      <c r="R576" s="57" t="s">
        <v>158</v>
      </c>
      <c r="S576" s="57" t="s">
        <v>515</v>
      </c>
      <c r="T576" s="56"/>
      <c r="U576" s="56"/>
      <c r="V576" s="57" t="str">
        <f t="array" ref="V576">IFERROR(INDEX(#REF!,MATCH($Q576,#REF!,0)),"")</f>
        <v/>
      </c>
      <c r="W576" s="57" t="str">
        <f t="array" ref="W576">IFERROR(INDEX(#REF!,MATCH($Q576,#REF!,0)),"")</f>
        <v/>
      </c>
      <c r="X576" s="58" t="str">
        <f t="array" ref="X576">IFERROR(INDEX(#REF!,MATCH($Q576,#REF!,0)),"")</f>
        <v/>
      </c>
      <c r="Y576" s="58" t="str">
        <f t="array" ref="Y576">IFERROR(INDEX(#REF!,MATCH($Q576,#REF!,0)),"")</f>
        <v/>
      </c>
      <c r="Z576" s="58" t="str">
        <f t="array" ref="Z576">IFERROR(INDEX(#REF!,MATCH($Q576,#REF!,0)),"")</f>
        <v/>
      </c>
      <c r="AA576" s="58" t="e">
        <f t="shared" si="13"/>
        <v>#VALUE!</v>
      </c>
      <c r="AB576" s="56"/>
      <c r="AC576" s="56"/>
    </row>
    <row r="577" spans="1:29" ht="15.75" hidden="1" customHeight="1">
      <c r="A577" s="35" t="s">
        <v>725</v>
      </c>
      <c r="B577" s="35" t="s">
        <v>1049</v>
      </c>
      <c r="C577" s="36" t="s">
        <v>1909</v>
      </c>
      <c r="D577" s="37" t="s">
        <v>53</v>
      </c>
      <c r="E577" s="37">
        <v>150</v>
      </c>
      <c r="F577" s="38">
        <v>3900</v>
      </c>
      <c r="G577" s="39" t="s">
        <v>54</v>
      </c>
      <c r="H577" s="40">
        <v>46174</v>
      </c>
      <c r="I577" s="41" t="s">
        <v>55</v>
      </c>
      <c r="J577" s="41" t="s">
        <v>56</v>
      </c>
      <c r="K577" s="41" t="s">
        <v>164</v>
      </c>
      <c r="L577" s="41" t="s">
        <v>58</v>
      </c>
      <c r="M577" s="42" t="s">
        <v>2739</v>
      </c>
      <c r="N577" s="44" t="s">
        <v>951</v>
      </c>
      <c r="O577" s="44" t="s">
        <v>60</v>
      </c>
      <c r="P577" s="44"/>
      <c r="Q577" s="44"/>
      <c r="R577" s="45" t="s">
        <v>158</v>
      </c>
      <c r="S577" s="45" t="s">
        <v>515</v>
      </c>
      <c r="T577" s="44"/>
      <c r="U577" s="44"/>
      <c r="V577" s="45" t="str">
        <f t="array" ref="V577">IFERROR(INDEX(#REF!,MATCH($Q577,#REF!,0)),"")</f>
        <v/>
      </c>
      <c r="W577" s="45" t="str">
        <f t="array" ref="W577">IFERROR(INDEX(#REF!,MATCH($Q577,#REF!,0)),"")</f>
        <v/>
      </c>
      <c r="X577" s="46" t="str">
        <f t="array" ref="X577">IFERROR(INDEX(#REF!,MATCH($Q577,#REF!,0)),"")</f>
        <v/>
      </c>
      <c r="Y577" s="46" t="str">
        <f t="array" ref="Y577">IFERROR(INDEX(#REF!,MATCH($Q577,#REF!,0)),"")</f>
        <v/>
      </c>
      <c r="Z577" s="46" t="str">
        <f t="array" ref="Z577">IFERROR(INDEX(#REF!,MATCH($Q577,#REF!,0)),"")</f>
        <v/>
      </c>
      <c r="AA577" s="46" t="e">
        <f t="shared" si="13"/>
        <v>#VALUE!</v>
      </c>
      <c r="AB577" s="44"/>
      <c r="AC577" s="44"/>
    </row>
    <row r="578" spans="1:29" ht="15.75" hidden="1" customHeight="1">
      <c r="A578" s="47" t="s">
        <v>581</v>
      </c>
      <c r="B578" s="47" t="s">
        <v>1049</v>
      </c>
      <c r="C578" s="60" t="s">
        <v>1911</v>
      </c>
      <c r="D578" s="49" t="s">
        <v>53</v>
      </c>
      <c r="E578" s="49">
        <v>200</v>
      </c>
      <c r="F578" s="50">
        <v>3800</v>
      </c>
      <c r="G578" s="51" t="s">
        <v>54</v>
      </c>
      <c r="H578" s="52">
        <v>46174</v>
      </c>
      <c r="I578" s="53" t="s">
        <v>55</v>
      </c>
      <c r="J578" s="53" t="s">
        <v>56</v>
      </c>
      <c r="K578" s="53" t="s">
        <v>164</v>
      </c>
      <c r="L578" s="53" t="s">
        <v>58</v>
      </c>
      <c r="M578" s="54" t="s">
        <v>148</v>
      </c>
      <c r="N578" s="56" t="s">
        <v>951</v>
      </c>
      <c r="O578" s="56" t="s">
        <v>60</v>
      </c>
      <c r="P578" s="56"/>
      <c r="Q578" s="56"/>
      <c r="R578" s="57" t="s">
        <v>1400</v>
      </c>
      <c r="S578" s="57" t="s">
        <v>1401</v>
      </c>
      <c r="T578" s="56"/>
      <c r="U578" s="56"/>
      <c r="V578" s="57" t="str">
        <f t="array" ref="V578">IFERROR(INDEX(#REF!,MATCH($Q578,#REF!,0)),"")</f>
        <v/>
      </c>
      <c r="W578" s="57" t="str">
        <f t="array" ref="W578">IFERROR(INDEX(#REF!,MATCH($Q578,#REF!,0)),"")</f>
        <v/>
      </c>
      <c r="X578" s="58" t="str">
        <f t="array" ref="X578">IFERROR(INDEX(#REF!,MATCH($Q578,#REF!,0)),"")</f>
        <v/>
      </c>
      <c r="Y578" s="58" t="str">
        <f t="array" ref="Y578">IFERROR(INDEX(#REF!,MATCH($Q578,#REF!,0)),"")</f>
        <v/>
      </c>
      <c r="Z578" s="58" t="str">
        <f t="array" ref="Z578">IFERROR(INDEX(#REF!,MATCH($Q578,#REF!,0)),"")</f>
        <v/>
      </c>
      <c r="AA578" s="58" t="e">
        <f t="shared" si="13"/>
        <v>#VALUE!</v>
      </c>
      <c r="AB578" s="56"/>
      <c r="AC578" s="56"/>
    </row>
    <row r="579" spans="1:29" ht="15.75" hidden="1" customHeight="1">
      <c r="A579" s="35" t="s">
        <v>1781</v>
      </c>
      <c r="B579" s="35" t="s">
        <v>247</v>
      </c>
      <c r="C579" s="36" t="s">
        <v>1995</v>
      </c>
      <c r="D579" s="37" t="s">
        <v>53</v>
      </c>
      <c r="E579" s="37">
        <v>15</v>
      </c>
      <c r="F579" s="38">
        <v>3750</v>
      </c>
      <c r="G579" s="39" t="s">
        <v>54</v>
      </c>
      <c r="H579" s="40">
        <v>46174</v>
      </c>
      <c r="I579" s="41" t="s">
        <v>55</v>
      </c>
      <c r="J579" s="41" t="s">
        <v>56</v>
      </c>
      <c r="K579" s="41" t="s">
        <v>164</v>
      </c>
      <c r="L579" s="41" t="s">
        <v>91</v>
      </c>
      <c r="M579" s="42" t="s">
        <v>148</v>
      </c>
      <c r="N579" s="44" t="s">
        <v>951</v>
      </c>
      <c r="O579" s="44" t="s">
        <v>60</v>
      </c>
      <c r="P579" s="44"/>
      <c r="Q579" s="44"/>
      <c r="R579" s="45"/>
      <c r="S579" s="45" t="s">
        <v>1682</v>
      </c>
      <c r="T579" s="44"/>
      <c r="U579" s="44"/>
      <c r="V579" s="45" t="str">
        <f t="array" ref="V579">IFERROR(INDEX(#REF!,MATCH($Q579,#REF!,0)),"")</f>
        <v/>
      </c>
      <c r="W579" s="45" t="str">
        <f t="array" ref="W579">IFERROR(INDEX(#REF!,MATCH($Q579,#REF!,0)),"")</f>
        <v/>
      </c>
      <c r="X579" s="46" t="str">
        <f t="array" ref="X579">IFERROR(INDEX(#REF!,MATCH($Q579,#REF!,0)),"")</f>
        <v/>
      </c>
      <c r="Y579" s="46" t="str">
        <f t="array" ref="Y579">IFERROR(INDEX(#REF!,MATCH($Q579,#REF!,0)),"")</f>
        <v/>
      </c>
      <c r="Z579" s="46" t="str">
        <f t="array" ref="Z579">IFERROR(INDEX(#REF!,MATCH($Q579,#REF!,0)),"")</f>
        <v/>
      </c>
      <c r="AA579" s="46" t="e">
        <f t="shared" si="13"/>
        <v>#VALUE!</v>
      </c>
      <c r="AB579" s="44"/>
      <c r="AC579" s="44"/>
    </row>
    <row r="580" spans="1:29" ht="15.75" hidden="1" customHeight="1">
      <c r="A580" s="47" t="s">
        <v>2780</v>
      </c>
      <c r="B580" s="47" t="s">
        <v>1049</v>
      </c>
      <c r="C580" s="60" t="s">
        <v>1913</v>
      </c>
      <c r="D580" s="49" t="s">
        <v>1791</v>
      </c>
      <c r="E580" s="49">
        <v>150</v>
      </c>
      <c r="F580" s="50">
        <v>3748.5</v>
      </c>
      <c r="G580" s="51" t="s">
        <v>54</v>
      </c>
      <c r="H580" s="52">
        <v>46174</v>
      </c>
      <c r="I580" s="53" t="s">
        <v>55</v>
      </c>
      <c r="J580" s="53" t="s">
        <v>56</v>
      </c>
      <c r="K580" s="53" t="s">
        <v>164</v>
      </c>
      <c r="L580" s="53" t="s">
        <v>58</v>
      </c>
      <c r="M580" s="54" t="s">
        <v>148</v>
      </c>
      <c r="N580" s="56" t="s">
        <v>951</v>
      </c>
      <c r="O580" s="56" t="s">
        <v>60</v>
      </c>
      <c r="P580" s="56"/>
      <c r="Q580" s="56"/>
      <c r="R580" s="57" t="s">
        <v>562</v>
      </c>
      <c r="S580" s="57" t="s">
        <v>1792</v>
      </c>
      <c r="T580" s="56"/>
      <c r="U580" s="56"/>
      <c r="V580" s="57" t="str">
        <f t="array" ref="V580">IFERROR(INDEX(#REF!,MATCH($Q580,#REF!,0)),"")</f>
        <v/>
      </c>
      <c r="W580" s="57" t="str">
        <f t="array" ref="W580">IFERROR(INDEX(#REF!,MATCH($Q580,#REF!,0)),"")</f>
        <v/>
      </c>
      <c r="X580" s="58" t="str">
        <f t="array" ref="X580">IFERROR(INDEX(#REF!,MATCH($Q580,#REF!,0)),"")</f>
        <v/>
      </c>
      <c r="Y580" s="58" t="str">
        <f t="array" ref="Y580">IFERROR(INDEX(#REF!,MATCH($Q580,#REF!,0)),"")</f>
        <v/>
      </c>
      <c r="Z580" s="58" t="str">
        <f t="array" ref="Z580">IFERROR(INDEX(#REF!,MATCH($Q580,#REF!,0)),"")</f>
        <v/>
      </c>
      <c r="AA580" s="58" t="e">
        <f t="shared" si="13"/>
        <v>#VALUE!</v>
      </c>
      <c r="AB580" s="56"/>
      <c r="AC580" s="56"/>
    </row>
    <row r="581" spans="1:29" ht="15.75" hidden="1" customHeight="1">
      <c r="A581" s="35" t="s">
        <v>246</v>
      </c>
      <c r="B581" s="35" t="s">
        <v>242</v>
      </c>
      <c r="C581" s="36" t="s">
        <v>387</v>
      </c>
      <c r="D581" s="37" t="s">
        <v>53</v>
      </c>
      <c r="E581" s="37">
        <v>10</v>
      </c>
      <c r="F581" s="38">
        <v>3670</v>
      </c>
      <c r="G581" s="39" t="s">
        <v>54</v>
      </c>
      <c r="H581" s="40">
        <v>46174</v>
      </c>
      <c r="I581" s="41" t="s">
        <v>55</v>
      </c>
      <c r="J581" s="41" t="s">
        <v>56</v>
      </c>
      <c r="K581" s="41" t="s">
        <v>164</v>
      </c>
      <c r="L581" s="41" t="s">
        <v>58</v>
      </c>
      <c r="M581" s="42" t="s">
        <v>2498</v>
      </c>
      <c r="N581" s="44" t="s">
        <v>21</v>
      </c>
      <c r="O581" s="44" t="s">
        <v>60</v>
      </c>
      <c r="P581" s="44"/>
      <c r="Q581" s="44"/>
      <c r="R581" s="45" t="s">
        <v>388</v>
      </c>
      <c r="S581" s="45" t="s">
        <v>389</v>
      </c>
      <c r="T581" s="44"/>
      <c r="U581" s="44"/>
      <c r="V581" s="45" t="str">
        <f t="array" ref="V581">IFERROR(INDEX(#REF!,MATCH($Q581,#REF!,0)),"")</f>
        <v/>
      </c>
      <c r="W581" s="45" t="str">
        <f t="array" ref="W581">IFERROR(INDEX(#REF!,MATCH($Q581,#REF!,0)),"")</f>
        <v/>
      </c>
      <c r="X581" s="46" t="str">
        <f t="array" ref="X581">IFERROR(INDEX(#REF!,MATCH($Q581,#REF!,0)),"")</f>
        <v/>
      </c>
      <c r="Y581" s="46" t="str">
        <f t="array" ref="Y581">IFERROR(INDEX(#REF!,MATCH($Q581,#REF!,0)),"")</f>
        <v/>
      </c>
      <c r="Z581" s="46" t="str">
        <f t="array" ref="Z581">IFERROR(INDEX(#REF!,MATCH($Q581,#REF!,0)),"")</f>
        <v/>
      </c>
      <c r="AA581" s="46" t="e">
        <f t="shared" si="13"/>
        <v>#VALUE!</v>
      </c>
      <c r="AB581" s="44"/>
      <c r="AC581" s="44"/>
    </row>
    <row r="582" spans="1:29" ht="15.75" hidden="1" customHeight="1">
      <c r="A582" s="47"/>
      <c r="B582" s="47" t="s">
        <v>51</v>
      </c>
      <c r="C582" s="60" t="s">
        <v>387</v>
      </c>
      <c r="D582" s="49" t="s">
        <v>53</v>
      </c>
      <c r="E582" s="49">
        <v>10</v>
      </c>
      <c r="F582" s="50">
        <v>3670</v>
      </c>
      <c r="G582" s="51" t="s">
        <v>54</v>
      </c>
      <c r="H582" s="52">
        <v>46174</v>
      </c>
      <c r="I582" s="53" t="s">
        <v>55</v>
      </c>
      <c r="J582" s="53" t="s">
        <v>56</v>
      </c>
      <c r="K582" s="53" t="s">
        <v>164</v>
      </c>
      <c r="L582" s="53" t="s">
        <v>91</v>
      </c>
      <c r="M582" s="54" t="s">
        <v>2517</v>
      </c>
      <c r="N582" s="56" t="s">
        <v>884</v>
      </c>
      <c r="O582" s="56" t="s">
        <v>60</v>
      </c>
      <c r="P582" s="56"/>
      <c r="Q582" s="56"/>
      <c r="R582" s="57" t="s">
        <v>388</v>
      </c>
      <c r="S582" s="57" t="s">
        <v>389</v>
      </c>
      <c r="T582" s="56"/>
      <c r="U582" s="56"/>
      <c r="V582" s="57" t="str">
        <f t="array" ref="V582">IFERROR(INDEX(#REF!,MATCH($Q582,#REF!,0)),"")</f>
        <v/>
      </c>
      <c r="W582" s="57" t="str">
        <f t="array" ref="W582">IFERROR(INDEX(#REF!,MATCH($Q582,#REF!,0)),"")</f>
        <v/>
      </c>
      <c r="X582" s="58" t="str">
        <f t="array" ref="X582">IFERROR(INDEX(#REF!,MATCH($Q582,#REF!,0)),"")</f>
        <v/>
      </c>
      <c r="Y582" s="58" t="str">
        <f t="array" ref="Y582">IFERROR(INDEX(#REF!,MATCH($Q582,#REF!,0)),"")</f>
        <v/>
      </c>
      <c r="Z582" s="58" t="str">
        <f t="array" ref="Z582">IFERROR(INDEX(#REF!,MATCH($Q582,#REF!,0)),"")</f>
        <v/>
      </c>
      <c r="AA582" s="58" t="e">
        <f t="shared" si="13"/>
        <v>#VALUE!</v>
      </c>
      <c r="AB582" s="56"/>
      <c r="AC582" s="56"/>
    </row>
    <row r="583" spans="1:29" ht="15.75" hidden="1" customHeight="1">
      <c r="A583" s="35" t="s">
        <v>2781</v>
      </c>
      <c r="B583" s="35" t="s">
        <v>245</v>
      </c>
      <c r="C583" s="36" t="s">
        <v>321</v>
      </c>
      <c r="D583" s="37" t="s">
        <v>53</v>
      </c>
      <c r="E583" s="37">
        <v>2</v>
      </c>
      <c r="F583" s="38">
        <v>3600</v>
      </c>
      <c r="G583" s="39" t="s">
        <v>54</v>
      </c>
      <c r="H583" s="40">
        <v>46174</v>
      </c>
      <c r="I583" s="41" t="s">
        <v>55</v>
      </c>
      <c r="J583" s="41" t="s">
        <v>56</v>
      </c>
      <c r="K583" s="41" t="s">
        <v>164</v>
      </c>
      <c r="L583" s="41" t="s">
        <v>58</v>
      </c>
      <c r="M583" s="42" t="s">
        <v>2517</v>
      </c>
      <c r="N583" s="44" t="s">
        <v>21</v>
      </c>
      <c r="O583" s="44" t="s">
        <v>60</v>
      </c>
      <c r="P583" s="44"/>
      <c r="Q583" s="44"/>
      <c r="R583" s="45" t="s">
        <v>322</v>
      </c>
      <c r="S583" s="45" t="s">
        <v>323</v>
      </c>
      <c r="T583" s="44"/>
      <c r="U583" s="44"/>
      <c r="V583" s="45" t="str">
        <f t="array" ref="V583">IFERROR(INDEX(#REF!,MATCH($Q583,#REF!,0)),"")</f>
        <v/>
      </c>
      <c r="W583" s="45" t="str">
        <f t="array" ref="W583">IFERROR(INDEX(#REF!,MATCH($Q583,#REF!,0)),"")</f>
        <v/>
      </c>
      <c r="X583" s="46" t="str">
        <f t="array" ref="X583">IFERROR(INDEX(#REF!,MATCH($Q583,#REF!,0)),"")</f>
        <v/>
      </c>
      <c r="Y583" s="46" t="str">
        <f t="array" ref="Y583">IFERROR(INDEX(#REF!,MATCH($Q583,#REF!,0)),"")</f>
        <v/>
      </c>
      <c r="Z583" s="46" t="str">
        <f t="array" ref="Z583">IFERROR(INDEX(#REF!,MATCH($Q583,#REF!,0)),"")</f>
        <v/>
      </c>
      <c r="AA583" s="46" t="e">
        <f t="shared" si="13"/>
        <v>#VALUE!</v>
      </c>
      <c r="AB583" s="44"/>
      <c r="AC583" s="44"/>
    </row>
    <row r="584" spans="1:29" ht="15.75" hidden="1" customHeight="1">
      <c r="A584" s="47" t="s">
        <v>2782</v>
      </c>
      <c r="B584" s="47" t="s">
        <v>317</v>
      </c>
      <c r="C584" s="60" t="s">
        <v>321</v>
      </c>
      <c r="D584" s="49" t="s">
        <v>53</v>
      </c>
      <c r="E584" s="49">
        <v>2</v>
      </c>
      <c r="F584" s="50">
        <v>3600</v>
      </c>
      <c r="G584" s="51" t="s">
        <v>54</v>
      </c>
      <c r="H584" s="52">
        <v>46174</v>
      </c>
      <c r="I584" s="53" t="s">
        <v>55</v>
      </c>
      <c r="J584" s="53" t="s">
        <v>56</v>
      </c>
      <c r="K584" s="53" t="s">
        <v>164</v>
      </c>
      <c r="L584" s="53" t="s">
        <v>58</v>
      </c>
      <c r="M584" s="54" t="s">
        <v>2517</v>
      </c>
      <c r="N584" s="56" t="s">
        <v>21</v>
      </c>
      <c r="O584" s="56" t="s">
        <v>60</v>
      </c>
      <c r="P584" s="56"/>
      <c r="Q584" s="56"/>
      <c r="R584" s="57" t="s">
        <v>322</v>
      </c>
      <c r="S584" s="57" t="s">
        <v>323</v>
      </c>
      <c r="T584" s="56"/>
      <c r="U584" s="56"/>
      <c r="V584" s="57" t="str">
        <f t="array" ref="V584">IFERROR(INDEX(#REF!,MATCH($Q584,#REF!,0)),"")</f>
        <v/>
      </c>
      <c r="W584" s="57" t="str">
        <f t="array" ref="W584">IFERROR(INDEX(#REF!,MATCH($Q584,#REF!,0)),"")</f>
        <v/>
      </c>
      <c r="X584" s="58" t="str">
        <f t="array" ref="X584">IFERROR(INDEX(#REF!,MATCH($Q584,#REF!,0)),"")</f>
        <v/>
      </c>
      <c r="Y584" s="58" t="str">
        <f t="array" ref="Y584">IFERROR(INDEX(#REF!,MATCH($Q584,#REF!,0)),"")</f>
        <v/>
      </c>
      <c r="Z584" s="58" t="str">
        <f t="array" ref="Z584">IFERROR(INDEX(#REF!,MATCH($Q584,#REF!,0)),"")</f>
        <v/>
      </c>
      <c r="AA584" s="58" t="e">
        <f t="shared" si="13"/>
        <v>#VALUE!</v>
      </c>
      <c r="AB584" s="56"/>
      <c r="AC584" s="56"/>
    </row>
    <row r="585" spans="1:29" ht="15.75" hidden="1" customHeight="1">
      <c r="A585" s="35" t="s">
        <v>2783</v>
      </c>
      <c r="B585" s="35" t="s">
        <v>169</v>
      </c>
      <c r="C585" s="36" t="s">
        <v>321</v>
      </c>
      <c r="D585" s="37" t="s">
        <v>53</v>
      </c>
      <c r="E585" s="37">
        <v>2</v>
      </c>
      <c r="F585" s="38">
        <v>3600</v>
      </c>
      <c r="G585" s="39" t="s">
        <v>54</v>
      </c>
      <c r="H585" s="40">
        <v>46174</v>
      </c>
      <c r="I585" s="41" t="s">
        <v>55</v>
      </c>
      <c r="J585" s="41" t="s">
        <v>56</v>
      </c>
      <c r="K585" s="41" t="s">
        <v>164</v>
      </c>
      <c r="L585" s="41" t="s">
        <v>58</v>
      </c>
      <c r="M585" s="42" t="s">
        <v>2517</v>
      </c>
      <c r="N585" s="44" t="s">
        <v>21</v>
      </c>
      <c r="O585" s="44" t="s">
        <v>60</v>
      </c>
      <c r="P585" s="44"/>
      <c r="Q585" s="44"/>
      <c r="R585" s="45" t="s">
        <v>322</v>
      </c>
      <c r="S585" s="45" t="s">
        <v>323</v>
      </c>
      <c r="T585" s="44"/>
      <c r="U585" s="44"/>
      <c r="V585" s="45" t="str">
        <f t="array" ref="V585">IFERROR(INDEX(#REF!,MATCH($Q585,#REF!,0)),"")</f>
        <v/>
      </c>
      <c r="W585" s="45" t="str">
        <f t="array" ref="W585">IFERROR(INDEX(#REF!,MATCH($Q585,#REF!,0)),"")</f>
        <v/>
      </c>
      <c r="X585" s="46" t="str">
        <f t="array" ref="X585">IFERROR(INDEX(#REF!,MATCH($Q585,#REF!,0)),"")</f>
        <v/>
      </c>
      <c r="Y585" s="46" t="str">
        <f t="array" ref="Y585">IFERROR(INDEX(#REF!,MATCH($Q585,#REF!,0)),"")</f>
        <v/>
      </c>
      <c r="Z585" s="46" t="str">
        <f t="array" ref="Z585">IFERROR(INDEX(#REF!,MATCH($Q585,#REF!,0)),"")</f>
        <v/>
      </c>
      <c r="AA585" s="46" t="e">
        <f t="shared" si="13"/>
        <v>#VALUE!</v>
      </c>
      <c r="AB585" s="44"/>
      <c r="AC585" s="44"/>
    </row>
    <row r="586" spans="1:29" ht="15.75" hidden="1" customHeight="1">
      <c r="A586" s="47" t="s">
        <v>2784</v>
      </c>
      <c r="B586" s="47" t="s">
        <v>242</v>
      </c>
      <c r="C586" s="60" t="s">
        <v>321</v>
      </c>
      <c r="D586" s="49" t="s">
        <v>53</v>
      </c>
      <c r="E586" s="49">
        <v>2</v>
      </c>
      <c r="F586" s="50">
        <v>3600</v>
      </c>
      <c r="G586" s="51" t="s">
        <v>54</v>
      </c>
      <c r="H586" s="52">
        <v>46174</v>
      </c>
      <c r="I586" s="53" t="s">
        <v>55</v>
      </c>
      <c r="J586" s="53" t="s">
        <v>56</v>
      </c>
      <c r="K586" s="53" t="s">
        <v>164</v>
      </c>
      <c r="L586" s="53" t="s">
        <v>58</v>
      </c>
      <c r="M586" s="54" t="s">
        <v>2517</v>
      </c>
      <c r="N586" s="56" t="s">
        <v>21</v>
      </c>
      <c r="O586" s="56" t="s">
        <v>60</v>
      </c>
      <c r="P586" s="56"/>
      <c r="Q586" s="56"/>
      <c r="R586" s="57" t="s">
        <v>322</v>
      </c>
      <c r="S586" s="57" t="s">
        <v>323</v>
      </c>
      <c r="T586" s="56"/>
      <c r="U586" s="56"/>
      <c r="V586" s="57" t="str">
        <f t="array" ref="V586">IFERROR(INDEX(#REF!,MATCH($Q586,#REF!,0)),"")</f>
        <v/>
      </c>
      <c r="W586" s="57" t="str">
        <f t="array" ref="W586">IFERROR(INDEX(#REF!,MATCH($Q586,#REF!,0)),"")</f>
        <v/>
      </c>
      <c r="X586" s="58" t="str">
        <f t="array" ref="X586">IFERROR(INDEX(#REF!,MATCH($Q586,#REF!,0)),"")</f>
        <v/>
      </c>
      <c r="Y586" s="58" t="str">
        <f t="array" ref="Y586">IFERROR(INDEX(#REF!,MATCH($Q586,#REF!,0)),"")</f>
        <v/>
      </c>
      <c r="Z586" s="58" t="str">
        <f t="array" ref="Z586">IFERROR(INDEX(#REF!,MATCH($Q586,#REF!,0)),"")</f>
        <v/>
      </c>
      <c r="AA586" s="58" t="e">
        <f t="shared" si="13"/>
        <v>#VALUE!</v>
      </c>
      <c r="AB586" s="56"/>
      <c r="AC586" s="56"/>
    </row>
    <row r="587" spans="1:29" ht="15.75" hidden="1" customHeight="1">
      <c r="A587" s="35" t="s">
        <v>847</v>
      </c>
      <c r="B587" s="35" t="s">
        <v>245</v>
      </c>
      <c r="C587" s="36" t="s">
        <v>351</v>
      </c>
      <c r="D587" s="37" t="s">
        <v>53</v>
      </c>
      <c r="E587" s="37">
        <v>3</v>
      </c>
      <c r="F587" s="38">
        <v>3600</v>
      </c>
      <c r="G587" s="39" t="s">
        <v>54</v>
      </c>
      <c r="H587" s="40">
        <v>46174</v>
      </c>
      <c r="I587" s="41" t="s">
        <v>55</v>
      </c>
      <c r="J587" s="41" t="s">
        <v>56</v>
      </c>
      <c r="K587" s="41" t="s">
        <v>164</v>
      </c>
      <c r="L587" s="41" t="s">
        <v>58</v>
      </c>
      <c r="M587" s="42" t="s">
        <v>2517</v>
      </c>
      <c r="N587" s="44" t="s">
        <v>21</v>
      </c>
      <c r="O587" s="44" t="s">
        <v>60</v>
      </c>
      <c r="P587" s="44"/>
      <c r="Q587" s="44"/>
      <c r="R587" s="45" t="s">
        <v>331</v>
      </c>
      <c r="S587" s="45" t="s">
        <v>352</v>
      </c>
      <c r="T587" s="44"/>
      <c r="U587" s="44"/>
      <c r="V587" s="45" t="str">
        <f t="array" ref="V587">IFERROR(INDEX(#REF!,MATCH($Q587,#REF!,0)),"")</f>
        <v/>
      </c>
      <c r="W587" s="45" t="str">
        <f t="array" ref="W587">IFERROR(INDEX(#REF!,MATCH($Q587,#REF!,0)),"")</f>
        <v/>
      </c>
      <c r="X587" s="46" t="str">
        <f t="array" ref="X587">IFERROR(INDEX(#REF!,MATCH($Q587,#REF!,0)),"")</f>
        <v/>
      </c>
      <c r="Y587" s="46" t="str">
        <f t="array" ref="Y587">IFERROR(INDEX(#REF!,MATCH($Q587,#REF!,0)),"")</f>
        <v/>
      </c>
      <c r="Z587" s="46" t="str">
        <f t="array" ref="Z587">IFERROR(INDEX(#REF!,MATCH($Q587,#REF!,0)),"")</f>
        <v/>
      </c>
      <c r="AA587" s="46" t="e">
        <f t="shared" si="13"/>
        <v>#VALUE!</v>
      </c>
      <c r="AB587" s="44"/>
      <c r="AC587" s="44"/>
    </row>
    <row r="588" spans="1:29" ht="15.75" customHeight="1">
      <c r="A588" s="47"/>
      <c r="B588" s="47" t="s">
        <v>2693</v>
      </c>
      <c r="C588" s="60"/>
      <c r="D588" s="49"/>
      <c r="E588" s="49"/>
      <c r="F588" s="50">
        <v>31500</v>
      </c>
      <c r="G588" s="51"/>
      <c r="H588" s="52"/>
      <c r="I588" s="53"/>
      <c r="J588" s="53"/>
      <c r="K588" s="53"/>
      <c r="L588" s="53"/>
      <c r="M588" s="54"/>
      <c r="N588" s="56"/>
      <c r="O588" s="56" t="s">
        <v>2767</v>
      </c>
      <c r="P588" s="56"/>
      <c r="Q588" s="56"/>
      <c r="R588" s="57"/>
      <c r="S588" s="57" t="s">
        <v>110</v>
      </c>
      <c r="T588" s="56"/>
      <c r="U588" s="56"/>
      <c r="V588" s="57" t="str">
        <f t="array" ref="V588">IFERROR(INDEX(#REF!,MATCH($Q588,#REF!,0)),"")</f>
        <v/>
      </c>
      <c r="W588" s="57" t="str">
        <f t="array" ref="W588">IFERROR(INDEX(#REF!,MATCH($Q588,#REF!,0)),"")</f>
        <v/>
      </c>
      <c r="X588" s="58" t="str">
        <f t="array" ref="X588">IFERROR(INDEX(#REF!,MATCH($Q588,#REF!,0)),"")</f>
        <v/>
      </c>
      <c r="Y588" s="58" t="str">
        <f t="array" ref="Y588">IFERROR(INDEX(#REF!,MATCH($Q588,#REF!,0)),"")</f>
        <v/>
      </c>
      <c r="Z588" s="58" t="str">
        <f t="array" ref="Z588">IFERROR(INDEX(#REF!,MATCH($Q588,#REF!,0)),"")</f>
        <v/>
      </c>
      <c r="AA588" s="58" t="e">
        <f t="shared" si="13"/>
        <v>#VALUE!</v>
      </c>
      <c r="AB588" s="56"/>
      <c r="AC588" s="56"/>
    </row>
    <row r="589" spans="1:29" ht="15.75" hidden="1" customHeight="1">
      <c r="A589" s="35" t="s">
        <v>853</v>
      </c>
      <c r="B589" s="35" t="s">
        <v>169</v>
      </c>
      <c r="C589" s="36" t="s">
        <v>351</v>
      </c>
      <c r="D589" s="37" t="s">
        <v>53</v>
      </c>
      <c r="E589" s="37">
        <v>3</v>
      </c>
      <c r="F589" s="38">
        <v>3600</v>
      </c>
      <c r="G589" s="39" t="s">
        <v>54</v>
      </c>
      <c r="H589" s="40">
        <v>46174</v>
      </c>
      <c r="I589" s="41" t="s">
        <v>55</v>
      </c>
      <c r="J589" s="41" t="s">
        <v>56</v>
      </c>
      <c r="K589" s="41" t="s">
        <v>164</v>
      </c>
      <c r="L589" s="41" t="s">
        <v>58</v>
      </c>
      <c r="M589" s="42" t="s">
        <v>2517</v>
      </c>
      <c r="N589" s="44" t="s">
        <v>21</v>
      </c>
      <c r="O589" s="44" t="s">
        <v>60</v>
      </c>
      <c r="P589" s="44"/>
      <c r="Q589" s="44"/>
      <c r="R589" s="45" t="s">
        <v>331</v>
      </c>
      <c r="S589" s="45" t="s">
        <v>352</v>
      </c>
      <c r="T589" s="44"/>
      <c r="U589" s="44"/>
      <c r="V589" s="45" t="str">
        <f t="array" ref="V589">IFERROR(INDEX(#REF!,MATCH($Q589,#REF!,0)),"")</f>
        <v/>
      </c>
      <c r="W589" s="45" t="str">
        <f t="array" ref="W589">IFERROR(INDEX(#REF!,MATCH($Q589,#REF!,0)),"")</f>
        <v/>
      </c>
      <c r="X589" s="46" t="str">
        <f t="array" ref="X589">IFERROR(INDEX(#REF!,MATCH($Q589,#REF!,0)),"")</f>
        <v/>
      </c>
      <c r="Y589" s="46" t="str">
        <f t="array" ref="Y589">IFERROR(INDEX(#REF!,MATCH($Q589,#REF!,0)),"")</f>
        <v/>
      </c>
      <c r="Z589" s="46" t="str">
        <f t="array" ref="Z589">IFERROR(INDEX(#REF!,MATCH($Q589,#REF!,0)),"")</f>
        <v/>
      </c>
      <c r="AA589" s="46" t="e">
        <f t="shared" si="13"/>
        <v>#VALUE!</v>
      </c>
      <c r="AB589" s="44"/>
      <c r="AC589" s="44"/>
    </row>
    <row r="590" spans="1:29" ht="15.75" hidden="1" customHeight="1">
      <c r="A590" s="47" t="s">
        <v>261</v>
      </c>
      <c r="B590" s="47" t="s">
        <v>242</v>
      </c>
      <c r="C590" s="60" t="s">
        <v>397</v>
      </c>
      <c r="D590" s="49" t="s">
        <v>53</v>
      </c>
      <c r="E590" s="49">
        <v>3</v>
      </c>
      <c r="F590" s="50">
        <v>3600</v>
      </c>
      <c r="G590" s="51" t="s">
        <v>54</v>
      </c>
      <c r="H590" s="52">
        <v>46174</v>
      </c>
      <c r="I590" s="53" t="s">
        <v>55</v>
      </c>
      <c r="J590" s="53" t="s">
        <v>56</v>
      </c>
      <c r="K590" s="53" t="s">
        <v>164</v>
      </c>
      <c r="L590" s="53" t="s">
        <v>58</v>
      </c>
      <c r="M590" s="54" t="s">
        <v>2486</v>
      </c>
      <c r="N590" s="56" t="s">
        <v>21</v>
      </c>
      <c r="O590" s="56" t="s">
        <v>60</v>
      </c>
      <c r="P590" s="56"/>
      <c r="Q590" s="56"/>
      <c r="R590" s="57"/>
      <c r="S590" s="57" t="s">
        <v>398</v>
      </c>
      <c r="T590" s="56"/>
      <c r="U590" s="56"/>
      <c r="V590" s="57" t="str">
        <f t="array" ref="V590">IFERROR(INDEX(#REF!,MATCH($Q590,#REF!,0)),"")</f>
        <v/>
      </c>
      <c r="W590" s="57" t="str">
        <f t="array" ref="W590">IFERROR(INDEX(#REF!,MATCH($Q590,#REF!,0)),"")</f>
        <v/>
      </c>
      <c r="X590" s="58" t="str">
        <f t="array" ref="X590">IFERROR(INDEX(#REF!,MATCH($Q590,#REF!,0)),"")</f>
        <v/>
      </c>
      <c r="Y590" s="58" t="str">
        <f t="array" ref="Y590">IFERROR(INDEX(#REF!,MATCH($Q590,#REF!,0)),"")</f>
        <v/>
      </c>
      <c r="Z590" s="58" t="str">
        <f t="array" ref="Z590">IFERROR(INDEX(#REF!,MATCH($Q590,#REF!,0)),"")</f>
        <v/>
      </c>
      <c r="AA590" s="58" t="e">
        <f t="shared" si="13"/>
        <v>#VALUE!</v>
      </c>
      <c r="AB590" s="56"/>
      <c r="AC590" s="56"/>
    </row>
    <row r="591" spans="1:29" ht="15.75" hidden="1" customHeight="1">
      <c r="A591" s="35" t="s">
        <v>408</v>
      </c>
      <c r="B591" s="35" t="s">
        <v>1049</v>
      </c>
      <c r="C591" s="36" t="s">
        <v>1915</v>
      </c>
      <c r="D591" s="37" t="s">
        <v>53</v>
      </c>
      <c r="E591" s="37">
        <v>30</v>
      </c>
      <c r="F591" s="38">
        <v>3600</v>
      </c>
      <c r="G591" s="39" t="s">
        <v>54</v>
      </c>
      <c r="H591" s="40">
        <v>46174</v>
      </c>
      <c r="I591" s="41" t="s">
        <v>55</v>
      </c>
      <c r="J591" s="41" t="s">
        <v>56</v>
      </c>
      <c r="K591" s="41" t="s">
        <v>164</v>
      </c>
      <c r="L591" s="41" t="s">
        <v>58</v>
      </c>
      <c r="M591" s="42" t="s">
        <v>2498</v>
      </c>
      <c r="N591" s="44" t="s">
        <v>951</v>
      </c>
      <c r="O591" s="44" t="s">
        <v>60</v>
      </c>
      <c r="P591" s="44"/>
      <c r="Q591" s="44"/>
      <c r="R591" s="45" t="s">
        <v>202</v>
      </c>
      <c r="S591" s="45" t="s">
        <v>181</v>
      </c>
      <c r="T591" s="44"/>
      <c r="U591" s="44"/>
      <c r="V591" s="45" t="str">
        <f t="array" ref="V591">IFERROR(INDEX(#REF!,MATCH($Q591,#REF!,0)),"")</f>
        <v/>
      </c>
      <c r="W591" s="45" t="str">
        <f t="array" ref="W591">IFERROR(INDEX(#REF!,MATCH($Q591,#REF!,0)),"")</f>
        <v/>
      </c>
      <c r="X591" s="46" t="str">
        <f t="array" ref="X591">IFERROR(INDEX(#REF!,MATCH($Q591,#REF!,0)),"")</f>
        <v/>
      </c>
      <c r="Y591" s="46" t="str">
        <f t="array" ref="Y591">IFERROR(INDEX(#REF!,MATCH($Q591,#REF!,0)),"")</f>
        <v/>
      </c>
      <c r="Z591" s="46" t="str">
        <f t="array" ref="Z591">IFERROR(INDEX(#REF!,MATCH($Q591,#REF!,0)),"")</f>
        <v/>
      </c>
      <c r="AA591" s="46" t="e">
        <f t="shared" si="13"/>
        <v>#VALUE!</v>
      </c>
      <c r="AB591" s="44"/>
      <c r="AC591" s="44"/>
    </row>
    <row r="592" spans="1:29" ht="15.75" hidden="1" customHeight="1">
      <c r="A592" s="47"/>
      <c r="B592" s="47" t="s">
        <v>2693</v>
      </c>
      <c r="C592" s="60"/>
      <c r="D592" s="49"/>
      <c r="E592" s="49"/>
      <c r="F592" s="50">
        <v>3000</v>
      </c>
      <c r="G592" s="51"/>
      <c r="H592" s="52"/>
      <c r="I592" s="53"/>
      <c r="J592" s="53"/>
      <c r="K592" s="53"/>
      <c r="L592" s="53"/>
      <c r="M592" s="54"/>
      <c r="N592" s="56" t="s">
        <v>951</v>
      </c>
      <c r="O592" s="56" t="s">
        <v>60</v>
      </c>
      <c r="P592" s="56"/>
      <c r="Q592" s="56"/>
      <c r="R592" s="57"/>
      <c r="S592" s="57" t="s">
        <v>1688</v>
      </c>
      <c r="T592" s="56"/>
      <c r="U592" s="56"/>
      <c r="V592" s="57" t="str">
        <f t="array" ref="V592">IFERROR(INDEX(#REF!,MATCH($Q592,#REF!,0)),"")</f>
        <v/>
      </c>
      <c r="W592" s="57" t="str">
        <f t="array" ref="W592">IFERROR(INDEX(#REF!,MATCH($Q592,#REF!,0)),"")</f>
        <v/>
      </c>
      <c r="X592" s="58" t="str">
        <f t="array" ref="X592">IFERROR(INDEX(#REF!,MATCH($Q592,#REF!,0)),"")</f>
        <v/>
      </c>
      <c r="Y592" s="58" t="str">
        <f t="array" ref="Y592">IFERROR(INDEX(#REF!,MATCH($Q592,#REF!,0)),"")</f>
        <v/>
      </c>
      <c r="Z592" s="58" t="str">
        <f t="array" ref="Z592">IFERROR(INDEX(#REF!,MATCH($Q592,#REF!,0)),"")</f>
        <v/>
      </c>
      <c r="AA592" s="58" t="e">
        <f t="shared" si="13"/>
        <v>#VALUE!</v>
      </c>
      <c r="AB592" s="56"/>
      <c r="AC592" s="56"/>
    </row>
    <row r="593" spans="1:29" ht="15.75" customHeight="1">
      <c r="A593" s="35"/>
      <c r="B593" s="35" t="s">
        <v>2693</v>
      </c>
      <c r="C593" s="36"/>
      <c r="D593" s="37"/>
      <c r="E593" s="37"/>
      <c r="F593" s="38">
        <v>30900</v>
      </c>
      <c r="G593" s="39"/>
      <c r="H593" s="40"/>
      <c r="I593" s="41"/>
      <c r="J593" s="41"/>
      <c r="K593" s="41"/>
      <c r="L593" s="41"/>
      <c r="M593" s="42"/>
      <c r="N593" s="44" t="s">
        <v>21</v>
      </c>
      <c r="O593" s="44"/>
      <c r="P593" s="44"/>
      <c r="Q593" s="44"/>
      <c r="R593" s="45"/>
      <c r="S593" s="45" t="s">
        <v>113</v>
      </c>
      <c r="T593" s="44"/>
      <c r="U593" s="44"/>
      <c r="V593" s="45" t="str">
        <f t="array" ref="V593">IFERROR(INDEX(#REF!,MATCH($Q593,#REF!,0)),"")</f>
        <v/>
      </c>
      <c r="W593" s="45" t="str">
        <f t="array" ref="W593">IFERROR(INDEX(#REF!,MATCH($Q593,#REF!,0)),"")</f>
        <v/>
      </c>
      <c r="X593" s="46" t="str">
        <f t="array" ref="X593">IFERROR(INDEX(#REF!,MATCH($Q593,#REF!,0)),"")</f>
        <v/>
      </c>
      <c r="Y593" s="46" t="str">
        <f t="array" ref="Y593">IFERROR(INDEX(#REF!,MATCH($Q593,#REF!,0)),"")</f>
        <v/>
      </c>
      <c r="Z593" s="46" t="str">
        <f t="array" ref="Z593">IFERROR(INDEX(#REF!,MATCH($Q593,#REF!,0)),"")</f>
        <v/>
      </c>
      <c r="AA593" s="46" t="e">
        <f t="shared" si="13"/>
        <v>#VALUE!</v>
      </c>
      <c r="AB593" s="44"/>
      <c r="AC593" s="44"/>
    </row>
    <row r="594" spans="1:29" ht="15.75" hidden="1" customHeight="1">
      <c r="A594" s="47" t="s">
        <v>1855</v>
      </c>
      <c r="B594" s="47" t="s">
        <v>1476</v>
      </c>
      <c r="C594" s="60" t="s">
        <v>321</v>
      </c>
      <c r="D594" s="49" t="s">
        <v>53</v>
      </c>
      <c r="E594" s="49">
        <v>2</v>
      </c>
      <c r="F594" s="50">
        <v>3600</v>
      </c>
      <c r="G594" s="51" t="s">
        <v>54</v>
      </c>
      <c r="H594" s="52">
        <v>46174</v>
      </c>
      <c r="I594" s="53" t="s">
        <v>55</v>
      </c>
      <c r="J594" s="53" t="s">
        <v>56</v>
      </c>
      <c r="K594" s="53" t="s">
        <v>164</v>
      </c>
      <c r="L594" s="53" t="s">
        <v>91</v>
      </c>
      <c r="M594" s="54" t="s">
        <v>2498</v>
      </c>
      <c r="N594" s="56" t="s">
        <v>951</v>
      </c>
      <c r="O594" s="56" t="s">
        <v>60</v>
      </c>
      <c r="P594" s="56"/>
      <c r="Q594" s="56"/>
      <c r="R594" s="57" t="s">
        <v>322</v>
      </c>
      <c r="S594" s="57" t="s">
        <v>323</v>
      </c>
      <c r="T594" s="56"/>
      <c r="U594" s="56"/>
      <c r="V594" s="57" t="str">
        <f t="array" ref="V594">IFERROR(INDEX(#REF!,MATCH($Q594,#REF!,0)),"")</f>
        <v/>
      </c>
      <c r="W594" s="57" t="str">
        <f t="array" ref="W594">IFERROR(INDEX(#REF!,MATCH($Q594,#REF!,0)),"")</f>
        <v/>
      </c>
      <c r="X594" s="58" t="str">
        <f t="array" ref="X594">IFERROR(INDEX(#REF!,MATCH($Q594,#REF!,0)),"")</f>
        <v/>
      </c>
      <c r="Y594" s="58" t="str">
        <f t="array" ref="Y594">IFERROR(INDEX(#REF!,MATCH($Q594,#REF!,0)),"")</f>
        <v/>
      </c>
      <c r="Z594" s="58" t="str">
        <f t="array" ref="Z594">IFERROR(INDEX(#REF!,MATCH($Q594,#REF!,0)),"")</f>
        <v/>
      </c>
      <c r="AA594" s="58" t="e">
        <f t="shared" si="13"/>
        <v>#VALUE!</v>
      </c>
      <c r="AB594" s="56"/>
      <c r="AC594" s="56"/>
    </row>
    <row r="595" spans="1:29" ht="15.75" customHeight="1">
      <c r="A595" s="35"/>
      <c r="B595" s="35" t="s">
        <v>2693</v>
      </c>
      <c r="C595" s="36"/>
      <c r="D595" s="37"/>
      <c r="E595" s="37"/>
      <c r="F595" s="38">
        <v>26780</v>
      </c>
      <c r="G595" s="39"/>
      <c r="H595" s="40"/>
      <c r="I595" s="41"/>
      <c r="J595" s="41"/>
      <c r="K595" s="41"/>
      <c r="L595" s="41"/>
      <c r="M595" s="42"/>
      <c r="N595" s="44" t="s">
        <v>21</v>
      </c>
      <c r="O595" s="44"/>
      <c r="P595" s="44"/>
      <c r="Q595" s="44"/>
      <c r="R595" s="45"/>
      <c r="S595" s="45" t="s">
        <v>360</v>
      </c>
      <c r="T595" s="44"/>
      <c r="U595" s="44"/>
      <c r="V595" s="45" t="str">
        <f t="array" ref="V595">IFERROR(INDEX(#REF!,MATCH($Q595,#REF!,0)),"")</f>
        <v/>
      </c>
      <c r="W595" s="45" t="str">
        <f t="array" ref="W595">IFERROR(INDEX(#REF!,MATCH($Q595,#REF!,0)),"")</f>
        <v/>
      </c>
      <c r="X595" s="46" t="str">
        <f t="array" ref="X595">IFERROR(INDEX(#REF!,MATCH($Q595,#REF!,0)),"")</f>
        <v/>
      </c>
      <c r="Y595" s="46" t="str">
        <f t="array" ref="Y595">IFERROR(INDEX(#REF!,MATCH($Q595,#REF!,0)),"")</f>
        <v/>
      </c>
      <c r="Z595" s="46" t="str">
        <f t="array" ref="Z595">IFERROR(INDEX(#REF!,MATCH($Q595,#REF!,0)),"")</f>
        <v/>
      </c>
      <c r="AA595" s="46" t="e">
        <f t="shared" si="13"/>
        <v>#VALUE!</v>
      </c>
      <c r="AB595" s="44"/>
      <c r="AC595" s="44"/>
    </row>
    <row r="596" spans="1:29" ht="15.75" hidden="1" customHeight="1">
      <c r="A596" s="47" t="s">
        <v>1557</v>
      </c>
      <c r="B596" s="47" t="s">
        <v>295</v>
      </c>
      <c r="C596" s="60" t="s">
        <v>1535</v>
      </c>
      <c r="D596" s="49" t="s">
        <v>53</v>
      </c>
      <c r="E596" s="49">
        <v>2</v>
      </c>
      <c r="F596" s="50">
        <v>3600</v>
      </c>
      <c r="G596" s="51" t="s">
        <v>54</v>
      </c>
      <c r="H596" s="52">
        <v>46174</v>
      </c>
      <c r="I596" s="53" t="s">
        <v>101</v>
      </c>
      <c r="J596" s="53" t="s">
        <v>56</v>
      </c>
      <c r="K596" s="53" t="s">
        <v>858</v>
      </c>
      <c r="L596" s="53" t="s">
        <v>58</v>
      </c>
      <c r="M596" s="54" t="s">
        <v>2534</v>
      </c>
      <c r="N596" s="56" t="s">
        <v>951</v>
      </c>
      <c r="O596" s="182" t="s">
        <v>60</v>
      </c>
      <c r="P596" s="56"/>
      <c r="Q596" s="56"/>
      <c r="R596" s="57"/>
      <c r="S596" s="57" t="s">
        <v>1536</v>
      </c>
      <c r="T596" s="56"/>
      <c r="U596" s="56"/>
      <c r="V596" s="57" t="str">
        <f t="array" ref="V596">IFERROR(INDEX(#REF!,MATCH($Q596,#REF!,0)),"")</f>
        <v/>
      </c>
      <c r="W596" s="57" t="str">
        <f t="array" ref="W596">IFERROR(INDEX(#REF!,MATCH($Q596,#REF!,0)),"")</f>
        <v/>
      </c>
      <c r="X596" s="58" t="str">
        <f t="array" ref="X596">IFERROR(INDEX(#REF!,MATCH($Q596,#REF!,0)),"")</f>
        <v/>
      </c>
      <c r="Y596" s="58" t="str">
        <f t="array" ref="Y596">IFERROR(INDEX(#REF!,MATCH($Q596,#REF!,0)),"")</f>
        <v/>
      </c>
      <c r="Z596" s="58" t="str">
        <f t="array" ref="Z596">IFERROR(INDEX(#REF!,MATCH($Q596,#REF!,0)),"")</f>
        <v/>
      </c>
      <c r="AA596" s="58" t="e">
        <f t="shared" si="13"/>
        <v>#VALUE!</v>
      </c>
      <c r="AB596" s="56"/>
      <c r="AC596" s="56"/>
    </row>
    <row r="597" spans="1:29" ht="15.75" hidden="1" customHeight="1">
      <c r="A597" s="167"/>
      <c r="B597" s="167" t="s">
        <v>848</v>
      </c>
      <c r="C597" s="168" t="s">
        <v>922</v>
      </c>
      <c r="D597" s="176" t="s">
        <v>53</v>
      </c>
      <c r="E597" s="176">
        <v>6</v>
      </c>
      <c r="F597" s="177">
        <v>3600</v>
      </c>
      <c r="G597" s="178" t="s">
        <v>54</v>
      </c>
      <c r="H597" s="179">
        <v>46174</v>
      </c>
      <c r="I597" s="180" t="s">
        <v>101</v>
      </c>
      <c r="J597" s="180" t="s">
        <v>56</v>
      </c>
      <c r="K597" s="180" t="s">
        <v>858</v>
      </c>
      <c r="L597" s="180" t="s">
        <v>91</v>
      </c>
      <c r="M597" s="181" t="s">
        <v>2451</v>
      </c>
      <c r="N597" s="175" t="s">
        <v>884</v>
      </c>
      <c r="O597" s="44" t="s">
        <v>60</v>
      </c>
      <c r="P597" s="44"/>
      <c r="Q597" s="44"/>
      <c r="R597" s="45" t="str">
        <f t="array" ref="R597">IFERROR(INDEX('BANCO DE DADOS'!$C$3:$C1631,MATCH(C597,'BANCO DE DADOS'!$B$3:$B1631,0),0),"")</f>
        <v>DOP - EQUIPAMENTO OPERACIONAL SALVAMENTO EM ALTURAS</v>
      </c>
      <c r="S597" s="45" t="str">
        <f t="array" ref="S597">IFERROR(INDEX('BANCO DE DADOS'!$D$3:$D1631,MATCH(C597,'BANCO DE DADOS'!$B$3:$B1631,0),0),"")</f>
        <v>COMPRA DE CORDAS PARA SALVAMENTO EM ALTURAS</v>
      </c>
      <c r="T597" s="44"/>
      <c r="U597" s="44"/>
      <c r="V597" s="45" t="str">
        <f t="array" ref="V597">IFERROR(INDEX(#REF!,MATCH($Q597,#REF!,0)),"")</f>
        <v/>
      </c>
      <c r="W597" s="45" t="str">
        <f t="array" ref="W597">IFERROR(INDEX(#REF!,MATCH($Q597,#REF!,0)),"")</f>
        <v/>
      </c>
      <c r="X597" s="46" t="str">
        <f t="array" ref="X597">IFERROR(INDEX(#REF!,MATCH($Q597,#REF!,0)),"")</f>
        <v/>
      </c>
      <c r="Y597" s="46" t="str">
        <f t="array" ref="Y597">IFERROR(INDEX(#REF!,MATCH($Q597,#REF!,0)),"")</f>
        <v/>
      </c>
      <c r="Z597" s="46" t="str">
        <f t="array" ref="Z597">IFERROR(INDEX(#REF!,MATCH($Q597,#REF!,0)),"")</f>
        <v/>
      </c>
      <c r="AA597" s="46" t="e">
        <f t="shared" si="13"/>
        <v>#VALUE!</v>
      </c>
      <c r="AB597" s="44"/>
      <c r="AC597" s="44"/>
    </row>
    <row r="598" spans="1:29" ht="15.75" hidden="1" customHeight="1">
      <c r="A598" s="184"/>
      <c r="B598" s="184" t="s">
        <v>1049</v>
      </c>
      <c r="C598" s="185" t="s">
        <v>1648</v>
      </c>
      <c r="D598" s="186" t="s">
        <v>53</v>
      </c>
      <c r="E598" s="186">
        <v>50</v>
      </c>
      <c r="F598" s="187">
        <v>3511.5</v>
      </c>
      <c r="G598" s="188" t="s">
        <v>54</v>
      </c>
      <c r="H598" s="189"/>
      <c r="I598" s="190" t="s">
        <v>55</v>
      </c>
      <c r="J598" s="190"/>
      <c r="K598" s="190"/>
      <c r="L598" s="190"/>
      <c r="M598" s="191"/>
      <c r="N598" s="192" t="s">
        <v>951</v>
      </c>
      <c r="O598" s="56" t="s">
        <v>60</v>
      </c>
      <c r="P598" s="56"/>
      <c r="Q598" s="56"/>
      <c r="R598" s="57"/>
      <c r="S598" s="57" t="s">
        <v>1649</v>
      </c>
      <c r="T598" s="56" t="s">
        <v>1650</v>
      </c>
      <c r="U598" s="56"/>
      <c r="V598" s="57"/>
      <c r="W598" s="57"/>
      <c r="X598" s="58"/>
      <c r="Y598" s="58"/>
      <c r="Z598" s="58"/>
      <c r="AA598" s="58"/>
      <c r="AB598" s="56"/>
      <c r="AC598" s="56"/>
    </row>
    <row r="599" spans="1:29" ht="15.75" hidden="1" customHeight="1">
      <c r="A599" s="167"/>
      <c r="B599" s="167" t="s">
        <v>1049</v>
      </c>
      <c r="C599" s="168" t="s">
        <v>1917</v>
      </c>
      <c r="D599" s="176" t="s">
        <v>53</v>
      </c>
      <c r="E599" s="176">
        <v>1</v>
      </c>
      <c r="F599" s="177">
        <v>3500</v>
      </c>
      <c r="G599" s="178" t="s">
        <v>54</v>
      </c>
      <c r="H599" s="179">
        <v>46266</v>
      </c>
      <c r="I599" s="180" t="s">
        <v>55</v>
      </c>
      <c r="J599" s="180" t="s">
        <v>56</v>
      </c>
      <c r="K599" s="180" t="s">
        <v>164</v>
      </c>
      <c r="L599" s="180" t="s">
        <v>91</v>
      </c>
      <c r="M599" s="181" t="s">
        <v>2451</v>
      </c>
      <c r="N599" s="175" t="s">
        <v>951</v>
      </c>
      <c r="O599" s="44" t="s">
        <v>60</v>
      </c>
      <c r="P599" s="44"/>
      <c r="Q599" s="44"/>
      <c r="R599" s="45" t="str">
        <f t="array" ref="R599">IFERROR(INDEX('BANCO DE DADOS'!$C$3:$C1631,MATCH(C599,'BANCO DE DADOS'!$B$3:$B1631,0),0),"")</f>
        <v>DOP - EPI INCENDIO ESTRUTURAL</v>
      </c>
      <c r="S599" s="45" t="str">
        <f t="array" ref="S599">IFERROR(INDEX('BANCO DE DADOS'!$D$3:$D1631,MATCH(C599,'BANCO DE DADOS'!$B$3:$B1631,0),0),"")</f>
        <v>COMPRA DE EPI PARA ATENDIMENTO A INCENDIO ESTRUTURAL</v>
      </c>
      <c r="T599" s="44"/>
      <c r="U599" s="44"/>
      <c r="V599" s="45" t="str">
        <f t="array" ref="V599">IFERROR(INDEX(#REF!,MATCH($Q599,#REF!,0)),"")</f>
        <v/>
      </c>
      <c r="W599" s="45" t="str">
        <f t="array" ref="W599">IFERROR(INDEX(#REF!,MATCH($Q599,#REF!,0)),"")</f>
        <v/>
      </c>
      <c r="X599" s="46" t="str">
        <f t="array" ref="X599">IFERROR(INDEX(#REF!,MATCH($Q599,#REF!,0)),"")</f>
        <v/>
      </c>
      <c r="Y599" s="46" t="str">
        <f t="array" ref="Y599">IFERROR(INDEX(#REF!,MATCH($Q599,#REF!,0)),"")</f>
        <v/>
      </c>
      <c r="Z599" s="46" t="str">
        <f t="array" ref="Z599">IFERROR(INDEX(#REF!,MATCH($Q599,#REF!,0)),"")</f>
        <v/>
      </c>
      <c r="AA599" s="46" t="e">
        <f t="shared" ref="AA599:AA853" si="14">Z599+45</f>
        <v>#VALUE!</v>
      </c>
      <c r="AB599" s="44"/>
      <c r="AC599" s="44"/>
    </row>
    <row r="600" spans="1:29" ht="15.75" hidden="1" customHeight="1">
      <c r="A600" s="47"/>
      <c r="B600" s="47" t="s">
        <v>51</v>
      </c>
      <c r="C600" s="60" t="s">
        <v>1225</v>
      </c>
      <c r="D600" s="49" t="s">
        <v>53</v>
      </c>
      <c r="E600" s="49">
        <v>35</v>
      </c>
      <c r="F600" s="50">
        <v>3500</v>
      </c>
      <c r="G600" s="51" t="s">
        <v>54</v>
      </c>
      <c r="H600" s="52">
        <v>46174</v>
      </c>
      <c r="I600" s="53" t="s">
        <v>55</v>
      </c>
      <c r="J600" s="53" t="s">
        <v>56</v>
      </c>
      <c r="K600" s="53" t="s">
        <v>164</v>
      </c>
      <c r="L600" s="53" t="s">
        <v>91</v>
      </c>
      <c r="M600" s="54" t="s">
        <v>2498</v>
      </c>
      <c r="N600" s="56" t="s">
        <v>884</v>
      </c>
      <c r="O600" s="56" t="s">
        <v>60</v>
      </c>
      <c r="P600" s="56"/>
      <c r="Q600" s="56"/>
      <c r="R600" s="57"/>
      <c r="S600" s="57" t="s">
        <v>733</v>
      </c>
      <c r="T600" s="56"/>
      <c r="U600" s="56"/>
      <c r="V600" s="57" t="str">
        <f t="array" ref="V600">IFERROR(INDEX(#REF!,MATCH($Q600,#REF!,0)),"")</f>
        <v/>
      </c>
      <c r="W600" s="57" t="str">
        <f t="array" ref="W600">IFERROR(INDEX(#REF!,MATCH($Q600,#REF!,0)),"")</f>
        <v/>
      </c>
      <c r="X600" s="58" t="str">
        <f t="array" ref="X600">IFERROR(INDEX(#REF!,MATCH($Q600,#REF!,0)),"")</f>
        <v/>
      </c>
      <c r="Y600" s="58" t="str">
        <f t="array" ref="Y600">IFERROR(INDEX(#REF!,MATCH($Q600,#REF!,0)),"")</f>
        <v/>
      </c>
      <c r="Z600" s="58" t="str">
        <f t="array" ref="Z600">IFERROR(INDEX(#REF!,MATCH($Q600,#REF!,0)),"")</f>
        <v/>
      </c>
      <c r="AA600" s="58" t="e">
        <f t="shared" si="14"/>
        <v>#VALUE!</v>
      </c>
      <c r="AB600" s="56"/>
      <c r="AC600" s="56"/>
    </row>
    <row r="601" spans="1:29" ht="15.75" hidden="1" customHeight="1">
      <c r="A601" s="35" t="s">
        <v>2785</v>
      </c>
      <c r="B601" s="35" t="s">
        <v>169</v>
      </c>
      <c r="C601" s="36" t="s">
        <v>318</v>
      </c>
      <c r="D601" s="37" t="s">
        <v>53</v>
      </c>
      <c r="E601" s="37">
        <v>30</v>
      </c>
      <c r="F601" s="38">
        <v>3420</v>
      </c>
      <c r="G601" s="39" t="s">
        <v>54</v>
      </c>
      <c r="H601" s="40">
        <v>46174</v>
      </c>
      <c r="I601" s="41" t="s">
        <v>55</v>
      </c>
      <c r="J601" s="41" t="s">
        <v>56</v>
      </c>
      <c r="K601" s="41" t="s">
        <v>164</v>
      </c>
      <c r="L601" s="41" t="s">
        <v>58</v>
      </c>
      <c r="M601" s="42" t="s">
        <v>2534</v>
      </c>
      <c r="N601" s="44" t="s">
        <v>21</v>
      </c>
      <c r="O601" s="44" t="s">
        <v>60</v>
      </c>
      <c r="P601" s="44"/>
      <c r="Q601" s="44"/>
      <c r="R601" s="45"/>
      <c r="S601" s="45" t="s">
        <v>319</v>
      </c>
      <c r="T601" s="44"/>
      <c r="U601" s="44"/>
      <c r="V601" s="45" t="str">
        <f t="array" ref="V601">IFERROR(INDEX(#REF!,MATCH($Q601,#REF!,0)),"")</f>
        <v/>
      </c>
      <c r="W601" s="45" t="str">
        <f t="array" ref="W601">IFERROR(INDEX(#REF!,MATCH($Q601,#REF!,0)),"")</f>
        <v/>
      </c>
      <c r="X601" s="46" t="str">
        <f t="array" ref="X601">IFERROR(INDEX(#REF!,MATCH($Q601,#REF!,0)),"")</f>
        <v/>
      </c>
      <c r="Y601" s="46" t="str">
        <f t="array" ref="Y601">IFERROR(INDEX(#REF!,MATCH($Q601,#REF!,0)),"")</f>
        <v/>
      </c>
      <c r="Z601" s="46" t="str">
        <f t="array" ref="Z601">IFERROR(INDEX(#REF!,MATCH($Q601,#REF!,0)),"")</f>
        <v/>
      </c>
      <c r="AA601" s="46" t="e">
        <f t="shared" si="14"/>
        <v>#VALUE!</v>
      </c>
      <c r="AB601" s="44"/>
      <c r="AC601" s="44"/>
    </row>
    <row r="602" spans="1:29" ht="15.75" hidden="1" customHeight="1">
      <c r="A602" s="47"/>
      <c r="B602" s="47" t="s">
        <v>51</v>
      </c>
      <c r="C602" s="60" t="s">
        <v>1227</v>
      </c>
      <c r="D602" s="49" t="s">
        <v>53</v>
      </c>
      <c r="E602" s="49">
        <v>30</v>
      </c>
      <c r="F602" s="50">
        <v>3420</v>
      </c>
      <c r="G602" s="51" t="s">
        <v>54</v>
      </c>
      <c r="H602" s="52">
        <v>46174</v>
      </c>
      <c r="I602" s="53" t="s">
        <v>55</v>
      </c>
      <c r="J602" s="53" t="s">
        <v>56</v>
      </c>
      <c r="K602" s="53" t="s">
        <v>164</v>
      </c>
      <c r="L602" s="53" t="s">
        <v>91</v>
      </c>
      <c r="M602" s="54" t="s">
        <v>2486</v>
      </c>
      <c r="N602" s="56" t="s">
        <v>884</v>
      </c>
      <c r="O602" s="56" t="s">
        <v>60</v>
      </c>
      <c r="P602" s="56"/>
      <c r="Q602" s="56"/>
      <c r="R602" s="57"/>
      <c r="S602" s="57" t="s">
        <v>319</v>
      </c>
      <c r="T602" s="56"/>
      <c r="U602" s="56"/>
      <c r="V602" s="57" t="str">
        <f t="array" ref="V602">IFERROR(INDEX(#REF!,MATCH($Q602,#REF!,0)),"")</f>
        <v/>
      </c>
      <c r="W602" s="57" t="str">
        <f t="array" ref="W602">IFERROR(INDEX(#REF!,MATCH($Q602,#REF!,0)),"")</f>
        <v/>
      </c>
      <c r="X602" s="58" t="str">
        <f t="array" ref="X602">IFERROR(INDEX(#REF!,MATCH($Q602,#REF!,0)),"")</f>
        <v/>
      </c>
      <c r="Y602" s="58" t="str">
        <f t="array" ref="Y602">IFERROR(INDEX(#REF!,MATCH($Q602,#REF!,0)),"")</f>
        <v/>
      </c>
      <c r="Z602" s="58" t="str">
        <f t="array" ref="Z602">IFERROR(INDEX(#REF!,MATCH($Q602,#REF!,0)),"")</f>
        <v/>
      </c>
      <c r="AA602" s="58" t="e">
        <f t="shared" si="14"/>
        <v>#VALUE!</v>
      </c>
      <c r="AB602" s="56"/>
      <c r="AC602" s="56"/>
    </row>
    <row r="603" spans="1:29" ht="15.75" hidden="1" customHeight="1">
      <c r="A603" s="35" t="s">
        <v>749</v>
      </c>
      <c r="B603" s="35" t="s">
        <v>1049</v>
      </c>
      <c r="C603" s="36" t="s">
        <v>1919</v>
      </c>
      <c r="D603" s="37" t="s">
        <v>53</v>
      </c>
      <c r="E603" s="37">
        <v>700</v>
      </c>
      <c r="F603" s="38">
        <v>3360</v>
      </c>
      <c r="G603" s="39" t="s">
        <v>54</v>
      </c>
      <c r="H603" s="40">
        <v>46174</v>
      </c>
      <c r="I603" s="41" t="s">
        <v>55</v>
      </c>
      <c r="J603" s="41" t="s">
        <v>56</v>
      </c>
      <c r="K603" s="41" t="s">
        <v>164</v>
      </c>
      <c r="L603" s="41" t="s">
        <v>58</v>
      </c>
      <c r="M603" s="42" t="s">
        <v>2517</v>
      </c>
      <c r="N603" s="44" t="s">
        <v>951</v>
      </c>
      <c r="O603" s="44" t="s">
        <v>60</v>
      </c>
      <c r="P603" s="44"/>
      <c r="Q603" s="44"/>
      <c r="R603" s="45" t="s">
        <v>158</v>
      </c>
      <c r="S603" s="45" t="s">
        <v>515</v>
      </c>
      <c r="T603" s="44"/>
      <c r="U603" s="44"/>
      <c r="V603" s="45" t="str">
        <f t="array" ref="V603">IFERROR(INDEX(#REF!,MATCH($Q603,#REF!,0)),"")</f>
        <v/>
      </c>
      <c r="W603" s="45" t="str">
        <f t="array" ref="W603">IFERROR(INDEX(#REF!,MATCH($Q603,#REF!,0)),"")</f>
        <v/>
      </c>
      <c r="X603" s="46" t="str">
        <f t="array" ref="X603">IFERROR(INDEX(#REF!,MATCH($Q603,#REF!,0)),"")</f>
        <v/>
      </c>
      <c r="Y603" s="46" t="str">
        <f t="array" ref="Y603">IFERROR(INDEX(#REF!,MATCH($Q603,#REF!,0)),"")</f>
        <v/>
      </c>
      <c r="Z603" s="46" t="str">
        <f t="array" ref="Z603">IFERROR(INDEX(#REF!,MATCH($Q603,#REF!,0)),"")</f>
        <v/>
      </c>
      <c r="AA603" s="46" t="e">
        <f t="shared" si="14"/>
        <v>#VALUE!</v>
      </c>
      <c r="AB603" s="44"/>
      <c r="AC603" s="44"/>
    </row>
    <row r="604" spans="1:29" ht="15.75" hidden="1" customHeight="1">
      <c r="A604" s="47" t="s">
        <v>2786</v>
      </c>
      <c r="B604" s="47" t="s">
        <v>1049</v>
      </c>
      <c r="C604" s="60" t="s">
        <v>1921</v>
      </c>
      <c r="D604" s="49" t="s">
        <v>53</v>
      </c>
      <c r="E604" s="49">
        <v>80</v>
      </c>
      <c r="F604" s="50">
        <v>3360</v>
      </c>
      <c r="G604" s="51" t="s">
        <v>54</v>
      </c>
      <c r="H604" s="52">
        <v>46174</v>
      </c>
      <c r="I604" s="53" t="s">
        <v>55</v>
      </c>
      <c r="J604" s="53" t="s">
        <v>56</v>
      </c>
      <c r="K604" s="53" t="s">
        <v>164</v>
      </c>
      <c r="L604" s="53" t="s">
        <v>58</v>
      </c>
      <c r="M604" s="54" t="s">
        <v>109</v>
      </c>
      <c r="N604" s="56" t="s">
        <v>951</v>
      </c>
      <c r="O604" s="56" t="s">
        <v>60</v>
      </c>
      <c r="P604" s="56"/>
      <c r="Q604" s="56"/>
      <c r="R604" s="57" t="s">
        <v>1768</v>
      </c>
      <c r="S604" s="57" t="s">
        <v>1769</v>
      </c>
      <c r="T604" s="56"/>
      <c r="U604" s="56"/>
      <c r="V604" s="57" t="str">
        <f t="array" ref="V604">IFERROR(INDEX(#REF!,MATCH($Q604,#REF!,0)),"")</f>
        <v/>
      </c>
      <c r="W604" s="57" t="str">
        <f t="array" ref="W604">IFERROR(INDEX(#REF!,MATCH($Q604,#REF!,0)),"")</f>
        <v/>
      </c>
      <c r="X604" s="58" t="str">
        <f t="array" ref="X604">IFERROR(INDEX(#REF!,MATCH($Q604,#REF!,0)),"")</f>
        <v/>
      </c>
      <c r="Y604" s="58" t="str">
        <f t="array" ref="Y604">IFERROR(INDEX(#REF!,MATCH($Q604,#REF!,0)),"")</f>
        <v/>
      </c>
      <c r="Z604" s="58" t="str">
        <f t="array" ref="Z604">IFERROR(INDEX(#REF!,MATCH($Q604,#REF!,0)),"")</f>
        <v/>
      </c>
      <c r="AA604" s="58" t="e">
        <f t="shared" si="14"/>
        <v>#VALUE!</v>
      </c>
      <c r="AB604" s="56"/>
      <c r="AC604" s="56"/>
    </row>
    <row r="605" spans="1:29" ht="15.75" hidden="1" customHeight="1">
      <c r="A605" s="35" t="s">
        <v>707</v>
      </c>
      <c r="B605" s="35" t="s">
        <v>1049</v>
      </c>
      <c r="C605" s="36" t="s">
        <v>1923</v>
      </c>
      <c r="D605" s="37" t="s">
        <v>53</v>
      </c>
      <c r="E605" s="37">
        <v>500</v>
      </c>
      <c r="F605" s="38">
        <v>3250</v>
      </c>
      <c r="G605" s="39" t="s">
        <v>54</v>
      </c>
      <c r="H605" s="40">
        <v>46174</v>
      </c>
      <c r="I605" s="41" t="s">
        <v>55</v>
      </c>
      <c r="J605" s="41" t="s">
        <v>56</v>
      </c>
      <c r="K605" s="41" t="s">
        <v>164</v>
      </c>
      <c r="L605" s="41" t="s">
        <v>58</v>
      </c>
      <c r="M605" s="42" t="s">
        <v>2534</v>
      </c>
      <c r="N605" s="44" t="s">
        <v>951</v>
      </c>
      <c r="O605" s="44" t="s">
        <v>60</v>
      </c>
      <c r="P605" s="44"/>
      <c r="Q605" s="44"/>
      <c r="R605" s="45" t="s">
        <v>158</v>
      </c>
      <c r="S605" s="45" t="s">
        <v>281</v>
      </c>
      <c r="T605" s="44"/>
      <c r="U605" s="44"/>
      <c r="V605" s="45" t="str">
        <f t="array" ref="V605">IFERROR(INDEX(#REF!,MATCH($Q605,#REF!,0)),"")</f>
        <v/>
      </c>
      <c r="W605" s="45" t="str">
        <f t="array" ref="W605">IFERROR(INDEX(#REF!,MATCH($Q605,#REF!,0)),"")</f>
        <v/>
      </c>
      <c r="X605" s="46" t="str">
        <f t="array" ref="X605">IFERROR(INDEX(#REF!,MATCH($Q605,#REF!,0)),"")</f>
        <v/>
      </c>
      <c r="Y605" s="46" t="str">
        <f t="array" ref="Y605">IFERROR(INDEX(#REF!,MATCH($Q605,#REF!,0)),"")</f>
        <v/>
      </c>
      <c r="Z605" s="46" t="str">
        <f t="array" ref="Z605">IFERROR(INDEX(#REF!,MATCH($Q605,#REF!,0)),"")</f>
        <v/>
      </c>
      <c r="AA605" s="46" t="e">
        <f t="shared" si="14"/>
        <v>#VALUE!</v>
      </c>
      <c r="AB605" s="44"/>
      <c r="AC605" s="44"/>
    </row>
    <row r="606" spans="1:29" ht="15.75" hidden="1" customHeight="1">
      <c r="A606" s="184"/>
      <c r="B606" s="184" t="s">
        <v>1560</v>
      </c>
      <c r="C606" s="185" t="s">
        <v>2458</v>
      </c>
      <c r="D606" s="186" t="s">
        <v>53</v>
      </c>
      <c r="E606" s="186">
        <v>1</v>
      </c>
      <c r="F606" s="187">
        <v>1450000</v>
      </c>
      <c r="G606" s="188" t="s">
        <v>54</v>
      </c>
      <c r="H606" s="189">
        <v>46266</v>
      </c>
      <c r="I606" s="190" t="s">
        <v>101</v>
      </c>
      <c r="J606" s="190" t="s">
        <v>56</v>
      </c>
      <c r="K606" s="190" t="s">
        <v>864</v>
      </c>
      <c r="L606" s="190" t="s">
        <v>84</v>
      </c>
      <c r="M606" s="191" t="s">
        <v>2451</v>
      </c>
      <c r="N606" s="192" t="s">
        <v>951</v>
      </c>
      <c r="O606" s="56" t="s">
        <v>2452</v>
      </c>
      <c r="P606" s="56"/>
      <c r="Q606" s="56"/>
      <c r="R606" s="57">
        <f t="array" ref="R606">IFERROR(INDEX('BANCO DE DADOS'!$C$3:$C1631,MATCH(C606,'BANCO DE DADOS'!$B$3:$B1631,0),0),"")</f>
        <v>0</v>
      </c>
      <c r="S606" s="57" t="str">
        <f t="array" ref="S606">IFERROR(INDEX('BANCO DE DADOS'!$D$3:$D1631,MATCH(C606,'BANCO DE DADOS'!$B$3:$B1631,0),0),"")</f>
        <v>SERVIÇOS DE MANUTENÇÃO - CLIMATIZAÇÃO</v>
      </c>
      <c r="T606" s="56"/>
      <c r="U606" s="56"/>
      <c r="V606" s="57" t="str">
        <f t="array" ref="V606">IFERROR(INDEX(#REF!,MATCH($Q606,#REF!,0)),"")</f>
        <v/>
      </c>
      <c r="W606" s="57" t="str">
        <f t="array" ref="W606">IFERROR(INDEX(#REF!,MATCH($Q606,#REF!,0)),"")</f>
        <v/>
      </c>
      <c r="X606" s="58" t="str">
        <f t="array" ref="X606">IFERROR(INDEX(#REF!,MATCH($Q606,#REF!,0)),"")</f>
        <v/>
      </c>
      <c r="Y606" s="58" t="str">
        <f t="array" ref="Y606">IFERROR(INDEX(#REF!,MATCH($Q606,#REF!,0)),"")</f>
        <v/>
      </c>
      <c r="Z606" s="58" t="str">
        <f t="array" ref="Z606">IFERROR(INDEX(#REF!,MATCH($Q606,#REF!,0)),"")</f>
        <v/>
      </c>
      <c r="AA606" s="58" t="e">
        <f t="shared" si="14"/>
        <v>#VALUE!</v>
      </c>
      <c r="AB606" s="56"/>
      <c r="AC606" s="56"/>
    </row>
    <row r="607" spans="1:29" ht="15.75" hidden="1" customHeight="1">
      <c r="A607" s="35"/>
      <c r="B607" s="35" t="s">
        <v>861</v>
      </c>
      <c r="C607" s="36" t="s">
        <v>883</v>
      </c>
      <c r="D607" s="37" t="s">
        <v>53</v>
      </c>
      <c r="E607" s="37">
        <v>2</v>
      </c>
      <c r="F607" s="38">
        <v>3209.76</v>
      </c>
      <c r="G607" s="39" t="s">
        <v>54</v>
      </c>
      <c r="H607" s="40"/>
      <c r="I607" s="41" t="s">
        <v>101</v>
      </c>
      <c r="J607" s="41"/>
      <c r="K607" s="41"/>
      <c r="L607" s="41"/>
      <c r="M607" s="42"/>
      <c r="N607" s="44" t="s">
        <v>884</v>
      </c>
      <c r="O607" s="44" t="s">
        <v>60</v>
      </c>
      <c r="P607" s="44"/>
      <c r="Q607" s="44"/>
      <c r="R607" s="45"/>
      <c r="S607" s="45" t="s">
        <v>885</v>
      </c>
      <c r="T607" s="44"/>
      <c r="U607" s="44"/>
      <c r="V607" s="45" t="str">
        <f t="array" ref="V607">IFERROR(INDEX(#REF!,MATCH($Q607,#REF!,0)),"")</f>
        <v/>
      </c>
      <c r="W607" s="45" t="str">
        <f t="array" ref="W607">IFERROR(INDEX(#REF!,MATCH($Q607,#REF!,0)),"")</f>
        <v/>
      </c>
      <c r="X607" s="46" t="str">
        <f t="array" ref="X607">IFERROR(INDEX(#REF!,MATCH($Q607,#REF!,0)),"")</f>
        <v/>
      </c>
      <c r="Y607" s="46" t="str">
        <f t="array" ref="Y607">IFERROR(INDEX(#REF!,MATCH($Q607,#REF!,0)),"")</f>
        <v/>
      </c>
      <c r="Z607" s="46" t="str">
        <f t="array" ref="Z607">IFERROR(INDEX(#REF!,MATCH($Q607,#REF!,0)),"")</f>
        <v/>
      </c>
      <c r="AA607" s="46" t="e">
        <f t="shared" si="14"/>
        <v>#VALUE!</v>
      </c>
      <c r="AB607" s="44"/>
      <c r="AC607" s="44"/>
    </row>
    <row r="608" spans="1:29" ht="15.75" hidden="1" customHeight="1">
      <c r="A608" s="47" t="s">
        <v>2787</v>
      </c>
      <c r="B608" s="47" t="s">
        <v>317</v>
      </c>
      <c r="C608" s="60" t="s">
        <v>401</v>
      </c>
      <c r="D608" s="49" t="s">
        <v>53</v>
      </c>
      <c r="E608" s="49">
        <v>4</v>
      </c>
      <c r="F608" s="50">
        <v>3200</v>
      </c>
      <c r="G608" s="51" t="s">
        <v>54</v>
      </c>
      <c r="H608" s="52">
        <v>46174</v>
      </c>
      <c r="I608" s="53" t="s">
        <v>55</v>
      </c>
      <c r="J608" s="53" t="s">
        <v>56</v>
      </c>
      <c r="K608" s="53" t="s">
        <v>164</v>
      </c>
      <c r="L608" s="53" t="s">
        <v>58</v>
      </c>
      <c r="M608" s="54" t="s">
        <v>2788</v>
      </c>
      <c r="N608" s="56" t="s">
        <v>21</v>
      </c>
      <c r="O608" s="56" t="s">
        <v>60</v>
      </c>
      <c r="P608" s="56"/>
      <c r="Q608" s="56"/>
      <c r="R608" s="57" t="s">
        <v>334</v>
      </c>
      <c r="S608" s="57" t="s">
        <v>288</v>
      </c>
      <c r="T608" s="56"/>
      <c r="U608" s="56"/>
      <c r="V608" s="57" t="str">
        <f t="array" ref="V608">IFERROR(INDEX(#REF!,MATCH($Q608,#REF!,0)),"")</f>
        <v/>
      </c>
      <c r="W608" s="57" t="str">
        <f t="array" ref="W608">IFERROR(INDEX(#REF!,MATCH($Q608,#REF!,0)),"")</f>
        <v/>
      </c>
      <c r="X608" s="58" t="str">
        <f t="array" ref="X608">IFERROR(INDEX(#REF!,MATCH($Q608,#REF!,0)),"")</f>
        <v/>
      </c>
      <c r="Y608" s="58" t="str">
        <f t="array" ref="Y608">IFERROR(INDEX(#REF!,MATCH($Q608,#REF!,0)),"")</f>
        <v/>
      </c>
      <c r="Z608" s="58" t="str">
        <f t="array" ref="Z608">IFERROR(INDEX(#REF!,MATCH($Q608,#REF!,0)),"")</f>
        <v/>
      </c>
      <c r="AA608" s="58" t="e">
        <f t="shared" si="14"/>
        <v>#VALUE!</v>
      </c>
      <c r="AB608" s="56"/>
      <c r="AC608" s="56"/>
    </row>
    <row r="609" spans="1:29" ht="15.75" customHeight="1">
      <c r="A609" s="35"/>
      <c r="B609" s="35" t="s">
        <v>2693</v>
      </c>
      <c r="C609" s="36"/>
      <c r="D609" s="37"/>
      <c r="E609" s="37"/>
      <c r="F609" s="38">
        <v>1224</v>
      </c>
      <c r="G609" s="39"/>
      <c r="H609" s="40"/>
      <c r="I609" s="41"/>
      <c r="J609" s="41"/>
      <c r="K609" s="41"/>
      <c r="L609" s="41"/>
      <c r="M609" s="42"/>
      <c r="N609" s="44"/>
      <c r="O609" s="44" t="s">
        <v>2767</v>
      </c>
      <c r="P609" s="44"/>
      <c r="Q609" s="44"/>
      <c r="R609" s="45"/>
      <c r="S609" s="45" t="s">
        <v>1288</v>
      </c>
      <c r="T609" s="44"/>
      <c r="U609" s="44"/>
      <c r="V609" s="45" t="str">
        <f t="array" ref="V609">IFERROR(INDEX(#REF!,MATCH($Q609,#REF!,0)),"")</f>
        <v/>
      </c>
      <c r="W609" s="45" t="str">
        <f t="array" ref="W609">IFERROR(INDEX(#REF!,MATCH($Q609,#REF!,0)),"")</f>
        <v/>
      </c>
      <c r="X609" s="46" t="str">
        <f t="array" ref="X609">IFERROR(INDEX(#REF!,MATCH($Q609,#REF!,0)),"")</f>
        <v/>
      </c>
      <c r="Y609" s="46" t="str">
        <f t="array" ref="Y609">IFERROR(INDEX(#REF!,MATCH($Q609,#REF!,0)),"")</f>
        <v/>
      </c>
      <c r="Z609" s="46" t="str">
        <f t="array" ref="Z609">IFERROR(INDEX(#REF!,MATCH($Q609,#REF!,0)),"")</f>
        <v/>
      </c>
      <c r="AA609" s="46" t="e">
        <f t="shared" si="14"/>
        <v>#VALUE!</v>
      </c>
      <c r="AB609" s="44"/>
      <c r="AC609" s="44"/>
    </row>
    <row r="610" spans="1:29" ht="15.75" hidden="1" customHeight="1">
      <c r="A610" s="47"/>
      <c r="B610" s="47" t="s">
        <v>51</v>
      </c>
      <c r="C610" s="60" t="s">
        <v>1229</v>
      </c>
      <c r="D610" s="49" t="s">
        <v>53</v>
      </c>
      <c r="E610" s="49">
        <v>4</v>
      </c>
      <c r="F610" s="50">
        <v>3200</v>
      </c>
      <c r="G610" s="51" t="s">
        <v>54</v>
      </c>
      <c r="H610" s="52">
        <v>46174</v>
      </c>
      <c r="I610" s="53" t="s">
        <v>55</v>
      </c>
      <c r="J610" s="53" t="s">
        <v>56</v>
      </c>
      <c r="K610" s="53" t="s">
        <v>164</v>
      </c>
      <c r="L610" s="53" t="s">
        <v>91</v>
      </c>
      <c r="M610" s="54" t="s">
        <v>73</v>
      </c>
      <c r="N610" s="56" t="s">
        <v>884</v>
      </c>
      <c r="O610" s="56" t="s">
        <v>60</v>
      </c>
      <c r="P610" s="56"/>
      <c r="Q610" s="56"/>
      <c r="R610" s="57" t="s">
        <v>304</v>
      </c>
      <c r="S610" s="57" t="s">
        <v>305</v>
      </c>
      <c r="T610" s="56"/>
      <c r="U610" s="56"/>
      <c r="V610" s="57" t="str">
        <f t="array" ref="V610">IFERROR(INDEX(#REF!,MATCH($Q610,#REF!,0)),"")</f>
        <v/>
      </c>
      <c r="W610" s="57" t="str">
        <f t="array" ref="W610">IFERROR(INDEX(#REF!,MATCH($Q610,#REF!,0)),"")</f>
        <v/>
      </c>
      <c r="X610" s="58" t="str">
        <f t="array" ref="X610">IFERROR(INDEX(#REF!,MATCH($Q610,#REF!,0)),"")</f>
        <v/>
      </c>
      <c r="Y610" s="58" t="str">
        <f t="array" ref="Y610">IFERROR(INDEX(#REF!,MATCH($Q610,#REF!,0)),"")</f>
        <v/>
      </c>
      <c r="Z610" s="58" t="str">
        <f t="array" ref="Z610">IFERROR(INDEX(#REF!,MATCH($Q610,#REF!,0)),"")</f>
        <v/>
      </c>
      <c r="AA610" s="58" t="e">
        <f t="shared" si="14"/>
        <v>#VALUE!</v>
      </c>
      <c r="AB610" s="56"/>
      <c r="AC610" s="56"/>
    </row>
    <row r="611" spans="1:29" ht="15.75" hidden="1" customHeight="1">
      <c r="A611" s="35"/>
      <c r="B611" s="35" t="s">
        <v>51</v>
      </c>
      <c r="C611" s="36" t="s">
        <v>1231</v>
      </c>
      <c r="D611" s="37" t="s">
        <v>53</v>
      </c>
      <c r="E611" s="37">
        <v>20</v>
      </c>
      <c r="F611" s="38">
        <v>3200</v>
      </c>
      <c r="G611" s="39" t="s">
        <v>54</v>
      </c>
      <c r="H611" s="40">
        <v>46174</v>
      </c>
      <c r="I611" s="41" t="s">
        <v>55</v>
      </c>
      <c r="J611" s="41" t="s">
        <v>56</v>
      </c>
      <c r="K611" s="41" t="s">
        <v>164</v>
      </c>
      <c r="L611" s="41" t="s">
        <v>91</v>
      </c>
      <c r="M611" s="42" t="s">
        <v>148</v>
      </c>
      <c r="N611" s="44" t="s">
        <v>884</v>
      </c>
      <c r="O611" s="44" t="s">
        <v>60</v>
      </c>
      <c r="P611" s="44"/>
      <c r="Q611" s="44"/>
      <c r="R611" s="45"/>
      <c r="S611" s="45" t="s">
        <v>410</v>
      </c>
      <c r="T611" s="44"/>
      <c r="U611" s="44"/>
      <c r="V611" s="45" t="str">
        <f t="array" ref="V611">IFERROR(INDEX(#REF!,MATCH($Q611,#REF!,0)),"")</f>
        <v/>
      </c>
      <c r="W611" s="45" t="str">
        <f t="array" ref="W611">IFERROR(INDEX(#REF!,MATCH($Q611,#REF!,0)),"")</f>
        <v/>
      </c>
      <c r="X611" s="46" t="str">
        <f t="array" ref="X611">IFERROR(INDEX(#REF!,MATCH($Q611,#REF!,0)),"")</f>
        <v/>
      </c>
      <c r="Y611" s="46" t="str">
        <f t="array" ref="Y611">IFERROR(INDEX(#REF!,MATCH($Q611,#REF!,0)),"")</f>
        <v/>
      </c>
      <c r="Z611" s="46" t="str">
        <f t="array" ref="Z611">IFERROR(INDEX(#REF!,MATCH($Q611,#REF!,0)),"")</f>
        <v/>
      </c>
      <c r="AA611" s="46" t="e">
        <f t="shared" si="14"/>
        <v>#VALUE!</v>
      </c>
      <c r="AB611" s="44"/>
      <c r="AC611" s="44"/>
    </row>
    <row r="612" spans="1:29" ht="15.75" customHeight="1">
      <c r="A612" s="47"/>
      <c r="B612" s="47" t="s">
        <v>2693</v>
      </c>
      <c r="C612" s="60"/>
      <c r="D612" s="49"/>
      <c r="E612" s="49"/>
      <c r="F612" s="50">
        <v>5400</v>
      </c>
      <c r="G612" s="51"/>
      <c r="H612" s="52"/>
      <c r="I612" s="53"/>
      <c r="J612" s="53"/>
      <c r="K612" s="53"/>
      <c r="L612" s="53"/>
      <c r="M612" s="54"/>
      <c r="N612" s="56"/>
      <c r="O612" s="56" t="s">
        <v>2767</v>
      </c>
      <c r="P612" s="56"/>
      <c r="Q612" s="56"/>
      <c r="R612" s="57"/>
      <c r="S612" s="57" t="s">
        <v>2595</v>
      </c>
      <c r="T612" s="56"/>
      <c r="U612" s="56"/>
      <c r="V612" s="57" t="str">
        <f t="array" ref="V612">IFERROR(INDEX(#REF!,MATCH($Q612,#REF!,0)),"")</f>
        <v/>
      </c>
      <c r="W612" s="57" t="str">
        <f t="array" ref="W612">IFERROR(INDEX(#REF!,MATCH($Q612,#REF!,0)),"")</f>
        <v/>
      </c>
      <c r="X612" s="58" t="str">
        <f t="array" ref="X612">IFERROR(INDEX(#REF!,MATCH($Q612,#REF!,0)),"")</f>
        <v/>
      </c>
      <c r="Y612" s="58" t="str">
        <f t="array" ref="Y612">IFERROR(INDEX(#REF!,MATCH($Q612,#REF!,0)),"")</f>
        <v/>
      </c>
      <c r="Z612" s="58" t="str">
        <f t="array" ref="Z612">IFERROR(INDEX(#REF!,MATCH($Q612,#REF!,0)),"")</f>
        <v/>
      </c>
      <c r="AA612" s="58" t="e">
        <f t="shared" si="14"/>
        <v>#VALUE!</v>
      </c>
      <c r="AB612" s="56"/>
      <c r="AC612" s="56"/>
    </row>
    <row r="613" spans="1:29" ht="15.75" hidden="1" customHeight="1">
      <c r="A613" s="35"/>
      <c r="B613" s="35" t="s">
        <v>2693</v>
      </c>
      <c r="C613" s="36"/>
      <c r="D613" s="37"/>
      <c r="E613" s="37"/>
      <c r="F613" s="38">
        <v>5400</v>
      </c>
      <c r="G613" s="39"/>
      <c r="H613" s="40"/>
      <c r="I613" s="41"/>
      <c r="J613" s="41"/>
      <c r="K613" s="41"/>
      <c r="L613" s="41"/>
      <c r="M613" s="42"/>
      <c r="N613" s="44" t="s">
        <v>951</v>
      </c>
      <c r="O613" s="44" t="s">
        <v>60</v>
      </c>
      <c r="P613" s="44"/>
      <c r="Q613" s="44"/>
      <c r="R613" s="45"/>
      <c r="S613" s="45" t="s">
        <v>1536</v>
      </c>
      <c r="T613" s="44"/>
      <c r="U613" s="44"/>
      <c r="V613" s="45" t="str">
        <f t="array" ref="V613">IFERROR(INDEX(#REF!,MATCH($Q613,#REF!,0)),"")</f>
        <v/>
      </c>
      <c r="W613" s="45" t="str">
        <f t="array" ref="W613">IFERROR(INDEX(#REF!,MATCH($Q613,#REF!,0)),"")</f>
        <v/>
      </c>
      <c r="X613" s="46" t="str">
        <f t="array" ref="X613">IFERROR(INDEX(#REF!,MATCH($Q613,#REF!,0)),"")</f>
        <v/>
      </c>
      <c r="Y613" s="46" t="str">
        <f t="array" ref="Y613">IFERROR(INDEX(#REF!,MATCH($Q613,#REF!,0)),"")</f>
        <v/>
      </c>
      <c r="Z613" s="46" t="str">
        <f t="array" ref="Z613">IFERROR(INDEX(#REF!,MATCH($Q613,#REF!,0)),"")</f>
        <v/>
      </c>
      <c r="AA613" s="46" t="e">
        <f t="shared" si="14"/>
        <v>#VALUE!</v>
      </c>
      <c r="AB613" s="44"/>
      <c r="AC613" s="44"/>
    </row>
    <row r="614" spans="1:29" ht="15.75" hidden="1" customHeight="1">
      <c r="A614" s="184"/>
      <c r="B614" s="76" t="s">
        <v>51</v>
      </c>
      <c r="C614" s="113" t="s">
        <v>2460</v>
      </c>
      <c r="D614" s="77" t="s">
        <v>53</v>
      </c>
      <c r="E614" s="77">
        <v>1</v>
      </c>
      <c r="F614" s="78">
        <v>1306870</v>
      </c>
      <c r="G614" s="79" t="s">
        <v>54</v>
      </c>
      <c r="H614" s="87">
        <v>46266</v>
      </c>
      <c r="I614" s="61" t="s">
        <v>101</v>
      </c>
      <c r="J614" s="61" t="s">
        <v>56</v>
      </c>
      <c r="K614" s="61" t="s">
        <v>858</v>
      </c>
      <c r="L614" s="61" t="s">
        <v>84</v>
      </c>
      <c r="M614" s="62" t="s">
        <v>2451</v>
      </c>
      <c r="N614" s="56" t="s">
        <v>951</v>
      </c>
      <c r="O614" s="56" t="s">
        <v>2452</v>
      </c>
      <c r="P614" s="56"/>
      <c r="Q614" s="56"/>
      <c r="R614" s="57" t="str">
        <f t="array" ref="R614">IFERROR(INDEX('BANCO DE DADOS'!$C$3:$C1631,MATCH(C614,'BANCO DE DADOS'!$B$3:$B1631,0),0),"")</f>
        <v>CEIB</v>
      </c>
      <c r="S614" s="57" t="str">
        <f t="array" ref="S614">IFERROR(INDEX('BANCO DE DADOS'!$D$3:$D1631,MATCH(C614,'BANCO DE DADOS'!$B$3:$B1631,0),0),"")</f>
        <v>COMPRA DE MÓVEIS PARA ÁREAS DE TRABALHO</v>
      </c>
      <c r="T614" s="56"/>
      <c r="U614" s="56"/>
      <c r="V614" s="57" t="str">
        <f t="array" ref="V614">IFERROR(INDEX(#REF!,MATCH($Q614,#REF!,0)),"")</f>
        <v/>
      </c>
      <c r="W614" s="57" t="str">
        <f t="array" ref="W614">IFERROR(INDEX(#REF!,MATCH($Q614,#REF!,0)),"")</f>
        <v/>
      </c>
      <c r="X614" s="58" t="str">
        <f t="array" ref="X614">IFERROR(INDEX(#REF!,MATCH($Q614,#REF!,0)),"")</f>
        <v/>
      </c>
      <c r="Y614" s="58" t="str">
        <f t="array" ref="Y614">IFERROR(INDEX(#REF!,MATCH($Q614,#REF!,0)),"")</f>
        <v/>
      </c>
      <c r="Z614" s="58" t="str">
        <f t="array" ref="Z614">IFERROR(INDEX(#REF!,MATCH($Q614,#REF!,0)),"")</f>
        <v/>
      </c>
      <c r="AA614" s="58" t="e">
        <f t="shared" si="14"/>
        <v>#VALUE!</v>
      </c>
      <c r="AB614" s="56"/>
      <c r="AC614" s="56"/>
    </row>
    <row r="615" spans="1:29" ht="15.75" hidden="1" customHeight="1">
      <c r="A615" s="167"/>
      <c r="B615" s="167" t="s">
        <v>1560</v>
      </c>
      <c r="C615" s="168" t="s">
        <v>2789</v>
      </c>
      <c r="D615" s="176" t="s">
        <v>53</v>
      </c>
      <c r="E615" s="176">
        <v>1</v>
      </c>
      <c r="F615" s="177">
        <v>1200000</v>
      </c>
      <c r="G615" s="178" t="s">
        <v>54</v>
      </c>
      <c r="H615" s="179">
        <v>46266</v>
      </c>
      <c r="I615" s="180" t="s">
        <v>101</v>
      </c>
      <c r="J615" s="180" t="s">
        <v>56</v>
      </c>
      <c r="K615" s="180" t="s">
        <v>864</v>
      </c>
      <c r="L615" s="180" t="s">
        <v>84</v>
      </c>
      <c r="M615" s="181" t="s">
        <v>2451</v>
      </c>
      <c r="N615" s="175" t="s">
        <v>951</v>
      </c>
      <c r="O615" s="44" t="s">
        <v>2452</v>
      </c>
      <c r="P615" s="44"/>
      <c r="Q615" s="44"/>
      <c r="R615" s="45" t="str">
        <f t="array" ref="R615">IFERROR(INDEX('BANCO DE DADOS'!$C$3:$C1631,MATCH(C615,'BANCO DE DADOS'!$B$3:$B1631,0),0),"")</f>
        <v>GEA - OBRAS</v>
      </c>
      <c r="S615" s="45" t="str">
        <f t="array" ref="S615">IFERROR(INDEX('BANCO DE DADOS'!$D$3:$D1631,MATCH(C615,'BANCO DE DADOS'!$B$3:$B1631,0),0),"")</f>
        <v>SERVIÇOS DE MANUTENÇÃO - INFRAESTRUTURA PREDIAL</v>
      </c>
      <c r="T615" s="44"/>
      <c r="U615" s="44"/>
      <c r="V615" s="45" t="str">
        <f t="array" ref="V615">IFERROR(INDEX(#REF!,MATCH($Q615,#REF!,0)),"")</f>
        <v/>
      </c>
      <c r="W615" s="45" t="str">
        <f t="array" ref="W615">IFERROR(INDEX(#REF!,MATCH($Q615,#REF!,0)),"")</f>
        <v/>
      </c>
      <c r="X615" s="46" t="str">
        <f t="array" ref="X615">IFERROR(INDEX(#REF!,MATCH($Q615,#REF!,0)),"")</f>
        <v/>
      </c>
      <c r="Y615" s="46" t="str">
        <f t="array" ref="Y615">IFERROR(INDEX(#REF!,MATCH($Q615,#REF!,0)),"")</f>
        <v/>
      </c>
      <c r="Z615" s="46" t="str">
        <f t="array" ref="Z615">IFERROR(INDEX(#REF!,MATCH($Q615,#REF!,0)),"")</f>
        <v/>
      </c>
      <c r="AA615" s="46" t="e">
        <f t="shared" si="14"/>
        <v>#VALUE!</v>
      </c>
      <c r="AB615" s="44"/>
      <c r="AC615" s="44"/>
    </row>
    <row r="616" spans="1:29" ht="15.75" customHeight="1">
      <c r="A616" s="47"/>
      <c r="B616" s="47" t="s">
        <v>2693</v>
      </c>
      <c r="C616" s="60"/>
      <c r="D616" s="49"/>
      <c r="E616" s="49"/>
      <c r="F616" s="50">
        <v>1060.2</v>
      </c>
      <c r="G616" s="51"/>
      <c r="H616" s="52"/>
      <c r="I616" s="53"/>
      <c r="J616" s="53"/>
      <c r="K616" s="53"/>
      <c r="L616" s="53"/>
      <c r="M616" s="54"/>
      <c r="N616" s="56" t="s">
        <v>21</v>
      </c>
      <c r="O616" s="56"/>
      <c r="P616" s="56"/>
      <c r="Q616" s="56"/>
      <c r="R616" s="57"/>
      <c r="S616" s="57" t="s">
        <v>159</v>
      </c>
      <c r="T616" s="56"/>
      <c r="U616" s="56"/>
      <c r="V616" s="57" t="str">
        <f t="array" ref="V616">IFERROR(INDEX(#REF!,MATCH($Q616,#REF!,0)),"")</f>
        <v/>
      </c>
      <c r="W616" s="57" t="str">
        <f t="array" ref="W616">IFERROR(INDEX(#REF!,MATCH($Q616,#REF!,0)),"")</f>
        <v/>
      </c>
      <c r="X616" s="58" t="str">
        <f t="array" ref="X616">IFERROR(INDEX(#REF!,MATCH($Q616,#REF!,0)),"")</f>
        <v/>
      </c>
      <c r="Y616" s="58" t="str">
        <f t="array" ref="Y616">IFERROR(INDEX(#REF!,MATCH($Q616,#REF!,0)),"")</f>
        <v/>
      </c>
      <c r="Z616" s="58" t="str">
        <f t="array" ref="Z616">IFERROR(INDEX(#REF!,MATCH($Q616,#REF!,0)),"")</f>
        <v/>
      </c>
      <c r="AA616" s="58" t="e">
        <f t="shared" si="14"/>
        <v>#VALUE!</v>
      </c>
      <c r="AB616" s="56"/>
      <c r="AC616" s="56"/>
    </row>
    <row r="617" spans="1:29" ht="15.75" hidden="1" customHeight="1">
      <c r="A617" s="35" t="s">
        <v>2790</v>
      </c>
      <c r="B617" s="35" t="s">
        <v>317</v>
      </c>
      <c r="C617" s="36" t="s">
        <v>262</v>
      </c>
      <c r="D617" s="37" t="s">
        <v>53</v>
      </c>
      <c r="E617" s="37">
        <v>10</v>
      </c>
      <c r="F617" s="38">
        <v>3180</v>
      </c>
      <c r="G617" s="39" t="s">
        <v>54</v>
      </c>
      <c r="H617" s="40">
        <v>46174</v>
      </c>
      <c r="I617" s="41" t="s">
        <v>55</v>
      </c>
      <c r="J617" s="41" t="s">
        <v>56</v>
      </c>
      <c r="K617" s="41" t="s">
        <v>164</v>
      </c>
      <c r="L617" s="41" t="s">
        <v>58</v>
      </c>
      <c r="M617" s="42" t="s">
        <v>2498</v>
      </c>
      <c r="N617" s="44" t="s">
        <v>21</v>
      </c>
      <c r="O617" s="44" t="s">
        <v>60</v>
      </c>
      <c r="P617" s="44"/>
      <c r="Q617" s="67"/>
      <c r="R617" s="68" t="s">
        <v>221</v>
      </c>
      <c r="S617" s="68" t="s">
        <v>263</v>
      </c>
      <c r="T617" s="44"/>
      <c r="U617" s="44"/>
      <c r="V617" s="45" t="str">
        <f t="array" ref="V617">IFERROR(INDEX(#REF!,MATCH($Q617,#REF!,0)),"")</f>
        <v/>
      </c>
      <c r="W617" s="45" t="str">
        <f t="array" ref="W617">IFERROR(INDEX(#REF!,MATCH($Q617,#REF!,0)),"")</f>
        <v/>
      </c>
      <c r="X617" s="46" t="str">
        <f t="array" ref="X617">IFERROR(INDEX(#REF!,MATCH($Q617,#REF!,0)),"")</f>
        <v/>
      </c>
      <c r="Y617" s="46" t="str">
        <f t="array" ref="Y617">IFERROR(INDEX(#REF!,MATCH($Q617,#REF!,0)),"")</f>
        <v/>
      </c>
      <c r="Z617" s="46" t="str">
        <f t="array" ref="Z617">IFERROR(INDEX(#REF!,MATCH($Q617,#REF!,0)),"")</f>
        <v/>
      </c>
      <c r="AA617" s="46" t="e">
        <f t="shared" si="14"/>
        <v>#VALUE!</v>
      </c>
      <c r="AB617" s="44"/>
      <c r="AC617" s="44"/>
    </row>
    <row r="618" spans="1:29" ht="15.75" customHeight="1">
      <c r="A618" s="47"/>
      <c r="B618" s="47" t="s">
        <v>2693</v>
      </c>
      <c r="C618" s="60"/>
      <c r="D618" s="49"/>
      <c r="E618" s="49"/>
      <c r="F618" s="50">
        <v>30000</v>
      </c>
      <c r="G618" s="51"/>
      <c r="H618" s="52"/>
      <c r="I618" s="53"/>
      <c r="J618" s="53"/>
      <c r="K618" s="53"/>
      <c r="L618" s="53"/>
      <c r="M618" s="54"/>
      <c r="N618" s="56" t="s">
        <v>21</v>
      </c>
      <c r="O618" s="56"/>
      <c r="P618" s="56"/>
      <c r="Q618" s="56"/>
      <c r="R618" s="57"/>
      <c r="S618" s="57" t="s">
        <v>225</v>
      </c>
      <c r="T618" s="56"/>
      <c r="U618" s="56"/>
      <c r="V618" s="57" t="str">
        <f t="array" ref="V618">IFERROR(INDEX(#REF!,MATCH($Q618,#REF!,0)),"")</f>
        <v/>
      </c>
      <c r="W618" s="57" t="str">
        <f t="array" ref="W618">IFERROR(INDEX(#REF!,MATCH($Q618,#REF!,0)),"")</f>
        <v/>
      </c>
      <c r="X618" s="58" t="str">
        <f t="array" ref="X618">IFERROR(INDEX(#REF!,MATCH($Q618,#REF!,0)),"")</f>
        <v/>
      </c>
      <c r="Y618" s="58" t="str">
        <f t="array" ref="Y618">IFERROR(INDEX(#REF!,MATCH($Q618,#REF!,0)),"")</f>
        <v/>
      </c>
      <c r="Z618" s="58" t="str">
        <f t="array" ref="Z618">IFERROR(INDEX(#REF!,MATCH($Q618,#REF!,0)),"")</f>
        <v/>
      </c>
      <c r="AA618" s="58" t="e">
        <f t="shared" si="14"/>
        <v>#VALUE!</v>
      </c>
      <c r="AB618" s="56"/>
      <c r="AC618" s="56"/>
    </row>
    <row r="619" spans="1:29" ht="15.75" hidden="1" customHeight="1">
      <c r="A619" s="35" t="s">
        <v>2791</v>
      </c>
      <c r="B619" s="35" t="s">
        <v>247</v>
      </c>
      <c r="C619" s="36" t="s">
        <v>262</v>
      </c>
      <c r="D619" s="37" t="s">
        <v>53</v>
      </c>
      <c r="E619" s="37">
        <v>10</v>
      </c>
      <c r="F619" s="38">
        <v>3180</v>
      </c>
      <c r="G619" s="39" t="s">
        <v>54</v>
      </c>
      <c r="H619" s="40">
        <v>46174</v>
      </c>
      <c r="I619" s="41" t="s">
        <v>55</v>
      </c>
      <c r="J619" s="41" t="s">
        <v>56</v>
      </c>
      <c r="K619" s="41" t="s">
        <v>164</v>
      </c>
      <c r="L619" s="41" t="s">
        <v>58</v>
      </c>
      <c r="M619" s="42" t="s">
        <v>2498</v>
      </c>
      <c r="N619" s="44" t="s">
        <v>21</v>
      </c>
      <c r="O619" s="44" t="s">
        <v>60</v>
      </c>
      <c r="P619" s="44"/>
      <c r="Q619" s="67"/>
      <c r="R619" s="45" t="s">
        <v>221</v>
      </c>
      <c r="S619" s="68" t="s">
        <v>263</v>
      </c>
      <c r="T619" s="44"/>
      <c r="U619" s="44"/>
      <c r="V619" s="45" t="str">
        <f t="array" ref="V619">IFERROR(INDEX(#REF!,MATCH($Q619,#REF!,0)),"")</f>
        <v/>
      </c>
      <c r="W619" s="45" t="str">
        <f t="array" ref="W619">IFERROR(INDEX(#REF!,MATCH($Q619,#REF!,0)),"")</f>
        <v/>
      </c>
      <c r="X619" s="46" t="str">
        <f t="array" ref="X619">IFERROR(INDEX(#REF!,MATCH($Q619,#REF!,0)),"")</f>
        <v/>
      </c>
      <c r="Y619" s="46" t="str">
        <f t="array" ref="Y619">IFERROR(INDEX(#REF!,MATCH($Q619,#REF!,0)),"")</f>
        <v/>
      </c>
      <c r="Z619" s="46" t="str">
        <f t="array" ref="Z619">IFERROR(INDEX(#REF!,MATCH($Q619,#REF!,0)),"")</f>
        <v/>
      </c>
      <c r="AA619" s="46" t="e">
        <f t="shared" si="14"/>
        <v>#VALUE!</v>
      </c>
      <c r="AB619" s="44"/>
      <c r="AC619" s="44"/>
    </row>
    <row r="620" spans="1:29" ht="15.75" customHeight="1">
      <c r="A620" s="47"/>
      <c r="B620" s="47" t="s">
        <v>2693</v>
      </c>
      <c r="C620" s="60"/>
      <c r="D620" s="49"/>
      <c r="E620" s="49"/>
      <c r="F620" s="50">
        <v>17280</v>
      </c>
      <c r="G620" s="51"/>
      <c r="H620" s="52"/>
      <c r="I620" s="53"/>
      <c r="J620" s="53"/>
      <c r="K620" s="53"/>
      <c r="L620" s="53"/>
      <c r="M620" s="54"/>
      <c r="N620" s="56" t="s">
        <v>951</v>
      </c>
      <c r="O620" s="56" t="s">
        <v>2767</v>
      </c>
      <c r="P620" s="56"/>
      <c r="Q620" s="56"/>
      <c r="R620" s="57"/>
      <c r="S620" s="57" t="s">
        <v>2557</v>
      </c>
      <c r="T620" s="56"/>
      <c r="U620" s="56"/>
      <c r="V620" s="57" t="str">
        <f t="array" ref="V620">IFERROR(INDEX(#REF!,MATCH($Q620,#REF!,0)),"")</f>
        <v/>
      </c>
      <c r="W620" s="57" t="str">
        <f t="array" ref="W620">IFERROR(INDEX(#REF!,MATCH($Q620,#REF!,0)),"")</f>
        <v/>
      </c>
      <c r="X620" s="58" t="str">
        <f t="array" ref="X620">IFERROR(INDEX(#REF!,MATCH($Q620,#REF!,0)),"")</f>
        <v/>
      </c>
      <c r="Y620" s="58" t="str">
        <f t="array" ref="Y620">IFERROR(INDEX(#REF!,MATCH($Q620,#REF!,0)),"")</f>
        <v/>
      </c>
      <c r="Z620" s="58" t="str">
        <f t="array" ref="Z620">IFERROR(INDEX(#REF!,MATCH($Q620,#REF!,0)),"")</f>
        <v/>
      </c>
      <c r="AA620" s="58" t="e">
        <f t="shared" si="14"/>
        <v>#VALUE!</v>
      </c>
      <c r="AB620" s="56"/>
      <c r="AC620" s="56"/>
    </row>
    <row r="621" spans="1:29" ht="15.75" hidden="1" customHeight="1">
      <c r="A621" s="35" t="s">
        <v>2792</v>
      </c>
      <c r="B621" s="35" t="s">
        <v>295</v>
      </c>
      <c r="C621" s="36" t="s">
        <v>262</v>
      </c>
      <c r="D621" s="37" t="s">
        <v>53</v>
      </c>
      <c r="E621" s="37">
        <v>10</v>
      </c>
      <c r="F621" s="38">
        <v>3180</v>
      </c>
      <c r="G621" s="39" t="s">
        <v>54</v>
      </c>
      <c r="H621" s="40">
        <v>46174</v>
      </c>
      <c r="I621" s="41" t="s">
        <v>55</v>
      </c>
      <c r="J621" s="41" t="s">
        <v>56</v>
      </c>
      <c r="K621" s="41" t="s">
        <v>164</v>
      </c>
      <c r="L621" s="41" t="s">
        <v>58</v>
      </c>
      <c r="M621" s="42" t="s">
        <v>2498</v>
      </c>
      <c r="N621" s="44" t="s">
        <v>21</v>
      </c>
      <c r="O621" s="44" t="s">
        <v>60</v>
      </c>
      <c r="P621" s="44"/>
      <c r="Q621" s="67"/>
      <c r="R621" s="45" t="s">
        <v>221</v>
      </c>
      <c r="S621" s="68" t="s">
        <v>263</v>
      </c>
      <c r="T621" s="44"/>
      <c r="U621" s="44"/>
      <c r="V621" s="45" t="str">
        <f t="array" ref="V621">IFERROR(INDEX(#REF!,MATCH($Q621,#REF!,0)),"")</f>
        <v/>
      </c>
      <c r="W621" s="45" t="str">
        <f t="array" ref="W621">IFERROR(INDEX(#REF!,MATCH($Q621,#REF!,0)),"")</f>
        <v/>
      </c>
      <c r="X621" s="46" t="str">
        <f t="array" ref="X621">IFERROR(INDEX(#REF!,MATCH($Q621,#REF!,0)),"")</f>
        <v/>
      </c>
      <c r="Y621" s="46" t="str">
        <f t="array" ref="Y621">IFERROR(INDEX(#REF!,MATCH($Q621,#REF!,0)),"")</f>
        <v/>
      </c>
      <c r="Z621" s="46" t="str">
        <f t="array" ref="Z621">IFERROR(INDEX(#REF!,MATCH($Q621,#REF!,0)),"")</f>
        <v/>
      </c>
      <c r="AA621" s="46" t="e">
        <f t="shared" si="14"/>
        <v>#VALUE!</v>
      </c>
      <c r="AB621" s="44"/>
      <c r="AC621" s="44"/>
    </row>
    <row r="622" spans="1:29" ht="15.75" hidden="1" customHeight="1">
      <c r="A622" s="47"/>
      <c r="B622" s="47" t="s">
        <v>51</v>
      </c>
      <c r="C622" s="60" t="s">
        <v>1233</v>
      </c>
      <c r="D622" s="49" t="s">
        <v>53</v>
      </c>
      <c r="E622" s="49">
        <v>4</v>
      </c>
      <c r="F622" s="50">
        <v>3168</v>
      </c>
      <c r="G622" s="51" t="s">
        <v>54</v>
      </c>
      <c r="H622" s="52">
        <v>46174</v>
      </c>
      <c r="I622" s="53" t="s">
        <v>55</v>
      </c>
      <c r="J622" s="53" t="s">
        <v>56</v>
      </c>
      <c r="K622" s="53" t="s">
        <v>164</v>
      </c>
      <c r="L622" s="53" t="s">
        <v>91</v>
      </c>
      <c r="M622" s="54" t="s">
        <v>109</v>
      </c>
      <c r="N622" s="56" t="s">
        <v>884</v>
      </c>
      <c r="O622" s="56" t="s">
        <v>60</v>
      </c>
      <c r="P622" s="56"/>
      <c r="Q622" s="56"/>
      <c r="R622" s="57" t="str">
        <f t="array" ref="R622">IFERROR(INDEX('BANCO DE DADOS'!$C$3:$C1631,MATCH(C622,'BANCO DE DADOS'!$B$3:$B1631,0),0),"")</f>
        <v>CEIB</v>
      </c>
      <c r="S622" s="57" t="s">
        <v>1234</v>
      </c>
      <c r="T622" s="56"/>
      <c r="U622" s="56"/>
      <c r="V622" s="57" t="str">
        <f t="array" ref="V622">IFERROR(INDEX(#REF!,MATCH($Q622,#REF!,0)),"")</f>
        <v/>
      </c>
      <c r="W622" s="57" t="str">
        <f t="array" ref="W622">IFERROR(INDEX(#REF!,MATCH($Q622,#REF!,0)),"")</f>
        <v/>
      </c>
      <c r="X622" s="58" t="str">
        <f t="array" ref="X622">IFERROR(INDEX(#REF!,MATCH($Q622,#REF!,0)),"")</f>
        <v/>
      </c>
      <c r="Y622" s="58" t="str">
        <f t="array" ref="Y622">IFERROR(INDEX(#REF!,MATCH($Q622,#REF!,0)),"")</f>
        <v/>
      </c>
      <c r="Z622" s="58" t="str">
        <f t="array" ref="Z622">IFERROR(INDEX(#REF!,MATCH($Q622,#REF!,0)),"")</f>
        <v/>
      </c>
      <c r="AA622" s="58" t="e">
        <f t="shared" si="14"/>
        <v>#VALUE!</v>
      </c>
      <c r="AB622" s="56"/>
      <c r="AC622" s="56"/>
    </row>
    <row r="623" spans="1:29" ht="15.75" hidden="1" customHeight="1">
      <c r="A623" s="167"/>
      <c r="B623" s="167" t="s">
        <v>219</v>
      </c>
      <c r="C623" s="168" t="s">
        <v>1519</v>
      </c>
      <c r="D623" s="176" t="s">
        <v>53</v>
      </c>
      <c r="E623" s="176">
        <v>1</v>
      </c>
      <c r="F623" s="177">
        <v>3080</v>
      </c>
      <c r="G623" s="178" t="s">
        <v>54</v>
      </c>
      <c r="H623" s="179">
        <v>46174</v>
      </c>
      <c r="I623" s="180" t="s">
        <v>101</v>
      </c>
      <c r="J623" s="180" t="s">
        <v>56</v>
      </c>
      <c r="K623" s="180" t="s">
        <v>858</v>
      </c>
      <c r="L623" s="180" t="s">
        <v>91</v>
      </c>
      <c r="M623" s="181" t="s">
        <v>2451</v>
      </c>
      <c r="N623" s="175" t="s">
        <v>951</v>
      </c>
      <c r="O623" s="44" t="s">
        <v>60</v>
      </c>
      <c r="P623" s="44"/>
      <c r="Q623" s="44"/>
      <c r="R623" s="45" t="str">
        <f t="array" ref="R623">IFERROR(INDEX('BANCO DE DADOS'!$C$3:$C1631,MATCH(C623,'BANCO DE DADOS'!$B$3:$B1631,0),0),"")</f>
        <v>DAL - AR CONDICIONADO</v>
      </c>
      <c r="S623" s="45" t="str">
        <f t="array" ref="S623">IFERROR(INDEX('BANCO DE DADOS'!$D$3:$D1631,MATCH(C623,'BANCO DE DADOS'!$B$3:$B1631,0),0),"")</f>
        <v>COMPRA DE EQUIPAMENTOS DE CLIMATIZAÇÃO</v>
      </c>
      <c r="T623" s="44"/>
      <c r="U623" s="44"/>
      <c r="V623" s="45" t="str">
        <f t="array" ref="V623">IFERROR(INDEX(#REF!,MATCH($Q623,#REF!,0)),"")</f>
        <v/>
      </c>
      <c r="W623" s="45" t="str">
        <f t="array" ref="W623">IFERROR(INDEX(#REF!,MATCH($Q623,#REF!,0)),"")</f>
        <v/>
      </c>
      <c r="X623" s="46" t="str">
        <f t="array" ref="X623">IFERROR(INDEX(#REF!,MATCH($Q623,#REF!,0)),"")</f>
        <v/>
      </c>
      <c r="Y623" s="46" t="str">
        <f t="array" ref="Y623">IFERROR(INDEX(#REF!,MATCH($Q623,#REF!,0)),"")</f>
        <v/>
      </c>
      <c r="Z623" s="46" t="str">
        <f t="array" ref="Z623">IFERROR(INDEX(#REF!,MATCH($Q623,#REF!,0)),"")</f>
        <v/>
      </c>
      <c r="AA623" s="46" t="e">
        <f t="shared" si="14"/>
        <v>#VALUE!</v>
      </c>
      <c r="AB623" s="44" t="s">
        <v>1515</v>
      </c>
      <c r="AC623" s="44"/>
    </row>
    <row r="624" spans="1:29" ht="15.75" hidden="1" customHeight="1">
      <c r="A624" s="47" t="s">
        <v>2793</v>
      </c>
      <c r="B624" s="47" t="s">
        <v>161</v>
      </c>
      <c r="C624" s="60" t="s">
        <v>406</v>
      </c>
      <c r="D624" s="49" t="s">
        <v>163</v>
      </c>
      <c r="E624" s="49">
        <v>10</v>
      </c>
      <c r="F624" s="50">
        <v>3000</v>
      </c>
      <c r="G624" s="51" t="s">
        <v>54</v>
      </c>
      <c r="H624" s="52">
        <v>46174</v>
      </c>
      <c r="I624" s="53" t="s">
        <v>55</v>
      </c>
      <c r="J624" s="53" t="s">
        <v>56</v>
      </c>
      <c r="K624" s="53" t="s">
        <v>164</v>
      </c>
      <c r="L624" s="53" t="s">
        <v>58</v>
      </c>
      <c r="M624" s="54" t="s">
        <v>2517</v>
      </c>
      <c r="N624" s="56" t="s">
        <v>21</v>
      </c>
      <c r="O624" s="56" t="s">
        <v>60</v>
      </c>
      <c r="P624" s="56"/>
      <c r="Q624" s="56"/>
      <c r="R624" s="57"/>
      <c r="S624" s="57" t="s">
        <v>288</v>
      </c>
      <c r="T624" s="56"/>
      <c r="U624" s="56"/>
      <c r="V624" s="57" t="str">
        <f t="array" ref="V624">IFERROR(INDEX(#REF!,MATCH($Q624,#REF!,0)),"")</f>
        <v/>
      </c>
      <c r="W624" s="57" t="str">
        <f t="array" ref="W624">IFERROR(INDEX(#REF!,MATCH($Q624,#REF!,0)),"")</f>
        <v/>
      </c>
      <c r="X624" s="58" t="str">
        <f t="array" ref="X624">IFERROR(INDEX(#REF!,MATCH($Q624,#REF!,0)),"")</f>
        <v/>
      </c>
      <c r="Y624" s="58" t="str">
        <f t="array" ref="Y624">IFERROR(INDEX(#REF!,MATCH($Q624,#REF!,0)),"")</f>
        <v/>
      </c>
      <c r="Z624" s="58" t="str">
        <f t="array" ref="Z624">IFERROR(INDEX(#REF!,MATCH($Q624,#REF!,0)),"")</f>
        <v/>
      </c>
      <c r="AA624" s="58" t="e">
        <f t="shared" si="14"/>
        <v>#VALUE!</v>
      </c>
      <c r="AB624" s="56"/>
      <c r="AC624" s="56"/>
    </row>
    <row r="625" spans="1:29" ht="15.75" hidden="1" customHeight="1">
      <c r="A625" s="35" t="s">
        <v>2794</v>
      </c>
      <c r="B625" s="35" t="s">
        <v>283</v>
      </c>
      <c r="C625" s="36" t="s">
        <v>287</v>
      </c>
      <c r="D625" s="37" t="s">
        <v>53</v>
      </c>
      <c r="E625" s="37">
        <v>5</v>
      </c>
      <c r="F625" s="38">
        <v>3000</v>
      </c>
      <c r="G625" s="39" t="s">
        <v>54</v>
      </c>
      <c r="H625" s="40">
        <v>46174</v>
      </c>
      <c r="I625" s="41" t="s">
        <v>55</v>
      </c>
      <c r="J625" s="41" t="s">
        <v>56</v>
      </c>
      <c r="K625" s="41" t="s">
        <v>164</v>
      </c>
      <c r="L625" s="41" t="s">
        <v>58</v>
      </c>
      <c r="M625" s="42" t="s">
        <v>2534</v>
      </c>
      <c r="N625" s="44" t="s">
        <v>21</v>
      </c>
      <c r="O625" s="44" t="s">
        <v>60</v>
      </c>
      <c r="P625" s="44"/>
      <c r="Q625" s="44"/>
      <c r="R625" s="45"/>
      <c r="S625" s="45" t="s">
        <v>288</v>
      </c>
      <c r="T625" s="44"/>
      <c r="U625" s="44"/>
      <c r="V625" s="45" t="str">
        <f t="array" ref="V625">IFERROR(INDEX(#REF!,MATCH($Q625,#REF!,0)),"")</f>
        <v/>
      </c>
      <c r="W625" s="45" t="str">
        <f t="array" ref="W625">IFERROR(INDEX(#REF!,MATCH($Q625,#REF!,0)),"")</f>
        <v/>
      </c>
      <c r="X625" s="46" t="str">
        <f t="array" ref="X625">IFERROR(INDEX(#REF!,MATCH($Q625,#REF!,0)),"")</f>
        <v/>
      </c>
      <c r="Y625" s="46" t="str">
        <f t="array" ref="Y625">IFERROR(INDEX(#REF!,MATCH($Q625,#REF!,0)),"")</f>
        <v/>
      </c>
      <c r="Z625" s="46" t="str">
        <f t="array" ref="Z625">IFERROR(INDEX(#REF!,MATCH($Q625,#REF!,0)),"")</f>
        <v/>
      </c>
      <c r="AA625" s="46" t="e">
        <f t="shared" si="14"/>
        <v>#VALUE!</v>
      </c>
      <c r="AB625" s="44"/>
      <c r="AC625" s="44"/>
    </row>
    <row r="626" spans="1:29" ht="15.75" hidden="1" customHeight="1">
      <c r="A626" s="47" t="s">
        <v>2795</v>
      </c>
      <c r="B626" s="47" t="s">
        <v>169</v>
      </c>
      <c r="C626" s="60" t="s">
        <v>409</v>
      </c>
      <c r="D626" s="49" t="s">
        <v>53</v>
      </c>
      <c r="E626" s="49">
        <v>2</v>
      </c>
      <c r="F626" s="50">
        <v>3000</v>
      </c>
      <c r="G626" s="51" t="s">
        <v>54</v>
      </c>
      <c r="H626" s="52">
        <v>46174</v>
      </c>
      <c r="I626" s="53" t="s">
        <v>55</v>
      </c>
      <c r="J626" s="53" t="s">
        <v>56</v>
      </c>
      <c r="K626" s="53" t="s">
        <v>164</v>
      </c>
      <c r="L626" s="53" t="s">
        <v>58</v>
      </c>
      <c r="M626" s="54" t="s">
        <v>2534</v>
      </c>
      <c r="N626" s="56" t="s">
        <v>21</v>
      </c>
      <c r="O626" s="56" t="s">
        <v>60</v>
      </c>
      <c r="P626" s="56"/>
      <c r="Q626" s="56"/>
      <c r="R626" s="57"/>
      <c r="S626" s="57" t="s">
        <v>410</v>
      </c>
      <c r="T626" s="56"/>
      <c r="U626" s="56"/>
      <c r="V626" s="57" t="str">
        <f t="array" ref="V626">IFERROR(INDEX(#REF!,MATCH($Q626,#REF!,0)),"")</f>
        <v/>
      </c>
      <c r="W626" s="57" t="str">
        <f t="array" ref="W626">IFERROR(INDEX(#REF!,MATCH($Q626,#REF!,0)),"")</f>
        <v/>
      </c>
      <c r="X626" s="58" t="str">
        <f t="array" ref="X626">IFERROR(INDEX(#REF!,MATCH($Q626,#REF!,0)),"")</f>
        <v/>
      </c>
      <c r="Y626" s="58" t="str">
        <f t="array" ref="Y626">IFERROR(INDEX(#REF!,MATCH($Q626,#REF!,0)),"")</f>
        <v/>
      </c>
      <c r="Z626" s="58" t="str">
        <f t="array" ref="Z626">IFERROR(INDEX(#REF!,MATCH($Q626,#REF!,0)),"")</f>
        <v/>
      </c>
      <c r="AA626" s="58" t="e">
        <f t="shared" si="14"/>
        <v>#VALUE!</v>
      </c>
      <c r="AB626" s="56"/>
      <c r="AC626" s="56"/>
    </row>
    <row r="627" spans="1:29" ht="15.75" hidden="1" customHeight="1">
      <c r="A627" s="35" t="s">
        <v>835</v>
      </c>
      <c r="B627" s="35" t="s">
        <v>51</v>
      </c>
      <c r="C627" s="36" t="s">
        <v>412</v>
      </c>
      <c r="D627" s="37" t="s">
        <v>413</v>
      </c>
      <c r="E627" s="37">
        <v>50</v>
      </c>
      <c r="F627" s="38">
        <v>3000</v>
      </c>
      <c r="G627" s="39" t="s">
        <v>54</v>
      </c>
      <c r="H627" s="40">
        <v>46174</v>
      </c>
      <c r="I627" s="41" t="s">
        <v>55</v>
      </c>
      <c r="J627" s="41" t="s">
        <v>56</v>
      </c>
      <c r="K627" s="41" t="s">
        <v>164</v>
      </c>
      <c r="L627" s="41" t="s">
        <v>58</v>
      </c>
      <c r="M627" s="42" t="s">
        <v>2498</v>
      </c>
      <c r="N627" s="44" t="s">
        <v>21</v>
      </c>
      <c r="O627" s="44" t="s">
        <v>60</v>
      </c>
      <c r="P627" s="44"/>
      <c r="Q627" s="44"/>
      <c r="R627" s="45">
        <f t="array" ref="R627">IFERROR(INDEX('BANCO DE DADOS'!$C$3:$C1631,MATCH(C627,'BANCO DE DADOS'!$B$3:$B1631,0),0),"")</f>
        <v>0</v>
      </c>
      <c r="S627" s="45" t="s">
        <v>412</v>
      </c>
      <c r="T627" s="44"/>
      <c r="U627" s="44"/>
      <c r="V627" s="45" t="str">
        <f t="array" ref="V627">IFERROR(INDEX(#REF!,MATCH($Q627,#REF!,0)),"")</f>
        <v/>
      </c>
      <c r="W627" s="45" t="str">
        <f t="array" ref="W627">IFERROR(INDEX(#REF!,MATCH($Q627,#REF!,0)),"")</f>
        <v/>
      </c>
      <c r="X627" s="46" t="str">
        <f t="array" ref="X627">IFERROR(INDEX(#REF!,MATCH($Q627,#REF!,0)),"")</f>
        <v/>
      </c>
      <c r="Y627" s="46" t="str">
        <f t="array" ref="Y627">IFERROR(INDEX(#REF!,MATCH($Q627,#REF!,0)),"")</f>
        <v/>
      </c>
      <c r="Z627" s="46" t="str">
        <f t="array" ref="Z627">IFERROR(INDEX(#REF!,MATCH($Q627,#REF!,0)),"")</f>
        <v/>
      </c>
      <c r="AA627" s="46" t="e">
        <f t="shared" si="14"/>
        <v>#VALUE!</v>
      </c>
      <c r="AB627" s="44"/>
      <c r="AC627" s="44"/>
    </row>
    <row r="628" spans="1:29" ht="15.75" hidden="1" customHeight="1">
      <c r="A628" s="47" t="s">
        <v>2796</v>
      </c>
      <c r="B628" s="47" t="s">
        <v>219</v>
      </c>
      <c r="C628" s="60" t="s">
        <v>415</v>
      </c>
      <c r="D628" s="49" t="s">
        <v>53</v>
      </c>
      <c r="E628" s="49">
        <v>1</v>
      </c>
      <c r="F628" s="50">
        <v>3000</v>
      </c>
      <c r="G628" s="51" t="s">
        <v>54</v>
      </c>
      <c r="H628" s="52">
        <v>46174</v>
      </c>
      <c r="I628" s="53" t="s">
        <v>55</v>
      </c>
      <c r="J628" s="53" t="s">
        <v>56</v>
      </c>
      <c r="K628" s="53" t="s">
        <v>164</v>
      </c>
      <c r="L628" s="53" t="s">
        <v>58</v>
      </c>
      <c r="M628" s="54" t="s">
        <v>73</v>
      </c>
      <c r="N628" s="56" t="s">
        <v>21</v>
      </c>
      <c r="O628" s="56" t="s">
        <v>60</v>
      </c>
      <c r="P628" s="56"/>
      <c r="Q628" s="56"/>
      <c r="R628" s="57">
        <f t="array" ref="R628">IFERROR(INDEX('BANCO DE DADOS'!$C$3:$C1631,MATCH(C628,'BANCO DE DADOS'!$B$3:$B1631,0),0),"")</f>
        <v>0</v>
      </c>
      <c r="S628" s="57" t="s">
        <v>416</v>
      </c>
      <c r="T628" s="56"/>
      <c r="U628" s="56"/>
      <c r="V628" s="57" t="str">
        <f t="array" ref="V628">IFERROR(INDEX(#REF!,MATCH($Q628,#REF!,0)),"")</f>
        <v/>
      </c>
      <c r="W628" s="57" t="str">
        <f t="array" ref="W628">IFERROR(INDEX(#REF!,MATCH($Q628,#REF!,0)),"")</f>
        <v/>
      </c>
      <c r="X628" s="58" t="str">
        <f t="array" ref="X628">IFERROR(INDEX(#REF!,MATCH($Q628,#REF!,0)),"")</f>
        <v/>
      </c>
      <c r="Y628" s="58" t="str">
        <f t="array" ref="Y628">IFERROR(INDEX(#REF!,MATCH($Q628,#REF!,0)),"")</f>
        <v/>
      </c>
      <c r="Z628" s="58" t="str">
        <f t="array" ref="Z628">IFERROR(INDEX(#REF!,MATCH($Q628,#REF!,0)),"")</f>
        <v/>
      </c>
      <c r="AA628" s="58" t="e">
        <f t="shared" si="14"/>
        <v>#VALUE!</v>
      </c>
      <c r="AB628" s="56"/>
      <c r="AC628" s="56"/>
    </row>
    <row r="629" spans="1:29" ht="15.75" hidden="1" customHeight="1">
      <c r="A629" s="35" t="s">
        <v>1559</v>
      </c>
      <c r="B629" s="35" t="s">
        <v>295</v>
      </c>
      <c r="C629" s="36" t="s">
        <v>2011</v>
      </c>
      <c r="D629" s="37" t="s">
        <v>53</v>
      </c>
      <c r="E629" s="37">
        <v>10</v>
      </c>
      <c r="F629" s="38">
        <v>3000</v>
      </c>
      <c r="G629" s="39" t="s">
        <v>54</v>
      </c>
      <c r="H629" s="40">
        <v>46204</v>
      </c>
      <c r="I629" s="41" t="s">
        <v>55</v>
      </c>
      <c r="J629" s="41" t="s">
        <v>56</v>
      </c>
      <c r="K629" s="41" t="s">
        <v>164</v>
      </c>
      <c r="L629" s="41" t="s">
        <v>91</v>
      </c>
      <c r="M629" s="42" t="s">
        <v>2517</v>
      </c>
      <c r="N629" s="44" t="s">
        <v>951</v>
      </c>
      <c r="O629" s="44" t="s">
        <v>60</v>
      </c>
      <c r="P629" s="44"/>
      <c r="Q629" s="44"/>
      <c r="R629" s="45"/>
      <c r="S629" s="45" t="s">
        <v>660</v>
      </c>
      <c r="T629" s="44"/>
      <c r="U629" s="44"/>
      <c r="V629" s="45" t="str">
        <f t="array" ref="V629">IFERROR(INDEX(#REF!,MATCH($Q629,#REF!,0)),"")</f>
        <v/>
      </c>
      <c r="W629" s="45" t="str">
        <f t="array" ref="W629">IFERROR(INDEX(#REF!,MATCH($Q629,#REF!,0)),"")</f>
        <v/>
      </c>
      <c r="X629" s="46" t="str">
        <f t="array" ref="X629">IFERROR(INDEX(#REF!,MATCH($Q629,#REF!,0)),"")</f>
        <v/>
      </c>
      <c r="Y629" s="46" t="str">
        <f t="array" ref="Y629">IFERROR(INDEX(#REF!,MATCH($Q629,#REF!,0)),"")</f>
        <v/>
      </c>
      <c r="Z629" s="46" t="str">
        <f t="array" ref="Z629">IFERROR(INDEX(#REF!,MATCH($Q629,#REF!,0)),"")</f>
        <v/>
      </c>
      <c r="AA629" s="46" t="e">
        <f t="shared" si="14"/>
        <v>#VALUE!</v>
      </c>
      <c r="AB629" s="44"/>
      <c r="AC629" s="44"/>
    </row>
    <row r="630" spans="1:29" ht="15.75" hidden="1" customHeight="1">
      <c r="A630" s="47" t="s">
        <v>534</v>
      </c>
      <c r="B630" s="47" t="s">
        <v>1049</v>
      </c>
      <c r="C630" s="60" t="s">
        <v>1925</v>
      </c>
      <c r="D630" s="49" t="s">
        <v>53</v>
      </c>
      <c r="E630" s="49">
        <v>30</v>
      </c>
      <c r="F630" s="50">
        <v>3000</v>
      </c>
      <c r="G630" s="51" t="s">
        <v>54</v>
      </c>
      <c r="H630" s="52">
        <v>46174</v>
      </c>
      <c r="I630" s="53" t="s">
        <v>55</v>
      </c>
      <c r="J630" s="53" t="s">
        <v>56</v>
      </c>
      <c r="K630" s="53" t="s">
        <v>164</v>
      </c>
      <c r="L630" s="53" t="s">
        <v>58</v>
      </c>
      <c r="M630" s="54" t="s">
        <v>2486</v>
      </c>
      <c r="N630" s="56" t="s">
        <v>951</v>
      </c>
      <c r="O630" s="56" t="s">
        <v>60</v>
      </c>
      <c r="P630" s="56"/>
      <c r="Q630" s="56"/>
      <c r="R630" s="57" t="s">
        <v>729</v>
      </c>
      <c r="S630" s="57" t="s">
        <v>730</v>
      </c>
      <c r="T630" s="56"/>
      <c r="U630" s="56"/>
      <c r="V630" s="57" t="str">
        <f t="array" ref="V630">IFERROR(INDEX(#REF!,MATCH($Q630,#REF!,0)),"")</f>
        <v/>
      </c>
      <c r="W630" s="57" t="str">
        <f t="array" ref="W630">IFERROR(INDEX(#REF!,MATCH($Q630,#REF!,0)),"")</f>
        <v/>
      </c>
      <c r="X630" s="58" t="str">
        <f t="array" ref="X630">IFERROR(INDEX(#REF!,MATCH($Q630,#REF!,0)),"")</f>
        <v/>
      </c>
      <c r="Y630" s="58" t="str">
        <f t="array" ref="Y630">IFERROR(INDEX(#REF!,MATCH($Q630,#REF!,0)),"")</f>
        <v/>
      </c>
      <c r="Z630" s="58" t="str">
        <f t="array" ref="Z630">IFERROR(INDEX(#REF!,MATCH($Q630,#REF!,0)),"")</f>
        <v/>
      </c>
      <c r="AA630" s="58" t="e">
        <f t="shared" si="14"/>
        <v>#VALUE!</v>
      </c>
      <c r="AB630" s="56"/>
      <c r="AC630" s="56"/>
    </row>
    <row r="631" spans="1:29" ht="15.75" hidden="1" customHeight="1">
      <c r="A631" s="35" t="s">
        <v>1542</v>
      </c>
      <c r="B631" s="35" t="s">
        <v>172</v>
      </c>
      <c r="C631" s="36" t="s">
        <v>1684</v>
      </c>
      <c r="D631" s="37" t="s">
        <v>53</v>
      </c>
      <c r="E631" s="37">
        <v>1</v>
      </c>
      <c r="F631" s="38">
        <v>3000</v>
      </c>
      <c r="G631" s="39" t="s">
        <v>54</v>
      </c>
      <c r="H631" s="40">
        <v>46174</v>
      </c>
      <c r="I631" s="41" t="s">
        <v>55</v>
      </c>
      <c r="J631" s="41" t="s">
        <v>56</v>
      </c>
      <c r="K631" s="41" t="s">
        <v>83</v>
      </c>
      <c r="L631" s="41" t="s">
        <v>91</v>
      </c>
      <c r="M631" s="42" t="s">
        <v>2498</v>
      </c>
      <c r="N631" s="44" t="s">
        <v>951</v>
      </c>
      <c r="O631" s="44" t="s">
        <v>60</v>
      </c>
      <c r="P631" s="44"/>
      <c r="Q631" s="44"/>
      <c r="R631" s="45"/>
      <c r="S631" s="45" t="s">
        <v>1685</v>
      </c>
      <c r="T631" s="36"/>
      <c r="U631" s="44"/>
      <c r="V631" s="45" t="str">
        <f t="array" ref="V631">IFERROR(INDEX(#REF!,MATCH($Q631,#REF!,0)),"")</f>
        <v/>
      </c>
      <c r="W631" s="45" t="str">
        <f t="array" ref="W631">IFERROR(INDEX(#REF!,MATCH($Q631,#REF!,0)),"")</f>
        <v/>
      </c>
      <c r="X631" s="46" t="str">
        <f t="array" ref="X631">IFERROR(INDEX(#REF!,MATCH($Q631,#REF!,0)),"")</f>
        <v/>
      </c>
      <c r="Y631" s="46" t="str">
        <f t="array" ref="Y631">IFERROR(INDEX(#REF!,MATCH($Q631,#REF!,0)),"")</f>
        <v/>
      </c>
      <c r="Z631" s="46" t="str">
        <f t="array" ref="Z631">IFERROR(INDEX(#REF!,MATCH($Q631,#REF!,0)),"")</f>
        <v/>
      </c>
      <c r="AA631" s="46" t="e">
        <f t="shared" si="14"/>
        <v>#VALUE!</v>
      </c>
      <c r="AB631" s="44"/>
      <c r="AC631" s="44"/>
    </row>
    <row r="632" spans="1:29" ht="15.75" hidden="1" customHeight="1">
      <c r="A632" s="47" t="s">
        <v>1633</v>
      </c>
      <c r="B632" s="47" t="s">
        <v>291</v>
      </c>
      <c r="C632" s="60" t="s">
        <v>1687</v>
      </c>
      <c r="D632" s="49" t="s">
        <v>53</v>
      </c>
      <c r="E632" s="49">
        <v>1</v>
      </c>
      <c r="F632" s="50">
        <v>3000</v>
      </c>
      <c r="G632" s="51" t="s">
        <v>54</v>
      </c>
      <c r="H632" s="52">
        <v>46174</v>
      </c>
      <c r="I632" s="53" t="s">
        <v>55</v>
      </c>
      <c r="J632" s="53" t="s">
        <v>56</v>
      </c>
      <c r="K632" s="53" t="s">
        <v>83</v>
      </c>
      <c r="L632" s="53" t="s">
        <v>91</v>
      </c>
      <c r="M632" s="54" t="s">
        <v>2486</v>
      </c>
      <c r="N632" s="56" t="s">
        <v>951</v>
      </c>
      <c r="O632" s="56" t="s">
        <v>60</v>
      </c>
      <c r="P632" s="56"/>
      <c r="Q632" s="56"/>
      <c r="R632" s="57">
        <f t="array" ref="R632">IFERROR(INDEX('BANCO DE DADOS'!$C$3:$C1631,MATCH(C632,'BANCO DE DADOS'!$B$3:$B1631,0),0),"")</f>
        <v>0</v>
      </c>
      <c r="S632" s="57" t="s">
        <v>1688</v>
      </c>
      <c r="T632" s="56"/>
      <c r="U632" s="56"/>
      <c r="V632" s="57" t="str">
        <f t="array" ref="V632">IFERROR(INDEX(#REF!,MATCH($Q632,#REF!,0)),"")</f>
        <v/>
      </c>
      <c r="W632" s="57" t="str">
        <f t="array" ref="W632">IFERROR(INDEX(#REF!,MATCH($Q632,#REF!,0)),"")</f>
        <v/>
      </c>
      <c r="X632" s="58" t="str">
        <f t="array" ref="X632">IFERROR(INDEX(#REF!,MATCH($Q632,#REF!,0)),"")</f>
        <v/>
      </c>
      <c r="Y632" s="58" t="str">
        <f t="array" ref="Y632">IFERROR(INDEX(#REF!,MATCH($Q632,#REF!,0)),"")</f>
        <v/>
      </c>
      <c r="Z632" s="58" t="str">
        <f t="array" ref="Z632">IFERROR(INDEX(#REF!,MATCH($Q632,#REF!,0)),"")</f>
        <v/>
      </c>
      <c r="AA632" s="58" t="e">
        <f t="shared" si="14"/>
        <v>#VALUE!</v>
      </c>
      <c r="AB632" s="56"/>
      <c r="AC632" s="56"/>
    </row>
    <row r="633" spans="1:29" ht="15.75" customHeight="1">
      <c r="A633" s="35"/>
      <c r="B633" s="35" t="s">
        <v>2693</v>
      </c>
      <c r="C633" s="36"/>
      <c r="D633" s="37"/>
      <c r="E633" s="37"/>
      <c r="F633" s="38">
        <v>36986</v>
      </c>
      <c r="G633" s="39"/>
      <c r="H633" s="40"/>
      <c r="I633" s="41"/>
      <c r="J633" s="41"/>
      <c r="K633" s="41"/>
      <c r="L633" s="41"/>
      <c r="M633" s="42"/>
      <c r="N633" s="44" t="s">
        <v>21</v>
      </c>
      <c r="O633" s="44" t="s">
        <v>2767</v>
      </c>
      <c r="P633" s="44"/>
      <c r="Q633" s="44"/>
      <c r="R633" s="45"/>
      <c r="S633" s="45" t="s">
        <v>319</v>
      </c>
      <c r="T633" s="44"/>
      <c r="U633" s="44"/>
      <c r="V633" s="45" t="str">
        <f t="array" ref="V633">IFERROR(INDEX(#REF!,MATCH($Q633,#REF!,0)),"")</f>
        <v/>
      </c>
      <c r="W633" s="45" t="str">
        <f t="array" ref="W633">IFERROR(INDEX(#REF!,MATCH($Q633,#REF!,0)),"")</f>
        <v/>
      </c>
      <c r="X633" s="46" t="str">
        <f t="array" ref="X633">IFERROR(INDEX(#REF!,MATCH($Q633,#REF!,0)),"")</f>
        <v/>
      </c>
      <c r="Y633" s="46" t="str">
        <f t="array" ref="Y633">IFERROR(INDEX(#REF!,MATCH($Q633,#REF!,0)),"")</f>
        <v/>
      </c>
      <c r="Z633" s="46" t="str">
        <f t="array" ref="Z633">IFERROR(INDEX(#REF!,MATCH($Q633,#REF!,0)),"")</f>
        <v/>
      </c>
      <c r="AA633" s="46" t="e">
        <f t="shared" si="14"/>
        <v>#VALUE!</v>
      </c>
      <c r="AB633" s="44"/>
      <c r="AC633" s="44"/>
    </row>
    <row r="634" spans="1:29" ht="15.75" customHeight="1">
      <c r="A634" s="47"/>
      <c r="B634" s="47" t="s">
        <v>2693</v>
      </c>
      <c r="C634" s="60"/>
      <c r="D634" s="49"/>
      <c r="E634" s="49"/>
      <c r="F634" s="50">
        <v>150000</v>
      </c>
      <c r="G634" s="51"/>
      <c r="H634" s="52"/>
      <c r="I634" s="53"/>
      <c r="J634" s="53"/>
      <c r="K634" s="53"/>
      <c r="L634" s="53"/>
      <c r="M634" s="54"/>
      <c r="N634" s="56" t="s">
        <v>884</v>
      </c>
      <c r="O634" s="56" t="s">
        <v>2767</v>
      </c>
      <c r="P634" s="56"/>
      <c r="Q634" s="56"/>
      <c r="R634" s="57"/>
      <c r="S634" s="57" t="s">
        <v>2499</v>
      </c>
      <c r="T634" s="56"/>
      <c r="U634" s="56"/>
      <c r="V634" s="57" t="str">
        <f t="array" ref="V634">IFERROR(INDEX(#REF!,MATCH($Q634,#REF!,0)),"")</f>
        <v/>
      </c>
      <c r="W634" s="57" t="str">
        <f t="array" ref="W634">IFERROR(INDEX(#REF!,MATCH($Q634,#REF!,0)),"")</f>
        <v/>
      </c>
      <c r="X634" s="58" t="str">
        <f t="array" ref="X634">IFERROR(INDEX(#REF!,MATCH($Q634,#REF!,0)),"")</f>
        <v/>
      </c>
      <c r="Y634" s="58" t="str">
        <f t="array" ref="Y634">IFERROR(INDEX(#REF!,MATCH($Q634,#REF!,0)),"")</f>
        <v/>
      </c>
      <c r="Z634" s="58" t="str">
        <f t="array" ref="Z634">IFERROR(INDEX(#REF!,MATCH($Q634,#REF!,0)),"")</f>
        <v/>
      </c>
      <c r="AA634" s="58" t="e">
        <f t="shared" si="14"/>
        <v>#VALUE!</v>
      </c>
      <c r="AB634" s="56"/>
      <c r="AC634" s="56"/>
    </row>
    <row r="635" spans="1:29" ht="15.75" hidden="1" customHeight="1">
      <c r="A635" s="35" t="s">
        <v>1847</v>
      </c>
      <c r="B635" s="35" t="s">
        <v>1476</v>
      </c>
      <c r="C635" s="36" t="s">
        <v>2015</v>
      </c>
      <c r="D635" s="37" t="s">
        <v>53</v>
      </c>
      <c r="E635" s="37">
        <v>30</v>
      </c>
      <c r="F635" s="38">
        <v>3000</v>
      </c>
      <c r="G635" s="39" t="s">
        <v>54</v>
      </c>
      <c r="H635" s="40">
        <v>46174</v>
      </c>
      <c r="I635" s="41" t="s">
        <v>55</v>
      </c>
      <c r="J635" s="41" t="s">
        <v>56</v>
      </c>
      <c r="K635" s="41" t="s">
        <v>164</v>
      </c>
      <c r="L635" s="41" t="s">
        <v>58</v>
      </c>
      <c r="M635" s="42" t="s">
        <v>73</v>
      </c>
      <c r="N635" s="44" t="s">
        <v>951</v>
      </c>
      <c r="O635" s="44" t="s">
        <v>60</v>
      </c>
      <c r="P635" s="44"/>
      <c r="Q635" s="44"/>
      <c r="R635" s="45"/>
      <c r="S635" s="45" t="s">
        <v>1964</v>
      </c>
      <c r="T635" s="44"/>
      <c r="U635" s="44"/>
      <c r="V635" s="45" t="str">
        <f t="array" ref="V635">IFERROR(INDEX(#REF!,MATCH($Q635,#REF!,0)),"")</f>
        <v/>
      </c>
      <c r="W635" s="45" t="str">
        <f t="array" ref="W635">IFERROR(INDEX(#REF!,MATCH($Q635,#REF!,0)),"")</f>
        <v/>
      </c>
      <c r="X635" s="46" t="str">
        <f t="array" ref="X635">IFERROR(INDEX(#REF!,MATCH($Q635,#REF!,0)),"")</f>
        <v/>
      </c>
      <c r="Y635" s="46" t="str">
        <f t="array" ref="Y635">IFERROR(INDEX(#REF!,MATCH($Q635,#REF!,0)),"")</f>
        <v/>
      </c>
      <c r="Z635" s="46" t="str">
        <f t="array" ref="Z635">IFERROR(INDEX(#REF!,MATCH($Q635,#REF!,0)),"")</f>
        <v/>
      </c>
      <c r="AA635" s="46" t="e">
        <f t="shared" si="14"/>
        <v>#VALUE!</v>
      </c>
      <c r="AB635" s="44"/>
      <c r="AC635" s="44"/>
    </row>
    <row r="636" spans="1:29" ht="15.75" hidden="1" customHeight="1">
      <c r="A636" s="47" t="s">
        <v>2691</v>
      </c>
      <c r="B636" s="47" t="s">
        <v>291</v>
      </c>
      <c r="C636" s="60" t="s">
        <v>2381</v>
      </c>
      <c r="D636" s="49" t="s">
        <v>53</v>
      </c>
      <c r="E636" s="49">
        <v>1</v>
      </c>
      <c r="F636" s="50">
        <v>3000</v>
      </c>
      <c r="G636" s="51" t="s">
        <v>54</v>
      </c>
      <c r="H636" s="56"/>
      <c r="I636" s="53" t="s">
        <v>55</v>
      </c>
      <c r="J636" s="53"/>
      <c r="K636" s="53"/>
      <c r="L636" s="53"/>
      <c r="M636" s="54"/>
      <c r="N636" s="56" t="s">
        <v>951</v>
      </c>
      <c r="O636" s="56" t="s">
        <v>60</v>
      </c>
      <c r="P636" s="56"/>
      <c r="Q636" s="56"/>
      <c r="R636" s="57"/>
      <c r="S636" s="57"/>
      <c r="T636" s="56"/>
      <c r="U636" s="56"/>
      <c r="V636" s="57" t="str">
        <f t="array" ref="V636">IFERROR(INDEX(#REF!,MATCH($Q636,#REF!,0)),"")</f>
        <v/>
      </c>
      <c r="W636" s="57" t="str">
        <f t="array" ref="W636">IFERROR(INDEX(#REF!,MATCH($Q636,#REF!,0)),"")</f>
        <v/>
      </c>
      <c r="X636" s="58" t="str">
        <f t="array" ref="X636">IFERROR(INDEX(#REF!,MATCH($Q636,#REF!,0)),"")</f>
        <v/>
      </c>
      <c r="Y636" s="58" t="str">
        <f t="array" ref="Y636">IFERROR(INDEX(#REF!,MATCH($Q636,#REF!,0)),"")</f>
        <v/>
      </c>
      <c r="Z636" s="58" t="str">
        <f t="array" ref="Z636">IFERROR(INDEX(#REF!,MATCH($Q636,#REF!,0)),"")</f>
        <v/>
      </c>
      <c r="AA636" s="58" t="e">
        <f t="shared" si="14"/>
        <v>#VALUE!</v>
      </c>
      <c r="AB636" s="56"/>
      <c r="AC636" s="56"/>
    </row>
    <row r="637" spans="1:29" ht="15.75" hidden="1" customHeight="1">
      <c r="A637" s="35"/>
      <c r="B637" s="35" t="s">
        <v>848</v>
      </c>
      <c r="C637" s="36" t="s">
        <v>1236</v>
      </c>
      <c r="D637" s="37" t="s">
        <v>53</v>
      </c>
      <c r="E637" s="37">
        <v>50</v>
      </c>
      <c r="F637" s="38">
        <v>3000</v>
      </c>
      <c r="G637" s="39" t="s">
        <v>54</v>
      </c>
      <c r="H637" s="40">
        <v>46174</v>
      </c>
      <c r="I637" s="41" t="s">
        <v>55</v>
      </c>
      <c r="J637" s="41" t="s">
        <v>56</v>
      </c>
      <c r="K637" s="41" t="s">
        <v>164</v>
      </c>
      <c r="L637" s="41" t="s">
        <v>91</v>
      </c>
      <c r="M637" s="42" t="s">
        <v>2534</v>
      </c>
      <c r="N637" s="44" t="s">
        <v>884</v>
      </c>
      <c r="O637" s="44" t="s">
        <v>60</v>
      </c>
      <c r="P637" s="44"/>
      <c r="Q637" s="44"/>
      <c r="R637" s="45" t="s">
        <v>304</v>
      </c>
      <c r="S637" s="45" t="s">
        <v>305</v>
      </c>
      <c r="T637" s="44"/>
      <c r="U637" s="44"/>
      <c r="V637" s="45" t="str">
        <f t="array" ref="V637">IFERROR(INDEX(#REF!,MATCH($Q637,#REF!,0)),"")</f>
        <v/>
      </c>
      <c r="W637" s="45" t="str">
        <f t="array" ref="W637">IFERROR(INDEX(#REF!,MATCH($Q637,#REF!,0)),"")</f>
        <v/>
      </c>
      <c r="X637" s="46" t="str">
        <f t="array" ref="X637">IFERROR(INDEX(#REF!,MATCH($Q637,#REF!,0)),"")</f>
        <v/>
      </c>
      <c r="Y637" s="46" t="str">
        <f t="array" ref="Y637">IFERROR(INDEX(#REF!,MATCH($Q637,#REF!,0)),"")</f>
        <v/>
      </c>
      <c r="Z637" s="46" t="str">
        <f t="array" ref="Z637">IFERROR(INDEX(#REF!,MATCH($Q637,#REF!,0)),"")</f>
        <v/>
      </c>
      <c r="AA637" s="46" t="e">
        <f t="shared" si="14"/>
        <v>#VALUE!</v>
      </c>
      <c r="AB637" s="44"/>
      <c r="AC637" s="44"/>
    </row>
    <row r="638" spans="1:29" ht="15.75" hidden="1" customHeight="1">
      <c r="A638" s="47"/>
      <c r="B638" s="47" t="s">
        <v>848</v>
      </c>
      <c r="C638" s="60" t="s">
        <v>472</v>
      </c>
      <c r="D638" s="49" t="s">
        <v>1150</v>
      </c>
      <c r="E638" s="49">
        <v>200</v>
      </c>
      <c r="F638" s="50">
        <v>3000</v>
      </c>
      <c r="G638" s="51" t="s">
        <v>54</v>
      </c>
      <c r="H638" s="52">
        <v>46174</v>
      </c>
      <c r="I638" s="53" t="s">
        <v>55</v>
      </c>
      <c r="J638" s="53" t="s">
        <v>56</v>
      </c>
      <c r="K638" s="53" t="s">
        <v>164</v>
      </c>
      <c r="L638" s="53" t="s">
        <v>91</v>
      </c>
      <c r="M638" s="54" t="s">
        <v>2498</v>
      </c>
      <c r="N638" s="56" t="s">
        <v>884</v>
      </c>
      <c r="O638" s="56" t="s">
        <v>60</v>
      </c>
      <c r="P638" s="56"/>
      <c r="Q638" s="56"/>
      <c r="R638" s="57"/>
      <c r="S638" s="57" t="s">
        <v>410</v>
      </c>
      <c r="T638" s="56"/>
      <c r="U638" s="56"/>
      <c r="V638" s="57" t="str">
        <f t="array" ref="V638">IFERROR(INDEX(#REF!,MATCH($Q638,#REF!,0)),"")</f>
        <v/>
      </c>
      <c r="W638" s="57" t="str">
        <f t="array" ref="W638">IFERROR(INDEX(#REF!,MATCH($Q638,#REF!,0)),"")</f>
        <v/>
      </c>
      <c r="X638" s="58" t="str">
        <f t="array" ref="X638">IFERROR(INDEX(#REF!,MATCH($Q638,#REF!,0)),"")</f>
        <v/>
      </c>
      <c r="Y638" s="58" t="str">
        <f t="array" ref="Y638">IFERROR(INDEX(#REF!,MATCH($Q638,#REF!,0)),"")</f>
        <v/>
      </c>
      <c r="Z638" s="58" t="str">
        <f t="array" ref="Z638">IFERROR(INDEX(#REF!,MATCH($Q638,#REF!,0)),"")</f>
        <v/>
      </c>
      <c r="AA638" s="58" t="e">
        <f t="shared" si="14"/>
        <v>#VALUE!</v>
      </c>
      <c r="AB638" s="56"/>
      <c r="AC638" s="56"/>
    </row>
    <row r="639" spans="1:29" ht="15.75" customHeight="1">
      <c r="A639" s="35"/>
      <c r="B639" s="35" t="s">
        <v>2693</v>
      </c>
      <c r="C639" s="36"/>
      <c r="D639" s="37"/>
      <c r="E639" s="37"/>
      <c r="F639" s="38">
        <v>3920</v>
      </c>
      <c r="G639" s="39"/>
      <c r="H639" s="40"/>
      <c r="I639" s="41"/>
      <c r="J639" s="41"/>
      <c r="K639" s="41"/>
      <c r="L639" s="41"/>
      <c r="M639" s="42"/>
      <c r="N639" s="44" t="s">
        <v>884</v>
      </c>
      <c r="O639" s="44" t="s">
        <v>2767</v>
      </c>
      <c r="P639" s="44"/>
      <c r="Q639" s="44"/>
      <c r="R639" s="45"/>
      <c r="S639" s="45" t="s">
        <v>733</v>
      </c>
      <c r="T639" s="44"/>
      <c r="U639" s="44"/>
      <c r="V639" s="45" t="str">
        <f t="array" ref="V639">IFERROR(INDEX(#REF!,MATCH($Q639,#REF!,0)),"")</f>
        <v/>
      </c>
      <c r="W639" s="45" t="str">
        <f t="array" ref="W639">IFERROR(INDEX(#REF!,MATCH($Q639,#REF!,0)),"")</f>
        <v/>
      </c>
      <c r="X639" s="46" t="str">
        <f t="array" ref="X639">IFERROR(INDEX(#REF!,MATCH($Q639,#REF!,0)),"")</f>
        <v/>
      </c>
      <c r="Y639" s="46" t="str">
        <f t="array" ref="Y639">IFERROR(INDEX(#REF!,MATCH($Q639,#REF!,0)),"")</f>
        <v/>
      </c>
      <c r="Z639" s="46" t="str">
        <f t="array" ref="Z639">IFERROR(INDEX(#REF!,MATCH($Q639,#REF!,0)),"")</f>
        <v/>
      </c>
      <c r="AA639" s="46" t="e">
        <f t="shared" si="14"/>
        <v>#VALUE!</v>
      </c>
      <c r="AB639" s="44"/>
      <c r="AC639" s="44"/>
    </row>
    <row r="640" spans="1:29" ht="15.75" hidden="1" customHeight="1">
      <c r="A640" s="47"/>
      <c r="B640" s="47" t="s">
        <v>51</v>
      </c>
      <c r="C640" s="60" t="s">
        <v>1239</v>
      </c>
      <c r="D640" s="49" t="s">
        <v>53</v>
      </c>
      <c r="E640" s="49">
        <v>2</v>
      </c>
      <c r="F640" s="50">
        <v>3000</v>
      </c>
      <c r="G640" s="51" t="s">
        <v>54</v>
      </c>
      <c r="H640" s="52">
        <v>46174</v>
      </c>
      <c r="I640" s="53" t="s">
        <v>55</v>
      </c>
      <c r="J640" s="53" t="s">
        <v>56</v>
      </c>
      <c r="K640" s="53" t="s">
        <v>164</v>
      </c>
      <c r="L640" s="53" t="s">
        <v>91</v>
      </c>
      <c r="M640" s="54" t="s">
        <v>148</v>
      </c>
      <c r="N640" s="56" t="s">
        <v>884</v>
      </c>
      <c r="O640" s="56" t="s">
        <v>60</v>
      </c>
      <c r="P640" s="56"/>
      <c r="Q640" s="56"/>
      <c r="R640" s="57"/>
      <c r="S640" s="57" t="s">
        <v>1240</v>
      </c>
      <c r="T640" s="56"/>
      <c r="U640" s="56"/>
      <c r="V640" s="57" t="str">
        <f t="array" ref="V640">IFERROR(INDEX(#REF!,MATCH($Q640,#REF!,0)),"")</f>
        <v/>
      </c>
      <c r="W640" s="57" t="str">
        <f t="array" ref="W640">IFERROR(INDEX(#REF!,MATCH($Q640,#REF!,0)),"")</f>
        <v/>
      </c>
      <c r="X640" s="58" t="str">
        <f t="array" ref="X640">IFERROR(INDEX(#REF!,MATCH($Q640,#REF!,0)),"")</f>
        <v/>
      </c>
      <c r="Y640" s="58" t="str">
        <f t="array" ref="Y640">IFERROR(INDEX(#REF!,MATCH($Q640,#REF!,0)),"")</f>
        <v/>
      </c>
      <c r="Z640" s="58" t="str">
        <f t="array" ref="Z640">IFERROR(INDEX(#REF!,MATCH($Q640,#REF!,0)),"")</f>
        <v/>
      </c>
      <c r="AA640" s="58" t="e">
        <f t="shared" si="14"/>
        <v>#VALUE!</v>
      </c>
      <c r="AB640" s="56"/>
      <c r="AC640" s="56"/>
    </row>
    <row r="641" spans="1:29" ht="15.75" hidden="1" customHeight="1">
      <c r="A641" s="35"/>
      <c r="B641" s="35" t="s">
        <v>861</v>
      </c>
      <c r="C641" s="36" t="s">
        <v>1019</v>
      </c>
      <c r="D641" s="37" t="s">
        <v>53</v>
      </c>
      <c r="E641" s="37">
        <v>1</v>
      </c>
      <c r="F641" s="38">
        <v>3000</v>
      </c>
      <c r="G641" s="39" t="s">
        <v>54</v>
      </c>
      <c r="H641" s="40">
        <v>46174</v>
      </c>
      <c r="I641" s="41" t="s">
        <v>55</v>
      </c>
      <c r="J641" s="41" t="s">
        <v>56</v>
      </c>
      <c r="K641" s="41" t="s">
        <v>83</v>
      </c>
      <c r="L641" s="41" t="s">
        <v>91</v>
      </c>
      <c r="M641" s="42" t="s">
        <v>2517</v>
      </c>
      <c r="N641" s="44" t="s">
        <v>884</v>
      </c>
      <c r="O641" s="44" t="s">
        <v>60</v>
      </c>
      <c r="P641" s="44"/>
      <c r="Q641" s="44"/>
      <c r="R641" s="45" t="s">
        <v>1020</v>
      </c>
      <c r="S641" s="45" t="s">
        <v>1021</v>
      </c>
      <c r="T641" s="44"/>
      <c r="U641" s="44"/>
      <c r="V641" s="45" t="str">
        <f t="array" ref="V641">IFERROR(INDEX(#REF!,MATCH($Q641,#REF!,0)),"")</f>
        <v/>
      </c>
      <c r="W641" s="45" t="str">
        <f t="array" ref="W641">IFERROR(INDEX(#REF!,MATCH($Q641,#REF!,0)),"")</f>
        <v/>
      </c>
      <c r="X641" s="46" t="str">
        <f t="array" ref="X641">IFERROR(INDEX(#REF!,MATCH($Q641,#REF!,0)),"")</f>
        <v/>
      </c>
      <c r="Y641" s="46" t="str">
        <f t="array" ref="Y641">IFERROR(INDEX(#REF!,MATCH($Q641,#REF!,0)),"")</f>
        <v/>
      </c>
      <c r="Z641" s="46" t="str">
        <f t="array" ref="Z641">IFERROR(INDEX(#REF!,MATCH($Q641,#REF!,0)),"")</f>
        <v/>
      </c>
      <c r="AA641" s="46" t="e">
        <f t="shared" si="14"/>
        <v>#VALUE!</v>
      </c>
      <c r="AB641" s="44"/>
      <c r="AC641" s="44"/>
    </row>
    <row r="642" spans="1:29" ht="15.75" customHeight="1">
      <c r="A642" s="47"/>
      <c r="B642" s="47" t="s">
        <v>2693</v>
      </c>
      <c r="C642" s="60"/>
      <c r="D642" s="49"/>
      <c r="E642" s="49"/>
      <c r="F642" s="50">
        <v>23750</v>
      </c>
      <c r="G642" s="51"/>
      <c r="H642" s="52"/>
      <c r="I642" s="53"/>
      <c r="J642" s="53"/>
      <c r="K642" s="53"/>
      <c r="L642" s="53"/>
      <c r="M642" s="54"/>
      <c r="N642" s="56" t="s">
        <v>2755</v>
      </c>
      <c r="O642" s="56"/>
      <c r="P642" s="56"/>
      <c r="Q642" s="56"/>
      <c r="R642" s="57"/>
      <c r="S642" s="57" t="s">
        <v>1682</v>
      </c>
      <c r="T642" s="56"/>
      <c r="U642" s="56"/>
      <c r="V642" s="57" t="str">
        <f t="array" ref="V642">IFERROR(INDEX(#REF!,MATCH($Q642,#REF!,0)),"")</f>
        <v/>
      </c>
      <c r="W642" s="57" t="str">
        <f t="array" ref="W642">IFERROR(INDEX(#REF!,MATCH($Q642,#REF!,0)),"")</f>
        <v/>
      </c>
      <c r="X642" s="58" t="str">
        <f t="array" ref="X642">IFERROR(INDEX(#REF!,MATCH($Q642,#REF!,0)),"")</f>
        <v/>
      </c>
      <c r="Y642" s="58" t="str">
        <f t="array" ref="Y642">IFERROR(INDEX(#REF!,MATCH($Q642,#REF!,0)),"")</f>
        <v/>
      </c>
      <c r="Z642" s="58" t="str">
        <f t="array" ref="Z642">IFERROR(INDEX(#REF!,MATCH($Q642,#REF!,0)),"")</f>
        <v/>
      </c>
      <c r="AA642" s="58" t="e">
        <f t="shared" si="14"/>
        <v>#VALUE!</v>
      </c>
      <c r="AB642" s="56"/>
      <c r="AC642" s="56"/>
    </row>
    <row r="643" spans="1:29" ht="15.75" customHeight="1">
      <c r="A643" s="35"/>
      <c r="B643" s="35" t="s">
        <v>2693</v>
      </c>
      <c r="C643" s="36"/>
      <c r="D643" s="37"/>
      <c r="E643" s="37"/>
      <c r="F643" s="38">
        <v>228000</v>
      </c>
      <c r="G643" s="39"/>
      <c r="H643" s="40"/>
      <c r="I643" s="41"/>
      <c r="J643" s="41"/>
      <c r="K643" s="41"/>
      <c r="L643" s="41"/>
      <c r="M643" s="42"/>
      <c r="N643" s="44" t="s">
        <v>951</v>
      </c>
      <c r="O643" s="44" t="s">
        <v>2767</v>
      </c>
      <c r="P643" s="44"/>
      <c r="Q643" s="44"/>
      <c r="R643" s="45"/>
      <c r="S643" s="45" t="s">
        <v>1673</v>
      </c>
      <c r="T643" s="44"/>
      <c r="U643" s="44"/>
      <c r="V643" s="45" t="str">
        <f t="array" ref="V643">IFERROR(INDEX(#REF!,MATCH($Q643,#REF!,0)),"")</f>
        <v/>
      </c>
      <c r="W643" s="45" t="str">
        <f t="array" ref="W643">IFERROR(INDEX(#REF!,MATCH($Q643,#REF!,0)),"")</f>
        <v/>
      </c>
      <c r="X643" s="46" t="str">
        <f t="array" ref="X643">IFERROR(INDEX(#REF!,MATCH($Q643,#REF!,0)),"")</f>
        <v/>
      </c>
      <c r="Y643" s="46" t="str">
        <f t="array" ref="Y643">IFERROR(INDEX(#REF!,MATCH($Q643,#REF!,0)),"")</f>
        <v/>
      </c>
      <c r="Z643" s="46" t="str">
        <f t="array" ref="Z643">IFERROR(INDEX(#REF!,MATCH($Q643,#REF!,0)),"")</f>
        <v/>
      </c>
      <c r="AA643" s="46" t="e">
        <f t="shared" si="14"/>
        <v>#VALUE!</v>
      </c>
      <c r="AB643" s="44"/>
      <c r="AC643" s="44"/>
    </row>
    <row r="644" spans="1:29" ht="15.75" hidden="1" customHeight="1">
      <c r="A644" s="47" t="s">
        <v>2691</v>
      </c>
      <c r="B644" s="47" t="s">
        <v>291</v>
      </c>
      <c r="C644" s="60" t="s">
        <v>1491</v>
      </c>
      <c r="D644" s="49" t="s">
        <v>53</v>
      </c>
      <c r="E644" s="49">
        <v>1</v>
      </c>
      <c r="F644" s="50">
        <v>3000</v>
      </c>
      <c r="G644" s="51" t="s">
        <v>54</v>
      </c>
      <c r="H644" s="52"/>
      <c r="I644" s="53" t="s">
        <v>101</v>
      </c>
      <c r="J644" s="53"/>
      <c r="K644" s="53"/>
      <c r="L644" s="53"/>
      <c r="M644" s="54"/>
      <c r="N644" s="56" t="s">
        <v>951</v>
      </c>
      <c r="O644" s="182" t="s">
        <v>60</v>
      </c>
      <c r="P644" s="56"/>
      <c r="Q644" s="56"/>
      <c r="R644" s="57"/>
      <c r="S644" s="57"/>
      <c r="T644" s="56"/>
      <c r="U644" s="56"/>
      <c r="V644" s="57" t="str">
        <f t="array" ref="V644">IFERROR(INDEX(#REF!,MATCH($Q644,#REF!,0)),"")</f>
        <v/>
      </c>
      <c r="W644" s="57" t="str">
        <f t="array" ref="W644">IFERROR(INDEX(#REF!,MATCH($Q644,#REF!,0)),"")</f>
        <v/>
      </c>
      <c r="X644" s="58" t="str">
        <f t="array" ref="X644">IFERROR(INDEX(#REF!,MATCH($Q644,#REF!,0)),"")</f>
        <v/>
      </c>
      <c r="Y644" s="58" t="str">
        <f t="array" ref="Y644">IFERROR(INDEX(#REF!,MATCH($Q644,#REF!,0)),"")</f>
        <v/>
      </c>
      <c r="Z644" s="58" t="str">
        <f t="array" ref="Z644">IFERROR(INDEX(#REF!,MATCH($Q644,#REF!,0)),"")</f>
        <v/>
      </c>
      <c r="AA644" s="58" t="e">
        <f t="shared" si="14"/>
        <v>#VALUE!</v>
      </c>
      <c r="AB644" s="56"/>
      <c r="AC644" s="56"/>
    </row>
    <row r="645" spans="1:29" ht="15.75" hidden="1" customHeight="1">
      <c r="A645" s="35" t="s">
        <v>266</v>
      </c>
      <c r="B645" s="35" t="s">
        <v>254</v>
      </c>
      <c r="C645" s="36" t="s">
        <v>418</v>
      </c>
      <c r="D645" s="37" t="s">
        <v>53</v>
      </c>
      <c r="E645" s="37">
        <v>5</v>
      </c>
      <c r="F645" s="38">
        <v>2950</v>
      </c>
      <c r="G645" s="39" t="s">
        <v>54</v>
      </c>
      <c r="H645" s="40">
        <v>46174</v>
      </c>
      <c r="I645" s="41" t="s">
        <v>55</v>
      </c>
      <c r="J645" s="41" t="s">
        <v>56</v>
      </c>
      <c r="K645" s="41" t="s">
        <v>164</v>
      </c>
      <c r="L645" s="41" t="s">
        <v>58</v>
      </c>
      <c r="M645" s="42" t="s">
        <v>109</v>
      </c>
      <c r="N645" s="44" t="s">
        <v>21</v>
      </c>
      <c r="O645" s="44" t="s">
        <v>60</v>
      </c>
      <c r="P645" s="44"/>
      <c r="Q645" s="44"/>
      <c r="R645" s="45"/>
      <c r="S645" s="45" t="s">
        <v>309</v>
      </c>
      <c r="T645" s="44"/>
      <c r="U645" s="44"/>
      <c r="V645" s="45" t="str">
        <f t="array" ref="V645">IFERROR(INDEX(#REF!,MATCH($Q645,#REF!,0)),"")</f>
        <v/>
      </c>
      <c r="W645" s="45" t="str">
        <f t="array" ref="W645">IFERROR(INDEX(#REF!,MATCH($Q645,#REF!,0)),"")</f>
        <v/>
      </c>
      <c r="X645" s="46" t="str">
        <f t="array" ref="X645">IFERROR(INDEX(#REF!,MATCH($Q645,#REF!,0)),"")</f>
        <v/>
      </c>
      <c r="Y645" s="46" t="str">
        <f t="array" ref="Y645">IFERROR(INDEX(#REF!,MATCH($Q645,#REF!,0)),"")</f>
        <v/>
      </c>
      <c r="Z645" s="46" t="str">
        <f t="array" ref="Z645">IFERROR(INDEX(#REF!,MATCH($Q645,#REF!,0)),"")</f>
        <v/>
      </c>
      <c r="AA645" s="46" t="e">
        <f t="shared" si="14"/>
        <v>#VALUE!</v>
      </c>
      <c r="AB645" s="44"/>
      <c r="AC645" s="44"/>
    </row>
    <row r="646" spans="1:29" ht="15.75" hidden="1" customHeight="1">
      <c r="A646" s="47" t="s">
        <v>506</v>
      </c>
      <c r="B646" s="47" t="s">
        <v>1049</v>
      </c>
      <c r="C646" s="60" t="s">
        <v>1927</v>
      </c>
      <c r="D646" s="49" t="s">
        <v>1928</v>
      </c>
      <c r="E646" s="49">
        <v>100</v>
      </c>
      <c r="F646" s="50">
        <v>2800</v>
      </c>
      <c r="G646" s="51" t="s">
        <v>54</v>
      </c>
      <c r="H646" s="52">
        <v>46174</v>
      </c>
      <c r="I646" s="53" t="s">
        <v>55</v>
      </c>
      <c r="J646" s="53" t="s">
        <v>56</v>
      </c>
      <c r="K646" s="53" t="s">
        <v>164</v>
      </c>
      <c r="L646" s="53" t="s">
        <v>58</v>
      </c>
      <c r="M646" s="54" t="s">
        <v>2534</v>
      </c>
      <c r="N646" s="56" t="s">
        <v>951</v>
      </c>
      <c r="O646" s="56" t="s">
        <v>60</v>
      </c>
      <c r="P646" s="56"/>
      <c r="Q646" s="56"/>
      <c r="R646" s="57" t="s">
        <v>729</v>
      </c>
      <c r="S646" s="57" t="s">
        <v>730</v>
      </c>
      <c r="T646" s="56"/>
      <c r="U646" s="56"/>
      <c r="V646" s="57" t="str">
        <f t="array" ref="V646">IFERROR(INDEX(#REF!,MATCH($Q646,#REF!,0)),"")</f>
        <v/>
      </c>
      <c r="W646" s="57" t="str">
        <f t="array" ref="W646">IFERROR(INDEX(#REF!,MATCH($Q646,#REF!,0)),"")</f>
        <v/>
      </c>
      <c r="X646" s="58" t="str">
        <f t="array" ref="X646">IFERROR(INDEX(#REF!,MATCH($Q646,#REF!,0)),"")</f>
        <v/>
      </c>
      <c r="Y646" s="58" t="str">
        <f t="array" ref="Y646">IFERROR(INDEX(#REF!,MATCH($Q646,#REF!,0)),"")</f>
        <v/>
      </c>
      <c r="Z646" s="58" t="str">
        <f t="array" ref="Z646">IFERROR(INDEX(#REF!,MATCH($Q646,#REF!,0)),"")</f>
        <v/>
      </c>
      <c r="AA646" s="58" t="e">
        <f t="shared" si="14"/>
        <v>#VALUE!</v>
      </c>
      <c r="AB646" s="56"/>
      <c r="AC646" s="56"/>
    </row>
    <row r="647" spans="1:29" ht="15.75" customHeight="1">
      <c r="A647" s="35"/>
      <c r="B647" s="35" t="s">
        <v>2693</v>
      </c>
      <c r="C647" s="36"/>
      <c r="D647" s="37"/>
      <c r="E647" s="37"/>
      <c r="F647" s="38">
        <v>64000</v>
      </c>
      <c r="G647" s="39"/>
      <c r="H647" s="40"/>
      <c r="I647" s="41"/>
      <c r="J647" s="41"/>
      <c r="K647" s="41"/>
      <c r="L647" s="41"/>
      <c r="M647" s="42"/>
      <c r="N647" s="44" t="s">
        <v>884</v>
      </c>
      <c r="O647" s="44" t="s">
        <v>2767</v>
      </c>
      <c r="P647" s="44"/>
      <c r="Q647" s="44"/>
      <c r="R647" s="45"/>
      <c r="S647" s="45" t="s">
        <v>2515</v>
      </c>
      <c r="T647" s="44"/>
      <c r="U647" s="44"/>
      <c r="V647" s="45" t="str">
        <f t="array" ref="V647">IFERROR(INDEX(#REF!,MATCH($Q647,#REF!,0)),"")</f>
        <v/>
      </c>
      <c r="W647" s="45" t="str">
        <f t="array" ref="W647">IFERROR(INDEX(#REF!,MATCH($Q647,#REF!,0)),"")</f>
        <v/>
      </c>
      <c r="X647" s="46" t="str">
        <f t="array" ref="X647">IFERROR(INDEX(#REF!,MATCH($Q647,#REF!,0)),"")</f>
        <v/>
      </c>
      <c r="Y647" s="46" t="str">
        <f t="array" ref="Y647">IFERROR(INDEX(#REF!,MATCH($Q647,#REF!,0)),"")</f>
        <v/>
      </c>
      <c r="Z647" s="46" t="str">
        <f t="array" ref="Z647">IFERROR(INDEX(#REF!,MATCH($Q647,#REF!,0)),"")</f>
        <v/>
      </c>
      <c r="AA647" s="46" t="e">
        <f t="shared" si="14"/>
        <v>#VALUE!</v>
      </c>
      <c r="AB647" s="44"/>
      <c r="AC647" s="44"/>
    </row>
    <row r="648" spans="1:29" ht="15.75" customHeight="1">
      <c r="A648" s="47"/>
      <c r="B648" s="47" t="s">
        <v>2693</v>
      </c>
      <c r="C648" s="60"/>
      <c r="D648" s="49"/>
      <c r="E648" s="49"/>
      <c r="F648" s="50">
        <v>6000</v>
      </c>
      <c r="G648" s="51"/>
      <c r="H648" s="52"/>
      <c r="I648" s="53"/>
      <c r="J648" s="53"/>
      <c r="K648" s="53"/>
      <c r="L648" s="53"/>
      <c r="M648" s="54"/>
      <c r="N648" s="56" t="s">
        <v>884</v>
      </c>
      <c r="O648" s="56" t="s">
        <v>2767</v>
      </c>
      <c r="P648" s="56"/>
      <c r="Q648" s="56"/>
      <c r="R648" s="57"/>
      <c r="S648" s="57" t="s">
        <v>1187</v>
      </c>
      <c r="T648" s="56"/>
      <c r="U648" s="56"/>
      <c r="V648" s="57" t="str">
        <f t="array" ref="V648">IFERROR(INDEX(#REF!,MATCH($Q648,#REF!,0)),"")</f>
        <v/>
      </c>
      <c r="W648" s="57" t="str">
        <f t="array" ref="W648">IFERROR(INDEX(#REF!,MATCH($Q648,#REF!,0)),"")</f>
        <v/>
      </c>
      <c r="X648" s="58" t="str">
        <f t="array" ref="X648">IFERROR(INDEX(#REF!,MATCH($Q648,#REF!,0)),"")</f>
        <v/>
      </c>
      <c r="Y648" s="58" t="str">
        <f t="array" ref="Y648">IFERROR(INDEX(#REF!,MATCH($Q648,#REF!,0)),"")</f>
        <v/>
      </c>
      <c r="Z648" s="58" t="str">
        <f t="array" ref="Z648">IFERROR(INDEX(#REF!,MATCH($Q648,#REF!,0)),"")</f>
        <v/>
      </c>
      <c r="AA648" s="58" t="e">
        <f t="shared" si="14"/>
        <v>#VALUE!</v>
      </c>
      <c r="AB648" s="56"/>
      <c r="AC648" s="56"/>
    </row>
    <row r="649" spans="1:29" ht="15.75" hidden="1" customHeight="1">
      <c r="A649" s="35" t="s">
        <v>555</v>
      </c>
      <c r="B649" s="35" t="s">
        <v>1049</v>
      </c>
      <c r="C649" s="36" t="s">
        <v>1930</v>
      </c>
      <c r="D649" s="37" t="s">
        <v>53</v>
      </c>
      <c r="E649" s="37">
        <v>1000</v>
      </c>
      <c r="F649" s="38">
        <v>2800</v>
      </c>
      <c r="G649" s="39" t="s">
        <v>54</v>
      </c>
      <c r="H649" s="40">
        <v>46174</v>
      </c>
      <c r="I649" s="41" t="s">
        <v>55</v>
      </c>
      <c r="J649" s="41" t="s">
        <v>56</v>
      </c>
      <c r="K649" s="41" t="s">
        <v>164</v>
      </c>
      <c r="L649" s="41" t="s">
        <v>58</v>
      </c>
      <c r="M649" s="42" t="s">
        <v>2517</v>
      </c>
      <c r="N649" s="44" t="s">
        <v>951</v>
      </c>
      <c r="O649" s="44" t="s">
        <v>60</v>
      </c>
      <c r="P649" s="44"/>
      <c r="Q649" s="44"/>
      <c r="R649" s="45" t="s">
        <v>1400</v>
      </c>
      <c r="S649" s="45" t="s">
        <v>1401</v>
      </c>
      <c r="T649" s="44"/>
      <c r="U649" s="44"/>
      <c r="V649" s="45" t="str">
        <f t="array" ref="V649">IFERROR(INDEX(#REF!,MATCH($Q649,#REF!,0)),"")</f>
        <v/>
      </c>
      <c r="W649" s="45" t="str">
        <f t="array" ref="W649">IFERROR(INDEX(#REF!,MATCH($Q649,#REF!,0)),"")</f>
        <v/>
      </c>
      <c r="X649" s="46" t="str">
        <f t="array" ref="X649">IFERROR(INDEX(#REF!,MATCH($Q649,#REF!,0)),"")</f>
        <v/>
      </c>
      <c r="Y649" s="46" t="str">
        <f t="array" ref="Y649">IFERROR(INDEX(#REF!,MATCH($Q649,#REF!,0)),"")</f>
        <v/>
      </c>
      <c r="Z649" s="46" t="str">
        <f t="array" ref="Z649">IFERROR(INDEX(#REF!,MATCH($Q649,#REF!,0)),"")</f>
        <v/>
      </c>
      <c r="AA649" s="46" t="e">
        <f t="shared" si="14"/>
        <v>#VALUE!</v>
      </c>
      <c r="AB649" s="44"/>
      <c r="AC649" s="44"/>
    </row>
    <row r="650" spans="1:29" ht="15.75" customHeight="1">
      <c r="A650" s="47"/>
      <c r="B650" s="47" t="s">
        <v>2693</v>
      </c>
      <c r="C650" s="60"/>
      <c r="D650" s="49"/>
      <c r="E650" s="49"/>
      <c r="F650" s="50">
        <v>50600</v>
      </c>
      <c r="G650" s="51"/>
      <c r="H650" s="52"/>
      <c r="I650" s="53"/>
      <c r="J650" s="53"/>
      <c r="K650" s="53"/>
      <c r="L650" s="53"/>
      <c r="M650" s="54"/>
      <c r="N650" s="56" t="s">
        <v>884</v>
      </c>
      <c r="O650" s="56" t="s">
        <v>2767</v>
      </c>
      <c r="P650" s="56"/>
      <c r="Q650" s="56"/>
      <c r="R650" s="57"/>
      <c r="S650" s="57" t="s">
        <v>1065</v>
      </c>
      <c r="T650" s="56"/>
      <c r="U650" s="56"/>
      <c r="V650" s="57" t="str">
        <f t="array" ref="V650">IFERROR(INDEX(#REF!,MATCH($Q650,#REF!,0)),"")</f>
        <v/>
      </c>
      <c r="W650" s="57" t="str">
        <f t="array" ref="W650">IFERROR(INDEX(#REF!,MATCH($Q650,#REF!,0)),"")</f>
        <v/>
      </c>
      <c r="X650" s="58" t="str">
        <f t="array" ref="X650">IFERROR(INDEX(#REF!,MATCH($Q650,#REF!,0)),"")</f>
        <v/>
      </c>
      <c r="Y650" s="58" t="str">
        <f t="array" ref="Y650">IFERROR(INDEX(#REF!,MATCH($Q650,#REF!,0)),"")</f>
        <v/>
      </c>
      <c r="Z650" s="58" t="str">
        <f t="array" ref="Z650">IFERROR(INDEX(#REF!,MATCH($Q650,#REF!,0)),"")</f>
        <v/>
      </c>
      <c r="AA650" s="58" t="e">
        <f t="shared" si="14"/>
        <v>#VALUE!</v>
      </c>
      <c r="AB650" s="56"/>
      <c r="AC650" s="56"/>
    </row>
    <row r="651" spans="1:29" ht="15.75" hidden="1" customHeight="1">
      <c r="A651" s="35" t="s">
        <v>1811</v>
      </c>
      <c r="B651" s="35" t="s">
        <v>233</v>
      </c>
      <c r="C651" s="36" t="s">
        <v>1539</v>
      </c>
      <c r="D651" s="37" t="s">
        <v>53</v>
      </c>
      <c r="E651" s="37">
        <v>1</v>
      </c>
      <c r="F651" s="38">
        <v>2800</v>
      </c>
      <c r="G651" s="39" t="s">
        <v>54</v>
      </c>
      <c r="H651" s="40">
        <v>46174</v>
      </c>
      <c r="I651" s="41" t="s">
        <v>101</v>
      </c>
      <c r="J651" s="41" t="s">
        <v>56</v>
      </c>
      <c r="K651" s="41" t="s">
        <v>858</v>
      </c>
      <c r="L651" s="41" t="s">
        <v>58</v>
      </c>
      <c r="M651" s="42" t="s">
        <v>148</v>
      </c>
      <c r="N651" s="44" t="s">
        <v>951</v>
      </c>
      <c r="O651" s="183" t="s">
        <v>60</v>
      </c>
      <c r="P651" s="44"/>
      <c r="Q651" s="44"/>
      <c r="R651" s="45"/>
      <c r="S651" s="45" t="s">
        <v>1540</v>
      </c>
      <c r="T651" s="44"/>
      <c r="U651" s="44"/>
      <c r="V651" s="45" t="str">
        <f t="array" ref="V651">IFERROR(INDEX(#REF!,MATCH($Q651,#REF!,0)),"")</f>
        <v/>
      </c>
      <c r="W651" s="45" t="str">
        <f t="array" ref="W651">IFERROR(INDEX(#REF!,MATCH($Q651,#REF!,0)),"")</f>
        <v/>
      </c>
      <c r="X651" s="46" t="str">
        <f t="array" ref="X651">IFERROR(INDEX(#REF!,MATCH($Q651,#REF!,0)),"")</f>
        <v/>
      </c>
      <c r="Y651" s="46" t="str">
        <f t="array" ref="Y651">IFERROR(INDEX(#REF!,MATCH($Q651,#REF!,0)),"")</f>
        <v/>
      </c>
      <c r="Z651" s="46" t="str">
        <f t="array" ref="Z651">IFERROR(INDEX(#REF!,MATCH($Q651,#REF!,0)),"")</f>
        <v/>
      </c>
      <c r="AA651" s="46" t="e">
        <f t="shared" si="14"/>
        <v>#VALUE!</v>
      </c>
      <c r="AB651" s="44"/>
      <c r="AC651" s="44"/>
    </row>
    <row r="652" spans="1:29" ht="15.75" hidden="1" customHeight="1">
      <c r="A652" s="47"/>
      <c r="B652" s="47" t="s">
        <v>51</v>
      </c>
      <c r="C652" s="60" t="s">
        <v>672</v>
      </c>
      <c r="D652" s="49" t="s">
        <v>53</v>
      </c>
      <c r="E652" s="49">
        <v>15</v>
      </c>
      <c r="F652" s="50">
        <v>2775</v>
      </c>
      <c r="G652" s="51" t="s">
        <v>54</v>
      </c>
      <c r="H652" s="52">
        <v>46174</v>
      </c>
      <c r="I652" s="53" t="s">
        <v>55</v>
      </c>
      <c r="J652" s="53" t="s">
        <v>56</v>
      </c>
      <c r="K652" s="53" t="s">
        <v>164</v>
      </c>
      <c r="L652" s="53" t="s">
        <v>91</v>
      </c>
      <c r="M652" s="54" t="s">
        <v>109</v>
      </c>
      <c r="N652" s="56" t="s">
        <v>884</v>
      </c>
      <c r="O652" s="56" t="s">
        <v>60</v>
      </c>
      <c r="P652" s="56"/>
      <c r="Q652" s="56"/>
      <c r="R652" s="57"/>
      <c r="S652" s="57" t="s">
        <v>673</v>
      </c>
      <c r="T652" s="56"/>
      <c r="U652" s="56"/>
      <c r="V652" s="57" t="str">
        <f t="array" ref="V652">IFERROR(INDEX(#REF!,MATCH($Q652,#REF!,0)),"")</f>
        <v/>
      </c>
      <c r="W652" s="57" t="str">
        <f t="array" ref="W652">IFERROR(INDEX(#REF!,MATCH($Q652,#REF!,0)),"")</f>
        <v/>
      </c>
      <c r="X652" s="58" t="str">
        <f t="array" ref="X652">IFERROR(INDEX(#REF!,MATCH($Q652,#REF!,0)),"")</f>
        <v/>
      </c>
      <c r="Y652" s="58" t="str">
        <f t="array" ref="Y652">IFERROR(INDEX(#REF!,MATCH($Q652,#REF!,0)),"")</f>
        <v/>
      </c>
      <c r="Z652" s="58" t="str">
        <f t="array" ref="Z652">IFERROR(INDEX(#REF!,MATCH($Q652,#REF!,0)),"")</f>
        <v/>
      </c>
      <c r="AA652" s="58" t="e">
        <f t="shared" si="14"/>
        <v>#VALUE!</v>
      </c>
      <c r="AB652" s="56"/>
      <c r="AC652" s="56"/>
    </row>
    <row r="653" spans="1:29" ht="15.75" customHeight="1">
      <c r="A653" s="35"/>
      <c r="B653" s="35" t="s">
        <v>2693</v>
      </c>
      <c r="C653" s="36"/>
      <c r="D653" s="37"/>
      <c r="E653" s="37"/>
      <c r="F653" s="38">
        <v>8600</v>
      </c>
      <c r="G653" s="39"/>
      <c r="H653" s="40"/>
      <c r="I653" s="41"/>
      <c r="J653" s="41"/>
      <c r="K653" s="41"/>
      <c r="L653" s="41"/>
      <c r="M653" s="42"/>
      <c r="N653" s="44" t="s">
        <v>951</v>
      </c>
      <c r="O653" s="44" t="s">
        <v>2767</v>
      </c>
      <c r="P653" s="44"/>
      <c r="Q653" s="44"/>
      <c r="R653" s="45"/>
      <c r="S653" s="45" t="s">
        <v>499</v>
      </c>
      <c r="T653" s="44"/>
      <c r="U653" s="44"/>
      <c r="V653" s="45" t="str">
        <f t="array" ref="V653">IFERROR(INDEX(#REF!,MATCH($Q653,#REF!,0)),"")</f>
        <v/>
      </c>
      <c r="W653" s="45" t="str">
        <f t="array" ref="W653">IFERROR(INDEX(#REF!,MATCH($Q653,#REF!,0)),"")</f>
        <v/>
      </c>
      <c r="X653" s="46" t="str">
        <f t="array" ref="X653">IFERROR(INDEX(#REF!,MATCH($Q653,#REF!,0)),"")</f>
        <v/>
      </c>
      <c r="Y653" s="46" t="str">
        <f t="array" ref="Y653">IFERROR(INDEX(#REF!,MATCH($Q653,#REF!,0)),"")</f>
        <v/>
      </c>
      <c r="Z653" s="46" t="str">
        <f t="array" ref="Z653">IFERROR(INDEX(#REF!,MATCH($Q653,#REF!,0)),"")</f>
        <v/>
      </c>
      <c r="AA653" s="46" t="e">
        <f t="shared" si="14"/>
        <v>#VALUE!</v>
      </c>
      <c r="AB653" s="44"/>
      <c r="AC653" s="44"/>
    </row>
    <row r="654" spans="1:29" ht="15.75" hidden="1" customHeight="1">
      <c r="A654" s="47" t="s">
        <v>814</v>
      </c>
      <c r="B654" s="47" t="s">
        <v>245</v>
      </c>
      <c r="C654" s="60" t="s">
        <v>359</v>
      </c>
      <c r="D654" s="49" t="s">
        <v>53</v>
      </c>
      <c r="E654" s="49">
        <v>3</v>
      </c>
      <c r="F654" s="50">
        <v>2700</v>
      </c>
      <c r="G654" s="51" t="s">
        <v>54</v>
      </c>
      <c r="H654" s="52">
        <v>46174</v>
      </c>
      <c r="I654" s="53" t="s">
        <v>55</v>
      </c>
      <c r="J654" s="53" t="s">
        <v>56</v>
      </c>
      <c r="K654" s="53" t="s">
        <v>164</v>
      </c>
      <c r="L654" s="53" t="s">
        <v>58</v>
      </c>
      <c r="M654" s="54" t="s">
        <v>2766</v>
      </c>
      <c r="N654" s="56" t="s">
        <v>21</v>
      </c>
      <c r="O654" s="56" t="s">
        <v>60</v>
      </c>
      <c r="P654" s="56"/>
      <c r="Q654" s="56"/>
      <c r="R654" s="57"/>
      <c r="S654" s="57" t="s">
        <v>360</v>
      </c>
      <c r="T654" s="194"/>
      <c r="U654" s="56"/>
      <c r="V654" s="57" t="str">
        <f t="array" ref="V654">IFERROR(INDEX(#REF!,MATCH($Q654,#REF!,0)),"")</f>
        <v/>
      </c>
      <c r="W654" s="57" t="str">
        <f t="array" ref="W654">IFERROR(INDEX(#REF!,MATCH($Q654,#REF!,0)),"")</f>
        <v/>
      </c>
      <c r="X654" s="58" t="str">
        <f t="array" ref="X654">IFERROR(INDEX(#REF!,MATCH($Q654,#REF!,0)),"")</f>
        <v/>
      </c>
      <c r="Y654" s="58" t="str">
        <f t="array" ref="Y654">IFERROR(INDEX(#REF!,MATCH($Q654,#REF!,0)),"")</f>
        <v/>
      </c>
      <c r="Z654" s="58" t="str">
        <f t="array" ref="Z654">IFERROR(INDEX(#REF!,MATCH($Q654,#REF!,0)),"")</f>
        <v/>
      </c>
      <c r="AA654" s="58" t="e">
        <f t="shared" si="14"/>
        <v>#VALUE!</v>
      </c>
      <c r="AB654" s="56"/>
      <c r="AC654" s="56"/>
    </row>
    <row r="655" spans="1:29" ht="15.75" hidden="1" customHeight="1">
      <c r="A655" s="35" t="s">
        <v>815</v>
      </c>
      <c r="B655" s="35" t="s">
        <v>247</v>
      </c>
      <c r="C655" s="36" t="s">
        <v>359</v>
      </c>
      <c r="D655" s="37" t="s">
        <v>53</v>
      </c>
      <c r="E655" s="37">
        <v>3</v>
      </c>
      <c r="F655" s="38">
        <v>2700</v>
      </c>
      <c r="G655" s="39" t="s">
        <v>54</v>
      </c>
      <c r="H655" s="40">
        <v>46174</v>
      </c>
      <c r="I655" s="41" t="s">
        <v>55</v>
      </c>
      <c r="J655" s="41" t="s">
        <v>56</v>
      </c>
      <c r="K655" s="41" t="s">
        <v>164</v>
      </c>
      <c r="L655" s="41" t="s">
        <v>58</v>
      </c>
      <c r="M655" s="42" t="s">
        <v>1838</v>
      </c>
      <c r="N655" s="44" t="s">
        <v>21</v>
      </c>
      <c r="O655" s="44" t="s">
        <v>60</v>
      </c>
      <c r="P655" s="44"/>
      <c r="Q655" s="44"/>
      <c r="R655" s="45"/>
      <c r="S655" s="45" t="s">
        <v>360</v>
      </c>
      <c r="T655" s="199"/>
      <c r="U655" s="44"/>
      <c r="V655" s="45" t="str">
        <f t="array" ref="V655">IFERROR(INDEX(#REF!,MATCH($Q655,#REF!,0)),"")</f>
        <v/>
      </c>
      <c r="W655" s="45" t="str">
        <f t="array" ref="W655">IFERROR(INDEX(#REF!,MATCH($Q655,#REF!,0)),"")</f>
        <v/>
      </c>
      <c r="X655" s="46" t="str">
        <f t="array" ref="X655">IFERROR(INDEX(#REF!,MATCH($Q655,#REF!,0)),"")</f>
        <v/>
      </c>
      <c r="Y655" s="46" t="str">
        <f t="array" ref="Y655">IFERROR(INDEX(#REF!,MATCH($Q655,#REF!,0)),"")</f>
        <v/>
      </c>
      <c r="Z655" s="46" t="str">
        <f t="array" ref="Z655">IFERROR(INDEX(#REF!,MATCH($Q655,#REF!,0)),"")</f>
        <v/>
      </c>
      <c r="AA655" s="46" t="e">
        <f t="shared" si="14"/>
        <v>#VALUE!</v>
      </c>
      <c r="AB655" s="44"/>
      <c r="AC655" s="44"/>
    </row>
    <row r="656" spans="1:29" ht="15.75" hidden="1" customHeight="1">
      <c r="A656" s="47" t="s">
        <v>2797</v>
      </c>
      <c r="B656" s="47" t="s">
        <v>245</v>
      </c>
      <c r="C656" s="60" t="s">
        <v>422</v>
      </c>
      <c r="D656" s="49" t="s">
        <v>53</v>
      </c>
      <c r="E656" s="49">
        <v>3</v>
      </c>
      <c r="F656" s="50">
        <v>2700</v>
      </c>
      <c r="G656" s="51" t="s">
        <v>54</v>
      </c>
      <c r="H656" s="52">
        <v>46174</v>
      </c>
      <c r="I656" s="53" t="s">
        <v>55</v>
      </c>
      <c r="J656" s="53" t="s">
        <v>56</v>
      </c>
      <c r="K656" s="53" t="s">
        <v>164</v>
      </c>
      <c r="L656" s="53" t="s">
        <v>58</v>
      </c>
      <c r="M656" s="54" t="s">
        <v>73</v>
      </c>
      <c r="N656" s="56" t="s">
        <v>21</v>
      </c>
      <c r="O656" s="56" t="s">
        <v>60</v>
      </c>
      <c r="P656" s="56"/>
      <c r="Q656" s="56"/>
      <c r="R656" s="57"/>
      <c r="S656" s="57" t="s">
        <v>229</v>
      </c>
      <c r="T656" s="56"/>
      <c r="U656" s="56"/>
      <c r="V656" s="57" t="str">
        <f t="array" ref="V656">IFERROR(INDEX(#REF!,MATCH($Q656,#REF!,0)),"")</f>
        <v/>
      </c>
      <c r="W656" s="57" t="str">
        <f t="array" ref="W656">IFERROR(INDEX(#REF!,MATCH($Q656,#REF!,0)),"")</f>
        <v/>
      </c>
      <c r="X656" s="58" t="str">
        <f t="array" ref="X656">IFERROR(INDEX(#REF!,MATCH($Q656,#REF!,0)),"")</f>
        <v/>
      </c>
      <c r="Y656" s="58" t="str">
        <f t="array" ref="Y656">IFERROR(INDEX(#REF!,MATCH($Q656,#REF!,0)),"")</f>
        <v/>
      </c>
      <c r="Z656" s="58" t="str">
        <f t="array" ref="Z656">IFERROR(INDEX(#REF!,MATCH($Q656,#REF!,0)),"")</f>
        <v/>
      </c>
      <c r="AA656" s="58" t="e">
        <f t="shared" si="14"/>
        <v>#VALUE!</v>
      </c>
      <c r="AB656" s="56"/>
      <c r="AC656" s="56"/>
    </row>
    <row r="657" spans="1:29" ht="15.75" hidden="1" customHeight="1">
      <c r="A657" s="35" t="s">
        <v>2798</v>
      </c>
      <c r="B657" s="35" t="s">
        <v>172</v>
      </c>
      <c r="C657" s="36" t="s">
        <v>422</v>
      </c>
      <c r="D657" s="37" t="s">
        <v>53</v>
      </c>
      <c r="E657" s="37">
        <v>3</v>
      </c>
      <c r="F657" s="38">
        <v>2700</v>
      </c>
      <c r="G657" s="39" t="s">
        <v>54</v>
      </c>
      <c r="H657" s="40">
        <v>46174</v>
      </c>
      <c r="I657" s="41" t="s">
        <v>55</v>
      </c>
      <c r="J657" s="41" t="s">
        <v>56</v>
      </c>
      <c r="K657" s="41" t="s">
        <v>164</v>
      </c>
      <c r="L657" s="41" t="s">
        <v>58</v>
      </c>
      <c r="M657" s="42" t="s">
        <v>2739</v>
      </c>
      <c r="N657" s="44" t="s">
        <v>21</v>
      </c>
      <c r="O657" s="44" t="s">
        <v>60</v>
      </c>
      <c r="P657" s="44"/>
      <c r="Q657" s="44"/>
      <c r="R657" s="45"/>
      <c r="S657" s="45" t="s">
        <v>229</v>
      </c>
      <c r="T657" s="44"/>
      <c r="U657" s="44"/>
      <c r="V657" s="45" t="str">
        <f t="array" ref="V657">IFERROR(INDEX(#REF!,MATCH($Q657,#REF!,0)),"")</f>
        <v/>
      </c>
      <c r="W657" s="45" t="str">
        <f t="array" ref="W657">IFERROR(INDEX(#REF!,MATCH($Q657,#REF!,0)),"")</f>
        <v/>
      </c>
      <c r="X657" s="46" t="str">
        <f t="array" ref="X657">IFERROR(INDEX(#REF!,MATCH($Q657,#REF!,0)),"")</f>
        <v/>
      </c>
      <c r="Y657" s="46" t="str">
        <f t="array" ref="Y657">IFERROR(INDEX(#REF!,MATCH($Q657,#REF!,0)),"")</f>
        <v/>
      </c>
      <c r="Z657" s="46" t="str">
        <f t="array" ref="Z657">IFERROR(INDEX(#REF!,MATCH($Q657,#REF!,0)),"")</f>
        <v/>
      </c>
      <c r="AA657" s="46" t="e">
        <f t="shared" si="14"/>
        <v>#VALUE!</v>
      </c>
      <c r="AB657" s="44"/>
      <c r="AC657" s="44"/>
    </row>
    <row r="658" spans="1:29" ht="15.75" hidden="1" customHeight="1">
      <c r="A658" s="47" t="s">
        <v>2799</v>
      </c>
      <c r="B658" s="201" t="s">
        <v>1049</v>
      </c>
      <c r="C658" s="60" t="s">
        <v>1932</v>
      </c>
      <c r="D658" s="49" t="s">
        <v>53</v>
      </c>
      <c r="E658" s="49">
        <v>60</v>
      </c>
      <c r="F658" s="50">
        <v>2700</v>
      </c>
      <c r="G658" s="51" t="s">
        <v>54</v>
      </c>
      <c r="H658" s="52">
        <v>46174</v>
      </c>
      <c r="I658" s="53" t="s">
        <v>55</v>
      </c>
      <c r="J658" s="53" t="s">
        <v>56</v>
      </c>
      <c r="K658" s="53" t="s">
        <v>164</v>
      </c>
      <c r="L658" s="53" t="s">
        <v>58</v>
      </c>
      <c r="M658" s="54" t="s">
        <v>109</v>
      </c>
      <c r="N658" s="56" t="s">
        <v>951</v>
      </c>
      <c r="O658" s="56" t="s">
        <v>60</v>
      </c>
      <c r="P658" s="56"/>
      <c r="Q658" s="56"/>
      <c r="R658" s="57" t="s">
        <v>304</v>
      </c>
      <c r="S658" s="57" t="s">
        <v>305</v>
      </c>
      <c r="T658" s="56"/>
      <c r="U658" s="56"/>
      <c r="V658" s="57" t="str">
        <f t="array" ref="V658">IFERROR(INDEX(#REF!,MATCH($Q658,#REF!,0)),"")</f>
        <v/>
      </c>
      <c r="W658" s="57" t="str">
        <f t="array" ref="W658">IFERROR(INDEX(#REF!,MATCH($Q658,#REF!,0)),"")</f>
        <v/>
      </c>
      <c r="X658" s="58" t="str">
        <f t="array" ref="X658">IFERROR(INDEX(#REF!,MATCH($Q658,#REF!,0)),"")</f>
        <v/>
      </c>
      <c r="Y658" s="58" t="str">
        <f t="array" ref="Y658">IFERROR(INDEX(#REF!,MATCH($Q658,#REF!,0)),"")</f>
        <v/>
      </c>
      <c r="Z658" s="58" t="str">
        <f t="array" ref="Z658">IFERROR(INDEX(#REF!,MATCH($Q658,#REF!,0)),"")</f>
        <v/>
      </c>
      <c r="AA658" s="58" t="e">
        <f t="shared" si="14"/>
        <v>#VALUE!</v>
      </c>
      <c r="AB658" s="56"/>
      <c r="AC658" s="56"/>
    </row>
    <row r="659" spans="1:29" ht="15.75" hidden="1" customHeight="1">
      <c r="A659" s="35"/>
      <c r="B659" s="35" t="s">
        <v>51</v>
      </c>
      <c r="C659" s="36" t="s">
        <v>1243</v>
      </c>
      <c r="D659" s="37" t="s">
        <v>53</v>
      </c>
      <c r="E659" s="37">
        <v>30</v>
      </c>
      <c r="F659" s="38">
        <v>2591.64</v>
      </c>
      <c r="G659" s="39" t="s">
        <v>54</v>
      </c>
      <c r="H659" s="40">
        <v>46174</v>
      </c>
      <c r="I659" s="41" t="s">
        <v>55</v>
      </c>
      <c r="J659" s="41" t="s">
        <v>56</v>
      </c>
      <c r="K659" s="41" t="s">
        <v>164</v>
      </c>
      <c r="L659" s="41" t="s">
        <v>91</v>
      </c>
      <c r="M659" s="42" t="s">
        <v>2517</v>
      </c>
      <c r="N659" s="44" t="s">
        <v>884</v>
      </c>
      <c r="O659" s="44" t="s">
        <v>60</v>
      </c>
      <c r="P659" s="44"/>
      <c r="Q659" s="44"/>
      <c r="R659" s="45" t="s">
        <v>322</v>
      </c>
      <c r="S659" s="45" t="s">
        <v>323</v>
      </c>
      <c r="T659" s="44"/>
      <c r="U659" s="44"/>
      <c r="V659" s="45" t="str">
        <f t="array" ref="V659">IFERROR(INDEX(#REF!,MATCH($Q659,#REF!,0)),"")</f>
        <v/>
      </c>
      <c r="W659" s="45" t="str">
        <f t="array" ref="W659">IFERROR(INDEX(#REF!,MATCH($Q659,#REF!,0)),"")</f>
        <v/>
      </c>
      <c r="X659" s="46" t="str">
        <f t="array" ref="X659">IFERROR(INDEX(#REF!,MATCH($Q659,#REF!,0)),"")</f>
        <v/>
      </c>
      <c r="Y659" s="46" t="str">
        <f t="array" ref="Y659">IFERROR(INDEX(#REF!,MATCH($Q659,#REF!,0)),"")</f>
        <v/>
      </c>
      <c r="Z659" s="46" t="str">
        <f t="array" ref="Z659">IFERROR(INDEX(#REF!,MATCH($Q659,#REF!,0)),"")</f>
        <v/>
      </c>
      <c r="AA659" s="46" t="e">
        <f t="shared" si="14"/>
        <v>#VALUE!</v>
      </c>
      <c r="AB659" s="44"/>
      <c r="AC659" s="44"/>
    </row>
    <row r="660" spans="1:29" ht="15.75" hidden="1" customHeight="1">
      <c r="A660" s="47" t="s">
        <v>758</v>
      </c>
      <c r="B660" s="47" t="s">
        <v>172</v>
      </c>
      <c r="C660" s="60" t="s">
        <v>425</v>
      </c>
      <c r="D660" s="49" t="s">
        <v>53</v>
      </c>
      <c r="E660" s="49">
        <v>1</v>
      </c>
      <c r="F660" s="50">
        <v>2500</v>
      </c>
      <c r="G660" s="51" t="s">
        <v>54</v>
      </c>
      <c r="H660" s="52">
        <v>46174</v>
      </c>
      <c r="I660" s="53" t="s">
        <v>55</v>
      </c>
      <c r="J660" s="53" t="s">
        <v>56</v>
      </c>
      <c r="K660" s="53" t="s">
        <v>164</v>
      </c>
      <c r="L660" s="53" t="s">
        <v>58</v>
      </c>
      <c r="M660" s="54" t="s">
        <v>2534</v>
      </c>
      <c r="N660" s="56" t="s">
        <v>21</v>
      </c>
      <c r="O660" s="56" t="s">
        <v>60</v>
      </c>
      <c r="P660" s="56"/>
      <c r="Q660" s="56"/>
      <c r="R660" s="57" t="s">
        <v>158</v>
      </c>
      <c r="S660" s="57" t="s">
        <v>426</v>
      </c>
      <c r="T660" s="56"/>
      <c r="U660" s="56"/>
      <c r="V660" s="57" t="str">
        <f t="array" ref="V660">IFERROR(INDEX(#REF!,MATCH($Q660,#REF!,0)),"")</f>
        <v/>
      </c>
      <c r="W660" s="57" t="str">
        <f t="array" ref="W660">IFERROR(INDEX(#REF!,MATCH($Q660,#REF!,0)),"")</f>
        <v/>
      </c>
      <c r="X660" s="58" t="str">
        <f t="array" ref="X660">IFERROR(INDEX(#REF!,MATCH($Q660,#REF!,0)),"")</f>
        <v/>
      </c>
      <c r="Y660" s="58" t="str">
        <f t="array" ref="Y660">IFERROR(INDEX(#REF!,MATCH($Q660,#REF!,0)),"")</f>
        <v/>
      </c>
      <c r="Z660" s="58" t="str">
        <f t="array" ref="Z660">IFERROR(INDEX(#REF!,MATCH($Q660,#REF!,0)),"")</f>
        <v/>
      </c>
      <c r="AA660" s="58" t="e">
        <f t="shared" si="14"/>
        <v>#VALUE!</v>
      </c>
      <c r="AB660" s="56"/>
      <c r="AC660" s="56"/>
    </row>
    <row r="661" spans="1:29" ht="15.75" hidden="1" customHeight="1">
      <c r="A661" s="35" t="s">
        <v>608</v>
      </c>
      <c r="B661" s="35" t="s">
        <v>1049</v>
      </c>
      <c r="C661" s="36" t="s">
        <v>1934</v>
      </c>
      <c r="D661" s="37" t="s">
        <v>53</v>
      </c>
      <c r="E661" s="37">
        <v>100</v>
      </c>
      <c r="F661" s="38">
        <v>2500</v>
      </c>
      <c r="G661" s="39" t="s">
        <v>54</v>
      </c>
      <c r="H661" s="40">
        <v>46174</v>
      </c>
      <c r="I661" s="41" t="s">
        <v>55</v>
      </c>
      <c r="J661" s="41" t="s">
        <v>56</v>
      </c>
      <c r="K661" s="41" t="s">
        <v>164</v>
      </c>
      <c r="L661" s="41" t="s">
        <v>58</v>
      </c>
      <c r="M661" s="42" t="s">
        <v>109</v>
      </c>
      <c r="N661" s="44" t="s">
        <v>951</v>
      </c>
      <c r="O661" s="44" t="s">
        <v>60</v>
      </c>
      <c r="P661" s="44"/>
      <c r="Q661" s="44"/>
      <c r="R661" s="45" t="s">
        <v>1935</v>
      </c>
      <c r="S661" s="45" t="s">
        <v>1936</v>
      </c>
      <c r="T661" s="44"/>
      <c r="U661" s="44"/>
      <c r="V661" s="45" t="str">
        <f t="array" ref="V661">IFERROR(INDEX(#REF!,MATCH($Q661,#REF!,0)),"")</f>
        <v/>
      </c>
      <c r="W661" s="45" t="str">
        <f t="array" ref="W661">IFERROR(INDEX(#REF!,MATCH($Q661,#REF!,0)),"")</f>
        <v/>
      </c>
      <c r="X661" s="46" t="str">
        <f t="array" ref="X661">IFERROR(INDEX(#REF!,MATCH($Q661,#REF!,0)),"")</f>
        <v/>
      </c>
      <c r="Y661" s="46" t="str">
        <f t="array" ref="Y661">IFERROR(INDEX(#REF!,MATCH($Q661,#REF!,0)),"")</f>
        <v/>
      </c>
      <c r="Z661" s="46" t="str">
        <f t="array" ref="Z661">IFERROR(INDEX(#REF!,MATCH($Q661,#REF!,0)),"")</f>
        <v/>
      </c>
      <c r="AA661" s="46" t="e">
        <f t="shared" si="14"/>
        <v>#VALUE!</v>
      </c>
      <c r="AB661" s="44"/>
      <c r="AC661" s="44"/>
    </row>
    <row r="662" spans="1:29" ht="15.75" hidden="1" customHeight="1">
      <c r="A662" s="47" t="s">
        <v>644</v>
      </c>
      <c r="B662" s="47" t="s">
        <v>1049</v>
      </c>
      <c r="C662" s="60" t="s">
        <v>740</v>
      </c>
      <c r="D662" s="49" t="s">
        <v>53</v>
      </c>
      <c r="E662" s="49">
        <v>50</v>
      </c>
      <c r="F662" s="50">
        <v>2500</v>
      </c>
      <c r="G662" s="51" t="s">
        <v>54</v>
      </c>
      <c r="H662" s="52">
        <v>46174</v>
      </c>
      <c r="I662" s="53" t="s">
        <v>55</v>
      </c>
      <c r="J662" s="53" t="s">
        <v>56</v>
      </c>
      <c r="K662" s="53" t="s">
        <v>164</v>
      </c>
      <c r="L662" s="53" t="s">
        <v>58</v>
      </c>
      <c r="M662" s="54" t="s">
        <v>2534</v>
      </c>
      <c r="N662" s="56" t="s">
        <v>951</v>
      </c>
      <c r="O662" s="56" t="s">
        <v>60</v>
      </c>
      <c r="P662" s="56"/>
      <c r="Q662" s="56"/>
      <c r="R662" s="57" t="s">
        <v>158</v>
      </c>
      <c r="S662" s="57" t="s">
        <v>741</v>
      </c>
      <c r="T662" s="56"/>
      <c r="U662" s="56"/>
      <c r="V662" s="57" t="str">
        <f t="array" ref="V662">IFERROR(INDEX(#REF!,MATCH($Q662,#REF!,0)),"")</f>
        <v/>
      </c>
      <c r="W662" s="57" t="str">
        <f t="array" ref="W662">IFERROR(INDEX(#REF!,MATCH($Q662,#REF!,0)),"")</f>
        <v/>
      </c>
      <c r="X662" s="58" t="str">
        <f t="array" ref="X662">IFERROR(INDEX(#REF!,MATCH($Q662,#REF!,0)),"")</f>
        <v/>
      </c>
      <c r="Y662" s="58" t="str">
        <f t="array" ref="Y662">IFERROR(INDEX(#REF!,MATCH($Q662,#REF!,0)),"")</f>
        <v/>
      </c>
      <c r="Z662" s="58" t="str">
        <f t="array" ref="Z662">IFERROR(INDEX(#REF!,MATCH($Q662,#REF!,0)),"")</f>
        <v/>
      </c>
      <c r="AA662" s="58" t="e">
        <f t="shared" si="14"/>
        <v>#VALUE!</v>
      </c>
      <c r="AB662" s="56"/>
      <c r="AC662" s="56"/>
    </row>
    <row r="663" spans="1:29" ht="15.75" customHeight="1">
      <c r="A663" s="35"/>
      <c r="B663" s="35" t="s">
        <v>2693</v>
      </c>
      <c r="C663" s="36"/>
      <c r="D663" s="37"/>
      <c r="E663" s="37"/>
      <c r="F663" s="38">
        <v>35000</v>
      </c>
      <c r="G663" s="39"/>
      <c r="H663" s="40"/>
      <c r="I663" s="41"/>
      <c r="J663" s="41"/>
      <c r="K663" s="41"/>
      <c r="L663" s="41"/>
      <c r="M663" s="42"/>
      <c r="N663" s="44" t="s">
        <v>884</v>
      </c>
      <c r="O663" s="44" t="s">
        <v>2767</v>
      </c>
      <c r="P663" s="44"/>
      <c r="Q663" s="44"/>
      <c r="R663" s="45"/>
      <c r="S663" s="45" t="s">
        <v>1076</v>
      </c>
      <c r="T663" s="44"/>
      <c r="U663" s="44"/>
      <c r="V663" s="45" t="str">
        <f t="array" ref="V663">IFERROR(INDEX(#REF!,MATCH($Q663,#REF!,0)),"")</f>
        <v/>
      </c>
      <c r="W663" s="45" t="str">
        <f t="array" ref="W663">IFERROR(INDEX(#REF!,MATCH($Q663,#REF!,0)),"")</f>
        <v/>
      </c>
      <c r="X663" s="46" t="str">
        <f t="array" ref="X663">IFERROR(INDEX(#REF!,MATCH($Q663,#REF!,0)),"")</f>
        <v/>
      </c>
      <c r="Y663" s="46" t="str">
        <f t="array" ref="Y663">IFERROR(INDEX(#REF!,MATCH($Q663,#REF!,0)),"")</f>
        <v/>
      </c>
      <c r="Z663" s="46" t="str">
        <f t="array" ref="Z663">IFERROR(INDEX(#REF!,MATCH($Q663,#REF!,0)),"")</f>
        <v/>
      </c>
      <c r="AA663" s="46" t="e">
        <f t="shared" si="14"/>
        <v>#VALUE!</v>
      </c>
      <c r="AB663" s="44"/>
      <c r="AC663" s="44"/>
    </row>
    <row r="664" spans="1:29" ht="15.75" hidden="1" customHeight="1">
      <c r="A664" s="47" t="s">
        <v>1954</v>
      </c>
      <c r="B664" s="47" t="s">
        <v>237</v>
      </c>
      <c r="C664" s="60" t="s">
        <v>2027</v>
      </c>
      <c r="D664" s="49" t="s">
        <v>53</v>
      </c>
      <c r="E664" s="49">
        <v>5</v>
      </c>
      <c r="F664" s="50">
        <v>2500</v>
      </c>
      <c r="G664" s="51" t="s">
        <v>54</v>
      </c>
      <c r="H664" s="52">
        <v>46174</v>
      </c>
      <c r="I664" s="53" t="s">
        <v>55</v>
      </c>
      <c r="J664" s="53" t="s">
        <v>56</v>
      </c>
      <c r="K664" s="53" t="s">
        <v>164</v>
      </c>
      <c r="L664" s="53" t="s">
        <v>58</v>
      </c>
      <c r="M664" s="54" t="s">
        <v>2517</v>
      </c>
      <c r="N664" s="56" t="s">
        <v>951</v>
      </c>
      <c r="O664" s="56" t="s">
        <v>60</v>
      </c>
      <c r="P664" s="56"/>
      <c r="Q664" s="56"/>
      <c r="R664" s="57"/>
      <c r="S664" s="57" t="s">
        <v>623</v>
      </c>
      <c r="T664" s="56"/>
      <c r="U664" s="56"/>
      <c r="V664" s="57" t="str">
        <f t="array" ref="V664">IFERROR(INDEX(#REF!,MATCH($Q664,#REF!,0)),"")</f>
        <v/>
      </c>
      <c r="W664" s="57" t="str">
        <f t="array" ref="W664">IFERROR(INDEX(#REF!,MATCH($Q664,#REF!,0)),"")</f>
        <v/>
      </c>
      <c r="X664" s="58" t="str">
        <f t="array" ref="X664">IFERROR(INDEX(#REF!,MATCH($Q664,#REF!,0)),"")</f>
        <v/>
      </c>
      <c r="Y664" s="58" t="str">
        <f t="array" ref="Y664">IFERROR(INDEX(#REF!,MATCH($Q664,#REF!,0)),"")</f>
        <v/>
      </c>
      <c r="Z664" s="58" t="str">
        <f t="array" ref="Z664">IFERROR(INDEX(#REF!,MATCH($Q664,#REF!,0)),"")</f>
        <v/>
      </c>
      <c r="AA664" s="58" t="e">
        <f t="shared" si="14"/>
        <v>#VALUE!</v>
      </c>
      <c r="AB664" s="56"/>
      <c r="AC664" s="56"/>
    </row>
    <row r="665" spans="1:29" ht="15.75" hidden="1" customHeight="1">
      <c r="A665" s="35" t="s">
        <v>2800</v>
      </c>
      <c r="B665" s="35" t="s">
        <v>1049</v>
      </c>
      <c r="C665" s="36" t="s">
        <v>1943</v>
      </c>
      <c r="D665" s="37" t="s">
        <v>1791</v>
      </c>
      <c r="E665" s="37">
        <v>50</v>
      </c>
      <c r="F665" s="38">
        <v>2400</v>
      </c>
      <c r="G665" s="39" t="s">
        <v>54</v>
      </c>
      <c r="H665" s="40">
        <v>46174</v>
      </c>
      <c r="I665" s="41" t="s">
        <v>55</v>
      </c>
      <c r="J665" s="41" t="s">
        <v>56</v>
      </c>
      <c r="K665" s="41" t="s">
        <v>164</v>
      </c>
      <c r="L665" s="41" t="s">
        <v>58</v>
      </c>
      <c r="M665" s="42" t="s">
        <v>148</v>
      </c>
      <c r="N665" s="44" t="s">
        <v>951</v>
      </c>
      <c r="O665" s="44" t="s">
        <v>60</v>
      </c>
      <c r="P665" s="44"/>
      <c r="Q665" s="44"/>
      <c r="R665" s="45" t="s">
        <v>562</v>
      </c>
      <c r="S665" s="45" t="s">
        <v>1792</v>
      </c>
      <c r="T665" s="44"/>
      <c r="U665" s="44"/>
      <c r="V665" s="45" t="str">
        <f t="array" ref="V665">IFERROR(INDEX(#REF!,MATCH($Q665,#REF!,0)),"")</f>
        <v/>
      </c>
      <c r="W665" s="45" t="str">
        <f t="array" ref="W665">IFERROR(INDEX(#REF!,MATCH($Q665,#REF!,0)),"")</f>
        <v/>
      </c>
      <c r="X665" s="46" t="str">
        <f t="array" ref="X665">IFERROR(INDEX(#REF!,MATCH($Q665,#REF!,0)),"")</f>
        <v/>
      </c>
      <c r="Y665" s="46" t="str">
        <f t="array" ref="Y665">IFERROR(INDEX(#REF!,MATCH($Q665,#REF!,0)),"")</f>
        <v/>
      </c>
      <c r="Z665" s="46" t="str">
        <f t="array" ref="Z665">IFERROR(INDEX(#REF!,MATCH($Q665,#REF!,0)),"")</f>
        <v/>
      </c>
      <c r="AA665" s="46" t="e">
        <f t="shared" si="14"/>
        <v>#VALUE!</v>
      </c>
      <c r="AB665" s="44"/>
      <c r="AC665" s="44"/>
    </row>
    <row r="666" spans="1:29" ht="15.75" hidden="1" customHeight="1">
      <c r="A666" s="47" t="s">
        <v>747</v>
      </c>
      <c r="B666" s="47" t="s">
        <v>1049</v>
      </c>
      <c r="C666" s="60" t="s">
        <v>1269</v>
      </c>
      <c r="D666" s="49" t="s">
        <v>53</v>
      </c>
      <c r="E666" s="49">
        <v>40</v>
      </c>
      <c r="F666" s="50">
        <v>2400</v>
      </c>
      <c r="G666" s="51" t="s">
        <v>54</v>
      </c>
      <c r="H666" s="52">
        <v>46174</v>
      </c>
      <c r="I666" s="53" t="s">
        <v>55</v>
      </c>
      <c r="J666" s="53" t="s">
        <v>56</v>
      </c>
      <c r="K666" s="53" t="s">
        <v>164</v>
      </c>
      <c r="L666" s="53" t="s">
        <v>91</v>
      </c>
      <c r="M666" s="54" t="s">
        <v>2498</v>
      </c>
      <c r="N666" s="56" t="s">
        <v>951</v>
      </c>
      <c r="O666" s="56" t="s">
        <v>60</v>
      </c>
      <c r="P666" s="56"/>
      <c r="Q666" s="56"/>
      <c r="R666" s="57" t="s">
        <v>158</v>
      </c>
      <c r="S666" s="57" t="s">
        <v>515</v>
      </c>
      <c r="T666" s="56"/>
      <c r="U666" s="56"/>
      <c r="V666" s="57" t="str">
        <f t="array" ref="V666">IFERROR(INDEX(#REF!,MATCH($Q666,#REF!,0)),"")</f>
        <v/>
      </c>
      <c r="W666" s="57" t="str">
        <f t="array" ref="W666">IFERROR(INDEX(#REF!,MATCH($Q666,#REF!,0)),"")</f>
        <v/>
      </c>
      <c r="X666" s="58" t="str">
        <f t="array" ref="X666">IFERROR(INDEX(#REF!,MATCH($Q666,#REF!,0)),"")</f>
        <v/>
      </c>
      <c r="Y666" s="58" t="str">
        <f t="array" ref="Y666">IFERROR(INDEX(#REF!,MATCH($Q666,#REF!,0)),"")</f>
        <v/>
      </c>
      <c r="Z666" s="58" t="str">
        <f t="array" ref="Z666">IFERROR(INDEX(#REF!,MATCH($Q666,#REF!,0)),"")</f>
        <v/>
      </c>
      <c r="AA666" s="58" t="e">
        <f t="shared" si="14"/>
        <v>#VALUE!</v>
      </c>
      <c r="AB666" s="56"/>
      <c r="AC666" s="56"/>
    </row>
    <row r="667" spans="1:29" ht="15.75" hidden="1" customHeight="1">
      <c r="A667" s="35"/>
      <c r="B667" s="35" t="s">
        <v>51</v>
      </c>
      <c r="C667" s="36" t="s">
        <v>645</v>
      </c>
      <c r="D667" s="37" t="s">
        <v>53</v>
      </c>
      <c r="E667" s="37">
        <v>60</v>
      </c>
      <c r="F667" s="38">
        <v>2400</v>
      </c>
      <c r="G667" s="39" t="s">
        <v>54</v>
      </c>
      <c r="H667" s="40">
        <v>46174</v>
      </c>
      <c r="I667" s="41" t="s">
        <v>55</v>
      </c>
      <c r="J667" s="41" t="s">
        <v>56</v>
      </c>
      <c r="K667" s="41" t="s">
        <v>164</v>
      </c>
      <c r="L667" s="41" t="s">
        <v>91</v>
      </c>
      <c r="M667" s="42" t="s">
        <v>2534</v>
      </c>
      <c r="N667" s="44" t="s">
        <v>884</v>
      </c>
      <c r="O667" s="44" t="s">
        <v>60</v>
      </c>
      <c r="P667" s="44"/>
      <c r="Q667" s="44"/>
      <c r="R667" s="45"/>
      <c r="S667" s="45" t="s">
        <v>360</v>
      </c>
      <c r="T667" s="44"/>
      <c r="U667" s="44"/>
      <c r="V667" s="45" t="str">
        <f t="array" ref="V667">IFERROR(INDEX(#REF!,MATCH($Q667,#REF!,0)),"")</f>
        <v/>
      </c>
      <c r="W667" s="45" t="str">
        <f t="array" ref="W667">IFERROR(INDEX(#REF!,MATCH($Q667,#REF!,0)),"")</f>
        <v/>
      </c>
      <c r="X667" s="46" t="str">
        <f t="array" ref="X667">IFERROR(INDEX(#REF!,MATCH($Q667,#REF!,0)),"")</f>
        <v/>
      </c>
      <c r="Y667" s="46" t="str">
        <f t="array" ref="Y667">IFERROR(INDEX(#REF!,MATCH($Q667,#REF!,0)),"")</f>
        <v/>
      </c>
      <c r="Z667" s="46" t="str">
        <f t="array" ref="Z667">IFERROR(INDEX(#REF!,MATCH($Q667,#REF!,0)),"")</f>
        <v/>
      </c>
      <c r="AA667" s="46" t="e">
        <f t="shared" si="14"/>
        <v>#VALUE!</v>
      </c>
      <c r="AB667" s="44"/>
      <c r="AC667" s="44"/>
    </row>
    <row r="668" spans="1:29" ht="15.75" hidden="1" customHeight="1">
      <c r="A668" s="47"/>
      <c r="B668" s="47" t="s">
        <v>70</v>
      </c>
      <c r="C668" s="60" t="s">
        <v>1246</v>
      </c>
      <c r="D668" s="49" t="s">
        <v>53</v>
      </c>
      <c r="E668" s="49">
        <v>20</v>
      </c>
      <c r="F668" s="50">
        <v>2400</v>
      </c>
      <c r="G668" s="51" t="s">
        <v>54</v>
      </c>
      <c r="H668" s="52">
        <v>46174</v>
      </c>
      <c r="I668" s="53" t="s">
        <v>55</v>
      </c>
      <c r="J668" s="53" t="s">
        <v>56</v>
      </c>
      <c r="K668" s="53" t="s">
        <v>164</v>
      </c>
      <c r="L668" s="53" t="s">
        <v>91</v>
      </c>
      <c r="M668" s="54" t="s">
        <v>73</v>
      </c>
      <c r="N668" s="56" t="s">
        <v>884</v>
      </c>
      <c r="O668" s="56" t="s">
        <v>60</v>
      </c>
      <c r="P668" s="56"/>
      <c r="Q668" s="56"/>
      <c r="R668" s="57"/>
      <c r="S668" s="57" t="str">
        <f t="array" ref="S668">IFERROR(INDEX('BANCO DE DADOS'!$D$3:$D1631,MATCH(C668,'BANCO DE DADOS'!$B$3:$B1631,0),0),"")</f>
        <v>COMPRA DE EQUIPAMENTOS DE INFORMÁTICA E PERIFÉRICOS</v>
      </c>
      <c r="T668" s="56"/>
      <c r="U668" s="56"/>
      <c r="V668" s="57" t="str">
        <f t="array" ref="V668">IFERROR(INDEX(#REF!,MATCH($Q668,#REF!,0)),"")</f>
        <v/>
      </c>
      <c r="W668" s="57" t="str">
        <f t="array" ref="W668">IFERROR(INDEX(#REF!,MATCH($Q668,#REF!,0)),"")</f>
        <v/>
      </c>
      <c r="X668" s="58" t="str">
        <f t="array" ref="X668">IFERROR(INDEX(#REF!,MATCH($Q668,#REF!,0)),"")</f>
        <v/>
      </c>
      <c r="Y668" s="58" t="str">
        <f t="array" ref="Y668">IFERROR(INDEX(#REF!,MATCH($Q668,#REF!,0)),"")</f>
        <v/>
      </c>
      <c r="Z668" s="58" t="str">
        <f t="array" ref="Z668">IFERROR(INDEX(#REF!,MATCH($Q668,#REF!,0)),"")</f>
        <v/>
      </c>
      <c r="AA668" s="58" t="e">
        <f t="shared" si="14"/>
        <v>#VALUE!</v>
      </c>
      <c r="AB668" s="56"/>
      <c r="AC668" s="56"/>
    </row>
    <row r="669" spans="1:29" ht="15.75" hidden="1" customHeight="1">
      <c r="A669" s="35"/>
      <c r="B669" s="35" t="s">
        <v>51</v>
      </c>
      <c r="C669" s="36" t="s">
        <v>487</v>
      </c>
      <c r="D669" s="37" t="s">
        <v>53</v>
      </c>
      <c r="E669" s="37">
        <v>4</v>
      </c>
      <c r="F669" s="38">
        <v>2400</v>
      </c>
      <c r="G669" s="39" t="s">
        <v>54</v>
      </c>
      <c r="H669" s="40">
        <v>46174</v>
      </c>
      <c r="I669" s="41" t="s">
        <v>55</v>
      </c>
      <c r="J669" s="41" t="s">
        <v>56</v>
      </c>
      <c r="K669" s="41" t="s">
        <v>164</v>
      </c>
      <c r="L669" s="41" t="s">
        <v>91</v>
      </c>
      <c r="M669" s="42" t="s">
        <v>2498</v>
      </c>
      <c r="N669" s="44" t="s">
        <v>884</v>
      </c>
      <c r="O669" s="44" t="s">
        <v>60</v>
      </c>
      <c r="P669" s="44"/>
      <c r="Q669" s="44"/>
      <c r="R669" s="45"/>
      <c r="S669" s="45" t="s">
        <v>488</v>
      </c>
      <c r="T669" s="44"/>
      <c r="U669" s="44"/>
      <c r="V669" s="45" t="str">
        <f t="array" ref="V669">IFERROR(INDEX(#REF!,MATCH($Q669,#REF!,0)),"")</f>
        <v/>
      </c>
      <c r="W669" s="45" t="str">
        <f t="array" ref="W669">IFERROR(INDEX(#REF!,MATCH($Q669,#REF!,0)),"")</f>
        <v/>
      </c>
      <c r="X669" s="46" t="str">
        <f t="array" ref="X669">IFERROR(INDEX(#REF!,MATCH($Q669,#REF!,0)),"")</f>
        <v/>
      </c>
      <c r="Y669" s="46" t="str">
        <f t="array" ref="Y669">IFERROR(INDEX(#REF!,MATCH($Q669,#REF!,0)),"")</f>
        <v/>
      </c>
      <c r="Z669" s="46" t="str">
        <f t="array" ref="Z669">IFERROR(INDEX(#REF!,MATCH($Q669,#REF!,0)),"")</f>
        <v/>
      </c>
      <c r="AA669" s="46" t="e">
        <f t="shared" si="14"/>
        <v>#VALUE!</v>
      </c>
      <c r="AB669" s="44"/>
      <c r="AC669" s="44"/>
    </row>
    <row r="670" spans="1:29" ht="15.75" hidden="1" customHeight="1">
      <c r="A670" s="47"/>
      <c r="B670" s="47" t="s">
        <v>848</v>
      </c>
      <c r="C670" s="60" t="s">
        <v>1249</v>
      </c>
      <c r="D670" s="49" t="s">
        <v>53</v>
      </c>
      <c r="E670" s="49">
        <v>20</v>
      </c>
      <c r="F670" s="50">
        <v>2400</v>
      </c>
      <c r="G670" s="51" t="s">
        <v>54</v>
      </c>
      <c r="H670" s="52">
        <v>46174</v>
      </c>
      <c r="I670" s="53" t="s">
        <v>55</v>
      </c>
      <c r="J670" s="53" t="s">
        <v>56</v>
      </c>
      <c r="K670" s="53" t="s">
        <v>164</v>
      </c>
      <c r="L670" s="53" t="s">
        <v>91</v>
      </c>
      <c r="M670" s="54" t="s">
        <v>2486</v>
      </c>
      <c r="N670" s="56" t="s">
        <v>884</v>
      </c>
      <c r="O670" s="56" t="s">
        <v>60</v>
      </c>
      <c r="P670" s="56"/>
      <c r="Q670" s="56"/>
      <c r="R670" s="57"/>
      <c r="S670" s="57" t="s">
        <v>635</v>
      </c>
      <c r="T670" s="56"/>
      <c r="U670" s="56"/>
      <c r="V670" s="57" t="str">
        <f t="array" ref="V670">IFERROR(INDEX(#REF!,MATCH($Q670,#REF!,0)),"")</f>
        <v/>
      </c>
      <c r="W670" s="57" t="str">
        <f t="array" ref="W670">IFERROR(INDEX(#REF!,MATCH($Q670,#REF!,0)),"")</f>
        <v/>
      </c>
      <c r="X670" s="58" t="str">
        <f t="array" ref="X670">IFERROR(INDEX(#REF!,MATCH($Q670,#REF!,0)),"")</f>
        <v/>
      </c>
      <c r="Y670" s="58" t="str">
        <f t="array" ref="Y670">IFERROR(INDEX(#REF!,MATCH($Q670,#REF!,0)),"")</f>
        <v/>
      </c>
      <c r="Z670" s="58" t="str">
        <f t="array" ref="Z670">IFERROR(INDEX(#REF!,MATCH($Q670,#REF!,0)),"")</f>
        <v/>
      </c>
      <c r="AA670" s="58" t="e">
        <f t="shared" si="14"/>
        <v>#VALUE!</v>
      </c>
      <c r="AB670" s="56"/>
      <c r="AC670" s="56"/>
    </row>
    <row r="671" spans="1:29" ht="15.75" hidden="1" customHeight="1">
      <c r="A671" s="167"/>
      <c r="B671" s="167" t="s">
        <v>848</v>
      </c>
      <c r="C671" s="168" t="s">
        <v>1249</v>
      </c>
      <c r="D671" s="176" t="s">
        <v>53</v>
      </c>
      <c r="E671" s="176">
        <v>20</v>
      </c>
      <c r="F671" s="177">
        <v>2400</v>
      </c>
      <c r="G671" s="178" t="s">
        <v>54</v>
      </c>
      <c r="H671" s="179">
        <v>46174</v>
      </c>
      <c r="I671" s="180" t="s">
        <v>55</v>
      </c>
      <c r="J671" s="180" t="s">
        <v>56</v>
      </c>
      <c r="K671" s="180" t="s">
        <v>164</v>
      </c>
      <c r="L671" s="180" t="s">
        <v>91</v>
      </c>
      <c r="M671" s="181" t="s">
        <v>2451</v>
      </c>
      <c r="N671" s="175" t="s">
        <v>884</v>
      </c>
      <c r="O671" s="44" t="s">
        <v>60</v>
      </c>
      <c r="P671" s="44"/>
      <c r="Q671" s="44"/>
      <c r="R671" s="45" t="str">
        <f t="array" ref="R671">IFERROR(INDEX('BANCO DE DADOS'!$C$3:$C1631,MATCH(C671,'BANCO DE DADOS'!$B$3:$B1631,0),0),"")</f>
        <v>DOP - EQUIPAMENTO OPERACIONAL SALVAMENTO AQUATICO</v>
      </c>
      <c r="S671" s="45" t="str">
        <f t="array" ref="S671">IFERROR(INDEX('BANCO DE DADOS'!$D$3:$D1631,MATCH(C671,'BANCO DE DADOS'!$B$3:$B1631,0),0),"")</f>
        <v>COMPRA DE EQUIPAMENTOS E ACESSÓRIOS DESPORTIVOS</v>
      </c>
      <c r="T671" s="44"/>
      <c r="U671" s="44"/>
      <c r="V671" s="45" t="str">
        <f t="array" ref="V671">IFERROR(INDEX(#REF!,MATCH($Q671,#REF!,0)),"")</f>
        <v/>
      </c>
      <c r="W671" s="45" t="str">
        <f t="array" ref="W671">IFERROR(INDEX(#REF!,MATCH($Q671,#REF!,0)),"")</f>
        <v/>
      </c>
      <c r="X671" s="46" t="str">
        <f t="array" ref="X671">IFERROR(INDEX(#REF!,MATCH($Q671,#REF!,0)),"")</f>
        <v/>
      </c>
      <c r="Y671" s="46" t="str">
        <f t="array" ref="Y671">IFERROR(INDEX(#REF!,MATCH($Q671,#REF!,0)),"")</f>
        <v/>
      </c>
      <c r="Z671" s="46" t="str">
        <f t="array" ref="Z671">IFERROR(INDEX(#REF!,MATCH($Q671,#REF!,0)),"")</f>
        <v/>
      </c>
      <c r="AA671" s="46" t="e">
        <f t="shared" si="14"/>
        <v>#VALUE!</v>
      </c>
      <c r="AB671" s="44"/>
      <c r="AC671" s="44"/>
    </row>
    <row r="672" spans="1:29" ht="15.75" customHeight="1">
      <c r="A672" s="47"/>
      <c r="B672" s="47" t="s">
        <v>2693</v>
      </c>
      <c r="C672" s="60"/>
      <c r="D672" s="49"/>
      <c r="E672" s="49"/>
      <c r="F672" s="50">
        <v>11220</v>
      </c>
      <c r="G672" s="51"/>
      <c r="H672" s="52"/>
      <c r="I672" s="53"/>
      <c r="J672" s="53"/>
      <c r="K672" s="53"/>
      <c r="L672" s="53"/>
      <c r="M672" s="54"/>
      <c r="N672" s="56" t="s">
        <v>21</v>
      </c>
      <c r="O672" s="56" t="s">
        <v>2767</v>
      </c>
      <c r="P672" s="56"/>
      <c r="Q672" s="56"/>
      <c r="R672" s="57"/>
      <c r="S672" s="57" t="s">
        <v>529</v>
      </c>
      <c r="T672" s="56"/>
      <c r="U672" s="56"/>
      <c r="V672" s="57" t="str">
        <f t="array" ref="V672">IFERROR(INDEX(#REF!,MATCH($Q672,#REF!,0)),"")</f>
        <v/>
      </c>
      <c r="W672" s="57" t="str">
        <f t="array" ref="W672">IFERROR(INDEX(#REF!,MATCH($Q672,#REF!,0)),"")</f>
        <v/>
      </c>
      <c r="X672" s="58" t="str">
        <f t="array" ref="X672">IFERROR(INDEX(#REF!,MATCH($Q672,#REF!,0)),"")</f>
        <v/>
      </c>
      <c r="Y672" s="58" t="str">
        <f t="array" ref="Y672">IFERROR(INDEX(#REF!,MATCH($Q672,#REF!,0)),"")</f>
        <v/>
      </c>
      <c r="Z672" s="58" t="str">
        <f t="array" ref="Z672">IFERROR(INDEX(#REF!,MATCH($Q672,#REF!,0)),"")</f>
        <v/>
      </c>
      <c r="AA672" s="58" t="e">
        <f t="shared" si="14"/>
        <v>#VALUE!</v>
      </c>
      <c r="AB672" s="56"/>
      <c r="AC672" s="56"/>
    </row>
    <row r="673" spans="1:29" ht="15.75" hidden="1" customHeight="1">
      <c r="A673" s="35" t="s">
        <v>2801</v>
      </c>
      <c r="B673" s="201" t="s">
        <v>1049</v>
      </c>
      <c r="C673" s="36" t="s">
        <v>1946</v>
      </c>
      <c r="D673" s="37" t="s">
        <v>53</v>
      </c>
      <c r="E673" s="37">
        <v>20</v>
      </c>
      <c r="F673" s="38">
        <v>2384</v>
      </c>
      <c r="G673" s="39" t="s">
        <v>54</v>
      </c>
      <c r="H673" s="40">
        <v>46174</v>
      </c>
      <c r="I673" s="41" t="s">
        <v>55</v>
      </c>
      <c r="J673" s="41" t="s">
        <v>56</v>
      </c>
      <c r="K673" s="41" t="s">
        <v>164</v>
      </c>
      <c r="L673" s="41" t="s">
        <v>58</v>
      </c>
      <c r="M673" s="42" t="s">
        <v>148</v>
      </c>
      <c r="N673" s="44" t="s">
        <v>951</v>
      </c>
      <c r="O673" s="44" t="s">
        <v>60</v>
      </c>
      <c r="P673" s="44"/>
      <c r="Q673" s="44"/>
      <c r="R673" s="45" t="s">
        <v>304</v>
      </c>
      <c r="S673" s="45" t="s">
        <v>305</v>
      </c>
      <c r="T673" s="44"/>
      <c r="U673" s="44"/>
      <c r="V673" s="45" t="str">
        <f t="array" ref="V673">IFERROR(INDEX(#REF!,MATCH($Q673,#REF!,0)),"")</f>
        <v/>
      </c>
      <c r="W673" s="45" t="str">
        <f t="array" ref="W673">IFERROR(INDEX(#REF!,MATCH($Q673,#REF!,0)),"")</f>
        <v/>
      </c>
      <c r="X673" s="46" t="str">
        <f t="array" ref="X673">IFERROR(INDEX(#REF!,MATCH($Q673,#REF!,0)),"")</f>
        <v/>
      </c>
      <c r="Y673" s="46" t="str">
        <f t="array" ref="Y673">IFERROR(INDEX(#REF!,MATCH($Q673,#REF!,0)),"")</f>
        <v/>
      </c>
      <c r="Z673" s="46" t="str">
        <f t="array" ref="Z673">IFERROR(INDEX(#REF!,MATCH($Q673,#REF!,0)),"")</f>
        <v/>
      </c>
      <c r="AA673" s="46" t="e">
        <f t="shared" si="14"/>
        <v>#VALUE!</v>
      </c>
      <c r="AB673" s="44"/>
      <c r="AC673" s="44"/>
    </row>
    <row r="674" spans="1:29" ht="15.75" hidden="1" customHeight="1">
      <c r="A674" s="47" t="s">
        <v>257</v>
      </c>
      <c r="B674" s="47" t="s">
        <v>242</v>
      </c>
      <c r="C674" s="60" t="s">
        <v>428</v>
      </c>
      <c r="D674" s="49" t="s">
        <v>53</v>
      </c>
      <c r="E674" s="49">
        <v>1</v>
      </c>
      <c r="F674" s="50">
        <v>2347</v>
      </c>
      <c r="G674" s="51" t="s">
        <v>54</v>
      </c>
      <c r="H674" s="52">
        <v>46174</v>
      </c>
      <c r="I674" s="53" t="s">
        <v>55</v>
      </c>
      <c r="J674" s="53" t="s">
        <v>56</v>
      </c>
      <c r="K674" s="53" t="s">
        <v>164</v>
      </c>
      <c r="L674" s="53" t="s">
        <v>58</v>
      </c>
      <c r="M674" s="54" t="s">
        <v>73</v>
      </c>
      <c r="N674" s="56" t="s">
        <v>21</v>
      </c>
      <c r="O674" s="56" t="s">
        <v>60</v>
      </c>
      <c r="P674" s="56"/>
      <c r="Q674" s="56"/>
      <c r="R674" s="57"/>
      <c r="S674" s="57" t="s">
        <v>429</v>
      </c>
      <c r="T674" s="56"/>
      <c r="U674" s="56"/>
      <c r="V674" s="57" t="str">
        <f t="array" ref="V674">IFERROR(INDEX(#REF!,MATCH($Q674,#REF!,0)),"")</f>
        <v/>
      </c>
      <c r="W674" s="57" t="str">
        <f t="array" ref="W674">IFERROR(INDEX(#REF!,MATCH($Q674,#REF!,0)),"")</f>
        <v/>
      </c>
      <c r="X674" s="58" t="str">
        <f t="array" ref="X674">IFERROR(INDEX(#REF!,MATCH($Q674,#REF!,0)),"")</f>
        <v/>
      </c>
      <c r="Y674" s="58" t="str">
        <f t="array" ref="Y674">IFERROR(INDEX(#REF!,MATCH($Q674,#REF!,0)),"")</f>
        <v/>
      </c>
      <c r="Z674" s="58" t="str">
        <f t="array" ref="Z674">IFERROR(INDEX(#REF!,MATCH($Q674,#REF!,0)),"")</f>
        <v/>
      </c>
      <c r="AA674" s="58" t="e">
        <f t="shared" si="14"/>
        <v>#VALUE!</v>
      </c>
      <c r="AB674" s="56"/>
      <c r="AC674" s="56"/>
    </row>
    <row r="675" spans="1:29" ht="15.75" hidden="1" customHeight="1">
      <c r="A675" s="35"/>
      <c r="B675" s="35" t="s">
        <v>51</v>
      </c>
      <c r="C675" s="36" t="s">
        <v>1252</v>
      </c>
      <c r="D675" s="37" t="s">
        <v>53</v>
      </c>
      <c r="E675" s="37">
        <v>12</v>
      </c>
      <c r="F675" s="38">
        <v>2304</v>
      </c>
      <c r="G675" s="39" t="s">
        <v>54</v>
      </c>
      <c r="H675" s="40">
        <v>46174</v>
      </c>
      <c r="I675" s="41" t="s">
        <v>55</v>
      </c>
      <c r="J675" s="41" t="s">
        <v>56</v>
      </c>
      <c r="K675" s="41" t="s">
        <v>164</v>
      </c>
      <c r="L675" s="41" t="s">
        <v>91</v>
      </c>
      <c r="M675" s="42" t="s">
        <v>148</v>
      </c>
      <c r="N675" s="44" t="s">
        <v>884</v>
      </c>
      <c r="O675" s="44" t="s">
        <v>60</v>
      </c>
      <c r="P675" s="44"/>
      <c r="Q675" s="44"/>
      <c r="R675" s="45"/>
      <c r="S675" s="45" t="s">
        <v>467</v>
      </c>
      <c r="T675" s="44"/>
      <c r="U675" s="44"/>
      <c r="V675" s="45" t="str">
        <f t="array" ref="V675">IFERROR(INDEX(#REF!,MATCH($Q675,#REF!,0)),"")</f>
        <v/>
      </c>
      <c r="W675" s="45" t="str">
        <f t="array" ref="W675">IFERROR(INDEX(#REF!,MATCH($Q675,#REF!,0)),"")</f>
        <v/>
      </c>
      <c r="X675" s="46" t="str">
        <f t="array" ref="X675">IFERROR(INDEX(#REF!,MATCH($Q675,#REF!,0)),"")</f>
        <v/>
      </c>
      <c r="Y675" s="46" t="str">
        <f t="array" ref="Y675">IFERROR(INDEX(#REF!,MATCH($Q675,#REF!,0)),"")</f>
        <v/>
      </c>
      <c r="Z675" s="46" t="str">
        <f t="array" ref="Z675">IFERROR(INDEX(#REF!,MATCH($Q675,#REF!,0)),"")</f>
        <v/>
      </c>
      <c r="AA675" s="46" t="e">
        <f t="shared" si="14"/>
        <v>#VALUE!</v>
      </c>
      <c r="AB675" s="44"/>
      <c r="AC675" s="44"/>
    </row>
    <row r="676" spans="1:29" ht="15.75" hidden="1" customHeight="1">
      <c r="A676" s="47" t="s">
        <v>2802</v>
      </c>
      <c r="B676" s="47" t="s">
        <v>283</v>
      </c>
      <c r="C676" s="60" t="s">
        <v>318</v>
      </c>
      <c r="D676" s="49" t="s">
        <v>53</v>
      </c>
      <c r="E676" s="49">
        <v>20</v>
      </c>
      <c r="F676" s="50">
        <v>2280</v>
      </c>
      <c r="G676" s="51" t="s">
        <v>54</v>
      </c>
      <c r="H676" s="52">
        <v>46174</v>
      </c>
      <c r="I676" s="53" t="s">
        <v>55</v>
      </c>
      <c r="J676" s="53" t="s">
        <v>56</v>
      </c>
      <c r="K676" s="53" t="s">
        <v>164</v>
      </c>
      <c r="L676" s="53" t="s">
        <v>58</v>
      </c>
      <c r="M676" s="54" t="s">
        <v>2534</v>
      </c>
      <c r="N676" s="56" t="s">
        <v>21</v>
      </c>
      <c r="O676" s="56" t="s">
        <v>60</v>
      </c>
      <c r="P676" s="56"/>
      <c r="Q676" s="56"/>
      <c r="R676" s="57"/>
      <c r="S676" s="57" t="s">
        <v>319</v>
      </c>
      <c r="T676" s="56"/>
      <c r="U676" s="56"/>
      <c r="V676" s="57" t="str">
        <f t="array" ref="V676">IFERROR(INDEX(#REF!,MATCH($Q676,#REF!,0)),"")</f>
        <v/>
      </c>
      <c r="W676" s="57" t="str">
        <f t="array" ref="W676">IFERROR(INDEX(#REF!,MATCH($Q676,#REF!,0)),"")</f>
        <v/>
      </c>
      <c r="X676" s="58" t="str">
        <f t="array" ref="X676">IFERROR(INDEX(#REF!,MATCH($Q676,#REF!,0)),"")</f>
        <v/>
      </c>
      <c r="Y676" s="58" t="str">
        <f t="array" ref="Y676">IFERROR(INDEX(#REF!,MATCH($Q676,#REF!,0)),"")</f>
        <v/>
      </c>
      <c r="Z676" s="58" t="str">
        <f t="array" ref="Z676">IFERROR(INDEX(#REF!,MATCH($Q676,#REF!,0)),"")</f>
        <v/>
      </c>
      <c r="AA676" s="58" t="e">
        <f t="shared" si="14"/>
        <v>#VALUE!</v>
      </c>
      <c r="AB676" s="56"/>
      <c r="AC676" s="56"/>
    </row>
    <row r="677" spans="1:29" ht="15.75" hidden="1" customHeight="1">
      <c r="A677" s="35" t="s">
        <v>474</v>
      </c>
      <c r="B677" s="35" t="s">
        <v>1049</v>
      </c>
      <c r="C677" s="36" t="s">
        <v>1948</v>
      </c>
      <c r="D677" s="37" t="s">
        <v>53</v>
      </c>
      <c r="E677" s="37">
        <v>300</v>
      </c>
      <c r="F677" s="38">
        <v>2280</v>
      </c>
      <c r="G677" s="39" t="s">
        <v>54</v>
      </c>
      <c r="H677" s="40">
        <v>46174</v>
      </c>
      <c r="I677" s="41" t="s">
        <v>55</v>
      </c>
      <c r="J677" s="41" t="s">
        <v>56</v>
      </c>
      <c r="K677" s="41" t="s">
        <v>164</v>
      </c>
      <c r="L677" s="41" t="s">
        <v>58</v>
      </c>
      <c r="M677" s="42" t="s">
        <v>148</v>
      </c>
      <c r="N677" s="44" t="s">
        <v>951</v>
      </c>
      <c r="O677" s="44" t="s">
        <v>60</v>
      </c>
      <c r="P677" s="44"/>
      <c r="Q677" s="44"/>
      <c r="R677" s="45" t="s">
        <v>729</v>
      </c>
      <c r="S677" s="45" t="s">
        <v>730</v>
      </c>
      <c r="T677" s="44"/>
      <c r="U677" s="44"/>
      <c r="V677" s="45" t="str">
        <f t="array" ref="V677">IFERROR(INDEX(#REF!,MATCH($Q677,#REF!,0)),"")</f>
        <v/>
      </c>
      <c r="W677" s="45" t="str">
        <f t="array" ref="W677">IFERROR(INDEX(#REF!,MATCH($Q677,#REF!,0)),"")</f>
        <v/>
      </c>
      <c r="X677" s="46" t="str">
        <f t="array" ref="X677">IFERROR(INDEX(#REF!,MATCH($Q677,#REF!,0)),"")</f>
        <v/>
      </c>
      <c r="Y677" s="46" t="str">
        <f t="array" ref="Y677">IFERROR(INDEX(#REF!,MATCH($Q677,#REF!,0)),"")</f>
        <v/>
      </c>
      <c r="Z677" s="46" t="str">
        <f t="array" ref="Z677">IFERROR(INDEX(#REF!,MATCH($Q677,#REF!,0)),"")</f>
        <v/>
      </c>
      <c r="AA677" s="46" t="e">
        <f t="shared" si="14"/>
        <v>#VALUE!</v>
      </c>
      <c r="AB677" s="44"/>
      <c r="AC677" s="44"/>
    </row>
    <row r="678" spans="1:29" ht="15.75" hidden="1" customHeight="1">
      <c r="A678" s="47" t="s">
        <v>2803</v>
      </c>
      <c r="B678" s="47" t="s">
        <v>250</v>
      </c>
      <c r="C678" s="60" t="s">
        <v>432</v>
      </c>
      <c r="D678" s="49" t="s">
        <v>53</v>
      </c>
      <c r="E678" s="49">
        <v>25</v>
      </c>
      <c r="F678" s="50">
        <v>2250</v>
      </c>
      <c r="G678" s="51" t="s">
        <v>54</v>
      </c>
      <c r="H678" s="52">
        <v>46174</v>
      </c>
      <c r="I678" s="53" t="s">
        <v>55</v>
      </c>
      <c r="J678" s="53" t="s">
        <v>56</v>
      </c>
      <c r="K678" s="53" t="s">
        <v>164</v>
      </c>
      <c r="L678" s="53" t="s">
        <v>58</v>
      </c>
      <c r="M678" s="54" t="s">
        <v>2517</v>
      </c>
      <c r="N678" s="56" t="s">
        <v>21</v>
      </c>
      <c r="O678" s="56" t="s">
        <v>60</v>
      </c>
      <c r="P678" s="56"/>
      <c r="Q678" s="56"/>
      <c r="R678" s="57"/>
      <c r="S678" s="57" t="s">
        <v>433</v>
      </c>
      <c r="T678" s="56"/>
      <c r="U678" s="56"/>
      <c r="V678" s="57" t="str">
        <f t="array" ref="V678">IFERROR(INDEX(#REF!,MATCH($Q678,#REF!,0)),"")</f>
        <v/>
      </c>
      <c r="W678" s="57" t="str">
        <f t="array" ref="W678">IFERROR(INDEX(#REF!,MATCH($Q678,#REF!,0)),"")</f>
        <v/>
      </c>
      <c r="X678" s="58" t="str">
        <f t="array" ref="X678">IFERROR(INDEX(#REF!,MATCH($Q678,#REF!,0)),"")</f>
        <v/>
      </c>
      <c r="Y678" s="58" t="str">
        <f t="array" ref="Y678">IFERROR(INDEX(#REF!,MATCH($Q678,#REF!,0)),"")</f>
        <v/>
      </c>
      <c r="Z678" s="58" t="str">
        <f t="array" ref="Z678">IFERROR(INDEX(#REF!,MATCH($Q678,#REF!,0)),"")</f>
        <v/>
      </c>
      <c r="AA678" s="58" t="e">
        <f t="shared" si="14"/>
        <v>#VALUE!</v>
      </c>
      <c r="AB678" s="56"/>
      <c r="AC678" s="56"/>
    </row>
    <row r="679" spans="1:29" ht="15.75" hidden="1" customHeight="1">
      <c r="A679" s="35" t="s">
        <v>536</v>
      </c>
      <c r="B679" s="35" t="s">
        <v>1049</v>
      </c>
      <c r="C679" s="36" t="s">
        <v>1950</v>
      </c>
      <c r="D679" s="37" t="s">
        <v>53</v>
      </c>
      <c r="E679" s="37">
        <v>30</v>
      </c>
      <c r="F679" s="38">
        <v>2250</v>
      </c>
      <c r="G679" s="39" t="s">
        <v>54</v>
      </c>
      <c r="H679" s="40">
        <v>46174</v>
      </c>
      <c r="I679" s="41" t="s">
        <v>55</v>
      </c>
      <c r="J679" s="41" t="s">
        <v>56</v>
      </c>
      <c r="K679" s="41" t="s">
        <v>164</v>
      </c>
      <c r="L679" s="41" t="s">
        <v>58</v>
      </c>
      <c r="M679" s="42" t="s">
        <v>2534</v>
      </c>
      <c r="N679" s="44" t="s">
        <v>951</v>
      </c>
      <c r="O679" s="44" t="s">
        <v>60</v>
      </c>
      <c r="P679" s="44"/>
      <c r="Q679" s="44"/>
      <c r="R679" s="45" t="s">
        <v>729</v>
      </c>
      <c r="S679" s="45" t="s">
        <v>730</v>
      </c>
      <c r="T679" s="44"/>
      <c r="U679" s="44"/>
      <c r="V679" s="45" t="str">
        <f t="array" ref="V679">IFERROR(INDEX(#REF!,MATCH($Q679,#REF!,0)),"")</f>
        <v/>
      </c>
      <c r="W679" s="45" t="str">
        <f t="array" ref="W679">IFERROR(INDEX(#REF!,MATCH($Q679,#REF!,0)),"")</f>
        <v/>
      </c>
      <c r="X679" s="46" t="str">
        <f t="array" ref="X679">IFERROR(INDEX(#REF!,MATCH($Q679,#REF!,0)),"")</f>
        <v/>
      </c>
      <c r="Y679" s="46" t="str">
        <f t="array" ref="Y679">IFERROR(INDEX(#REF!,MATCH($Q679,#REF!,0)),"")</f>
        <v/>
      </c>
      <c r="Z679" s="46" t="str">
        <f t="array" ref="Z679">IFERROR(INDEX(#REF!,MATCH($Q679,#REF!,0)),"")</f>
        <v/>
      </c>
      <c r="AA679" s="46" t="e">
        <f t="shared" si="14"/>
        <v>#VALUE!</v>
      </c>
      <c r="AB679" s="44"/>
      <c r="AC679" s="44"/>
    </row>
    <row r="680" spans="1:29" ht="15.75" hidden="1" customHeight="1">
      <c r="A680" s="47"/>
      <c r="B680" s="47" t="s">
        <v>51</v>
      </c>
      <c r="C680" s="60" t="s">
        <v>1254</v>
      </c>
      <c r="D680" s="49" t="s">
        <v>53</v>
      </c>
      <c r="E680" s="49">
        <v>45</v>
      </c>
      <c r="F680" s="50">
        <v>2250</v>
      </c>
      <c r="G680" s="51" t="s">
        <v>54</v>
      </c>
      <c r="H680" s="52">
        <v>46174</v>
      </c>
      <c r="I680" s="53" t="s">
        <v>55</v>
      </c>
      <c r="J680" s="53" t="s">
        <v>56</v>
      </c>
      <c r="K680" s="53" t="s">
        <v>164</v>
      </c>
      <c r="L680" s="53" t="s">
        <v>91</v>
      </c>
      <c r="M680" s="54" t="s">
        <v>109</v>
      </c>
      <c r="N680" s="56" t="s">
        <v>884</v>
      </c>
      <c r="O680" s="56" t="s">
        <v>60</v>
      </c>
      <c r="P680" s="56"/>
      <c r="Q680" s="56"/>
      <c r="R680" s="57"/>
      <c r="S680" s="57" t="s">
        <v>229</v>
      </c>
      <c r="T680" s="56"/>
      <c r="U680" s="56"/>
      <c r="V680" s="57" t="str">
        <f t="array" ref="V680">IFERROR(INDEX(#REF!,MATCH($Q680,#REF!,0)),"")</f>
        <v/>
      </c>
      <c r="W680" s="57" t="str">
        <f t="array" ref="W680">IFERROR(INDEX(#REF!,MATCH($Q680,#REF!,0)),"")</f>
        <v/>
      </c>
      <c r="X680" s="58" t="str">
        <f t="array" ref="X680">IFERROR(INDEX(#REF!,MATCH($Q680,#REF!,0)),"")</f>
        <v/>
      </c>
      <c r="Y680" s="58" t="str">
        <f t="array" ref="Y680">IFERROR(INDEX(#REF!,MATCH($Q680,#REF!,0)),"")</f>
        <v/>
      </c>
      <c r="Z680" s="58" t="str">
        <f t="array" ref="Z680">IFERROR(INDEX(#REF!,MATCH($Q680,#REF!,0)),"")</f>
        <v/>
      </c>
      <c r="AA680" s="58" t="e">
        <f t="shared" si="14"/>
        <v>#VALUE!</v>
      </c>
      <c r="AB680" s="56"/>
      <c r="AC680" s="56"/>
    </row>
    <row r="681" spans="1:29" ht="15.75" hidden="1" customHeight="1">
      <c r="A681" s="35" t="s">
        <v>2804</v>
      </c>
      <c r="B681" s="35" t="s">
        <v>1049</v>
      </c>
      <c r="C681" s="36" t="s">
        <v>1953</v>
      </c>
      <c r="D681" s="37" t="s">
        <v>1791</v>
      </c>
      <c r="E681" s="37">
        <v>30</v>
      </c>
      <c r="F681" s="38">
        <v>2240.1</v>
      </c>
      <c r="G681" s="39" t="s">
        <v>54</v>
      </c>
      <c r="H681" s="40">
        <v>46174</v>
      </c>
      <c r="I681" s="41" t="s">
        <v>55</v>
      </c>
      <c r="J681" s="41" t="s">
        <v>56</v>
      </c>
      <c r="K681" s="41" t="s">
        <v>164</v>
      </c>
      <c r="L681" s="41" t="s">
        <v>58</v>
      </c>
      <c r="M681" s="42" t="s">
        <v>148</v>
      </c>
      <c r="N681" s="44" t="s">
        <v>951</v>
      </c>
      <c r="O681" s="44" t="s">
        <v>60</v>
      </c>
      <c r="P681" s="44"/>
      <c r="Q681" s="44"/>
      <c r="R681" s="45" t="s">
        <v>562</v>
      </c>
      <c r="S681" s="45" t="s">
        <v>1792</v>
      </c>
      <c r="T681" s="44"/>
      <c r="U681" s="44"/>
      <c r="V681" s="45" t="str">
        <f t="array" ref="V681">IFERROR(INDEX(#REF!,MATCH($Q681,#REF!,0)),"")</f>
        <v/>
      </c>
      <c r="W681" s="45" t="str">
        <f t="array" ref="W681">IFERROR(INDEX(#REF!,MATCH($Q681,#REF!,0)),"")</f>
        <v/>
      </c>
      <c r="X681" s="46" t="str">
        <f t="array" ref="X681">IFERROR(INDEX(#REF!,MATCH($Q681,#REF!,0)),"")</f>
        <v/>
      </c>
      <c r="Y681" s="46" t="str">
        <f t="array" ref="Y681">IFERROR(INDEX(#REF!,MATCH($Q681,#REF!,0)),"")</f>
        <v/>
      </c>
      <c r="Z681" s="46" t="str">
        <f t="array" ref="Z681">IFERROR(INDEX(#REF!,MATCH($Q681,#REF!,0)),"")</f>
        <v/>
      </c>
      <c r="AA681" s="46" t="e">
        <f t="shared" si="14"/>
        <v>#VALUE!</v>
      </c>
      <c r="AB681" s="44"/>
      <c r="AC681" s="44"/>
    </row>
    <row r="682" spans="1:29" ht="15.75" hidden="1" customHeight="1">
      <c r="A682" s="47" t="s">
        <v>248</v>
      </c>
      <c r="B682" s="47" t="s">
        <v>317</v>
      </c>
      <c r="C682" s="60" t="s">
        <v>387</v>
      </c>
      <c r="D682" s="49" t="s">
        <v>53</v>
      </c>
      <c r="E682" s="49">
        <v>6</v>
      </c>
      <c r="F682" s="50">
        <v>2202</v>
      </c>
      <c r="G682" s="51" t="s">
        <v>54</v>
      </c>
      <c r="H682" s="52">
        <v>46174</v>
      </c>
      <c r="I682" s="53" t="s">
        <v>55</v>
      </c>
      <c r="J682" s="53" t="s">
        <v>56</v>
      </c>
      <c r="K682" s="53" t="s">
        <v>164</v>
      </c>
      <c r="L682" s="53" t="s">
        <v>58</v>
      </c>
      <c r="M682" s="54" t="s">
        <v>2498</v>
      </c>
      <c r="N682" s="56" t="s">
        <v>21</v>
      </c>
      <c r="O682" s="56" t="s">
        <v>60</v>
      </c>
      <c r="P682" s="56"/>
      <c r="Q682" s="56"/>
      <c r="R682" s="57" t="s">
        <v>388</v>
      </c>
      <c r="S682" s="57" t="s">
        <v>389</v>
      </c>
      <c r="T682" s="56"/>
      <c r="U682" s="56"/>
      <c r="V682" s="57" t="str">
        <f t="array" ref="V682">IFERROR(INDEX(#REF!,MATCH($Q682,#REF!,0)),"")</f>
        <v/>
      </c>
      <c r="W682" s="57" t="str">
        <f t="array" ref="W682">IFERROR(INDEX(#REF!,MATCH($Q682,#REF!,0)),"")</f>
        <v/>
      </c>
      <c r="X682" s="58" t="str">
        <f t="array" ref="X682">IFERROR(INDEX(#REF!,MATCH($Q682,#REF!,0)),"")</f>
        <v/>
      </c>
      <c r="Y682" s="58" t="str">
        <f t="array" ref="Y682">IFERROR(INDEX(#REF!,MATCH($Q682,#REF!,0)),"")</f>
        <v/>
      </c>
      <c r="Z682" s="58" t="str">
        <f t="array" ref="Z682">IFERROR(INDEX(#REF!,MATCH($Q682,#REF!,0)),"")</f>
        <v/>
      </c>
      <c r="AA682" s="58" t="e">
        <f t="shared" si="14"/>
        <v>#VALUE!</v>
      </c>
      <c r="AB682" s="56"/>
      <c r="AC682" s="56"/>
    </row>
    <row r="683" spans="1:29" ht="15.75" hidden="1" customHeight="1">
      <c r="A683" s="35" t="s">
        <v>2805</v>
      </c>
      <c r="B683" s="35" t="s">
        <v>317</v>
      </c>
      <c r="C683" s="36" t="s">
        <v>436</v>
      </c>
      <c r="D683" s="37" t="s">
        <v>53</v>
      </c>
      <c r="E683" s="37">
        <v>20</v>
      </c>
      <c r="F683" s="38">
        <v>2200</v>
      </c>
      <c r="G683" s="39" t="s">
        <v>54</v>
      </c>
      <c r="H683" s="40">
        <v>46174</v>
      </c>
      <c r="I683" s="41" t="s">
        <v>55</v>
      </c>
      <c r="J683" s="41" t="s">
        <v>56</v>
      </c>
      <c r="K683" s="41" t="s">
        <v>164</v>
      </c>
      <c r="L683" s="41" t="s">
        <v>58</v>
      </c>
      <c r="M683" s="42" t="s">
        <v>148</v>
      </c>
      <c r="N683" s="44" t="s">
        <v>21</v>
      </c>
      <c r="O683" s="44" t="s">
        <v>60</v>
      </c>
      <c r="P683" s="44"/>
      <c r="Q683" s="44"/>
      <c r="R683" s="45" t="s">
        <v>228</v>
      </c>
      <c r="S683" s="45" t="s">
        <v>229</v>
      </c>
      <c r="T683" s="44"/>
      <c r="U683" s="44"/>
      <c r="V683" s="45" t="str">
        <f t="array" ref="V683">IFERROR(INDEX(#REF!,MATCH($Q683,#REF!,0)),"")</f>
        <v/>
      </c>
      <c r="W683" s="45" t="str">
        <f t="array" ref="W683">IFERROR(INDEX(#REF!,MATCH($Q683,#REF!,0)),"")</f>
        <v/>
      </c>
      <c r="X683" s="46" t="str">
        <f t="array" ref="X683">IFERROR(INDEX(#REF!,MATCH($Q683,#REF!,0)),"")</f>
        <v/>
      </c>
      <c r="Y683" s="46" t="str">
        <f t="array" ref="Y683">IFERROR(INDEX(#REF!,MATCH($Q683,#REF!,0)),"")</f>
        <v/>
      </c>
      <c r="Z683" s="46" t="str">
        <f t="array" ref="Z683">IFERROR(INDEX(#REF!,MATCH($Q683,#REF!,0)),"")</f>
        <v/>
      </c>
      <c r="AA683" s="46" t="e">
        <f t="shared" si="14"/>
        <v>#VALUE!</v>
      </c>
      <c r="AB683" s="44"/>
      <c r="AC683" s="44"/>
    </row>
    <row r="684" spans="1:29" ht="15.75" hidden="1" customHeight="1">
      <c r="A684" s="47" t="s">
        <v>578</v>
      </c>
      <c r="B684" s="47" t="s">
        <v>1049</v>
      </c>
      <c r="C684" s="60" t="s">
        <v>1955</v>
      </c>
      <c r="D684" s="49" t="s">
        <v>53</v>
      </c>
      <c r="E684" s="49">
        <v>100</v>
      </c>
      <c r="F684" s="50">
        <v>2200</v>
      </c>
      <c r="G684" s="51" t="s">
        <v>54</v>
      </c>
      <c r="H684" s="52">
        <v>46174</v>
      </c>
      <c r="I684" s="53" t="s">
        <v>55</v>
      </c>
      <c r="J684" s="53" t="s">
        <v>56</v>
      </c>
      <c r="K684" s="53" t="s">
        <v>164</v>
      </c>
      <c r="L684" s="53" t="s">
        <v>58</v>
      </c>
      <c r="M684" s="54" t="s">
        <v>73</v>
      </c>
      <c r="N684" s="56" t="s">
        <v>951</v>
      </c>
      <c r="O684" s="56" t="s">
        <v>60</v>
      </c>
      <c r="P684" s="56"/>
      <c r="Q684" s="56"/>
      <c r="R684" s="57" t="s">
        <v>1400</v>
      </c>
      <c r="S684" s="57" t="s">
        <v>1401</v>
      </c>
      <c r="T684" s="56"/>
      <c r="U684" s="56"/>
      <c r="V684" s="57" t="str">
        <f t="array" ref="V684">IFERROR(INDEX(#REF!,MATCH($Q684,#REF!,0)),"")</f>
        <v/>
      </c>
      <c r="W684" s="57" t="str">
        <f t="array" ref="W684">IFERROR(INDEX(#REF!,MATCH($Q684,#REF!,0)),"")</f>
        <v/>
      </c>
      <c r="X684" s="58" t="str">
        <f t="array" ref="X684">IFERROR(INDEX(#REF!,MATCH($Q684,#REF!,0)),"")</f>
        <v/>
      </c>
      <c r="Y684" s="58" t="str">
        <f t="array" ref="Y684">IFERROR(INDEX(#REF!,MATCH($Q684,#REF!,0)),"")</f>
        <v/>
      </c>
      <c r="Z684" s="58" t="str">
        <f t="array" ref="Z684">IFERROR(INDEX(#REF!,MATCH($Q684,#REF!,0)),"")</f>
        <v/>
      </c>
      <c r="AA684" s="58" t="e">
        <f t="shared" si="14"/>
        <v>#VALUE!</v>
      </c>
      <c r="AB684" s="56"/>
      <c r="AC684" s="56"/>
    </row>
    <row r="685" spans="1:29" ht="15.75" hidden="1" customHeight="1">
      <c r="A685" s="35" t="s">
        <v>315</v>
      </c>
      <c r="B685" s="35" t="s">
        <v>1049</v>
      </c>
      <c r="C685" s="36" t="s">
        <v>1957</v>
      </c>
      <c r="D685" s="37" t="s">
        <v>53</v>
      </c>
      <c r="E685" s="37">
        <v>200</v>
      </c>
      <c r="F685" s="38">
        <v>2196</v>
      </c>
      <c r="G685" s="39" t="s">
        <v>54</v>
      </c>
      <c r="H685" s="40">
        <v>46174</v>
      </c>
      <c r="I685" s="41" t="s">
        <v>55</v>
      </c>
      <c r="J685" s="41" t="s">
        <v>56</v>
      </c>
      <c r="K685" s="41" t="s">
        <v>164</v>
      </c>
      <c r="L685" s="41" t="s">
        <v>58</v>
      </c>
      <c r="M685" s="42" t="s">
        <v>2517</v>
      </c>
      <c r="N685" s="44" t="s">
        <v>951</v>
      </c>
      <c r="O685" s="44" t="s">
        <v>60</v>
      </c>
      <c r="P685" s="44"/>
      <c r="Q685" s="44"/>
      <c r="R685" s="45" t="s">
        <v>476</v>
      </c>
      <c r="S685" s="45" t="s">
        <v>477</v>
      </c>
      <c r="T685" s="44"/>
      <c r="U685" s="44"/>
      <c r="V685" s="45" t="str">
        <f t="array" ref="V685">IFERROR(INDEX(#REF!,MATCH($Q685,#REF!,0)),"")</f>
        <v/>
      </c>
      <c r="W685" s="45" t="str">
        <f t="array" ref="W685">IFERROR(INDEX(#REF!,MATCH($Q685,#REF!,0)),"")</f>
        <v/>
      </c>
      <c r="X685" s="46" t="str">
        <f t="array" ref="X685">IFERROR(INDEX(#REF!,MATCH($Q685,#REF!,0)),"")</f>
        <v/>
      </c>
      <c r="Y685" s="46" t="str">
        <f t="array" ref="Y685">IFERROR(INDEX(#REF!,MATCH($Q685,#REF!,0)),"")</f>
        <v/>
      </c>
      <c r="Z685" s="46" t="str">
        <f t="array" ref="Z685">IFERROR(INDEX(#REF!,MATCH($Q685,#REF!,0)),"")</f>
        <v/>
      </c>
      <c r="AA685" s="46" t="e">
        <f t="shared" si="14"/>
        <v>#VALUE!</v>
      </c>
      <c r="AB685" s="44"/>
      <c r="AC685" s="44"/>
    </row>
    <row r="686" spans="1:29" ht="15.75" hidden="1" customHeight="1">
      <c r="A686" s="47"/>
      <c r="B686" s="47" t="s">
        <v>51</v>
      </c>
      <c r="C686" s="60" t="s">
        <v>571</v>
      </c>
      <c r="D686" s="49" t="s">
        <v>53</v>
      </c>
      <c r="E686" s="49">
        <v>60</v>
      </c>
      <c r="F686" s="50">
        <v>2160</v>
      </c>
      <c r="G686" s="51" t="s">
        <v>54</v>
      </c>
      <c r="H686" s="52">
        <v>46174</v>
      </c>
      <c r="I686" s="53" t="s">
        <v>55</v>
      </c>
      <c r="J686" s="53" t="s">
        <v>56</v>
      </c>
      <c r="K686" s="53" t="s">
        <v>164</v>
      </c>
      <c r="L686" s="53" t="s">
        <v>91</v>
      </c>
      <c r="M686" s="54" t="s">
        <v>2517</v>
      </c>
      <c r="N686" s="56" t="s">
        <v>884</v>
      </c>
      <c r="O686" s="56" t="s">
        <v>60</v>
      </c>
      <c r="P686" s="56"/>
      <c r="Q686" s="56"/>
      <c r="R686" s="57"/>
      <c r="S686" s="57" t="s">
        <v>529</v>
      </c>
      <c r="T686" s="56"/>
      <c r="U686" s="56"/>
      <c r="V686" s="57" t="str">
        <f t="array" ref="V686">IFERROR(INDEX(#REF!,MATCH($Q686,#REF!,0)),"")</f>
        <v/>
      </c>
      <c r="W686" s="57" t="str">
        <f t="array" ref="W686">IFERROR(INDEX(#REF!,MATCH($Q686,#REF!,0)),"")</f>
        <v/>
      </c>
      <c r="X686" s="58" t="str">
        <f t="array" ref="X686">IFERROR(INDEX(#REF!,MATCH($Q686,#REF!,0)),"")</f>
        <v/>
      </c>
      <c r="Y686" s="58" t="str">
        <f t="array" ref="Y686">IFERROR(INDEX(#REF!,MATCH($Q686,#REF!,0)),"")</f>
        <v/>
      </c>
      <c r="Z686" s="58" t="str">
        <f t="array" ref="Z686">IFERROR(INDEX(#REF!,MATCH($Q686,#REF!,0)),"")</f>
        <v/>
      </c>
      <c r="AA686" s="58" t="e">
        <f t="shared" si="14"/>
        <v>#VALUE!</v>
      </c>
      <c r="AB686" s="56"/>
      <c r="AC686" s="56"/>
    </row>
    <row r="687" spans="1:29" ht="15.75" hidden="1" customHeight="1">
      <c r="A687" s="35" t="s">
        <v>2806</v>
      </c>
      <c r="B687" s="201" t="s">
        <v>1049</v>
      </c>
      <c r="C687" s="36" t="s">
        <v>1966</v>
      </c>
      <c r="D687" s="37" t="s">
        <v>53</v>
      </c>
      <c r="E687" s="37">
        <v>30</v>
      </c>
      <c r="F687" s="38">
        <v>2100</v>
      </c>
      <c r="G687" s="39" t="s">
        <v>54</v>
      </c>
      <c r="H687" s="40">
        <v>46174</v>
      </c>
      <c r="I687" s="41" t="s">
        <v>55</v>
      </c>
      <c r="J687" s="41" t="s">
        <v>56</v>
      </c>
      <c r="K687" s="41" t="s">
        <v>164</v>
      </c>
      <c r="L687" s="41" t="s">
        <v>58</v>
      </c>
      <c r="M687" s="42" t="s">
        <v>73</v>
      </c>
      <c r="N687" s="44" t="s">
        <v>951</v>
      </c>
      <c r="O687" s="44" t="s">
        <v>60</v>
      </c>
      <c r="P687" s="44"/>
      <c r="Q687" s="44"/>
      <c r="R687" s="45" t="s">
        <v>304</v>
      </c>
      <c r="S687" s="45" t="s">
        <v>305</v>
      </c>
      <c r="T687" s="44"/>
      <c r="U687" s="44"/>
      <c r="V687" s="45" t="str">
        <f t="array" ref="V687">IFERROR(INDEX(#REF!,MATCH($Q687,#REF!,0)),"")</f>
        <v/>
      </c>
      <c r="W687" s="45" t="str">
        <f t="array" ref="W687">IFERROR(INDEX(#REF!,MATCH($Q687,#REF!,0)),"")</f>
        <v/>
      </c>
      <c r="X687" s="46" t="str">
        <f t="array" ref="X687">IFERROR(INDEX(#REF!,MATCH($Q687,#REF!,0)),"")</f>
        <v/>
      </c>
      <c r="Y687" s="46" t="str">
        <f t="array" ref="Y687">IFERROR(INDEX(#REF!,MATCH($Q687,#REF!,0)),"")</f>
        <v/>
      </c>
      <c r="Z687" s="46" t="str">
        <f t="array" ref="Z687">IFERROR(INDEX(#REF!,MATCH($Q687,#REF!,0)),"")</f>
        <v/>
      </c>
      <c r="AA687" s="46" t="e">
        <f t="shared" si="14"/>
        <v>#VALUE!</v>
      </c>
      <c r="AB687" s="44"/>
      <c r="AC687" s="44"/>
    </row>
    <row r="688" spans="1:29" ht="15.75" hidden="1" customHeight="1">
      <c r="A688" s="47" t="s">
        <v>1516</v>
      </c>
      <c r="B688" s="47" t="s">
        <v>172</v>
      </c>
      <c r="C688" s="60" t="s">
        <v>2045</v>
      </c>
      <c r="D688" s="49" t="s">
        <v>53</v>
      </c>
      <c r="E688" s="49">
        <v>7</v>
      </c>
      <c r="F688" s="50">
        <v>2100</v>
      </c>
      <c r="G688" s="51" t="s">
        <v>54</v>
      </c>
      <c r="H688" s="52">
        <v>46174</v>
      </c>
      <c r="I688" s="53" t="s">
        <v>55</v>
      </c>
      <c r="J688" s="53" t="s">
        <v>56</v>
      </c>
      <c r="K688" s="53" t="s">
        <v>164</v>
      </c>
      <c r="L688" s="53" t="s">
        <v>91</v>
      </c>
      <c r="M688" s="54" t="s">
        <v>2498</v>
      </c>
      <c r="N688" s="56" t="s">
        <v>951</v>
      </c>
      <c r="O688" s="56" t="s">
        <v>60</v>
      </c>
      <c r="P688" s="56"/>
      <c r="Q688" s="56"/>
      <c r="R688" s="57" t="s">
        <v>2046</v>
      </c>
      <c r="S688" s="57" t="s">
        <v>2047</v>
      </c>
      <c r="T688" s="56"/>
      <c r="U688" s="56"/>
      <c r="V688" s="57" t="str">
        <f t="array" ref="V688">IFERROR(INDEX(#REF!,MATCH($Q688,#REF!,0)),"")</f>
        <v/>
      </c>
      <c r="W688" s="57" t="str">
        <f t="array" ref="W688">IFERROR(INDEX(#REF!,MATCH($Q688,#REF!,0)),"")</f>
        <v/>
      </c>
      <c r="X688" s="58" t="str">
        <f t="array" ref="X688">IFERROR(INDEX(#REF!,MATCH($Q688,#REF!,0)),"")</f>
        <v/>
      </c>
      <c r="Y688" s="58" t="str">
        <f t="array" ref="Y688">IFERROR(INDEX(#REF!,MATCH($Q688,#REF!,0)),"")</f>
        <v/>
      </c>
      <c r="Z688" s="58" t="str">
        <f t="array" ref="Z688">IFERROR(INDEX(#REF!,MATCH($Q688,#REF!,0)),"")</f>
        <v/>
      </c>
      <c r="AA688" s="58" t="e">
        <f t="shared" si="14"/>
        <v>#VALUE!</v>
      </c>
      <c r="AB688" s="56"/>
      <c r="AC688" s="56"/>
    </row>
    <row r="689" spans="1:29" ht="15.75" hidden="1" customHeight="1">
      <c r="A689" s="35"/>
      <c r="B689" s="35" t="s">
        <v>848</v>
      </c>
      <c r="C689" s="36" t="s">
        <v>1257</v>
      </c>
      <c r="D689" s="37" t="s">
        <v>1258</v>
      </c>
      <c r="E689" s="37">
        <v>60</v>
      </c>
      <c r="F689" s="38">
        <v>2100</v>
      </c>
      <c r="G689" s="39" t="s">
        <v>54</v>
      </c>
      <c r="H689" s="40">
        <v>46174</v>
      </c>
      <c r="I689" s="41" t="s">
        <v>55</v>
      </c>
      <c r="J689" s="41" t="s">
        <v>56</v>
      </c>
      <c r="K689" s="41" t="s">
        <v>164</v>
      </c>
      <c r="L689" s="41" t="s">
        <v>91</v>
      </c>
      <c r="M689" s="42" t="s">
        <v>2534</v>
      </c>
      <c r="N689" s="44" t="s">
        <v>884</v>
      </c>
      <c r="O689" s="44" t="s">
        <v>60</v>
      </c>
      <c r="P689" s="44"/>
      <c r="Q689" s="44"/>
      <c r="R689" s="45" t="s">
        <v>304</v>
      </c>
      <c r="S689" s="45" t="s">
        <v>305</v>
      </c>
      <c r="T689" s="44"/>
      <c r="U689" s="44"/>
      <c r="V689" s="45" t="str">
        <f t="array" ref="V689">IFERROR(INDEX(#REF!,MATCH($Q689,#REF!,0)),"")</f>
        <v/>
      </c>
      <c r="W689" s="45" t="str">
        <f t="array" ref="W689">IFERROR(INDEX(#REF!,MATCH($Q689,#REF!,0)),"")</f>
        <v/>
      </c>
      <c r="X689" s="46" t="str">
        <f t="array" ref="X689">IFERROR(INDEX(#REF!,MATCH($Q689,#REF!,0)),"")</f>
        <v/>
      </c>
      <c r="Y689" s="46" t="str">
        <f t="array" ref="Y689">IFERROR(INDEX(#REF!,MATCH($Q689,#REF!,0)),"")</f>
        <v/>
      </c>
      <c r="Z689" s="46" t="str">
        <f t="array" ref="Z689">IFERROR(INDEX(#REF!,MATCH($Q689,#REF!,0)),"")</f>
        <v/>
      </c>
      <c r="AA689" s="46" t="e">
        <f t="shared" si="14"/>
        <v>#VALUE!</v>
      </c>
      <c r="AB689" s="44"/>
      <c r="AC689" s="44"/>
    </row>
    <row r="690" spans="1:29" ht="15.75" hidden="1" customHeight="1">
      <c r="A690" s="184"/>
      <c r="B690" s="184" t="s">
        <v>51</v>
      </c>
      <c r="C690" s="185" t="s">
        <v>943</v>
      </c>
      <c r="D690" s="186" t="s">
        <v>53</v>
      </c>
      <c r="E690" s="186">
        <v>5</v>
      </c>
      <c r="F690" s="187">
        <v>2100</v>
      </c>
      <c r="G690" s="188" t="s">
        <v>54</v>
      </c>
      <c r="H690" s="189">
        <v>46174</v>
      </c>
      <c r="I690" s="190" t="s">
        <v>101</v>
      </c>
      <c r="J690" s="190" t="s">
        <v>56</v>
      </c>
      <c r="K690" s="190" t="s">
        <v>858</v>
      </c>
      <c r="L690" s="190" t="s">
        <v>91</v>
      </c>
      <c r="M690" s="191" t="s">
        <v>2451</v>
      </c>
      <c r="N690" s="192" t="s">
        <v>884</v>
      </c>
      <c r="O690" s="56" t="s">
        <v>60</v>
      </c>
      <c r="P690" s="56"/>
      <c r="Q690" s="56"/>
      <c r="R690" s="57" t="str">
        <f t="array" ref="R690">IFERROR(INDEX('BANCO DE DADOS'!$C$3:$C1631,MATCH(C690,'BANCO DE DADOS'!$B$3:$B1631,0),0),"")</f>
        <v>DOP - EQUIPAMENTO OPERACIONAL SALVAMENTO TERRESTRE</v>
      </c>
      <c r="S690" s="57" t="str">
        <f t="array" ref="S690">IFERROR(INDEX('BANCO DE DADOS'!$D$3:$D1631,MATCH(C690,'BANCO DE DADOS'!$B$3:$B1631,0),0),"")</f>
        <v>COMPRA DE EQUIPAMENTOS DE RESGATE E SALVAMENTO</v>
      </c>
      <c r="T690" s="56"/>
      <c r="U690" s="56"/>
      <c r="V690" s="57" t="str">
        <f t="array" ref="V690">IFERROR(INDEX(#REF!,MATCH($Q690,#REF!,0)),"")</f>
        <v/>
      </c>
      <c r="W690" s="57" t="str">
        <f t="array" ref="W690">IFERROR(INDEX(#REF!,MATCH($Q690,#REF!,0)),"")</f>
        <v/>
      </c>
      <c r="X690" s="58" t="str">
        <f t="array" ref="X690">IFERROR(INDEX(#REF!,MATCH($Q690,#REF!,0)),"")</f>
        <v/>
      </c>
      <c r="Y690" s="58" t="str">
        <f t="array" ref="Y690">IFERROR(INDEX(#REF!,MATCH($Q690,#REF!,0)),"")</f>
        <v/>
      </c>
      <c r="Z690" s="58" t="str">
        <f t="array" ref="Z690">IFERROR(INDEX(#REF!,MATCH($Q690,#REF!,0)),"")</f>
        <v/>
      </c>
      <c r="AA690" s="58" t="e">
        <f t="shared" si="14"/>
        <v>#VALUE!</v>
      </c>
      <c r="AB690" s="56"/>
      <c r="AC690" s="56"/>
    </row>
    <row r="691" spans="1:29" ht="15.75" hidden="1" customHeight="1">
      <c r="A691" s="35" t="s">
        <v>2807</v>
      </c>
      <c r="B691" s="35" t="s">
        <v>258</v>
      </c>
      <c r="C691" s="36" t="s">
        <v>436</v>
      </c>
      <c r="D691" s="37" t="s">
        <v>53</v>
      </c>
      <c r="E691" s="37">
        <v>19</v>
      </c>
      <c r="F691" s="38">
        <v>2090</v>
      </c>
      <c r="G691" s="39" t="s">
        <v>54</v>
      </c>
      <c r="H691" s="40">
        <v>46174</v>
      </c>
      <c r="I691" s="41" t="s">
        <v>55</v>
      </c>
      <c r="J691" s="41" t="s">
        <v>56</v>
      </c>
      <c r="K691" s="41" t="s">
        <v>164</v>
      </c>
      <c r="L691" s="41" t="s">
        <v>58</v>
      </c>
      <c r="M691" s="42" t="s">
        <v>148</v>
      </c>
      <c r="N691" s="44" t="s">
        <v>21</v>
      </c>
      <c r="O691" s="44" t="s">
        <v>60</v>
      </c>
      <c r="P691" s="44"/>
      <c r="Q691" s="44"/>
      <c r="R691" s="45" t="s">
        <v>228</v>
      </c>
      <c r="S691" s="45" t="s">
        <v>229</v>
      </c>
      <c r="T691" s="44"/>
      <c r="U691" s="44"/>
      <c r="V691" s="45" t="str">
        <f t="array" ref="V691">IFERROR(INDEX(#REF!,MATCH($Q691,#REF!,0)),"")</f>
        <v/>
      </c>
      <c r="W691" s="45" t="str">
        <f t="array" ref="W691">IFERROR(INDEX(#REF!,MATCH($Q691,#REF!,0)),"")</f>
        <v/>
      </c>
      <c r="X691" s="46" t="str">
        <f t="array" ref="X691">IFERROR(INDEX(#REF!,MATCH($Q691,#REF!,0)),"")</f>
        <v/>
      </c>
      <c r="Y691" s="46" t="str">
        <f t="array" ref="Y691">IFERROR(INDEX(#REF!,MATCH($Q691,#REF!,0)),"")</f>
        <v/>
      </c>
      <c r="Z691" s="46" t="str">
        <f t="array" ref="Z691">IFERROR(INDEX(#REF!,MATCH($Q691,#REF!,0)),"")</f>
        <v/>
      </c>
      <c r="AA691" s="46" t="e">
        <f t="shared" si="14"/>
        <v>#VALUE!</v>
      </c>
      <c r="AB691" s="44"/>
      <c r="AC691" s="44"/>
    </row>
    <row r="692" spans="1:29" ht="15.75" hidden="1" customHeight="1">
      <c r="A692" s="47" t="s">
        <v>618</v>
      </c>
      <c r="B692" s="47" t="s">
        <v>1049</v>
      </c>
      <c r="C692" s="60" t="s">
        <v>1970</v>
      </c>
      <c r="D692" s="49" t="s">
        <v>53</v>
      </c>
      <c r="E692" s="49">
        <v>150</v>
      </c>
      <c r="F692" s="50">
        <v>2070</v>
      </c>
      <c r="G692" s="51" t="s">
        <v>54</v>
      </c>
      <c r="H692" s="52">
        <v>46174</v>
      </c>
      <c r="I692" s="53" t="s">
        <v>55</v>
      </c>
      <c r="J692" s="53" t="s">
        <v>56</v>
      </c>
      <c r="K692" s="53" t="s">
        <v>164</v>
      </c>
      <c r="L692" s="53" t="s">
        <v>58</v>
      </c>
      <c r="M692" s="54" t="s">
        <v>2534</v>
      </c>
      <c r="N692" s="56" t="s">
        <v>951</v>
      </c>
      <c r="O692" s="56" t="s">
        <v>60</v>
      </c>
      <c r="P692" s="56"/>
      <c r="Q692" s="56"/>
      <c r="R692" s="57" t="s">
        <v>562</v>
      </c>
      <c r="S692" s="57" t="s">
        <v>563</v>
      </c>
      <c r="T692" s="56"/>
      <c r="U692" s="56"/>
      <c r="V692" s="57" t="str">
        <f t="array" ref="V692">IFERROR(INDEX(#REF!,MATCH($Q692,#REF!,0)),"")</f>
        <v/>
      </c>
      <c r="W692" s="57" t="str">
        <f t="array" ref="W692">IFERROR(INDEX(#REF!,MATCH($Q692,#REF!,0)),"")</f>
        <v/>
      </c>
      <c r="X692" s="58" t="str">
        <f t="array" ref="X692">IFERROR(INDEX(#REF!,MATCH($Q692,#REF!,0)),"")</f>
        <v/>
      </c>
      <c r="Y692" s="58" t="str">
        <f t="array" ref="Y692">IFERROR(INDEX(#REF!,MATCH($Q692,#REF!,0)),"")</f>
        <v/>
      </c>
      <c r="Z692" s="58" t="str">
        <f t="array" ref="Z692">IFERROR(INDEX(#REF!,MATCH($Q692,#REF!,0)),"")</f>
        <v/>
      </c>
      <c r="AA692" s="58" t="e">
        <f t="shared" si="14"/>
        <v>#VALUE!</v>
      </c>
      <c r="AB692" s="56"/>
      <c r="AC692" s="56"/>
    </row>
    <row r="693" spans="1:29" ht="15.75" hidden="1" customHeight="1">
      <c r="A693" s="35" t="s">
        <v>2808</v>
      </c>
      <c r="B693" s="35" t="s">
        <v>258</v>
      </c>
      <c r="C693" s="36" t="s">
        <v>318</v>
      </c>
      <c r="D693" s="37" t="s">
        <v>53</v>
      </c>
      <c r="E693" s="37">
        <v>18</v>
      </c>
      <c r="F693" s="38">
        <v>2052</v>
      </c>
      <c r="G693" s="39" t="s">
        <v>54</v>
      </c>
      <c r="H693" s="40">
        <v>46174</v>
      </c>
      <c r="I693" s="41" t="s">
        <v>55</v>
      </c>
      <c r="J693" s="41" t="s">
        <v>56</v>
      </c>
      <c r="K693" s="41" t="s">
        <v>164</v>
      </c>
      <c r="L693" s="41" t="s">
        <v>58</v>
      </c>
      <c r="M693" s="42" t="s">
        <v>2534</v>
      </c>
      <c r="N693" s="44" t="s">
        <v>21</v>
      </c>
      <c r="O693" s="44" t="s">
        <v>60</v>
      </c>
      <c r="P693" s="44"/>
      <c r="Q693" s="44"/>
      <c r="R693" s="45"/>
      <c r="S693" s="45" t="s">
        <v>319</v>
      </c>
      <c r="T693" s="44"/>
      <c r="U693" s="44"/>
      <c r="V693" s="45" t="str">
        <f t="array" ref="V693">IFERROR(INDEX(#REF!,MATCH($Q693,#REF!,0)),"")</f>
        <v/>
      </c>
      <c r="W693" s="45" t="str">
        <f t="array" ref="W693">IFERROR(INDEX(#REF!,MATCH($Q693,#REF!,0)),"")</f>
        <v/>
      </c>
      <c r="X693" s="46" t="str">
        <f t="array" ref="X693">IFERROR(INDEX(#REF!,MATCH($Q693,#REF!,0)),"")</f>
        <v/>
      </c>
      <c r="Y693" s="46" t="str">
        <f t="array" ref="Y693">IFERROR(INDEX(#REF!,MATCH($Q693,#REF!,0)),"")</f>
        <v/>
      </c>
      <c r="Z693" s="46" t="str">
        <f t="array" ref="Z693">IFERROR(INDEX(#REF!,MATCH($Q693,#REF!,0)),"")</f>
        <v/>
      </c>
      <c r="AA693" s="46" t="e">
        <f t="shared" si="14"/>
        <v>#VALUE!</v>
      </c>
      <c r="AB693" s="44"/>
      <c r="AC693" s="44"/>
    </row>
    <row r="694" spans="1:29" ht="15.75" hidden="1" customHeight="1">
      <c r="A694" s="47" t="s">
        <v>2809</v>
      </c>
      <c r="B694" s="47" t="s">
        <v>440</v>
      </c>
      <c r="C694" s="60" t="s">
        <v>318</v>
      </c>
      <c r="D694" s="49" t="s">
        <v>53</v>
      </c>
      <c r="E694" s="49">
        <v>18</v>
      </c>
      <c r="F694" s="50">
        <v>2052</v>
      </c>
      <c r="G694" s="51" t="s">
        <v>54</v>
      </c>
      <c r="H694" s="52">
        <v>46174</v>
      </c>
      <c r="I694" s="53" t="s">
        <v>55</v>
      </c>
      <c r="J694" s="53" t="s">
        <v>56</v>
      </c>
      <c r="K694" s="53" t="s">
        <v>164</v>
      </c>
      <c r="L694" s="53" t="s">
        <v>58</v>
      </c>
      <c r="M694" s="54" t="s">
        <v>2534</v>
      </c>
      <c r="N694" s="56" t="s">
        <v>21</v>
      </c>
      <c r="O694" s="56" t="s">
        <v>60</v>
      </c>
      <c r="P694" s="56"/>
      <c r="Q694" s="56"/>
      <c r="R694" s="57"/>
      <c r="S694" s="57" t="s">
        <v>319</v>
      </c>
      <c r="T694" s="56"/>
      <c r="U694" s="56"/>
      <c r="V694" s="57" t="str">
        <f t="array" ref="V694">IFERROR(INDEX(#REF!,MATCH($Q694,#REF!,0)),"")</f>
        <v/>
      </c>
      <c r="W694" s="57" t="str">
        <f t="array" ref="W694">IFERROR(INDEX(#REF!,MATCH($Q694,#REF!,0)),"")</f>
        <v/>
      </c>
      <c r="X694" s="58" t="str">
        <f t="array" ref="X694">IFERROR(INDEX(#REF!,MATCH($Q694,#REF!,0)),"")</f>
        <v/>
      </c>
      <c r="Y694" s="58" t="str">
        <f t="array" ref="Y694">IFERROR(INDEX(#REF!,MATCH($Q694,#REF!,0)),"")</f>
        <v/>
      </c>
      <c r="Z694" s="58" t="str">
        <f t="array" ref="Z694">IFERROR(INDEX(#REF!,MATCH($Q694,#REF!,0)),"")</f>
        <v/>
      </c>
      <c r="AA694" s="58" t="e">
        <f t="shared" si="14"/>
        <v>#VALUE!</v>
      </c>
      <c r="AB694" s="56"/>
      <c r="AC694" s="56"/>
    </row>
    <row r="695" spans="1:29" ht="15.75" hidden="1" customHeight="1">
      <c r="A695" s="35" t="s">
        <v>2810</v>
      </c>
      <c r="B695" s="35" t="s">
        <v>172</v>
      </c>
      <c r="C695" s="36" t="s">
        <v>318</v>
      </c>
      <c r="D695" s="37" t="s">
        <v>53</v>
      </c>
      <c r="E695" s="37">
        <v>18</v>
      </c>
      <c r="F695" s="38">
        <v>2052</v>
      </c>
      <c r="G695" s="39" t="s">
        <v>54</v>
      </c>
      <c r="H695" s="40">
        <v>46174</v>
      </c>
      <c r="I695" s="41" t="s">
        <v>55</v>
      </c>
      <c r="J695" s="41" t="s">
        <v>56</v>
      </c>
      <c r="K695" s="41" t="s">
        <v>164</v>
      </c>
      <c r="L695" s="41" t="s">
        <v>58</v>
      </c>
      <c r="M695" s="42" t="s">
        <v>2534</v>
      </c>
      <c r="N695" s="44" t="s">
        <v>21</v>
      </c>
      <c r="O695" s="44" t="s">
        <v>60</v>
      </c>
      <c r="P695" s="44"/>
      <c r="Q695" s="44"/>
      <c r="R695" s="45"/>
      <c r="S695" s="45" t="s">
        <v>319</v>
      </c>
      <c r="T695" s="44"/>
      <c r="U695" s="44"/>
      <c r="V695" s="45" t="str">
        <f t="array" ref="V695">IFERROR(INDEX(#REF!,MATCH($Q695,#REF!,0)),"")</f>
        <v/>
      </c>
      <c r="W695" s="45" t="str">
        <f t="array" ref="W695">IFERROR(INDEX(#REF!,MATCH($Q695,#REF!,0)),"")</f>
        <v/>
      </c>
      <c r="X695" s="46" t="str">
        <f t="array" ref="X695">IFERROR(INDEX(#REF!,MATCH($Q695,#REF!,0)),"")</f>
        <v/>
      </c>
      <c r="Y695" s="46" t="str">
        <f t="array" ref="Y695">IFERROR(INDEX(#REF!,MATCH($Q695,#REF!,0)),"")</f>
        <v/>
      </c>
      <c r="Z695" s="46" t="str">
        <f t="array" ref="Z695">IFERROR(INDEX(#REF!,MATCH($Q695,#REF!,0)),"")</f>
        <v/>
      </c>
      <c r="AA695" s="46" t="e">
        <f t="shared" si="14"/>
        <v>#VALUE!</v>
      </c>
      <c r="AB695" s="44"/>
      <c r="AC695" s="44"/>
    </row>
    <row r="696" spans="1:29" ht="15.75" hidden="1" customHeight="1">
      <c r="A696" s="47" t="s">
        <v>713</v>
      </c>
      <c r="B696" s="47" t="s">
        <v>1049</v>
      </c>
      <c r="C696" s="60" t="s">
        <v>1972</v>
      </c>
      <c r="D696" s="49" t="s">
        <v>53</v>
      </c>
      <c r="E696" s="49">
        <v>130</v>
      </c>
      <c r="F696" s="50">
        <v>2047.5</v>
      </c>
      <c r="G696" s="51" t="s">
        <v>54</v>
      </c>
      <c r="H696" s="52">
        <v>46174</v>
      </c>
      <c r="I696" s="53" t="s">
        <v>55</v>
      </c>
      <c r="J696" s="53" t="s">
        <v>56</v>
      </c>
      <c r="K696" s="53" t="s">
        <v>164</v>
      </c>
      <c r="L696" s="53" t="s">
        <v>58</v>
      </c>
      <c r="M696" s="54" t="s">
        <v>148</v>
      </c>
      <c r="N696" s="56" t="s">
        <v>951</v>
      </c>
      <c r="O696" s="56" t="s">
        <v>60</v>
      </c>
      <c r="P696" s="56"/>
      <c r="Q696" s="56"/>
      <c r="R696" s="57" t="s">
        <v>158</v>
      </c>
      <c r="S696" s="57" t="s">
        <v>515</v>
      </c>
      <c r="T696" s="56"/>
      <c r="U696" s="56"/>
      <c r="V696" s="57" t="str">
        <f t="array" ref="V696">IFERROR(INDEX(#REF!,MATCH($Q696,#REF!,0)),"")</f>
        <v/>
      </c>
      <c r="W696" s="57" t="str">
        <f t="array" ref="W696">IFERROR(INDEX(#REF!,MATCH($Q696,#REF!,0)),"")</f>
        <v/>
      </c>
      <c r="X696" s="58" t="str">
        <f t="array" ref="X696">IFERROR(INDEX(#REF!,MATCH($Q696,#REF!,0)),"")</f>
        <v/>
      </c>
      <c r="Y696" s="58" t="str">
        <f t="array" ref="Y696">IFERROR(INDEX(#REF!,MATCH($Q696,#REF!,0)),"")</f>
        <v/>
      </c>
      <c r="Z696" s="58" t="str">
        <f t="array" ref="Z696">IFERROR(INDEX(#REF!,MATCH($Q696,#REF!,0)),"")</f>
        <v/>
      </c>
      <c r="AA696" s="58" t="e">
        <f t="shared" si="14"/>
        <v>#VALUE!</v>
      </c>
      <c r="AB696" s="56"/>
      <c r="AC696" s="56"/>
    </row>
    <row r="697" spans="1:29" ht="15.75" hidden="1" customHeight="1">
      <c r="A697" s="35" t="s">
        <v>715</v>
      </c>
      <c r="B697" s="35" t="s">
        <v>1049</v>
      </c>
      <c r="C697" s="36" t="s">
        <v>1974</v>
      </c>
      <c r="D697" s="37" t="s">
        <v>53</v>
      </c>
      <c r="E697" s="37">
        <v>130</v>
      </c>
      <c r="F697" s="38">
        <v>2047.5</v>
      </c>
      <c r="G697" s="39" t="s">
        <v>54</v>
      </c>
      <c r="H697" s="40">
        <v>46174</v>
      </c>
      <c r="I697" s="41" t="s">
        <v>55</v>
      </c>
      <c r="J697" s="41" t="s">
        <v>56</v>
      </c>
      <c r="K697" s="41" t="s">
        <v>164</v>
      </c>
      <c r="L697" s="41" t="s">
        <v>58</v>
      </c>
      <c r="M697" s="42" t="s">
        <v>148</v>
      </c>
      <c r="N697" s="44" t="s">
        <v>951</v>
      </c>
      <c r="O697" s="44" t="s">
        <v>60</v>
      </c>
      <c r="P697" s="44"/>
      <c r="Q697" s="44"/>
      <c r="R697" s="45" t="s">
        <v>158</v>
      </c>
      <c r="S697" s="45" t="s">
        <v>515</v>
      </c>
      <c r="T697" s="44"/>
      <c r="U697" s="44"/>
      <c r="V697" s="45" t="str">
        <f t="array" ref="V697">IFERROR(INDEX(#REF!,MATCH($Q697,#REF!,0)),"")</f>
        <v/>
      </c>
      <c r="W697" s="45" t="str">
        <f t="array" ref="W697">IFERROR(INDEX(#REF!,MATCH($Q697,#REF!,0)),"")</f>
        <v/>
      </c>
      <c r="X697" s="46" t="str">
        <f t="array" ref="X697">IFERROR(INDEX(#REF!,MATCH($Q697,#REF!,0)),"")</f>
        <v/>
      </c>
      <c r="Y697" s="46" t="str">
        <f t="array" ref="Y697">IFERROR(INDEX(#REF!,MATCH($Q697,#REF!,0)),"")</f>
        <v/>
      </c>
      <c r="Z697" s="46" t="str">
        <f t="array" ref="Z697">IFERROR(INDEX(#REF!,MATCH($Q697,#REF!,0)),"")</f>
        <v/>
      </c>
      <c r="AA697" s="46" t="e">
        <f t="shared" si="14"/>
        <v>#VALUE!</v>
      </c>
      <c r="AB697" s="44"/>
      <c r="AC697" s="44"/>
    </row>
    <row r="698" spans="1:29" ht="15.75" hidden="1" customHeight="1">
      <c r="A698" s="47" t="s">
        <v>114</v>
      </c>
      <c r="B698" s="47" t="s">
        <v>317</v>
      </c>
      <c r="C698" s="60" t="s">
        <v>327</v>
      </c>
      <c r="D698" s="49" t="s">
        <v>53</v>
      </c>
      <c r="E698" s="49">
        <v>12</v>
      </c>
      <c r="F698" s="50">
        <v>2040</v>
      </c>
      <c r="G698" s="51" t="s">
        <v>54</v>
      </c>
      <c r="H698" s="52">
        <v>46174</v>
      </c>
      <c r="I698" s="53" t="s">
        <v>55</v>
      </c>
      <c r="J698" s="53" t="s">
        <v>56</v>
      </c>
      <c r="K698" s="53" t="s">
        <v>164</v>
      </c>
      <c r="L698" s="53" t="s">
        <v>58</v>
      </c>
      <c r="M698" s="54" t="s">
        <v>148</v>
      </c>
      <c r="N698" s="56" t="s">
        <v>21</v>
      </c>
      <c r="O698" s="56" t="s">
        <v>60</v>
      </c>
      <c r="P698" s="56"/>
      <c r="Q698" s="56"/>
      <c r="R698" s="57"/>
      <c r="S698" s="57" t="s">
        <v>328</v>
      </c>
      <c r="T698" s="56"/>
      <c r="U698" s="56"/>
      <c r="V698" s="57" t="str">
        <f t="array" ref="V698">IFERROR(INDEX(#REF!,MATCH($Q698,#REF!,0)),"")</f>
        <v/>
      </c>
      <c r="W698" s="57" t="str">
        <f t="array" ref="W698">IFERROR(INDEX(#REF!,MATCH($Q698,#REF!,0)),"")</f>
        <v/>
      </c>
      <c r="X698" s="58" t="str">
        <f t="array" ref="X698">IFERROR(INDEX(#REF!,MATCH($Q698,#REF!,0)),"")</f>
        <v/>
      </c>
      <c r="Y698" s="58" t="str">
        <f t="array" ref="Y698">IFERROR(INDEX(#REF!,MATCH($Q698,#REF!,0)),"")</f>
        <v/>
      </c>
      <c r="Z698" s="58" t="str">
        <f t="array" ref="Z698">IFERROR(INDEX(#REF!,MATCH($Q698,#REF!,0)),"")</f>
        <v/>
      </c>
      <c r="AA698" s="58" t="e">
        <f t="shared" si="14"/>
        <v>#VALUE!</v>
      </c>
      <c r="AB698" s="56"/>
      <c r="AC698" s="56"/>
    </row>
    <row r="699" spans="1:29" ht="15.75" hidden="1" customHeight="1">
      <c r="A699" s="35" t="s">
        <v>419</v>
      </c>
      <c r="B699" s="35" t="s">
        <v>775</v>
      </c>
      <c r="C699" s="36" t="s">
        <v>776</v>
      </c>
      <c r="D699" s="37" t="s">
        <v>53</v>
      </c>
      <c r="E699" s="37">
        <v>2</v>
      </c>
      <c r="F699" s="38">
        <v>2000</v>
      </c>
      <c r="G699" s="39" t="s">
        <v>54</v>
      </c>
      <c r="H699" s="40">
        <v>46174</v>
      </c>
      <c r="I699" s="41" t="s">
        <v>55</v>
      </c>
      <c r="J699" s="41" t="s">
        <v>56</v>
      </c>
      <c r="K699" s="41" t="s">
        <v>164</v>
      </c>
      <c r="L699" s="41" t="s">
        <v>58</v>
      </c>
      <c r="M699" s="42" t="s">
        <v>148</v>
      </c>
      <c r="N699" s="44" t="s">
        <v>21</v>
      </c>
      <c r="O699" s="44" t="s">
        <v>60</v>
      </c>
      <c r="P699" s="44"/>
      <c r="Q699" s="44"/>
      <c r="R699" s="45" t="s">
        <v>512</v>
      </c>
      <c r="S699" s="45" t="s">
        <v>181</v>
      </c>
      <c r="T699" s="44"/>
      <c r="U699" s="44"/>
      <c r="V699" s="45" t="str">
        <f t="array" ref="V699">IFERROR(INDEX(#REF!,MATCH($Q699,#REF!,0)),"")</f>
        <v/>
      </c>
      <c r="W699" s="45" t="str">
        <f t="array" ref="W699">IFERROR(INDEX(#REF!,MATCH($Q699,#REF!,0)),"")</f>
        <v/>
      </c>
      <c r="X699" s="46" t="str">
        <f t="array" ref="X699">IFERROR(INDEX(#REF!,MATCH($Q699,#REF!,0)),"")</f>
        <v/>
      </c>
      <c r="Y699" s="46" t="str">
        <f t="array" ref="Y699">IFERROR(INDEX(#REF!,MATCH($Q699,#REF!,0)),"")</f>
        <v/>
      </c>
      <c r="Z699" s="46" t="str">
        <f t="array" ref="Z699">IFERROR(INDEX(#REF!,MATCH($Q699,#REF!,0)),"")</f>
        <v/>
      </c>
      <c r="AA699" s="46" t="e">
        <f t="shared" si="14"/>
        <v>#VALUE!</v>
      </c>
      <c r="AB699" s="44"/>
      <c r="AC699" s="44"/>
    </row>
    <row r="700" spans="1:29" ht="15.75" hidden="1" customHeight="1">
      <c r="A700" s="47" t="s">
        <v>803</v>
      </c>
      <c r="B700" s="47" t="s">
        <v>233</v>
      </c>
      <c r="C700" s="60" t="s">
        <v>311</v>
      </c>
      <c r="D700" s="49" t="s">
        <v>53</v>
      </c>
      <c r="E700" s="49">
        <v>1</v>
      </c>
      <c r="F700" s="50">
        <v>2000</v>
      </c>
      <c r="G700" s="51" t="s">
        <v>54</v>
      </c>
      <c r="H700" s="52">
        <v>46174</v>
      </c>
      <c r="I700" s="53" t="s">
        <v>55</v>
      </c>
      <c r="J700" s="53" t="s">
        <v>56</v>
      </c>
      <c r="K700" s="53" t="s">
        <v>164</v>
      </c>
      <c r="L700" s="53" t="s">
        <v>58</v>
      </c>
      <c r="M700" s="54" t="s">
        <v>2534</v>
      </c>
      <c r="N700" s="56" t="s">
        <v>21</v>
      </c>
      <c r="O700" s="56" t="s">
        <v>60</v>
      </c>
      <c r="P700" s="56"/>
      <c r="Q700" s="56"/>
      <c r="R700" s="57" t="str">
        <f t="array" ref="R700">IFERROR(INDEX('BANCO DE DADOS'!$C$3:$C1631,MATCH(C700,'BANCO DE DADOS'!$B$3:$B1631,0),0),"")</f>
        <v>CEIB</v>
      </c>
      <c r="S700" s="57" t="s">
        <v>312</v>
      </c>
      <c r="T700" s="56"/>
      <c r="U700" s="56"/>
      <c r="V700" s="57" t="str">
        <f t="array" ref="V700">IFERROR(INDEX(#REF!,MATCH($Q700,#REF!,0)),"")</f>
        <v/>
      </c>
      <c r="W700" s="57" t="str">
        <f t="array" ref="W700">IFERROR(INDEX(#REF!,MATCH($Q700,#REF!,0)),"")</f>
        <v/>
      </c>
      <c r="X700" s="58" t="str">
        <f t="array" ref="X700">IFERROR(INDEX(#REF!,MATCH($Q700,#REF!,0)),"")</f>
        <v/>
      </c>
      <c r="Y700" s="58" t="str">
        <f t="array" ref="Y700">IFERROR(INDEX(#REF!,MATCH($Q700,#REF!,0)),"")</f>
        <v/>
      </c>
      <c r="Z700" s="58" t="str">
        <f t="array" ref="Z700">IFERROR(INDEX(#REF!,MATCH($Q700,#REF!,0)),"")</f>
        <v/>
      </c>
      <c r="AA700" s="58" t="e">
        <f t="shared" si="14"/>
        <v>#VALUE!</v>
      </c>
      <c r="AB700" s="56"/>
      <c r="AC700" s="56"/>
    </row>
    <row r="701" spans="1:29" ht="15.75" hidden="1" customHeight="1">
      <c r="A701" s="35"/>
      <c r="B701" s="35" t="s">
        <v>2693</v>
      </c>
      <c r="C701" s="36"/>
      <c r="D701" s="37"/>
      <c r="E701" s="37"/>
      <c r="F701" s="38">
        <v>187605.6</v>
      </c>
      <c r="G701" s="39"/>
      <c r="H701" s="40"/>
      <c r="I701" s="41"/>
      <c r="J701" s="41"/>
      <c r="K701" s="41"/>
      <c r="L701" s="41"/>
      <c r="M701" s="42"/>
      <c r="N701" s="44" t="s">
        <v>884</v>
      </c>
      <c r="O701" s="44" t="s">
        <v>60</v>
      </c>
      <c r="P701" s="44"/>
      <c r="Q701" s="44"/>
      <c r="R701" s="45"/>
      <c r="S701" s="45" t="s">
        <v>410</v>
      </c>
      <c r="T701" s="44"/>
      <c r="U701" s="44"/>
      <c r="V701" s="45" t="str">
        <f t="array" ref="V701">IFERROR(INDEX(#REF!,MATCH($Q701,#REF!,0)),"")</f>
        <v/>
      </c>
      <c r="W701" s="45" t="str">
        <f t="array" ref="W701">IFERROR(INDEX(#REF!,MATCH($Q701,#REF!,0)),"")</f>
        <v/>
      </c>
      <c r="X701" s="46" t="str">
        <f t="array" ref="X701">IFERROR(INDEX(#REF!,MATCH($Q701,#REF!,0)),"")</f>
        <v/>
      </c>
      <c r="Y701" s="46" t="str">
        <f t="array" ref="Y701">IFERROR(INDEX(#REF!,MATCH($Q701,#REF!,0)),"")</f>
        <v/>
      </c>
      <c r="Z701" s="46" t="str">
        <f t="array" ref="Z701">IFERROR(INDEX(#REF!,MATCH($Q701,#REF!,0)),"")</f>
        <v/>
      </c>
      <c r="AA701" s="46" t="e">
        <f t="shared" si="14"/>
        <v>#VALUE!</v>
      </c>
      <c r="AB701" s="44"/>
      <c r="AC701" s="44"/>
    </row>
    <row r="702" spans="1:29" ht="15.75" customHeight="1">
      <c r="A702" s="47"/>
      <c r="B702" s="47" t="s">
        <v>2693</v>
      </c>
      <c r="C702" s="60"/>
      <c r="D702" s="49"/>
      <c r="E702" s="49"/>
      <c r="F702" s="50">
        <v>130000</v>
      </c>
      <c r="G702" s="51"/>
      <c r="H702" s="52"/>
      <c r="I702" s="53"/>
      <c r="J702" s="53"/>
      <c r="K702" s="53"/>
      <c r="L702" s="53"/>
      <c r="M702" s="54"/>
      <c r="N702" s="56" t="s">
        <v>951</v>
      </c>
      <c r="O702" s="56"/>
      <c r="P702" s="56"/>
      <c r="Q702" s="56"/>
      <c r="R702" s="57"/>
      <c r="S702" s="57" t="s">
        <v>1419</v>
      </c>
      <c r="T702" s="56"/>
      <c r="U702" s="56"/>
      <c r="V702" s="57" t="str">
        <f t="array" ref="V702">IFERROR(INDEX(#REF!,MATCH($Q702,#REF!,0)),"")</f>
        <v/>
      </c>
      <c r="W702" s="57" t="str">
        <f t="array" ref="W702">IFERROR(INDEX(#REF!,MATCH($Q702,#REF!,0)),"")</f>
        <v/>
      </c>
      <c r="X702" s="58" t="str">
        <f t="array" ref="X702">IFERROR(INDEX(#REF!,MATCH($Q702,#REF!,0)),"")</f>
        <v/>
      </c>
      <c r="Y702" s="58" t="str">
        <f t="array" ref="Y702">IFERROR(INDEX(#REF!,MATCH($Q702,#REF!,0)),"")</f>
        <v/>
      </c>
      <c r="Z702" s="58" t="str">
        <f t="array" ref="Z702">IFERROR(INDEX(#REF!,MATCH($Q702,#REF!,0)),"")</f>
        <v/>
      </c>
      <c r="AA702" s="58" t="e">
        <f t="shared" si="14"/>
        <v>#VALUE!</v>
      </c>
      <c r="AB702" s="56"/>
      <c r="AC702" s="56"/>
    </row>
    <row r="703" spans="1:29" ht="15.75" hidden="1" customHeight="1">
      <c r="A703" s="35" t="s">
        <v>230</v>
      </c>
      <c r="B703" s="35" t="s">
        <v>245</v>
      </c>
      <c r="C703" s="36" t="s">
        <v>445</v>
      </c>
      <c r="D703" s="37" t="s">
        <v>53</v>
      </c>
      <c r="E703" s="37">
        <v>1</v>
      </c>
      <c r="F703" s="38">
        <v>2000</v>
      </c>
      <c r="G703" s="39" t="s">
        <v>54</v>
      </c>
      <c r="H703" s="40">
        <v>46174</v>
      </c>
      <c r="I703" s="41" t="s">
        <v>55</v>
      </c>
      <c r="J703" s="41" t="s">
        <v>56</v>
      </c>
      <c r="K703" s="41" t="s">
        <v>164</v>
      </c>
      <c r="L703" s="41" t="s">
        <v>58</v>
      </c>
      <c r="M703" s="42" t="s">
        <v>2534</v>
      </c>
      <c r="N703" s="44" t="s">
        <v>21</v>
      </c>
      <c r="O703" s="44" t="s">
        <v>60</v>
      </c>
      <c r="P703" s="44"/>
      <c r="Q703" s="44"/>
      <c r="R703" s="45"/>
      <c r="S703" s="45" t="s">
        <v>446</v>
      </c>
      <c r="T703" s="44"/>
      <c r="U703" s="44"/>
      <c r="V703" s="45" t="str">
        <f t="array" ref="V703">IFERROR(INDEX(#REF!,MATCH($Q703,#REF!,0)),"")</f>
        <v/>
      </c>
      <c r="W703" s="45" t="str">
        <f t="array" ref="W703">IFERROR(INDEX(#REF!,MATCH($Q703,#REF!,0)),"")</f>
        <v/>
      </c>
      <c r="X703" s="46" t="str">
        <f t="array" ref="X703">IFERROR(INDEX(#REF!,MATCH($Q703,#REF!,0)),"")</f>
        <v/>
      </c>
      <c r="Y703" s="46" t="str">
        <f t="array" ref="Y703">IFERROR(INDEX(#REF!,MATCH($Q703,#REF!,0)),"")</f>
        <v/>
      </c>
      <c r="Z703" s="46" t="str">
        <f t="array" ref="Z703">IFERROR(INDEX(#REF!,MATCH($Q703,#REF!,0)),"")</f>
        <v/>
      </c>
      <c r="AA703" s="46" t="e">
        <f t="shared" si="14"/>
        <v>#VALUE!</v>
      </c>
      <c r="AB703" s="44"/>
      <c r="AC703" s="44"/>
    </row>
    <row r="704" spans="1:29" ht="15.75" hidden="1" customHeight="1">
      <c r="A704" s="184"/>
      <c r="B704" s="184" t="s">
        <v>1560</v>
      </c>
      <c r="C704" s="185" t="s">
        <v>2811</v>
      </c>
      <c r="D704" s="186" t="s">
        <v>53</v>
      </c>
      <c r="E704" s="186">
        <v>1</v>
      </c>
      <c r="F704" s="187">
        <v>1200000</v>
      </c>
      <c r="G704" s="188" t="s">
        <v>54</v>
      </c>
      <c r="H704" s="189">
        <v>46266</v>
      </c>
      <c r="I704" s="190" t="s">
        <v>101</v>
      </c>
      <c r="J704" s="190" t="s">
        <v>56</v>
      </c>
      <c r="K704" s="190" t="s">
        <v>864</v>
      </c>
      <c r="L704" s="190" t="s">
        <v>84</v>
      </c>
      <c r="M704" s="191" t="s">
        <v>2451</v>
      </c>
      <c r="N704" s="192" t="s">
        <v>951</v>
      </c>
      <c r="O704" s="56" t="s">
        <v>2452</v>
      </c>
      <c r="P704" s="56"/>
      <c r="Q704" s="56"/>
      <c r="R704" s="57" t="str">
        <f t="array" ref="R704">IFERROR(INDEX('BANCO DE DADOS'!$C$3:$C1631,MATCH(C704,'BANCO DE DADOS'!$B$3:$B1631,0),0),"")</f>
        <v>GEA - OBRAS</v>
      </c>
      <c r="S704" s="57" t="str">
        <f t="array" ref="S704">IFERROR(INDEX('BANCO DE DADOS'!$D$3:$D1631,MATCH(C704,'BANCO DE DADOS'!$B$3:$B1631,0),0),"")</f>
        <v>SERVIÇOS DE MANUTENÇÃO - INFRAESTRUTURA PREDIAL</v>
      </c>
      <c r="T704" s="56"/>
      <c r="U704" s="56"/>
      <c r="V704" s="57" t="str">
        <f t="array" ref="V704">IFERROR(INDEX(#REF!,MATCH($Q704,#REF!,0)),"")</f>
        <v/>
      </c>
      <c r="W704" s="57" t="str">
        <f t="array" ref="W704">IFERROR(INDEX(#REF!,MATCH($Q704,#REF!,0)),"")</f>
        <v/>
      </c>
      <c r="X704" s="58" t="str">
        <f t="array" ref="X704">IFERROR(INDEX(#REF!,MATCH($Q704,#REF!,0)),"")</f>
        <v/>
      </c>
      <c r="Y704" s="58" t="str">
        <f t="array" ref="Y704">IFERROR(INDEX(#REF!,MATCH($Q704,#REF!,0)),"")</f>
        <v/>
      </c>
      <c r="Z704" s="58" t="str">
        <f t="array" ref="Z704">IFERROR(INDEX(#REF!,MATCH($Q704,#REF!,0)),"")</f>
        <v/>
      </c>
      <c r="AA704" s="58" t="e">
        <f t="shared" si="14"/>
        <v>#VALUE!</v>
      </c>
      <c r="AB704" s="56"/>
      <c r="AC704" s="56"/>
    </row>
    <row r="705" spans="1:29" ht="15.75" hidden="1" customHeight="1">
      <c r="A705" s="35" t="s">
        <v>232</v>
      </c>
      <c r="B705" s="35" t="s">
        <v>317</v>
      </c>
      <c r="C705" s="36" t="s">
        <v>448</v>
      </c>
      <c r="D705" s="37" t="s">
        <v>53</v>
      </c>
      <c r="E705" s="37">
        <v>1</v>
      </c>
      <c r="F705" s="38">
        <v>2000</v>
      </c>
      <c r="G705" s="39" t="s">
        <v>54</v>
      </c>
      <c r="H705" s="40">
        <v>46174</v>
      </c>
      <c r="I705" s="41" t="s">
        <v>55</v>
      </c>
      <c r="J705" s="41" t="s">
        <v>56</v>
      </c>
      <c r="K705" s="41" t="s">
        <v>164</v>
      </c>
      <c r="L705" s="41" t="s">
        <v>58</v>
      </c>
      <c r="M705" s="42" t="s">
        <v>2534</v>
      </c>
      <c r="N705" s="44" t="s">
        <v>21</v>
      </c>
      <c r="O705" s="44" t="s">
        <v>60</v>
      </c>
      <c r="P705" s="44"/>
      <c r="Q705" s="44"/>
      <c r="R705" s="45"/>
      <c r="S705" s="45" t="s">
        <v>446</v>
      </c>
      <c r="T705" s="44"/>
      <c r="U705" s="44"/>
      <c r="V705" s="45" t="str">
        <f t="array" ref="V705">IFERROR(INDEX(#REF!,MATCH($Q705,#REF!,0)),"")</f>
        <v/>
      </c>
      <c r="W705" s="45" t="str">
        <f t="array" ref="W705">IFERROR(INDEX(#REF!,MATCH($Q705,#REF!,0)),"")</f>
        <v/>
      </c>
      <c r="X705" s="46" t="str">
        <f t="array" ref="X705">IFERROR(INDEX(#REF!,MATCH($Q705,#REF!,0)),"")</f>
        <v/>
      </c>
      <c r="Y705" s="46" t="str">
        <f t="array" ref="Y705">IFERROR(INDEX(#REF!,MATCH($Q705,#REF!,0)),"")</f>
        <v/>
      </c>
      <c r="Z705" s="46" t="str">
        <f t="array" ref="Z705">IFERROR(INDEX(#REF!,MATCH($Q705,#REF!,0)),"")</f>
        <v/>
      </c>
      <c r="AA705" s="46" t="e">
        <f t="shared" si="14"/>
        <v>#VALUE!</v>
      </c>
      <c r="AB705" s="44"/>
      <c r="AC705" s="44"/>
    </row>
    <row r="706" spans="1:29" ht="15.75" hidden="1" customHeight="1">
      <c r="A706" s="47" t="s">
        <v>236</v>
      </c>
      <c r="B706" s="47" t="s">
        <v>247</v>
      </c>
      <c r="C706" s="60" t="s">
        <v>448</v>
      </c>
      <c r="D706" s="49" t="s">
        <v>53</v>
      </c>
      <c r="E706" s="49">
        <v>1</v>
      </c>
      <c r="F706" s="50">
        <v>2000</v>
      </c>
      <c r="G706" s="51" t="s">
        <v>54</v>
      </c>
      <c r="H706" s="52">
        <v>46174</v>
      </c>
      <c r="I706" s="53" t="s">
        <v>55</v>
      </c>
      <c r="J706" s="53" t="s">
        <v>56</v>
      </c>
      <c r="K706" s="53" t="s">
        <v>164</v>
      </c>
      <c r="L706" s="53" t="s">
        <v>58</v>
      </c>
      <c r="M706" s="54" t="s">
        <v>2534</v>
      </c>
      <c r="N706" s="56" t="s">
        <v>21</v>
      </c>
      <c r="O706" s="56" t="s">
        <v>60</v>
      </c>
      <c r="P706" s="56"/>
      <c r="Q706" s="56"/>
      <c r="R706" s="57"/>
      <c r="S706" s="57" t="s">
        <v>446</v>
      </c>
      <c r="T706" s="56"/>
      <c r="U706" s="56"/>
      <c r="V706" s="57" t="str">
        <f t="array" ref="V706">IFERROR(INDEX(#REF!,MATCH($Q706,#REF!,0)),"")</f>
        <v/>
      </c>
      <c r="W706" s="57" t="str">
        <f t="array" ref="W706">IFERROR(INDEX(#REF!,MATCH($Q706,#REF!,0)),"")</f>
        <v/>
      </c>
      <c r="X706" s="58" t="str">
        <f t="array" ref="X706">IFERROR(INDEX(#REF!,MATCH($Q706,#REF!,0)),"")</f>
        <v/>
      </c>
      <c r="Y706" s="58" t="str">
        <f t="array" ref="Y706">IFERROR(INDEX(#REF!,MATCH($Q706,#REF!,0)),"")</f>
        <v/>
      </c>
      <c r="Z706" s="58" t="str">
        <f t="array" ref="Z706">IFERROR(INDEX(#REF!,MATCH($Q706,#REF!,0)),"")</f>
        <v/>
      </c>
      <c r="AA706" s="58" t="e">
        <f t="shared" si="14"/>
        <v>#VALUE!</v>
      </c>
      <c r="AB706" s="56"/>
      <c r="AC706" s="56"/>
    </row>
    <row r="707" spans="1:29" ht="15.75" customHeight="1">
      <c r="A707" s="35"/>
      <c r="B707" s="35" t="s">
        <v>2693</v>
      </c>
      <c r="C707" s="36"/>
      <c r="D707" s="37"/>
      <c r="E707" s="37"/>
      <c r="F707" s="38">
        <v>28800</v>
      </c>
      <c r="G707" s="39"/>
      <c r="H707" s="40"/>
      <c r="I707" s="41"/>
      <c r="J707" s="41"/>
      <c r="K707" s="41"/>
      <c r="L707" s="41"/>
      <c r="M707" s="42"/>
      <c r="N707" s="44" t="s">
        <v>21</v>
      </c>
      <c r="O707" s="44" t="s">
        <v>2767</v>
      </c>
      <c r="P707" s="44"/>
      <c r="Q707" s="44"/>
      <c r="R707" s="45"/>
      <c r="S707" s="45" t="s">
        <v>235</v>
      </c>
      <c r="T707" s="44"/>
      <c r="U707" s="44"/>
      <c r="V707" s="45" t="str">
        <f t="array" ref="V707">IFERROR(INDEX(#REF!,MATCH($Q707,#REF!,0)),"")</f>
        <v/>
      </c>
      <c r="W707" s="45" t="str">
        <f t="array" ref="W707">IFERROR(INDEX(#REF!,MATCH($Q707,#REF!,0)),"")</f>
        <v/>
      </c>
      <c r="X707" s="46" t="str">
        <f t="array" ref="X707">IFERROR(INDEX(#REF!,MATCH($Q707,#REF!,0)),"")</f>
        <v/>
      </c>
      <c r="Y707" s="46" t="str">
        <f t="array" ref="Y707">IFERROR(INDEX(#REF!,MATCH($Q707,#REF!,0)),"")</f>
        <v/>
      </c>
      <c r="Z707" s="46" t="str">
        <f t="array" ref="Z707">IFERROR(INDEX(#REF!,MATCH($Q707,#REF!,0)),"")</f>
        <v/>
      </c>
      <c r="AA707" s="46" t="e">
        <f t="shared" si="14"/>
        <v>#VALUE!</v>
      </c>
      <c r="AB707" s="44"/>
      <c r="AC707" s="44"/>
    </row>
    <row r="708" spans="1:29" ht="15.75" customHeight="1">
      <c r="A708" s="47"/>
      <c r="B708" s="47" t="s">
        <v>2693</v>
      </c>
      <c r="C708" s="60"/>
      <c r="D708" s="49"/>
      <c r="E708" s="49"/>
      <c r="F708" s="50">
        <v>2000000</v>
      </c>
      <c r="G708" s="51"/>
      <c r="H708" s="52"/>
      <c r="I708" s="53"/>
      <c r="J708" s="53"/>
      <c r="K708" s="53"/>
      <c r="L708" s="53"/>
      <c r="M708" s="54"/>
      <c r="N708" s="56" t="s">
        <v>951</v>
      </c>
      <c r="O708" s="56" t="s">
        <v>2767</v>
      </c>
      <c r="P708" s="56"/>
      <c r="Q708" s="56"/>
      <c r="R708" s="57"/>
      <c r="S708" s="57" t="s">
        <v>1553</v>
      </c>
      <c r="T708" s="60"/>
      <c r="U708" s="56"/>
      <c r="V708" s="57" t="str">
        <f t="array" ref="V708">IFERROR(INDEX(#REF!,MATCH($Q708,#REF!,0)),"")</f>
        <v/>
      </c>
      <c r="W708" s="57" t="str">
        <f t="array" ref="W708">IFERROR(INDEX(#REF!,MATCH($Q708,#REF!,0)),"")</f>
        <v/>
      </c>
      <c r="X708" s="58" t="str">
        <f t="array" ref="X708">IFERROR(INDEX(#REF!,MATCH($Q708,#REF!,0)),"")</f>
        <v/>
      </c>
      <c r="Y708" s="58" t="str">
        <f t="array" ref="Y708">IFERROR(INDEX(#REF!,MATCH($Q708,#REF!,0)),"")</f>
        <v/>
      </c>
      <c r="Z708" s="58" t="str">
        <f t="array" ref="Z708">IFERROR(INDEX(#REF!,MATCH($Q708,#REF!,0)),"")</f>
        <v/>
      </c>
      <c r="AA708" s="58" t="e">
        <f t="shared" si="14"/>
        <v>#VALUE!</v>
      </c>
      <c r="AB708" s="56"/>
      <c r="AC708" s="56"/>
    </row>
    <row r="709" spans="1:29" ht="15.75" hidden="1" customHeight="1">
      <c r="A709" s="167"/>
      <c r="B709" s="167" t="s">
        <v>51</v>
      </c>
      <c r="C709" s="168" t="s">
        <v>2461</v>
      </c>
      <c r="D709" s="176" t="s">
        <v>583</v>
      </c>
      <c r="E709" s="176">
        <v>60</v>
      </c>
      <c r="F709" s="177">
        <v>1200000</v>
      </c>
      <c r="G709" s="178" t="s">
        <v>54</v>
      </c>
      <c r="H709" s="179">
        <v>46266</v>
      </c>
      <c r="I709" s="180" t="s">
        <v>101</v>
      </c>
      <c r="J709" s="180" t="s">
        <v>56</v>
      </c>
      <c r="K709" s="180" t="s">
        <v>858</v>
      </c>
      <c r="L709" s="180" t="s">
        <v>84</v>
      </c>
      <c r="M709" s="181" t="s">
        <v>2451</v>
      </c>
      <c r="N709" s="175" t="s">
        <v>951</v>
      </c>
      <c r="O709" s="44" t="s">
        <v>2452</v>
      </c>
      <c r="P709" s="44"/>
      <c r="Q709" s="44"/>
      <c r="R709" s="45" t="str">
        <f t="array" ref="R709">IFERROR(INDEX('BANCO DE DADOS'!$C$3:$C1631,MATCH(C709,'BANCO DE DADOS'!$B$3:$B1631,0),0),"")</f>
        <v>DOP - EPI SALVAMENTO TERRESTRE</v>
      </c>
      <c r="S709" s="45" t="str">
        <f t="array" ref="S709">IFERROR(INDEX('BANCO DE DADOS'!$D$3:$D1631,MATCH(C709,'BANCO DE DADOS'!$B$3:$B1631,0),0),"")</f>
        <v>COMPRA DE EQUIPAMENTOS DE PROTEÇÃO RESPIRATÓRIA</v>
      </c>
      <c r="T709" s="44"/>
      <c r="U709" s="44"/>
      <c r="V709" s="45" t="str">
        <f t="array" ref="V709">IFERROR(INDEX(#REF!,MATCH($Q709,#REF!,0)),"")</f>
        <v/>
      </c>
      <c r="W709" s="45" t="str">
        <f t="array" ref="W709">IFERROR(INDEX(#REF!,MATCH($Q709,#REF!,0)),"")</f>
        <v/>
      </c>
      <c r="X709" s="46" t="str">
        <f t="array" ref="X709">IFERROR(INDEX(#REF!,MATCH($Q709,#REF!,0)),"")</f>
        <v/>
      </c>
      <c r="Y709" s="46" t="str">
        <f t="array" ref="Y709">IFERROR(INDEX(#REF!,MATCH($Q709,#REF!,0)),"")</f>
        <v/>
      </c>
      <c r="Z709" s="46" t="str">
        <f t="array" ref="Z709">IFERROR(INDEX(#REF!,MATCH($Q709,#REF!,0)),"")</f>
        <v/>
      </c>
      <c r="AA709" s="46" t="e">
        <f t="shared" si="14"/>
        <v>#VALUE!</v>
      </c>
      <c r="AB709" s="44"/>
      <c r="AC709" s="44"/>
    </row>
    <row r="710" spans="1:29" ht="15.75" hidden="1" customHeight="1">
      <c r="A710" s="47" t="s">
        <v>240</v>
      </c>
      <c r="B710" s="47" t="s">
        <v>172</v>
      </c>
      <c r="C710" s="60" t="s">
        <v>448</v>
      </c>
      <c r="D710" s="49" t="s">
        <v>53</v>
      </c>
      <c r="E710" s="49">
        <v>1</v>
      </c>
      <c r="F710" s="50">
        <v>2000</v>
      </c>
      <c r="G710" s="51" t="s">
        <v>54</v>
      </c>
      <c r="H710" s="52">
        <v>46174</v>
      </c>
      <c r="I710" s="53" t="s">
        <v>55</v>
      </c>
      <c r="J710" s="53" t="s">
        <v>56</v>
      </c>
      <c r="K710" s="53" t="s">
        <v>164</v>
      </c>
      <c r="L710" s="53" t="s">
        <v>58</v>
      </c>
      <c r="M710" s="54" t="s">
        <v>2534</v>
      </c>
      <c r="N710" s="56" t="s">
        <v>21</v>
      </c>
      <c r="O710" s="56" t="s">
        <v>60</v>
      </c>
      <c r="P710" s="56"/>
      <c r="Q710" s="56"/>
      <c r="R710" s="57"/>
      <c r="S710" s="57" t="s">
        <v>446</v>
      </c>
      <c r="T710" s="56"/>
      <c r="U710" s="56"/>
      <c r="V710" s="57" t="str">
        <f t="array" ref="V710">IFERROR(INDEX(#REF!,MATCH($Q710,#REF!,0)),"")</f>
        <v/>
      </c>
      <c r="W710" s="57" t="str">
        <f t="array" ref="W710">IFERROR(INDEX(#REF!,MATCH($Q710,#REF!,0)),"")</f>
        <v/>
      </c>
      <c r="X710" s="58" t="str">
        <f t="array" ref="X710">IFERROR(INDEX(#REF!,MATCH($Q710,#REF!,0)),"")</f>
        <v/>
      </c>
      <c r="Y710" s="58" t="str">
        <f t="array" ref="Y710">IFERROR(INDEX(#REF!,MATCH($Q710,#REF!,0)),"")</f>
        <v/>
      </c>
      <c r="Z710" s="58" t="str">
        <f t="array" ref="Z710">IFERROR(INDEX(#REF!,MATCH($Q710,#REF!,0)),"")</f>
        <v/>
      </c>
      <c r="AA710" s="58" t="e">
        <f t="shared" si="14"/>
        <v>#VALUE!</v>
      </c>
      <c r="AB710" s="56"/>
      <c r="AC710" s="56"/>
    </row>
    <row r="711" spans="1:29" ht="15.75" hidden="1" customHeight="1">
      <c r="A711" s="35"/>
      <c r="B711" s="35" t="s">
        <v>2693</v>
      </c>
      <c r="C711" s="36"/>
      <c r="D711" s="37"/>
      <c r="E711" s="37"/>
      <c r="F711" s="38">
        <v>30000</v>
      </c>
      <c r="G711" s="39"/>
      <c r="H711" s="40"/>
      <c r="I711" s="41"/>
      <c r="J711" s="41"/>
      <c r="K711" s="41"/>
      <c r="L711" s="41"/>
      <c r="M711" s="42"/>
      <c r="N711" s="44" t="s">
        <v>884</v>
      </c>
      <c r="O711" s="44" t="s">
        <v>60</v>
      </c>
      <c r="P711" s="44"/>
      <c r="Q711" s="44"/>
      <c r="R711" s="45"/>
      <c r="S711" s="45" t="s">
        <v>1422</v>
      </c>
      <c r="T711" s="44"/>
      <c r="U711" s="44"/>
      <c r="V711" s="45" t="str">
        <f t="array" ref="V711">IFERROR(INDEX(#REF!,MATCH($Q711,#REF!,0)),"")</f>
        <v/>
      </c>
      <c r="W711" s="45" t="str">
        <f t="array" ref="W711">IFERROR(INDEX(#REF!,MATCH($Q711,#REF!,0)),"")</f>
        <v/>
      </c>
      <c r="X711" s="46" t="str">
        <f t="array" ref="X711">IFERROR(INDEX(#REF!,MATCH($Q711,#REF!,0)),"")</f>
        <v/>
      </c>
      <c r="Y711" s="46" t="str">
        <f t="array" ref="Y711">IFERROR(INDEX(#REF!,MATCH($Q711,#REF!,0)),"")</f>
        <v/>
      </c>
      <c r="Z711" s="46" t="str">
        <f t="array" ref="Z711">IFERROR(INDEX(#REF!,MATCH($Q711,#REF!,0)),"")</f>
        <v/>
      </c>
      <c r="AA711" s="46" t="e">
        <f t="shared" si="14"/>
        <v>#VALUE!</v>
      </c>
      <c r="AB711" s="44"/>
      <c r="AC711" s="44"/>
    </row>
    <row r="712" spans="1:29" ht="15.75" customHeight="1">
      <c r="A712" s="47"/>
      <c r="B712" s="47" t="s">
        <v>2693</v>
      </c>
      <c r="C712" s="60"/>
      <c r="D712" s="49"/>
      <c r="E712" s="49"/>
      <c r="F712" s="50">
        <v>38880</v>
      </c>
      <c r="G712" s="51"/>
      <c r="H712" s="52"/>
      <c r="I712" s="53"/>
      <c r="J712" s="53"/>
      <c r="K712" s="53"/>
      <c r="L712" s="53"/>
      <c r="M712" s="54"/>
      <c r="N712" s="56" t="s">
        <v>951</v>
      </c>
      <c r="O712" s="56"/>
      <c r="P712" s="56"/>
      <c r="Q712" s="56"/>
      <c r="R712" s="57"/>
      <c r="S712" s="57" t="s">
        <v>1411</v>
      </c>
      <c r="T712" s="56"/>
      <c r="U712" s="56"/>
      <c r="V712" s="57" t="str">
        <f t="array" ref="V712">IFERROR(INDEX(#REF!,MATCH($Q712,#REF!,0)),"")</f>
        <v/>
      </c>
      <c r="W712" s="57" t="str">
        <f t="array" ref="W712">IFERROR(INDEX(#REF!,MATCH($Q712,#REF!,0)),"")</f>
        <v/>
      </c>
      <c r="X712" s="58" t="str">
        <f t="array" ref="X712">IFERROR(INDEX(#REF!,MATCH($Q712,#REF!,0)),"")</f>
        <v/>
      </c>
      <c r="Y712" s="58" t="str">
        <f t="array" ref="Y712">IFERROR(INDEX(#REF!,MATCH($Q712,#REF!,0)),"")</f>
        <v/>
      </c>
      <c r="Z712" s="58" t="str">
        <f t="array" ref="Z712">IFERROR(INDEX(#REF!,MATCH($Q712,#REF!,0)),"")</f>
        <v/>
      </c>
      <c r="AA712" s="58" t="e">
        <f t="shared" si="14"/>
        <v>#VALUE!</v>
      </c>
      <c r="AB712" s="56"/>
      <c r="AC712" s="56"/>
    </row>
    <row r="713" spans="1:29" ht="15.75" hidden="1" customHeight="1">
      <c r="A713" s="35" t="s">
        <v>2812</v>
      </c>
      <c r="B713" s="35" t="s">
        <v>161</v>
      </c>
      <c r="C713" s="36" t="s">
        <v>345</v>
      </c>
      <c r="D713" s="37" t="s">
        <v>53</v>
      </c>
      <c r="E713" s="37">
        <v>5</v>
      </c>
      <c r="F713" s="38">
        <v>2000</v>
      </c>
      <c r="G713" s="39" t="s">
        <v>54</v>
      </c>
      <c r="H713" s="40">
        <v>46174</v>
      </c>
      <c r="I713" s="41" t="s">
        <v>55</v>
      </c>
      <c r="J713" s="41" t="s">
        <v>56</v>
      </c>
      <c r="K713" s="41" t="s">
        <v>164</v>
      </c>
      <c r="L713" s="41" t="s">
        <v>58</v>
      </c>
      <c r="M713" s="42" t="s">
        <v>2813</v>
      </c>
      <c r="N713" s="44" t="s">
        <v>21</v>
      </c>
      <c r="O713" s="44" t="s">
        <v>60</v>
      </c>
      <c r="P713" s="44"/>
      <c r="Q713" s="44"/>
      <c r="R713" s="45"/>
      <c r="S713" s="45" t="s">
        <v>288</v>
      </c>
      <c r="T713" s="44"/>
      <c r="U713" s="44"/>
      <c r="V713" s="45" t="str">
        <f t="array" ref="V713">IFERROR(INDEX(#REF!,MATCH($Q713,#REF!,0)),"")</f>
        <v/>
      </c>
      <c r="W713" s="45" t="str">
        <f t="array" ref="W713">IFERROR(INDEX(#REF!,MATCH($Q713,#REF!,0)),"")</f>
        <v/>
      </c>
      <c r="X713" s="46" t="str">
        <f t="array" ref="X713">IFERROR(INDEX(#REF!,MATCH($Q713,#REF!,0)),"")</f>
        <v/>
      </c>
      <c r="Y713" s="46" t="str">
        <f t="array" ref="Y713">IFERROR(INDEX(#REF!,MATCH($Q713,#REF!,0)),"")</f>
        <v/>
      </c>
      <c r="Z713" s="46" t="str">
        <f t="array" ref="Z713">IFERROR(INDEX(#REF!,MATCH($Q713,#REF!,0)),"")</f>
        <v/>
      </c>
      <c r="AA713" s="46" t="e">
        <f t="shared" si="14"/>
        <v>#VALUE!</v>
      </c>
      <c r="AB713" s="44"/>
      <c r="AC713" s="44"/>
    </row>
    <row r="714" spans="1:29" ht="15.75" hidden="1" customHeight="1">
      <c r="A714" s="47" t="s">
        <v>63</v>
      </c>
      <c r="B714" s="47" t="s">
        <v>254</v>
      </c>
      <c r="C714" s="60" t="s">
        <v>453</v>
      </c>
      <c r="D714" s="49" t="s">
        <v>53</v>
      </c>
      <c r="E714" s="49">
        <v>1</v>
      </c>
      <c r="F714" s="50">
        <v>2000</v>
      </c>
      <c r="G714" s="51" t="s">
        <v>54</v>
      </c>
      <c r="H714" s="52">
        <v>46174</v>
      </c>
      <c r="I714" s="53" t="s">
        <v>55</v>
      </c>
      <c r="J714" s="53" t="s">
        <v>56</v>
      </c>
      <c r="K714" s="53" t="s">
        <v>164</v>
      </c>
      <c r="L714" s="53" t="s">
        <v>58</v>
      </c>
      <c r="M714" s="54" t="s">
        <v>2486</v>
      </c>
      <c r="N714" s="56" t="s">
        <v>21</v>
      </c>
      <c r="O714" s="56" t="s">
        <v>60</v>
      </c>
      <c r="P714" s="56"/>
      <c r="Q714" s="56"/>
      <c r="R714" s="57"/>
      <c r="S714" s="57" t="s">
        <v>454</v>
      </c>
      <c r="T714" s="56"/>
      <c r="U714" s="56"/>
      <c r="V714" s="57" t="str">
        <f t="array" ref="V714">IFERROR(INDEX(#REF!,MATCH($Q714,#REF!,0)),"")</f>
        <v/>
      </c>
      <c r="W714" s="57" t="str">
        <f t="array" ref="W714">IFERROR(INDEX(#REF!,MATCH($Q714,#REF!,0)),"")</f>
        <v/>
      </c>
      <c r="X714" s="58" t="str">
        <f t="array" ref="X714">IFERROR(INDEX(#REF!,MATCH($Q714,#REF!,0)),"")</f>
        <v/>
      </c>
      <c r="Y714" s="58" t="str">
        <f t="array" ref="Y714">IFERROR(INDEX(#REF!,MATCH($Q714,#REF!,0)),"")</f>
        <v/>
      </c>
      <c r="Z714" s="58" t="str">
        <f t="array" ref="Z714">IFERROR(INDEX(#REF!,MATCH($Q714,#REF!,0)),"")</f>
        <v/>
      </c>
      <c r="AA714" s="58" t="e">
        <f t="shared" si="14"/>
        <v>#VALUE!</v>
      </c>
      <c r="AB714" s="56"/>
      <c r="AC714" s="56"/>
    </row>
    <row r="715" spans="1:29" ht="15.75" hidden="1" customHeight="1">
      <c r="A715" s="35"/>
      <c r="B715" s="35" t="s">
        <v>2693</v>
      </c>
      <c r="C715" s="36"/>
      <c r="D715" s="37"/>
      <c r="E715" s="37"/>
      <c r="F715" s="38">
        <v>250000</v>
      </c>
      <c r="G715" s="39"/>
      <c r="H715" s="40"/>
      <c r="I715" s="41"/>
      <c r="J715" s="41"/>
      <c r="K715" s="41"/>
      <c r="L715" s="41"/>
      <c r="M715" s="42"/>
      <c r="N715" s="44" t="s">
        <v>951</v>
      </c>
      <c r="O715" s="44" t="s">
        <v>60</v>
      </c>
      <c r="P715" s="44"/>
      <c r="Q715" s="44"/>
      <c r="R715" s="45"/>
      <c r="S715" s="45" t="s">
        <v>1653</v>
      </c>
      <c r="T715" s="44"/>
      <c r="U715" s="44"/>
      <c r="V715" s="45" t="str">
        <f t="array" ref="V715">IFERROR(INDEX(#REF!,MATCH($Q715,#REF!,0)),"")</f>
        <v/>
      </c>
      <c r="W715" s="45" t="str">
        <f t="array" ref="W715">IFERROR(INDEX(#REF!,MATCH($Q715,#REF!,0)),"")</f>
        <v/>
      </c>
      <c r="X715" s="46" t="str">
        <f t="array" ref="X715">IFERROR(INDEX(#REF!,MATCH($Q715,#REF!,0)),"")</f>
        <v/>
      </c>
      <c r="Y715" s="46" t="str">
        <f t="array" ref="Y715">IFERROR(INDEX(#REF!,MATCH($Q715,#REF!,0)),"")</f>
        <v/>
      </c>
      <c r="Z715" s="46" t="str">
        <f t="array" ref="Z715">IFERROR(INDEX(#REF!,MATCH($Q715,#REF!,0)),"")</f>
        <v/>
      </c>
      <c r="AA715" s="46" t="e">
        <f t="shared" si="14"/>
        <v>#VALUE!</v>
      </c>
      <c r="AB715" s="44"/>
      <c r="AC715" s="44"/>
    </row>
    <row r="716" spans="1:29" ht="15.75" hidden="1" customHeight="1">
      <c r="A716" s="47" t="s">
        <v>615</v>
      </c>
      <c r="B716" s="47" t="s">
        <v>1049</v>
      </c>
      <c r="C716" s="60" t="s">
        <v>1976</v>
      </c>
      <c r="D716" s="49" t="s">
        <v>53</v>
      </c>
      <c r="E716" s="49">
        <v>70</v>
      </c>
      <c r="F716" s="50">
        <v>2000</v>
      </c>
      <c r="G716" s="51" t="s">
        <v>54</v>
      </c>
      <c r="H716" s="52">
        <v>46174</v>
      </c>
      <c r="I716" s="53" t="s">
        <v>55</v>
      </c>
      <c r="J716" s="53" t="s">
        <v>56</v>
      </c>
      <c r="K716" s="53" t="s">
        <v>164</v>
      </c>
      <c r="L716" s="53" t="s">
        <v>58</v>
      </c>
      <c r="M716" s="54" t="s">
        <v>148</v>
      </c>
      <c r="N716" s="56" t="s">
        <v>951</v>
      </c>
      <c r="O716" s="56" t="s">
        <v>60</v>
      </c>
      <c r="P716" s="56"/>
      <c r="Q716" s="56"/>
      <c r="R716" s="57" t="s">
        <v>1935</v>
      </c>
      <c r="S716" s="57" t="s">
        <v>1936</v>
      </c>
      <c r="T716" s="56"/>
      <c r="U716" s="56"/>
      <c r="V716" s="57" t="str">
        <f t="array" ref="V716">IFERROR(INDEX(#REF!,MATCH($Q716,#REF!,0)),"")</f>
        <v/>
      </c>
      <c r="W716" s="57" t="str">
        <f t="array" ref="W716">IFERROR(INDEX(#REF!,MATCH($Q716,#REF!,0)),"")</f>
        <v/>
      </c>
      <c r="X716" s="58" t="str">
        <f t="array" ref="X716">IFERROR(INDEX(#REF!,MATCH($Q716,#REF!,0)),"")</f>
        <v/>
      </c>
      <c r="Y716" s="58" t="str">
        <f t="array" ref="Y716">IFERROR(INDEX(#REF!,MATCH($Q716,#REF!,0)),"")</f>
        <v/>
      </c>
      <c r="Z716" s="58" t="str">
        <f t="array" ref="Z716">IFERROR(INDEX(#REF!,MATCH($Q716,#REF!,0)),"")</f>
        <v/>
      </c>
      <c r="AA716" s="58" t="e">
        <f t="shared" si="14"/>
        <v>#VALUE!</v>
      </c>
      <c r="AB716" s="56"/>
      <c r="AC716" s="56"/>
    </row>
    <row r="717" spans="1:29" ht="15.75" hidden="1" customHeight="1">
      <c r="A717" s="35" t="s">
        <v>1629</v>
      </c>
      <c r="B717" s="35" t="s">
        <v>291</v>
      </c>
      <c r="C717" s="36" t="s">
        <v>1622</v>
      </c>
      <c r="D717" s="37" t="s">
        <v>53</v>
      </c>
      <c r="E717" s="37">
        <v>1</v>
      </c>
      <c r="F717" s="38">
        <v>2000</v>
      </c>
      <c r="G717" s="39" t="s">
        <v>54</v>
      </c>
      <c r="H717" s="40">
        <v>46266</v>
      </c>
      <c r="I717" s="41" t="s">
        <v>55</v>
      </c>
      <c r="J717" s="41" t="s">
        <v>56</v>
      </c>
      <c r="K717" s="41" t="s">
        <v>72</v>
      </c>
      <c r="L717" s="41" t="s">
        <v>84</v>
      </c>
      <c r="M717" s="42" t="s">
        <v>73</v>
      </c>
      <c r="N717" s="44" t="s">
        <v>951</v>
      </c>
      <c r="O717" s="44" t="s">
        <v>60</v>
      </c>
      <c r="P717" s="44"/>
      <c r="Q717" s="44"/>
      <c r="R717" s="45"/>
      <c r="S717" s="45" t="s">
        <v>1617</v>
      </c>
      <c r="T717" s="44"/>
      <c r="U717" s="44"/>
      <c r="V717" s="45" t="str">
        <f t="array" ref="V717">IFERROR(INDEX(#REF!,MATCH($Q717,#REF!,0)),"")</f>
        <v/>
      </c>
      <c r="W717" s="45" t="str">
        <f t="array" ref="W717">IFERROR(INDEX(#REF!,MATCH($Q717,#REF!,0)),"")</f>
        <v/>
      </c>
      <c r="X717" s="46" t="str">
        <f t="array" ref="X717">IFERROR(INDEX(#REF!,MATCH($Q717,#REF!,0)),"")</f>
        <v/>
      </c>
      <c r="Y717" s="46" t="str">
        <f t="array" ref="Y717">IFERROR(INDEX(#REF!,MATCH($Q717,#REF!,0)),"")</f>
        <v/>
      </c>
      <c r="Z717" s="46" t="str">
        <f t="array" ref="Z717">IFERROR(INDEX(#REF!,MATCH($Q717,#REF!,0)),"")</f>
        <v/>
      </c>
      <c r="AA717" s="46" t="e">
        <f t="shared" si="14"/>
        <v>#VALUE!</v>
      </c>
      <c r="AB717" s="44"/>
      <c r="AC717" s="44"/>
    </row>
    <row r="718" spans="1:29" ht="15.75" customHeight="1">
      <c r="A718" s="47"/>
      <c r="B718" s="47" t="s">
        <v>2693</v>
      </c>
      <c r="C718" s="60"/>
      <c r="D718" s="49"/>
      <c r="E718" s="49"/>
      <c r="F718" s="50">
        <v>600000</v>
      </c>
      <c r="G718" s="51"/>
      <c r="H718" s="52"/>
      <c r="I718" s="53"/>
      <c r="J718" s="53"/>
      <c r="K718" s="53"/>
      <c r="L718" s="53"/>
      <c r="M718" s="54"/>
      <c r="N718" s="56" t="s">
        <v>884</v>
      </c>
      <c r="O718" s="56" t="s">
        <v>2767</v>
      </c>
      <c r="P718" s="56"/>
      <c r="Q718" s="56"/>
      <c r="R718" s="57"/>
      <c r="S718" s="57" t="s">
        <v>2695</v>
      </c>
      <c r="T718" s="56"/>
      <c r="U718" s="56"/>
      <c r="V718" s="57" t="str">
        <f t="array" ref="V718">IFERROR(INDEX(#REF!,MATCH($Q718,#REF!,0)),"")</f>
        <v/>
      </c>
      <c r="W718" s="57" t="str">
        <f t="array" ref="W718">IFERROR(INDEX(#REF!,MATCH($Q718,#REF!,0)),"")</f>
        <v/>
      </c>
      <c r="X718" s="58" t="str">
        <f t="array" ref="X718">IFERROR(INDEX(#REF!,MATCH($Q718,#REF!,0)),"")</f>
        <v/>
      </c>
      <c r="Y718" s="58" t="str">
        <f t="array" ref="Y718">IFERROR(INDEX(#REF!,MATCH($Q718,#REF!,0)),"")</f>
        <v/>
      </c>
      <c r="Z718" s="58" t="str">
        <f t="array" ref="Z718">IFERROR(INDEX(#REF!,MATCH($Q718,#REF!,0)),"")</f>
        <v/>
      </c>
      <c r="AA718" s="58" t="e">
        <f t="shared" si="14"/>
        <v>#VALUE!</v>
      </c>
      <c r="AB718" s="56"/>
      <c r="AC718" s="56"/>
    </row>
    <row r="719" spans="1:29" ht="15.75" hidden="1" customHeight="1">
      <c r="A719" s="35" t="s">
        <v>1530</v>
      </c>
      <c r="B719" s="35" t="s">
        <v>247</v>
      </c>
      <c r="C719" s="36" t="s">
        <v>545</v>
      </c>
      <c r="D719" s="37" t="s">
        <v>53</v>
      </c>
      <c r="E719" s="37">
        <v>5</v>
      </c>
      <c r="F719" s="38">
        <v>2000</v>
      </c>
      <c r="G719" s="39" t="s">
        <v>54</v>
      </c>
      <c r="H719" s="40">
        <v>46174</v>
      </c>
      <c r="I719" s="41" t="s">
        <v>55</v>
      </c>
      <c r="J719" s="41" t="s">
        <v>56</v>
      </c>
      <c r="K719" s="41" t="s">
        <v>164</v>
      </c>
      <c r="L719" s="41" t="s">
        <v>84</v>
      </c>
      <c r="M719" s="42" t="s">
        <v>109</v>
      </c>
      <c r="N719" s="44" t="s">
        <v>951</v>
      </c>
      <c r="O719" s="44" t="s">
        <v>60</v>
      </c>
      <c r="P719" s="44"/>
      <c r="Q719" s="44"/>
      <c r="R719" s="45" t="s">
        <v>546</v>
      </c>
      <c r="S719" s="45" t="s">
        <v>547</v>
      </c>
      <c r="T719" s="44"/>
      <c r="U719" s="44"/>
      <c r="V719" s="45" t="str">
        <f t="array" ref="V719">IFERROR(INDEX(#REF!,MATCH($Q719,#REF!,0)),"")</f>
        <v/>
      </c>
      <c r="W719" s="45" t="str">
        <f t="array" ref="W719">IFERROR(INDEX(#REF!,MATCH($Q719,#REF!,0)),"")</f>
        <v/>
      </c>
      <c r="X719" s="46" t="str">
        <f t="array" ref="X719">IFERROR(INDEX(#REF!,MATCH($Q719,#REF!,0)),"")</f>
        <v/>
      </c>
      <c r="Y719" s="46" t="str">
        <f t="array" ref="Y719">IFERROR(INDEX(#REF!,MATCH($Q719,#REF!,0)),"")</f>
        <v/>
      </c>
      <c r="Z719" s="46" t="str">
        <f t="array" ref="Z719">IFERROR(INDEX(#REF!,MATCH($Q719,#REF!,0)),"")</f>
        <v/>
      </c>
      <c r="AA719" s="46" t="e">
        <f t="shared" si="14"/>
        <v>#VALUE!</v>
      </c>
      <c r="AB719" s="44"/>
      <c r="AC719" s="44"/>
    </row>
    <row r="720" spans="1:29" ht="15.75" hidden="1" customHeight="1">
      <c r="A720" s="47"/>
      <c r="B720" s="47" t="s">
        <v>2693</v>
      </c>
      <c r="C720" s="60"/>
      <c r="D720" s="49"/>
      <c r="E720" s="49"/>
      <c r="F720" s="50">
        <v>1000000</v>
      </c>
      <c r="G720" s="51"/>
      <c r="H720" s="52"/>
      <c r="I720" s="53"/>
      <c r="J720" s="53"/>
      <c r="K720" s="53"/>
      <c r="L720" s="53"/>
      <c r="M720" s="54"/>
      <c r="N720" s="56" t="s">
        <v>884</v>
      </c>
      <c r="O720" s="56" t="s">
        <v>60</v>
      </c>
      <c r="P720" s="56"/>
      <c r="Q720" s="56"/>
      <c r="R720" s="57"/>
      <c r="S720" s="57" t="s">
        <v>1556</v>
      </c>
      <c r="T720" s="56"/>
      <c r="U720" s="56"/>
      <c r="V720" s="57" t="str">
        <f t="array" ref="V720">IFERROR(INDEX(#REF!,MATCH($Q720,#REF!,0)),"")</f>
        <v/>
      </c>
      <c r="W720" s="57" t="str">
        <f t="array" ref="W720">IFERROR(INDEX(#REF!,MATCH($Q720,#REF!,0)),"")</f>
        <v/>
      </c>
      <c r="X720" s="58" t="str">
        <f t="array" ref="X720">IFERROR(INDEX(#REF!,MATCH($Q720,#REF!,0)),"")</f>
        <v/>
      </c>
      <c r="Y720" s="58" t="str">
        <f t="array" ref="Y720">IFERROR(INDEX(#REF!,MATCH($Q720,#REF!,0)),"")</f>
        <v/>
      </c>
      <c r="Z720" s="58" t="str">
        <f t="array" ref="Z720">IFERROR(INDEX(#REF!,MATCH($Q720,#REF!,0)),"")</f>
        <v/>
      </c>
      <c r="AA720" s="58" t="e">
        <f t="shared" si="14"/>
        <v>#VALUE!</v>
      </c>
      <c r="AB720" s="56"/>
      <c r="AC720" s="56"/>
    </row>
    <row r="721" spans="1:29" ht="15.75" hidden="1" customHeight="1">
      <c r="A721" s="35" t="s">
        <v>1531</v>
      </c>
      <c r="B721" s="35" t="s">
        <v>440</v>
      </c>
      <c r="C721" s="36" t="s">
        <v>545</v>
      </c>
      <c r="D721" s="37" t="s">
        <v>53</v>
      </c>
      <c r="E721" s="37">
        <v>5</v>
      </c>
      <c r="F721" s="38">
        <v>2000</v>
      </c>
      <c r="G721" s="39" t="s">
        <v>54</v>
      </c>
      <c r="H721" s="40">
        <v>46174</v>
      </c>
      <c r="I721" s="41" t="s">
        <v>55</v>
      </c>
      <c r="J721" s="41" t="s">
        <v>56</v>
      </c>
      <c r="K721" s="41" t="s">
        <v>164</v>
      </c>
      <c r="L721" s="41" t="s">
        <v>84</v>
      </c>
      <c r="M721" s="42" t="s">
        <v>109</v>
      </c>
      <c r="N721" s="44" t="s">
        <v>951</v>
      </c>
      <c r="O721" s="44" t="s">
        <v>60</v>
      </c>
      <c r="P721" s="44"/>
      <c r="Q721" s="44"/>
      <c r="R721" s="45" t="s">
        <v>546</v>
      </c>
      <c r="S721" s="45" t="s">
        <v>547</v>
      </c>
      <c r="T721" s="44"/>
      <c r="U721" s="44"/>
      <c r="V721" s="45" t="str">
        <f t="array" ref="V721">IFERROR(INDEX(#REF!,MATCH($Q721,#REF!,0)),"")</f>
        <v/>
      </c>
      <c r="W721" s="45" t="str">
        <f t="array" ref="W721">IFERROR(INDEX(#REF!,MATCH($Q721,#REF!,0)),"")</f>
        <v/>
      </c>
      <c r="X721" s="46" t="str">
        <f t="array" ref="X721">IFERROR(INDEX(#REF!,MATCH($Q721,#REF!,0)),"")</f>
        <v/>
      </c>
      <c r="Y721" s="46" t="str">
        <f t="array" ref="Y721">IFERROR(INDEX(#REF!,MATCH($Q721,#REF!,0)),"")</f>
        <v/>
      </c>
      <c r="Z721" s="46" t="str">
        <f t="array" ref="Z721">IFERROR(INDEX(#REF!,MATCH($Q721,#REF!,0)),"")</f>
        <v/>
      </c>
      <c r="AA721" s="46" t="e">
        <f t="shared" si="14"/>
        <v>#VALUE!</v>
      </c>
      <c r="AB721" s="44"/>
      <c r="AC721" s="44"/>
    </row>
    <row r="722" spans="1:29" ht="15.75" hidden="1" customHeight="1">
      <c r="A722" s="47"/>
      <c r="B722" s="47" t="s">
        <v>2693</v>
      </c>
      <c r="C722" s="60"/>
      <c r="D722" s="49"/>
      <c r="E722" s="49"/>
      <c r="F722" s="50">
        <v>1050</v>
      </c>
      <c r="G722" s="51"/>
      <c r="H722" s="52"/>
      <c r="I722" s="53"/>
      <c r="J722" s="53"/>
      <c r="K722" s="53"/>
      <c r="L722" s="53"/>
      <c r="M722" s="54"/>
      <c r="N722" s="56" t="s">
        <v>21</v>
      </c>
      <c r="O722" s="56" t="s">
        <v>60</v>
      </c>
      <c r="P722" s="56"/>
      <c r="Q722" s="56"/>
      <c r="R722" s="57"/>
      <c r="S722" s="57" t="s">
        <v>508</v>
      </c>
      <c r="T722" s="56"/>
      <c r="U722" s="56"/>
      <c r="V722" s="57" t="str">
        <f t="array" ref="V722">IFERROR(INDEX(#REF!,MATCH($Q722,#REF!,0)),"")</f>
        <v/>
      </c>
      <c r="W722" s="57" t="str">
        <f t="array" ref="W722">IFERROR(INDEX(#REF!,MATCH($Q722,#REF!,0)),"")</f>
        <v/>
      </c>
      <c r="X722" s="58" t="str">
        <f t="array" ref="X722">IFERROR(INDEX(#REF!,MATCH($Q722,#REF!,0)),"")</f>
        <v/>
      </c>
      <c r="Y722" s="58" t="str">
        <f t="array" ref="Y722">IFERROR(INDEX(#REF!,MATCH($Q722,#REF!,0)),"")</f>
        <v/>
      </c>
      <c r="Z722" s="58" t="str">
        <f t="array" ref="Z722">IFERROR(INDEX(#REF!,MATCH($Q722,#REF!,0)),"")</f>
        <v/>
      </c>
      <c r="AA722" s="58" t="e">
        <f t="shared" si="14"/>
        <v>#VALUE!</v>
      </c>
      <c r="AB722" s="56"/>
      <c r="AC722" s="56"/>
    </row>
    <row r="723" spans="1:29" ht="15.75" customHeight="1">
      <c r="A723" s="35"/>
      <c r="B723" s="35" t="s">
        <v>2693</v>
      </c>
      <c r="C723" s="36"/>
      <c r="D723" s="37"/>
      <c r="E723" s="37"/>
      <c r="F723" s="38">
        <v>50000</v>
      </c>
      <c r="G723" s="39"/>
      <c r="H723" s="40"/>
      <c r="I723" s="41"/>
      <c r="J723" s="41"/>
      <c r="K723" s="41"/>
      <c r="L723" s="41"/>
      <c r="M723" s="42"/>
      <c r="N723" s="44" t="s">
        <v>951</v>
      </c>
      <c r="O723" s="44" t="s">
        <v>2767</v>
      </c>
      <c r="P723" s="44"/>
      <c r="Q723" s="44"/>
      <c r="R723" s="45"/>
      <c r="S723" s="45" t="s">
        <v>2527</v>
      </c>
      <c r="T723" s="44"/>
      <c r="U723" s="44"/>
      <c r="V723" s="45" t="str">
        <f t="array" ref="V723">IFERROR(INDEX(#REF!,MATCH($Q723,#REF!,0)),"")</f>
        <v/>
      </c>
      <c r="W723" s="45" t="str">
        <f t="array" ref="W723">IFERROR(INDEX(#REF!,MATCH($Q723,#REF!,0)),"")</f>
        <v/>
      </c>
      <c r="X723" s="46" t="str">
        <f t="array" ref="X723">IFERROR(INDEX(#REF!,MATCH($Q723,#REF!,0)),"")</f>
        <v/>
      </c>
      <c r="Y723" s="46" t="str">
        <f t="array" ref="Y723">IFERROR(INDEX(#REF!,MATCH($Q723,#REF!,0)),"")</f>
        <v/>
      </c>
      <c r="Z723" s="46" t="str">
        <f t="array" ref="Z723">IFERROR(INDEX(#REF!,MATCH($Q723,#REF!,0)),"")</f>
        <v/>
      </c>
      <c r="AA723" s="46" t="e">
        <f t="shared" si="14"/>
        <v>#VALUE!</v>
      </c>
      <c r="AB723" s="44"/>
      <c r="AC723" s="44"/>
    </row>
    <row r="724" spans="1:29" ht="15.75" hidden="1" customHeight="1">
      <c r="A724" s="47" t="s">
        <v>1956</v>
      </c>
      <c r="B724" s="47" t="s">
        <v>169</v>
      </c>
      <c r="C724" s="60" t="s">
        <v>2027</v>
      </c>
      <c r="D724" s="49" t="s">
        <v>53</v>
      </c>
      <c r="E724" s="49">
        <v>4</v>
      </c>
      <c r="F724" s="50">
        <v>2000</v>
      </c>
      <c r="G724" s="51" t="s">
        <v>54</v>
      </c>
      <c r="H724" s="52">
        <v>46174</v>
      </c>
      <c r="I724" s="53" t="s">
        <v>55</v>
      </c>
      <c r="J724" s="53" t="s">
        <v>56</v>
      </c>
      <c r="K724" s="53" t="s">
        <v>164</v>
      </c>
      <c r="L724" s="53" t="s">
        <v>58</v>
      </c>
      <c r="M724" s="54" t="s">
        <v>2486</v>
      </c>
      <c r="N724" s="56" t="s">
        <v>951</v>
      </c>
      <c r="O724" s="56" t="s">
        <v>60</v>
      </c>
      <c r="P724" s="56"/>
      <c r="Q724" s="56"/>
      <c r="R724" s="57"/>
      <c r="S724" s="57" t="s">
        <v>623</v>
      </c>
      <c r="T724" s="56"/>
      <c r="U724" s="56"/>
      <c r="V724" s="57" t="str">
        <f t="array" ref="V724">IFERROR(INDEX(#REF!,MATCH($Q724,#REF!,0)),"")</f>
        <v/>
      </c>
      <c r="W724" s="57" t="str">
        <f t="array" ref="W724">IFERROR(INDEX(#REF!,MATCH($Q724,#REF!,0)),"")</f>
        <v/>
      </c>
      <c r="X724" s="58" t="str">
        <f t="array" ref="X724">IFERROR(INDEX(#REF!,MATCH($Q724,#REF!,0)),"")</f>
        <v/>
      </c>
      <c r="Y724" s="58" t="str">
        <f t="array" ref="Y724">IFERROR(INDEX(#REF!,MATCH($Q724,#REF!,0)),"")</f>
        <v/>
      </c>
      <c r="Z724" s="58" t="str">
        <f t="array" ref="Z724">IFERROR(INDEX(#REF!,MATCH($Q724,#REF!,0)),"")</f>
        <v/>
      </c>
      <c r="AA724" s="58" t="e">
        <f t="shared" si="14"/>
        <v>#VALUE!</v>
      </c>
      <c r="AB724" s="56"/>
      <c r="AC724" s="56"/>
    </row>
    <row r="725" spans="1:29" ht="15.75" hidden="1" customHeight="1">
      <c r="A725" s="35" t="s">
        <v>1548</v>
      </c>
      <c r="B725" s="35" t="s">
        <v>172</v>
      </c>
      <c r="C725" s="36" t="s">
        <v>1690</v>
      </c>
      <c r="D725" s="37" t="s">
        <v>998</v>
      </c>
      <c r="E725" s="37">
        <v>1</v>
      </c>
      <c r="F725" s="38">
        <v>2000</v>
      </c>
      <c r="G725" s="39" t="s">
        <v>54</v>
      </c>
      <c r="H725" s="40">
        <v>46174</v>
      </c>
      <c r="I725" s="41" t="s">
        <v>55</v>
      </c>
      <c r="J725" s="41" t="s">
        <v>56</v>
      </c>
      <c r="K725" s="41" t="s">
        <v>83</v>
      </c>
      <c r="L725" s="41" t="s">
        <v>91</v>
      </c>
      <c r="M725" s="42" t="s">
        <v>148</v>
      </c>
      <c r="N725" s="44" t="s">
        <v>951</v>
      </c>
      <c r="O725" s="44" t="s">
        <v>60</v>
      </c>
      <c r="P725" s="44"/>
      <c r="Q725" s="44"/>
      <c r="R725" s="45"/>
      <c r="S725" s="45" t="s">
        <v>1691</v>
      </c>
      <c r="T725" s="44"/>
      <c r="U725" s="44"/>
      <c r="V725" s="45" t="str">
        <f t="array" ref="V725">IFERROR(INDEX(#REF!,MATCH($Q725,#REF!,0)),"")</f>
        <v/>
      </c>
      <c r="W725" s="45" t="str">
        <f t="array" ref="W725">IFERROR(INDEX(#REF!,MATCH($Q725,#REF!,0)),"")</f>
        <v/>
      </c>
      <c r="X725" s="46" t="str">
        <f t="array" ref="X725">IFERROR(INDEX(#REF!,MATCH($Q725,#REF!,0)),"")</f>
        <v/>
      </c>
      <c r="Y725" s="46" t="str">
        <f t="array" ref="Y725">IFERROR(INDEX(#REF!,MATCH($Q725,#REF!,0)),"")</f>
        <v/>
      </c>
      <c r="Z725" s="46" t="str">
        <f t="array" ref="Z725">IFERROR(INDEX(#REF!,MATCH($Q725,#REF!,0)),"")</f>
        <v/>
      </c>
      <c r="AA725" s="46" t="e">
        <f t="shared" si="14"/>
        <v>#VALUE!</v>
      </c>
      <c r="AB725" s="44"/>
      <c r="AC725" s="44"/>
    </row>
    <row r="726" spans="1:29" ht="15.75" hidden="1" customHeight="1">
      <c r="A726" s="47"/>
      <c r="B726" s="47" t="s">
        <v>2693</v>
      </c>
      <c r="C726" s="60"/>
      <c r="D726" s="49"/>
      <c r="E726" s="49"/>
      <c r="F726" s="50">
        <v>400</v>
      </c>
      <c r="G726" s="51"/>
      <c r="H726" s="52"/>
      <c r="I726" s="53"/>
      <c r="J726" s="53"/>
      <c r="K726" s="53"/>
      <c r="L726" s="53"/>
      <c r="M726" s="54"/>
      <c r="N726" s="56" t="s">
        <v>951</v>
      </c>
      <c r="O726" s="56" t="s">
        <v>60</v>
      </c>
      <c r="P726" s="56"/>
      <c r="Q726" s="56"/>
      <c r="R726" s="57"/>
      <c r="S726" s="57" t="s">
        <v>2268</v>
      </c>
      <c r="T726" s="56"/>
      <c r="U726" s="56"/>
      <c r="V726" s="57" t="str">
        <f t="array" ref="V726">IFERROR(INDEX(#REF!,MATCH($Q726,#REF!,0)),"")</f>
        <v/>
      </c>
      <c r="W726" s="57" t="str">
        <f t="array" ref="W726">IFERROR(INDEX(#REF!,MATCH($Q726,#REF!,0)),"")</f>
        <v/>
      </c>
      <c r="X726" s="58" t="str">
        <f t="array" ref="X726">IFERROR(INDEX(#REF!,MATCH($Q726,#REF!,0)),"")</f>
        <v/>
      </c>
      <c r="Y726" s="58" t="str">
        <f t="array" ref="Y726">IFERROR(INDEX(#REF!,MATCH($Q726,#REF!,0)),"")</f>
        <v/>
      </c>
      <c r="Z726" s="58" t="str">
        <f t="array" ref="Z726">IFERROR(INDEX(#REF!,MATCH($Q726,#REF!,0)),"")</f>
        <v/>
      </c>
      <c r="AA726" s="58" t="e">
        <f t="shared" si="14"/>
        <v>#VALUE!</v>
      </c>
      <c r="AB726" s="56"/>
      <c r="AC726" s="56"/>
    </row>
    <row r="727" spans="1:29" ht="15.75" hidden="1" customHeight="1">
      <c r="A727" s="35" t="s">
        <v>1739</v>
      </c>
      <c r="B727" s="35" t="s">
        <v>172</v>
      </c>
      <c r="C727" s="36" t="s">
        <v>2060</v>
      </c>
      <c r="D727" s="37" t="s">
        <v>53</v>
      </c>
      <c r="E727" s="37">
        <v>2</v>
      </c>
      <c r="F727" s="38">
        <v>2000</v>
      </c>
      <c r="G727" s="39" t="s">
        <v>54</v>
      </c>
      <c r="H727" s="40">
        <v>46174</v>
      </c>
      <c r="I727" s="41" t="s">
        <v>55</v>
      </c>
      <c r="J727" s="41" t="s">
        <v>56</v>
      </c>
      <c r="K727" s="41" t="s">
        <v>164</v>
      </c>
      <c r="L727" s="41" t="s">
        <v>91</v>
      </c>
      <c r="M727" s="42" t="s">
        <v>73</v>
      </c>
      <c r="N727" s="44" t="s">
        <v>951</v>
      </c>
      <c r="O727" s="44" t="s">
        <v>60</v>
      </c>
      <c r="P727" s="44"/>
      <c r="Q727" s="44"/>
      <c r="R727" s="45"/>
      <c r="S727" s="45" t="s">
        <v>712</v>
      </c>
      <c r="T727" s="44"/>
      <c r="U727" s="44"/>
      <c r="V727" s="45" t="str">
        <f t="array" ref="V727">IFERROR(INDEX(#REF!,MATCH($Q727,#REF!,0)),"")</f>
        <v/>
      </c>
      <c r="W727" s="45" t="str">
        <f t="array" ref="W727">IFERROR(INDEX(#REF!,MATCH($Q727,#REF!,0)),"")</f>
        <v/>
      </c>
      <c r="X727" s="46" t="str">
        <f t="array" ref="X727">IFERROR(INDEX(#REF!,MATCH($Q727,#REF!,0)),"")</f>
        <v/>
      </c>
      <c r="Y727" s="46" t="str">
        <f t="array" ref="Y727">IFERROR(INDEX(#REF!,MATCH($Q727,#REF!,0)),"")</f>
        <v/>
      </c>
      <c r="Z727" s="46" t="str">
        <f t="array" ref="Z727">IFERROR(INDEX(#REF!,MATCH($Q727,#REF!,0)),"")</f>
        <v/>
      </c>
      <c r="AA727" s="46" t="e">
        <f t="shared" si="14"/>
        <v>#VALUE!</v>
      </c>
      <c r="AB727" s="44"/>
      <c r="AC727" s="44"/>
    </row>
    <row r="728" spans="1:29" ht="15.75" hidden="1" customHeight="1">
      <c r="A728" s="47"/>
      <c r="B728" s="47" t="s">
        <v>51</v>
      </c>
      <c r="C728" s="60" t="s">
        <v>1260</v>
      </c>
      <c r="D728" s="49" t="s">
        <v>53</v>
      </c>
      <c r="E728" s="49">
        <v>8</v>
      </c>
      <c r="F728" s="50">
        <v>2000</v>
      </c>
      <c r="G728" s="51" t="s">
        <v>54</v>
      </c>
      <c r="H728" s="52">
        <v>46174</v>
      </c>
      <c r="I728" s="53" t="s">
        <v>55</v>
      </c>
      <c r="J728" s="53" t="s">
        <v>56</v>
      </c>
      <c r="K728" s="53" t="s">
        <v>164</v>
      </c>
      <c r="L728" s="53" t="s">
        <v>91</v>
      </c>
      <c r="M728" s="54" t="s">
        <v>2498</v>
      </c>
      <c r="N728" s="56" t="s">
        <v>884</v>
      </c>
      <c r="O728" s="56" t="s">
        <v>60</v>
      </c>
      <c r="P728" s="56"/>
      <c r="Q728" s="56"/>
      <c r="R728" s="57" t="s">
        <v>322</v>
      </c>
      <c r="S728" s="57" t="s">
        <v>323</v>
      </c>
      <c r="T728" s="56"/>
      <c r="U728" s="56"/>
      <c r="V728" s="57" t="str">
        <f t="array" ref="V728">IFERROR(INDEX(#REF!,MATCH($Q728,#REF!,0)),"")</f>
        <v/>
      </c>
      <c r="W728" s="57" t="str">
        <f t="array" ref="W728">IFERROR(INDEX(#REF!,MATCH($Q728,#REF!,0)),"")</f>
        <v/>
      </c>
      <c r="X728" s="58" t="str">
        <f t="array" ref="X728">IFERROR(INDEX(#REF!,MATCH($Q728,#REF!,0)),"")</f>
        <v/>
      </c>
      <c r="Y728" s="58" t="str">
        <f t="array" ref="Y728">IFERROR(INDEX(#REF!,MATCH($Q728,#REF!,0)),"")</f>
        <v/>
      </c>
      <c r="Z728" s="58" t="str">
        <f t="array" ref="Z728">IFERROR(INDEX(#REF!,MATCH($Q728,#REF!,0)),"")</f>
        <v/>
      </c>
      <c r="AA728" s="58" t="e">
        <f t="shared" si="14"/>
        <v>#VALUE!</v>
      </c>
      <c r="AB728" s="56"/>
      <c r="AC728" s="56"/>
    </row>
    <row r="729" spans="1:29" ht="15.75" hidden="1" customHeight="1">
      <c r="A729" s="35"/>
      <c r="B729" s="35" t="s">
        <v>861</v>
      </c>
      <c r="C729" s="36" t="s">
        <v>175</v>
      </c>
      <c r="D729" s="37" t="s">
        <v>53</v>
      </c>
      <c r="E729" s="37">
        <v>50</v>
      </c>
      <c r="F729" s="38">
        <v>2000</v>
      </c>
      <c r="G729" s="39" t="s">
        <v>54</v>
      </c>
      <c r="H729" s="40">
        <v>46174</v>
      </c>
      <c r="I729" s="41" t="s">
        <v>55</v>
      </c>
      <c r="J729" s="41" t="s">
        <v>56</v>
      </c>
      <c r="K729" s="41" t="s">
        <v>164</v>
      </c>
      <c r="L729" s="41" t="s">
        <v>91</v>
      </c>
      <c r="M729" s="42" t="s">
        <v>73</v>
      </c>
      <c r="N729" s="44" t="s">
        <v>884</v>
      </c>
      <c r="O729" s="44" t="s">
        <v>60</v>
      </c>
      <c r="P729" s="44"/>
      <c r="Q729" s="44"/>
      <c r="R729" s="45" t="s">
        <v>177</v>
      </c>
      <c r="S729" s="45" t="s">
        <v>178</v>
      </c>
      <c r="T729" s="44"/>
      <c r="U729" s="44"/>
      <c r="V729" s="45" t="str">
        <f t="array" ref="V729">IFERROR(INDEX(#REF!,MATCH($Q729,#REF!,0)),"")</f>
        <v/>
      </c>
      <c r="W729" s="45" t="str">
        <f t="array" ref="W729">IFERROR(INDEX(#REF!,MATCH($Q729,#REF!,0)),"")</f>
        <v/>
      </c>
      <c r="X729" s="46" t="str">
        <f t="array" ref="X729">IFERROR(INDEX(#REF!,MATCH($Q729,#REF!,0)),"")</f>
        <v/>
      </c>
      <c r="Y729" s="46" t="str">
        <f t="array" ref="Y729">IFERROR(INDEX(#REF!,MATCH($Q729,#REF!,0)),"")</f>
        <v/>
      </c>
      <c r="Z729" s="46" t="str">
        <f t="array" ref="Z729">IFERROR(INDEX(#REF!,MATCH($Q729,#REF!,0)),"")</f>
        <v/>
      </c>
      <c r="AA729" s="46" t="e">
        <f t="shared" si="14"/>
        <v>#VALUE!</v>
      </c>
      <c r="AB729" s="44"/>
      <c r="AC729" s="44"/>
    </row>
    <row r="730" spans="1:29" ht="15.75" hidden="1" customHeight="1">
      <c r="A730" s="47"/>
      <c r="B730" s="47" t="s">
        <v>848</v>
      </c>
      <c r="C730" s="60" t="s">
        <v>645</v>
      </c>
      <c r="D730" s="49" t="s">
        <v>53</v>
      </c>
      <c r="E730" s="49">
        <v>50</v>
      </c>
      <c r="F730" s="50">
        <v>2000</v>
      </c>
      <c r="G730" s="51" t="s">
        <v>54</v>
      </c>
      <c r="H730" s="52">
        <v>46174</v>
      </c>
      <c r="I730" s="53" t="s">
        <v>55</v>
      </c>
      <c r="J730" s="53" t="s">
        <v>56</v>
      </c>
      <c r="K730" s="53" t="s">
        <v>164</v>
      </c>
      <c r="L730" s="53" t="s">
        <v>91</v>
      </c>
      <c r="M730" s="54" t="s">
        <v>2486</v>
      </c>
      <c r="N730" s="56" t="s">
        <v>884</v>
      </c>
      <c r="O730" s="56" t="s">
        <v>60</v>
      </c>
      <c r="P730" s="56"/>
      <c r="Q730" s="56"/>
      <c r="R730" s="57"/>
      <c r="S730" s="57" t="s">
        <v>360</v>
      </c>
      <c r="T730" s="56"/>
      <c r="U730" s="56"/>
      <c r="V730" s="57" t="str">
        <f t="array" ref="V730">IFERROR(INDEX(#REF!,MATCH($Q730,#REF!,0)),"")</f>
        <v/>
      </c>
      <c r="W730" s="57" t="str">
        <f t="array" ref="W730">IFERROR(INDEX(#REF!,MATCH($Q730,#REF!,0)),"")</f>
        <v/>
      </c>
      <c r="X730" s="58" t="str">
        <f t="array" ref="X730">IFERROR(INDEX(#REF!,MATCH($Q730,#REF!,0)),"")</f>
        <v/>
      </c>
      <c r="Y730" s="58" t="str">
        <f t="array" ref="Y730">IFERROR(INDEX(#REF!,MATCH($Q730,#REF!,0)),"")</f>
        <v/>
      </c>
      <c r="Z730" s="58" t="str">
        <f t="array" ref="Z730">IFERROR(INDEX(#REF!,MATCH($Q730,#REF!,0)),"")</f>
        <v/>
      </c>
      <c r="AA730" s="58" t="e">
        <f t="shared" si="14"/>
        <v>#VALUE!</v>
      </c>
      <c r="AB730" s="56"/>
      <c r="AC730" s="56"/>
    </row>
    <row r="731" spans="1:29" ht="15.75" hidden="1" customHeight="1">
      <c r="A731" s="35"/>
      <c r="B731" s="35" t="s">
        <v>2693</v>
      </c>
      <c r="C731" s="36"/>
      <c r="D731" s="37"/>
      <c r="E731" s="37"/>
      <c r="F731" s="38">
        <v>2285.14</v>
      </c>
      <c r="G731" s="39"/>
      <c r="H731" s="40"/>
      <c r="I731" s="41"/>
      <c r="J731" s="41"/>
      <c r="K731" s="41"/>
      <c r="L731" s="41"/>
      <c r="M731" s="42"/>
      <c r="N731" s="44" t="s">
        <v>951</v>
      </c>
      <c r="O731" s="44" t="s">
        <v>60</v>
      </c>
      <c r="P731" s="44"/>
      <c r="Q731" s="44"/>
      <c r="R731" s="45"/>
      <c r="S731" s="45" t="s">
        <v>485</v>
      </c>
      <c r="T731" s="44"/>
      <c r="U731" s="44"/>
      <c r="V731" s="45" t="str">
        <f t="array" ref="V731">IFERROR(INDEX(#REF!,MATCH($Q731,#REF!,0)),"")</f>
        <v/>
      </c>
      <c r="W731" s="45" t="str">
        <f t="array" ref="W731">IFERROR(INDEX(#REF!,MATCH($Q731,#REF!,0)),"")</f>
        <v/>
      </c>
      <c r="X731" s="46" t="str">
        <f t="array" ref="X731">IFERROR(INDEX(#REF!,MATCH($Q731,#REF!,0)),"")</f>
        <v/>
      </c>
      <c r="Y731" s="46" t="str">
        <f t="array" ref="Y731">IFERROR(INDEX(#REF!,MATCH($Q731,#REF!,0)),"")</f>
        <v/>
      </c>
      <c r="Z731" s="46" t="str">
        <f t="array" ref="Z731">IFERROR(INDEX(#REF!,MATCH($Q731,#REF!,0)),"")</f>
        <v/>
      </c>
      <c r="AA731" s="46" t="e">
        <f t="shared" si="14"/>
        <v>#VALUE!</v>
      </c>
      <c r="AB731" s="44"/>
      <c r="AC731" s="44"/>
    </row>
    <row r="732" spans="1:29" ht="15.75" hidden="1" customHeight="1">
      <c r="A732" s="47" t="s">
        <v>361</v>
      </c>
      <c r="B732" s="47" t="s">
        <v>1049</v>
      </c>
      <c r="C732" s="60" t="s">
        <v>1978</v>
      </c>
      <c r="D732" s="49" t="s">
        <v>53</v>
      </c>
      <c r="E732" s="49">
        <v>20</v>
      </c>
      <c r="F732" s="50">
        <v>1980</v>
      </c>
      <c r="G732" s="51" t="s">
        <v>54</v>
      </c>
      <c r="H732" s="52">
        <v>46174</v>
      </c>
      <c r="I732" s="53" t="s">
        <v>55</v>
      </c>
      <c r="J732" s="53" t="s">
        <v>56</v>
      </c>
      <c r="K732" s="53" t="s">
        <v>164</v>
      </c>
      <c r="L732" s="53" t="s">
        <v>58</v>
      </c>
      <c r="M732" s="54" t="s">
        <v>148</v>
      </c>
      <c r="N732" s="56" t="s">
        <v>951</v>
      </c>
      <c r="O732" s="56" t="s">
        <v>60</v>
      </c>
      <c r="P732" s="56"/>
      <c r="Q732" s="56"/>
      <c r="R732" s="57" t="s">
        <v>1979</v>
      </c>
      <c r="S732" s="57" t="s">
        <v>1980</v>
      </c>
      <c r="T732" s="56"/>
      <c r="U732" s="56"/>
      <c r="V732" s="57" t="str">
        <f t="array" ref="V732">IFERROR(INDEX(#REF!,MATCH($Q732,#REF!,0)),"")</f>
        <v/>
      </c>
      <c r="W732" s="57" t="str">
        <f t="array" ref="W732">IFERROR(INDEX(#REF!,MATCH($Q732,#REF!,0)),"")</f>
        <v/>
      </c>
      <c r="X732" s="58" t="str">
        <f t="array" ref="X732">IFERROR(INDEX(#REF!,MATCH($Q732,#REF!,0)),"")</f>
        <v/>
      </c>
      <c r="Y732" s="58" t="str">
        <f t="array" ref="Y732">IFERROR(INDEX(#REF!,MATCH($Q732,#REF!,0)),"")</f>
        <v/>
      </c>
      <c r="Z732" s="58" t="str">
        <f t="array" ref="Z732">IFERROR(INDEX(#REF!,MATCH($Q732,#REF!,0)),"")</f>
        <v/>
      </c>
      <c r="AA732" s="58" t="e">
        <f t="shared" si="14"/>
        <v>#VALUE!</v>
      </c>
      <c r="AB732" s="56"/>
      <c r="AC732" s="56"/>
    </row>
    <row r="733" spans="1:29" ht="15.75" customHeight="1">
      <c r="A733" s="35"/>
      <c r="B733" s="35" t="s">
        <v>2693</v>
      </c>
      <c r="C733" s="36"/>
      <c r="D733" s="37"/>
      <c r="E733" s="37"/>
      <c r="F733" s="38">
        <v>3990</v>
      </c>
      <c r="G733" s="39"/>
      <c r="H733" s="40"/>
      <c r="I733" s="41"/>
      <c r="J733" s="41"/>
      <c r="K733" s="41"/>
      <c r="L733" s="41"/>
      <c r="M733" s="42"/>
      <c r="N733" s="44" t="s">
        <v>21</v>
      </c>
      <c r="O733" s="44" t="s">
        <v>2767</v>
      </c>
      <c r="P733" s="44"/>
      <c r="Q733" s="44"/>
      <c r="R733" s="45"/>
      <c r="S733" s="45" t="s">
        <v>385</v>
      </c>
      <c r="T733" s="44"/>
      <c r="U733" s="44"/>
      <c r="V733" s="45" t="str">
        <f t="array" ref="V733">IFERROR(INDEX(#REF!,MATCH($Q733,#REF!,0)),"")</f>
        <v/>
      </c>
      <c r="W733" s="45" t="str">
        <f t="array" ref="W733">IFERROR(INDEX(#REF!,MATCH($Q733,#REF!,0)),"")</f>
        <v/>
      </c>
      <c r="X733" s="46" t="str">
        <f t="array" ref="X733">IFERROR(INDEX(#REF!,MATCH($Q733,#REF!,0)),"")</f>
        <v/>
      </c>
      <c r="Y733" s="46" t="str">
        <f t="array" ref="Y733">IFERROR(INDEX(#REF!,MATCH($Q733,#REF!,0)),"")</f>
        <v/>
      </c>
      <c r="Z733" s="46" t="str">
        <f t="array" ref="Z733">IFERROR(INDEX(#REF!,MATCH($Q733,#REF!,0)),"")</f>
        <v/>
      </c>
      <c r="AA733" s="46" t="e">
        <f t="shared" si="14"/>
        <v>#VALUE!</v>
      </c>
      <c r="AB733" s="44"/>
      <c r="AC733" s="44"/>
    </row>
    <row r="734" spans="1:29" ht="15.75" hidden="1" customHeight="1">
      <c r="A734" s="47"/>
      <c r="B734" s="47" t="s">
        <v>283</v>
      </c>
      <c r="C734" s="60" t="s">
        <v>1196</v>
      </c>
      <c r="D734" s="49" t="s">
        <v>53</v>
      </c>
      <c r="E734" s="49">
        <v>2</v>
      </c>
      <c r="F734" s="50">
        <v>1980</v>
      </c>
      <c r="G734" s="51" t="s">
        <v>54</v>
      </c>
      <c r="H734" s="52">
        <v>46174</v>
      </c>
      <c r="I734" s="53" t="s">
        <v>55</v>
      </c>
      <c r="J734" s="53" t="s">
        <v>56</v>
      </c>
      <c r="K734" s="53" t="s">
        <v>164</v>
      </c>
      <c r="L734" s="53" t="s">
        <v>91</v>
      </c>
      <c r="M734" s="54" t="s">
        <v>148</v>
      </c>
      <c r="N734" s="56" t="s">
        <v>884</v>
      </c>
      <c r="O734" s="56" t="s">
        <v>60</v>
      </c>
      <c r="P734" s="56"/>
      <c r="Q734" s="56"/>
      <c r="R734" s="57" t="s">
        <v>221</v>
      </c>
      <c r="S734" s="57" t="s">
        <v>222</v>
      </c>
      <c r="T734" s="56"/>
      <c r="U734" s="56"/>
      <c r="V734" s="57" t="str">
        <f t="array" ref="V734">IFERROR(INDEX(#REF!,MATCH($Q734,#REF!,0)),"")</f>
        <v/>
      </c>
      <c r="W734" s="57" t="str">
        <f t="array" ref="W734">IFERROR(INDEX(#REF!,MATCH($Q734,#REF!,0)),"")</f>
        <v/>
      </c>
      <c r="X734" s="58" t="str">
        <f t="array" ref="X734">IFERROR(INDEX(#REF!,MATCH($Q734,#REF!,0)),"")</f>
        <v/>
      </c>
      <c r="Y734" s="58" t="str">
        <f t="array" ref="Y734">IFERROR(INDEX(#REF!,MATCH($Q734,#REF!,0)),"")</f>
        <v/>
      </c>
      <c r="Z734" s="58" t="str">
        <f t="array" ref="Z734">IFERROR(INDEX(#REF!,MATCH($Q734,#REF!,0)),"")</f>
        <v/>
      </c>
      <c r="AA734" s="58" t="e">
        <f t="shared" si="14"/>
        <v>#VALUE!</v>
      </c>
      <c r="AB734" s="56"/>
      <c r="AC734" s="56"/>
    </row>
    <row r="735" spans="1:29" ht="15.75" customHeight="1">
      <c r="A735" s="35"/>
      <c r="B735" s="35" t="s">
        <v>2693</v>
      </c>
      <c r="C735" s="36"/>
      <c r="D735" s="37"/>
      <c r="E735" s="37"/>
      <c r="F735" s="38">
        <v>12000</v>
      </c>
      <c r="G735" s="39"/>
      <c r="H735" s="40"/>
      <c r="I735" s="41"/>
      <c r="J735" s="41"/>
      <c r="K735" s="41"/>
      <c r="L735" s="41"/>
      <c r="M735" s="42"/>
      <c r="N735" s="44" t="s">
        <v>884</v>
      </c>
      <c r="O735" s="44" t="s">
        <v>2767</v>
      </c>
      <c r="P735" s="44"/>
      <c r="Q735" s="44"/>
      <c r="R735" s="45"/>
      <c r="S735" s="45" t="s">
        <v>1128</v>
      </c>
      <c r="T735" s="44"/>
      <c r="U735" s="44"/>
      <c r="V735" s="45" t="str">
        <f t="array" ref="V735">IFERROR(INDEX(#REF!,MATCH($Q735,#REF!,0)),"")</f>
        <v/>
      </c>
      <c r="W735" s="45" t="str">
        <f t="array" ref="W735">IFERROR(INDEX(#REF!,MATCH($Q735,#REF!,0)),"")</f>
        <v/>
      </c>
      <c r="X735" s="46" t="str">
        <f t="array" ref="X735">IFERROR(INDEX(#REF!,MATCH($Q735,#REF!,0)),"")</f>
        <v/>
      </c>
      <c r="Y735" s="46" t="str">
        <f t="array" ref="Y735">IFERROR(INDEX(#REF!,MATCH($Q735,#REF!,0)),"")</f>
        <v/>
      </c>
      <c r="Z735" s="46" t="str">
        <f t="array" ref="Z735">IFERROR(INDEX(#REF!,MATCH($Q735,#REF!,0)),"")</f>
        <v/>
      </c>
      <c r="AA735" s="46" t="e">
        <f t="shared" si="14"/>
        <v>#VALUE!</v>
      </c>
      <c r="AB735" s="44"/>
      <c r="AC735" s="44"/>
    </row>
    <row r="736" spans="1:29" ht="15.75" customHeight="1">
      <c r="A736" s="47"/>
      <c r="B736" s="47" t="s">
        <v>2693</v>
      </c>
      <c r="C736" s="60"/>
      <c r="D736" s="49"/>
      <c r="E736" s="49"/>
      <c r="F736" s="50">
        <v>2500000</v>
      </c>
      <c r="G736" s="51"/>
      <c r="H736" s="52"/>
      <c r="I736" s="53"/>
      <c r="J736" s="53"/>
      <c r="K736" s="53"/>
      <c r="L736" s="53"/>
      <c r="M736" s="54"/>
      <c r="N736" s="56" t="s">
        <v>951</v>
      </c>
      <c r="O736" s="56" t="s">
        <v>2767</v>
      </c>
      <c r="P736" s="56"/>
      <c r="Q736" s="56"/>
      <c r="R736" s="57"/>
      <c r="S736" s="57" t="s">
        <v>2814</v>
      </c>
      <c r="T736" s="56"/>
      <c r="U736" s="56"/>
      <c r="V736" s="57" t="str">
        <f t="array" ref="V736">IFERROR(INDEX(#REF!,MATCH($Q736,#REF!,0)),"")</f>
        <v/>
      </c>
      <c r="W736" s="57" t="str">
        <f t="array" ref="W736">IFERROR(INDEX(#REF!,MATCH($Q736,#REF!,0)),"")</f>
        <v/>
      </c>
      <c r="X736" s="58" t="str">
        <f t="array" ref="X736">IFERROR(INDEX(#REF!,MATCH($Q736,#REF!,0)),"")</f>
        <v/>
      </c>
      <c r="Y736" s="58" t="str">
        <f t="array" ref="Y736">IFERROR(INDEX(#REF!,MATCH($Q736,#REF!,0)),"")</f>
        <v/>
      </c>
      <c r="Z736" s="58" t="str">
        <f t="array" ref="Z736">IFERROR(INDEX(#REF!,MATCH($Q736,#REF!,0)),"")</f>
        <v/>
      </c>
      <c r="AA736" s="58" t="e">
        <f t="shared" si="14"/>
        <v>#VALUE!</v>
      </c>
      <c r="AB736" s="56"/>
      <c r="AC736" s="56"/>
    </row>
    <row r="737" spans="1:29" ht="15.75" hidden="1" customHeight="1">
      <c r="A737" s="35"/>
      <c r="B737" s="35" t="s">
        <v>245</v>
      </c>
      <c r="C737" s="36" t="s">
        <v>1196</v>
      </c>
      <c r="D737" s="37" t="s">
        <v>53</v>
      </c>
      <c r="E737" s="37">
        <v>2</v>
      </c>
      <c r="F737" s="38">
        <v>1980</v>
      </c>
      <c r="G737" s="39" t="s">
        <v>54</v>
      </c>
      <c r="H737" s="40">
        <v>46174</v>
      </c>
      <c r="I737" s="41" t="s">
        <v>55</v>
      </c>
      <c r="J737" s="41" t="s">
        <v>56</v>
      </c>
      <c r="K737" s="41" t="s">
        <v>164</v>
      </c>
      <c r="L737" s="41" t="s">
        <v>91</v>
      </c>
      <c r="M737" s="42" t="s">
        <v>109</v>
      </c>
      <c r="N737" s="44" t="s">
        <v>884</v>
      </c>
      <c r="O737" s="44" t="s">
        <v>60</v>
      </c>
      <c r="P737" s="44"/>
      <c r="Q737" s="44"/>
      <c r="R737" s="45" t="s">
        <v>221</v>
      </c>
      <c r="S737" s="45" t="s">
        <v>222</v>
      </c>
      <c r="T737" s="44"/>
      <c r="U737" s="44"/>
      <c r="V737" s="45" t="str">
        <f t="array" ref="V737">IFERROR(INDEX(#REF!,MATCH($Q737,#REF!,0)),"")</f>
        <v/>
      </c>
      <c r="W737" s="45" t="str">
        <f t="array" ref="W737">IFERROR(INDEX(#REF!,MATCH($Q737,#REF!,0)),"")</f>
        <v/>
      </c>
      <c r="X737" s="46" t="str">
        <f t="array" ref="X737">IFERROR(INDEX(#REF!,MATCH($Q737,#REF!,0)),"")</f>
        <v/>
      </c>
      <c r="Y737" s="46" t="str">
        <f t="array" ref="Y737">IFERROR(INDEX(#REF!,MATCH($Q737,#REF!,0)),"")</f>
        <v/>
      </c>
      <c r="Z737" s="46" t="str">
        <f t="array" ref="Z737">IFERROR(INDEX(#REF!,MATCH($Q737,#REF!,0)),"")</f>
        <v/>
      </c>
      <c r="AA737" s="46" t="e">
        <f t="shared" si="14"/>
        <v>#VALUE!</v>
      </c>
      <c r="AB737" s="44"/>
      <c r="AC737" s="44"/>
    </row>
    <row r="738" spans="1:29" ht="15.75" hidden="1" customHeight="1">
      <c r="A738" s="47"/>
      <c r="B738" s="47" t="s">
        <v>2693</v>
      </c>
      <c r="C738" s="60"/>
      <c r="D738" s="49"/>
      <c r="E738" s="49"/>
      <c r="F738" s="50">
        <v>1000</v>
      </c>
      <c r="G738" s="51"/>
      <c r="H738" s="52"/>
      <c r="I738" s="53"/>
      <c r="J738" s="53"/>
      <c r="K738" s="53"/>
      <c r="L738" s="53"/>
      <c r="M738" s="205"/>
      <c r="N738" s="56" t="s">
        <v>951</v>
      </c>
      <c r="O738" s="56" t="s">
        <v>60</v>
      </c>
      <c r="P738" s="56"/>
      <c r="Q738" s="56"/>
      <c r="R738" s="57"/>
      <c r="S738" s="57" t="s">
        <v>1592</v>
      </c>
      <c r="T738" s="56"/>
      <c r="U738" s="56"/>
      <c r="V738" s="57" t="str">
        <f t="array" ref="V738">IFERROR(INDEX(#REF!,MATCH($Q738,#REF!,0)),"")</f>
        <v/>
      </c>
      <c r="W738" s="57" t="str">
        <f t="array" ref="W738">IFERROR(INDEX(#REF!,MATCH($Q738,#REF!,0)),"")</f>
        <v/>
      </c>
      <c r="X738" s="58" t="str">
        <f t="array" ref="X738">IFERROR(INDEX(#REF!,MATCH($Q738,#REF!,0)),"")</f>
        <v/>
      </c>
      <c r="Y738" s="58" t="str">
        <f t="array" ref="Y738">IFERROR(INDEX(#REF!,MATCH($Q738,#REF!,0)),"")</f>
        <v/>
      </c>
      <c r="Z738" s="58" t="str">
        <f t="array" ref="Z738">IFERROR(INDEX(#REF!,MATCH($Q738,#REF!,0)),"")</f>
        <v/>
      </c>
      <c r="AA738" s="58" t="e">
        <f t="shared" si="14"/>
        <v>#VALUE!</v>
      </c>
      <c r="AB738" s="56"/>
      <c r="AC738" s="56"/>
    </row>
    <row r="739" spans="1:29" ht="15.75" hidden="1" customHeight="1">
      <c r="A739" s="35"/>
      <c r="B739" s="35" t="s">
        <v>242</v>
      </c>
      <c r="C739" s="36" t="s">
        <v>1196</v>
      </c>
      <c r="D739" s="37" t="s">
        <v>53</v>
      </c>
      <c r="E739" s="37">
        <v>2</v>
      </c>
      <c r="F739" s="38">
        <v>1980</v>
      </c>
      <c r="G739" s="39" t="s">
        <v>54</v>
      </c>
      <c r="H739" s="40">
        <v>46174</v>
      </c>
      <c r="I739" s="41" t="s">
        <v>55</v>
      </c>
      <c r="J739" s="41" t="s">
        <v>56</v>
      </c>
      <c r="K739" s="41" t="s">
        <v>164</v>
      </c>
      <c r="L739" s="41" t="s">
        <v>91</v>
      </c>
      <c r="M739" s="42" t="s">
        <v>2517</v>
      </c>
      <c r="N739" s="44" t="s">
        <v>884</v>
      </c>
      <c r="O739" s="44" t="s">
        <v>60</v>
      </c>
      <c r="P739" s="44"/>
      <c r="Q739" s="44"/>
      <c r="R739" s="45" t="s">
        <v>221</v>
      </c>
      <c r="S739" s="45" t="s">
        <v>222</v>
      </c>
      <c r="T739" s="44"/>
      <c r="U739" s="44"/>
      <c r="V739" s="45" t="str">
        <f t="array" ref="V739">IFERROR(INDEX(#REF!,MATCH($Q739,#REF!,0)),"")</f>
        <v/>
      </c>
      <c r="W739" s="45" t="str">
        <f t="array" ref="W739">IFERROR(INDEX(#REF!,MATCH($Q739,#REF!,0)),"")</f>
        <v/>
      </c>
      <c r="X739" s="46" t="str">
        <f t="array" ref="X739">IFERROR(INDEX(#REF!,MATCH($Q739,#REF!,0)),"")</f>
        <v/>
      </c>
      <c r="Y739" s="46" t="str">
        <f t="array" ref="Y739">IFERROR(INDEX(#REF!,MATCH($Q739,#REF!,0)),"")</f>
        <v/>
      </c>
      <c r="Z739" s="46" t="str">
        <f t="array" ref="Z739">IFERROR(INDEX(#REF!,MATCH($Q739,#REF!,0)),"")</f>
        <v/>
      </c>
      <c r="AA739" s="46" t="e">
        <f t="shared" si="14"/>
        <v>#VALUE!</v>
      </c>
      <c r="AB739" s="44"/>
      <c r="AC739" s="44"/>
    </row>
    <row r="740" spans="1:29" ht="15.75" hidden="1" customHeight="1">
      <c r="A740" s="47"/>
      <c r="B740" s="47" t="s">
        <v>2693</v>
      </c>
      <c r="C740" s="60"/>
      <c r="D740" s="49"/>
      <c r="E740" s="49"/>
      <c r="F740" s="50">
        <v>1000</v>
      </c>
      <c r="G740" s="51"/>
      <c r="H740" s="52"/>
      <c r="I740" s="53"/>
      <c r="J740" s="53"/>
      <c r="K740" s="53"/>
      <c r="L740" s="53"/>
      <c r="M740" s="205"/>
      <c r="N740" s="56"/>
      <c r="O740" s="56" t="s">
        <v>60</v>
      </c>
      <c r="P740" s="56"/>
      <c r="Q740" s="56"/>
      <c r="R740" s="57"/>
      <c r="S740" s="57" t="s">
        <v>1595</v>
      </c>
      <c r="T740" s="56"/>
      <c r="U740" s="56"/>
      <c r="V740" s="57" t="str">
        <f t="array" ref="V740">IFERROR(INDEX(#REF!,MATCH($Q740,#REF!,0)),"")</f>
        <v/>
      </c>
      <c r="W740" s="57" t="str">
        <f t="array" ref="W740">IFERROR(INDEX(#REF!,MATCH($Q740,#REF!,0)),"")</f>
        <v/>
      </c>
      <c r="X740" s="58" t="str">
        <f t="array" ref="X740">IFERROR(INDEX(#REF!,MATCH($Q740,#REF!,0)),"")</f>
        <v/>
      </c>
      <c r="Y740" s="58" t="str">
        <f t="array" ref="Y740">IFERROR(INDEX(#REF!,MATCH($Q740,#REF!,0)),"")</f>
        <v/>
      </c>
      <c r="Z740" s="58" t="str">
        <f t="array" ref="Z740">IFERROR(INDEX(#REF!,MATCH($Q740,#REF!,0)),"")</f>
        <v/>
      </c>
      <c r="AA740" s="58" t="e">
        <f t="shared" si="14"/>
        <v>#VALUE!</v>
      </c>
      <c r="AB740" s="56"/>
      <c r="AC740" s="56"/>
    </row>
    <row r="741" spans="1:29" ht="15.75" hidden="1" customHeight="1">
      <c r="A741" s="35"/>
      <c r="B741" s="35" t="s">
        <v>2693</v>
      </c>
      <c r="C741" s="36"/>
      <c r="D741" s="37"/>
      <c r="E741" s="37"/>
      <c r="F741" s="38">
        <v>1000000</v>
      </c>
      <c r="G741" s="39"/>
      <c r="H741" s="40"/>
      <c r="I741" s="41"/>
      <c r="J741" s="41"/>
      <c r="K741" s="41"/>
      <c r="L741" s="41"/>
      <c r="M741" s="42"/>
      <c r="N741" s="44" t="s">
        <v>951</v>
      </c>
      <c r="O741" s="44" t="s">
        <v>60</v>
      </c>
      <c r="P741" s="44"/>
      <c r="Q741" s="44"/>
      <c r="R741" s="45"/>
      <c r="S741" s="45" t="s">
        <v>1589</v>
      </c>
      <c r="T741" s="44"/>
      <c r="U741" s="44"/>
      <c r="V741" s="45" t="str">
        <f t="array" ref="V741">IFERROR(INDEX(#REF!,MATCH($Q741,#REF!,0)),"")</f>
        <v/>
      </c>
      <c r="W741" s="45" t="str">
        <f t="array" ref="W741">IFERROR(INDEX(#REF!,MATCH($Q741,#REF!,0)),"")</f>
        <v/>
      </c>
      <c r="X741" s="46" t="str">
        <f t="array" ref="X741">IFERROR(INDEX(#REF!,MATCH($Q741,#REF!,0)),"")</f>
        <v/>
      </c>
      <c r="Y741" s="46" t="str">
        <f t="array" ref="Y741">IFERROR(INDEX(#REF!,MATCH($Q741,#REF!,0)),"")</f>
        <v/>
      </c>
      <c r="Z741" s="46" t="str">
        <f t="array" ref="Z741">IFERROR(INDEX(#REF!,MATCH($Q741,#REF!,0)),"")</f>
        <v/>
      </c>
      <c r="AA741" s="46" t="e">
        <f t="shared" si="14"/>
        <v>#VALUE!</v>
      </c>
      <c r="AB741" s="44"/>
      <c r="AC741" s="44"/>
    </row>
    <row r="742" spans="1:29" ht="15.75" hidden="1" customHeight="1">
      <c r="A742" s="47" t="s">
        <v>105</v>
      </c>
      <c r="B742" s="47" t="s">
        <v>317</v>
      </c>
      <c r="C742" s="60" t="s">
        <v>456</v>
      </c>
      <c r="D742" s="49" t="s">
        <v>53</v>
      </c>
      <c r="E742" s="49">
        <v>12</v>
      </c>
      <c r="F742" s="50">
        <v>1920</v>
      </c>
      <c r="G742" s="51" t="s">
        <v>54</v>
      </c>
      <c r="H742" s="52">
        <v>46174</v>
      </c>
      <c r="I742" s="53" t="s">
        <v>55</v>
      </c>
      <c r="J742" s="53" t="s">
        <v>56</v>
      </c>
      <c r="K742" s="53" t="s">
        <v>164</v>
      </c>
      <c r="L742" s="53" t="s">
        <v>58</v>
      </c>
      <c r="M742" s="54" t="s">
        <v>148</v>
      </c>
      <c r="N742" s="56" t="s">
        <v>21</v>
      </c>
      <c r="O742" s="56" t="s">
        <v>60</v>
      </c>
      <c r="P742" s="56"/>
      <c r="Q742" s="56"/>
      <c r="R742" s="57"/>
      <c r="S742" s="57" t="s">
        <v>328</v>
      </c>
      <c r="T742" s="56"/>
      <c r="U742" s="56"/>
      <c r="V742" s="57" t="str">
        <f t="array" ref="V742">IFERROR(INDEX(#REF!,MATCH($Q742,#REF!,0)),"")</f>
        <v/>
      </c>
      <c r="W742" s="57" t="str">
        <f t="array" ref="W742">IFERROR(INDEX(#REF!,MATCH($Q742,#REF!,0)),"")</f>
        <v/>
      </c>
      <c r="X742" s="58" t="str">
        <f t="array" ref="X742">IFERROR(INDEX(#REF!,MATCH($Q742,#REF!,0)),"")</f>
        <v/>
      </c>
      <c r="Y742" s="58" t="str">
        <f t="array" ref="Y742">IFERROR(INDEX(#REF!,MATCH($Q742,#REF!,0)),"")</f>
        <v/>
      </c>
      <c r="Z742" s="58" t="str">
        <f t="array" ref="Z742">IFERROR(INDEX(#REF!,MATCH($Q742,#REF!,0)),"")</f>
        <v/>
      </c>
      <c r="AA742" s="58" t="e">
        <f t="shared" si="14"/>
        <v>#VALUE!</v>
      </c>
      <c r="AB742" s="56"/>
      <c r="AC742" s="56"/>
    </row>
    <row r="743" spans="1:29" ht="15.75" hidden="1" customHeight="1">
      <c r="A743" s="35"/>
      <c r="B743" s="35" t="s">
        <v>2693</v>
      </c>
      <c r="C743" s="36"/>
      <c r="D743" s="37"/>
      <c r="E743" s="37"/>
      <c r="F743" s="38">
        <v>1000000</v>
      </c>
      <c r="G743" s="39"/>
      <c r="H743" s="40"/>
      <c r="I743" s="41"/>
      <c r="J743" s="41"/>
      <c r="K743" s="41"/>
      <c r="L743" s="41"/>
      <c r="M743" s="42"/>
      <c r="N743" s="44" t="s">
        <v>951</v>
      </c>
      <c r="O743" s="44" t="s">
        <v>60</v>
      </c>
      <c r="P743" s="44"/>
      <c r="Q743" s="44"/>
      <c r="R743" s="45"/>
      <c r="S743" s="45" t="s">
        <v>1586</v>
      </c>
      <c r="T743" s="44"/>
      <c r="U743" s="44"/>
      <c r="V743" s="45" t="str">
        <f t="array" ref="V743">IFERROR(INDEX(#REF!,MATCH($Q743,#REF!,0)),"")</f>
        <v/>
      </c>
      <c r="W743" s="45" t="str">
        <f t="array" ref="W743">IFERROR(INDEX(#REF!,MATCH($Q743,#REF!,0)),"")</f>
        <v/>
      </c>
      <c r="X743" s="46" t="str">
        <f t="array" ref="X743">IFERROR(INDEX(#REF!,MATCH($Q743,#REF!,0)),"")</f>
        <v/>
      </c>
      <c r="Y743" s="46" t="str">
        <f t="array" ref="Y743">IFERROR(INDEX(#REF!,MATCH($Q743,#REF!,0)),"")</f>
        <v/>
      </c>
      <c r="Z743" s="46" t="str">
        <f t="array" ref="Z743">IFERROR(INDEX(#REF!,MATCH($Q743,#REF!,0)),"")</f>
        <v/>
      </c>
      <c r="AA743" s="46" t="e">
        <f t="shared" si="14"/>
        <v>#VALUE!</v>
      </c>
      <c r="AB743" s="44"/>
      <c r="AC743" s="44"/>
    </row>
    <row r="744" spans="1:29" ht="15.75" hidden="1" customHeight="1">
      <c r="A744" s="47"/>
      <c r="B744" s="47" t="s">
        <v>2469</v>
      </c>
      <c r="C744" s="60" t="s">
        <v>2470</v>
      </c>
      <c r="D744" s="49"/>
      <c r="E744" s="49"/>
      <c r="F744" s="50">
        <v>500000</v>
      </c>
      <c r="G744" s="51" t="s">
        <v>54</v>
      </c>
      <c r="H744" s="52">
        <v>46266</v>
      </c>
      <c r="I744" s="53" t="s">
        <v>101</v>
      </c>
      <c r="J744" s="53" t="s">
        <v>56</v>
      </c>
      <c r="K744" s="53" t="s">
        <v>858</v>
      </c>
      <c r="L744" s="53" t="s">
        <v>91</v>
      </c>
      <c r="M744" s="54" t="s">
        <v>73</v>
      </c>
      <c r="N744" s="56" t="s">
        <v>951</v>
      </c>
      <c r="O744" s="182" t="s">
        <v>2452</v>
      </c>
      <c r="P744" s="56"/>
      <c r="Q744" s="56"/>
      <c r="R744" s="57"/>
      <c r="S744" s="57" t="s">
        <v>2471</v>
      </c>
      <c r="T744" s="56"/>
      <c r="U744" s="56"/>
      <c r="V744" s="57" t="str">
        <f t="array" ref="V744">IFERROR(INDEX(#REF!,MATCH($Q744,#REF!,0)),"")</f>
        <v/>
      </c>
      <c r="W744" s="57" t="str">
        <f t="array" ref="W744">IFERROR(INDEX(#REF!,MATCH($Q744,#REF!,0)),"")</f>
        <v/>
      </c>
      <c r="X744" s="58" t="str">
        <f t="array" ref="X744">IFERROR(INDEX(#REF!,MATCH($Q744,#REF!,0)),"")</f>
        <v/>
      </c>
      <c r="Y744" s="58" t="str">
        <f t="array" ref="Y744">IFERROR(INDEX(#REF!,MATCH($Q744,#REF!,0)),"")</f>
        <v/>
      </c>
      <c r="Z744" s="58" t="str">
        <f t="array" ref="Z744">IFERROR(INDEX(#REF!,MATCH($Q744,#REF!,0)),"")</f>
        <v/>
      </c>
      <c r="AA744" s="58" t="e">
        <f t="shared" si="14"/>
        <v>#VALUE!</v>
      </c>
      <c r="AB744" s="56"/>
      <c r="AC744" s="56"/>
    </row>
    <row r="745" spans="1:29" ht="15.75" hidden="1" customHeight="1">
      <c r="A745" s="35" t="s">
        <v>2691</v>
      </c>
      <c r="B745" s="35" t="s">
        <v>291</v>
      </c>
      <c r="C745" s="36" t="s">
        <v>2385</v>
      </c>
      <c r="D745" s="37" t="s">
        <v>53</v>
      </c>
      <c r="E745" s="37">
        <v>1</v>
      </c>
      <c r="F745" s="38">
        <v>1920</v>
      </c>
      <c r="G745" s="39" t="s">
        <v>54</v>
      </c>
      <c r="H745" s="40"/>
      <c r="I745" s="41" t="s">
        <v>55</v>
      </c>
      <c r="J745" s="41"/>
      <c r="K745" s="41"/>
      <c r="L745" s="41"/>
      <c r="M745" s="42"/>
      <c r="N745" s="44" t="s">
        <v>951</v>
      </c>
      <c r="O745" s="44" t="s">
        <v>60</v>
      </c>
      <c r="P745" s="44"/>
      <c r="Q745" s="44"/>
      <c r="R745" s="45"/>
      <c r="S745" s="45"/>
      <c r="T745" s="44"/>
      <c r="U745" s="44"/>
      <c r="V745" s="45" t="str">
        <f t="array" ref="V745">IFERROR(INDEX(#REF!,MATCH($Q745,#REF!,0)),"")</f>
        <v/>
      </c>
      <c r="W745" s="45" t="str">
        <f t="array" ref="W745">IFERROR(INDEX(#REF!,MATCH($Q745,#REF!,0)),"")</f>
        <v/>
      </c>
      <c r="X745" s="46" t="str">
        <f t="array" ref="X745">IFERROR(INDEX(#REF!,MATCH($Q745,#REF!,0)),"")</f>
        <v/>
      </c>
      <c r="Y745" s="46" t="str">
        <f t="array" ref="Y745">IFERROR(INDEX(#REF!,MATCH($Q745,#REF!,0)),"")</f>
        <v/>
      </c>
      <c r="Z745" s="46" t="str">
        <f t="array" ref="Z745">IFERROR(INDEX(#REF!,MATCH($Q745,#REF!,0)),"")</f>
        <v/>
      </c>
      <c r="AA745" s="46" t="e">
        <f t="shared" si="14"/>
        <v>#VALUE!</v>
      </c>
      <c r="AB745" s="44"/>
      <c r="AC745" s="44"/>
    </row>
    <row r="746" spans="1:29" ht="15.75" hidden="1" customHeight="1">
      <c r="A746" s="47"/>
      <c r="B746" s="47" t="s">
        <v>2693</v>
      </c>
      <c r="C746" s="60"/>
      <c r="D746" s="49"/>
      <c r="E746" s="49"/>
      <c r="F746" s="50">
        <v>500000</v>
      </c>
      <c r="G746" s="51"/>
      <c r="H746" s="52"/>
      <c r="I746" s="53"/>
      <c r="J746" s="53"/>
      <c r="K746" s="53"/>
      <c r="L746" s="53"/>
      <c r="M746" s="54"/>
      <c r="N746" s="56" t="s">
        <v>884</v>
      </c>
      <c r="O746" s="56" t="s">
        <v>60</v>
      </c>
      <c r="P746" s="56"/>
      <c r="Q746" s="56"/>
      <c r="R746" s="57"/>
      <c r="S746" s="57" t="s">
        <v>2445</v>
      </c>
      <c r="T746" s="56"/>
      <c r="U746" s="56"/>
      <c r="V746" s="57" t="str">
        <f t="array" ref="V746">IFERROR(INDEX(#REF!,MATCH($Q746,#REF!,0)),"")</f>
        <v/>
      </c>
      <c r="W746" s="57" t="str">
        <f t="array" ref="W746">IFERROR(INDEX(#REF!,MATCH($Q746,#REF!,0)),"")</f>
        <v/>
      </c>
      <c r="X746" s="58" t="str">
        <f t="array" ref="X746">IFERROR(INDEX(#REF!,MATCH($Q746,#REF!,0)),"")</f>
        <v/>
      </c>
      <c r="Y746" s="58" t="str">
        <f t="array" ref="Y746">IFERROR(INDEX(#REF!,MATCH($Q746,#REF!,0)),"")</f>
        <v/>
      </c>
      <c r="Z746" s="58" t="str">
        <f t="array" ref="Z746">IFERROR(INDEX(#REF!,MATCH($Q746,#REF!,0)),"")</f>
        <v/>
      </c>
      <c r="AA746" s="58" t="e">
        <f t="shared" si="14"/>
        <v>#VALUE!</v>
      </c>
      <c r="AB746" s="56"/>
      <c r="AC746" s="56"/>
    </row>
    <row r="747" spans="1:29" ht="15.75" hidden="1" customHeight="1">
      <c r="A747" s="35"/>
      <c r="B747" s="35" t="s">
        <v>2693</v>
      </c>
      <c r="C747" s="36"/>
      <c r="D747" s="37"/>
      <c r="E747" s="37"/>
      <c r="F747" s="38">
        <v>180300</v>
      </c>
      <c r="G747" s="39"/>
      <c r="H747" s="40"/>
      <c r="I747" s="41"/>
      <c r="J747" s="41"/>
      <c r="K747" s="41"/>
      <c r="L747" s="41"/>
      <c r="M747" s="42"/>
      <c r="N747" s="44" t="s">
        <v>951</v>
      </c>
      <c r="O747" s="44" t="s">
        <v>60</v>
      </c>
      <c r="P747" s="44"/>
      <c r="Q747" s="44"/>
      <c r="R747" s="45"/>
      <c r="S747" s="45" t="s">
        <v>1502</v>
      </c>
      <c r="T747" s="36"/>
      <c r="U747" s="44"/>
      <c r="V747" s="45" t="str">
        <f t="array" ref="V747">IFERROR(INDEX(#REF!,MATCH($Q747,#REF!,0)),"")</f>
        <v/>
      </c>
      <c r="W747" s="45" t="str">
        <f t="array" ref="W747">IFERROR(INDEX(#REF!,MATCH($Q747,#REF!,0)),"")</f>
        <v/>
      </c>
      <c r="X747" s="46" t="str">
        <f t="array" ref="X747">IFERROR(INDEX(#REF!,MATCH($Q747,#REF!,0)),"")</f>
        <v/>
      </c>
      <c r="Y747" s="46" t="str">
        <f t="array" ref="Y747">IFERROR(INDEX(#REF!,MATCH($Q747,#REF!,0)),"")</f>
        <v/>
      </c>
      <c r="Z747" s="46" t="str">
        <f t="array" ref="Z747">IFERROR(INDEX(#REF!,MATCH($Q747,#REF!,0)),"")</f>
        <v/>
      </c>
      <c r="AA747" s="46" t="e">
        <f t="shared" si="14"/>
        <v>#VALUE!</v>
      </c>
      <c r="AB747" s="44"/>
      <c r="AC747" s="44"/>
    </row>
    <row r="748" spans="1:29" ht="15.75" hidden="1" customHeight="1">
      <c r="A748" s="47"/>
      <c r="B748" s="47" t="s">
        <v>51</v>
      </c>
      <c r="C748" s="60" t="s">
        <v>1267</v>
      </c>
      <c r="D748" s="49" t="s">
        <v>53</v>
      </c>
      <c r="E748" s="49">
        <v>200</v>
      </c>
      <c r="F748" s="50">
        <v>1920</v>
      </c>
      <c r="G748" s="51" t="s">
        <v>54</v>
      </c>
      <c r="H748" s="52">
        <v>46174</v>
      </c>
      <c r="I748" s="53" t="s">
        <v>55</v>
      </c>
      <c r="J748" s="53" t="s">
        <v>56</v>
      </c>
      <c r="K748" s="53" t="s">
        <v>164</v>
      </c>
      <c r="L748" s="53" t="s">
        <v>91</v>
      </c>
      <c r="M748" s="54" t="s">
        <v>2534</v>
      </c>
      <c r="N748" s="56" t="s">
        <v>884</v>
      </c>
      <c r="O748" s="56" t="s">
        <v>60</v>
      </c>
      <c r="P748" s="56"/>
      <c r="Q748" s="56"/>
      <c r="R748" s="57"/>
      <c r="S748" s="57" t="s">
        <v>410</v>
      </c>
      <c r="T748" s="56"/>
      <c r="U748" s="56"/>
      <c r="V748" s="57" t="str">
        <f t="array" ref="V748">IFERROR(INDEX(#REF!,MATCH($Q748,#REF!,0)),"")</f>
        <v/>
      </c>
      <c r="W748" s="57" t="str">
        <f t="array" ref="W748">IFERROR(INDEX(#REF!,MATCH($Q748,#REF!,0)),"")</f>
        <v/>
      </c>
      <c r="X748" s="58" t="str">
        <f t="array" ref="X748">IFERROR(INDEX(#REF!,MATCH($Q748,#REF!,0)),"")</f>
        <v/>
      </c>
      <c r="Y748" s="58" t="str">
        <f t="array" ref="Y748">IFERROR(INDEX(#REF!,MATCH($Q748,#REF!,0)),"")</f>
        <v/>
      </c>
      <c r="Z748" s="58" t="str">
        <f t="array" ref="Z748">IFERROR(INDEX(#REF!,MATCH($Q748,#REF!,0)),"")</f>
        <v/>
      </c>
      <c r="AA748" s="58" t="e">
        <f t="shared" si="14"/>
        <v>#VALUE!</v>
      </c>
      <c r="AB748" s="56"/>
      <c r="AC748" s="56"/>
    </row>
    <row r="749" spans="1:29" ht="15.75" hidden="1" customHeight="1">
      <c r="A749" s="167"/>
      <c r="B749" s="167" t="s">
        <v>848</v>
      </c>
      <c r="C749" s="168" t="s">
        <v>2472</v>
      </c>
      <c r="D749" s="176" t="s">
        <v>53</v>
      </c>
      <c r="E749" s="176">
        <v>1</v>
      </c>
      <c r="F749" s="177">
        <v>500000</v>
      </c>
      <c r="G749" s="178" t="s">
        <v>54</v>
      </c>
      <c r="H749" s="179">
        <v>46266</v>
      </c>
      <c r="I749" s="180" t="s">
        <v>101</v>
      </c>
      <c r="J749" s="180" t="s">
        <v>56</v>
      </c>
      <c r="K749" s="180" t="s">
        <v>858</v>
      </c>
      <c r="L749" s="180" t="s">
        <v>91</v>
      </c>
      <c r="M749" s="181" t="s">
        <v>2451</v>
      </c>
      <c r="N749" s="175" t="s">
        <v>951</v>
      </c>
      <c r="O749" s="183" t="s">
        <v>2452</v>
      </c>
      <c r="P749" s="44"/>
      <c r="Q749" s="44"/>
      <c r="R749" s="45" t="str">
        <f t="array" ref="R749">IFERROR(INDEX('BANCO DE DADOS'!$C$3:$C1631,MATCH(C749,'BANCO DE DADOS'!$B$3:$B1631,0),0),"")</f>
        <v>CERD</v>
      </c>
      <c r="S749" s="45" t="str">
        <f t="array" ref="S749">IFERROR(INDEX('BANCO DE DADOS'!$D$3:$D1631,MATCH(C749,'BANCO DE DADOS'!$B$3:$B1631,0),0),"")</f>
        <v>COMPRA DE VEÍCULOS ESPECIALIZADOS</v>
      </c>
      <c r="T749" s="44"/>
      <c r="U749" s="44"/>
      <c r="V749" s="45" t="str">
        <f t="array" ref="V749">IFERROR(INDEX(#REF!,MATCH($Q749,#REF!,0)),"")</f>
        <v/>
      </c>
      <c r="W749" s="45" t="str">
        <f t="array" ref="W749">IFERROR(INDEX(#REF!,MATCH($Q749,#REF!,0)),"")</f>
        <v/>
      </c>
      <c r="X749" s="46" t="str">
        <f t="array" ref="X749">IFERROR(INDEX(#REF!,MATCH($Q749,#REF!,0)),"")</f>
        <v/>
      </c>
      <c r="Y749" s="46" t="str">
        <f t="array" ref="Y749">IFERROR(INDEX(#REF!,MATCH($Q749,#REF!,0)),"")</f>
        <v/>
      </c>
      <c r="Z749" s="46" t="str">
        <f t="array" ref="Z749">IFERROR(INDEX(#REF!,MATCH($Q749,#REF!,0)),"")</f>
        <v/>
      </c>
      <c r="AA749" s="46" t="e">
        <f t="shared" si="14"/>
        <v>#VALUE!</v>
      </c>
      <c r="AB749" s="44"/>
      <c r="AC749" s="44"/>
    </row>
    <row r="750" spans="1:29" ht="15.75" customHeight="1">
      <c r="A750" s="47"/>
      <c r="B750" s="47" t="s">
        <v>2693</v>
      </c>
      <c r="C750" s="60"/>
      <c r="D750" s="49"/>
      <c r="E750" s="49"/>
      <c r="F750" s="50">
        <v>500000</v>
      </c>
      <c r="G750" s="79"/>
      <c r="H750" s="87"/>
      <c r="I750" s="61"/>
      <c r="J750" s="61"/>
      <c r="K750" s="61"/>
      <c r="L750" s="61"/>
      <c r="M750" s="54"/>
      <c r="N750" s="56" t="s">
        <v>884</v>
      </c>
      <c r="O750" s="56"/>
      <c r="P750" s="56"/>
      <c r="Q750" s="56"/>
      <c r="R750" s="57"/>
      <c r="S750" s="57" t="s">
        <v>1502</v>
      </c>
      <c r="T750" s="56"/>
      <c r="U750" s="56"/>
      <c r="V750" s="57" t="str">
        <f t="array" ref="V750">IFERROR(INDEX(#REF!,MATCH($Q750,#REF!,0)),"")</f>
        <v/>
      </c>
      <c r="W750" s="57" t="str">
        <f t="array" ref="W750">IFERROR(INDEX(#REF!,MATCH($Q750,#REF!,0)),"")</f>
        <v/>
      </c>
      <c r="X750" s="58" t="str">
        <f t="array" ref="X750">IFERROR(INDEX(#REF!,MATCH($Q750,#REF!,0)),"")</f>
        <v/>
      </c>
      <c r="Y750" s="58" t="str">
        <f t="array" ref="Y750">IFERROR(INDEX(#REF!,MATCH($Q750,#REF!,0)),"")</f>
        <v/>
      </c>
      <c r="Z750" s="58" t="str">
        <f t="array" ref="Z750">IFERROR(INDEX(#REF!,MATCH($Q750,#REF!,0)),"")</f>
        <v/>
      </c>
      <c r="AA750" s="58" t="e">
        <f t="shared" si="14"/>
        <v>#VALUE!</v>
      </c>
      <c r="AB750" s="56"/>
      <c r="AC750" s="56"/>
    </row>
    <row r="751" spans="1:29" ht="15.75" customHeight="1">
      <c r="A751" s="35"/>
      <c r="B751" s="35" t="s">
        <v>2693</v>
      </c>
      <c r="C751" s="36"/>
      <c r="D751" s="37"/>
      <c r="E751" s="37"/>
      <c r="F751" s="38">
        <v>13200</v>
      </c>
      <c r="G751" s="39"/>
      <c r="H751" s="40"/>
      <c r="I751" s="41"/>
      <c r="J751" s="41"/>
      <c r="K751" s="41"/>
      <c r="L751" s="41"/>
      <c r="M751" s="42"/>
      <c r="N751" s="44" t="s">
        <v>951</v>
      </c>
      <c r="O751" s="44"/>
      <c r="P751" s="44"/>
      <c r="Q751" s="44"/>
      <c r="R751" s="45"/>
      <c r="S751" s="45" t="s">
        <v>1132</v>
      </c>
      <c r="T751" s="44"/>
      <c r="U751" s="44"/>
      <c r="V751" s="45" t="str">
        <f t="array" ref="V751">IFERROR(INDEX(#REF!,MATCH($Q751,#REF!,0)),"")</f>
        <v/>
      </c>
      <c r="W751" s="45" t="str">
        <f t="array" ref="W751">IFERROR(INDEX(#REF!,MATCH($Q751,#REF!,0)),"")</f>
        <v/>
      </c>
      <c r="X751" s="46" t="str">
        <f t="array" ref="X751">IFERROR(INDEX(#REF!,MATCH($Q751,#REF!,0)),"")</f>
        <v/>
      </c>
      <c r="Y751" s="46" t="str">
        <f t="array" ref="Y751">IFERROR(INDEX(#REF!,MATCH($Q751,#REF!,0)),"")</f>
        <v/>
      </c>
      <c r="Z751" s="46" t="str">
        <f t="array" ref="Z751">IFERROR(INDEX(#REF!,MATCH($Q751,#REF!,0)),"")</f>
        <v/>
      </c>
      <c r="AA751" s="46" t="e">
        <f t="shared" si="14"/>
        <v>#VALUE!</v>
      </c>
      <c r="AB751" s="44"/>
      <c r="AC751" s="44"/>
    </row>
    <row r="752" spans="1:29" ht="15.75" hidden="1" customHeight="1">
      <c r="A752" s="47" t="s">
        <v>362</v>
      </c>
      <c r="B752" s="47" t="s">
        <v>1049</v>
      </c>
      <c r="C752" s="60" t="s">
        <v>1982</v>
      </c>
      <c r="D752" s="49" t="s">
        <v>53</v>
      </c>
      <c r="E752" s="49">
        <v>30</v>
      </c>
      <c r="F752" s="50">
        <v>1859</v>
      </c>
      <c r="G752" s="51" t="s">
        <v>54</v>
      </c>
      <c r="H752" s="52">
        <v>46174</v>
      </c>
      <c r="I752" s="53" t="s">
        <v>55</v>
      </c>
      <c r="J752" s="53" t="s">
        <v>56</v>
      </c>
      <c r="K752" s="53" t="s">
        <v>164</v>
      </c>
      <c r="L752" s="53" t="s">
        <v>58</v>
      </c>
      <c r="M752" s="54" t="s">
        <v>148</v>
      </c>
      <c r="N752" s="56" t="s">
        <v>951</v>
      </c>
      <c r="O752" s="56" t="s">
        <v>60</v>
      </c>
      <c r="P752" s="56"/>
      <c r="Q752" s="56"/>
      <c r="R752" s="57" t="s">
        <v>1979</v>
      </c>
      <c r="S752" s="57" t="s">
        <v>1980</v>
      </c>
      <c r="T752" s="56"/>
      <c r="U752" s="56"/>
      <c r="V752" s="57" t="str">
        <f t="array" ref="V752">IFERROR(INDEX(#REF!,MATCH($Q752,#REF!,0)),"")</f>
        <v/>
      </c>
      <c r="W752" s="57" t="str">
        <f t="array" ref="W752">IFERROR(INDEX(#REF!,MATCH($Q752,#REF!,0)),"")</f>
        <v/>
      </c>
      <c r="X752" s="58" t="str">
        <f t="array" ref="X752">IFERROR(INDEX(#REF!,MATCH($Q752,#REF!,0)),"")</f>
        <v/>
      </c>
      <c r="Y752" s="58" t="str">
        <f t="array" ref="Y752">IFERROR(INDEX(#REF!,MATCH($Q752,#REF!,0)),"")</f>
        <v/>
      </c>
      <c r="Z752" s="58" t="str">
        <f t="array" ref="Z752">IFERROR(INDEX(#REF!,MATCH($Q752,#REF!,0)),"")</f>
        <v/>
      </c>
      <c r="AA752" s="58" t="e">
        <f t="shared" si="14"/>
        <v>#VALUE!</v>
      </c>
      <c r="AB752" s="56"/>
      <c r="AC752" s="56"/>
    </row>
    <row r="753" spans="1:29" ht="15.75" hidden="1" customHeight="1">
      <c r="A753" s="35" t="s">
        <v>639</v>
      </c>
      <c r="B753" s="35" t="s">
        <v>1049</v>
      </c>
      <c r="C753" s="36" t="s">
        <v>1985</v>
      </c>
      <c r="D753" s="37" t="s">
        <v>53</v>
      </c>
      <c r="E753" s="37">
        <v>250</v>
      </c>
      <c r="F753" s="38">
        <v>1847.5</v>
      </c>
      <c r="G753" s="39" t="s">
        <v>54</v>
      </c>
      <c r="H753" s="40">
        <v>46174</v>
      </c>
      <c r="I753" s="41" t="s">
        <v>55</v>
      </c>
      <c r="J753" s="41" t="s">
        <v>56</v>
      </c>
      <c r="K753" s="41" t="s">
        <v>164</v>
      </c>
      <c r="L753" s="41" t="s">
        <v>58</v>
      </c>
      <c r="M753" s="42" t="s">
        <v>109</v>
      </c>
      <c r="N753" s="44" t="s">
        <v>951</v>
      </c>
      <c r="O753" s="44" t="s">
        <v>60</v>
      </c>
      <c r="P753" s="44"/>
      <c r="Q753" s="44"/>
      <c r="R753" s="45" t="s">
        <v>562</v>
      </c>
      <c r="S753" s="45" t="s">
        <v>563</v>
      </c>
      <c r="T753" s="44"/>
      <c r="U753" s="44"/>
      <c r="V753" s="45" t="str">
        <f t="array" ref="V753">IFERROR(INDEX(#REF!,MATCH($Q753,#REF!,0)),"")</f>
        <v/>
      </c>
      <c r="W753" s="45" t="str">
        <f t="array" ref="W753">IFERROR(INDEX(#REF!,MATCH($Q753,#REF!,0)),"")</f>
        <v/>
      </c>
      <c r="X753" s="46" t="str">
        <f t="array" ref="X753">IFERROR(INDEX(#REF!,MATCH($Q753,#REF!,0)),"")</f>
        <v/>
      </c>
      <c r="Y753" s="46" t="str">
        <f t="array" ref="Y753">IFERROR(INDEX(#REF!,MATCH($Q753,#REF!,0)),"")</f>
        <v/>
      </c>
      <c r="Z753" s="46" t="str">
        <f t="array" ref="Z753">IFERROR(INDEX(#REF!,MATCH($Q753,#REF!,0)),"")</f>
        <v/>
      </c>
      <c r="AA753" s="46" t="e">
        <f t="shared" si="14"/>
        <v>#VALUE!</v>
      </c>
      <c r="AB753" s="44"/>
      <c r="AC753" s="44"/>
    </row>
    <row r="754" spans="1:29" ht="15.75" hidden="1" customHeight="1">
      <c r="A754" s="47" t="s">
        <v>2815</v>
      </c>
      <c r="B754" s="47" t="s">
        <v>1049</v>
      </c>
      <c r="C754" s="60" t="s">
        <v>1987</v>
      </c>
      <c r="D754" s="49" t="s">
        <v>53</v>
      </c>
      <c r="E754" s="49">
        <v>40</v>
      </c>
      <c r="F754" s="50">
        <v>1833.2</v>
      </c>
      <c r="G754" s="51" t="s">
        <v>54</v>
      </c>
      <c r="H754" s="52">
        <v>46174</v>
      </c>
      <c r="I754" s="53" t="s">
        <v>55</v>
      </c>
      <c r="J754" s="53" t="s">
        <v>56</v>
      </c>
      <c r="K754" s="53" t="s">
        <v>164</v>
      </c>
      <c r="L754" s="53" t="s">
        <v>58</v>
      </c>
      <c r="M754" s="54" t="s">
        <v>2517</v>
      </c>
      <c r="N754" s="56" t="s">
        <v>951</v>
      </c>
      <c r="O754" s="56" t="s">
        <v>60</v>
      </c>
      <c r="P754" s="56"/>
      <c r="Q754" s="56"/>
      <c r="R754" s="57" t="s">
        <v>304</v>
      </c>
      <c r="S754" s="57" t="s">
        <v>305</v>
      </c>
      <c r="T754" s="56"/>
      <c r="U754" s="56"/>
      <c r="V754" s="57" t="str">
        <f t="array" ref="V754">IFERROR(INDEX(#REF!,MATCH($Q754,#REF!,0)),"")</f>
        <v/>
      </c>
      <c r="W754" s="57" t="str">
        <f t="array" ref="W754">IFERROR(INDEX(#REF!,MATCH($Q754,#REF!,0)),"")</f>
        <v/>
      </c>
      <c r="X754" s="58" t="str">
        <f t="array" ref="X754">IFERROR(INDEX(#REF!,MATCH($Q754,#REF!,0)),"")</f>
        <v/>
      </c>
      <c r="Y754" s="58" t="str">
        <f t="array" ref="Y754">IFERROR(INDEX(#REF!,MATCH($Q754,#REF!,0)),"")</f>
        <v/>
      </c>
      <c r="Z754" s="58" t="str">
        <f t="array" ref="Z754">IFERROR(INDEX(#REF!,MATCH($Q754,#REF!,0)),"")</f>
        <v/>
      </c>
      <c r="AA754" s="58" t="e">
        <f t="shared" si="14"/>
        <v>#VALUE!</v>
      </c>
      <c r="AB754" s="56"/>
      <c r="AC754" s="56"/>
    </row>
    <row r="755" spans="1:29" ht="15.75" hidden="1" customHeight="1">
      <c r="A755" s="35" t="s">
        <v>1858</v>
      </c>
      <c r="B755" s="35" t="s">
        <v>652</v>
      </c>
      <c r="C755" s="36" t="s">
        <v>321</v>
      </c>
      <c r="D755" s="37" t="s">
        <v>53</v>
      </c>
      <c r="E755" s="37">
        <v>1</v>
      </c>
      <c r="F755" s="38">
        <v>1800</v>
      </c>
      <c r="G755" s="39" t="s">
        <v>54</v>
      </c>
      <c r="H755" s="40">
        <v>46174</v>
      </c>
      <c r="I755" s="41" t="s">
        <v>55</v>
      </c>
      <c r="J755" s="41" t="s">
        <v>56</v>
      </c>
      <c r="K755" s="41" t="s">
        <v>164</v>
      </c>
      <c r="L755" s="41" t="s">
        <v>91</v>
      </c>
      <c r="M755" s="42" t="s">
        <v>2498</v>
      </c>
      <c r="N755" s="44" t="s">
        <v>951</v>
      </c>
      <c r="O755" s="44" t="s">
        <v>60</v>
      </c>
      <c r="P755" s="44"/>
      <c r="Q755" s="44"/>
      <c r="R755" s="45" t="s">
        <v>322</v>
      </c>
      <c r="S755" s="45" t="s">
        <v>323</v>
      </c>
      <c r="T755" s="44"/>
      <c r="U755" s="44"/>
      <c r="V755" s="45" t="str">
        <f t="array" ref="V755">IFERROR(INDEX(#REF!,MATCH($Q755,#REF!,0)),"")</f>
        <v/>
      </c>
      <c r="W755" s="45" t="str">
        <f t="array" ref="W755">IFERROR(INDEX(#REF!,MATCH($Q755,#REF!,0)),"")</f>
        <v/>
      </c>
      <c r="X755" s="46" t="str">
        <f t="array" ref="X755">IFERROR(INDEX(#REF!,MATCH($Q755,#REF!,0)),"")</f>
        <v/>
      </c>
      <c r="Y755" s="46" t="str">
        <f t="array" ref="Y755">IFERROR(INDEX(#REF!,MATCH($Q755,#REF!,0)),"")</f>
        <v/>
      </c>
      <c r="Z755" s="46" t="str">
        <f t="array" ref="Z755">IFERROR(INDEX(#REF!,MATCH($Q755,#REF!,0)),"")</f>
        <v/>
      </c>
      <c r="AA755" s="46" t="e">
        <f t="shared" si="14"/>
        <v>#VALUE!</v>
      </c>
      <c r="AB755" s="44"/>
      <c r="AC755" s="44"/>
    </row>
    <row r="756" spans="1:29" ht="15.75" hidden="1" customHeight="1">
      <c r="A756" s="47" t="s">
        <v>633</v>
      </c>
      <c r="B756" s="47" t="s">
        <v>1049</v>
      </c>
      <c r="C756" s="60" t="s">
        <v>1989</v>
      </c>
      <c r="D756" s="49" t="s">
        <v>53</v>
      </c>
      <c r="E756" s="49">
        <v>120</v>
      </c>
      <c r="F756" s="50">
        <v>1800</v>
      </c>
      <c r="G756" s="51" t="s">
        <v>54</v>
      </c>
      <c r="H756" s="52">
        <v>46174</v>
      </c>
      <c r="I756" s="53" t="s">
        <v>55</v>
      </c>
      <c r="J756" s="53" t="s">
        <v>56</v>
      </c>
      <c r="K756" s="53" t="s">
        <v>164</v>
      </c>
      <c r="L756" s="53" t="s">
        <v>58</v>
      </c>
      <c r="M756" s="54" t="s">
        <v>2534</v>
      </c>
      <c r="N756" s="56" t="s">
        <v>951</v>
      </c>
      <c r="O756" s="56" t="s">
        <v>60</v>
      </c>
      <c r="P756" s="56"/>
      <c r="Q756" s="56"/>
      <c r="R756" s="57" t="s">
        <v>562</v>
      </c>
      <c r="S756" s="57" t="s">
        <v>563</v>
      </c>
      <c r="T756" s="56"/>
      <c r="U756" s="56"/>
      <c r="V756" s="57" t="str">
        <f t="array" ref="V756">IFERROR(INDEX(#REF!,MATCH($Q756,#REF!,0)),"")</f>
        <v/>
      </c>
      <c r="W756" s="57" t="str">
        <f t="array" ref="W756">IFERROR(INDEX(#REF!,MATCH($Q756,#REF!,0)),"")</f>
        <v/>
      </c>
      <c r="X756" s="58" t="str">
        <f t="array" ref="X756">IFERROR(INDEX(#REF!,MATCH($Q756,#REF!,0)),"")</f>
        <v/>
      </c>
      <c r="Y756" s="58" t="str">
        <f t="array" ref="Y756">IFERROR(INDEX(#REF!,MATCH($Q756,#REF!,0)),"")</f>
        <v/>
      </c>
      <c r="Z756" s="58" t="str">
        <f t="array" ref="Z756">IFERROR(INDEX(#REF!,MATCH($Q756,#REF!,0)),"")</f>
        <v/>
      </c>
      <c r="AA756" s="58" t="e">
        <f t="shared" si="14"/>
        <v>#VALUE!</v>
      </c>
      <c r="AB756" s="56"/>
      <c r="AC756" s="56"/>
    </row>
    <row r="757" spans="1:29" ht="15.75" hidden="1" customHeight="1">
      <c r="A757" s="35" t="s">
        <v>1501</v>
      </c>
      <c r="B757" s="35" t="s">
        <v>219</v>
      </c>
      <c r="C757" s="36" t="s">
        <v>2071</v>
      </c>
      <c r="D757" s="37" t="s">
        <v>53</v>
      </c>
      <c r="E757" s="37">
        <v>12</v>
      </c>
      <c r="F757" s="38">
        <v>1800</v>
      </c>
      <c r="G757" s="39" t="s">
        <v>54</v>
      </c>
      <c r="H757" s="40">
        <v>46174</v>
      </c>
      <c r="I757" s="41" t="s">
        <v>55</v>
      </c>
      <c r="J757" s="41" t="s">
        <v>56</v>
      </c>
      <c r="K757" s="41" t="s">
        <v>164</v>
      </c>
      <c r="L757" s="41" t="s">
        <v>91</v>
      </c>
      <c r="M757" s="42" t="s">
        <v>2486</v>
      </c>
      <c r="N757" s="44" t="s">
        <v>951</v>
      </c>
      <c r="O757" s="44" t="s">
        <v>60</v>
      </c>
      <c r="P757" s="44"/>
      <c r="Q757" s="44"/>
      <c r="R757" s="45"/>
      <c r="S757" s="45" t="s">
        <v>2072</v>
      </c>
      <c r="T757" s="44"/>
      <c r="U757" s="44"/>
      <c r="V757" s="45" t="str">
        <f t="array" ref="V757">IFERROR(INDEX(#REF!,MATCH($Q757,#REF!,0)),"")</f>
        <v/>
      </c>
      <c r="W757" s="45" t="str">
        <f t="array" ref="W757">IFERROR(INDEX(#REF!,MATCH($Q757,#REF!,0)),"")</f>
        <v/>
      </c>
      <c r="X757" s="46" t="str">
        <f t="array" ref="X757">IFERROR(INDEX(#REF!,MATCH($Q757,#REF!,0)),"")</f>
        <v/>
      </c>
      <c r="Y757" s="46" t="str">
        <f t="array" ref="Y757">IFERROR(INDEX(#REF!,MATCH($Q757,#REF!,0)),"")</f>
        <v/>
      </c>
      <c r="Z757" s="46" t="str">
        <f t="array" ref="Z757">IFERROR(INDEX(#REF!,MATCH($Q757,#REF!,0)),"")</f>
        <v/>
      </c>
      <c r="AA757" s="46" t="e">
        <f t="shared" si="14"/>
        <v>#VALUE!</v>
      </c>
      <c r="AB757" s="44"/>
      <c r="AC757" s="44"/>
    </row>
    <row r="758" spans="1:29" ht="15.75" hidden="1" customHeight="1">
      <c r="A758" s="47" t="s">
        <v>1507</v>
      </c>
      <c r="B758" s="47" t="s">
        <v>254</v>
      </c>
      <c r="C758" s="60" t="s">
        <v>2074</v>
      </c>
      <c r="D758" s="49" t="s">
        <v>53</v>
      </c>
      <c r="E758" s="49">
        <v>6</v>
      </c>
      <c r="F758" s="50">
        <v>1800</v>
      </c>
      <c r="G758" s="51" t="s">
        <v>54</v>
      </c>
      <c r="H758" s="52">
        <v>46174</v>
      </c>
      <c r="I758" s="53" t="s">
        <v>55</v>
      </c>
      <c r="J758" s="53" t="s">
        <v>56</v>
      </c>
      <c r="K758" s="53" t="s">
        <v>164</v>
      </c>
      <c r="L758" s="53" t="s">
        <v>91</v>
      </c>
      <c r="M758" s="54" t="s">
        <v>73</v>
      </c>
      <c r="N758" s="56" t="s">
        <v>951</v>
      </c>
      <c r="O758" s="56" t="s">
        <v>60</v>
      </c>
      <c r="P758" s="56"/>
      <c r="Q758" s="56"/>
      <c r="R758" s="57" t="s">
        <v>2046</v>
      </c>
      <c r="S758" s="57" t="s">
        <v>2047</v>
      </c>
      <c r="T758" s="56"/>
      <c r="U758" s="56"/>
      <c r="V758" s="57" t="str">
        <f t="array" ref="V758">IFERROR(INDEX(#REF!,MATCH($Q758,#REF!,0)),"")</f>
        <v/>
      </c>
      <c r="W758" s="57" t="str">
        <f t="array" ref="W758">IFERROR(INDEX(#REF!,MATCH($Q758,#REF!,0)),"")</f>
        <v/>
      </c>
      <c r="X758" s="58" t="str">
        <f t="array" ref="X758">IFERROR(INDEX(#REF!,MATCH($Q758,#REF!,0)),"")</f>
        <v/>
      </c>
      <c r="Y758" s="58" t="str">
        <f t="array" ref="Y758">IFERROR(INDEX(#REF!,MATCH($Q758,#REF!,0)),"")</f>
        <v/>
      </c>
      <c r="Z758" s="58" t="str">
        <f t="array" ref="Z758">IFERROR(INDEX(#REF!,MATCH($Q758,#REF!,0)),"")</f>
        <v/>
      </c>
      <c r="AA758" s="58" t="e">
        <f t="shared" si="14"/>
        <v>#VALUE!</v>
      </c>
      <c r="AB758" s="56"/>
      <c r="AC758" s="56"/>
    </row>
    <row r="759" spans="1:29" ht="15.75" hidden="1" customHeight="1">
      <c r="A759" s="167"/>
      <c r="B759" s="167" t="s">
        <v>219</v>
      </c>
      <c r="C759" s="168" t="s">
        <v>2071</v>
      </c>
      <c r="D759" s="176" t="s">
        <v>53</v>
      </c>
      <c r="E759" s="176">
        <v>12</v>
      </c>
      <c r="F759" s="177">
        <v>1800</v>
      </c>
      <c r="G759" s="178" t="s">
        <v>54</v>
      </c>
      <c r="H759" s="179">
        <v>46174</v>
      </c>
      <c r="I759" s="180" t="s">
        <v>55</v>
      </c>
      <c r="J759" s="180" t="s">
        <v>56</v>
      </c>
      <c r="K759" s="180" t="s">
        <v>164</v>
      </c>
      <c r="L759" s="180" t="s">
        <v>91</v>
      </c>
      <c r="M759" s="181" t="s">
        <v>2451</v>
      </c>
      <c r="N759" s="175" t="s">
        <v>951</v>
      </c>
      <c r="O759" s="44" t="s">
        <v>60</v>
      </c>
      <c r="P759" s="44"/>
      <c r="Q759" s="44"/>
      <c r="R759" s="45" t="str">
        <f t="array" ref="R759">IFERROR(INDEX('BANCO DE DADOS'!$C$3:$C1631,MATCH(C759,'BANCO DE DADOS'!$B$3:$B1631,0),0),"")</f>
        <v>GTI - MULTIMIDIA</v>
      </c>
      <c r="S759" s="45" t="str">
        <f t="array" ref="S759">IFERROR(INDEX('BANCO DE DADOS'!$D$3:$D1631,MATCH(C759,'BANCO DE DADOS'!$B$3:$B1631,0),0),"")</f>
        <v>COMPRA DE EQUIPAMENTOS DE SEGURANÇA E VIGILÂNCIA</v>
      </c>
      <c r="T759" s="44"/>
      <c r="U759" s="44"/>
      <c r="V759" s="45" t="str">
        <f t="array" ref="V759">IFERROR(INDEX(#REF!,MATCH($Q759,#REF!,0)),"")</f>
        <v/>
      </c>
      <c r="W759" s="45" t="str">
        <f t="array" ref="W759">IFERROR(INDEX(#REF!,MATCH($Q759,#REF!,0)),"")</f>
        <v/>
      </c>
      <c r="X759" s="46" t="str">
        <f t="array" ref="X759">IFERROR(INDEX(#REF!,MATCH($Q759,#REF!,0)),"")</f>
        <v/>
      </c>
      <c r="Y759" s="46" t="str">
        <f t="array" ref="Y759">IFERROR(INDEX(#REF!,MATCH($Q759,#REF!,0)),"")</f>
        <v/>
      </c>
      <c r="Z759" s="46" t="str">
        <f t="array" ref="Z759">IFERROR(INDEX(#REF!,MATCH($Q759,#REF!,0)),"")</f>
        <v/>
      </c>
      <c r="AA759" s="46" t="e">
        <f t="shared" si="14"/>
        <v>#VALUE!</v>
      </c>
      <c r="AB759" s="44"/>
      <c r="AC759" s="44"/>
    </row>
    <row r="760" spans="1:29" ht="15.75" hidden="1" customHeight="1">
      <c r="A760" s="47"/>
      <c r="B760" s="47" t="s">
        <v>51</v>
      </c>
      <c r="C760" s="60" t="s">
        <v>1269</v>
      </c>
      <c r="D760" s="49" t="s">
        <v>53</v>
      </c>
      <c r="E760" s="49">
        <v>30</v>
      </c>
      <c r="F760" s="50">
        <v>1800</v>
      </c>
      <c r="G760" s="51" t="s">
        <v>54</v>
      </c>
      <c r="H760" s="52">
        <v>46174</v>
      </c>
      <c r="I760" s="53" t="s">
        <v>55</v>
      </c>
      <c r="J760" s="53" t="s">
        <v>56</v>
      </c>
      <c r="K760" s="53" t="s">
        <v>164</v>
      </c>
      <c r="L760" s="53" t="s">
        <v>91</v>
      </c>
      <c r="M760" s="54" t="s">
        <v>2486</v>
      </c>
      <c r="N760" s="56" t="s">
        <v>884</v>
      </c>
      <c r="O760" s="56" t="s">
        <v>60</v>
      </c>
      <c r="P760" s="56"/>
      <c r="Q760" s="56"/>
      <c r="R760" s="57" t="s">
        <v>158</v>
      </c>
      <c r="S760" s="57" t="s">
        <v>515</v>
      </c>
      <c r="T760" s="56"/>
      <c r="U760" s="56"/>
      <c r="V760" s="57" t="str">
        <f t="array" ref="V760">IFERROR(INDEX(#REF!,MATCH($Q760,#REF!,0)),"")</f>
        <v/>
      </c>
      <c r="W760" s="57" t="str">
        <f t="array" ref="W760">IFERROR(INDEX(#REF!,MATCH($Q760,#REF!,0)),"")</f>
        <v/>
      </c>
      <c r="X760" s="58" t="str">
        <f t="array" ref="X760">IFERROR(INDEX(#REF!,MATCH($Q760,#REF!,0)),"")</f>
        <v/>
      </c>
      <c r="Y760" s="58" t="str">
        <f t="array" ref="Y760">IFERROR(INDEX(#REF!,MATCH($Q760,#REF!,0)),"")</f>
        <v/>
      </c>
      <c r="Z760" s="58" t="str">
        <f t="array" ref="Z760">IFERROR(INDEX(#REF!,MATCH($Q760,#REF!,0)),"")</f>
        <v/>
      </c>
      <c r="AA760" s="58" t="e">
        <f t="shared" si="14"/>
        <v>#VALUE!</v>
      </c>
      <c r="AB760" s="56"/>
      <c r="AC760" s="56"/>
    </row>
    <row r="761" spans="1:29" ht="15.75" customHeight="1">
      <c r="A761" s="35"/>
      <c r="B761" s="35" t="s">
        <v>2693</v>
      </c>
      <c r="C761" s="36"/>
      <c r="D761" s="37"/>
      <c r="E761" s="37"/>
      <c r="F761" s="38">
        <v>51200</v>
      </c>
      <c r="G761" s="39"/>
      <c r="H761" s="40"/>
      <c r="I761" s="41"/>
      <c r="J761" s="41"/>
      <c r="K761" s="41"/>
      <c r="L761" s="41"/>
      <c r="M761" s="42"/>
      <c r="N761" s="44" t="s">
        <v>884</v>
      </c>
      <c r="O761" s="44"/>
      <c r="P761" s="44"/>
      <c r="Q761" s="44"/>
      <c r="R761" s="45"/>
      <c r="S761" s="45" t="s">
        <v>2816</v>
      </c>
      <c r="T761" s="44"/>
      <c r="U761" s="44"/>
      <c r="V761" s="45" t="str">
        <f t="array" ref="V761">IFERROR(INDEX(#REF!,MATCH($Q761,#REF!,0)),"")</f>
        <v/>
      </c>
      <c r="W761" s="45" t="str">
        <f t="array" ref="W761">IFERROR(INDEX(#REF!,MATCH($Q761,#REF!,0)),"")</f>
        <v/>
      </c>
      <c r="X761" s="46" t="str">
        <f t="array" ref="X761">IFERROR(INDEX(#REF!,MATCH($Q761,#REF!,0)),"")</f>
        <v/>
      </c>
      <c r="Y761" s="46" t="str">
        <f t="array" ref="Y761">IFERROR(INDEX(#REF!,MATCH($Q761,#REF!,0)),"")</f>
        <v/>
      </c>
      <c r="Z761" s="46" t="str">
        <f t="array" ref="Z761">IFERROR(INDEX(#REF!,MATCH($Q761,#REF!,0)),"")</f>
        <v/>
      </c>
      <c r="AA761" s="46" t="e">
        <f t="shared" si="14"/>
        <v>#VALUE!</v>
      </c>
      <c r="AB761" s="44"/>
      <c r="AC761" s="44"/>
    </row>
    <row r="762" spans="1:29" ht="15.75" hidden="1" customHeight="1">
      <c r="A762" s="47"/>
      <c r="B762" s="47" t="s">
        <v>51</v>
      </c>
      <c r="C762" s="60" t="s">
        <v>1466</v>
      </c>
      <c r="D762" s="49" t="s">
        <v>53</v>
      </c>
      <c r="E762" s="49">
        <v>50</v>
      </c>
      <c r="F762" s="50">
        <v>1800</v>
      </c>
      <c r="G762" s="51" t="s">
        <v>54</v>
      </c>
      <c r="H762" s="52">
        <v>46174</v>
      </c>
      <c r="I762" s="53" t="s">
        <v>55</v>
      </c>
      <c r="J762" s="53" t="s">
        <v>56</v>
      </c>
      <c r="K762" s="53" t="s">
        <v>55</v>
      </c>
      <c r="L762" s="53" t="s">
        <v>91</v>
      </c>
      <c r="M762" s="54" t="s">
        <v>2498</v>
      </c>
      <c r="N762" s="56" t="s">
        <v>884</v>
      </c>
      <c r="O762" s="56" t="s">
        <v>60</v>
      </c>
      <c r="P762" s="56"/>
      <c r="Q762" s="56"/>
      <c r="R762" s="57" t="s">
        <v>228</v>
      </c>
      <c r="S762" s="57" t="s">
        <v>229</v>
      </c>
      <c r="T762" s="56"/>
      <c r="U762" s="56"/>
      <c r="V762" s="57" t="str">
        <f t="array" ref="V762">IFERROR(INDEX(#REF!,MATCH($Q762,#REF!,0)),"")</f>
        <v/>
      </c>
      <c r="W762" s="57" t="str">
        <f t="array" ref="W762">IFERROR(INDEX(#REF!,MATCH($Q762,#REF!,0)),"")</f>
        <v/>
      </c>
      <c r="X762" s="58" t="str">
        <f t="array" ref="X762">IFERROR(INDEX(#REF!,MATCH($Q762,#REF!,0)),"")</f>
        <v/>
      </c>
      <c r="Y762" s="58" t="str">
        <f t="array" ref="Y762">IFERROR(INDEX(#REF!,MATCH($Q762,#REF!,0)),"")</f>
        <v/>
      </c>
      <c r="Z762" s="58" t="str">
        <f t="array" ref="Z762">IFERROR(INDEX(#REF!,MATCH($Q762,#REF!,0)),"")</f>
        <v/>
      </c>
      <c r="AA762" s="58" t="e">
        <f t="shared" si="14"/>
        <v>#VALUE!</v>
      </c>
      <c r="AB762" s="56"/>
      <c r="AC762" s="56"/>
    </row>
    <row r="763" spans="1:29" ht="15.75" hidden="1" customHeight="1">
      <c r="A763" s="35"/>
      <c r="B763" s="35" t="s">
        <v>2693</v>
      </c>
      <c r="C763" s="36"/>
      <c r="D763" s="37"/>
      <c r="E763" s="37"/>
      <c r="F763" s="38">
        <v>30000</v>
      </c>
      <c r="G763" s="39"/>
      <c r="H763" s="40"/>
      <c r="I763" s="41"/>
      <c r="J763" s="41"/>
      <c r="K763" s="41"/>
      <c r="L763" s="41"/>
      <c r="M763" s="42"/>
      <c r="N763" s="44" t="s">
        <v>884</v>
      </c>
      <c r="O763" s="44" t="s">
        <v>60</v>
      </c>
      <c r="P763" s="44"/>
      <c r="Q763" s="44"/>
      <c r="R763" s="45"/>
      <c r="S763" s="45" t="s">
        <v>1085</v>
      </c>
      <c r="T763" s="44"/>
      <c r="U763" s="44"/>
      <c r="V763" s="45" t="str">
        <f t="array" ref="V763">IFERROR(INDEX(#REF!,MATCH($Q763,#REF!,0)),"")</f>
        <v/>
      </c>
      <c r="W763" s="45" t="str">
        <f t="array" ref="W763">IFERROR(INDEX(#REF!,MATCH($Q763,#REF!,0)),"")</f>
        <v/>
      </c>
      <c r="X763" s="46" t="str">
        <f t="array" ref="X763">IFERROR(INDEX(#REF!,MATCH($Q763,#REF!,0)),"")</f>
        <v/>
      </c>
      <c r="Y763" s="46" t="str">
        <f t="array" ref="Y763">IFERROR(INDEX(#REF!,MATCH($Q763,#REF!,0)),"")</f>
        <v/>
      </c>
      <c r="Z763" s="46" t="str">
        <f t="array" ref="Z763">IFERROR(INDEX(#REF!,MATCH($Q763,#REF!,0)),"")</f>
        <v/>
      </c>
      <c r="AA763" s="46" t="e">
        <f t="shared" si="14"/>
        <v>#VALUE!</v>
      </c>
      <c r="AB763" s="44"/>
      <c r="AC763" s="44"/>
    </row>
    <row r="764" spans="1:29" ht="15.75" hidden="1" customHeight="1">
      <c r="A764" s="47" t="s">
        <v>1645</v>
      </c>
      <c r="B764" s="47" t="s">
        <v>245</v>
      </c>
      <c r="C764" s="60" t="s">
        <v>1535</v>
      </c>
      <c r="D764" s="49" t="s">
        <v>53</v>
      </c>
      <c r="E764" s="49">
        <v>1</v>
      </c>
      <c r="F764" s="50">
        <v>1800</v>
      </c>
      <c r="G764" s="51" t="s">
        <v>54</v>
      </c>
      <c r="H764" s="52">
        <v>46174</v>
      </c>
      <c r="I764" s="53" t="s">
        <v>101</v>
      </c>
      <c r="J764" s="53" t="s">
        <v>56</v>
      </c>
      <c r="K764" s="53" t="s">
        <v>858</v>
      </c>
      <c r="L764" s="53" t="s">
        <v>58</v>
      </c>
      <c r="M764" s="54" t="s">
        <v>73</v>
      </c>
      <c r="N764" s="56" t="s">
        <v>951</v>
      </c>
      <c r="O764" s="182" t="s">
        <v>60</v>
      </c>
      <c r="P764" s="56"/>
      <c r="Q764" s="56"/>
      <c r="R764" s="57"/>
      <c r="S764" s="57" t="s">
        <v>1536</v>
      </c>
      <c r="T764" s="56"/>
      <c r="U764" s="56"/>
      <c r="V764" s="57" t="str">
        <f t="array" ref="V764">IFERROR(INDEX(#REF!,MATCH($Q764,#REF!,0)),"")</f>
        <v/>
      </c>
      <c r="W764" s="57" t="str">
        <f t="array" ref="W764">IFERROR(INDEX(#REF!,MATCH($Q764,#REF!,0)),"")</f>
        <v/>
      </c>
      <c r="X764" s="58" t="str">
        <f t="array" ref="X764">IFERROR(INDEX(#REF!,MATCH($Q764,#REF!,0)),"")</f>
        <v/>
      </c>
      <c r="Y764" s="58" t="str">
        <f t="array" ref="Y764">IFERROR(INDEX(#REF!,MATCH($Q764,#REF!,0)),"")</f>
        <v/>
      </c>
      <c r="Z764" s="58" t="str">
        <f t="array" ref="Z764">IFERROR(INDEX(#REF!,MATCH($Q764,#REF!,0)),"")</f>
        <v/>
      </c>
      <c r="AA764" s="58" t="e">
        <f t="shared" si="14"/>
        <v>#VALUE!</v>
      </c>
      <c r="AB764" s="56"/>
      <c r="AC764" s="56"/>
    </row>
    <row r="765" spans="1:29" ht="15.75" customHeight="1">
      <c r="A765" s="35"/>
      <c r="B765" s="35" t="s">
        <v>2693</v>
      </c>
      <c r="C765" s="36"/>
      <c r="D765" s="37"/>
      <c r="E765" s="37"/>
      <c r="F765" s="38">
        <v>55000</v>
      </c>
      <c r="G765" s="39"/>
      <c r="H765" s="40"/>
      <c r="I765" s="41"/>
      <c r="J765" s="41"/>
      <c r="K765" s="41"/>
      <c r="L765" s="41"/>
      <c r="M765" s="42"/>
      <c r="N765" s="44" t="s">
        <v>21</v>
      </c>
      <c r="O765" s="44" t="s">
        <v>2767</v>
      </c>
      <c r="P765" s="44"/>
      <c r="Q765" s="44"/>
      <c r="R765" s="45"/>
      <c r="S765" s="45" t="s">
        <v>74</v>
      </c>
      <c r="T765" s="44"/>
      <c r="U765" s="44"/>
      <c r="V765" s="45" t="str">
        <f t="array" ref="V765">IFERROR(INDEX(#REF!,MATCH($Q765,#REF!,0)),"")</f>
        <v/>
      </c>
      <c r="W765" s="45" t="str">
        <f t="array" ref="W765">IFERROR(INDEX(#REF!,MATCH($Q765,#REF!,0)),"")</f>
        <v/>
      </c>
      <c r="X765" s="46" t="str">
        <f t="array" ref="X765">IFERROR(INDEX(#REF!,MATCH($Q765,#REF!,0)),"")</f>
        <v/>
      </c>
      <c r="Y765" s="46" t="str">
        <f t="array" ref="Y765">IFERROR(INDEX(#REF!,MATCH($Q765,#REF!,0)),"")</f>
        <v/>
      </c>
      <c r="Z765" s="46" t="str">
        <f t="array" ref="Z765">IFERROR(INDEX(#REF!,MATCH($Q765,#REF!,0)),"")</f>
        <v/>
      </c>
      <c r="AA765" s="46" t="e">
        <f t="shared" si="14"/>
        <v>#VALUE!</v>
      </c>
      <c r="AB765" s="44"/>
      <c r="AC765" s="44"/>
    </row>
    <row r="766" spans="1:29" ht="15.75" hidden="1" customHeight="1">
      <c r="A766" s="184"/>
      <c r="B766" s="184" t="s">
        <v>51</v>
      </c>
      <c r="C766" s="185" t="s">
        <v>945</v>
      </c>
      <c r="D766" s="186" t="s">
        <v>53</v>
      </c>
      <c r="E766" s="186">
        <v>2</v>
      </c>
      <c r="F766" s="187">
        <v>1780</v>
      </c>
      <c r="G766" s="188" t="s">
        <v>54</v>
      </c>
      <c r="H766" s="189">
        <v>46174</v>
      </c>
      <c r="I766" s="190" t="s">
        <v>101</v>
      </c>
      <c r="J766" s="190" t="s">
        <v>56</v>
      </c>
      <c r="K766" s="190" t="s">
        <v>858</v>
      </c>
      <c r="L766" s="190" t="s">
        <v>91</v>
      </c>
      <c r="M766" s="191" t="s">
        <v>2451</v>
      </c>
      <c r="N766" s="192" t="s">
        <v>884</v>
      </c>
      <c r="O766" s="56" t="s">
        <v>60</v>
      </c>
      <c r="P766" s="56"/>
      <c r="Q766" s="56"/>
      <c r="R766" s="57" t="str">
        <f t="array" ref="R766">IFERROR(INDEX('BANCO DE DADOS'!$C$3:$C1631,MATCH(C766,'BANCO DE DADOS'!$B$3:$B1631,0),0),"")</f>
        <v>ALMOXARIFADO GERAL</v>
      </c>
      <c r="S766" s="57" t="str">
        <f t="array" ref="S766">IFERROR(INDEX('BANCO DE DADOS'!$D$3:$D1631,MATCH(C766,'BANCO DE DADOS'!$B$3:$B1631,0),0),"")</f>
        <v>COMPRA DE EQUIPAMENTOS PARA APH</v>
      </c>
      <c r="T766" s="56"/>
      <c r="U766" s="56"/>
      <c r="V766" s="57" t="str">
        <f t="array" ref="V766">IFERROR(INDEX(#REF!,MATCH($Q766,#REF!,0)),"")</f>
        <v/>
      </c>
      <c r="W766" s="57" t="str">
        <f t="array" ref="W766">IFERROR(INDEX(#REF!,MATCH($Q766,#REF!,0)),"")</f>
        <v/>
      </c>
      <c r="X766" s="58" t="str">
        <f t="array" ref="X766">IFERROR(INDEX(#REF!,MATCH($Q766,#REF!,0)),"")</f>
        <v/>
      </c>
      <c r="Y766" s="58" t="str">
        <f t="array" ref="Y766">IFERROR(INDEX(#REF!,MATCH($Q766,#REF!,0)),"")</f>
        <v/>
      </c>
      <c r="Z766" s="58" t="str">
        <f t="array" ref="Z766">IFERROR(INDEX(#REF!,MATCH($Q766,#REF!,0)),"")</f>
        <v/>
      </c>
      <c r="AA766" s="58" t="e">
        <f t="shared" si="14"/>
        <v>#VALUE!</v>
      </c>
      <c r="AB766" s="56"/>
      <c r="AC766" s="56"/>
    </row>
    <row r="767" spans="1:29" ht="15.75" customHeight="1">
      <c r="A767" s="35"/>
      <c r="B767" s="35" t="s">
        <v>2693</v>
      </c>
      <c r="C767" s="36"/>
      <c r="D767" s="37"/>
      <c r="E767" s="37"/>
      <c r="F767" s="38">
        <v>2250</v>
      </c>
      <c r="G767" s="39"/>
      <c r="H767" s="40"/>
      <c r="I767" s="41"/>
      <c r="J767" s="41"/>
      <c r="K767" s="41"/>
      <c r="L767" s="41"/>
      <c r="M767" s="42"/>
      <c r="N767" s="44" t="s">
        <v>21</v>
      </c>
      <c r="O767" s="44"/>
      <c r="P767" s="44"/>
      <c r="Q767" s="44"/>
      <c r="R767" s="45"/>
      <c r="S767" s="45" t="s">
        <v>433</v>
      </c>
      <c r="T767" s="44"/>
      <c r="U767" s="44"/>
      <c r="V767" s="45" t="str">
        <f t="array" ref="V767">IFERROR(INDEX(#REF!,MATCH($Q767,#REF!,0)),"")</f>
        <v/>
      </c>
      <c r="W767" s="45" t="str">
        <f t="array" ref="W767">IFERROR(INDEX(#REF!,MATCH($Q767,#REF!,0)),"")</f>
        <v/>
      </c>
      <c r="X767" s="46" t="str">
        <f t="array" ref="X767">IFERROR(INDEX(#REF!,MATCH($Q767,#REF!,0)),"")</f>
        <v/>
      </c>
      <c r="Y767" s="46" t="str">
        <f t="array" ref="Y767">IFERROR(INDEX(#REF!,MATCH($Q767,#REF!,0)),"")</f>
        <v/>
      </c>
      <c r="Z767" s="46" t="str">
        <f t="array" ref="Z767">IFERROR(INDEX(#REF!,MATCH($Q767,#REF!,0)),"")</f>
        <v/>
      </c>
      <c r="AA767" s="46" t="e">
        <f t="shared" si="14"/>
        <v>#VALUE!</v>
      </c>
      <c r="AB767" s="44"/>
      <c r="AC767" s="44"/>
    </row>
    <row r="768" spans="1:29" ht="15.75" hidden="1" customHeight="1">
      <c r="A768" s="47"/>
      <c r="B768" s="47" t="s">
        <v>2693</v>
      </c>
      <c r="C768" s="60"/>
      <c r="D768" s="49"/>
      <c r="E768" s="49"/>
      <c r="F768" s="50">
        <v>33000</v>
      </c>
      <c r="G768" s="51"/>
      <c r="H768" s="52"/>
      <c r="I768" s="53"/>
      <c r="J768" s="53"/>
      <c r="K768" s="53"/>
      <c r="L768" s="53"/>
      <c r="M768" s="54"/>
      <c r="N768" s="56" t="s">
        <v>951</v>
      </c>
      <c r="O768" s="56" t="s">
        <v>60</v>
      </c>
      <c r="P768" s="56"/>
      <c r="Q768" s="56"/>
      <c r="R768" s="57"/>
      <c r="S768" s="57" t="s">
        <v>1849</v>
      </c>
      <c r="T768" s="56"/>
      <c r="U768" s="56"/>
      <c r="V768" s="57" t="str">
        <f t="array" ref="V768">IFERROR(INDEX(#REF!,MATCH($Q768,#REF!,0)),"")</f>
        <v/>
      </c>
      <c r="W768" s="57" t="str">
        <f t="array" ref="W768">IFERROR(INDEX(#REF!,MATCH($Q768,#REF!,0)),"")</f>
        <v/>
      </c>
      <c r="X768" s="58" t="str">
        <f t="array" ref="X768">IFERROR(INDEX(#REF!,MATCH($Q768,#REF!,0)),"")</f>
        <v/>
      </c>
      <c r="Y768" s="58" t="str">
        <f t="array" ref="Y768">IFERROR(INDEX(#REF!,MATCH($Q768,#REF!,0)),"")</f>
        <v/>
      </c>
      <c r="Z768" s="58" t="str">
        <f t="array" ref="Z768">IFERROR(INDEX(#REF!,MATCH($Q768,#REF!,0)),"")</f>
        <v/>
      </c>
      <c r="AA768" s="58" t="e">
        <f t="shared" si="14"/>
        <v>#VALUE!</v>
      </c>
      <c r="AB768" s="56"/>
      <c r="AC768" s="56"/>
    </row>
    <row r="769" spans="1:29" ht="15.75" hidden="1" customHeight="1">
      <c r="A769" s="35" t="s">
        <v>1596</v>
      </c>
      <c r="B769" s="35" t="s">
        <v>51</v>
      </c>
      <c r="C769" s="36" t="s">
        <v>539</v>
      </c>
      <c r="D769" s="37" t="s">
        <v>53</v>
      </c>
      <c r="E769" s="37">
        <v>15</v>
      </c>
      <c r="F769" s="38">
        <v>1200</v>
      </c>
      <c r="G769" s="39" t="s">
        <v>54</v>
      </c>
      <c r="H769" s="40">
        <v>46174</v>
      </c>
      <c r="I769" s="41" t="s">
        <v>55</v>
      </c>
      <c r="J769" s="41" t="s">
        <v>56</v>
      </c>
      <c r="K769" s="41" t="s">
        <v>164</v>
      </c>
      <c r="L769" s="41" t="s">
        <v>91</v>
      </c>
      <c r="M769" s="42" t="s">
        <v>2517</v>
      </c>
      <c r="N769" s="44" t="s">
        <v>951</v>
      </c>
      <c r="O769" s="44" t="s">
        <v>2452</v>
      </c>
      <c r="P769" s="44"/>
      <c r="Q769" s="44"/>
      <c r="R769" s="45" t="s">
        <v>158</v>
      </c>
      <c r="S769" s="45" t="s">
        <v>252</v>
      </c>
      <c r="T769" s="44"/>
      <c r="U769" s="44"/>
      <c r="V769" s="45" t="str">
        <f t="array" ref="V769">IFERROR(INDEX(#REF!,MATCH($Q769,#REF!,0)),"")</f>
        <v/>
      </c>
      <c r="W769" s="45" t="str">
        <f t="array" ref="W769">IFERROR(INDEX(#REF!,MATCH($Q769,#REF!,0)),"")</f>
        <v/>
      </c>
      <c r="X769" s="46" t="str">
        <f t="array" ref="X769">IFERROR(INDEX(#REF!,MATCH($Q769,#REF!,0)),"")</f>
        <v/>
      </c>
      <c r="Y769" s="46" t="str">
        <f t="array" ref="Y769">IFERROR(INDEX(#REF!,MATCH($Q769,#REF!,0)),"")</f>
        <v/>
      </c>
      <c r="Z769" s="46" t="str">
        <f t="array" ref="Z769">IFERROR(INDEX(#REF!,MATCH($Q769,#REF!,0)),"")</f>
        <v/>
      </c>
      <c r="AA769" s="46" t="e">
        <f t="shared" si="14"/>
        <v>#VALUE!</v>
      </c>
      <c r="AB769" s="44"/>
      <c r="AC769" s="44"/>
    </row>
    <row r="770" spans="1:29" ht="15.75" hidden="1" customHeight="1">
      <c r="A770" s="47" t="s">
        <v>796</v>
      </c>
      <c r="B770" s="47" t="s">
        <v>156</v>
      </c>
      <c r="C770" s="60" t="s">
        <v>458</v>
      </c>
      <c r="D770" s="49" t="s">
        <v>53</v>
      </c>
      <c r="E770" s="49">
        <v>800</v>
      </c>
      <c r="F770" s="50">
        <v>1760</v>
      </c>
      <c r="G770" s="51" t="s">
        <v>54</v>
      </c>
      <c r="H770" s="52">
        <v>46174</v>
      </c>
      <c r="I770" s="53" t="s">
        <v>55</v>
      </c>
      <c r="J770" s="53" t="s">
        <v>56</v>
      </c>
      <c r="K770" s="53" t="s">
        <v>164</v>
      </c>
      <c r="L770" s="53" t="s">
        <v>58</v>
      </c>
      <c r="M770" s="54" t="s">
        <v>2534</v>
      </c>
      <c r="N770" s="56" t="s">
        <v>21</v>
      </c>
      <c r="O770" s="56" t="s">
        <v>60</v>
      </c>
      <c r="P770" s="56"/>
      <c r="Q770" s="56"/>
      <c r="R770" s="57"/>
      <c r="S770" s="57" t="s">
        <v>275</v>
      </c>
      <c r="T770" s="56"/>
      <c r="U770" s="56"/>
      <c r="V770" s="57" t="str">
        <f t="array" ref="V770">IFERROR(INDEX(#REF!,MATCH($Q770,#REF!,0)),"")</f>
        <v/>
      </c>
      <c r="W770" s="57" t="str">
        <f t="array" ref="W770">IFERROR(INDEX(#REF!,MATCH($Q770,#REF!,0)),"")</f>
        <v/>
      </c>
      <c r="X770" s="58" t="str">
        <f t="array" ref="X770">IFERROR(INDEX(#REF!,MATCH($Q770,#REF!,0)),"")</f>
        <v/>
      </c>
      <c r="Y770" s="58" t="str">
        <f t="array" ref="Y770">IFERROR(INDEX(#REF!,MATCH($Q770,#REF!,0)),"")</f>
        <v/>
      </c>
      <c r="Z770" s="58" t="str">
        <f t="array" ref="Z770">IFERROR(INDEX(#REF!,MATCH($Q770,#REF!,0)),"")</f>
        <v/>
      </c>
      <c r="AA770" s="58" t="e">
        <f t="shared" si="14"/>
        <v>#VALUE!</v>
      </c>
      <c r="AB770" s="56"/>
      <c r="AC770" s="56"/>
    </row>
    <row r="771" spans="1:29" ht="15.75" hidden="1" customHeight="1">
      <c r="A771" s="35" t="s">
        <v>2691</v>
      </c>
      <c r="B771" s="35" t="s">
        <v>2389</v>
      </c>
      <c r="C771" s="36" t="s">
        <v>2390</v>
      </c>
      <c r="D771" s="37" t="s">
        <v>53</v>
      </c>
      <c r="E771" s="37">
        <v>5</v>
      </c>
      <c r="F771" s="38">
        <v>1750</v>
      </c>
      <c r="G771" s="39" t="s">
        <v>54</v>
      </c>
      <c r="H771" s="40"/>
      <c r="I771" s="41" t="s">
        <v>55</v>
      </c>
      <c r="J771" s="41"/>
      <c r="K771" s="41"/>
      <c r="L771" s="41"/>
      <c r="M771" s="42"/>
      <c r="N771" s="44" t="s">
        <v>951</v>
      </c>
      <c r="O771" s="44" t="s">
        <v>60</v>
      </c>
      <c r="P771" s="44"/>
      <c r="Q771" s="44"/>
      <c r="R771" s="45"/>
      <c r="S771" s="45"/>
      <c r="T771" s="44"/>
      <c r="U771" s="44"/>
      <c r="V771" s="45" t="str">
        <f t="array" ref="V771">IFERROR(INDEX(#REF!,MATCH($Q771,#REF!,0)),"")</f>
        <v/>
      </c>
      <c r="W771" s="45" t="str">
        <f t="array" ref="W771">IFERROR(INDEX(#REF!,MATCH($Q771,#REF!,0)),"")</f>
        <v/>
      </c>
      <c r="X771" s="46" t="str">
        <f t="array" ref="X771">IFERROR(INDEX(#REF!,MATCH($Q771,#REF!,0)),"")</f>
        <v/>
      </c>
      <c r="Y771" s="46" t="str">
        <f t="array" ref="Y771">IFERROR(INDEX(#REF!,MATCH($Q771,#REF!,0)),"")</f>
        <v/>
      </c>
      <c r="Z771" s="46" t="str">
        <f t="array" ref="Z771">IFERROR(INDEX(#REF!,MATCH($Q771,#REF!,0)),"")</f>
        <v/>
      </c>
      <c r="AA771" s="46" t="e">
        <f t="shared" si="14"/>
        <v>#VALUE!</v>
      </c>
      <c r="AB771" s="44"/>
      <c r="AC771" s="44"/>
    </row>
    <row r="772" spans="1:29" ht="15.75" customHeight="1">
      <c r="A772" s="47"/>
      <c r="B772" s="47" t="s">
        <v>2693</v>
      </c>
      <c r="C772" s="60"/>
      <c r="D772" s="49"/>
      <c r="E772" s="49"/>
      <c r="F772" s="50">
        <v>10000</v>
      </c>
      <c r="G772" s="51"/>
      <c r="H772" s="52"/>
      <c r="I772" s="53"/>
      <c r="J772" s="53"/>
      <c r="K772" s="53"/>
      <c r="L772" s="53"/>
      <c r="M772" s="54"/>
      <c r="N772" s="56" t="s">
        <v>21</v>
      </c>
      <c r="O772" s="56"/>
      <c r="P772" s="56"/>
      <c r="Q772" s="56"/>
      <c r="R772" s="57"/>
      <c r="S772" s="57" t="s">
        <v>271</v>
      </c>
      <c r="T772" s="56"/>
      <c r="U772" s="56"/>
      <c r="V772" s="57" t="str">
        <f t="array" ref="V772">IFERROR(INDEX(#REF!,MATCH($Q772,#REF!,0)),"")</f>
        <v/>
      </c>
      <c r="W772" s="57" t="str">
        <f t="array" ref="W772">IFERROR(INDEX(#REF!,MATCH($Q772,#REF!,0)),"")</f>
        <v/>
      </c>
      <c r="X772" s="58" t="str">
        <f t="array" ref="X772">IFERROR(INDEX(#REF!,MATCH($Q772,#REF!,0)),"")</f>
        <v/>
      </c>
      <c r="Y772" s="58" t="str">
        <f t="array" ref="Y772">IFERROR(INDEX(#REF!,MATCH($Q772,#REF!,0)),"")</f>
        <v/>
      </c>
      <c r="Z772" s="58" t="str">
        <f t="array" ref="Z772">IFERROR(INDEX(#REF!,MATCH($Q772,#REF!,0)),"")</f>
        <v/>
      </c>
      <c r="AA772" s="58" t="e">
        <f t="shared" si="14"/>
        <v>#VALUE!</v>
      </c>
      <c r="AB772" s="56"/>
      <c r="AC772" s="56"/>
    </row>
    <row r="773" spans="1:29" ht="15.75" customHeight="1">
      <c r="A773" s="35"/>
      <c r="B773" s="35" t="s">
        <v>2693</v>
      </c>
      <c r="C773" s="36"/>
      <c r="D773" s="37"/>
      <c r="E773" s="37"/>
      <c r="F773" s="38">
        <v>20000</v>
      </c>
      <c r="G773" s="39"/>
      <c r="H773" s="40"/>
      <c r="I773" s="41"/>
      <c r="J773" s="41"/>
      <c r="K773" s="41"/>
      <c r="L773" s="41"/>
      <c r="M773" s="42"/>
      <c r="N773" s="44" t="s">
        <v>951</v>
      </c>
      <c r="O773" s="44" t="s">
        <v>2767</v>
      </c>
      <c r="P773" s="44"/>
      <c r="Q773" s="44"/>
      <c r="R773" s="45"/>
      <c r="S773" s="45" t="s">
        <v>1512</v>
      </c>
      <c r="T773" s="44"/>
      <c r="U773" s="44"/>
      <c r="V773" s="45" t="str">
        <f t="array" ref="V773">IFERROR(INDEX(#REF!,MATCH($Q773,#REF!,0)),"")</f>
        <v/>
      </c>
      <c r="W773" s="45" t="str">
        <f t="array" ref="W773">IFERROR(INDEX(#REF!,MATCH($Q773,#REF!,0)),"")</f>
        <v/>
      </c>
      <c r="X773" s="46" t="str">
        <f t="array" ref="X773">IFERROR(INDEX(#REF!,MATCH($Q773,#REF!,0)),"")</f>
        <v/>
      </c>
      <c r="Y773" s="46" t="str">
        <f t="array" ref="Y773">IFERROR(INDEX(#REF!,MATCH($Q773,#REF!,0)),"")</f>
        <v/>
      </c>
      <c r="Z773" s="46" t="str">
        <f t="array" ref="Z773">IFERROR(INDEX(#REF!,MATCH($Q773,#REF!,0)),"")</f>
        <v/>
      </c>
      <c r="AA773" s="46" t="e">
        <f t="shared" si="14"/>
        <v>#VALUE!</v>
      </c>
      <c r="AB773" s="44"/>
      <c r="AC773" s="44"/>
    </row>
    <row r="774" spans="1:29" ht="15.75" hidden="1" customHeight="1">
      <c r="A774" s="47"/>
      <c r="B774" s="47" t="s">
        <v>51</v>
      </c>
      <c r="C774" s="60" t="s">
        <v>1271</v>
      </c>
      <c r="D774" s="49" t="s">
        <v>53</v>
      </c>
      <c r="E774" s="49">
        <v>35</v>
      </c>
      <c r="F774" s="50">
        <v>1750</v>
      </c>
      <c r="G774" s="51" t="s">
        <v>54</v>
      </c>
      <c r="H774" s="52">
        <v>46174</v>
      </c>
      <c r="I774" s="53" t="s">
        <v>55</v>
      </c>
      <c r="J774" s="53" t="s">
        <v>56</v>
      </c>
      <c r="K774" s="53" t="s">
        <v>164</v>
      </c>
      <c r="L774" s="53" t="s">
        <v>91</v>
      </c>
      <c r="M774" s="54" t="s">
        <v>73</v>
      </c>
      <c r="N774" s="56" t="s">
        <v>884</v>
      </c>
      <c r="O774" s="56" t="s">
        <v>60</v>
      </c>
      <c r="P774" s="56"/>
      <c r="Q774" s="56"/>
      <c r="R774" s="57"/>
      <c r="S774" s="57" t="s">
        <v>229</v>
      </c>
      <c r="T774" s="56"/>
      <c r="U774" s="56"/>
      <c r="V774" s="57" t="str">
        <f t="array" ref="V774">IFERROR(INDEX(#REF!,MATCH($Q774,#REF!,0)),"")</f>
        <v/>
      </c>
      <c r="W774" s="57" t="str">
        <f t="array" ref="W774">IFERROR(INDEX(#REF!,MATCH($Q774,#REF!,0)),"")</f>
        <v/>
      </c>
      <c r="X774" s="58" t="str">
        <f t="array" ref="X774">IFERROR(INDEX(#REF!,MATCH($Q774,#REF!,0)),"")</f>
        <v/>
      </c>
      <c r="Y774" s="58" t="str">
        <f t="array" ref="Y774">IFERROR(INDEX(#REF!,MATCH($Q774,#REF!,0)),"")</f>
        <v/>
      </c>
      <c r="Z774" s="58" t="str">
        <f t="array" ref="Z774">IFERROR(INDEX(#REF!,MATCH($Q774,#REF!,0)),"")</f>
        <v/>
      </c>
      <c r="AA774" s="58" t="e">
        <f t="shared" si="14"/>
        <v>#VALUE!</v>
      </c>
      <c r="AB774" s="56"/>
      <c r="AC774" s="56"/>
    </row>
    <row r="775" spans="1:29" ht="15.75" hidden="1" customHeight="1">
      <c r="A775" s="35" t="s">
        <v>760</v>
      </c>
      <c r="B775" s="35" t="s">
        <v>1049</v>
      </c>
      <c r="C775" s="36" t="s">
        <v>1991</v>
      </c>
      <c r="D775" s="37" t="s">
        <v>53</v>
      </c>
      <c r="E775" s="37">
        <v>10</v>
      </c>
      <c r="F775" s="38">
        <v>1720.5</v>
      </c>
      <c r="G775" s="39" t="s">
        <v>54</v>
      </c>
      <c r="H775" s="40">
        <v>46174</v>
      </c>
      <c r="I775" s="41" t="s">
        <v>55</v>
      </c>
      <c r="J775" s="41" t="s">
        <v>56</v>
      </c>
      <c r="K775" s="41" t="s">
        <v>164</v>
      </c>
      <c r="L775" s="41" t="s">
        <v>58</v>
      </c>
      <c r="M775" s="42" t="s">
        <v>2486</v>
      </c>
      <c r="N775" s="44" t="s">
        <v>951</v>
      </c>
      <c r="O775" s="44" t="s">
        <v>60</v>
      </c>
      <c r="P775" s="44"/>
      <c r="Q775" s="44"/>
      <c r="R775" s="45" t="s">
        <v>158</v>
      </c>
      <c r="S775" s="45" t="s">
        <v>1222</v>
      </c>
      <c r="T775" s="44"/>
      <c r="U775" s="44"/>
      <c r="V775" s="45" t="str">
        <f t="array" ref="V775">IFERROR(INDEX(#REF!,MATCH($Q775,#REF!,0)),"")</f>
        <v/>
      </c>
      <c r="W775" s="45" t="str">
        <f t="array" ref="W775">IFERROR(INDEX(#REF!,MATCH($Q775,#REF!,0)),"")</f>
        <v/>
      </c>
      <c r="X775" s="46" t="str">
        <f t="array" ref="X775">IFERROR(INDEX(#REF!,MATCH($Q775,#REF!,0)),"")</f>
        <v/>
      </c>
      <c r="Y775" s="46" t="str">
        <f t="array" ref="Y775">IFERROR(INDEX(#REF!,MATCH($Q775,#REF!,0)),"")</f>
        <v/>
      </c>
      <c r="Z775" s="46" t="str">
        <f t="array" ref="Z775">IFERROR(INDEX(#REF!,MATCH($Q775,#REF!,0)),"")</f>
        <v/>
      </c>
      <c r="AA775" s="46" t="e">
        <f t="shared" si="14"/>
        <v>#VALUE!</v>
      </c>
      <c r="AB775" s="44"/>
      <c r="AC775" s="44"/>
    </row>
    <row r="776" spans="1:29" ht="15.75" hidden="1" customHeight="1">
      <c r="A776" s="47" t="s">
        <v>2817</v>
      </c>
      <c r="B776" s="47" t="s">
        <v>161</v>
      </c>
      <c r="C776" s="60" t="s">
        <v>318</v>
      </c>
      <c r="D776" s="49" t="s">
        <v>53</v>
      </c>
      <c r="E776" s="49">
        <v>15</v>
      </c>
      <c r="F776" s="50">
        <v>1710</v>
      </c>
      <c r="G776" s="51" t="s">
        <v>54</v>
      </c>
      <c r="H776" s="52">
        <v>46174</v>
      </c>
      <c r="I776" s="53" t="s">
        <v>55</v>
      </c>
      <c r="J776" s="53" t="s">
        <v>56</v>
      </c>
      <c r="K776" s="53" t="s">
        <v>164</v>
      </c>
      <c r="L776" s="53" t="s">
        <v>58</v>
      </c>
      <c r="M776" s="54" t="s">
        <v>2534</v>
      </c>
      <c r="N776" s="56" t="s">
        <v>21</v>
      </c>
      <c r="O776" s="56" t="s">
        <v>60</v>
      </c>
      <c r="P776" s="56"/>
      <c r="Q776" s="56"/>
      <c r="R776" s="57"/>
      <c r="S776" s="57" t="s">
        <v>319</v>
      </c>
      <c r="T776" s="56"/>
      <c r="U776" s="56"/>
      <c r="V776" s="57" t="str">
        <f t="array" ref="V776">IFERROR(INDEX(#REF!,MATCH($Q776,#REF!,0)),"")</f>
        <v/>
      </c>
      <c r="W776" s="57" t="str">
        <f t="array" ref="W776">IFERROR(INDEX(#REF!,MATCH($Q776,#REF!,0)),"")</f>
        <v/>
      </c>
      <c r="X776" s="58" t="str">
        <f t="array" ref="X776">IFERROR(INDEX(#REF!,MATCH($Q776,#REF!,0)),"")</f>
        <v/>
      </c>
      <c r="Y776" s="58" t="str">
        <f t="array" ref="Y776">IFERROR(INDEX(#REF!,MATCH($Q776,#REF!,0)),"")</f>
        <v/>
      </c>
      <c r="Z776" s="58" t="str">
        <f t="array" ref="Z776">IFERROR(INDEX(#REF!,MATCH($Q776,#REF!,0)),"")</f>
        <v/>
      </c>
      <c r="AA776" s="58" t="e">
        <f t="shared" si="14"/>
        <v>#VALUE!</v>
      </c>
      <c r="AB776" s="56"/>
      <c r="AC776" s="56"/>
    </row>
    <row r="777" spans="1:29" ht="15.75" hidden="1" customHeight="1">
      <c r="A777" s="35" t="s">
        <v>2818</v>
      </c>
      <c r="B777" s="201" t="s">
        <v>1049</v>
      </c>
      <c r="C777" s="36" t="s">
        <v>1993</v>
      </c>
      <c r="D777" s="37" t="s">
        <v>53</v>
      </c>
      <c r="E777" s="37">
        <v>34</v>
      </c>
      <c r="F777" s="38">
        <f>E777*50</f>
        <v>1700</v>
      </c>
      <c r="G777" s="39" t="s">
        <v>54</v>
      </c>
      <c r="H777" s="40">
        <v>46174</v>
      </c>
      <c r="I777" s="41" t="s">
        <v>55</v>
      </c>
      <c r="J777" s="41" t="s">
        <v>56</v>
      </c>
      <c r="K777" s="41" t="s">
        <v>164</v>
      </c>
      <c r="L777" s="41" t="s">
        <v>58</v>
      </c>
      <c r="M777" s="42" t="s">
        <v>148</v>
      </c>
      <c r="N777" s="44" t="s">
        <v>951</v>
      </c>
      <c r="O777" s="44" t="s">
        <v>60</v>
      </c>
      <c r="P777" s="44"/>
      <c r="Q777" s="44"/>
      <c r="R777" s="45" t="s">
        <v>304</v>
      </c>
      <c r="S777" s="45" t="s">
        <v>305</v>
      </c>
      <c r="T777" s="44"/>
      <c r="U777" s="44"/>
      <c r="V777" s="45" t="str">
        <f t="array" ref="V777">IFERROR(INDEX(#REF!,MATCH($Q777,#REF!,0)),"")</f>
        <v/>
      </c>
      <c r="W777" s="45" t="str">
        <f t="array" ref="W777">IFERROR(INDEX(#REF!,MATCH($Q777,#REF!,0)),"")</f>
        <v/>
      </c>
      <c r="X777" s="46" t="str">
        <f t="array" ref="X777">IFERROR(INDEX(#REF!,MATCH($Q777,#REF!,0)),"")</f>
        <v/>
      </c>
      <c r="Y777" s="46" t="str">
        <f t="array" ref="Y777">IFERROR(INDEX(#REF!,MATCH($Q777,#REF!,0)),"")</f>
        <v/>
      </c>
      <c r="Z777" s="46" t="str">
        <f t="array" ref="Z777">IFERROR(INDEX(#REF!,MATCH($Q777,#REF!,0)),"")</f>
        <v/>
      </c>
      <c r="AA777" s="46" t="e">
        <f t="shared" si="14"/>
        <v>#VALUE!</v>
      </c>
      <c r="AB777" s="44"/>
      <c r="AC777" s="44"/>
    </row>
    <row r="778" spans="1:29" ht="15.75" hidden="1" customHeight="1">
      <c r="A778" s="47" t="s">
        <v>1655</v>
      </c>
      <c r="B778" s="47" t="s">
        <v>233</v>
      </c>
      <c r="C778" s="60" t="s">
        <v>1543</v>
      </c>
      <c r="D778" s="49" t="s">
        <v>53</v>
      </c>
      <c r="E778" s="49">
        <v>2</v>
      </c>
      <c r="F778" s="50">
        <v>1700</v>
      </c>
      <c r="G778" s="51" t="s">
        <v>54</v>
      </c>
      <c r="H778" s="52">
        <v>46174</v>
      </c>
      <c r="I778" s="53" t="s">
        <v>101</v>
      </c>
      <c r="J778" s="53" t="s">
        <v>56</v>
      </c>
      <c r="K778" s="53" t="s">
        <v>858</v>
      </c>
      <c r="L778" s="53" t="s">
        <v>58</v>
      </c>
      <c r="M778" s="54" t="s">
        <v>2498</v>
      </c>
      <c r="N778" s="56" t="s">
        <v>951</v>
      </c>
      <c r="O778" s="182" t="s">
        <v>60</v>
      </c>
      <c r="P778" s="56"/>
      <c r="Q778" s="56"/>
      <c r="R778" s="57"/>
      <c r="S778" s="57" t="s">
        <v>360</v>
      </c>
      <c r="T778" s="56"/>
      <c r="U778" s="56"/>
      <c r="V778" s="57" t="str">
        <f t="array" ref="V778">IFERROR(INDEX(#REF!,MATCH($Q778,#REF!,0)),"")</f>
        <v/>
      </c>
      <c r="W778" s="57" t="str">
        <f t="array" ref="W778">IFERROR(INDEX(#REF!,MATCH($Q778,#REF!,0)),"")</f>
        <v/>
      </c>
      <c r="X778" s="58" t="str">
        <f t="array" ref="X778">IFERROR(INDEX(#REF!,MATCH($Q778,#REF!,0)),"")</f>
        <v/>
      </c>
      <c r="Y778" s="58" t="str">
        <f t="array" ref="Y778">IFERROR(INDEX(#REF!,MATCH($Q778,#REF!,0)),"")</f>
        <v/>
      </c>
      <c r="Z778" s="58" t="str">
        <f t="array" ref="Z778">IFERROR(INDEX(#REF!,MATCH($Q778,#REF!,0)),"")</f>
        <v/>
      </c>
      <c r="AA778" s="58" t="e">
        <f t="shared" si="14"/>
        <v>#VALUE!</v>
      </c>
      <c r="AB778" s="56"/>
      <c r="AC778" s="56"/>
    </row>
    <row r="779" spans="1:29" ht="15.75" hidden="1" customHeight="1">
      <c r="A779" s="35" t="s">
        <v>2819</v>
      </c>
      <c r="B779" s="35" t="s">
        <v>258</v>
      </c>
      <c r="C779" s="36" t="s">
        <v>461</v>
      </c>
      <c r="D779" s="37" t="s">
        <v>53</v>
      </c>
      <c r="E779" s="37">
        <v>12</v>
      </c>
      <c r="F779" s="38">
        <v>1668</v>
      </c>
      <c r="G779" s="39" t="s">
        <v>54</v>
      </c>
      <c r="H779" s="40">
        <v>46174</v>
      </c>
      <c r="I779" s="41" t="s">
        <v>55</v>
      </c>
      <c r="J779" s="41" t="s">
        <v>56</v>
      </c>
      <c r="K779" s="41" t="s">
        <v>164</v>
      </c>
      <c r="L779" s="41" t="s">
        <v>58</v>
      </c>
      <c r="M779" s="42" t="s">
        <v>109</v>
      </c>
      <c r="N779" s="44" t="s">
        <v>21</v>
      </c>
      <c r="O779" s="44" t="s">
        <v>60</v>
      </c>
      <c r="P779" s="44"/>
      <c r="Q779" s="44"/>
      <c r="R779" s="45" t="s">
        <v>334</v>
      </c>
      <c r="S779" s="45" t="s">
        <v>288</v>
      </c>
      <c r="T779" s="44"/>
      <c r="U779" s="44"/>
      <c r="V779" s="45" t="str">
        <f t="array" ref="V779">IFERROR(INDEX(#REF!,MATCH($Q779,#REF!,0)),"")</f>
        <v/>
      </c>
      <c r="W779" s="45" t="str">
        <f t="array" ref="W779">IFERROR(INDEX(#REF!,MATCH($Q779,#REF!,0)),"")</f>
        <v/>
      </c>
      <c r="X779" s="46" t="str">
        <f t="array" ref="X779">IFERROR(INDEX(#REF!,MATCH($Q779,#REF!,0)),"")</f>
        <v/>
      </c>
      <c r="Y779" s="46" t="str">
        <f t="array" ref="Y779">IFERROR(INDEX(#REF!,MATCH($Q779,#REF!,0)),"")</f>
        <v/>
      </c>
      <c r="Z779" s="46" t="str">
        <f t="array" ref="Z779">IFERROR(INDEX(#REF!,MATCH($Q779,#REF!,0)),"")</f>
        <v/>
      </c>
      <c r="AA779" s="46" t="e">
        <f t="shared" si="14"/>
        <v>#VALUE!</v>
      </c>
      <c r="AB779" s="44"/>
      <c r="AC779" s="44"/>
    </row>
    <row r="780" spans="1:29" ht="15.75" hidden="1" customHeight="1">
      <c r="A780" s="47" t="s">
        <v>241</v>
      </c>
      <c r="B780" s="47" t="s">
        <v>247</v>
      </c>
      <c r="C780" s="60" t="s">
        <v>463</v>
      </c>
      <c r="D780" s="49" t="s">
        <v>53</v>
      </c>
      <c r="E780" s="49">
        <v>15</v>
      </c>
      <c r="F780" s="50">
        <v>1665</v>
      </c>
      <c r="G780" s="51" t="s">
        <v>54</v>
      </c>
      <c r="H780" s="52">
        <v>46174</v>
      </c>
      <c r="I780" s="53" t="s">
        <v>55</v>
      </c>
      <c r="J780" s="53" t="s">
        <v>56</v>
      </c>
      <c r="K780" s="53" t="s">
        <v>164</v>
      </c>
      <c r="L780" s="53" t="s">
        <v>58</v>
      </c>
      <c r="M780" s="54" t="s">
        <v>109</v>
      </c>
      <c r="N780" s="56" t="s">
        <v>21</v>
      </c>
      <c r="O780" s="56" t="s">
        <v>60</v>
      </c>
      <c r="P780" s="56"/>
      <c r="Q780" s="56"/>
      <c r="R780" s="57"/>
      <c r="S780" s="57" t="s">
        <v>464</v>
      </c>
      <c r="T780" s="56"/>
      <c r="U780" s="56"/>
      <c r="V780" s="57" t="str">
        <f t="array" ref="V780">IFERROR(INDEX(#REF!,MATCH($Q780,#REF!,0)),"")</f>
        <v/>
      </c>
      <c r="W780" s="57" t="str">
        <f t="array" ref="W780">IFERROR(INDEX(#REF!,MATCH($Q780,#REF!,0)),"")</f>
        <v/>
      </c>
      <c r="X780" s="58" t="str">
        <f t="array" ref="X780">IFERROR(INDEX(#REF!,MATCH($Q780,#REF!,0)),"")</f>
        <v/>
      </c>
      <c r="Y780" s="58" t="str">
        <f t="array" ref="Y780">IFERROR(INDEX(#REF!,MATCH($Q780,#REF!,0)),"")</f>
        <v/>
      </c>
      <c r="Z780" s="58" t="str">
        <f t="array" ref="Z780">IFERROR(INDEX(#REF!,MATCH($Q780,#REF!,0)),"")</f>
        <v/>
      </c>
      <c r="AA780" s="58" t="e">
        <f t="shared" si="14"/>
        <v>#VALUE!</v>
      </c>
      <c r="AB780" s="56"/>
      <c r="AC780" s="56"/>
    </row>
    <row r="781" spans="1:29" ht="15.75" hidden="1" customHeight="1">
      <c r="A781" s="35" t="s">
        <v>671</v>
      </c>
      <c r="B781" s="35" t="s">
        <v>161</v>
      </c>
      <c r="C781" s="36" t="s">
        <v>466</v>
      </c>
      <c r="D781" s="37" t="s">
        <v>53</v>
      </c>
      <c r="E781" s="37">
        <v>15</v>
      </c>
      <c r="F781" s="38">
        <v>1650</v>
      </c>
      <c r="G781" s="39" t="s">
        <v>54</v>
      </c>
      <c r="H781" s="40">
        <v>46174</v>
      </c>
      <c r="I781" s="41" t="s">
        <v>55</v>
      </c>
      <c r="J781" s="41" t="s">
        <v>56</v>
      </c>
      <c r="K781" s="41" t="s">
        <v>164</v>
      </c>
      <c r="L781" s="41" t="s">
        <v>58</v>
      </c>
      <c r="M781" s="42" t="s">
        <v>2534</v>
      </c>
      <c r="N781" s="44" t="s">
        <v>21</v>
      </c>
      <c r="O781" s="44" t="s">
        <v>60</v>
      </c>
      <c r="P781" s="44"/>
      <c r="Q781" s="44"/>
      <c r="R781" s="45"/>
      <c r="S781" s="45" t="s">
        <v>467</v>
      </c>
      <c r="T781" s="44"/>
      <c r="U781" s="44"/>
      <c r="V781" s="45" t="str">
        <f t="array" ref="V781">IFERROR(INDEX(#REF!,MATCH($Q781,#REF!,0)),"")</f>
        <v/>
      </c>
      <c r="W781" s="45" t="str">
        <f t="array" ref="W781">IFERROR(INDEX(#REF!,MATCH($Q781,#REF!,0)),"")</f>
        <v/>
      </c>
      <c r="X781" s="46" t="str">
        <f t="array" ref="X781">IFERROR(INDEX(#REF!,MATCH($Q781,#REF!,0)),"")</f>
        <v/>
      </c>
      <c r="Y781" s="46" t="str">
        <f t="array" ref="Y781">IFERROR(INDEX(#REF!,MATCH($Q781,#REF!,0)),"")</f>
        <v/>
      </c>
      <c r="Z781" s="46" t="str">
        <f t="array" ref="Z781">IFERROR(INDEX(#REF!,MATCH($Q781,#REF!,0)),"")</f>
        <v/>
      </c>
      <c r="AA781" s="46" t="e">
        <f t="shared" si="14"/>
        <v>#VALUE!</v>
      </c>
      <c r="AB781" s="44"/>
      <c r="AC781" s="44"/>
    </row>
    <row r="782" spans="1:29" ht="15.75" hidden="1" customHeight="1">
      <c r="A782" s="47" t="s">
        <v>530</v>
      </c>
      <c r="B782" s="47" t="s">
        <v>1049</v>
      </c>
      <c r="C782" s="60" t="s">
        <v>1997</v>
      </c>
      <c r="D782" s="49" t="s">
        <v>53</v>
      </c>
      <c r="E782" s="49">
        <v>300</v>
      </c>
      <c r="F782" s="50">
        <v>1650</v>
      </c>
      <c r="G782" s="51" t="s">
        <v>54</v>
      </c>
      <c r="H782" s="52">
        <v>46174</v>
      </c>
      <c r="I782" s="53" t="s">
        <v>55</v>
      </c>
      <c r="J782" s="53" t="s">
        <v>56</v>
      </c>
      <c r="K782" s="53" t="s">
        <v>164</v>
      </c>
      <c r="L782" s="53" t="s">
        <v>58</v>
      </c>
      <c r="M782" s="54" t="s">
        <v>2498</v>
      </c>
      <c r="N782" s="56" t="s">
        <v>951</v>
      </c>
      <c r="O782" s="56" t="s">
        <v>60</v>
      </c>
      <c r="P782" s="56"/>
      <c r="Q782" s="56"/>
      <c r="R782" s="57" t="s">
        <v>729</v>
      </c>
      <c r="S782" s="57" t="s">
        <v>730</v>
      </c>
      <c r="T782" s="56"/>
      <c r="U782" s="56"/>
      <c r="V782" s="57" t="str">
        <f t="array" ref="V782">IFERROR(INDEX(#REF!,MATCH($Q782,#REF!,0)),"")</f>
        <v/>
      </c>
      <c r="W782" s="57" t="str">
        <f t="array" ref="W782">IFERROR(INDEX(#REF!,MATCH($Q782,#REF!,0)),"")</f>
        <v/>
      </c>
      <c r="X782" s="58" t="str">
        <f t="array" ref="X782">IFERROR(INDEX(#REF!,MATCH($Q782,#REF!,0)),"")</f>
        <v/>
      </c>
      <c r="Y782" s="58" t="str">
        <f t="array" ref="Y782">IFERROR(INDEX(#REF!,MATCH($Q782,#REF!,0)),"")</f>
        <v/>
      </c>
      <c r="Z782" s="58" t="str">
        <f t="array" ref="Z782">IFERROR(INDEX(#REF!,MATCH($Q782,#REF!,0)),"")</f>
        <v/>
      </c>
      <c r="AA782" s="58" t="e">
        <f t="shared" si="14"/>
        <v>#VALUE!</v>
      </c>
      <c r="AB782" s="56"/>
      <c r="AC782" s="56"/>
    </row>
    <row r="783" spans="1:29" ht="15.75" hidden="1" customHeight="1">
      <c r="A783" s="35"/>
      <c r="B783" s="35" t="s">
        <v>51</v>
      </c>
      <c r="C783" s="36" t="s">
        <v>1273</v>
      </c>
      <c r="D783" s="37" t="s">
        <v>53</v>
      </c>
      <c r="E783" s="37">
        <v>12</v>
      </c>
      <c r="F783" s="38">
        <v>1641.6</v>
      </c>
      <c r="G783" s="39" t="s">
        <v>54</v>
      </c>
      <c r="H783" s="40">
        <v>46174</v>
      </c>
      <c r="I783" s="41" t="s">
        <v>55</v>
      </c>
      <c r="J783" s="41" t="s">
        <v>56</v>
      </c>
      <c r="K783" s="41" t="s">
        <v>164</v>
      </c>
      <c r="L783" s="41" t="s">
        <v>91</v>
      </c>
      <c r="M783" s="42" t="s">
        <v>148</v>
      </c>
      <c r="N783" s="44" t="s">
        <v>884</v>
      </c>
      <c r="O783" s="44" t="s">
        <v>60</v>
      </c>
      <c r="P783" s="44"/>
      <c r="Q783" s="44"/>
      <c r="R783" s="45"/>
      <c r="S783" s="45" t="s">
        <v>467</v>
      </c>
      <c r="T783" s="44"/>
      <c r="U783" s="44"/>
      <c r="V783" s="45" t="str">
        <f t="array" ref="V783">IFERROR(INDEX(#REF!,MATCH($Q783,#REF!,0)),"")</f>
        <v/>
      </c>
      <c r="W783" s="45" t="str">
        <f t="array" ref="W783">IFERROR(INDEX(#REF!,MATCH($Q783,#REF!,0)),"")</f>
        <v/>
      </c>
      <c r="X783" s="46" t="str">
        <f t="array" ref="X783">IFERROR(INDEX(#REF!,MATCH($Q783,#REF!,0)),"")</f>
        <v/>
      </c>
      <c r="Y783" s="46" t="str">
        <f t="array" ref="Y783">IFERROR(INDEX(#REF!,MATCH($Q783,#REF!,0)),"")</f>
        <v/>
      </c>
      <c r="Z783" s="46" t="str">
        <f t="array" ref="Z783">IFERROR(INDEX(#REF!,MATCH($Q783,#REF!,0)),"")</f>
        <v/>
      </c>
      <c r="AA783" s="46" t="e">
        <f t="shared" si="14"/>
        <v>#VALUE!</v>
      </c>
      <c r="AB783" s="44"/>
      <c r="AC783" s="44"/>
    </row>
    <row r="784" spans="1:29" ht="15.75" customHeight="1">
      <c r="A784" s="47"/>
      <c r="B784" s="47" t="s">
        <v>2693</v>
      </c>
      <c r="C784" s="60"/>
      <c r="D784" s="49"/>
      <c r="E784" s="49"/>
      <c r="F784" s="50">
        <v>71215</v>
      </c>
      <c r="G784" s="51"/>
      <c r="H784" s="52"/>
      <c r="I784" s="53"/>
      <c r="J784" s="53"/>
      <c r="K784" s="53"/>
      <c r="L784" s="53"/>
      <c r="M784" s="54"/>
      <c r="N784" s="56" t="s">
        <v>21</v>
      </c>
      <c r="O784" s="56"/>
      <c r="P784" s="56"/>
      <c r="Q784" s="56"/>
      <c r="R784" s="57"/>
      <c r="S784" s="57" t="s">
        <v>260</v>
      </c>
      <c r="T784" s="56"/>
      <c r="U784" s="56"/>
      <c r="V784" s="57" t="str">
        <f t="array" ref="V784">IFERROR(INDEX(#REF!,MATCH($Q784,#REF!,0)),"")</f>
        <v/>
      </c>
      <c r="W784" s="57" t="str">
        <f t="array" ref="W784">IFERROR(INDEX(#REF!,MATCH($Q784,#REF!,0)),"")</f>
        <v/>
      </c>
      <c r="X784" s="58" t="str">
        <f t="array" ref="X784">IFERROR(INDEX(#REF!,MATCH($Q784,#REF!,0)),"")</f>
        <v/>
      </c>
      <c r="Y784" s="58" t="str">
        <f t="array" ref="Y784">IFERROR(INDEX(#REF!,MATCH($Q784,#REF!,0)),"")</f>
        <v/>
      </c>
      <c r="Z784" s="58" t="str">
        <f t="array" ref="Z784">IFERROR(INDEX(#REF!,MATCH($Q784,#REF!,0)),"")</f>
        <v/>
      </c>
      <c r="AA784" s="58" t="e">
        <f t="shared" si="14"/>
        <v>#VALUE!</v>
      </c>
      <c r="AB784" s="56"/>
      <c r="AC784" s="56"/>
    </row>
    <row r="785" spans="1:29" ht="15.75" customHeight="1">
      <c r="A785" s="35"/>
      <c r="B785" s="35" t="s">
        <v>2693</v>
      </c>
      <c r="C785" s="36"/>
      <c r="D785" s="37"/>
      <c r="E785" s="37"/>
      <c r="F785" s="38">
        <v>5000</v>
      </c>
      <c r="G785" s="39"/>
      <c r="H785" s="40"/>
      <c r="I785" s="41"/>
      <c r="J785" s="41"/>
      <c r="K785" s="41"/>
      <c r="L785" s="41"/>
      <c r="M785" s="42"/>
      <c r="N785" s="44" t="s">
        <v>951</v>
      </c>
      <c r="O785" s="44"/>
      <c r="P785" s="44"/>
      <c r="Q785" s="44"/>
      <c r="R785" s="45"/>
      <c r="S785" s="45" t="s">
        <v>2598</v>
      </c>
      <c r="T785" s="44"/>
      <c r="U785" s="44"/>
      <c r="V785" s="45" t="str">
        <f t="array" ref="V785">IFERROR(INDEX(#REF!,MATCH($Q785,#REF!,0)),"")</f>
        <v/>
      </c>
      <c r="W785" s="45" t="str">
        <f t="array" ref="W785">IFERROR(INDEX(#REF!,MATCH($Q785,#REF!,0)),"")</f>
        <v/>
      </c>
      <c r="X785" s="46" t="str">
        <f t="array" ref="X785">IFERROR(INDEX(#REF!,MATCH($Q785,#REF!,0)),"")</f>
        <v/>
      </c>
      <c r="Y785" s="46" t="str">
        <f t="array" ref="Y785">IFERROR(INDEX(#REF!,MATCH($Q785,#REF!,0)),"")</f>
        <v/>
      </c>
      <c r="Z785" s="46" t="str">
        <f t="array" ref="Z785">IFERROR(INDEX(#REF!,MATCH($Q785,#REF!,0)),"")</f>
        <v/>
      </c>
      <c r="AA785" s="46" t="e">
        <f t="shared" si="14"/>
        <v>#VALUE!</v>
      </c>
      <c r="AB785" s="44"/>
      <c r="AC785" s="44"/>
    </row>
    <row r="786" spans="1:29" ht="15.75" hidden="1" customHeight="1">
      <c r="A786" s="47" t="s">
        <v>276</v>
      </c>
      <c r="B786" s="47" t="s">
        <v>219</v>
      </c>
      <c r="C786" s="60" t="s">
        <v>469</v>
      </c>
      <c r="D786" s="49" t="s">
        <v>53</v>
      </c>
      <c r="E786" s="49">
        <v>8</v>
      </c>
      <c r="F786" s="50">
        <v>1600</v>
      </c>
      <c r="G786" s="51" t="s">
        <v>54</v>
      </c>
      <c r="H786" s="52">
        <v>46174</v>
      </c>
      <c r="I786" s="53" t="s">
        <v>55</v>
      </c>
      <c r="J786" s="53" t="s">
        <v>56</v>
      </c>
      <c r="K786" s="53" t="s">
        <v>164</v>
      </c>
      <c r="L786" s="53" t="s">
        <v>58</v>
      </c>
      <c r="M786" s="54" t="s">
        <v>2486</v>
      </c>
      <c r="N786" s="56" t="s">
        <v>21</v>
      </c>
      <c r="O786" s="56" t="s">
        <v>60</v>
      </c>
      <c r="P786" s="56"/>
      <c r="Q786" s="56"/>
      <c r="R786" s="57" t="s">
        <v>308</v>
      </c>
      <c r="S786" s="57" t="s">
        <v>309</v>
      </c>
      <c r="T786" s="56"/>
      <c r="U786" s="56"/>
      <c r="V786" s="57" t="str">
        <f t="array" ref="V786">IFERROR(INDEX(#REF!,MATCH($Q786,#REF!,0)),"")</f>
        <v/>
      </c>
      <c r="W786" s="57" t="str">
        <f t="array" ref="W786">IFERROR(INDEX(#REF!,MATCH($Q786,#REF!,0)),"")</f>
        <v/>
      </c>
      <c r="X786" s="58" t="str">
        <f t="array" ref="X786">IFERROR(INDEX(#REF!,MATCH($Q786,#REF!,0)),"")</f>
        <v/>
      </c>
      <c r="Y786" s="58" t="str">
        <f t="array" ref="Y786">IFERROR(INDEX(#REF!,MATCH($Q786,#REF!,0)),"")</f>
        <v/>
      </c>
      <c r="Z786" s="58" t="str">
        <f t="array" ref="Z786">IFERROR(INDEX(#REF!,MATCH($Q786,#REF!,0)),"")</f>
        <v/>
      </c>
      <c r="AA786" s="58" t="e">
        <f t="shared" si="14"/>
        <v>#VALUE!</v>
      </c>
      <c r="AB786" s="56"/>
      <c r="AC786" s="56"/>
    </row>
    <row r="787" spans="1:29" ht="15.75" customHeight="1">
      <c r="A787" s="35"/>
      <c r="B787" s="35" t="s">
        <v>2693</v>
      </c>
      <c r="C787" s="36"/>
      <c r="D787" s="37"/>
      <c r="E787" s="37"/>
      <c r="F787" s="38">
        <v>23400</v>
      </c>
      <c r="G787" s="39"/>
      <c r="H787" s="40"/>
      <c r="I787" s="41"/>
      <c r="J787" s="41"/>
      <c r="K787" s="41"/>
      <c r="L787" s="41"/>
      <c r="M787" s="42"/>
      <c r="N787" s="44" t="s">
        <v>951</v>
      </c>
      <c r="O787" s="44"/>
      <c r="P787" s="44"/>
      <c r="Q787" s="44"/>
      <c r="R787" s="45"/>
      <c r="S787" s="45" t="s">
        <v>2549</v>
      </c>
      <c r="T787" s="44"/>
      <c r="U787" s="44"/>
      <c r="V787" s="45" t="str">
        <f t="array" ref="V787">IFERROR(INDEX(#REF!,MATCH($Q787,#REF!,0)),"")</f>
        <v/>
      </c>
      <c r="W787" s="45" t="str">
        <f t="array" ref="W787">IFERROR(INDEX(#REF!,MATCH($Q787,#REF!,0)),"")</f>
        <v/>
      </c>
      <c r="X787" s="46" t="str">
        <f t="array" ref="X787">IFERROR(INDEX(#REF!,MATCH($Q787,#REF!,0)),"")</f>
        <v/>
      </c>
      <c r="Y787" s="46" t="str">
        <f t="array" ref="Y787">IFERROR(INDEX(#REF!,MATCH($Q787,#REF!,0)),"")</f>
        <v/>
      </c>
      <c r="Z787" s="46" t="str">
        <f t="array" ref="Z787">IFERROR(INDEX(#REF!,MATCH($Q787,#REF!,0)),"")</f>
        <v/>
      </c>
      <c r="AA787" s="46" t="e">
        <f t="shared" si="14"/>
        <v>#VALUE!</v>
      </c>
      <c r="AB787" s="44"/>
      <c r="AC787" s="44"/>
    </row>
    <row r="788" spans="1:29" ht="15.75" hidden="1" customHeight="1">
      <c r="A788" s="47" t="s">
        <v>541</v>
      </c>
      <c r="B788" s="47" t="s">
        <v>1049</v>
      </c>
      <c r="C788" s="60" t="s">
        <v>1430</v>
      </c>
      <c r="D788" s="49" t="s">
        <v>53</v>
      </c>
      <c r="E788" s="49">
        <v>80</v>
      </c>
      <c r="F788" s="50">
        <v>1600</v>
      </c>
      <c r="G788" s="51" t="s">
        <v>54</v>
      </c>
      <c r="H788" s="52">
        <v>46174</v>
      </c>
      <c r="I788" s="53" t="s">
        <v>55</v>
      </c>
      <c r="J788" s="53" t="s">
        <v>56</v>
      </c>
      <c r="K788" s="53" t="s">
        <v>164</v>
      </c>
      <c r="L788" s="53" t="s">
        <v>58</v>
      </c>
      <c r="M788" s="54" t="s">
        <v>73</v>
      </c>
      <c r="N788" s="56" t="s">
        <v>951</v>
      </c>
      <c r="O788" s="56" t="s">
        <v>60</v>
      </c>
      <c r="P788" s="56"/>
      <c r="Q788" s="56"/>
      <c r="R788" s="57" t="s">
        <v>729</v>
      </c>
      <c r="S788" s="57" t="s">
        <v>730</v>
      </c>
      <c r="T788" s="56"/>
      <c r="U788" s="56"/>
      <c r="V788" s="57" t="str">
        <f t="array" ref="V788">IFERROR(INDEX(#REF!,MATCH($Q788,#REF!,0)),"")</f>
        <v/>
      </c>
      <c r="W788" s="57" t="str">
        <f t="array" ref="W788">IFERROR(INDEX(#REF!,MATCH($Q788,#REF!,0)),"")</f>
        <v/>
      </c>
      <c r="X788" s="58" t="str">
        <f t="array" ref="X788">IFERROR(INDEX(#REF!,MATCH($Q788,#REF!,0)),"")</f>
        <v/>
      </c>
      <c r="Y788" s="58" t="str">
        <f t="array" ref="Y788">IFERROR(INDEX(#REF!,MATCH($Q788,#REF!,0)),"")</f>
        <v/>
      </c>
      <c r="Z788" s="58" t="str">
        <f t="array" ref="Z788">IFERROR(INDEX(#REF!,MATCH($Q788,#REF!,0)),"")</f>
        <v/>
      </c>
      <c r="AA788" s="58" t="e">
        <f t="shared" si="14"/>
        <v>#VALUE!</v>
      </c>
      <c r="AB788" s="56"/>
      <c r="AC788" s="56"/>
    </row>
    <row r="789" spans="1:29" ht="15.75" customHeight="1">
      <c r="A789" s="35"/>
      <c r="B789" s="35" t="s">
        <v>2693</v>
      </c>
      <c r="C789" s="36"/>
      <c r="D789" s="37"/>
      <c r="E789" s="37"/>
      <c r="F789" s="38">
        <v>8000</v>
      </c>
      <c r="G789" s="39"/>
      <c r="H789" s="40"/>
      <c r="I789" s="41"/>
      <c r="J789" s="41"/>
      <c r="K789" s="41"/>
      <c r="L789" s="41"/>
      <c r="M789" s="42"/>
      <c r="N789" s="44" t="s">
        <v>951</v>
      </c>
      <c r="O789" s="44"/>
      <c r="P789" s="44"/>
      <c r="Q789" s="44"/>
      <c r="R789" s="45"/>
      <c r="S789" s="45" t="s">
        <v>1964</v>
      </c>
      <c r="T789" s="44"/>
      <c r="U789" s="44"/>
      <c r="V789" s="45" t="str">
        <f t="array" ref="V789">IFERROR(INDEX(#REF!,MATCH($Q789,#REF!,0)),"")</f>
        <v/>
      </c>
      <c r="W789" s="45" t="str">
        <f t="array" ref="W789">IFERROR(INDEX(#REF!,MATCH($Q789,#REF!,0)),"")</f>
        <v/>
      </c>
      <c r="X789" s="46" t="str">
        <f t="array" ref="X789">IFERROR(INDEX(#REF!,MATCH($Q789,#REF!,0)),"")</f>
        <v/>
      </c>
      <c r="Y789" s="46" t="str">
        <f t="array" ref="Y789">IFERROR(INDEX(#REF!,MATCH($Q789,#REF!,0)),"")</f>
        <v/>
      </c>
      <c r="Z789" s="46" t="str">
        <f t="array" ref="Z789">IFERROR(INDEX(#REF!,MATCH($Q789,#REF!,0)),"")</f>
        <v/>
      </c>
      <c r="AA789" s="46" t="e">
        <f t="shared" si="14"/>
        <v>#VALUE!</v>
      </c>
      <c r="AB789" s="44"/>
      <c r="AC789" s="44"/>
    </row>
    <row r="790" spans="1:29" ht="15.75" hidden="1" customHeight="1">
      <c r="A790" s="47" t="s">
        <v>1743</v>
      </c>
      <c r="B790" s="47" t="s">
        <v>172</v>
      </c>
      <c r="C790" s="60" t="s">
        <v>2083</v>
      </c>
      <c r="D790" s="49" t="s">
        <v>53</v>
      </c>
      <c r="E790" s="49">
        <v>4</v>
      </c>
      <c r="F790" s="50">
        <v>1600</v>
      </c>
      <c r="G790" s="51" t="s">
        <v>54</v>
      </c>
      <c r="H790" s="52">
        <v>46174</v>
      </c>
      <c r="I790" s="53" t="s">
        <v>55</v>
      </c>
      <c r="J790" s="53" t="s">
        <v>56</v>
      </c>
      <c r="K790" s="53" t="s">
        <v>164</v>
      </c>
      <c r="L790" s="53" t="s">
        <v>91</v>
      </c>
      <c r="M790" s="54" t="s">
        <v>148</v>
      </c>
      <c r="N790" s="56" t="s">
        <v>951</v>
      </c>
      <c r="O790" s="56" t="s">
        <v>60</v>
      </c>
      <c r="P790" s="56"/>
      <c r="Q790" s="56"/>
      <c r="R790" s="57"/>
      <c r="S790" s="57" t="s">
        <v>712</v>
      </c>
      <c r="T790" s="56"/>
      <c r="U790" s="56"/>
      <c r="V790" s="57" t="str">
        <f t="array" ref="V790">IFERROR(INDEX(#REF!,MATCH($Q790,#REF!,0)),"")</f>
        <v/>
      </c>
      <c r="W790" s="57" t="str">
        <f t="array" ref="W790">IFERROR(INDEX(#REF!,MATCH($Q790,#REF!,0)),"")</f>
        <v/>
      </c>
      <c r="X790" s="58" t="str">
        <f t="array" ref="X790">IFERROR(INDEX(#REF!,MATCH($Q790,#REF!,0)),"")</f>
        <v/>
      </c>
      <c r="Y790" s="58" t="str">
        <f t="array" ref="Y790">IFERROR(INDEX(#REF!,MATCH($Q790,#REF!,0)),"")</f>
        <v/>
      </c>
      <c r="Z790" s="58" t="str">
        <f t="array" ref="Z790">IFERROR(INDEX(#REF!,MATCH($Q790,#REF!,0)),"")</f>
        <v/>
      </c>
      <c r="AA790" s="58" t="e">
        <f t="shared" si="14"/>
        <v>#VALUE!</v>
      </c>
      <c r="AB790" s="56"/>
      <c r="AC790" s="56"/>
    </row>
    <row r="791" spans="1:29" ht="15.75" hidden="1" customHeight="1">
      <c r="A791" s="35"/>
      <c r="B791" s="35" t="s">
        <v>848</v>
      </c>
      <c r="C791" s="36" t="s">
        <v>1231</v>
      </c>
      <c r="D791" s="37" t="s">
        <v>53</v>
      </c>
      <c r="E791" s="37">
        <v>10</v>
      </c>
      <c r="F791" s="38">
        <v>1600</v>
      </c>
      <c r="G791" s="39" t="s">
        <v>54</v>
      </c>
      <c r="H791" s="40">
        <v>46174</v>
      </c>
      <c r="I791" s="41" t="s">
        <v>55</v>
      </c>
      <c r="J791" s="41" t="s">
        <v>56</v>
      </c>
      <c r="K791" s="41" t="s">
        <v>164</v>
      </c>
      <c r="L791" s="41" t="s">
        <v>91</v>
      </c>
      <c r="M791" s="42" t="s">
        <v>109</v>
      </c>
      <c r="N791" s="44" t="s">
        <v>884</v>
      </c>
      <c r="O791" s="44" t="s">
        <v>60</v>
      </c>
      <c r="P791" s="44"/>
      <c r="Q791" s="44"/>
      <c r="R791" s="45"/>
      <c r="S791" s="45" t="s">
        <v>410</v>
      </c>
      <c r="T791" s="44"/>
      <c r="U791" s="44"/>
      <c r="V791" s="45" t="str">
        <f t="array" ref="V791">IFERROR(INDEX(#REF!,MATCH($Q791,#REF!,0)),"")</f>
        <v/>
      </c>
      <c r="W791" s="45" t="str">
        <f t="array" ref="W791">IFERROR(INDEX(#REF!,MATCH($Q791,#REF!,0)),"")</f>
        <v/>
      </c>
      <c r="X791" s="46" t="str">
        <f t="array" ref="X791">IFERROR(INDEX(#REF!,MATCH($Q791,#REF!,0)),"")</f>
        <v/>
      </c>
      <c r="Y791" s="46" t="str">
        <f t="array" ref="Y791">IFERROR(INDEX(#REF!,MATCH($Q791,#REF!,0)),"")</f>
        <v/>
      </c>
      <c r="Z791" s="46" t="str">
        <f t="array" ref="Z791">IFERROR(INDEX(#REF!,MATCH($Q791,#REF!,0)),"")</f>
        <v/>
      </c>
      <c r="AA791" s="46" t="e">
        <f t="shared" si="14"/>
        <v>#VALUE!</v>
      </c>
      <c r="AB791" s="44"/>
      <c r="AC791" s="44"/>
    </row>
    <row r="792" spans="1:29" ht="15.75" hidden="1" customHeight="1">
      <c r="A792" s="47" t="s">
        <v>596</v>
      </c>
      <c r="B792" s="47" t="s">
        <v>1049</v>
      </c>
      <c r="C792" s="60" t="s">
        <v>2001</v>
      </c>
      <c r="D792" s="49" t="s">
        <v>53</v>
      </c>
      <c r="E792" s="49">
        <v>120</v>
      </c>
      <c r="F792" s="50">
        <v>1592.4</v>
      </c>
      <c r="G792" s="51" t="s">
        <v>54</v>
      </c>
      <c r="H792" s="52">
        <v>46174</v>
      </c>
      <c r="I792" s="53" t="s">
        <v>55</v>
      </c>
      <c r="J792" s="53" t="s">
        <v>56</v>
      </c>
      <c r="K792" s="53" t="s">
        <v>164</v>
      </c>
      <c r="L792" s="53" t="s">
        <v>58</v>
      </c>
      <c r="M792" s="54" t="s">
        <v>148</v>
      </c>
      <c r="N792" s="56" t="s">
        <v>951</v>
      </c>
      <c r="O792" s="56" t="s">
        <v>60</v>
      </c>
      <c r="P792" s="56"/>
      <c r="Q792" s="56"/>
      <c r="R792" s="57" t="s">
        <v>1400</v>
      </c>
      <c r="S792" s="57" t="s">
        <v>1401</v>
      </c>
      <c r="T792" s="56"/>
      <c r="U792" s="56"/>
      <c r="V792" s="57" t="str">
        <f t="array" ref="V792">IFERROR(INDEX(#REF!,MATCH($Q792,#REF!,0)),"")</f>
        <v/>
      </c>
      <c r="W792" s="57" t="str">
        <f t="array" ref="W792">IFERROR(INDEX(#REF!,MATCH($Q792,#REF!,0)),"")</f>
        <v/>
      </c>
      <c r="X792" s="58" t="str">
        <f t="array" ref="X792">IFERROR(INDEX(#REF!,MATCH($Q792,#REF!,0)),"")</f>
        <v/>
      </c>
      <c r="Y792" s="58" t="str">
        <f t="array" ref="Y792">IFERROR(INDEX(#REF!,MATCH($Q792,#REF!,0)),"")</f>
        <v/>
      </c>
      <c r="Z792" s="58" t="str">
        <f t="array" ref="Z792">IFERROR(INDEX(#REF!,MATCH($Q792,#REF!,0)),"")</f>
        <v/>
      </c>
      <c r="AA792" s="58" t="e">
        <f t="shared" si="14"/>
        <v>#VALUE!</v>
      </c>
      <c r="AB792" s="56"/>
      <c r="AC792" s="56"/>
    </row>
    <row r="793" spans="1:29" ht="15.75" hidden="1" customHeight="1">
      <c r="A793" s="35" t="s">
        <v>692</v>
      </c>
      <c r="B793" s="35" t="s">
        <v>1049</v>
      </c>
      <c r="C793" s="36" t="s">
        <v>2003</v>
      </c>
      <c r="D793" s="37" t="s">
        <v>53</v>
      </c>
      <c r="E793" s="37">
        <v>100</v>
      </c>
      <c r="F793" s="38">
        <v>1590</v>
      </c>
      <c r="G793" s="39" t="s">
        <v>54</v>
      </c>
      <c r="H793" s="40">
        <v>46174</v>
      </c>
      <c r="I793" s="41" t="s">
        <v>55</v>
      </c>
      <c r="J793" s="41" t="s">
        <v>56</v>
      </c>
      <c r="K793" s="41" t="s">
        <v>164</v>
      </c>
      <c r="L793" s="41" t="s">
        <v>58</v>
      </c>
      <c r="M793" s="42" t="s">
        <v>148</v>
      </c>
      <c r="N793" s="44" t="s">
        <v>951</v>
      </c>
      <c r="O793" s="44" t="s">
        <v>60</v>
      </c>
      <c r="P793" s="44"/>
      <c r="Q793" s="44"/>
      <c r="R793" s="45" t="s">
        <v>158</v>
      </c>
      <c r="S793" s="45" t="s">
        <v>281</v>
      </c>
      <c r="T793" s="44"/>
      <c r="U793" s="44"/>
      <c r="V793" s="45" t="str">
        <f t="array" ref="V793">IFERROR(INDEX(#REF!,MATCH($Q793,#REF!,0)),"")</f>
        <v/>
      </c>
      <c r="W793" s="45" t="str">
        <f t="array" ref="W793">IFERROR(INDEX(#REF!,MATCH($Q793,#REF!,0)),"")</f>
        <v/>
      </c>
      <c r="X793" s="46" t="str">
        <f t="array" ref="X793">IFERROR(INDEX(#REF!,MATCH($Q793,#REF!,0)),"")</f>
        <v/>
      </c>
      <c r="Y793" s="46" t="str">
        <f t="array" ref="Y793">IFERROR(INDEX(#REF!,MATCH($Q793,#REF!,0)),"")</f>
        <v/>
      </c>
      <c r="Z793" s="46" t="str">
        <f t="array" ref="Z793">IFERROR(INDEX(#REF!,MATCH($Q793,#REF!,0)),"")</f>
        <v/>
      </c>
      <c r="AA793" s="46" t="e">
        <f t="shared" si="14"/>
        <v>#VALUE!</v>
      </c>
      <c r="AB793" s="44"/>
      <c r="AC793" s="44"/>
    </row>
    <row r="794" spans="1:29" ht="15.75" hidden="1" customHeight="1">
      <c r="A794" s="47" t="s">
        <v>479</v>
      </c>
      <c r="B794" s="47" t="s">
        <v>1049</v>
      </c>
      <c r="C794" s="60" t="s">
        <v>2005</v>
      </c>
      <c r="D794" s="49" t="s">
        <v>53</v>
      </c>
      <c r="E794" s="49">
        <v>100</v>
      </c>
      <c r="F794" s="50">
        <v>1550</v>
      </c>
      <c r="G794" s="51" t="s">
        <v>54</v>
      </c>
      <c r="H794" s="52">
        <v>46174</v>
      </c>
      <c r="I794" s="53" t="s">
        <v>55</v>
      </c>
      <c r="J794" s="53" t="s">
        <v>56</v>
      </c>
      <c r="K794" s="53" t="s">
        <v>164</v>
      </c>
      <c r="L794" s="53" t="s">
        <v>58</v>
      </c>
      <c r="M794" s="54" t="s">
        <v>2517</v>
      </c>
      <c r="N794" s="56" t="s">
        <v>951</v>
      </c>
      <c r="O794" s="56" t="s">
        <v>60</v>
      </c>
      <c r="P794" s="56"/>
      <c r="Q794" s="56"/>
      <c r="R794" s="57" t="s">
        <v>729</v>
      </c>
      <c r="S794" s="57" t="s">
        <v>730</v>
      </c>
      <c r="T794" s="56"/>
      <c r="U794" s="56"/>
      <c r="V794" s="57" t="str">
        <f t="array" ref="V794">IFERROR(INDEX(#REF!,MATCH($Q794,#REF!,0)),"")</f>
        <v/>
      </c>
      <c r="W794" s="57" t="str">
        <f t="array" ref="W794">IFERROR(INDEX(#REF!,MATCH($Q794,#REF!,0)),"")</f>
        <v/>
      </c>
      <c r="X794" s="58" t="str">
        <f t="array" ref="X794">IFERROR(INDEX(#REF!,MATCH($Q794,#REF!,0)),"")</f>
        <v/>
      </c>
      <c r="Y794" s="58" t="str">
        <f t="array" ref="Y794">IFERROR(INDEX(#REF!,MATCH($Q794,#REF!,0)),"")</f>
        <v/>
      </c>
      <c r="Z794" s="58" t="str">
        <f t="array" ref="Z794">IFERROR(INDEX(#REF!,MATCH($Q794,#REF!,0)),"")</f>
        <v/>
      </c>
      <c r="AA794" s="58" t="e">
        <f t="shared" si="14"/>
        <v>#VALUE!</v>
      </c>
      <c r="AB794" s="56"/>
      <c r="AC794" s="56"/>
    </row>
    <row r="795" spans="1:29" ht="15.75" hidden="1" customHeight="1">
      <c r="A795" s="35" t="s">
        <v>2820</v>
      </c>
      <c r="B795" s="35" t="s">
        <v>1049</v>
      </c>
      <c r="C795" s="36" t="s">
        <v>2007</v>
      </c>
      <c r="D795" s="37" t="s">
        <v>1791</v>
      </c>
      <c r="E795" s="37">
        <v>50</v>
      </c>
      <c r="F795" s="38">
        <v>1509</v>
      </c>
      <c r="G795" s="39" t="s">
        <v>54</v>
      </c>
      <c r="H795" s="40">
        <v>46174</v>
      </c>
      <c r="I795" s="41" t="s">
        <v>55</v>
      </c>
      <c r="J795" s="41" t="s">
        <v>56</v>
      </c>
      <c r="K795" s="41" t="s">
        <v>164</v>
      </c>
      <c r="L795" s="41" t="s">
        <v>58</v>
      </c>
      <c r="M795" s="42" t="s">
        <v>148</v>
      </c>
      <c r="N795" s="44" t="s">
        <v>951</v>
      </c>
      <c r="O795" s="44" t="s">
        <v>60</v>
      </c>
      <c r="P795" s="44"/>
      <c r="Q795" s="44"/>
      <c r="R795" s="45" t="s">
        <v>562</v>
      </c>
      <c r="S795" s="45" t="s">
        <v>1792</v>
      </c>
      <c r="T795" s="44"/>
      <c r="U795" s="44"/>
      <c r="V795" s="45" t="str">
        <f t="array" ref="V795">IFERROR(INDEX(#REF!,MATCH($Q795,#REF!,0)),"")</f>
        <v/>
      </c>
      <c r="W795" s="45" t="str">
        <f t="array" ref="W795">IFERROR(INDEX(#REF!,MATCH($Q795,#REF!,0)),"")</f>
        <v/>
      </c>
      <c r="X795" s="46" t="str">
        <f t="array" ref="X795">IFERROR(INDEX(#REF!,MATCH($Q795,#REF!,0)),"")</f>
        <v/>
      </c>
      <c r="Y795" s="46" t="str">
        <f t="array" ref="Y795">IFERROR(INDEX(#REF!,MATCH($Q795,#REF!,0)),"")</f>
        <v/>
      </c>
      <c r="Z795" s="46" t="str">
        <f t="array" ref="Z795">IFERROR(INDEX(#REF!,MATCH($Q795,#REF!,0)),"")</f>
        <v/>
      </c>
      <c r="AA795" s="46" t="e">
        <f t="shared" si="14"/>
        <v>#VALUE!</v>
      </c>
      <c r="AB795" s="44"/>
      <c r="AC795" s="44"/>
    </row>
    <row r="796" spans="1:29" ht="15.75" customHeight="1">
      <c r="A796" s="47"/>
      <c r="B796" s="47" t="s">
        <v>2693</v>
      </c>
      <c r="C796" s="60"/>
      <c r="D796" s="49"/>
      <c r="E796" s="49"/>
      <c r="F796" s="50">
        <v>1700</v>
      </c>
      <c r="G796" s="51"/>
      <c r="H796" s="52"/>
      <c r="I796" s="53"/>
      <c r="J796" s="53"/>
      <c r="K796" s="53"/>
      <c r="L796" s="53"/>
      <c r="M796" s="54"/>
      <c r="N796" s="56" t="s">
        <v>951</v>
      </c>
      <c r="O796" s="56"/>
      <c r="P796" s="56"/>
      <c r="Q796" s="56"/>
      <c r="R796" s="57"/>
      <c r="S796" s="57" t="s">
        <v>655</v>
      </c>
      <c r="T796" s="56"/>
      <c r="U796" s="56"/>
      <c r="V796" s="57" t="str">
        <f t="array" ref="V796">IFERROR(INDEX(#REF!,MATCH($Q796,#REF!,0)),"")</f>
        <v/>
      </c>
      <c r="W796" s="57" t="str">
        <f t="array" ref="W796">IFERROR(INDEX(#REF!,MATCH($Q796,#REF!,0)),"")</f>
        <v/>
      </c>
      <c r="X796" s="58" t="str">
        <f t="array" ref="X796">IFERROR(INDEX(#REF!,MATCH($Q796,#REF!,0)),"")</f>
        <v/>
      </c>
      <c r="Y796" s="58" t="str">
        <f t="array" ref="Y796">IFERROR(INDEX(#REF!,MATCH($Q796,#REF!,0)),"")</f>
        <v/>
      </c>
      <c r="Z796" s="58" t="str">
        <f t="array" ref="Z796">IFERROR(INDEX(#REF!,MATCH($Q796,#REF!,0)),"")</f>
        <v/>
      </c>
      <c r="AA796" s="58" t="e">
        <f t="shared" si="14"/>
        <v>#VALUE!</v>
      </c>
      <c r="AB796" s="56"/>
      <c r="AC796" s="56"/>
    </row>
    <row r="797" spans="1:29" ht="15.75" hidden="1" customHeight="1">
      <c r="A797" s="35"/>
      <c r="B797" s="35" t="s">
        <v>2693</v>
      </c>
      <c r="C797" s="36"/>
      <c r="D797" s="37"/>
      <c r="E797" s="37"/>
      <c r="F797" s="38">
        <v>130000</v>
      </c>
      <c r="G797" s="39"/>
      <c r="H797" s="40"/>
      <c r="I797" s="41"/>
      <c r="J797" s="41"/>
      <c r="K797" s="41"/>
      <c r="L797" s="41"/>
      <c r="M797" s="42"/>
      <c r="N797" s="44" t="s">
        <v>951</v>
      </c>
      <c r="O797" s="44" t="s">
        <v>60</v>
      </c>
      <c r="P797" s="44"/>
      <c r="Q797" s="44"/>
      <c r="R797" s="45"/>
      <c r="S797" s="45" t="s">
        <v>1702</v>
      </c>
      <c r="T797" s="44"/>
      <c r="U797" s="44"/>
      <c r="V797" s="45" t="str">
        <f t="array" ref="V797">IFERROR(INDEX(#REF!,MATCH($Q797,#REF!,0)),"")</f>
        <v/>
      </c>
      <c r="W797" s="45" t="str">
        <f t="array" ref="W797">IFERROR(INDEX(#REF!,MATCH($Q797,#REF!,0)),"")</f>
        <v/>
      </c>
      <c r="X797" s="46" t="str">
        <f t="array" ref="X797">IFERROR(INDEX(#REF!,MATCH($Q797,#REF!,0)),"")</f>
        <v/>
      </c>
      <c r="Y797" s="46" t="str">
        <f t="array" ref="Y797">IFERROR(INDEX(#REF!,MATCH($Q797,#REF!,0)),"")</f>
        <v/>
      </c>
      <c r="Z797" s="46" t="str">
        <f t="array" ref="Z797">IFERROR(INDEX(#REF!,MATCH($Q797,#REF!,0)),"")</f>
        <v/>
      </c>
      <c r="AA797" s="46" t="e">
        <f t="shared" si="14"/>
        <v>#VALUE!</v>
      </c>
      <c r="AB797" s="44"/>
      <c r="AC797" s="44"/>
    </row>
    <row r="798" spans="1:29" ht="15.75" hidden="1" customHeight="1">
      <c r="A798" s="47" t="s">
        <v>2821</v>
      </c>
      <c r="B798" s="47" t="s">
        <v>242</v>
      </c>
      <c r="C798" s="60" t="s">
        <v>409</v>
      </c>
      <c r="D798" s="49" t="s">
        <v>53</v>
      </c>
      <c r="E798" s="49">
        <v>1</v>
      </c>
      <c r="F798" s="50">
        <v>1500</v>
      </c>
      <c r="G798" s="51" t="s">
        <v>54</v>
      </c>
      <c r="H798" s="52">
        <v>46174</v>
      </c>
      <c r="I798" s="53" t="s">
        <v>55</v>
      </c>
      <c r="J798" s="53" t="s">
        <v>56</v>
      </c>
      <c r="K798" s="53" t="s">
        <v>164</v>
      </c>
      <c r="L798" s="53" t="s">
        <v>58</v>
      </c>
      <c r="M798" s="54" t="s">
        <v>2534</v>
      </c>
      <c r="N798" s="56" t="s">
        <v>21</v>
      </c>
      <c r="O798" s="56" t="s">
        <v>60</v>
      </c>
      <c r="P798" s="56"/>
      <c r="Q798" s="56"/>
      <c r="R798" s="57"/>
      <c r="S798" s="57" t="s">
        <v>410</v>
      </c>
      <c r="T798" s="56"/>
      <c r="U798" s="56"/>
      <c r="V798" s="57" t="str">
        <f t="array" ref="V798">IFERROR(INDEX(#REF!,MATCH($Q798,#REF!,0)),"")</f>
        <v/>
      </c>
      <c r="W798" s="57" t="str">
        <f t="array" ref="W798">IFERROR(INDEX(#REF!,MATCH($Q798,#REF!,0)),"")</f>
        <v/>
      </c>
      <c r="X798" s="58" t="str">
        <f t="array" ref="X798">IFERROR(INDEX(#REF!,MATCH($Q798,#REF!,0)),"")</f>
        <v/>
      </c>
      <c r="Y798" s="58" t="str">
        <f t="array" ref="Y798">IFERROR(INDEX(#REF!,MATCH($Q798,#REF!,0)),"")</f>
        <v/>
      </c>
      <c r="Z798" s="58" t="str">
        <f t="array" ref="Z798">IFERROR(INDEX(#REF!,MATCH($Q798,#REF!,0)),"")</f>
        <v/>
      </c>
      <c r="AA798" s="58" t="e">
        <f t="shared" si="14"/>
        <v>#VALUE!</v>
      </c>
      <c r="AB798" s="56"/>
      <c r="AC798" s="56"/>
    </row>
    <row r="799" spans="1:29" ht="15.75" customHeight="1">
      <c r="A799" s="35"/>
      <c r="B799" s="35" t="s">
        <v>2693</v>
      </c>
      <c r="C799" s="36"/>
      <c r="D799" s="37"/>
      <c r="E799" s="37"/>
      <c r="F799" s="38">
        <v>28000</v>
      </c>
      <c r="G799" s="39"/>
      <c r="H799" s="40"/>
      <c r="I799" s="41"/>
      <c r="J799" s="41"/>
      <c r="K799" s="41"/>
      <c r="L799" s="41"/>
      <c r="M799" s="42"/>
      <c r="N799" s="44" t="s">
        <v>951</v>
      </c>
      <c r="O799" s="44"/>
      <c r="P799" s="44"/>
      <c r="Q799" s="44"/>
      <c r="R799" s="45"/>
      <c r="S799" s="45" t="s">
        <v>2345</v>
      </c>
      <c r="T799" s="44"/>
      <c r="U799" s="44"/>
      <c r="V799" s="45" t="str">
        <f t="array" ref="V799">IFERROR(INDEX(#REF!,MATCH($Q799,#REF!,0)),"")</f>
        <v/>
      </c>
      <c r="W799" s="45" t="str">
        <f t="array" ref="W799">IFERROR(INDEX(#REF!,MATCH($Q799,#REF!,0)),"")</f>
        <v/>
      </c>
      <c r="X799" s="46" t="str">
        <f t="array" ref="X799">IFERROR(INDEX(#REF!,MATCH($Q799,#REF!,0)),"")</f>
        <v/>
      </c>
      <c r="Y799" s="46" t="str">
        <f t="array" ref="Y799">IFERROR(INDEX(#REF!,MATCH($Q799,#REF!,0)),"")</f>
        <v/>
      </c>
      <c r="Z799" s="46" t="str">
        <f t="array" ref="Z799">IFERROR(INDEX(#REF!,MATCH($Q799,#REF!,0)),"")</f>
        <v/>
      </c>
      <c r="AA799" s="46" t="e">
        <f t="shared" si="14"/>
        <v>#VALUE!</v>
      </c>
      <c r="AB799" s="44"/>
      <c r="AC799" s="44"/>
    </row>
    <row r="800" spans="1:29" ht="15.75" hidden="1" customHeight="1">
      <c r="A800" s="47" t="s">
        <v>2822</v>
      </c>
      <c r="B800" s="47" t="s">
        <v>254</v>
      </c>
      <c r="C800" s="60" t="s">
        <v>472</v>
      </c>
      <c r="D800" s="49" t="s">
        <v>473</v>
      </c>
      <c r="E800" s="49">
        <v>100</v>
      </c>
      <c r="F800" s="50">
        <v>1500</v>
      </c>
      <c r="G800" s="51" t="s">
        <v>54</v>
      </c>
      <c r="H800" s="52">
        <v>46174</v>
      </c>
      <c r="I800" s="53" t="s">
        <v>55</v>
      </c>
      <c r="J800" s="53" t="s">
        <v>56</v>
      </c>
      <c r="K800" s="53" t="s">
        <v>164</v>
      </c>
      <c r="L800" s="53" t="s">
        <v>58</v>
      </c>
      <c r="M800" s="54" t="s">
        <v>2534</v>
      </c>
      <c r="N800" s="56" t="s">
        <v>21</v>
      </c>
      <c r="O800" s="56" t="s">
        <v>60</v>
      </c>
      <c r="P800" s="56"/>
      <c r="Q800" s="56"/>
      <c r="R800" s="57"/>
      <c r="S800" s="57" t="s">
        <v>410</v>
      </c>
      <c r="T800" s="56"/>
      <c r="U800" s="56"/>
      <c r="V800" s="57" t="str">
        <f t="array" ref="V800">IFERROR(INDEX(#REF!,MATCH($Q800,#REF!,0)),"")</f>
        <v/>
      </c>
      <c r="W800" s="57" t="str">
        <f t="array" ref="W800">IFERROR(INDEX(#REF!,MATCH($Q800,#REF!,0)),"")</f>
        <v/>
      </c>
      <c r="X800" s="58" t="str">
        <f t="array" ref="X800">IFERROR(INDEX(#REF!,MATCH($Q800,#REF!,0)),"")</f>
        <v/>
      </c>
      <c r="Y800" s="58" t="str">
        <f t="array" ref="Y800">IFERROR(INDEX(#REF!,MATCH($Q800,#REF!,0)),"")</f>
        <v/>
      </c>
      <c r="Z800" s="58" t="str">
        <f t="array" ref="Z800">IFERROR(INDEX(#REF!,MATCH($Q800,#REF!,0)),"")</f>
        <v/>
      </c>
      <c r="AA800" s="58" t="e">
        <f t="shared" si="14"/>
        <v>#VALUE!</v>
      </c>
      <c r="AB800" s="56"/>
      <c r="AC800" s="56"/>
    </row>
    <row r="801" spans="1:29" ht="15.75" customHeight="1">
      <c r="A801" s="35"/>
      <c r="B801" s="35" t="s">
        <v>2693</v>
      </c>
      <c r="C801" s="36"/>
      <c r="D801" s="37"/>
      <c r="E801" s="37"/>
      <c r="F801" s="38">
        <v>130000</v>
      </c>
      <c r="G801" s="39"/>
      <c r="H801" s="40"/>
      <c r="I801" s="41"/>
      <c r="J801" s="41"/>
      <c r="K801" s="41"/>
      <c r="L801" s="41"/>
      <c r="M801" s="42"/>
      <c r="N801" s="44" t="s">
        <v>951</v>
      </c>
      <c r="O801" s="44" t="s">
        <v>2767</v>
      </c>
      <c r="P801" s="44"/>
      <c r="Q801" s="44"/>
      <c r="R801" s="45"/>
      <c r="S801" s="45" t="s">
        <v>1704</v>
      </c>
      <c r="T801" s="44"/>
      <c r="U801" s="44"/>
      <c r="V801" s="45" t="str">
        <f t="array" ref="V801">IFERROR(INDEX(#REF!,MATCH($Q801,#REF!,0)),"")</f>
        <v/>
      </c>
      <c r="W801" s="45" t="str">
        <f t="array" ref="W801">IFERROR(INDEX(#REF!,MATCH($Q801,#REF!,0)),"")</f>
        <v/>
      </c>
      <c r="X801" s="46" t="str">
        <f t="array" ref="X801">IFERROR(INDEX(#REF!,MATCH($Q801,#REF!,0)),"")</f>
        <v/>
      </c>
      <c r="Y801" s="46" t="str">
        <f t="array" ref="Y801">IFERROR(INDEX(#REF!,MATCH($Q801,#REF!,0)),"")</f>
        <v/>
      </c>
      <c r="Z801" s="46" t="str">
        <f t="array" ref="Z801">IFERROR(INDEX(#REF!,MATCH($Q801,#REF!,0)),"")</f>
        <v/>
      </c>
      <c r="AA801" s="46" t="e">
        <f t="shared" si="14"/>
        <v>#VALUE!</v>
      </c>
      <c r="AB801" s="44"/>
      <c r="AC801" s="44"/>
    </row>
    <row r="802" spans="1:29" ht="15.75" hidden="1" customHeight="1">
      <c r="A802" s="47" t="s">
        <v>2823</v>
      </c>
      <c r="B802" s="47" t="s">
        <v>1049</v>
      </c>
      <c r="C802" s="60" t="s">
        <v>2009</v>
      </c>
      <c r="D802" s="49" t="s">
        <v>1150</v>
      </c>
      <c r="E802" s="49">
        <v>1000</v>
      </c>
      <c r="F802" s="50">
        <v>1500</v>
      </c>
      <c r="G802" s="51" t="s">
        <v>54</v>
      </c>
      <c r="H802" s="52">
        <v>46174</v>
      </c>
      <c r="I802" s="53" t="s">
        <v>55</v>
      </c>
      <c r="J802" s="53" t="s">
        <v>56</v>
      </c>
      <c r="K802" s="53" t="s">
        <v>164</v>
      </c>
      <c r="L802" s="53" t="s">
        <v>58</v>
      </c>
      <c r="M802" s="54" t="s">
        <v>2534</v>
      </c>
      <c r="N802" s="56" t="s">
        <v>951</v>
      </c>
      <c r="O802" s="56" t="s">
        <v>60</v>
      </c>
      <c r="P802" s="56"/>
      <c r="Q802" s="56"/>
      <c r="R802" s="57"/>
      <c r="S802" s="57" t="s">
        <v>410</v>
      </c>
      <c r="T802" s="56"/>
      <c r="U802" s="56"/>
      <c r="V802" s="57" t="str">
        <f t="array" ref="V802">IFERROR(INDEX(#REF!,MATCH($Q802,#REF!,0)),"")</f>
        <v/>
      </c>
      <c r="W802" s="57" t="str">
        <f t="array" ref="W802">IFERROR(INDEX(#REF!,MATCH($Q802,#REF!,0)),"")</f>
        <v/>
      </c>
      <c r="X802" s="58" t="str">
        <f t="array" ref="X802">IFERROR(INDEX(#REF!,MATCH($Q802,#REF!,0)),"")</f>
        <v/>
      </c>
      <c r="Y802" s="58" t="str">
        <f t="array" ref="Y802">IFERROR(INDEX(#REF!,MATCH($Q802,#REF!,0)),"")</f>
        <v/>
      </c>
      <c r="Z802" s="58" t="str">
        <f t="array" ref="Z802">IFERROR(INDEX(#REF!,MATCH($Q802,#REF!,0)),"")</f>
        <v/>
      </c>
      <c r="AA802" s="58" t="e">
        <f t="shared" si="14"/>
        <v>#VALUE!</v>
      </c>
      <c r="AB802" s="56"/>
      <c r="AC802" s="56"/>
    </row>
    <row r="803" spans="1:29" ht="15.75" hidden="1" customHeight="1">
      <c r="A803" s="35"/>
      <c r="B803" s="35" t="s">
        <v>2693</v>
      </c>
      <c r="C803" s="36"/>
      <c r="D803" s="37"/>
      <c r="E803" s="37"/>
      <c r="F803" s="38">
        <v>3663</v>
      </c>
      <c r="G803" s="39"/>
      <c r="H803" s="40"/>
      <c r="I803" s="41"/>
      <c r="J803" s="41"/>
      <c r="K803" s="41"/>
      <c r="L803" s="41"/>
      <c r="M803" s="42"/>
      <c r="N803" s="44" t="s">
        <v>21</v>
      </c>
      <c r="O803" s="44" t="s">
        <v>60</v>
      </c>
      <c r="P803" s="44"/>
      <c r="Q803" s="44"/>
      <c r="R803" s="45"/>
      <c r="S803" s="45" t="s">
        <v>464</v>
      </c>
      <c r="T803" s="44"/>
      <c r="U803" s="44"/>
      <c r="V803" s="45" t="str">
        <f t="array" ref="V803">IFERROR(INDEX(#REF!,MATCH($Q803,#REF!,0)),"")</f>
        <v/>
      </c>
      <c r="W803" s="45" t="str">
        <f t="array" ref="W803">IFERROR(INDEX(#REF!,MATCH($Q803,#REF!,0)),"")</f>
        <v/>
      </c>
      <c r="X803" s="46" t="str">
        <f t="array" ref="X803">IFERROR(INDEX(#REF!,MATCH($Q803,#REF!,0)),"")</f>
        <v/>
      </c>
      <c r="Y803" s="46" t="str">
        <f t="array" ref="Y803">IFERROR(INDEX(#REF!,MATCH($Q803,#REF!,0)),"")</f>
        <v/>
      </c>
      <c r="Z803" s="46" t="str">
        <f t="array" ref="Z803">IFERROR(INDEX(#REF!,MATCH($Q803,#REF!,0)),"")</f>
        <v/>
      </c>
      <c r="AA803" s="46" t="e">
        <f t="shared" si="14"/>
        <v>#VALUE!</v>
      </c>
      <c r="AB803" s="44"/>
      <c r="AC803" s="44"/>
    </row>
    <row r="804" spans="1:29" ht="15.75" hidden="1" customHeight="1">
      <c r="A804" s="47" t="s">
        <v>1544</v>
      </c>
      <c r="B804" s="47" t="s">
        <v>775</v>
      </c>
      <c r="C804" s="60" t="s">
        <v>1684</v>
      </c>
      <c r="D804" s="49" t="s">
        <v>53</v>
      </c>
      <c r="E804" s="49">
        <v>1</v>
      </c>
      <c r="F804" s="50">
        <v>1500</v>
      </c>
      <c r="G804" s="51" t="s">
        <v>54</v>
      </c>
      <c r="H804" s="52">
        <v>46174</v>
      </c>
      <c r="I804" s="53" t="s">
        <v>55</v>
      </c>
      <c r="J804" s="53" t="s">
        <v>56</v>
      </c>
      <c r="K804" s="53" t="s">
        <v>83</v>
      </c>
      <c r="L804" s="53" t="s">
        <v>91</v>
      </c>
      <c r="M804" s="54" t="s">
        <v>109</v>
      </c>
      <c r="N804" s="56" t="s">
        <v>951</v>
      </c>
      <c r="O804" s="56" t="s">
        <v>60</v>
      </c>
      <c r="P804" s="56"/>
      <c r="Q804" s="56"/>
      <c r="R804" s="57"/>
      <c r="S804" s="57" t="s">
        <v>1685</v>
      </c>
      <c r="T804" s="60"/>
      <c r="U804" s="56"/>
      <c r="V804" s="57" t="str">
        <f t="array" ref="V804">IFERROR(INDEX(#REF!,MATCH($Q804,#REF!,0)),"")</f>
        <v/>
      </c>
      <c r="W804" s="57" t="str">
        <f t="array" ref="W804">IFERROR(INDEX(#REF!,MATCH($Q804,#REF!,0)),"")</f>
        <v/>
      </c>
      <c r="X804" s="58" t="str">
        <f t="array" ref="X804">IFERROR(INDEX(#REF!,MATCH($Q804,#REF!,0)),"")</f>
        <v/>
      </c>
      <c r="Y804" s="58" t="str">
        <f t="array" ref="Y804">IFERROR(INDEX(#REF!,MATCH($Q804,#REF!,0)),"")</f>
        <v/>
      </c>
      <c r="Z804" s="58" t="str">
        <f t="array" ref="Z804">IFERROR(INDEX(#REF!,MATCH($Q804,#REF!,0)),"")</f>
        <v/>
      </c>
      <c r="AA804" s="58" t="e">
        <f t="shared" si="14"/>
        <v>#VALUE!</v>
      </c>
      <c r="AB804" s="56"/>
      <c r="AC804" s="56"/>
    </row>
    <row r="805" spans="1:29" ht="15.75" hidden="1" customHeight="1">
      <c r="A805" s="35" t="s">
        <v>1813</v>
      </c>
      <c r="B805" s="35" t="s">
        <v>1476</v>
      </c>
      <c r="C805" s="36" t="s">
        <v>2093</v>
      </c>
      <c r="D805" s="37" t="s">
        <v>53</v>
      </c>
      <c r="E805" s="37">
        <v>1</v>
      </c>
      <c r="F805" s="38">
        <v>1500</v>
      </c>
      <c r="G805" s="39" t="s">
        <v>54</v>
      </c>
      <c r="H805" s="40">
        <v>46174</v>
      </c>
      <c r="I805" s="41" t="s">
        <v>55</v>
      </c>
      <c r="J805" s="41" t="s">
        <v>56</v>
      </c>
      <c r="K805" s="41" t="s">
        <v>164</v>
      </c>
      <c r="L805" s="41" t="s">
        <v>58</v>
      </c>
      <c r="M805" s="42" t="s">
        <v>2517</v>
      </c>
      <c r="N805" s="44" t="s">
        <v>951</v>
      </c>
      <c r="O805" s="44" t="s">
        <v>60</v>
      </c>
      <c r="P805" s="44"/>
      <c r="Q805" s="44"/>
      <c r="R805" s="45"/>
      <c r="S805" s="45" t="s">
        <v>1540</v>
      </c>
      <c r="T805" s="44"/>
      <c r="U805" s="44"/>
      <c r="V805" s="45" t="str">
        <f t="array" ref="V805">IFERROR(INDEX(#REF!,MATCH($Q805,#REF!,0)),"")</f>
        <v/>
      </c>
      <c r="W805" s="45" t="str">
        <f t="array" ref="W805">IFERROR(INDEX(#REF!,MATCH($Q805,#REF!,0)),"")</f>
        <v/>
      </c>
      <c r="X805" s="46" t="str">
        <f t="array" ref="X805">IFERROR(INDEX(#REF!,MATCH($Q805,#REF!,0)),"")</f>
        <v/>
      </c>
      <c r="Y805" s="46" t="str">
        <f t="array" ref="Y805">IFERROR(INDEX(#REF!,MATCH($Q805,#REF!,0)),"")</f>
        <v/>
      </c>
      <c r="Z805" s="46" t="str">
        <f t="array" ref="Z805">IFERROR(INDEX(#REF!,MATCH($Q805,#REF!,0)),"")</f>
        <v/>
      </c>
      <c r="AA805" s="46" t="e">
        <f t="shared" si="14"/>
        <v>#VALUE!</v>
      </c>
      <c r="AB805" s="44"/>
      <c r="AC805" s="44"/>
    </row>
    <row r="806" spans="1:29" ht="15.75" hidden="1" customHeight="1">
      <c r="A806" s="47"/>
      <c r="B806" s="47" t="s">
        <v>51</v>
      </c>
      <c r="C806" s="60" t="s">
        <v>1276</v>
      </c>
      <c r="D806" s="49" t="s">
        <v>53</v>
      </c>
      <c r="E806" s="49">
        <v>5</v>
      </c>
      <c r="F806" s="50">
        <v>1500</v>
      </c>
      <c r="G806" s="51" t="s">
        <v>54</v>
      </c>
      <c r="H806" s="52">
        <v>46174</v>
      </c>
      <c r="I806" s="53" t="s">
        <v>55</v>
      </c>
      <c r="J806" s="53" t="s">
        <v>56</v>
      </c>
      <c r="K806" s="53" t="s">
        <v>164</v>
      </c>
      <c r="L806" s="53" t="s">
        <v>91</v>
      </c>
      <c r="M806" s="54" t="s">
        <v>2517</v>
      </c>
      <c r="N806" s="56" t="s">
        <v>884</v>
      </c>
      <c r="O806" s="56" t="s">
        <v>60</v>
      </c>
      <c r="P806" s="56"/>
      <c r="Q806" s="56"/>
      <c r="R806" s="57" t="s">
        <v>158</v>
      </c>
      <c r="S806" s="57" t="s">
        <v>515</v>
      </c>
      <c r="T806" s="56"/>
      <c r="U806" s="56"/>
      <c r="V806" s="57" t="str">
        <f t="array" ref="V806">IFERROR(INDEX(#REF!,MATCH($Q806,#REF!,0)),"")</f>
        <v/>
      </c>
      <c r="W806" s="57" t="str">
        <f t="array" ref="W806">IFERROR(INDEX(#REF!,MATCH($Q806,#REF!,0)),"")</f>
        <v/>
      </c>
      <c r="X806" s="58" t="str">
        <f t="array" ref="X806">IFERROR(INDEX(#REF!,MATCH($Q806,#REF!,0)),"")</f>
        <v/>
      </c>
      <c r="Y806" s="58" t="str">
        <f t="array" ref="Y806">IFERROR(INDEX(#REF!,MATCH($Q806,#REF!,0)),"")</f>
        <v/>
      </c>
      <c r="Z806" s="58" t="str">
        <f t="array" ref="Z806">IFERROR(INDEX(#REF!,MATCH($Q806,#REF!,0)),"")</f>
        <v/>
      </c>
      <c r="AA806" s="58" t="e">
        <f t="shared" si="14"/>
        <v>#VALUE!</v>
      </c>
      <c r="AB806" s="56"/>
      <c r="AC806" s="56"/>
    </row>
    <row r="807" spans="1:29" ht="15.75" customHeight="1">
      <c r="A807" s="35"/>
      <c r="B807" s="35" t="s">
        <v>2693</v>
      </c>
      <c r="C807" s="36"/>
      <c r="D807" s="37"/>
      <c r="E807" s="37"/>
      <c r="F807" s="38">
        <v>10350</v>
      </c>
      <c r="G807" s="39"/>
      <c r="H807" s="40"/>
      <c r="I807" s="41"/>
      <c r="J807" s="41"/>
      <c r="K807" s="41"/>
      <c r="L807" s="41"/>
      <c r="M807" s="42"/>
      <c r="N807" s="44" t="s">
        <v>21</v>
      </c>
      <c r="O807" s="44" t="s">
        <v>2767</v>
      </c>
      <c r="P807" s="44"/>
      <c r="Q807" s="44"/>
      <c r="R807" s="45"/>
      <c r="S807" s="45" t="s">
        <v>660</v>
      </c>
      <c r="T807" s="44"/>
      <c r="U807" s="44"/>
      <c r="V807" s="45" t="str">
        <f t="array" ref="V807">IFERROR(INDEX(#REF!,MATCH($Q807,#REF!,0)),"")</f>
        <v/>
      </c>
      <c r="W807" s="45" t="str">
        <f t="array" ref="W807">IFERROR(INDEX(#REF!,MATCH($Q807,#REF!,0)),"")</f>
        <v/>
      </c>
      <c r="X807" s="46" t="str">
        <f t="array" ref="X807">IFERROR(INDEX(#REF!,MATCH($Q807,#REF!,0)),"")</f>
        <v/>
      </c>
      <c r="Y807" s="46" t="str">
        <f t="array" ref="Y807">IFERROR(INDEX(#REF!,MATCH($Q807,#REF!,0)),"")</f>
        <v/>
      </c>
      <c r="Z807" s="46" t="str">
        <f t="array" ref="Z807">IFERROR(INDEX(#REF!,MATCH($Q807,#REF!,0)),"")</f>
        <v/>
      </c>
      <c r="AA807" s="46" t="e">
        <f t="shared" si="14"/>
        <v>#VALUE!</v>
      </c>
      <c r="AB807" s="44"/>
      <c r="AC807" s="44"/>
    </row>
    <row r="808" spans="1:29" ht="15.75" hidden="1" customHeight="1">
      <c r="A808" s="47"/>
      <c r="B808" s="47" t="s">
        <v>51</v>
      </c>
      <c r="C808" s="60" t="s">
        <v>1278</v>
      </c>
      <c r="D808" s="49" t="s">
        <v>53</v>
      </c>
      <c r="E808" s="49">
        <v>50</v>
      </c>
      <c r="F808" s="50">
        <v>1500</v>
      </c>
      <c r="G808" s="51" t="s">
        <v>54</v>
      </c>
      <c r="H808" s="52">
        <v>46174</v>
      </c>
      <c r="I808" s="53" t="s">
        <v>55</v>
      </c>
      <c r="J808" s="53" t="s">
        <v>56</v>
      </c>
      <c r="K808" s="53" t="s">
        <v>164</v>
      </c>
      <c r="L808" s="53" t="s">
        <v>91</v>
      </c>
      <c r="M808" s="54" t="s">
        <v>2534</v>
      </c>
      <c r="N808" s="56" t="s">
        <v>884</v>
      </c>
      <c r="O808" s="56" t="s">
        <v>60</v>
      </c>
      <c r="P808" s="56"/>
      <c r="Q808" s="56"/>
      <c r="R808" s="57" t="s">
        <v>228</v>
      </c>
      <c r="S808" s="57" t="s">
        <v>229</v>
      </c>
      <c r="T808" s="56"/>
      <c r="U808" s="56"/>
      <c r="V808" s="57" t="str">
        <f t="array" ref="V808">IFERROR(INDEX(#REF!,MATCH($Q808,#REF!,0)),"")</f>
        <v/>
      </c>
      <c r="W808" s="57" t="str">
        <f t="array" ref="W808">IFERROR(INDEX(#REF!,MATCH($Q808,#REF!,0)),"")</f>
        <v/>
      </c>
      <c r="X808" s="58" t="str">
        <f t="array" ref="X808">IFERROR(INDEX(#REF!,MATCH($Q808,#REF!,0)),"")</f>
        <v/>
      </c>
      <c r="Y808" s="58" t="str">
        <f t="array" ref="Y808">IFERROR(INDEX(#REF!,MATCH($Q808,#REF!,0)),"")</f>
        <v/>
      </c>
      <c r="Z808" s="58" t="str">
        <f t="array" ref="Z808">IFERROR(INDEX(#REF!,MATCH($Q808,#REF!,0)),"")</f>
        <v/>
      </c>
      <c r="AA808" s="58" t="e">
        <f t="shared" si="14"/>
        <v>#VALUE!</v>
      </c>
      <c r="AB808" s="56"/>
      <c r="AC808" s="56"/>
    </row>
    <row r="809" spans="1:29" ht="15.75" hidden="1" customHeight="1">
      <c r="A809" s="35" t="s">
        <v>1525</v>
      </c>
      <c r="B809" s="35" t="s">
        <v>233</v>
      </c>
      <c r="C809" s="36" t="s">
        <v>1545</v>
      </c>
      <c r="D809" s="37" t="s">
        <v>53</v>
      </c>
      <c r="E809" s="37">
        <v>1</v>
      </c>
      <c r="F809" s="38">
        <v>1500</v>
      </c>
      <c r="G809" s="39" t="s">
        <v>54</v>
      </c>
      <c r="H809" s="40">
        <v>46174</v>
      </c>
      <c r="I809" s="41" t="s">
        <v>101</v>
      </c>
      <c r="J809" s="41" t="s">
        <v>56</v>
      </c>
      <c r="K809" s="41" t="s">
        <v>858</v>
      </c>
      <c r="L809" s="41" t="s">
        <v>58</v>
      </c>
      <c r="M809" s="42" t="s">
        <v>2486</v>
      </c>
      <c r="N809" s="44" t="s">
        <v>951</v>
      </c>
      <c r="O809" s="183" t="s">
        <v>60</v>
      </c>
      <c r="P809" s="44"/>
      <c r="Q809" s="44"/>
      <c r="R809" s="45"/>
      <c r="S809" s="45" t="s">
        <v>1545</v>
      </c>
      <c r="T809" s="44"/>
      <c r="U809" s="44"/>
      <c r="V809" s="45" t="str">
        <f t="array" ref="V809">IFERROR(INDEX(#REF!,MATCH($Q809,#REF!,0)),"")</f>
        <v/>
      </c>
      <c r="W809" s="45" t="str">
        <f t="array" ref="W809">IFERROR(INDEX(#REF!,MATCH($Q809,#REF!,0)),"")</f>
        <v/>
      </c>
      <c r="X809" s="46" t="str">
        <f t="array" ref="X809">IFERROR(INDEX(#REF!,MATCH($Q809,#REF!,0)),"")</f>
        <v/>
      </c>
      <c r="Y809" s="46" t="str">
        <f t="array" ref="Y809">IFERROR(INDEX(#REF!,MATCH($Q809,#REF!,0)),"")</f>
        <v/>
      </c>
      <c r="Z809" s="46" t="str">
        <f t="array" ref="Z809">IFERROR(INDEX(#REF!,MATCH($Q809,#REF!,0)),"")</f>
        <v/>
      </c>
      <c r="AA809" s="46" t="e">
        <f t="shared" si="14"/>
        <v>#VALUE!</v>
      </c>
      <c r="AB809" s="44"/>
      <c r="AC809" s="44"/>
    </row>
    <row r="810" spans="1:29" ht="15.75" hidden="1" customHeight="1">
      <c r="A810" s="47" t="s">
        <v>316</v>
      </c>
      <c r="B810" s="47" t="s">
        <v>242</v>
      </c>
      <c r="C810" s="60" t="s">
        <v>475</v>
      </c>
      <c r="D810" s="49" t="s">
        <v>53</v>
      </c>
      <c r="E810" s="49">
        <v>100</v>
      </c>
      <c r="F810" s="50">
        <v>1490</v>
      </c>
      <c r="G810" s="51" t="s">
        <v>54</v>
      </c>
      <c r="H810" s="52">
        <v>46174</v>
      </c>
      <c r="I810" s="53" t="s">
        <v>55</v>
      </c>
      <c r="J810" s="53" t="s">
        <v>56</v>
      </c>
      <c r="K810" s="53" t="s">
        <v>164</v>
      </c>
      <c r="L810" s="53" t="s">
        <v>58</v>
      </c>
      <c r="M810" s="54" t="s">
        <v>2517</v>
      </c>
      <c r="N810" s="56" t="s">
        <v>21</v>
      </c>
      <c r="O810" s="56" t="s">
        <v>60</v>
      </c>
      <c r="P810" s="56"/>
      <c r="Q810" s="56"/>
      <c r="R810" s="57" t="s">
        <v>476</v>
      </c>
      <c r="S810" s="57" t="s">
        <v>477</v>
      </c>
      <c r="T810" s="56"/>
      <c r="U810" s="56"/>
      <c r="V810" s="57" t="str">
        <f t="array" ref="V810">IFERROR(INDEX(#REF!,MATCH($Q810,#REF!,0)),"")</f>
        <v/>
      </c>
      <c r="W810" s="57" t="str">
        <f t="array" ref="W810">IFERROR(INDEX(#REF!,MATCH($Q810,#REF!,0)),"")</f>
        <v/>
      </c>
      <c r="X810" s="58" t="str">
        <f t="array" ref="X810">IFERROR(INDEX(#REF!,MATCH($Q810,#REF!,0)),"")</f>
        <v/>
      </c>
      <c r="Y810" s="58" t="str">
        <f t="array" ref="Y810">IFERROR(INDEX(#REF!,MATCH($Q810,#REF!,0)),"")</f>
        <v/>
      </c>
      <c r="Z810" s="58" t="str">
        <f t="array" ref="Z810">IFERROR(INDEX(#REF!,MATCH($Q810,#REF!,0)),"")</f>
        <v/>
      </c>
      <c r="AA810" s="58" t="e">
        <f t="shared" si="14"/>
        <v>#VALUE!</v>
      </c>
      <c r="AB810" s="56"/>
      <c r="AC810" s="56"/>
    </row>
    <row r="811" spans="1:29" ht="15.75" hidden="1" customHeight="1">
      <c r="A811" s="35" t="s">
        <v>2824</v>
      </c>
      <c r="B811" s="35" t="s">
        <v>242</v>
      </c>
      <c r="C811" s="36" t="s">
        <v>371</v>
      </c>
      <c r="D811" s="37" t="s">
        <v>53</v>
      </c>
      <c r="E811" s="37">
        <v>100</v>
      </c>
      <c r="F811" s="38">
        <v>1490</v>
      </c>
      <c r="G811" s="39" t="s">
        <v>54</v>
      </c>
      <c r="H811" s="40">
        <v>46174</v>
      </c>
      <c r="I811" s="41" t="s">
        <v>55</v>
      </c>
      <c r="J811" s="41" t="s">
        <v>56</v>
      </c>
      <c r="K811" s="41" t="s">
        <v>164</v>
      </c>
      <c r="L811" s="41" t="s">
        <v>58</v>
      </c>
      <c r="M811" s="42" t="s">
        <v>2517</v>
      </c>
      <c r="N811" s="44" t="s">
        <v>21</v>
      </c>
      <c r="O811" s="44" t="s">
        <v>60</v>
      </c>
      <c r="P811" s="44"/>
      <c r="Q811" s="44"/>
      <c r="R811" s="45" t="s">
        <v>304</v>
      </c>
      <c r="S811" s="45" t="s">
        <v>305</v>
      </c>
      <c r="T811" s="44"/>
      <c r="U811" s="44"/>
      <c r="V811" s="45" t="str">
        <f t="array" ref="V811">IFERROR(INDEX(#REF!,MATCH($Q811,#REF!,0)),"")</f>
        <v/>
      </c>
      <c r="W811" s="45" t="str">
        <f t="array" ref="W811">IFERROR(INDEX(#REF!,MATCH($Q811,#REF!,0)),"")</f>
        <v/>
      </c>
      <c r="X811" s="46" t="str">
        <f t="array" ref="X811">IFERROR(INDEX(#REF!,MATCH($Q811,#REF!,0)),"")</f>
        <v/>
      </c>
      <c r="Y811" s="46" t="str">
        <f t="array" ref="Y811">IFERROR(INDEX(#REF!,MATCH($Q811,#REF!,0)),"")</f>
        <v/>
      </c>
      <c r="Z811" s="46" t="str">
        <f t="array" ref="Z811">IFERROR(INDEX(#REF!,MATCH($Q811,#REF!,0)),"")</f>
        <v/>
      </c>
      <c r="AA811" s="46" t="e">
        <f t="shared" si="14"/>
        <v>#VALUE!</v>
      </c>
      <c r="AB811" s="44"/>
      <c r="AC811" s="44"/>
    </row>
    <row r="812" spans="1:29" ht="15.75" customHeight="1">
      <c r="A812" s="47"/>
      <c r="B812" s="47" t="s">
        <v>2693</v>
      </c>
      <c r="C812" s="60"/>
      <c r="D812" s="49"/>
      <c r="E812" s="49"/>
      <c r="F812" s="50"/>
      <c r="G812" s="51"/>
      <c r="H812" s="52"/>
      <c r="I812" s="53"/>
      <c r="J812" s="53"/>
      <c r="K812" s="53"/>
      <c r="L812" s="53"/>
      <c r="M812" s="54"/>
      <c r="N812" s="56" t="s">
        <v>21</v>
      </c>
      <c r="O812" s="56"/>
      <c r="P812" s="56"/>
      <c r="Q812" s="56"/>
      <c r="R812" s="57"/>
      <c r="S812" s="57" t="s">
        <v>185</v>
      </c>
      <c r="T812" s="206"/>
      <c r="U812" s="56"/>
      <c r="V812" s="57" t="str">
        <f t="array" ref="V812">IFERROR(INDEX(#REF!,MATCH($Q812,#REF!,0)),"")</f>
        <v/>
      </c>
      <c r="W812" s="57" t="str">
        <f t="array" ref="W812">IFERROR(INDEX(#REF!,MATCH($Q812,#REF!,0)),"")</f>
        <v/>
      </c>
      <c r="X812" s="58" t="str">
        <f t="array" ref="X812">IFERROR(INDEX(#REF!,MATCH($Q812,#REF!,0)),"")</f>
        <v/>
      </c>
      <c r="Y812" s="58" t="str">
        <f t="array" ref="Y812">IFERROR(INDEX(#REF!,MATCH($Q812,#REF!,0)),"")</f>
        <v/>
      </c>
      <c r="Z812" s="58" t="str">
        <f t="array" ref="Z812">IFERROR(INDEX(#REF!,MATCH($Q812,#REF!,0)),"")</f>
        <v/>
      </c>
      <c r="AA812" s="58" t="e">
        <f t="shared" si="14"/>
        <v>#VALUE!</v>
      </c>
      <c r="AB812" s="56"/>
      <c r="AC812" s="56"/>
    </row>
    <row r="813" spans="1:29" ht="15.75" customHeight="1">
      <c r="A813" s="35"/>
      <c r="B813" s="35" t="s">
        <v>2693</v>
      </c>
      <c r="C813" s="36"/>
      <c r="D813" s="37"/>
      <c r="E813" s="37"/>
      <c r="F813" s="38">
        <v>2750</v>
      </c>
      <c r="G813" s="39"/>
      <c r="H813" s="40"/>
      <c r="I813" s="41"/>
      <c r="J813" s="41"/>
      <c r="K813" s="41"/>
      <c r="L813" s="41"/>
      <c r="M813" s="42"/>
      <c r="N813" s="44" t="s">
        <v>21</v>
      </c>
      <c r="O813" s="44" t="s">
        <v>2767</v>
      </c>
      <c r="P813" s="44"/>
      <c r="Q813" s="44"/>
      <c r="R813" s="45"/>
      <c r="S813" s="45" t="s">
        <v>185</v>
      </c>
      <c r="T813" s="44"/>
      <c r="U813" s="44"/>
      <c r="V813" s="45" t="str">
        <f t="array" ref="V813">IFERROR(INDEX(#REF!,MATCH($Q813,#REF!,0)),"")</f>
        <v/>
      </c>
      <c r="W813" s="45" t="str">
        <f t="array" ref="W813">IFERROR(INDEX(#REF!,MATCH($Q813,#REF!,0)),"")</f>
        <v/>
      </c>
      <c r="X813" s="46" t="str">
        <f t="array" ref="X813">IFERROR(INDEX(#REF!,MATCH($Q813,#REF!,0)),"")</f>
        <v/>
      </c>
      <c r="Y813" s="46" t="str">
        <f t="array" ref="Y813">IFERROR(INDEX(#REF!,MATCH($Q813,#REF!,0)),"")</f>
        <v/>
      </c>
      <c r="Z813" s="46" t="str">
        <f t="array" ref="Z813">IFERROR(INDEX(#REF!,MATCH($Q813,#REF!,0)),"")</f>
        <v/>
      </c>
      <c r="AA813" s="46" t="e">
        <f t="shared" si="14"/>
        <v>#VALUE!</v>
      </c>
      <c r="AB813" s="44"/>
      <c r="AC813" s="44"/>
    </row>
    <row r="814" spans="1:29" ht="15.75" hidden="1" customHeight="1">
      <c r="A814" s="47" t="s">
        <v>363</v>
      </c>
      <c r="B814" s="47" t="s">
        <v>1049</v>
      </c>
      <c r="C814" s="60" t="s">
        <v>2013</v>
      </c>
      <c r="D814" s="49" t="s">
        <v>53</v>
      </c>
      <c r="E814" s="49">
        <v>30</v>
      </c>
      <c r="F814" s="50">
        <v>1470</v>
      </c>
      <c r="G814" s="51" t="s">
        <v>54</v>
      </c>
      <c r="H814" s="52">
        <v>46174</v>
      </c>
      <c r="I814" s="53" t="s">
        <v>55</v>
      </c>
      <c r="J814" s="53" t="s">
        <v>56</v>
      </c>
      <c r="K814" s="53" t="s">
        <v>164</v>
      </c>
      <c r="L814" s="53" t="s">
        <v>58</v>
      </c>
      <c r="M814" s="54" t="s">
        <v>2517</v>
      </c>
      <c r="N814" s="56" t="s">
        <v>951</v>
      </c>
      <c r="O814" s="56" t="s">
        <v>60</v>
      </c>
      <c r="P814" s="56"/>
      <c r="Q814" s="56"/>
      <c r="R814" s="57" t="s">
        <v>1979</v>
      </c>
      <c r="S814" s="57" t="s">
        <v>1980</v>
      </c>
      <c r="T814" s="56"/>
      <c r="U814" s="56"/>
      <c r="V814" s="57" t="str">
        <f t="array" ref="V814">IFERROR(INDEX(#REF!,MATCH($Q814,#REF!,0)),"")</f>
        <v/>
      </c>
      <c r="W814" s="57" t="str">
        <f t="array" ref="W814">IFERROR(INDEX(#REF!,MATCH($Q814,#REF!,0)),"")</f>
        <v/>
      </c>
      <c r="X814" s="58" t="str">
        <f t="array" ref="X814">IFERROR(INDEX(#REF!,MATCH($Q814,#REF!,0)),"")</f>
        <v/>
      </c>
      <c r="Y814" s="58" t="str">
        <f t="array" ref="Y814">IFERROR(INDEX(#REF!,MATCH($Q814,#REF!,0)),"")</f>
        <v/>
      </c>
      <c r="Z814" s="58" t="str">
        <f t="array" ref="Z814">IFERROR(INDEX(#REF!,MATCH($Q814,#REF!,0)),"")</f>
        <v/>
      </c>
      <c r="AA814" s="58" t="e">
        <f t="shared" si="14"/>
        <v>#VALUE!</v>
      </c>
      <c r="AB814" s="56"/>
      <c r="AC814" s="56"/>
    </row>
    <row r="815" spans="1:29" ht="15.75" hidden="1" customHeight="1">
      <c r="A815" s="35" t="s">
        <v>613</v>
      </c>
      <c r="B815" s="35" t="s">
        <v>1049</v>
      </c>
      <c r="C815" s="36" t="s">
        <v>2017</v>
      </c>
      <c r="D815" s="37" t="s">
        <v>53</v>
      </c>
      <c r="E815" s="37">
        <v>100</v>
      </c>
      <c r="F815" s="38">
        <v>1450</v>
      </c>
      <c r="G815" s="39" t="s">
        <v>54</v>
      </c>
      <c r="H815" s="40">
        <v>46174</v>
      </c>
      <c r="I815" s="41" t="s">
        <v>55</v>
      </c>
      <c r="J815" s="41" t="s">
        <v>56</v>
      </c>
      <c r="K815" s="41" t="s">
        <v>164</v>
      </c>
      <c r="L815" s="41" t="s">
        <v>58</v>
      </c>
      <c r="M815" s="42" t="s">
        <v>2534</v>
      </c>
      <c r="N815" s="44" t="s">
        <v>951</v>
      </c>
      <c r="O815" s="44" t="s">
        <v>60</v>
      </c>
      <c r="P815" s="44"/>
      <c r="Q815" s="44"/>
      <c r="R815" s="45" t="s">
        <v>1935</v>
      </c>
      <c r="S815" s="45" t="s">
        <v>1936</v>
      </c>
      <c r="T815" s="44"/>
      <c r="U815" s="44"/>
      <c r="V815" s="45" t="str">
        <f t="array" ref="V815">IFERROR(INDEX(#REF!,MATCH($Q815,#REF!,0)),"")</f>
        <v/>
      </c>
      <c r="W815" s="45" t="str">
        <f t="array" ref="W815">IFERROR(INDEX(#REF!,MATCH($Q815,#REF!,0)),"")</f>
        <v/>
      </c>
      <c r="X815" s="46" t="str">
        <f t="array" ref="X815">IFERROR(INDEX(#REF!,MATCH($Q815,#REF!,0)),"")</f>
        <v/>
      </c>
      <c r="Y815" s="46" t="str">
        <f t="array" ref="Y815">IFERROR(INDEX(#REF!,MATCH($Q815,#REF!,0)),"")</f>
        <v/>
      </c>
      <c r="Z815" s="46" t="str">
        <f t="array" ref="Z815">IFERROR(INDEX(#REF!,MATCH($Q815,#REF!,0)),"")</f>
        <v/>
      </c>
      <c r="AA815" s="46" t="e">
        <f t="shared" si="14"/>
        <v>#VALUE!</v>
      </c>
      <c r="AB815" s="44"/>
      <c r="AC815" s="44"/>
    </row>
    <row r="816" spans="1:29" ht="15.75" hidden="1" customHeight="1">
      <c r="A816" s="47"/>
      <c r="B816" s="47" t="s">
        <v>51</v>
      </c>
      <c r="C816" s="60" t="s">
        <v>1280</v>
      </c>
      <c r="D816" s="49" t="s">
        <v>53</v>
      </c>
      <c r="E816" s="49">
        <v>3</v>
      </c>
      <c r="F816" s="50">
        <v>1440</v>
      </c>
      <c r="G816" s="51" t="s">
        <v>54</v>
      </c>
      <c r="H816" s="52">
        <v>46174</v>
      </c>
      <c r="I816" s="53" t="s">
        <v>55</v>
      </c>
      <c r="J816" s="53" t="s">
        <v>56</v>
      </c>
      <c r="K816" s="53" t="s">
        <v>164</v>
      </c>
      <c r="L816" s="53" t="s">
        <v>91</v>
      </c>
      <c r="M816" s="54" t="s">
        <v>2498</v>
      </c>
      <c r="N816" s="56" t="s">
        <v>884</v>
      </c>
      <c r="O816" s="56" t="s">
        <v>60</v>
      </c>
      <c r="P816" s="56"/>
      <c r="Q816" s="56"/>
      <c r="R816" s="57" t="s">
        <v>522</v>
      </c>
      <c r="S816" s="57" t="s">
        <v>499</v>
      </c>
      <c r="T816" s="56"/>
      <c r="U816" s="56"/>
      <c r="V816" s="57" t="str">
        <f t="array" ref="V816">IFERROR(INDEX(#REF!,MATCH($Q816,#REF!,0)),"")</f>
        <v/>
      </c>
      <c r="W816" s="57" t="str">
        <f t="array" ref="W816">IFERROR(INDEX(#REF!,MATCH($Q816,#REF!,0)),"")</f>
        <v/>
      </c>
      <c r="X816" s="58" t="str">
        <f t="array" ref="X816">IFERROR(INDEX(#REF!,MATCH($Q816,#REF!,0)),"")</f>
        <v/>
      </c>
      <c r="Y816" s="58" t="str">
        <f t="array" ref="Y816">IFERROR(INDEX(#REF!,MATCH($Q816,#REF!,0)),"")</f>
        <v/>
      </c>
      <c r="Z816" s="58" t="str">
        <f t="array" ref="Z816">IFERROR(INDEX(#REF!,MATCH($Q816,#REF!,0)),"")</f>
        <v/>
      </c>
      <c r="AA816" s="58" t="e">
        <f t="shared" si="14"/>
        <v>#VALUE!</v>
      </c>
      <c r="AB816" s="56"/>
      <c r="AC816" s="56"/>
    </row>
    <row r="817" spans="1:29" ht="15.75" hidden="1" customHeight="1">
      <c r="A817" s="35" t="s">
        <v>1895</v>
      </c>
      <c r="B817" s="35" t="s">
        <v>51</v>
      </c>
      <c r="C817" s="36" t="s">
        <v>2323</v>
      </c>
      <c r="D817" s="37" t="s">
        <v>53</v>
      </c>
      <c r="E817" s="37">
        <v>20</v>
      </c>
      <c r="F817" s="38">
        <v>960</v>
      </c>
      <c r="G817" s="39" t="s">
        <v>54</v>
      </c>
      <c r="H817" s="40">
        <v>46174</v>
      </c>
      <c r="I817" s="41" t="s">
        <v>55</v>
      </c>
      <c r="J817" s="41" t="s">
        <v>56</v>
      </c>
      <c r="K817" s="41" t="s">
        <v>164</v>
      </c>
      <c r="L817" s="41" t="s">
        <v>91</v>
      </c>
      <c r="M817" s="42" t="s">
        <v>2534</v>
      </c>
      <c r="N817" s="44" t="s">
        <v>951</v>
      </c>
      <c r="O817" s="44" t="s">
        <v>2452</v>
      </c>
      <c r="P817" s="44"/>
      <c r="Q817" s="44"/>
      <c r="R817" s="45" t="s">
        <v>304</v>
      </c>
      <c r="S817" s="45" t="s">
        <v>305</v>
      </c>
      <c r="T817" s="44"/>
      <c r="U817" s="44"/>
      <c r="V817" s="45" t="str">
        <f t="array" ref="V817">IFERROR(INDEX(#REF!,MATCH($Q817,#REF!,0)),"")</f>
        <v/>
      </c>
      <c r="W817" s="45" t="str">
        <f t="array" ref="W817">IFERROR(INDEX(#REF!,MATCH($Q817,#REF!,0)),"")</f>
        <v/>
      </c>
      <c r="X817" s="46" t="str">
        <f t="array" ref="X817">IFERROR(INDEX(#REF!,MATCH($Q817,#REF!,0)),"")</f>
        <v/>
      </c>
      <c r="Y817" s="46" t="str">
        <f t="array" ref="Y817">IFERROR(INDEX(#REF!,MATCH($Q817,#REF!,0)),"")</f>
        <v/>
      </c>
      <c r="Z817" s="46" t="str">
        <f t="array" ref="Z817">IFERROR(INDEX(#REF!,MATCH($Q817,#REF!,0)),"")</f>
        <v/>
      </c>
      <c r="AA817" s="46" t="e">
        <f t="shared" si="14"/>
        <v>#VALUE!</v>
      </c>
      <c r="AB817" s="44"/>
      <c r="AC817" s="44"/>
    </row>
    <row r="818" spans="1:29" ht="15.75" hidden="1" customHeight="1">
      <c r="A818" s="47" t="s">
        <v>765</v>
      </c>
      <c r="B818" s="47" t="s">
        <v>1049</v>
      </c>
      <c r="C818" s="60" t="s">
        <v>2019</v>
      </c>
      <c r="D818" s="49" t="s">
        <v>53</v>
      </c>
      <c r="E818" s="49">
        <v>60</v>
      </c>
      <c r="F818" s="50">
        <v>1434</v>
      </c>
      <c r="G818" s="51" t="s">
        <v>54</v>
      </c>
      <c r="H818" s="52">
        <v>46174</v>
      </c>
      <c r="I818" s="53" t="s">
        <v>55</v>
      </c>
      <c r="J818" s="53" t="s">
        <v>56</v>
      </c>
      <c r="K818" s="53" t="s">
        <v>164</v>
      </c>
      <c r="L818" s="53" t="s">
        <v>58</v>
      </c>
      <c r="M818" s="54" t="s">
        <v>2498</v>
      </c>
      <c r="N818" s="56" t="s">
        <v>951</v>
      </c>
      <c r="O818" s="56" t="s">
        <v>60</v>
      </c>
      <c r="P818" s="56"/>
      <c r="Q818" s="56"/>
      <c r="R818" s="57" t="s">
        <v>158</v>
      </c>
      <c r="S818" s="57" t="s">
        <v>752</v>
      </c>
      <c r="T818" s="56"/>
      <c r="U818" s="56"/>
      <c r="V818" s="57" t="str">
        <f t="array" ref="V818">IFERROR(INDEX(#REF!,MATCH($Q818,#REF!,0)),"")</f>
        <v/>
      </c>
      <c r="W818" s="57" t="str">
        <f t="array" ref="W818">IFERROR(INDEX(#REF!,MATCH($Q818,#REF!,0)),"")</f>
        <v/>
      </c>
      <c r="X818" s="58" t="str">
        <f t="array" ref="X818">IFERROR(INDEX(#REF!,MATCH($Q818,#REF!,0)),"")</f>
        <v/>
      </c>
      <c r="Y818" s="58" t="str">
        <f t="array" ref="Y818">IFERROR(INDEX(#REF!,MATCH($Q818,#REF!,0)),"")</f>
        <v/>
      </c>
      <c r="Z818" s="58" t="str">
        <f t="array" ref="Z818">IFERROR(INDEX(#REF!,MATCH($Q818,#REF!,0)),"")</f>
        <v/>
      </c>
      <c r="AA818" s="58" t="e">
        <f t="shared" si="14"/>
        <v>#VALUE!</v>
      </c>
      <c r="AB818" s="56"/>
      <c r="AC818" s="56"/>
    </row>
    <row r="819" spans="1:29" ht="15.75" hidden="1" customHeight="1">
      <c r="A819" s="35" t="s">
        <v>716</v>
      </c>
      <c r="B819" s="35" t="s">
        <v>1049</v>
      </c>
      <c r="C819" s="36" t="s">
        <v>2021</v>
      </c>
      <c r="D819" s="37" t="s">
        <v>53</v>
      </c>
      <c r="E819" s="37">
        <v>130</v>
      </c>
      <c r="F819" s="38">
        <v>1428.7</v>
      </c>
      <c r="G819" s="39" t="s">
        <v>54</v>
      </c>
      <c r="H819" s="40">
        <v>46174</v>
      </c>
      <c r="I819" s="41" t="s">
        <v>55</v>
      </c>
      <c r="J819" s="41" t="s">
        <v>56</v>
      </c>
      <c r="K819" s="41" t="s">
        <v>164</v>
      </c>
      <c r="L819" s="41" t="s">
        <v>58</v>
      </c>
      <c r="M819" s="42" t="s">
        <v>148</v>
      </c>
      <c r="N819" s="44" t="s">
        <v>951</v>
      </c>
      <c r="O819" s="44" t="s">
        <v>60</v>
      </c>
      <c r="P819" s="44"/>
      <c r="Q819" s="44"/>
      <c r="R819" s="45" t="s">
        <v>158</v>
      </c>
      <c r="S819" s="45" t="s">
        <v>515</v>
      </c>
      <c r="T819" s="44"/>
      <c r="U819" s="44"/>
      <c r="V819" s="45" t="str">
        <f t="array" ref="V819">IFERROR(INDEX(#REF!,MATCH($Q819,#REF!,0)),"")</f>
        <v/>
      </c>
      <c r="W819" s="45" t="str">
        <f t="array" ref="W819">IFERROR(INDEX(#REF!,MATCH($Q819,#REF!,0)),"")</f>
        <v/>
      </c>
      <c r="X819" s="46" t="str">
        <f t="array" ref="X819">IFERROR(INDEX(#REF!,MATCH($Q819,#REF!,0)),"")</f>
        <v/>
      </c>
      <c r="Y819" s="46" t="str">
        <f t="array" ref="Y819">IFERROR(INDEX(#REF!,MATCH($Q819,#REF!,0)),"")</f>
        <v/>
      </c>
      <c r="Z819" s="46" t="str">
        <f t="array" ref="Z819">IFERROR(INDEX(#REF!,MATCH($Q819,#REF!,0)),"")</f>
        <v/>
      </c>
      <c r="AA819" s="46" t="e">
        <f t="shared" si="14"/>
        <v>#VALUE!</v>
      </c>
      <c r="AB819" s="44"/>
      <c r="AC819" s="44"/>
    </row>
    <row r="820" spans="1:29" ht="15.75" hidden="1" customHeight="1">
      <c r="A820" s="47" t="s">
        <v>718</v>
      </c>
      <c r="B820" s="47" t="s">
        <v>1049</v>
      </c>
      <c r="C820" s="60" t="s">
        <v>2023</v>
      </c>
      <c r="D820" s="49" t="s">
        <v>53</v>
      </c>
      <c r="E820" s="49">
        <v>130</v>
      </c>
      <c r="F820" s="50">
        <v>1428.7</v>
      </c>
      <c r="G820" s="51" t="s">
        <v>54</v>
      </c>
      <c r="H820" s="52">
        <v>46174</v>
      </c>
      <c r="I820" s="53" t="s">
        <v>55</v>
      </c>
      <c r="J820" s="53" t="s">
        <v>56</v>
      </c>
      <c r="K820" s="53" t="s">
        <v>164</v>
      </c>
      <c r="L820" s="53" t="s">
        <v>58</v>
      </c>
      <c r="M820" s="54" t="s">
        <v>148</v>
      </c>
      <c r="N820" s="56" t="s">
        <v>951</v>
      </c>
      <c r="O820" s="56" t="s">
        <v>60</v>
      </c>
      <c r="P820" s="56"/>
      <c r="Q820" s="56"/>
      <c r="R820" s="57" t="s">
        <v>158</v>
      </c>
      <c r="S820" s="57" t="s">
        <v>515</v>
      </c>
      <c r="T820" s="56"/>
      <c r="U820" s="56"/>
      <c r="V820" s="57" t="str">
        <f t="array" ref="V820">IFERROR(INDEX(#REF!,MATCH($Q820,#REF!,0)),"")</f>
        <v/>
      </c>
      <c r="W820" s="57" t="str">
        <f t="array" ref="W820">IFERROR(INDEX(#REF!,MATCH($Q820,#REF!,0)),"")</f>
        <v/>
      </c>
      <c r="X820" s="58" t="str">
        <f t="array" ref="X820">IFERROR(INDEX(#REF!,MATCH($Q820,#REF!,0)),"")</f>
        <v/>
      </c>
      <c r="Y820" s="58" t="str">
        <f t="array" ref="Y820">IFERROR(INDEX(#REF!,MATCH($Q820,#REF!,0)),"")</f>
        <v/>
      </c>
      <c r="Z820" s="58" t="str">
        <f t="array" ref="Z820">IFERROR(INDEX(#REF!,MATCH($Q820,#REF!,0)),"")</f>
        <v/>
      </c>
      <c r="AA820" s="58" t="e">
        <f t="shared" si="14"/>
        <v>#VALUE!</v>
      </c>
      <c r="AB820" s="56"/>
      <c r="AC820" s="56"/>
    </row>
    <row r="821" spans="1:29" ht="15.75" hidden="1" customHeight="1">
      <c r="A821" s="35"/>
      <c r="B821" s="35" t="s">
        <v>51</v>
      </c>
      <c r="C821" s="36" t="s">
        <v>1282</v>
      </c>
      <c r="D821" s="37" t="s">
        <v>53</v>
      </c>
      <c r="E821" s="37">
        <v>15</v>
      </c>
      <c r="F821" s="38">
        <v>1425</v>
      </c>
      <c r="G821" s="39" t="s">
        <v>54</v>
      </c>
      <c r="H821" s="40">
        <v>46174</v>
      </c>
      <c r="I821" s="41" t="s">
        <v>55</v>
      </c>
      <c r="J821" s="41" t="s">
        <v>56</v>
      </c>
      <c r="K821" s="41" t="s">
        <v>164</v>
      </c>
      <c r="L821" s="41" t="s">
        <v>91</v>
      </c>
      <c r="M821" s="42" t="s">
        <v>2486</v>
      </c>
      <c r="N821" s="44" t="s">
        <v>884</v>
      </c>
      <c r="O821" s="44" t="s">
        <v>60</v>
      </c>
      <c r="P821" s="44"/>
      <c r="Q821" s="44"/>
      <c r="R821" s="45" t="s">
        <v>158</v>
      </c>
      <c r="S821" s="45" t="s">
        <v>741</v>
      </c>
      <c r="T821" s="44"/>
      <c r="U821" s="44"/>
      <c r="V821" s="45" t="str">
        <f t="array" ref="V821">IFERROR(INDEX(#REF!,MATCH($Q821,#REF!,0)),"")</f>
        <v/>
      </c>
      <c r="W821" s="45" t="str">
        <f t="array" ref="W821">IFERROR(INDEX(#REF!,MATCH($Q821,#REF!,0)),"")</f>
        <v/>
      </c>
      <c r="X821" s="46" t="str">
        <f t="array" ref="X821">IFERROR(INDEX(#REF!,MATCH($Q821,#REF!,0)),"")</f>
        <v/>
      </c>
      <c r="Y821" s="46" t="str">
        <f t="array" ref="Y821">IFERROR(INDEX(#REF!,MATCH($Q821,#REF!,0)),"")</f>
        <v/>
      </c>
      <c r="Z821" s="46" t="str">
        <f t="array" ref="Z821">IFERROR(INDEX(#REF!,MATCH($Q821,#REF!,0)),"")</f>
        <v/>
      </c>
      <c r="AA821" s="46" t="e">
        <f t="shared" si="14"/>
        <v>#VALUE!</v>
      </c>
      <c r="AB821" s="44"/>
      <c r="AC821" s="44"/>
    </row>
    <row r="822" spans="1:29" ht="15.75" hidden="1" customHeight="1">
      <c r="A822" s="47" t="s">
        <v>2825</v>
      </c>
      <c r="B822" s="47" t="s">
        <v>156</v>
      </c>
      <c r="C822" s="60" t="s">
        <v>480</v>
      </c>
      <c r="D822" s="49" t="s">
        <v>481</v>
      </c>
      <c r="E822" s="49">
        <v>10</v>
      </c>
      <c r="F822" s="50">
        <v>1400</v>
      </c>
      <c r="G822" s="51" t="s">
        <v>54</v>
      </c>
      <c r="H822" s="52">
        <v>46174</v>
      </c>
      <c r="I822" s="53" t="s">
        <v>55</v>
      </c>
      <c r="J822" s="53" t="s">
        <v>56</v>
      </c>
      <c r="K822" s="53" t="s">
        <v>164</v>
      </c>
      <c r="L822" s="53" t="s">
        <v>58</v>
      </c>
      <c r="M822" s="54" t="s">
        <v>2517</v>
      </c>
      <c r="N822" s="56" t="s">
        <v>21</v>
      </c>
      <c r="O822" s="56" t="s">
        <v>60</v>
      </c>
      <c r="P822" s="56"/>
      <c r="Q822" s="56"/>
      <c r="R822" s="57" t="s">
        <v>304</v>
      </c>
      <c r="S822" s="57" t="s">
        <v>305</v>
      </c>
      <c r="T822" s="56"/>
      <c r="U822" s="56"/>
      <c r="V822" s="57" t="str">
        <f t="array" ref="V822">IFERROR(INDEX(#REF!,MATCH($Q822,#REF!,0)),"")</f>
        <v/>
      </c>
      <c r="W822" s="57" t="str">
        <f t="array" ref="W822">IFERROR(INDEX(#REF!,MATCH($Q822,#REF!,0)),"")</f>
        <v/>
      </c>
      <c r="X822" s="58" t="str">
        <f t="array" ref="X822">IFERROR(INDEX(#REF!,MATCH($Q822,#REF!,0)),"")</f>
        <v/>
      </c>
      <c r="Y822" s="58" t="str">
        <f t="array" ref="Y822">IFERROR(INDEX(#REF!,MATCH($Q822,#REF!,0)),"")</f>
        <v/>
      </c>
      <c r="Z822" s="58" t="str">
        <f t="array" ref="Z822">IFERROR(INDEX(#REF!,MATCH($Q822,#REF!,0)),"")</f>
        <v/>
      </c>
      <c r="AA822" s="58" t="e">
        <f t="shared" si="14"/>
        <v>#VALUE!</v>
      </c>
      <c r="AB822" s="56"/>
      <c r="AC822" s="56"/>
    </row>
    <row r="823" spans="1:29" ht="15.75" hidden="1" customHeight="1">
      <c r="A823" s="35" t="s">
        <v>579</v>
      </c>
      <c r="B823" s="35" t="s">
        <v>1049</v>
      </c>
      <c r="C823" s="36" t="s">
        <v>2025</v>
      </c>
      <c r="D823" s="37" t="s">
        <v>53</v>
      </c>
      <c r="E823" s="37">
        <v>50</v>
      </c>
      <c r="F823" s="38">
        <v>1400</v>
      </c>
      <c r="G823" s="39" t="s">
        <v>54</v>
      </c>
      <c r="H823" s="40">
        <v>46174</v>
      </c>
      <c r="I823" s="41" t="s">
        <v>55</v>
      </c>
      <c r="J823" s="41" t="s">
        <v>56</v>
      </c>
      <c r="K823" s="41" t="s">
        <v>164</v>
      </c>
      <c r="L823" s="41" t="s">
        <v>58</v>
      </c>
      <c r="M823" s="42" t="s">
        <v>148</v>
      </c>
      <c r="N823" s="44" t="s">
        <v>951</v>
      </c>
      <c r="O823" s="44" t="s">
        <v>60</v>
      </c>
      <c r="P823" s="44"/>
      <c r="Q823" s="44"/>
      <c r="R823" s="45" t="s">
        <v>1400</v>
      </c>
      <c r="S823" s="45" t="s">
        <v>1401</v>
      </c>
      <c r="T823" s="44"/>
      <c r="U823" s="44"/>
      <c r="V823" s="45" t="str">
        <f t="array" ref="V823">IFERROR(INDEX(#REF!,MATCH($Q823,#REF!,0)),"")</f>
        <v/>
      </c>
      <c r="W823" s="45" t="str">
        <f t="array" ref="W823">IFERROR(INDEX(#REF!,MATCH($Q823,#REF!,0)),"")</f>
        <v/>
      </c>
      <c r="X823" s="46" t="str">
        <f t="array" ref="X823">IFERROR(INDEX(#REF!,MATCH($Q823,#REF!,0)),"")</f>
        <v/>
      </c>
      <c r="Y823" s="46" t="str">
        <f t="array" ref="Y823">IFERROR(INDEX(#REF!,MATCH($Q823,#REF!,0)),"")</f>
        <v/>
      </c>
      <c r="Z823" s="46" t="str">
        <f t="array" ref="Z823">IFERROR(INDEX(#REF!,MATCH($Q823,#REF!,0)),"")</f>
        <v/>
      </c>
      <c r="AA823" s="46" t="e">
        <f t="shared" si="14"/>
        <v>#VALUE!</v>
      </c>
      <c r="AB823" s="44"/>
      <c r="AC823" s="44"/>
    </row>
    <row r="824" spans="1:29" ht="15.75" customHeight="1">
      <c r="A824" s="47"/>
      <c r="B824" s="47" t="s">
        <v>2693</v>
      </c>
      <c r="C824" s="60"/>
      <c r="D824" s="49"/>
      <c r="E824" s="49"/>
      <c r="F824" s="50">
        <v>1500</v>
      </c>
      <c r="G824" s="51"/>
      <c r="H824" s="52"/>
      <c r="I824" s="53"/>
      <c r="J824" s="53"/>
      <c r="K824" s="53"/>
      <c r="L824" s="53"/>
      <c r="M824" s="54"/>
      <c r="N824" s="56" t="s">
        <v>951</v>
      </c>
      <c r="O824" s="56" t="s">
        <v>2767</v>
      </c>
      <c r="P824" s="56"/>
      <c r="Q824" s="56"/>
      <c r="R824" s="57"/>
      <c r="S824" s="57" t="s">
        <v>1545</v>
      </c>
      <c r="T824" s="56"/>
      <c r="U824" s="56"/>
      <c r="V824" s="57" t="str">
        <f t="array" ref="V824">IFERROR(INDEX(#REF!,MATCH($Q824,#REF!,0)),"")</f>
        <v/>
      </c>
      <c r="W824" s="57" t="str">
        <f t="array" ref="W824">IFERROR(INDEX(#REF!,MATCH($Q824,#REF!,0)),"")</f>
        <v/>
      </c>
      <c r="X824" s="58" t="str">
        <f t="array" ref="X824">IFERROR(INDEX(#REF!,MATCH($Q824,#REF!,0)),"")</f>
        <v/>
      </c>
      <c r="Y824" s="58" t="str">
        <f t="array" ref="Y824">IFERROR(INDEX(#REF!,MATCH($Q824,#REF!,0)),"")</f>
        <v/>
      </c>
      <c r="Z824" s="58" t="str">
        <f t="array" ref="Z824">IFERROR(INDEX(#REF!,MATCH($Q824,#REF!,0)),"")</f>
        <v/>
      </c>
      <c r="AA824" s="58" t="e">
        <f t="shared" si="14"/>
        <v>#VALUE!</v>
      </c>
      <c r="AB824" s="56"/>
      <c r="AC824" s="56"/>
    </row>
    <row r="825" spans="1:29" ht="15.75" hidden="1" customHeight="1">
      <c r="A825" s="35"/>
      <c r="B825" s="35" t="s">
        <v>2693</v>
      </c>
      <c r="C825" s="36"/>
      <c r="D825" s="37"/>
      <c r="E825" s="37"/>
      <c r="F825" s="38">
        <v>5000</v>
      </c>
      <c r="G825" s="39"/>
      <c r="H825" s="40"/>
      <c r="I825" s="41"/>
      <c r="J825" s="41"/>
      <c r="K825" s="41"/>
      <c r="L825" s="41"/>
      <c r="M825" s="42"/>
      <c r="N825" s="44" t="s">
        <v>21</v>
      </c>
      <c r="O825" s="44" t="s">
        <v>60</v>
      </c>
      <c r="P825" s="44"/>
      <c r="Q825" s="44"/>
      <c r="R825" s="45"/>
      <c r="S825" s="45" t="s">
        <v>339</v>
      </c>
      <c r="T825" s="44"/>
      <c r="U825" s="44"/>
      <c r="V825" s="45" t="str">
        <f t="array" ref="V825">IFERROR(INDEX(#REF!,MATCH($Q825,#REF!,0)),"")</f>
        <v/>
      </c>
      <c r="W825" s="45" t="str">
        <f t="array" ref="W825">IFERROR(INDEX(#REF!,MATCH($Q825,#REF!,0)),"")</f>
        <v/>
      </c>
      <c r="X825" s="46" t="str">
        <f t="array" ref="X825">IFERROR(INDEX(#REF!,MATCH($Q825,#REF!,0)),"")</f>
        <v/>
      </c>
      <c r="Y825" s="46" t="str">
        <f t="array" ref="Y825">IFERROR(INDEX(#REF!,MATCH($Q825,#REF!,0)),"")</f>
        <v/>
      </c>
      <c r="Z825" s="46" t="str">
        <f t="array" ref="Z825">IFERROR(INDEX(#REF!,MATCH($Q825,#REF!,0)),"")</f>
        <v/>
      </c>
      <c r="AA825" s="46" t="e">
        <f t="shared" si="14"/>
        <v>#VALUE!</v>
      </c>
      <c r="AB825" s="44"/>
      <c r="AC825" s="44"/>
    </row>
    <row r="826" spans="1:29" ht="15.75" hidden="1" customHeight="1">
      <c r="A826" s="47" t="s">
        <v>2826</v>
      </c>
      <c r="B826" s="47" t="s">
        <v>1049</v>
      </c>
      <c r="C826" s="60" t="s">
        <v>2029</v>
      </c>
      <c r="D826" s="49" t="s">
        <v>53</v>
      </c>
      <c r="E826" s="49">
        <v>100</v>
      </c>
      <c r="F826" s="50">
        <v>1400</v>
      </c>
      <c r="G826" s="51" t="s">
        <v>54</v>
      </c>
      <c r="H826" s="52">
        <v>46174</v>
      </c>
      <c r="I826" s="53" t="s">
        <v>55</v>
      </c>
      <c r="J826" s="53" t="s">
        <v>56</v>
      </c>
      <c r="K826" s="53" t="s">
        <v>164</v>
      </c>
      <c r="L826" s="53" t="s">
        <v>58</v>
      </c>
      <c r="M826" s="54" t="s">
        <v>109</v>
      </c>
      <c r="N826" s="56" t="s">
        <v>951</v>
      </c>
      <c r="O826" s="56" t="s">
        <v>60</v>
      </c>
      <c r="P826" s="56"/>
      <c r="Q826" s="56"/>
      <c r="R826" s="57" t="s">
        <v>562</v>
      </c>
      <c r="S826" s="57" t="s">
        <v>1772</v>
      </c>
      <c r="T826" s="56"/>
      <c r="U826" s="56"/>
      <c r="V826" s="57" t="str">
        <f t="array" ref="V826">IFERROR(INDEX(#REF!,MATCH($Q826,#REF!,0)),"")</f>
        <v/>
      </c>
      <c r="W826" s="57" t="str">
        <f t="array" ref="W826">IFERROR(INDEX(#REF!,MATCH($Q826,#REF!,0)),"")</f>
        <v/>
      </c>
      <c r="X826" s="58" t="str">
        <f t="array" ref="X826">IFERROR(INDEX(#REF!,MATCH($Q826,#REF!,0)),"")</f>
        <v/>
      </c>
      <c r="Y826" s="58" t="str">
        <f t="array" ref="Y826">IFERROR(INDEX(#REF!,MATCH($Q826,#REF!,0)),"")</f>
        <v/>
      </c>
      <c r="Z826" s="58" t="str">
        <f t="array" ref="Z826">IFERROR(INDEX(#REF!,MATCH($Q826,#REF!,0)),"")</f>
        <v/>
      </c>
      <c r="AA826" s="58" t="e">
        <f t="shared" si="14"/>
        <v>#VALUE!</v>
      </c>
      <c r="AB826" s="56"/>
      <c r="AC826" s="56"/>
    </row>
    <row r="827" spans="1:29" ht="15.75" customHeight="1">
      <c r="A827" s="35"/>
      <c r="B827" s="35" t="s">
        <v>2693</v>
      </c>
      <c r="C827" s="36"/>
      <c r="D827" s="37"/>
      <c r="E827" s="37"/>
      <c r="F827" s="38">
        <v>22360</v>
      </c>
      <c r="G827" s="39"/>
      <c r="H827" s="40"/>
      <c r="I827" s="41"/>
      <c r="J827" s="41"/>
      <c r="K827" s="41"/>
      <c r="L827" s="41"/>
      <c r="M827" s="42"/>
      <c r="N827" s="44" t="s">
        <v>951</v>
      </c>
      <c r="O827" s="44" t="s">
        <v>2767</v>
      </c>
      <c r="P827" s="44"/>
      <c r="Q827" s="44"/>
      <c r="R827" s="45"/>
      <c r="S827" s="45" t="s">
        <v>275</v>
      </c>
      <c r="T827" s="44"/>
      <c r="U827" s="44"/>
      <c r="V827" s="45" t="str">
        <f t="array" ref="V827">IFERROR(INDEX(#REF!,MATCH($Q827,#REF!,0)),"")</f>
        <v/>
      </c>
      <c r="W827" s="45" t="str">
        <f t="array" ref="W827">IFERROR(INDEX(#REF!,MATCH($Q827,#REF!,0)),"")</f>
        <v/>
      </c>
      <c r="X827" s="46" t="str">
        <f t="array" ref="X827">IFERROR(INDEX(#REF!,MATCH($Q827,#REF!,0)),"")</f>
        <v/>
      </c>
      <c r="Y827" s="46" t="str">
        <f t="array" ref="Y827">IFERROR(INDEX(#REF!,MATCH($Q827,#REF!,0)),"")</f>
        <v/>
      </c>
      <c r="Z827" s="46" t="str">
        <f t="array" ref="Z827">IFERROR(INDEX(#REF!,MATCH($Q827,#REF!,0)),"")</f>
        <v/>
      </c>
      <c r="AA827" s="46" t="e">
        <f t="shared" si="14"/>
        <v>#VALUE!</v>
      </c>
      <c r="AB827" s="44"/>
      <c r="AC827" s="44"/>
    </row>
    <row r="828" spans="1:29" ht="15.75" hidden="1" customHeight="1">
      <c r="A828" s="47" t="s">
        <v>1766</v>
      </c>
      <c r="B828" s="47" t="s">
        <v>233</v>
      </c>
      <c r="C828" s="60" t="s">
        <v>2360</v>
      </c>
      <c r="D828" s="49" t="s">
        <v>53</v>
      </c>
      <c r="E828" s="49">
        <v>1</v>
      </c>
      <c r="F828" s="50">
        <v>1400</v>
      </c>
      <c r="G828" s="51" t="s">
        <v>54</v>
      </c>
      <c r="H828" s="52">
        <v>46174</v>
      </c>
      <c r="I828" s="53" t="s">
        <v>55</v>
      </c>
      <c r="J828" s="53" t="s">
        <v>56</v>
      </c>
      <c r="K828" s="53" t="s">
        <v>2358</v>
      </c>
      <c r="L828" s="53" t="s">
        <v>91</v>
      </c>
      <c r="M828" s="54" t="s">
        <v>2534</v>
      </c>
      <c r="N828" s="56" t="s">
        <v>951</v>
      </c>
      <c r="O828" s="56" t="s">
        <v>60</v>
      </c>
      <c r="P828" s="56"/>
      <c r="Q828" s="56"/>
      <c r="R828" s="57"/>
      <c r="S828" s="57" t="s">
        <v>2361</v>
      </c>
      <c r="T828" s="56"/>
      <c r="U828" s="56"/>
      <c r="V828" s="57" t="str">
        <f t="array" ref="V828">IFERROR(INDEX(#REF!,MATCH($Q828,#REF!,0)),"")</f>
        <v/>
      </c>
      <c r="W828" s="57" t="str">
        <f t="array" ref="W828">IFERROR(INDEX(#REF!,MATCH($Q828,#REF!,0)),"")</f>
        <v/>
      </c>
      <c r="X828" s="58" t="str">
        <f t="array" ref="X828">IFERROR(INDEX(#REF!,MATCH($Q828,#REF!,0)),"")</f>
        <v/>
      </c>
      <c r="Y828" s="58" t="str">
        <f t="array" ref="Y828">IFERROR(INDEX(#REF!,MATCH($Q828,#REF!,0)),"")</f>
        <v/>
      </c>
      <c r="Z828" s="58" t="str">
        <f t="array" ref="Z828">IFERROR(INDEX(#REF!,MATCH($Q828,#REF!,0)),"")</f>
        <v/>
      </c>
      <c r="AA828" s="58" t="e">
        <f t="shared" si="14"/>
        <v>#VALUE!</v>
      </c>
      <c r="AB828" s="56"/>
      <c r="AC828" s="56"/>
    </row>
    <row r="829" spans="1:29" ht="15.75" hidden="1" customHeight="1">
      <c r="A829" s="35" t="s">
        <v>1770</v>
      </c>
      <c r="B829" s="35" t="s">
        <v>245</v>
      </c>
      <c r="C829" s="36" t="s">
        <v>2360</v>
      </c>
      <c r="D829" s="37" t="s">
        <v>53</v>
      </c>
      <c r="E829" s="37">
        <v>1</v>
      </c>
      <c r="F829" s="38">
        <v>1400</v>
      </c>
      <c r="G829" s="39" t="s">
        <v>54</v>
      </c>
      <c r="H829" s="40">
        <v>46174</v>
      </c>
      <c r="I829" s="41" t="s">
        <v>55</v>
      </c>
      <c r="J829" s="41" t="s">
        <v>56</v>
      </c>
      <c r="K829" s="41" t="s">
        <v>2358</v>
      </c>
      <c r="L829" s="41" t="s">
        <v>91</v>
      </c>
      <c r="M829" s="42" t="s">
        <v>2534</v>
      </c>
      <c r="N829" s="44" t="s">
        <v>951</v>
      </c>
      <c r="O829" s="44" t="s">
        <v>60</v>
      </c>
      <c r="P829" s="44"/>
      <c r="Q829" s="44"/>
      <c r="R829" s="45"/>
      <c r="S829" s="45" t="s">
        <v>2361</v>
      </c>
      <c r="T829" s="44"/>
      <c r="U829" s="44"/>
      <c r="V829" s="45" t="str">
        <f t="array" ref="V829">IFERROR(INDEX(#REF!,MATCH($Q829,#REF!,0)),"")</f>
        <v/>
      </c>
      <c r="W829" s="45" t="str">
        <f t="array" ref="W829">IFERROR(INDEX(#REF!,MATCH($Q829,#REF!,0)),"")</f>
        <v/>
      </c>
      <c r="X829" s="46" t="str">
        <f t="array" ref="X829">IFERROR(INDEX(#REF!,MATCH($Q829,#REF!,0)),"")</f>
        <v/>
      </c>
      <c r="Y829" s="46" t="str">
        <f t="array" ref="Y829">IFERROR(INDEX(#REF!,MATCH($Q829,#REF!,0)),"")</f>
        <v/>
      </c>
      <c r="Z829" s="46" t="str">
        <f t="array" ref="Z829">IFERROR(INDEX(#REF!,MATCH($Q829,#REF!,0)),"")</f>
        <v/>
      </c>
      <c r="AA829" s="46" t="e">
        <f t="shared" si="14"/>
        <v>#VALUE!</v>
      </c>
      <c r="AB829" s="44"/>
      <c r="AC829" s="44"/>
    </row>
    <row r="830" spans="1:29" ht="15.75" hidden="1" customHeight="1">
      <c r="A830" s="47" t="s">
        <v>1773</v>
      </c>
      <c r="B830" s="47" t="s">
        <v>258</v>
      </c>
      <c r="C830" s="60" t="s">
        <v>2360</v>
      </c>
      <c r="D830" s="49" t="s">
        <v>53</v>
      </c>
      <c r="E830" s="49">
        <v>1</v>
      </c>
      <c r="F830" s="50">
        <v>1400</v>
      </c>
      <c r="G830" s="51" t="s">
        <v>54</v>
      </c>
      <c r="H830" s="52">
        <v>46174</v>
      </c>
      <c r="I830" s="53" t="s">
        <v>55</v>
      </c>
      <c r="J830" s="53" t="s">
        <v>56</v>
      </c>
      <c r="K830" s="53" t="s">
        <v>2358</v>
      </c>
      <c r="L830" s="53" t="s">
        <v>91</v>
      </c>
      <c r="M830" s="54" t="s">
        <v>2534</v>
      </c>
      <c r="N830" s="56" t="s">
        <v>951</v>
      </c>
      <c r="O830" s="56" t="s">
        <v>60</v>
      </c>
      <c r="P830" s="56"/>
      <c r="Q830" s="56"/>
      <c r="R830" s="57"/>
      <c r="S830" s="57" t="s">
        <v>2361</v>
      </c>
      <c r="T830" s="56"/>
      <c r="U830" s="56"/>
      <c r="V830" s="57" t="str">
        <f t="array" ref="V830">IFERROR(INDEX(#REF!,MATCH($Q830,#REF!,0)),"")</f>
        <v/>
      </c>
      <c r="W830" s="57" t="str">
        <f t="array" ref="W830">IFERROR(INDEX(#REF!,MATCH($Q830,#REF!,0)),"")</f>
        <v/>
      </c>
      <c r="X830" s="58" t="str">
        <f t="array" ref="X830">IFERROR(INDEX(#REF!,MATCH($Q830,#REF!,0)),"")</f>
        <v/>
      </c>
      <c r="Y830" s="58" t="str">
        <f t="array" ref="Y830">IFERROR(INDEX(#REF!,MATCH($Q830,#REF!,0)),"")</f>
        <v/>
      </c>
      <c r="Z830" s="58" t="str">
        <f t="array" ref="Z830">IFERROR(INDEX(#REF!,MATCH($Q830,#REF!,0)),"")</f>
        <v/>
      </c>
      <c r="AA830" s="58" t="e">
        <f t="shared" si="14"/>
        <v>#VALUE!</v>
      </c>
      <c r="AB830" s="56"/>
      <c r="AC830" s="56"/>
    </row>
    <row r="831" spans="1:29" ht="15.75" hidden="1" customHeight="1">
      <c r="A831" s="35"/>
      <c r="B831" s="35" t="s">
        <v>51</v>
      </c>
      <c r="C831" s="36" t="s">
        <v>1284</v>
      </c>
      <c r="D831" s="37" t="s">
        <v>53</v>
      </c>
      <c r="E831" s="37">
        <v>40</v>
      </c>
      <c r="F831" s="38">
        <f>40*35</f>
        <v>1400</v>
      </c>
      <c r="G831" s="39" t="s">
        <v>54</v>
      </c>
      <c r="H831" s="40">
        <v>46204</v>
      </c>
      <c r="I831" s="41" t="s">
        <v>55</v>
      </c>
      <c r="J831" s="41" t="s">
        <v>56</v>
      </c>
      <c r="K831" s="41" t="s">
        <v>164</v>
      </c>
      <c r="L831" s="41" t="s">
        <v>91</v>
      </c>
      <c r="M831" s="42" t="s">
        <v>2517</v>
      </c>
      <c r="N831" s="44" t="s">
        <v>884</v>
      </c>
      <c r="O831" s="44" t="s">
        <v>60</v>
      </c>
      <c r="P831" s="44"/>
      <c r="Q831" s="44"/>
      <c r="R831" s="45" t="s">
        <v>165</v>
      </c>
      <c r="S831" s="45" t="s">
        <v>505</v>
      </c>
      <c r="T831" s="44"/>
      <c r="U831" s="44"/>
      <c r="V831" s="45" t="str">
        <f t="array" ref="V831">IFERROR(INDEX(#REF!,MATCH($Q831,#REF!,0)),"")</f>
        <v/>
      </c>
      <c r="W831" s="45" t="str">
        <f t="array" ref="W831">IFERROR(INDEX(#REF!,MATCH($Q831,#REF!,0)),"")</f>
        <v/>
      </c>
      <c r="X831" s="46" t="str">
        <f t="array" ref="X831">IFERROR(INDEX(#REF!,MATCH($Q831,#REF!,0)),"")</f>
        <v/>
      </c>
      <c r="Y831" s="46" t="str">
        <f t="array" ref="Y831">IFERROR(INDEX(#REF!,MATCH($Q831,#REF!,0)),"")</f>
        <v/>
      </c>
      <c r="Z831" s="46" t="str">
        <f t="array" ref="Z831">IFERROR(INDEX(#REF!,MATCH($Q831,#REF!,0)),"")</f>
        <v/>
      </c>
      <c r="AA831" s="46" t="e">
        <f t="shared" si="14"/>
        <v>#VALUE!</v>
      </c>
      <c r="AB831" s="44"/>
      <c r="AC831" s="44"/>
    </row>
    <row r="832" spans="1:29" ht="15.75" hidden="1" customHeight="1">
      <c r="A832" s="47"/>
      <c r="B832" s="47" t="s">
        <v>848</v>
      </c>
      <c r="C832" s="60" t="s">
        <v>1158</v>
      </c>
      <c r="D832" s="49" t="s">
        <v>53</v>
      </c>
      <c r="E832" s="49">
        <v>10</v>
      </c>
      <c r="F832" s="50">
        <v>1400</v>
      </c>
      <c r="G832" s="51" t="s">
        <v>54</v>
      </c>
      <c r="H832" s="52">
        <v>46174</v>
      </c>
      <c r="I832" s="53" t="s">
        <v>55</v>
      </c>
      <c r="J832" s="53" t="s">
        <v>56</v>
      </c>
      <c r="K832" s="53" t="s">
        <v>164</v>
      </c>
      <c r="L832" s="53" t="s">
        <v>91</v>
      </c>
      <c r="M832" s="54" t="s">
        <v>73</v>
      </c>
      <c r="N832" s="56" t="s">
        <v>884</v>
      </c>
      <c r="O832" s="56" t="s">
        <v>60</v>
      </c>
      <c r="P832" s="56"/>
      <c r="Q832" s="56"/>
      <c r="R832" s="57"/>
      <c r="S832" s="57" t="s">
        <v>410</v>
      </c>
      <c r="T832" s="56"/>
      <c r="U832" s="56"/>
      <c r="V832" s="57" t="str">
        <f t="array" ref="V832">IFERROR(INDEX(#REF!,MATCH($Q832,#REF!,0)),"")</f>
        <v/>
      </c>
      <c r="W832" s="57" t="str">
        <f t="array" ref="W832">IFERROR(INDEX(#REF!,MATCH($Q832,#REF!,0)),"")</f>
        <v/>
      </c>
      <c r="X832" s="58" t="str">
        <f t="array" ref="X832">IFERROR(INDEX(#REF!,MATCH($Q832,#REF!,0)),"")</f>
        <v/>
      </c>
      <c r="Y832" s="58" t="str">
        <f t="array" ref="Y832">IFERROR(INDEX(#REF!,MATCH($Q832,#REF!,0)),"")</f>
        <v/>
      </c>
      <c r="Z832" s="58" t="str">
        <f t="array" ref="Z832">IFERROR(INDEX(#REF!,MATCH($Q832,#REF!,0)),"")</f>
        <v/>
      </c>
      <c r="AA832" s="58" t="e">
        <f t="shared" si="14"/>
        <v>#VALUE!</v>
      </c>
      <c r="AB832" s="56"/>
      <c r="AC832" s="56"/>
    </row>
    <row r="833" spans="1:29" ht="15.75" hidden="1" customHeight="1">
      <c r="A833" s="35" t="s">
        <v>2827</v>
      </c>
      <c r="B833" s="35" t="s">
        <v>242</v>
      </c>
      <c r="C833" s="36" t="s">
        <v>461</v>
      </c>
      <c r="D833" s="37" t="s">
        <v>53</v>
      </c>
      <c r="E833" s="37">
        <v>10</v>
      </c>
      <c r="F833" s="38">
        <v>1390</v>
      </c>
      <c r="G833" s="39" t="s">
        <v>54</v>
      </c>
      <c r="H833" s="40">
        <v>46174</v>
      </c>
      <c r="I833" s="41" t="s">
        <v>55</v>
      </c>
      <c r="J833" s="41" t="s">
        <v>56</v>
      </c>
      <c r="K833" s="41" t="s">
        <v>164</v>
      </c>
      <c r="L833" s="41" t="s">
        <v>58</v>
      </c>
      <c r="M833" s="42" t="s">
        <v>109</v>
      </c>
      <c r="N833" s="44" t="s">
        <v>21</v>
      </c>
      <c r="O833" s="44" t="s">
        <v>60</v>
      </c>
      <c r="P833" s="44"/>
      <c r="Q833" s="44"/>
      <c r="R833" s="45" t="s">
        <v>334</v>
      </c>
      <c r="S833" s="45" t="s">
        <v>288</v>
      </c>
      <c r="T833" s="44"/>
      <c r="U833" s="44"/>
      <c r="V833" s="45" t="str">
        <f t="array" ref="V833">IFERROR(INDEX(#REF!,MATCH($Q833,#REF!,0)),"")</f>
        <v/>
      </c>
      <c r="W833" s="45" t="str">
        <f t="array" ref="W833">IFERROR(INDEX(#REF!,MATCH($Q833,#REF!,0)),"")</f>
        <v/>
      </c>
      <c r="X833" s="46" t="str">
        <f t="array" ref="X833">IFERROR(INDEX(#REF!,MATCH($Q833,#REF!,0)),"")</f>
        <v/>
      </c>
      <c r="Y833" s="46" t="str">
        <f t="array" ref="Y833">IFERROR(INDEX(#REF!,MATCH($Q833,#REF!,0)),"")</f>
        <v/>
      </c>
      <c r="Z833" s="46" t="str">
        <f t="array" ref="Z833">IFERROR(INDEX(#REF!,MATCH($Q833,#REF!,0)),"")</f>
        <v/>
      </c>
      <c r="AA833" s="46" t="e">
        <f t="shared" si="14"/>
        <v>#VALUE!</v>
      </c>
      <c r="AB833" s="44"/>
      <c r="AC833" s="44"/>
    </row>
    <row r="834" spans="1:29" ht="15.75" customHeight="1">
      <c r="A834" s="47"/>
      <c r="B834" s="47" t="s">
        <v>2693</v>
      </c>
      <c r="C834" s="60"/>
      <c r="D834" s="49"/>
      <c r="E834" s="49"/>
      <c r="F834" s="50">
        <v>750</v>
      </c>
      <c r="G834" s="51"/>
      <c r="H834" s="52"/>
      <c r="I834" s="53"/>
      <c r="J834" s="53"/>
      <c r="K834" s="53"/>
      <c r="L834" s="53"/>
      <c r="M834" s="54"/>
      <c r="N834" s="56" t="s">
        <v>951</v>
      </c>
      <c r="O834" s="56"/>
      <c r="P834" s="56"/>
      <c r="Q834" s="56"/>
      <c r="R834" s="57"/>
      <c r="S834" s="57" t="s">
        <v>2177</v>
      </c>
      <c r="T834" s="56"/>
      <c r="U834" s="56"/>
      <c r="V834" s="57" t="str">
        <f t="array" ref="V834">IFERROR(INDEX(#REF!,MATCH($Q834,#REF!,0)),"")</f>
        <v/>
      </c>
      <c r="W834" s="57" t="str">
        <f t="array" ref="W834">IFERROR(INDEX(#REF!,MATCH($Q834,#REF!,0)),"")</f>
        <v/>
      </c>
      <c r="X834" s="58" t="str">
        <f t="array" ref="X834">IFERROR(INDEX(#REF!,MATCH($Q834,#REF!,0)),"")</f>
        <v/>
      </c>
      <c r="Y834" s="58" t="str">
        <f t="array" ref="Y834">IFERROR(INDEX(#REF!,MATCH($Q834,#REF!,0)),"")</f>
        <v/>
      </c>
      <c r="Z834" s="58" t="str">
        <f t="array" ref="Z834">IFERROR(INDEX(#REF!,MATCH($Q834,#REF!,0)),"")</f>
        <v/>
      </c>
      <c r="AA834" s="58" t="e">
        <f t="shared" si="14"/>
        <v>#VALUE!</v>
      </c>
      <c r="AB834" s="56"/>
      <c r="AC834" s="56"/>
    </row>
    <row r="835" spans="1:29" ht="15.75" customHeight="1">
      <c r="A835" s="35"/>
      <c r="B835" s="35" t="s">
        <v>2693</v>
      </c>
      <c r="C835" s="36"/>
      <c r="D835" s="37"/>
      <c r="E835" s="37"/>
      <c r="F835" s="38">
        <v>65820</v>
      </c>
      <c r="G835" s="39"/>
      <c r="H835" s="40"/>
      <c r="I835" s="41"/>
      <c r="J835" s="41"/>
      <c r="K835" s="41"/>
      <c r="L835" s="41"/>
      <c r="M835" s="42"/>
      <c r="N835" s="44" t="s">
        <v>951</v>
      </c>
      <c r="O835" s="44" t="s">
        <v>2767</v>
      </c>
      <c r="P835" s="44"/>
      <c r="Q835" s="44"/>
      <c r="R835" s="45"/>
      <c r="S835" s="45" t="s">
        <v>1327</v>
      </c>
      <c r="T835" s="44"/>
      <c r="U835" s="44"/>
      <c r="V835" s="45" t="str">
        <f t="array" ref="V835">IFERROR(INDEX(#REF!,MATCH($Q835,#REF!,0)),"")</f>
        <v/>
      </c>
      <c r="W835" s="45" t="str">
        <f t="array" ref="W835">IFERROR(INDEX(#REF!,MATCH($Q835,#REF!,0)),"")</f>
        <v/>
      </c>
      <c r="X835" s="46" t="str">
        <f t="array" ref="X835">IFERROR(INDEX(#REF!,MATCH($Q835,#REF!,0)),"")</f>
        <v/>
      </c>
      <c r="Y835" s="46" t="str">
        <f t="array" ref="Y835">IFERROR(INDEX(#REF!,MATCH($Q835,#REF!,0)),"")</f>
        <v/>
      </c>
      <c r="Z835" s="46" t="str">
        <f t="array" ref="Z835">IFERROR(INDEX(#REF!,MATCH($Q835,#REF!,0)),"")</f>
        <v/>
      </c>
      <c r="AA835" s="46" t="e">
        <f t="shared" si="14"/>
        <v>#VALUE!</v>
      </c>
      <c r="AB835" s="44"/>
      <c r="AC835" s="44"/>
    </row>
    <row r="836" spans="1:29" ht="15.75" hidden="1" customHeight="1">
      <c r="A836" s="47" t="s">
        <v>656</v>
      </c>
      <c r="B836" s="47" t="s">
        <v>1049</v>
      </c>
      <c r="C836" s="60" t="s">
        <v>2031</v>
      </c>
      <c r="D836" s="49" t="s">
        <v>53</v>
      </c>
      <c r="E836" s="49">
        <v>30</v>
      </c>
      <c r="F836" s="50">
        <v>1365</v>
      </c>
      <c r="G836" s="51" t="s">
        <v>54</v>
      </c>
      <c r="H836" s="52">
        <v>46174</v>
      </c>
      <c r="I836" s="53" t="s">
        <v>55</v>
      </c>
      <c r="J836" s="53" t="s">
        <v>56</v>
      </c>
      <c r="K836" s="53" t="s">
        <v>164</v>
      </c>
      <c r="L836" s="53" t="s">
        <v>58</v>
      </c>
      <c r="M836" s="54" t="s">
        <v>2498</v>
      </c>
      <c r="N836" s="56" t="s">
        <v>951</v>
      </c>
      <c r="O836" s="56" t="s">
        <v>60</v>
      </c>
      <c r="P836" s="56"/>
      <c r="Q836" s="56"/>
      <c r="R836" s="57" t="s">
        <v>158</v>
      </c>
      <c r="S836" s="57" t="s">
        <v>741</v>
      </c>
      <c r="T836" s="56"/>
      <c r="U836" s="56"/>
      <c r="V836" s="57" t="str">
        <f t="array" ref="V836">IFERROR(INDEX(#REF!,MATCH($Q836,#REF!,0)),"")</f>
        <v/>
      </c>
      <c r="W836" s="57" t="str">
        <f t="array" ref="W836">IFERROR(INDEX(#REF!,MATCH($Q836,#REF!,0)),"")</f>
        <v/>
      </c>
      <c r="X836" s="58" t="str">
        <f t="array" ref="X836">IFERROR(INDEX(#REF!,MATCH($Q836,#REF!,0)),"")</f>
        <v/>
      </c>
      <c r="Y836" s="58" t="str">
        <f t="array" ref="Y836">IFERROR(INDEX(#REF!,MATCH($Q836,#REF!,0)),"")</f>
        <v/>
      </c>
      <c r="Z836" s="58" t="str">
        <f t="array" ref="Z836">IFERROR(INDEX(#REF!,MATCH($Q836,#REF!,0)),"")</f>
        <v/>
      </c>
      <c r="AA836" s="58" t="e">
        <f t="shared" si="14"/>
        <v>#VALUE!</v>
      </c>
      <c r="AB836" s="56"/>
      <c r="AC836" s="56"/>
    </row>
    <row r="837" spans="1:29" ht="15.75" hidden="1" customHeight="1">
      <c r="A837" s="35" t="s">
        <v>557</v>
      </c>
      <c r="B837" s="35" t="s">
        <v>1049</v>
      </c>
      <c r="C837" s="36" t="s">
        <v>2033</v>
      </c>
      <c r="D837" s="37" t="s">
        <v>53</v>
      </c>
      <c r="E837" s="37">
        <v>100</v>
      </c>
      <c r="F837" s="38">
        <v>1354</v>
      </c>
      <c r="G837" s="39" t="s">
        <v>54</v>
      </c>
      <c r="H837" s="40">
        <v>46174</v>
      </c>
      <c r="I837" s="41" t="s">
        <v>55</v>
      </c>
      <c r="J837" s="41" t="s">
        <v>56</v>
      </c>
      <c r="K837" s="41" t="s">
        <v>164</v>
      </c>
      <c r="L837" s="41" t="s">
        <v>58</v>
      </c>
      <c r="M837" s="42" t="s">
        <v>2486</v>
      </c>
      <c r="N837" s="44" t="s">
        <v>951</v>
      </c>
      <c r="O837" s="44" t="s">
        <v>60</v>
      </c>
      <c r="P837" s="44"/>
      <c r="Q837" s="44"/>
      <c r="R837" s="45" t="s">
        <v>1400</v>
      </c>
      <c r="S837" s="45" t="s">
        <v>1401</v>
      </c>
      <c r="T837" s="44"/>
      <c r="U837" s="44"/>
      <c r="V837" s="45" t="str">
        <f t="array" ref="V837">IFERROR(INDEX(#REF!,MATCH($Q837,#REF!,0)),"")</f>
        <v/>
      </c>
      <c r="W837" s="45" t="str">
        <f t="array" ref="W837">IFERROR(INDEX(#REF!,MATCH($Q837,#REF!,0)),"")</f>
        <v/>
      </c>
      <c r="X837" s="46" t="str">
        <f t="array" ref="X837">IFERROR(INDEX(#REF!,MATCH($Q837,#REF!,0)),"")</f>
        <v/>
      </c>
      <c r="Y837" s="46" t="str">
        <f t="array" ref="Y837">IFERROR(INDEX(#REF!,MATCH($Q837,#REF!,0)),"")</f>
        <v/>
      </c>
      <c r="Z837" s="46" t="str">
        <f t="array" ref="Z837">IFERROR(INDEX(#REF!,MATCH($Q837,#REF!,0)),"")</f>
        <v/>
      </c>
      <c r="AA837" s="46" t="e">
        <f t="shared" si="14"/>
        <v>#VALUE!</v>
      </c>
      <c r="AB837" s="44"/>
      <c r="AC837" s="44"/>
    </row>
    <row r="838" spans="1:29" ht="15.75" hidden="1" customHeight="1">
      <c r="A838" s="47" t="s">
        <v>2828</v>
      </c>
      <c r="B838" s="47" t="s">
        <v>156</v>
      </c>
      <c r="C838" s="60" t="s">
        <v>484</v>
      </c>
      <c r="D838" s="49" t="s">
        <v>53</v>
      </c>
      <c r="E838" s="49">
        <v>3</v>
      </c>
      <c r="F838" s="50">
        <v>1333.32</v>
      </c>
      <c r="G838" s="51" t="s">
        <v>54</v>
      </c>
      <c r="H838" s="52">
        <v>46174</v>
      </c>
      <c r="I838" s="53" t="s">
        <v>55</v>
      </c>
      <c r="J838" s="53" t="s">
        <v>56</v>
      </c>
      <c r="K838" s="53" t="s">
        <v>164</v>
      </c>
      <c r="L838" s="53" t="s">
        <v>58</v>
      </c>
      <c r="M838" s="54" t="s">
        <v>2486</v>
      </c>
      <c r="N838" s="56" t="s">
        <v>21</v>
      </c>
      <c r="O838" s="56" t="s">
        <v>60</v>
      </c>
      <c r="P838" s="56"/>
      <c r="Q838" s="56"/>
      <c r="R838" s="57" t="str">
        <f t="array" ref="R838">IFERROR(INDEX('BANCO DE DADOS'!$C$3:$C1631,MATCH(C838,'BANCO DE DADOS'!$B$3:$B1631,0),0),"")</f>
        <v>FISIOTERAPIA</v>
      </c>
      <c r="S838" s="57" t="s">
        <v>485</v>
      </c>
      <c r="T838" s="56"/>
      <c r="U838" s="56"/>
      <c r="V838" s="57" t="str">
        <f t="array" ref="V838">IFERROR(INDEX(#REF!,MATCH($Q838,#REF!,0)),"")</f>
        <v/>
      </c>
      <c r="W838" s="57" t="str">
        <f t="array" ref="W838">IFERROR(INDEX(#REF!,MATCH($Q838,#REF!,0)),"")</f>
        <v/>
      </c>
      <c r="X838" s="58" t="str">
        <f t="array" ref="X838">IFERROR(INDEX(#REF!,MATCH($Q838,#REF!,0)),"")</f>
        <v/>
      </c>
      <c r="Y838" s="58" t="str">
        <f t="array" ref="Y838">IFERROR(INDEX(#REF!,MATCH($Q838,#REF!,0)),"")</f>
        <v/>
      </c>
      <c r="Z838" s="58" t="str">
        <f t="array" ref="Z838">IFERROR(INDEX(#REF!,MATCH($Q838,#REF!,0)),"")</f>
        <v/>
      </c>
      <c r="AA838" s="58" t="e">
        <f t="shared" si="14"/>
        <v>#VALUE!</v>
      </c>
      <c r="AB838" s="56"/>
      <c r="AC838" s="56"/>
    </row>
    <row r="839" spans="1:29" ht="15.75" hidden="1" customHeight="1">
      <c r="A839" s="35" t="s">
        <v>610</v>
      </c>
      <c r="B839" s="35" t="s">
        <v>1049</v>
      </c>
      <c r="C839" s="36" t="s">
        <v>2035</v>
      </c>
      <c r="D839" s="37" t="s">
        <v>53</v>
      </c>
      <c r="E839" s="37">
        <v>100</v>
      </c>
      <c r="F839" s="38">
        <v>1290</v>
      </c>
      <c r="G839" s="39" t="s">
        <v>54</v>
      </c>
      <c r="H839" s="40">
        <v>46174</v>
      </c>
      <c r="I839" s="41" t="s">
        <v>55</v>
      </c>
      <c r="J839" s="41" t="s">
        <v>56</v>
      </c>
      <c r="K839" s="41" t="s">
        <v>164</v>
      </c>
      <c r="L839" s="41" t="s">
        <v>58</v>
      </c>
      <c r="M839" s="42" t="s">
        <v>148</v>
      </c>
      <c r="N839" s="44" t="s">
        <v>951</v>
      </c>
      <c r="O839" s="44" t="s">
        <v>60</v>
      </c>
      <c r="P839" s="44"/>
      <c r="Q839" s="44"/>
      <c r="R839" s="45" t="s">
        <v>1935</v>
      </c>
      <c r="S839" s="45" t="s">
        <v>1936</v>
      </c>
      <c r="T839" s="44"/>
      <c r="U839" s="44"/>
      <c r="V839" s="45" t="str">
        <f t="array" ref="V839">IFERROR(INDEX(#REF!,MATCH($Q839,#REF!,0)),"")</f>
        <v/>
      </c>
      <c r="W839" s="45" t="str">
        <f t="array" ref="W839">IFERROR(INDEX(#REF!,MATCH($Q839,#REF!,0)),"")</f>
        <v/>
      </c>
      <c r="X839" s="46" t="str">
        <f t="array" ref="X839">IFERROR(INDEX(#REF!,MATCH($Q839,#REF!,0)),"")</f>
        <v/>
      </c>
      <c r="Y839" s="46" t="str">
        <f t="array" ref="Y839">IFERROR(INDEX(#REF!,MATCH($Q839,#REF!,0)),"")</f>
        <v/>
      </c>
      <c r="Z839" s="46" t="str">
        <f t="array" ref="Z839">IFERROR(INDEX(#REF!,MATCH($Q839,#REF!,0)),"")</f>
        <v/>
      </c>
      <c r="AA839" s="46" t="e">
        <f t="shared" si="14"/>
        <v>#VALUE!</v>
      </c>
      <c r="AB839" s="44"/>
      <c r="AC839" s="44"/>
    </row>
    <row r="840" spans="1:29" ht="15.75" hidden="1" customHeight="1">
      <c r="A840" s="47" t="s">
        <v>584</v>
      </c>
      <c r="B840" s="47" t="s">
        <v>1049</v>
      </c>
      <c r="C840" s="60" t="s">
        <v>2037</v>
      </c>
      <c r="D840" s="49" t="s">
        <v>53</v>
      </c>
      <c r="E840" s="49">
        <v>50</v>
      </c>
      <c r="F840" s="50">
        <v>1250</v>
      </c>
      <c r="G840" s="51" t="s">
        <v>54</v>
      </c>
      <c r="H840" s="52">
        <v>46174</v>
      </c>
      <c r="I840" s="53" t="s">
        <v>55</v>
      </c>
      <c r="J840" s="53" t="s">
        <v>56</v>
      </c>
      <c r="K840" s="53" t="s">
        <v>164</v>
      </c>
      <c r="L840" s="53" t="s">
        <v>58</v>
      </c>
      <c r="M840" s="54" t="s">
        <v>109</v>
      </c>
      <c r="N840" s="56" t="s">
        <v>951</v>
      </c>
      <c r="O840" s="56" t="s">
        <v>60</v>
      </c>
      <c r="P840" s="56"/>
      <c r="Q840" s="56"/>
      <c r="R840" s="57" t="s">
        <v>1400</v>
      </c>
      <c r="S840" s="57" t="s">
        <v>1401</v>
      </c>
      <c r="T840" s="56"/>
      <c r="U840" s="56"/>
      <c r="V840" s="57" t="str">
        <f t="array" ref="V840">IFERROR(INDEX(#REF!,MATCH($Q840,#REF!,0)),"")</f>
        <v/>
      </c>
      <c r="W840" s="57" t="str">
        <f t="array" ref="W840">IFERROR(INDEX(#REF!,MATCH($Q840,#REF!,0)),"")</f>
        <v/>
      </c>
      <c r="X840" s="58" t="str">
        <f t="array" ref="X840">IFERROR(INDEX(#REF!,MATCH($Q840,#REF!,0)),"")</f>
        <v/>
      </c>
      <c r="Y840" s="58" t="str">
        <f t="array" ref="Y840">IFERROR(INDEX(#REF!,MATCH($Q840,#REF!,0)),"")</f>
        <v/>
      </c>
      <c r="Z840" s="58" t="str">
        <f t="array" ref="Z840">IFERROR(INDEX(#REF!,MATCH($Q840,#REF!,0)),"")</f>
        <v/>
      </c>
      <c r="AA840" s="58" t="e">
        <f t="shared" si="14"/>
        <v>#VALUE!</v>
      </c>
      <c r="AB840" s="56"/>
      <c r="AC840" s="56"/>
    </row>
    <row r="841" spans="1:29" ht="15.75" hidden="1" customHeight="1">
      <c r="A841" s="35"/>
      <c r="B841" s="35" t="s">
        <v>51</v>
      </c>
      <c r="C841" s="36" t="s">
        <v>1287</v>
      </c>
      <c r="D841" s="37" t="s">
        <v>53</v>
      </c>
      <c r="E841" s="37">
        <v>2</v>
      </c>
      <c r="F841" s="38">
        <v>1224</v>
      </c>
      <c r="G841" s="39" t="s">
        <v>54</v>
      </c>
      <c r="H841" s="40">
        <v>46174</v>
      </c>
      <c r="I841" s="41" t="s">
        <v>55</v>
      </c>
      <c r="J841" s="41" t="s">
        <v>56</v>
      </c>
      <c r="K841" s="41" t="s">
        <v>164</v>
      </c>
      <c r="L841" s="41" t="s">
        <v>91</v>
      </c>
      <c r="M841" s="42" t="s">
        <v>148</v>
      </c>
      <c r="N841" s="44" t="s">
        <v>884</v>
      </c>
      <c r="O841" s="44" t="s">
        <v>60</v>
      </c>
      <c r="P841" s="44"/>
      <c r="Q841" s="44"/>
      <c r="R841" s="45"/>
      <c r="S841" s="45" t="s">
        <v>1288</v>
      </c>
      <c r="T841" s="44"/>
      <c r="U841" s="44"/>
      <c r="V841" s="45" t="str">
        <f t="array" ref="V841">IFERROR(INDEX(#REF!,MATCH($Q841,#REF!,0)),"")</f>
        <v/>
      </c>
      <c r="W841" s="45" t="str">
        <f t="array" ref="W841">IFERROR(INDEX(#REF!,MATCH($Q841,#REF!,0)),"")</f>
        <v/>
      </c>
      <c r="X841" s="46" t="str">
        <f t="array" ref="X841">IFERROR(INDEX(#REF!,MATCH($Q841,#REF!,0)),"")</f>
        <v/>
      </c>
      <c r="Y841" s="46" t="str">
        <f t="array" ref="Y841">IFERROR(INDEX(#REF!,MATCH($Q841,#REF!,0)),"")</f>
        <v/>
      </c>
      <c r="Z841" s="46" t="str">
        <f t="array" ref="Z841">IFERROR(INDEX(#REF!,MATCH($Q841,#REF!,0)),"")</f>
        <v/>
      </c>
      <c r="AA841" s="46" t="e">
        <f t="shared" si="14"/>
        <v>#VALUE!</v>
      </c>
      <c r="AB841" s="44"/>
      <c r="AC841" s="44"/>
    </row>
    <row r="842" spans="1:29" ht="15.75" customHeight="1">
      <c r="A842" s="47"/>
      <c r="B842" s="47" t="s">
        <v>2693</v>
      </c>
      <c r="C842" s="60"/>
      <c r="D842" s="49"/>
      <c r="E842" s="49"/>
      <c r="F842" s="50">
        <v>113600</v>
      </c>
      <c r="G842" s="51"/>
      <c r="H842" s="52"/>
      <c r="I842" s="53"/>
      <c r="J842" s="53"/>
      <c r="K842" s="53"/>
      <c r="L842" s="53"/>
      <c r="M842" s="54"/>
      <c r="N842" s="56" t="s">
        <v>951</v>
      </c>
      <c r="O842" s="56" t="s">
        <v>2767</v>
      </c>
      <c r="P842" s="56"/>
      <c r="Q842" s="56"/>
      <c r="R842" s="57"/>
      <c r="S842" s="57" t="s">
        <v>1763</v>
      </c>
      <c r="T842" s="56"/>
      <c r="U842" s="56"/>
      <c r="V842" s="57" t="str">
        <f t="array" ref="V842">IFERROR(INDEX(#REF!,MATCH($Q842,#REF!,0)),"")</f>
        <v/>
      </c>
      <c r="W842" s="57" t="str">
        <f t="array" ref="W842">IFERROR(INDEX(#REF!,MATCH($Q842,#REF!,0)),"")</f>
        <v/>
      </c>
      <c r="X842" s="58" t="str">
        <f t="array" ref="X842">IFERROR(INDEX(#REF!,MATCH($Q842,#REF!,0)),"")</f>
        <v/>
      </c>
      <c r="Y842" s="58" t="str">
        <f t="array" ref="Y842">IFERROR(INDEX(#REF!,MATCH($Q842,#REF!,0)),"")</f>
        <v/>
      </c>
      <c r="Z842" s="58" t="str">
        <f t="array" ref="Z842">IFERROR(INDEX(#REF!,MATCH($Q842,#REF!,0)),"")</f>
        <v/>
      </c>
      <c r="AA842" s="58" t="e">
        <f t="shared" si="14"/>
        <v>#VALUE!</v>
      </c>
      <c r="AB842" s="56"/>
      <c r="AC842" s="56"/>
    </row>
    <row r="843" spans="1:29" ht="15.75" hidden="1" customHeight="1">
      <c r="A843" s="35" t="s">
        <v>597</v>
      </c>
      <c r="B843" s="35" t="s">
        <v>1049</v>
      </c>
      <c r="C843" s="36" t="s">
        <v>2039</v>
      </c>
      <c r="D843" s="37" t="s">
        <v>53</v>
      </c>
      <c r="E843" s="37">
        <v>50</v>
      </c>
      <c r="F843" s="38">
        <v>1211</v>
      </c>
      <c r="G843" s="39" t="s">
        <v>54</v>
      </c>
      <c r="H843" s="40">
        <v>46174</v>
      </c>
      <c r="I843" s="41" t="s">
        <v>55</v>
      </c>
      <c r="J843" s="41" t="s">
        <v>56</v>
      </c>
      <c r="K843" s="41" t="s">
        <v>164</v>
      </c>
      <c r="L843" s="41" t="s">
        <v>58</v>
      </c>
      <c r="M843" s="42" t="s">
        <v>148</v>
      </c>
      <c r="N843" s="44" t="s">
        <v>951</v>
      </c>
      <c r="O843" s="44" t="s">
        <v>60</v>
      </c>
      <c r="P843" s="44"/>
      <c r="Q843" s="44"/>
      <c r="R843" s="45" t="s">
        <v>1400</v>
      </c>
      <c r="S843" s="45" t="s">
        <v>1401</v>
      </c>
      <c r="T843" s="44"/>
      <c r="U843" s="44"/>
      <c r="V843" s="45" t="str">
        <f t="array" ref="V843">IFERROR(INDEX(#REF!,MATCH($Q843,#REF!,0)),"")</f>
        <v/>
      </c>
      <c r="W843" s="45" t="str">
        <f t="array" ref="W843">IFERROR(INDEX(#REF!,MATCH($Q843,#REF!,0)),"")</f>
        <v/>
      </c>
      <c r="X843" s="46" t="str">
        <f t="array" ref="X843">IFERROR(INDEX(#REF!,MATCH($Q843,#REF!,0)),"")</f>
        <v/>
      </c>
      <c r="Y843" s="46" t="str">
        <f t="array" ref="Y843">IFERROR(INDEX(#REF!,MATCH($Q843,#REF!,0)),"")</f>
        <v/>
      </c>
      <c r="Z843" s="46" t="str">
        <f t="array" ref="Z843">IFERROR(INDEX(#REF!,MATCH($Q843,#REF!,0)),"")</f>
        <v/>
      </c>
      <c r="AA843" s="46" t="e">
        <f t="shared" si="14"/>
        <v>#VALUE!</v>
      </c>
      <c r="AB843" s="44"/>
      <c r="AC843" s="44"/>
    </row>
    <row r="844" spans="1:29" ht="15.75" hidden="1" customHeight="1">
      <c r="A844" s="47" t="s">
        <v>194</v>
      </c>
      <c r="B844" s="47" t="s">
        <v>245</v>
      </c>
      <c r="C844" s="60" t="s">
        <v>487</v>
      </c>
      <c r="D844" s="49" t="s">
        <v>53</v>
      </c>
      <c r="E844" s="49">
        <v>2</v>
      </c>
      <c r="F844" s="50">
        <v>1200</v>
      </c>
      <c r="G844" s="51" t="s">
        <v>54</v>
      </c>
      <c r="H844" s="52">
        <v>46174</v>
      </c>
      <c r="I844" s="53" t="s">
        <v>55</v>
      </c>
      <c r="J844" s="53" t="s">
        <v>56</v>
      </c>
      <c r="K844" s="53" t="s">
        <v>164</v>
      </c>
      <c r="L844" s="53" t="s">
        <v>58</v>
      </c>
      <c r="M844" s="54" t="s">
        <v>2498</v>
      </c>
      <c r="N844" s="56" t="s">
        <v>21</v>
      </c>
      <c r="O844" s="56" t="s">
        <v>60</v>
      </c>
      <c r="P844" s="56"/>
      <c r="Q844" s="56"/>
      <c r="R844" s="57"/>
      <c r="S844" s="57" t="s">
        <v>488</v>
      </c>
      <c r="T844" s="56"/>
      <c r="U844" s="56"/>
      <c r="V844" s="57" t="str">
        <f t="array" ref="V844">IFERROR(INDEX(#REF!,MATCH($Q844,#REF!,0)),"")</f>
        <v/>
      </c>
      <c r="W844" s="57" t="str">
        <f t="array" ref="W844">IFERROR(INDEX(#REF!,MATCH($Q844,#REF!,0)),"")</f>
        <v/>
      </c>
      <c r="X844" s="58" t="str">
        <f t="array" ref="X844">IFERROR(INDEX(#REF!,MATCH($Q844,#REF!,0)),"")</f>
        <v/>
      </c>
      <c r="Y844" s="58" t="str">
        <f t="array" ref="Y844">IFERROR(INDEX(#REF!,MATCH($Q844,#REF!,0)),"")</f>
        <v/>
      </c>
      <c r="Z844" s="58" t="str">
        <f t="array" ref="Z844">IFERROR(INDEX(#REF!,MATCH($Q844,#REF!,0)),"")</f>
        <v/>
      </c>
      <c r="AA844" s="58" t="e">
        <f t="shared" si="14"/>
        <v>#VALUE!</v>
      </c>
      <c r="AB844" s="56"/>
      <c r="AC844" s="56"/>
    </row>
    <row r="845" spans="1:29" ht="15.75" hidden="1" customHeight="1">
      <c r="A845" s="35" t="s">
        <v>197</v>
      </c>
      <c r="B845" s="35" t="s">
        <v>317</v>
      </c>
      <c r="C845" s="36" t="s">
        <v>487</v>
      </c>
      <c r="D845" s="37" t="s">
        <v>53</v>
      </c>
      <c r="E845" s="37">
        <v>2</v>
      </c>
      <c r="F845" s="38">
        <v>1200</v>
      </c>
      <c r="G845" s="39" t="s">
        <v>54</v>
      </c>
      <c r="H845" s="40">
        <v>46174</v>
      </c>
      <c r="I845" s="41" t="s">
        <v>55</v>
      </c>
      <c r="J845" s="41" t="s">
        <v>56</v>
      </c>
      <c r="K845" s="41" t="s">
        <v>164</v>
      </c>
      <c r="L845" s="41" t="s">
        <v>58</v>
      </c>
      <c r="M845" s="42" t="s">
        <v>2498</v>
      </c>
      <c r="N845" s="44" t="s">
        <v>21</v>
      </c>
      <c r="O845" s="44" t="s">
        <v>60</v>
      </c>
      <c r="P845" s="44"/>
      <c r="Q845" s="44"/>
      <c r="R845" s="45"/>
      <c r="S845" s="45" t="s">
        <v>488</v>
      </c>
      <c r="T845" s="44"/>
      <c r="U845" s="44"/>
      <c r="V845" s="45" t="str">
        <f t="array" ref="V845">IFERROR(INDEX(#REF!,MATCH($Q845,#REF!,0)),"")</f>
        <v/>
      </c>
      <c r="W845" s="45" t="str">
        <f t="array" ref="W845">IFERROR(INDEX(#REF!,MATCH($Q845,#REF!,0)),"")</f>
        <v/>
      </c>
      <c r="X845" s="46" t="str">
        <f t="array" ref="X845">IFERROR(INDEX(#REF!,MATCH($Q845,#REF!,0)),"")</f>
        <v/>
      </c>
      <c r="Y845" s="46" t="str">
        <f t="array" ref="Y845">IFERROR(INDEX(#REF!,MATCH($Q845,#REF!,0)),"")</f>
        <v/>
      </c>
      <c r="Z845" s="46" t="str">
        <f t="array" ref="Z845">IFERROR(INDEX(#REF!,MATCH($Q845,#REF!,0)),"")</f>
        <v/>
      </c>
      <c r="AA845" s="46" t="e">
        <f t="shared" si="14"/>
        <v>#VALUE!</v>
      </c>
      <c r="AB845" s="44"/>
      <c r="AC845" s="44"/>
    </row>
    <row r="846" spans="1:29" ht="15.75" customHeight="1">
      <c r="A846" s="47"/>
      <c r="B846" s="47" t="s">
        <v>2693</v>
      </c>
      <c r="C846" s="60"/>
      <c r="D846" s="49"/>
      <c r="E846" s="49"/>
      <c r="F846" s="50">
        <v>42875</v>
      </c>
      <c r="G846" s="51"/>
      <c r="H846" s="52"/>
      <c r="I846" s="53"/>
      <c r="J846" s="53"/>
      <c r="K846" s="53"/>
      <c r="L846" s="53"/>
      <c r="M846" s="54"/>
      <c r="N846" s="56" t="s">
        <v>21</v>
      </c>
      <c r="O846" s="56"/>
      <c r="P846" s="56"/>
      <c r="Q846" s="56"/>
      <c r="R846" s="57"/>
      <c r="S846" s="57" t="s">
        <v>217</v>
      </c>
      <c r="T846" s="56"/>
      <c r="U846" s="56"/>
      <c r="V846" s="57" t="str">
        <f t="array" ref="V846">IFERROR(INDEX(#REF!,MATCH($Q846,#REF!,0)),"")</f>
        <v/>
      </c>
      <c r="W846" s="57" t="str">
        <f t="array" ref="W846">IFERROR(INDEX(#REF!,MATCH($Q846,#REF!,0)),"")</f>
        <v/>
      </c>
      <c r="X846" s="58" t="str">
        <f t="array" ref="X846">IFERROR(INDEX(#REF!,MATCH($Q846,#REF!,0)),"")</f>
        <v/>
      </c>
      <c r="Y846" s="58" t="str">
        <f t="array" ref="Y846">IFERROR(INDEX(#REF!,MATCH($Q846,#REF!,0)),"")</f>
        <v/>
      </c>
      <c r="Z846" s="58" t="str">
        <f t="array" ref="Z846">IFERROR(INDEX(#REF!,MATCH($Q846,#REF!,0)),"")</f>
        <v/>
      </c>
      <c r="AA846" s="58" t="e">
        <f t="shared" si="14"/>
        <v>#VALUE!</v>
      </c>
      <c r="AB846" s="56"/>
      <c r="AC846" s="56"/>
    </row>
    <row r="847" spans="1:29" ht="15.75" customHeight="1">
      <c r="A847" s="35"/>
      <c r="B847" s="35" t="s">
        <v>2693</v>
      </c>
      <c r="C847" s="36"/>
      <c r="D847" s="37"/>
      <c r="E847" s="37"/>
      <c r="F847" s="38">
        <v>447000</v>
      </c>
      <c r="G847" s="39"/>
      <c r="H847" s="40"/>
      <c r="I847" s="41"/>
      <c r="J847" s="41"/>
      <c r="K847" s="41"/>
      <c r="L847" s="41"/>
      <c r="M847" s="42"/>
      <c r="N847" s="44" t="s">
        <v>951</v>
      </c>
      <c r="O847" s="44" t="s">
        <v>2767</v>
      </c>
      <c r="P847" s="44"/>
      <c r="Q847" s="44"/>
      <c r="R847" s="45"/>
      <c r="S847" s="45" t="s">
        <v>2487</v>
      </c>
      <c r="T847" s="44"/>
      <c r="U847" s="44"/>
      <c r="V847" s="45" t="str">
        <f t="array" ref="V847">IFERROR(INDEX(#REF!,MATCH($Q847,#REF!,0)),"")</f>
        <v/>
      </c>
      <c r="W847" s="45" t="str">
        <f t="array" ref="W847">IFERROR(INDEX(#REF!,MATCH($Q847,#REF!,0)),"")</f>
        <v/>
      </c>
      <c r="X847" s="46" t="str">
        <f t="array" ref="X847">IFERROR(INDEX(#REF!,MATCH($Q847,#REF!,0)),"")</f>
        <v/>
      </c>
      <c r="Y847" s="46" t="str">
        <f t="array" ref="Y847">IFERROR(INDEX(#REF!,MATCH($Q847,#REF!,0)),"")</f>
        <v/>
      </c>
      <c r="Z847" s="46" t="str">
        <f t="array" ref="Z847">IFERROR(INDEX(#REF!,MATCH($Q847,#REF!,0)),"")</f>
        <v/>
      </c>
      <c r="AA847" s="46" t="e">
        <f t="shared" si="14"/>
        <v>#VALUE!</v>
      </c>
      <c r="AB847" s="44"/>
      <c r="AC847" s="44"/>
    </row>
    <row r="848" spans="1:29" ht="15.75" hidden="1" customHeight="1">
      <c r="A848" s="47" t="s">
        <v>264</v>
      </c>
      <c r="B848" s="47" t="s">
        <v>172</v>
      </c>
      <c r="C848" s="60" t="s">
        <v>491</v>
      </c>
      <c r="D848" s="49" t="s">
        <v>53</v>
      </c>
      <c r="E848" s="49">
        <v>4</v>
      </c>
      <c r="F848" s="50">
        <v>1200</v>
      </c>
      <c r="G848" s="51" t="s">
        <v>54</v>
      </c>
      <c r="H848" s="52">
        <v>46174</v>
      </c>
      <c r="I848" s="53" t="s">
        <v>55</v>
      </c>
      <c r="J848" s="53" t="s">
        <v>56</v>
      </c>
      <c r="K848" s="53" t="s">
        <v>164</v>
      </c>
      <c r="L848" s="53" t="s">
        <v>58</v>
      </c>
      <c r="M848" s="54" t="s">
        <v>2534</v>
      </c>
      <c r="N848" s="56" t="s">
        <v>21</v>
      </c>
      <c r="O848" s="56" t="s">
        <v>60</v>
      </c>
      <c r="P848" s="56"/>
      <c r="Q848" s="56"/>
      <c r="R848" s="57"/>
      <c r="S848" s="57" t="s">
        <v>492</v>
      </c>
      <c r="T848" s="56"/>
      <c r="U848" s="56"/>
      <c r="V848" s="57" t="str">
        <f t="array" ref="V848">IFERROR(INDEX(#REF!,MATCH($Q848,#REF!,0)),"")</f>
        <v/>
      </c>
      <c r="W848" s="57" t="str">
        <f t="array" ref="W848">IFERROR(INDEX(#REF!,MATCH($Q848,#REF!,0)),"")</f>
        <v/>
      </c>
      <c r="X848" s="58" t="str">
        <f t="array" ref="X848">IFERROR(INDEX(#REF!,MATCH($Q848,#REF!,0)),"")</f>
        <v/>
      </c>
      <c r="Y848" s="58" t="str">
        <f t="array" ref="Y848">IFERROR(INDEX(#REF!,MATCH($Q848,#REF!,0)),"")</f>
        <v/>
      </c>
      <c r="Z848" s="58" t="str">
        <f t="array" ref="Z848">IFERROR(INDEX(#REF!,MATCH($Q848,#REF!,0)),"")</f>
        <v/>
      </c>
      <c r="AA848" s="58" t="e">
        <f t="shared" si="14"/>
        <v>#VALUE!</v>
      </c>
      <c r="AB848" s="56"/>
      <c r="AC848" s="56"/>
    </row>
    <row r="849" spans="1:29" ht="15.75" customHeight="1">
      <c r="A849" s="35"/>
      <c r="B849" s="35" t="s">
        <v>2693</v>
      </c>
      <c r="C849" s="36"/>
      <c r="D849" s="37"/>
      <c r="E849" s="37"/>
      <c r="F849" s="38">
        <v>26000</v>
      </c>
      <c r="G849" s="39"/>
      <c r="H849" s="40"/>
      <c r="I849" s="41"/>
      <c r="J849" s="41"/>
      <c r="K849" s="41"/>
      <c r="L849" s="41"/>
      <c r="M849" s="42"/>
      <c r="N849" s="44" t="s">
        <v>951</v>
      </c>
      <c r="O849" s="44" t="s">
        <v>2767</v>
      </c>
      <c r="P849" s="44"/>
      <c r="Q849" s="44"/>
      <c r="R849" s="45"/>
      <c r="S849" s="45" t="s">
        <v>1614</v>
      </c>
      <c r="T849" s="44"/>
      <c r="U849" s="44"/>
      <c r="V849" s="45" t="str">
        <f t="array" ref="V849">IFERROR(INDEX(#REF!,MATCH($Q849,#REF!,0)),"")</f>
        <v/>
      </c>
      <c r="W849" s="45" t="str">
        <f t="array" ref="W849">IFERROR(INDEX(#REF!,MATCH($Q849,#REF!,0)),"")</f>
        <v/>
      </c>
      <c r="X849" s="46" t="str">
        <f t="array" ref="X849">IFERROR(INDEX(#REF!,MATCH($Q849,#REF!,0)),"")</f>
        <v/>
      </c>
      <c r="Y849" s="46" t="str">
        <f t="array" ref="Y849">IFERROR(INDEX(#REF!,MATCH($Q849,#REF!,0)),"")</f>
        <v/>
      </c>
      <c r="Z849" s="46" t="str">
        <f t="array" ref="Z849">IFERROR(INDEX(#REF!,MATCH($Q849,#REF!,0)),"")</f>
        <v/>
      </c>
      <c r="AA849" s="46" t="e">
        <f t="shared" si="14"/>
        <v>#VALUE!</v>
      </c>
      <c r="AB849" s="44"/>
      <c r="AC849" s="44"/>
    </row>
    <row r="850" spans="1:29" ht="15.75" hidden="1" customHeight="1">
      <c r="A850" s="47" t="s">
        <v>1571</v>
      </c>
      <c r="B850" s="47" t="s">
        <v>172</v>
      </c>
      <c r="C850" s="60" t="s">
        <v>588</v>
      </c>
      <c r="D850" s="49" t="s">
        <v>163</v>
      </c>
      <c r="E850" s="49">
        <v>20</v>
      </c>
      <c r="F850" s="50">
        <v>1200</v>
      </c>
      <c r="G850" s="51" t="s">
        <v>54</v>
      </c>
      <c r="H850" s="52">
        <v>46174</v>
      </c>
      <c r="I850" s="53" t="s">
        <v>55</v>
      </c>
      <c r="J850" s="53" t="s">
        <v>56</v>
      </c>
      <c r="K850" s="53" t="s">
        <v>164</v>
      </c>
      <c r="L850" s="53" t="s">
        <v>58</v>
      </c>
      <c r="M850" s="54" t="s">
        <v>73</v>
      </c>
      <c r="N850" s="56" t="s">
        <v>951</v>
      </c>
      <c r="O850" s="56" t="s">
        <v>60</v>
      </c>
      <c r="P850" s="56"/>
      <c r="Q850" s="56"/>
      <c r="R850" s="57" t="s">
        <v>308</v>
      </c>
      <c r="S850" s="57" t="s">
        <v>309</v>
      </c>
      <c r="T850" s="56"/>
      <c r="U850" s="56"/>
      <c r="V850" s="57" t="str">
        <f t="array" ref="V850">IFERROR(INDEX(#REF!,MATCH($Q850,#REF!,0)),"")</f>
        <v/>
      </c>
      <c r="W850" s="57" t="str">
        <f t="array" ref="W850">IFERROR(INDEX(#REF!,MATCH($Q850,#REF!,0)),"")</f>
        <v/>
      </c>
      <c r="X850" s="58" t="str">
        <f t="array" ref="X850">IFERROR(INDEX(#REF!,MATCH($Q850,#REF!,0)),"")</f>
        <v/>
      </c>
      <c r="Y850" s="58" t="str">
        <f t="array" ref="Y850">IFERROR(INDEX(#REF!,MATCH($Q850,#REF!,0)),"")</f>
        <v/>
      </c>
      <c r="Z850" s="58" t="str">
        <f t="array" ref="Z850">IFERROR(INDEX(#REF!,MATCH($Q850,#REF!,0)),"")</f>
        <v/>
      </c>
      <c r="AA850" s="58" t="e">
        <f t="shared" si="14"/>
        <v>#VALUE!</v>
      </c>
      <c r="AB850" s="56"/>
      <c r="AC850" s="56"/>
    </row>
    <row r="851" spans="1:29" ht="15.75" hidden="1" customHeight="1">
      <c r="A851" s="35" t="s">
        <v>1534</v>
      </c>
      <c r="B851" s="35" t="s">
        <v>172</v>
      </c>
      <c r="C851" s="36" t="s">
        <v>545</v>
      </c>
      <c r="D851" s="37" t="s">
        <v>53</v>
      </c>
      <c r="E851" s="37">
        <v>3</v>
      </c>
      <c r="F851" s="38">
        <v>1200</v>
      </c>
      <c r="G851" s="39" t="s">
        <v>54</v>
      </c>
      <c r="H851" s="40">
        <v>46174</v>
      </c>
      <c r="I851" s="41" t="s">
        <v>55</v>
      </c>
      <c r="J851" s="41" t="s">
        <v>56</v>
      </c>
      <c r="K851" s="41" t="s">
        <v>164</v>
      </c>
      <c r="L851" s="41" t="s">
        <v>84</v>
      </c>
      <c r="M851" s="42" t="s">
        <v>109</v>
      </c>
      <c r="N851" s="44" t="s">
        <v>951</v>
      </c>
      <c r="O851" s="44" t="s">
        <v>60</v>
      </c>
      <c r="P851" s="44"/>
      <c r="Q851" s="44"/>
      <c r="R851" s="45" t="s">
        <v>546</v>
      </c>
      <c r="S851" s="45" t="s">
        <v>547</v>
      </c>
      <c r="T851" s="44"/>
      <c r="U851" s="44"/>
      <c r="V851" s="45" t="str">
        <f t="array" ref="V851">IFERROR(INDEX(#REF!,MATCH($Q851,#REF!,0)),"")</f>
        <v/>
      </c>
      <c r="W851" s="45" t="str">
        <f t="array" ref="W851">IFERROR(INDEX(#REF!,MATCH($Q851,#REF!,0)),"")</f>
        <v/>
      </c>
      <c r="X851" s="46" t="str">
        <f t="array" ref="X851">IFERROR(INDEX(#REF!,MATCH($Q851,#REF!,0)),"")</f>
        <v/>
      </c>
      <c r="Y851" s="46" t="str">
        <f t="array" ref="Y851">IFERROR(INDEX(#REF!,MATCH($Q851,#REF!,0)),"")</f>
        <v/>
      </c>
      <c r="Z851" s="46" t="str">
        <f t="array" ref="Z851">IFERROR(INDEX(#REF!,MATCH($Q851,#REF!,0)),"")</f>
        <v/>
      </c>
      <c r="AA851" s="46" t="e">
        <f t="shared" si="14"/>
        <v>#VALUE!</v>
      </c>
      <c r="AB851" s="44"/>
      <c r="AC851" s="44"/>
    </row>
    <row r="852" spans="1:29" ht="15.75" customHeight="1">
      <c r="A852" s="47"/>
      <c r="B852" s="47" t="s">
        <v>2693</v>
      </c>
      <c r="C852" s="60"/>
      <c r="D852" s="49"/>
      <c r="E852" s="49"/>
      <c r="F852" s="50">
        <v>600000</v>
      </c>
      <c r="G852" s="51"/>
      <c r="H852" s="52"/>
      <c r="I852" s="53"/>
      <c r="J852" s="53"/>
      <c r="K852" s="53"/>
      <c r="L852" s="53"/>
      <c r="M852" s="54"/>
      <c r="N852" s="56" t="s">
        <v>21</v>
      </c>
      <c r="O852" s="56"/>
      <c r="P852" s="56"/>
      <c r="Q852" s="56"/>
      <c r="R852" s="57"/>
      <c r="S852" s="57" t="s">
        <v>2483</v>
      </c>
      <c r="T852" s="56"/>
      <c r="U852" s="56"/>
      <c r="V852" s="57" t="str">
        <f t="array" ref="V852">IFERROR(INDEX(#REF!,MATCH($Q852,#REF!,0)),"")</f>
        <v/>
      </c>
      <c r="W852" s="57" t="str">
        <f t="array" ref="W852">IFERROR(INDEX(#REF!,MATCH($Q852,#REF!,0)),"")</f>
        <v/>
      </c>
      <c r="X852" s="58" t="str">
        <f t="array" ref="X852">IFERROR(INDEX(#REF!,MATCH($Q852,#REF!,0)),"")</f>
        <v/>
      </c>
      <c r="Y852" s="58" t="str">
        <f t="array" ref="Y852">IFERROR(INDEX(#REF!,MATCH($Q852,#REF!,0)),"")</f>
        <v/>
      </c>
      <c r="Z852" s="58" t="str">
        <f t="array" ref="Z852">IFERROR(INDEX(#REF!,MATCH($Q852,#REF!,0)),"")</f>
        <v/>
      </c>
      <c r="AA852" s="58" t="e">
        <f t="shared" si="14"/>
        <v>#VALUE!</v>
      </c>
      <c r="AB852" s="56"/>
      <c r="AC852" s="56"/>
    </row>
    <row r="853" spans="1:29" ht="15.75" hidden="1" customHeight="1">
      <c r="A853" s="35"/>
      <c r="B853" s="35" t="s">
        <v>2693</v>
      </c>
      <c r="C853" s="36"/>
      <c r="D853" s="37"/>
      <c r="E853" s="37"/>
      <c r="F853" s="38">
        <v>127840</v>
      </c>
      <c r="G853" s="39"/>
      <c r="H853" s="40"/>
      <c r="I853" s="41"/>
      <c r="J853" s="41"/>
      <c r="K853" s="41"/>
      <c r="L853" s="41"/>
      <c r="M853" s="42"/>
      <c r="N853" s="44" t="s">
        <v>21</v>
      </c>
      <c r="O853" s="44" t="s">
        <v>60</v>
      </c>
      <c r="P853" s="44"/>
      <c r="Q853" s="44"/>
      <c r="R853" s="45"/>
      <c r="S853" s="45" t="s">
        <v>222</v>
      </c>
      <c r="T853" s="44"/>
      <c r="U853" s="44"/>
      <c r="V853" s="45" t="str">
        <f t="array" ref="V853">IFERROR(INDEX(#REF!,MATCH($Q853,#REF!,0)),"")</f>
        <v/>
      </c>
      <c r="W853" s="45" t="str">
        <f t="array" ref="W853">IFERROR(INDEX(#REF!,MATCH($Q853,#REF!,0)),"")</f>
        <v/>
      </c>
      <c r="X853" s="46" t="str">
        <f t="array" ref="X853">IFERROR(INDEX(#REF!,MATCH($Q853,#REF!,0)),"")</f>
        <v/>
      </c>
      <c r="Y853" s="46" t="str">
        <f t="array" ref="Y853">IFERROR(INDEX(#REF!,MATCH($Q853,#REF!,0)),"")</f>
        <v/>
      </c>
      <c r="Z853" s="46" t="str">
        <f t="array" ref="Z853">IFERROR(INDEX(#REF!,MATCH($Q853,#REF!,0)),"")</f>
        <v/>
      </c>
      <c r="AA853" s="46" t="e">
        <f t="shared" si="14"/>
        <v>#VALUE!</v>
      </c>
      <c r="AB853" s="44"/>
      <c r="AC853" s="44"/>
    </row>
    <row r="854" spans="1:29" ht="15.75" hidden="1" customHeight="1">
      <c r="A854" s="47" t="s">
        <v>1499</v>
      </c>
      <c r="B854" s="47" t="s">
        <v>219</v>
      </c>
      <c r="C854" s="60" t="s">
        <v>2120</v>
      </c>
      <c r="D854" s="49" t="s">
        <v>53</v>
      </c>
      <c r="E854" s="49">
        <v>3</v>
      </c>
      <c r="F854" s="50">
        <v>1200</v>
      </c>
      <c r="G854" s="51" t="s">
        <v>54</v>
      </c>
      <c r="H854" s="52">
        <v>46174</v>
      </c>
      <c r="I854" s="53" t="s">
        <v>55</v>
      </c>
      <c r="J854" s="53" t="s">
        <v>56</v>
      </c>
      <c r="K854" s="53" t="s">
        <v>164</v>
      </c>
      <c r="L854" s="53" t="s">
        <v>91</v>
      </c>
      <c r="M854" s="54" t="s">
        <v>109</v>
      </c>
      <c r="N854" s="56" t="s">
        <v>951</v>
      </c>
      <c r="O854" s="56" t="s">
        <v>60</v>
      </c>
      <c r="P854" s="56"/>
      <c r="Q854" s="56"/>
      <c r="R854" s="57"/>
      <c r="S854" s="57" t="s">
        <v>381</v>
      </c>
      <c r="T854" s="56"/>
      <c r="U854" s="56"/>
      <c r="V854" s="57" t="str">
        <f t="array" ref="V854">IFERROR(INDEX(#REF!,MATCH($Q854,#REF!,0)),"")</f>
        <v/>
      </c>
      <c r="W854" s="57" t="str">
        <f t="array" ref="W854">IFERROR(INDEX(#REF!,MATCH($Q854,#REF!,0)),"")</f>
        <v/>
      </c>
      <c r="X854" s="58" t="str">
        <f t="array" ref="X854">IFERROR(INDEX(#REF!,MATCH($Q854,#REF!,0)),"")</f>
        <v/>
      </c>
      <c r="Y854" s="58" t="str">
        <f t="array" ref="Y854">IFERROR(INDEX(#REF!,MATCH($Q854,#REF!,0)),"")</f>
        <v/>
      </c>
      <c r="Z854" s="58" t="str">
        <f t="array" ref="Z854">IFERROR(INDEX(#REF!,MATCH($Q854,#REF!,0)),"")</f>
        <v/>
      </c>
      <c r="AA854" s="58" t="e">
        <f t="shared" ref="AA854:AA1108" si="15">Z854+45</f>
        <v>#VALUE!</v>
      </c>
      <c r="AB854" s="56"/>
      <c r="AC854" s="56"/>
    </row>
    <row r="855" spans="1:29" ht="15.75" hidden="1" customHeight="1">
      <c r="A855" s="167"/>
      <c r="B855" s="167" t="s">
        <v>247</v>
      </c>
      <c r="C855" s="168" t="s">
        <v>2122</v>
      </c>
      <c r="D855" s="176" t="s">
        <v>53</v>
      </c>
      <c r="E855" s="176">
        <v>2</v>
      </c>
      <c r="F855" s="177">
        <v>1200</v>
      </c>
      <c r="G855" s="178" t="s">
        <v>54</v>
      </c>
      <c r="H855" s="179">
        <v>46174</v>
      </c>
      <c r="I855" s="180" t="s">
        <v>55</v>
      </c>
      <c r="J855" s="180" t="s">
        <v>56</v>
      </c>
      <c r="K855" s="180" t="s">
        <v>164</v>
      </c>
      <c r="L855" s="180" t="s">
        <v>91</v>
      </c>
      <c r="M855" s="181" t="s">
        <v>2451</v>
      </c>
      <c r="N855" s="175" t="s">
        <v>951</v>
      </c>
      <c r="O855" s="44" t="s">
        <v>60</v>
      </c>
      <c r="P855" s="44"/>
      <c r="Q855" s="44"/>
      <c r="R855" s="45">
        <f t="array" ref="R855">IFERROR(INDEX('BANCO DE DADOS'!$C$3:$C1631,MATCH(C855,'BANCO DE DADOS'!$B$3:$B1631,0),0),"")</f>
        <v>0</v>
      </c>
      <c r="S855" s="45" t="str">
        <f t="array" ref="S855">IFERROR(INDEX('BANCO DE DADOS'!$D$3:$D1631,MATCH(C855,'BANCO DE DADOS'!$B$3:$B1631,0),0),"")</f>
        <v>COMPRA DE EQUIPAMENTOS PARA EMBARCAÇÕES</v>
      </c>
      <c r="T855" s="44"/>
      <c r="U855" s="44"/>
      <c r="V855" s="45" t="str">
        <f t="array" ref="V855">IFERROR(INDEX(#REF!,MATCH($Q855,#REF!,0)),"")</f>
        <v/>
      </c>
      <c r="W855" s="45" t="str">
        <f t="array" ref="W855">IFERROR(INDEX(#REF!,MATCH($Q855,#REF!,0)),"")</f>
        <v/>
      </c>
      <c r="X855" s="46" t="str">
        <f t="array" ref="X855">IFERROR(INDEX(#REF!,MATCH($Q855,#REF!,0)),"")</f>
        <v/>
      </c>
      <c r="Y855" s="46" t="str">
        <f t="array" ref="Y855">IFERROR(INDEX(#REF!,MATCH($Q855,#REF!,0)),"")</f>
        <v/>
      </c>
      <c r="Z855" s="46" t="str">
        <f t="array" ref="Z855">IFERROR(INDEX(#REF!,MATCH($Q855,#REF!,0)),"")</f>
        <v/>
      </c>
      <c r="AA855" s="46" t="e">
        <f t="shared" si="15"/>
        <v>#VALUE!</v>
      </c>
      <c r="AB855" s="44"/>
      <c r="AC855" s="44"/>
    </row>
    <row r="856" spans="1:29" ht="15.75" hidden="1" customHeight="1">
      <c r="A856" s="47"/>
      <c r="B856" s="47" t="s">
        <v>848</v>
      </c>
      <c r="C856" s="60" t="s">
        <v>1176</v>
      </c>
      <c r="D856" s="49" t="s">
        <v>53</v>
      </c>
      <c r="E856" s="49">
        <v>10</v>
      </c>
      <c r="F856" s="50">
        <v>1200</v>
      </c>
      <c r="G856" s="51" t="s">
        <v>54</v>
      </c>
      <c r="H856" s="52">
        <v>46174</v>
      </c>
      <c r="I856" s="53" t="s">
        <v>55</v>
      </c>
      <c r="J856" s="53" t="s">
        <v>56</v>
      </c>
      <c r="K856" s="53" t="s">
        <v>164</v>
      </c>
      <c r="L856" s="53" t="s">
        <v>91</v>
      </c>
      <c r="M856" s="54" t="s">
        <v>109</v>
      </c>
      <c r="N856" s="56" t="s">
        <v>884</v>
      </c>
      <c r="O856" s="56" t="s">
        <v>60</v>
      </c>
      <c r="P856" s="56"/>
      <c r="Q856" s="56"/>
      <c r="R856" s="57"/>
      <c r="S856" s="57" t="s">
        <v>410</v>
      </c>
      <c r="T856" s="56"/>
      <c r="U856" s="56"/>
      <c r="V856" s="57" t="str">
        <f t="array" ref="V856">IFERROR(INDEX(#REF!,MATCH($Q856,#REF!,0)),"")</f>
        <v/>
      </c>
      <c r="W856" s="57" t="str">
        <f t="array" ref="W856">IFERROR(INDEX(#REF!,MATCH($Q856,#REF!,0)),"")</f>
        <v/>
      </c>
      <c r="X856" s="58" t="str">
        <f t="array" ref="X856">IFERROR(INDEX(#REF!,MATCH($Q856,#REF!,0)),"")</f>
        <v/>
      </c>
      <c r="Y856" s="58" t="str">
        <f t="array" ref="Y856">IFERROR(INDEX(#REF!,MATCH($Q856,#REF!,0)),"")</f>
        <v/>
      </c>
      <c r="Z856" s="58" t="str">
        <f t="array" ref="Z856">IFERROR(INDEX(#REF!,MATCH($Q856,#REF!,0)),"")</f>
        <v/>
      </c>
      <c r="AA856" s="58" t="e">
        <f t="shared" si="15"/>
        <v>#VALUE!</v>
      </c>
      <c r="AB856" s="56"/>
      <c r="AC856" s="56"/>
    </row>
    <row r="857" spans="1:29" ht="15.75" hidden="1" customHeight="1">
      <c r="A857" s="35"/>
      <c r="B857" s="35" t="s">
        <v>51</v>
      </c>
      <c r="C857" s="36" t="s">
        <v>1291</v>
      </c>
      <c r="D857" s="37" t="s">
        <v>53</v>
      </c>
      <c r="E857" s="37">
        <v>20</v>
      </c>
      <c r="F857" s="38">
        <v>1200</v>
      </c>
      <c r="G857" s="39" t="s">
        <v>54</v>
      </c>
      <c r="H857" s="40">
        <v>46174</v>
      </c>
      <c r="I857" s="41" t="s">
        <v>55</v>
      </c>
      <c r="J857" s="41" t="s">
        <v>56</v>
      </c>
      <c r="K857" s="41" t="s">
        <v>164</v>
      </c>
      <c r="L857" s="41" t="s">
        <v>91</v>
      </c>
      <c r="M857" s="42" t="s">
        <v>2517</v>
      </c>
      <c r="N857" s="44" t="s">
        <v>884</v>
      </c>
      <c r="O857" s="44" t="s">
        <v>60</v>
      </c>
      <c r="P857" s="44"/>
      <c r="Q857" s="44"/>
      <c r="R857" s="45"/>
      <c r="S857" s="45" t="s">
        <v>1292</v>
      </c>
      <c r="T857" s="44"/>
      <c r="U857" s="44"/>
      <c r="V857" s="45" t="str">
        <f t="array" ref="V857">IFERROR(INDEX(#REF!,MATCH($Q857,#REF!,0)),"")</f>
        <v/>
      </c>
      <c r="W857" s="45" t="str">
        <f t="array" ref="W857">IFERROR(INDEX(#REF!,MATCH($Q857,#REF!,0)),"")</f>
        <v/>
      </c>
      <c r="X857" s="46" t="str">
        <f t="array" ref="X857">IFERROR(INDEX(#REF!,MATCH($Q857,#REF!,0)),"")</f>
        <v/>
      </c>
      <c r="Y857" s="46" t="str">
        <f t="array" ref="Y857">IFERROR(INDEX(#REF!,MATCH($Q857,#REF!,0)),"")</f>
        <v/>
      </c>
      <c r="Z857" s="46" t="str">
        <f t="array" ref="Z857">IFERROR(INDEX(#REF!,MATCH($Q857,#REF!,0)),"")</f>
        <v/>
      </c>
      <c r="AA857" s="46" t="e">
        <f t="shared" si="15"/>
        <v>#VALUE!</v>
      </c>
      <c r="AB857" s="44"/>
      <c r="AC857" s="44"/>
    </row>
    <row r="858" spans="1:29" ht="15.75" hidden="1" customHeight="1">
      <c r="A858" s="47" t="s">
        <v>708</v>
      </c>
      <c r="B858" s="47" t="s">
        <v>1049</v>
      </c>
      <c r="C858" s="60" t="s">
        <v>514</v>
      </c>
      <c r="D858" s="49" t="s">
        <v>53</v>
      </c>
      <c r="E858" s="49">
        <v>30</v>
      </c>
      <c r="F858" s="50">
        <v>1167</v>
      </c>
      <c r="G858" s="51" t="s">
        <v>54</v>
      </c>
      <c r="H858" s="52">
        <v>46174</v>
      </c>
      <c r="I858" s="53" t="s">
        <v>55</v>
      </c>
      <c r="J858" s="53" t="s">
        <v>56</v>
      </c>
      <c r="K858" s="53" t="s">
        <v>164</v>
      </c>
      <c r="L858" s="53" t="s">
        <v>58</v>
      </c>
      <c r="M858" s="54" t="s">
        <v>73</v>
      </c>
      <c r="N858" s="56" t="s">
        <v>951</v>
      </c>
      <c r="O858" s="56" t="s">
        <v>60</v>
      </c>
      <c r="P858" s="56"/>
      <c r="Q858" s="56"/>
      <c r="R858" s="57" t="s">
        <v>158</v>
      </c>
      <c r="S858" s="57" t="s">
        <v>515</v>
      </c>
      <c r="T858" s="56"/>
      <c r="U858" s="56"/>
      <c r="V858" s="57" t="str">
        <f t="array" ref="V858">IFERROR(INDEX(#REF!,MATCH($Q858,#REF!,0)),"")</f>
        <v/>
      </c>
      <c r="W858" s="57" t="str">
        <f t="array" ref="W858">IFERROR(INDEX(#REF!,MATCH($Q858,#REF!,0)),"")</f>
        <v/>
      </c>
      <c r="X858" s="58" t="str">
        <f t="array" ref="X858">IFERROR(INDEX(#REF!,MATCH($Q858,#REF!,0)),"")</f>
        <v/>
      </c>
      <c r="Y858" s="58" t="str">
        <f t="array" ref="Y858">IFERROR(INDEX(#REF!,MATCH($Q858,#REF!,0)),"")</f>
        <v/>
      </c>
      <c r="Z858" s="58" t="str">
        <f t="array" ref="Z858">IFERROR(INDEX(#REF!,MATCH($Q858,#REF!,0)),"")</f>
        <v/>
      </c>
      <c r="AA858" s="58" t="e">
        <f t="shared" si="15"/>
        <v>#VALUE!</v>
      </c>
      <c r="AB858" s="56"/>
      <c r="AC858" s="56"/>
    </row>
    <row r="859" spans="1:29" ht="15.75" hidden="1" customHeight="1">
      <c r="A859" s="35" t="s">
        <v>144</v>
      </c>
      <c r="B859" s="35" t="s">
        <v>317</v>
      </c>
      <c r="C859" s="36" t="s">
        <v>494</v>
      </c>
      <c r="D859" s="37" t="s">
        <v>53</v>
      </c>
      <c r="E859" s="37">
        <v>4</v>
      </c>
      <c r="F859" s="38">
        <v>1160</v>
      </c>
      <c r="G859" s="39" t="s">
        <v>54</v>
      </c>
      <c r="H859" s="40">
        <v>46174</v>
      </c>
      <c r="I859" s="41" t="s">
        <v>55</v>
      </c>
      <c r="J859" s="41" t="s">
        <v>56</v>
      </c>
      <c r="K859" s="41" t="s">
        <v>164</v>
      </c>
      <c r="L859" s="41" t="s">
        <v>58</v>
      </c>
      <c r="M859" s="42" t="s">
        <v>148</v>
      </c>
      <c r="N859" s="44" t="s">
        <v>21</v>
      </c>
      <c r="O859" s="44" t="s">
        <v>60</v>
      </c>
      <c r="P859" s="44"/>
      <c r="Q859" s="44"/>
      <c r="R859" s="45"/>
      <c r="S859" s="45" t="s">
        <v>488</v>
      </c>
      <c r="T859" s="199"/>
      <c r="U859" s="44"/>
      <c r="V859" s="45" t="str">
        <f t="array" ref="V859">IFERROR(INDEX(#REF!,MATCH($Q859,#REF!,0)),"")</f>
        <v/>
      </c>
      <c r="W859" s="45" t="str">
        <f t="array" ref="W859">IFERROR(INDEX(#REF!,MATCH($Q859,#REF!,0)),"")</f>
        <v/>
      </c>
      <c r="X859" s="46" t="str">
        <f t="array" ref="X859">IFERROR(INDEX(#REF!,MATCH($Q859,#REF!,0)),"")</f>
        <v/>
      </c>
      <c r="Y859" s="46" t="str">
        <f t="array" ref="Y859">IFERROR(INDEX(#REF!,MATCH($Q859,#REF!,0)),"")</f>
        <v/>
      </c>
      <c r="Z859" s="46" t="str">
        <f t="array" ref="Z859">IFERROR(INDEX(#REF!,MATCH($Q859,#REF!,0)),"")</f>
        <v/>
      </c>
      <c r="AA859" s="46" t="e">
        <f t="shared" si="15"/>
        <v>#VALUE!</v>
      </c>
      <c r="AB859" s="44"/>
      <c r="AC859" s="44"/>
    </row>
    <row r="860" spans="1:29" ht="15.75" hidden="1" customHeight="1">
      <c r="A860" s="47" t="s">
        <v>151</v>
      </c>
      <c r="B860" s="47" t="s">
        <v>247</v>
      </c>
      <c r="C860" s="60" t="s">
        <v>494</v>
      </c>
      <c r="D860" s="49" t="s">
        <v>53</v>
      </c>
      <c r="E860" s="49">
        <v>4</v>
      </c>
      <c r="F860" s="50">
        <v>1160</v>
      </c>
      <c r="G860" s="51" t="s">
        <v>54</v>
      </c>
      <c r="H860" s="52">
        <v>46174</v>
      </c>
      <c r="I860" s="53" t="s">
        <v>55</v>
      </c>
      <c r="J860" s="53" t="s">
        <v>56</v>
      </c>
      <c r="K860" s="53" t="s">
        <v>164</v>
      </c>
      <c r="L860" s="53" t="s">
        <v>58</v>
      </c>
      <c r="M860" s="54" t="s">
        <v>148</v>
      </c>
      <c r="N860" s="56" t="s">
        <v>21</v>
      </c>
      <c r="O860" s="56" t="s">
        <v>60</v>
      </c>
      <c r="P860" s="56"/>
      <c r="Q860" s="56"/>
      <c r="R860" s="57"/>
      <c r="S860" s="57" t="s">
        <v>488</v>
      </c>
      <c r="T860" s="194"/>
      <c r="U860" s="56"/>
      <c r="V860" s="57" t="str">
        <f t="array" ref="V860">IFERROR(INDEX(#REF!,MATCH($Q860,#REF!,0)),"")</f>
        <v/>
      </c>
      <c r="W860" s="57" t="str">
        <f t="array" ref="W860">IFERROR(INDEX(#REF!,MATCH($Q860,#REF!,0)),"")</f>
        <v/>
      </c>
      <c r="X860" s="58" t="str">
        <f t="array" ref="X860">IFERROR(INDEX(#REF!,MATCH($Q860,#REF!,0)),"")</f>
        <v/>
      </c>
      <c r="Y860" s="58" t="str">
        <f t="array" ref="Y860">IFERROR(INDEX(#REF!,MATCH($Q860,#REF!,0)),"")</f>
        <v/>
      </c>
      <c r="Z860" s="58" t="str">
        <f t="array" ref="Z860">IFERROR(INDEX(#REF!,MATCH($Q860,#REF!,0)),"")</f>
        <v/>
      </c>
      <c r="AA860" s="58" t="e">
        <f t="shared" si="15"/>
        <v>#VALUE!</v>
      </c>
      <c r="AB860" s="56"/>
      <c r="AC860" s="56"/>
    </row>
    <row r="861" spans="1:29" ht="15.75" hidden="1" customHeight="1">
      <c r="A861" s="35" t="s">
        <v>2829</v>
      </c>
      <c r="B861" s="35" t="s">
        <v>1049</v>
      </c>
      <c r="C861" s="36" t="s">
        <v>1313</v>
      </c>
      <c r="D861" s="37" t="s">
        <v>53</v>
      </c>
      <c r="E861" s="37">
        <v>10</v>
      </c>
      <c r="F861" s="38">
        <v>1144.2</v>
      </c>
      <c r="G861" s="39" t="s">
        <v>54</v>
      </c>
      <c r="H861" s="40">
        <v>46174</v>
      </c>
      <c r="I861" s="41" t="s">
        <v>55</v>
      </c>
      <c r="J861" s="41" t="s">
        <v>56</v>
      </c>
      <c r="K861" s="41" t="s">
        <v>164</v>
      </c>
      <c r="L861" s="41" t="s">
        <v>58</v>
      </c>
      <c r="M861" s="42" t="s">
        <v>148</v>
      </c>
      <c r="N861" s="44" t="s">
        <v>951</v>
      </c>
      <c r="O861" s="44" t="s">
        <v>60</v>
      </c>
      <c r="P861" s="44"/>
      <c r="Q861" s="44"/>
      <c r="R861" s="45" t="s">
        <v>304</v>
      </c>
      <c r="S861" s="45" t="s">
        <v>305</v>
      </c>
      <c r="T861" s="44"/>
      <c r="U861" s="44"/>
      <c r="V861" s="45" t="str">
        <f t="array" ref="V861">IFERROR(INDEX(#REF!,MATCH($Q861,#REF!,0)),"")</f>
        <v/>
      </c>
      <c r="W861" s="45" t="str">
        <f t="array" ref="W861">IFERROR(INDEX(#REF!,MATCH($Q861,#REF!,0)),"")</f>
        <v/>
      </c>
      <c r="X861" s="46" t="str">
        <f t="array" ref="X861">IFERROR(INDEX(#REF!,MATCH($Q861,#REF!,0)),"")</f>
        <v/>
      </c>
      <c r="Y861" s="46" t="str">
        <f t="array" ref="Y861">IFERROR(INDEX(#REF!,MATCH($Q861,#REF!,0)),"")</f>
        <v/>
      </c>
      <c r="Z861" s="46" t="str">
        <f t="array" ref="Z861">IFERROR(INDEX(#REF!,MATCH($Q861,#REF!,0)),"")</f>
        <v/>
      </c>
      <c r="AA861" s="46" t="e">
        <f t="shared" si="15"/>
        <v>#VALUE!</v>
      </c>
      <c r="AB861" s="44"/>
      <c r="AC861" s="44"/>
    </row>
    <row r="862" spans="1:29" ht="15.75" hidden="1" customHeight="1">
      <c r="A862" s="47" t="s">
        <v>2830</v>
      </c>
      <c r="B862" s="47" t="s">
        <v>245</v>
      </c>
      <c r="C862" s="60" t="s">
        <v>318</v>
      </c>
      <c r="D862" s="49" t="s">
        <v>53</v>
      </c>
      <c r="E862" s="49">
        <v>10</v>
      </c>
      <c r="F862" s="50">
        <v>1140</v>
      </c>
      <c r="G862" s="51" t="s">
        <v>54</v>
      </c>
      <c r="H862" s="52">
        <v>46174</v>
      </c>
      <c r="I862" s="53" t="s">
        <v>55</v>
      </c>
      <c r="J862" s="53" t="s">
        <v>56</v>
      </c>
      <c r="K862" s="53" t="s">
        <v>164</v>
      </c>
      <c r="L862" s="53" t="s">
        <v>58</v>
      </c>
      <c r="M862" s="54" t="s">
        <v>2534</v>
      </c>
      <c r="N862" s="56" t="s">
        <v>21</v>
      </c>
      <c r="O862" s="56" t="s">
        <v>60</v>
      </c>
      <c r="P862" s="56"/>
      <c r="Q862" s="56"/>
      <c r="R862" s="57"/>
      <c r="S862" s="57" t="s">
        <v>319</v>
      </c>
      <c r="T862" s="56"/>
      <c r="U862" s="56"/>
      <c r="V862" s="57" t="str">
        <f t="array" ref="V862">IFERROR(INDEX(#REF!,MATCH($Q862,#REF!,0)),"")</f>
        <v/>
      </c>
      <c r="W862" s="57" t="str">
        <f t="array" ref="W862">IFERROR(INDEX(#REF!,MATCH($Q862,#REF!,0)),"")</f>
        <v/>
      </c>
      <c r="X862" s="58" t="str">
        <f t="array" ref="X862">IFERROR(INDEX(#REF!,MATCH($Q862,#REF!,0)),"")</f>
        <v/>
      </c>
      <c r="Y862" s="58" t="str">
        <f t="array" ref="Y862">IFERROR(INDEX(#REF!,MATCH($Q862,#REF!,0)),"")</f>
        <v/>
      </c>
      <c r="Z862" s="58" t="str">
        <f t="array" ref="Z862">IFERROR(INDEX(#REF!,MATCH($Q862,#REF!,0)),"")</f>
        <v/>
      </c>
      <c r="AA862" s="58" t="e">
        <f t="shared" si="15"/>
        <v>#VALUE!</v>
      </c>
      <c r="AB862" s="56"/>
      <c r="AC862" s="56"/>
    </row>
    <row r="863" spans="1:29" ht="15.75" hidden="1" customHeight="1">
      <c r="A863" s="35" t="s">
        <v>117</v>
      </c>
      <c r="B863" s="35" t="s">
        <v>233</v>
      </c>
      <c r="C863" s="36" t="s">
        <v>498</v>
      </c>
      <c r="D863" s="37" t="s">
        <v>53</v>
      </c>
      <c r="E863" s="37">
        <v>2</v>
      </c>
      <c r="F863" s="38">
        <v>1140</v>
      </c>
      <c r="G863" s="39" t="s">
        <v>54</v>
      </c>
      <c r="H863" s="40">
        <v>46174</v>
      </c>
      <c r="I863" s="41" t="s">
        <v>55</v>
      </c>
      <c r="J863" s="41" t="s">
        <v>56</v>
      </c>
      <c r="K863" s="41" t="s">
        <v>164</v>
      </c>
      <c r="L863" s="41" t="s">
        <v>58</v>
      </c>
      <c r="M863" s="42" t="s">
        <v>2534</v>
      </c>
      <c r="N863" s="44" t="s">
        <v>21</v>
      </c>
      <c r="O863" s="44" t="s">
        <v>60</v>
      </c>
      <c r="P863" s="44"/>
      <c r="Q863" s="44"/>
      <c r="R863" s="45"/>
      <c r="S863" s="45" t="s">
        <v>499</v>
      </c>
      <c r="T863" s="44"/>
      <c r="U863" s="44"/>
      <c r="V863" s="45" t="str">
        <f t="array" ref="V863">IFERROR(INDEX(#REF!,MATCH($Q863,#REF!,0)),"")</f>
        <v/>
      </c>
      <c r="W863" s="45" t="str">
        <f t="array" ref="W863">IFERROR(INDEX(#REF!,MATCH($Q863,#REF!,0)),"")</f>
        <v/>
      </c>
      <c r="X863" s="46" t="str">
        <f t="array" ref="X863">IFERROR(INDEX(#REF!,MATCH($Q863,#REF!,0)),"")</f>
        <v/>
      </c>
      <c r="Y863" s="46" t="str">
        <f t="array" ref="Y863">IFERROR(INDEX(#REF!,MATCH($Q863,#REF!,0)),"")</f>
        <v/>
      </c>
      <c r="Z863" s="46" t="str">
        <f t="array" ref="Z863">IFERROR(INDEX(#REF!,MATCH($Q863,#REF!,0)),"")</f>
        <v/>
      </c>
      <c r="AA863" s="46" t="e">
        <f t="shared" si="15"/>
        <v>#VALUE!</v>
      </c>
      <c r="AB863" s="44"/>
      <c r="AC863" s="44"/>
    </row>
    <row r="864" spans="1:29" ht="15.75" hidden="1" customHeight="1">
      <c r="A864" s="47" t="s">
        <v>1609</v>
      </c>
      <c r="B864" s="47" t="s">
        <v>51</v>
      </c>
      <c r="C864" s="60" t="s">
        <v>2654</v>
      </c>
      <c r="D864" s="49" t="s">
        <v>53</v>
      </c>
      <c r="E864" s="49">
        <v>2</v>
      </c>
      <c r="F864" s="50">
        <v>800</v>
      </c>
      <c r="G864" s="51" t="s">
        <v>54</v>
      </c>
      <c r="H864" s="52">
        <v>46174</v>
      </c>
      <c r="I864" s="53" t="s">
        <v>55</v>
      </c>
      <c r="J864" s="53" t="s">
        <v>56</v>
      </c>
      <c r="K864" s="53" t="s">
        <v>164</v>
      </c>
      <c r="L864" s="53" t="s">
        <v>91</v>
      </c>
      <c r="M864" s="54" t="s">
        <v>2517</v>
      </c>
      <c r="N864" s="56" t="s">
        <v>951</v>
      </c>
      <c r="O864" s="56" t="s">
        <v>2452</v>
      </c>
      <c r="P864" s="56"/>
      <c r="Q864" s="56"/>
      <c r="R864" s="57" t="s">
        <v>158</v>
      </c>
      <c r="S864" s="57" t="s">
        <v>426</v>
      </c>
      <c r="T864" s="56"/>
      <c r="U864" s="56"/>
      <c r="V864" s="57" t="str">
        <f t="array" ref="V864">IFERROR(INDEX(#REF!,MATCH($Q864,#REF!,0)),"")</f>
        <v/>
      </c>
      <c r="W864" s="57" t="str">
        <f t="array" ref="W864">IFERROR(INDEX(#REF!,MATCH($Q864,#REF!,0)),"")</f>
        <v/>
      </c>
      <c r="X864" s="58" t="str">
        <f t="array" ref="X864">IFERROR(INDEX(#REF!,MATCH($Q864,#REF!,0)),"")</f>
        <v/>
      </c>
      <c r="Y864" s="58" t="str">
        <f t="array" ref="Y864">IFERROR(INDEX(#REF!,MATCH($Q864,#REF!,0)),"")</f>
        <v/>
      </c>
      <c r="Z864" s="58" t="str">
        <f t="array" ref="Z864">IFERROR(INDEX(#REF!,MATCH($Q864,#REF!,0)),"")</f>
        <v/>
      </c>
      <c r="AA864" s="58" t="e">
        <f t="shared" si="15"/>
        <v>#VALUE!</v>
      </c>
      <c r="AB864" s="56"/>
      <c r="AC864" s="56"/>
    </row>
    <row r="865" spans="1:29" ht="15.75" customHeight="1">
      <c r="A865" s="35"/>
      <c r="B865" s="35" t="s">
        <v>2693</v>
      </c>
      <c r="C865" s="36"/>
      <c r="D865" s="37"/>
      <c r="E865" s="37"/>
      <c r="F865" s="38">
        <v>21060</v>
      </c>
      <c r="G865" s="39"/>
      <c r="H865" s="40"/>
      <c r="I865" s="41"/>
      <c r="J865" s="41"/>
      <c r="K865" s="41"/>
      <c r="L865" s="41"/>
      <c r="M865" s="42"/>
      <c r="N865" s="44" t="s">
        <v>21</v>
      </c>
      <c r="O865" s="44" t="s">
        <v>2767</v>
      </c>
      <c r="P865" s="44"/>
      <c r="Q865" s="44"/>
      <c r="R865" s="45"/>
      <c r="S865" s="45" t="s">
        <v>488</v>
      </c>
      <c r="T865" s="44"/>
      <c r="U865" s="44"/>
      <c r="V865" s="45" t="str">
        <f t="array" ref="V865">IFERROR(INDEX(#REF!,MATCH($Q865,#REF!,0)),"")</f>
        <v/>
      </c>
      <c r="W865" s="45" t="str">
        <f t="array" ref="W865">IFERROR(INDEX(#REF!,MATCH($Q865,#REF!,0)),"")</f>
        <v/>
      </c>
      <c r="X865" s="46" t="str">
        <f t="array" ref="X865">IFERROR(INDEX(#REF!,MATCH($Q865,#REF!,0)),"")</f>
        <v/>
      </c>
      <c r="Y865" s="46" t="str">
        <f t="array" ref="Y865">IFERROR(INDEX(#REF!,MATCH($Q865,#REF!,0)),"")</f>
        <v/>
      </c>
      <c r="Z865" s="46" t="str">
        <f t="array" ref="Z865">IFERROR(INDEX(#REF!,MATCH($Q865,#REF!,0)),"")</f>
        <v/>
      </c>
      <c r="AA865" s="46" t="e">
        <f t="shared" si="15"/>
        <v>#VALUE!</v>
      </c>
      <c r="AB865" s="44"/>
      <c r="AC865" s="44"/>
    </row>
    <row r="866" spans="1:29" ht="15.75" hidden="1" customHeight="1">
      <c r="A866" s="47" t="s">
        <v>119</v>
      </c>
      <c r="B866" s="47" t="s">
        <v>317</v>
      </c>
      <c r="C866" s="60" t="s">
        <v>498</v>
      </c>
      <c r="D866" s="49" t="s">
        <v>53</v>
      </c>
      <c r="E866" s="49">
        <v>2</v>
      </c>
      <c r="F866" s="50">
        <v>1140</v>
      </c>
      <c r="G866" s="51" t="s">
        <v>54</v>
      </c>
      <c r="H866" s="52">
        <v>46174</v>
      </c>
      <c r="I866" s="53" t="s">
        <v>55</v>
      </c>
      <c r="J866" s="53" t="s">
        <v>56</v>
      </c>
      <c r="K866" s="53" t="s">
        <v>164</v>
      </c>
      <c r="L866" s="53" t="s">
        <v>58</v>
      </c>
      <c r="M866" s="54" t="s">
        <v>2534</v>
      </c>
      <c r="N866" s="56" t="s">
        <v>21</v>
      </c>
      <c r="O866" s="56" t="s">
        <v>60</v>
      </c>
      <c r="P866" s="56"/>
      <c r="Q866" s="56"/>
      <c r="R866" s="57"/>
      <c r="S866" s="57" t="s">
        <v>499</v>
      </c>
      <c r="T866" s="56"/>
      <c r="U866" s="56"/>
      <c r="V866" s="57" t="str">
        <f t="array" ref="V866">IFERROR(INDEX(#REF!,MATCH($Q866,#REF!,0)),"")</f>
        <v/>
      </c>
      <c r="W866" s="57" t="str">
        <f t="array" ref="W866">IFERROR(INDEX(#REF!,MATCH($Q866,#REF!,0)),"")</f>
        <v/>
      </c>
      <c r="X866" s="58" t="str">
        <f t="array" ref="X866">IFERROR(INDEX(#REF!,MATCH($Q866,#REF!,0)),"")</f>
        <v/>
      </c>
      <c r="Y866" s="58" t="str">
        <f t="array" ref="Y866">IFERROR(INDEX(#REF!,MATCH($Q866,#REF!,0)),"")</f>
        <v/>
      </c>
      <c r="Z866" s="58" t="str">
        <f t="array" ref="Z866">IFERROR(INDEX(#REF!,MATCH($Q866,#REF!,0)),"")</f>
        <v/>
      </c>
      <c r="AA866" s="58" t="e">
        <f t="shared" si="15"/>
        <v>#VALUE!</v>
      </c>
      <c r="AB866" s="56"/>
      <c r="AC866" s="56"/>
    </row>
    <row r="867" spans="1:29" ht="15.75" hidden="1" customHeight="1">
      <c r="A867" s="35" t="s">
        <v>123</v>
      </c>
      <c r="B867" s="35" t="s">
        <v>172</v>
      </c>
      <c r="C867" s="36" t="s">
        <v>498</v>
      </c>
      <c r="D867" s="37" t="s">
        <v>53</v>
      </c>
      <c r="E867" s="37">
        <v>2</v>
      </c>
      <c r="F867" s="38">
        <v>1140</v>
      </c>
      <c r="G867" s="39" t="s">
        <v>54</v>
      </c>
      <c r="H867" s="40">
        <v>46174</v>
      </c>
      <c r="I867" s="41" t="s">
        <v>55</v>
      </c>
      <c r="J867" s="41" t="s">
        <v>56</v>
      </c>
      <c r="K867" s="41" t="s">
        <v>164</v>
      </c>
      <c r="L867" s="41" t="s">
        <v>58</v>
      </c>
      <c r="M867" s="42" t="s">
        <v>2534</v>
      </c>
      <c r="N867" s="44" t="s">
        <v>21</v>
      </c>
      <c r="O867" s="44" t="s">
        <v>60</v>
      </c>
      <c r="P867" s="44"/>
      <c r="Q867" s="44"/>
      <c r="R867" s="45"/>
      <c r="S867" s="45" t="s">
        <v>499</v>
      </c>
      <c r="T867" s="44"/>
      <c r="U867" s="44"/>
      <c r="V867" s="45" t="str">
        <f t="array" ref="V867">IFERROR(INDEX(#REF!,MATCH($Q867,#REF!,0)),"")</f>
        <v/>
      </c>
      <c r="W867" s="45" t="str">
        <f t="array" ref="W867">IFERROR(INDEX(#REF!,MATCH($Q867,#REF!,0)),"")</f>
        <v/>
      </c>
      <c r="X867" s="46" t="str">
        <f t="array" ref="X867">IFERROR(INDEX(#REF!,MATCH($Q867,#REF!,0)),"")</f>
        <v/>
      </c>
      <c r="Y867" s="46" t="str">
        <f t="array" ref="Y867">IFERROR(INDEX(#REF!,MATCH($Q867,#REF!,0)),"")</f>
        <v/>
      </c>
      <c r="Z867" s="46" t="str">
        <f t="array" ref="Z867">IFERROR(INDEX(#REF!,MATCH($Q867,#REF!,0)),"")</f>
        <v/>
      </c>
      <c r="AA867" s="46" t="e">
        <f t="shared" si="15"/>
        <v>#VALUE!</v>
      </c>
      <c r="AB867" s="44"/>
      <c r="AC867" s="44"/>
    </row>
    <row r="868" spans="1:29" ht="15.75" hidden="1" customHeight="1">
      <c r="A868" s="47" t="s">
        <v>568</v>
      </c>
      <c r="B868" s="47" t="s">
        <v>1049</v>
      </c>
      <c r="C868" s="60" t="s">
        <v>2043</v>
      </c>
      <c r="D868" s="49" t="s">
        <v>53</v>
      </c>
      <c r="E868" s="49">
        <v>30</v>
      </c>
      <c r="F868" s="50">
        <v>1140</v>
      </c>
      <c r="G868" s="51" t="s">
        <v>54</v>
      </c>
      <c r="H868" s="52">
        <v>46174</v>
      </c>
      <c r="I868" s="53" t="s">
        <v>55</v>
      </c>
      <c r="J868" s="53" t="s">
        <v>56</v>
      </c>
      <c r="K868" s="53" t="s">
        <v>164</v>
      </c>
      <c r="L868" s="53" t="s">
        <v>58</v>
      </c>
      <c r="M868" s="54" t="s">
        <v>73</v>
      </c>
      <c r="N868" s="56" t="s">
        <v>951</v>
      </c>
      <c r="O868" s="56" t="s">
        <v>60</v>
      </c>
      <c r="P868" s="56"/>
      <c r="Q868" s="56"/>
      <c r="R868" s="57" t="s">
        <v>1400</v>
      </c>
      <c r="S868" s="57" t="s">
        <v>1401</v>
      </c>
      <c r="T868" s="56"/>
      <c r="U868" s="56"/>
      <c r="V868" s="57" t="str">
        <f t="array" ref="V868">IFERROR(INDEX(#REF!,MATCH($Q868,#REF!,0)),"")</f>
        <v/>
      </c>
      <c r="W868" s="57" t="str">
        <f t="array" ref="W868">IFERROR(INDEX(#REF!,MATCH($Q868,#REF!,0)),"")</f>
        <v/>
      </c>
      <c r="X868" s="58" t="str">
        <f t="array" ref="X868">IFERROR(INDEX(#REF!,MATCH($Q868,#REF!,0)),"")</f>
        <v/>
      </c>
      <c r="Y868" s="58" t="str">
        <f t="array" ref="Y868">IFERROR(INDEX(#REF!,MATCH($Q868,#REF!,0)),"")</f>
        <v/>
      </c>
      <c r="Z868" s="58" t="str">
        <f t="array" ref="Z868">IFERROR(INDEX(#REF!,MATCH($Q868,#REF!,0)),"")</f>
        <v/>
      </c>
      <c r="AA868" s="58" t="e">
        <f t="shared" si="15"/>
        <v>#VALUE!</v>
      </c>
      <c r="AB868" s="56"/>
      <c r="AC868" s="56"/>
    </row>
    <row r="869" spans="1:29" ht="15.75" hidden="1" customHeight="1">
      <c r="A869" s="35" t="s">
        <v>2831</v>
      </c>
      <c r="B869" s="201" t="s">
        <v>1049</v>
      </c>
      <c r="C869" s="36" t="s">
        <v>2049</v>
      </c>
      <c r="D869" s="37" t="s">
        <v>53</v>
      </c>
      <c r="E869" s="37">
        <v>11</v>
      </c>
      <c r="F869" s="38">
        <v>1134</v>
      </c>
      <c r="G869" s="39" t="s">
        <v>54</v>
      </c>
      <c r="H869" s="40">
        <v>46174</v>
      </c>
      <c r="I869" s="41" t="s">
        <v>55</v>
      </c>
      <c r="J869" s="41" t="s">
        <v>56</v>
      </c>
      <c r="K869" s="41" t="s">
        <v>164</v>
      </c>
      <c r="L869" s="41" t="s">
        <v>58</v>
      </c>
      <c r="M869" s="42" t="s">
        <v>2486</v>
      </c>
      <c r="N869" s="44" t="s">
        <v>951</v>
      </c>
      <c r="O869" s="44" t="s">
        <v>60</v>
      </c>
      <c r="P869" s="44"/>
      <c r="Q869" s="44"/>
      <c r="R869" s="45" t="s">
        <v>304</v>
      </c>
      <c r="S869" s="45" t="s">
        <v>305</v>
      </c>
      <c r="T869" s="44"/>
      <c r="U869" s="44"/>
      <c r="V869" s="45" t="str">
        <f t="array" ref="V869">IFERROR(INDEX(#REF!,MATCH($Q869,#REF!,0)),"")</f>
        <v/>
      </c>
      <c r="W869" s="45" t="str">
        <f t="array" ref="W869">IFERROR(INDEX(#REF!,MATCH($Q869,#REF!,0)),"")</f>
        <v/>
      </c>
      <c r="X869" s="46" t="str">
        <f t="array" ref="X869">IFERROR(INDEX(#REF!,MATCH($Q869,#REF!,0)),"")</f>
        <v/>
      </c>
      <c r="Y869" s="46" t="str">
        <f t="array" ref="Y869">IFERROR(INDEX(#REF!,MATCH($Q869,#REF!,0)),"")</f>
        <v/>
      </c>
      <c r="Z869" s="46" t="str">
        <f t="array" ref="Z869">IFERROR(INDEX(#REF!,MATCH($Q869,#REF!,0)),"")</f>
        <v/>
      </c>
      <c r="AA869" s="46" t="e">
        <f t="shared" si="15"/>
        <v>#VALUE!</v>
      </c>
      <c r="AB869" s="44"/>
      <c r="AC869" s="44"/>
    </row>
    <row r="870" spans="1:29" ht="15.75" hidden="1" customHeight="1">
      <c r="A870" s="47" t="s">
        <v>243</v>
      </c>
      <c r="B870" s="47" t="s">
        <v>169</v>
      </c>
      <c r="C870" s="60" t="s">
        <v>463</v>
      </c>
      <c r="D870" s="49" t="s">
        <v>53</v>
      </c>
      <c r="E870" s="49">
        <v>10</v>
      </c>
      <c r="F870" s="50">
        <v>1110</v>
      </c>
      <c r="G870" s="51" t="s">
        <v>54</v>
      </c>
      <c r="H870" s="52">
        <v>46174</v>
      </c>
      <c r="I870" s="53" t="s">
        <v>55</v>
      </c>
      <c r="J870" s="53" t="s">
        <v>56</v>
      </c>
      <c r="K870" s="53" t="s">
        <v>164</v>
      </c>
      <c r="L870" s="53" t="s">
        <v>58</v>
      </c>
      <c r="M870" s="54" t="s">
        <v>109</v>
      </c>
      <c r="N870" s="56" t="s">
        <v>21</v>
      </c>
      <c r="O870" s="56" t="s">
        <v>60</v>
      </c>
      <c r="P870" s="56"/>
      <c r="Q870" s="56"/>
      <c r="R870" s="57"/>
      <c r="S870" s="57" t="s">
        <v>464</v>
      </c>
      <c r="T870" s="56"/>
      <c r="U870" s="56"/>
      <c r="V870" s="57" t="str">
        <f t="array" ref="V870">IFERROR(INDEX(#REF!,MATCH($Q870,#REF!,0)),"")</f>
        <v/>
      </c>
      <c r="W870" s="57" t="str">
        <f t="array" ref="W870">IFERROR(INDEX(#REF!,MATCH($Q870,#REF!,0)),"")</f>
        <v/>
      </c>
      <c r="X870" s="58" t="str">
        <f t="array" ref="X870">IFERROR(INDEX(#REF!,MATCH($Q870,#REF!,0)),"")</f>
        <v/>
      </c>
      <c r="Y870" s="58" t="str">
        <f t="array" ref="Y870">IFERROR(INDEX(#REF!,MATCH($Q870,#REF!,0)),"")</f>
        <v/>
      </c>
      <c r="Z870" s="58" t="str">
        <f t="array" ref="Z870">IFERROR(INDEX(#REF!,MATCH($Q870,#REF!,0)),"")</f>
        <v/>
      </c>
      <c r="AA870" s="58" t="e">
        <f t="shared" si="15"/>
        <v>#VALUE!</v>
      </c>
      <c r="AB870" s="56"/>
      <c r="AC870" s="56"/>
    </row>
    <row r="871" spans="1:29" ht="15.75" hidden="1" customHeight="1">
      <c r="A871" s="35" t="s">
        <v>2832</v>
      </c>
      <c r="B871" s="201" t="s">
        <v>1049</v>
      </c>
      <c r="C871" s="36" t="s">
        <v>2051</v>
      </c>
      <c r="D871" s="37" t="s">
        <v>53</v>
      </c>
      <c r="E871" s="37">
        <v>60</v>
      </c>
      <c r="F871" s="38">
        <f>543*2</f>
        <v>1086</v>
      </c>
      <c r="G871" s="39" t="s">
        <v>54</v>
      </c>
      <c r="H871" s="40">
        <v>46174</v>
      </c>
      <c r="I871" s="41" t="s">
        <v>55</v>
      </c>
      <c r="J871" s="41" t="s">
        <v>56</v>
      </c>
      <c r="K871" s="41" t="s">
        <v>164</v>
      </c>
      <c r="L871" s="41" t="s">
        <v>58</v>
      </c>
      <c r="M871" s="42" t="s">
        <v>2534</v>
      </c>
      <c r="N871" s="44" t="s">
        <v>951</v>
      </c>
      <c r="O871" s="44" t="s">
        <v>60</v>
      </c>
      <c r="P871" s="44"/>
      <c r="Q871" s="44"/>
      <c r="R871" s="45" t="s">
        <v>304</v>
      </c>
      <c r="S871" s="45" t="s">
        <v>305</v>
      </c>
      <c r="T871" s="44"/>
      <c r="U871" s="44"/>
      <c r="V871" s="45" t="str">
        <f t="array" ref="V871">IFERROR(INDEX(#REF!,MATCH($Q871,#REF!,0)),"")</f>
        <v/>
      </c>
      <c r="W871" s="45" t="str">
        <f t="array" ref="W871">IFERROR(INDEX(#REF!,MATCH($Q871,#REF!,0)),"")</f>
        <v/>
      </c>
      <c r="X871" s="46" t="str">
        <f t="array" ref="X871">IFERROR(INDEX(#REF!,MATCH($Q871,#REF!,0)),"")</f>
        <v/>
      </c>
      <c r="Y871" s="46" t="str">
        <f t="array" ref="Y871">IFERROR(INDEX(#REF!,MATCH($Q871,#REF!,0)),"")</f>
        <v/>
      </c>
      <c r="Z871" s="46" t="str">
        <f t="array" ref="Z871">IFERROR(INDEX(#REF!,MATCH($Q871,#REF!,0)),"")</f>
        <v/>
      </c>
      <c r="AA871" s="46" t="e">
        <f t="shared" si="15"/>
        <v>#VALUE!</v>
      </c>
      <c r="AB871" s="44"/>
      <c r="AC871" s="44"/>
    </row>
    <row r="872" spans="1:29" ht="15.75" hidden="1" customHeight="1">
      <c r="A872" s="47" t="s">
        <v>468</v>
      </c>
      <c r="B872" s="47" t="s">
        <v>1049</v>
      </c>
      <c r="C872" s="60" t="s">
        <v>2053</v>
      </c>
      <c r="D872" s="49" t="s">
        <v>53</v>
      </c>
      <c r="E872" s="49">
        <v>100</v>
      </c>
      <c r="F872" s="50">
        <v>1080</v>
      </c>
      <c r="G872" s="51" t="s">
        <v>54</v>
      </c>
      <c r="H872" s="52">
        <v>46174</v>
      </c>
      <c r="I872" s="53" t="s">
        <v>55</v>
      </c>
      <c r="J872" s="53" t="s">
        <v>56</v>
      </c>
      <c r="K872" s="53" t="s">
        <v>164</v>
      </c>
      <c r="L872" s="53" t="s">
        <v>58</v>
      </c>
      <c r="M872" s="54" t="s">
        <v>2534</v>
      </c>
      <c r="N872" s="56" t="s">
        <v>951</v>
      </c>
      <c r="O872" s="56" t="s">
        <v>60</v>
      </c>
      <c r="P872" s="56"/>
      <c r="Q872" s="56"/>
      <c r="R872" s="57" t="s">
        <v>729</v>
      </c>
      <c r="S872" s="57" t="s">
        <v>730</v>
      </c>
      <c r="T872" s="56"/>
      <c r="U872" s="56"/>
      <c r="V872" s="57" t="str">
        <f t="array" ref="V872">IFERROR(INDEX(#REF!,MATCH($Q872,#REF!,0)),"")</f>
        <v/>
      </c>
      <c r="W872" s="57" t="str">
        <f t="array" ref="W872">IFERROR(INDEX(#REF!,MATCH($Q872,#REF!,0)),"")</f>
        <v/>
      </c>
      <c r="X872" s="58" t="str">
        <f t="array" ref="X872">IFERROR(INDEX(#REF!,MATCH($Q872,#REF!,0)),"")</f>
        <v/>
      </c>
      <c r="Y872" s="58" t="str">
        <f t="array" ref="Y872">IFERROR(INDEX(#REF!,MATCH($Q872,#REF!,0)),"")</f>
        <v/>
      </c>
      <c r="Z872" s="58" t="str">
        <f t="array" ref="Z872">IFERROR(INDEX(#REF!,MATCH($Q872,#REF!,0)),"")</f>
        <v/>
      </c>
      <c r="AA872" s="58" t="e">
        <f t="shared" si="15"/>
        <v>#VALUE!</v>
      </c>
      <c r="AB872" s="56"/>
      <c r="AC872" s="56"/>
    </row>
    <row r="873" spans="1:29" ht="15.75" hidden="1" customHeight="1">
      <c r="A873" s="35" t="s">
        <v>566</v>
      </c>
      <c r="B873" s="35" t="s">
        <v>1049</v>
      </c>
      <c r="C873" s="36" t="s">
        <v>2055</v>
      </c>
      <c r="D873" s="37" t="s">
        <v>53</v>
      </c>
      <c r="E873" s="37">
        <v>30</v>
      </c>
      <c r="F873" s="38">
        <v>1080</v>
      </c>
      <c r="G873" s="39" t="s">
        <v>54</v>
      </c>
      <c r="H873" s="40">
        <v>46174</v>
      </c>
      <c r="I873" s="41" t="s">
        <v>55</v>
      </c>
      <c r="J873" s="41" t="s">
        <v>56</v>
      </c>
      <c r="K873" s="41" t="s">
        <v>164</v>
      </c>
      <c r="L873" s="41" t="s">
        <v>58</v>
      </c>
      <c r="M873" s="42" t="s">
        <v>2534</v>
      </c>
      <c r="N873" s="44" t="s">
        <v>951</v>
      </c>
      <c r="O873" s="44" t="s">
        <v>60</v>
      </c>
      <c r="P873" s="44"/>
      <c r="Q873" s="44"/>
      <c r="R873" s="45" t="s">
        <v>1400</v>
      </c>
      <c r="S873" s="45" t="s">
        <v>1401</v>
      </c>
      <c r="T873" s="44"/>
      <c r="U873" s="44"/>
      <c r="V873" s="45" t="str">
        <f t="array" ref="V873">IFERROR(INDEX(#REF!,MATCH($Q873,#REF!,0)),"")</f>
        <v/>
      </c>
      <c r="W873" s="45" t="str">
        <f t="array" ref="W873">IFERROR(INDEX(#REF!,MATCH($Q873,#REF!,0)),"")</f>
        <v/>
      </c>
      <c r="X873" s="46" t="str">
        <f t="array" ref="X873">IFERROR(INDEX(#REF!,MATCH($Q873,#REF!,0)),"")</f>
        <v/>
      </c>
      <c r="Y873" s="46" t="str">
        <f t="array" ref="Y873">IFERROR(INDEX(#REF!,MATCH($Q873,#REF!,0)),"")</f>
        <v/>
      </c>
      <c r="Z873" s="46" t="str">
        <f t="array" ref="Z873">IFERROR(INDEX(#REF!,MATCH($Q873,#REF!,0)),"")</f>
        <v/>
      </c>
      <c r="AA873" s="46" t="e">
        <f t="shared" si="15"/>
        <v>#VALUE!</v>
      </c>
      <c r="AB873" s="44"/>
      <c r="AC873" s="44"/>
    </row>
    <row r="874" spans="1:29" ht="15.75" hidden="1" customHeight="1">
      <c r="A874" s="47" t="s">
        <v>1671</v>
      </c>
      <c r="B874" s="47" t="s">
        <v>51</v>
      </c>
      <c r="C874" s="60" t="s">
        <v>2134</v>
      </c>
      <c r="D874" s="49" t="s">
        <v>53</v>
      </c>
      <c r="E874" s="49">
        <v>6</v>
      </c>
      <c r="F874" s="50">
        <v>1080</v>
      </c>
      <c r="G874" s="51" t="s">
        <v>54</v>
      </c>
      <c r="H874" s="52">
        <v>46174</v>
      </c>
      <c r="I874" s="53" t="s">
        <v>55</v>
      </c>
      <c r="J874" s="53" t="s">
        <v>56</v>
      </c>
      <c r="K874" s="53" t="s">
        <v>164</v>
      </c>
      <c r="L874" s="53" t="s">
        <v>91</v>
      </c>
      <c r="M874" s="54" t="s">
        <v>2498</v>
      </c>
      <c r="N874" s="56" t="s">
        <v>951</v>
      </c>
      <c r="O874" s="56" t="s">
        <v>60</v>
      </c>
      <c r="P874" s="56"/>
      <c r="Q874" s="56"/>
      <c r="R874" s="57" t="str">
        <f t="array" ref="R874">IFERROR(INDEX('BANCO DE DADOS'!$C$3:$C1631,MATCH(C874,'BANCO DE DADOS'!$B$3:$B1631,0),0),"")</f>
        <v>CEIB</v>
      </c>
      <c r="S874" s="57" t="s">
        <v>1327</v>
      </c>
      <c r="T874" s="56"/>
      <c r="U874" s="56"/>
      <c r="V874" s="57" t="str">
        <f t="array" ref="V874">IFERROR(INDEX(#REF!,MATCH($Q874,#REF!,0)),"")</f>
        <v/>
      </c>
      <c r="W874" s="57" t="str">
        <f t="array" ref="W874">IFERROR(INDEX(#REF!,MATCH($Q874,#REF!,0)),"")</f>
        <v/>
      </c>
      <c r="X874" s="58" t="str">
        <f t="array" ref="X874">IFERROR(INDEX(#REF!,MATCH($Q874,#REF!,0)),"")</f>
        <v/>
      </c>
      <c r="Y874" s="58" t="str">
        <f t="array" ref="Y874">IFERROR(INDEX(#REF!,MATCH($Q874,#REF!,0)),"")</f>
        <v/>
      </c>
      <c r="Z874" s="58" t="str">
        <f t="array" ref="Z874">IFERROR(INDEX(#REF!,MATCH($Q874,#REF!,0)),"")</f>
        <v/>
      </c>
      <c r="AA874" s="58" t="e">
        <f t="shared" si="15"/>
        <v>#VALUE!</v>
      </c>
      <c r="AB874" s="56"/>
      <c r="AC874" s="56"/>
    </row>
    <row r="875" spans="1:29" ht="15.75" hidden="1" customHeight="1">
      <c r="A875" s="35"/>
      <c r="B875" s="35" t="s">
        <v>51</v>
      </c>
      <c r="C875" s="36" t="s">
        <v>1294</v>
      </c>
      <c r="D875" s="37" t="s">
        <v>53</v>
      </c>
      <c r="E875" s="37">
        <v>30</v>
      </c>
      <c r="F875" s="38">
        <v>1080</v>
      </c>
      <c r="G875" s="39" t="s">
        <v>54</v>
      </c>
      <c r="H875" s="40">
        <v>46174</v>
      </c>
      <c r="I875" s="41" t="s">
        <v>55</v>
      </c>
      <c r="J875" s="41" t="s">
        <v>56</v>
      </c>
      <c r="K875" s="41" t="s">
        <v>164</v>
      </c>
      <c r="L875" s="41" t="s">
        <v>91</v>
      </c>
      <c r="M875" s="42" t="s">
        <v>2534</v>
      </c>
      <c r="N875" s="44" t="s">
        <v>884</v>
      </c>
      <c r="O875" s="44" t="s">
        <v>60</v>
      </c>
      <c r="P875" s="44"/>
      <c r="Q875" s="44"/>
      <c r="R875" s="45" t="s">
        <v>228</v>
      </c>
      <c r="S875" s="45" t="s">
        <v>229</v>
      </c>
      <c r="T875" s="44"/>
      <c r="U875" s="44"/>
      <c r="V875" s="45" t="str">
        <f t="array" ref="V875">IFERROR(INDEX(#REF!,MATCH($Q875,#REF!,0)),"")</f>
        <v/>
      </c>
      <c r="W875" s="45" t="str">
        <f t="array" ref="W875">IFERROR(INDEX(#REF!,MATCH($Q875,#REF!,0)),"")</f>
        <v/>
      </c>
      <c r="X875" s="46" t="str">
        <f t="array" ref="X875">IFERROR(INDEX(#REF!,MATCH($Q875,#REF!,0)),"")</f>
        <v/>
      </c>
      <c r="Y875" s="46" t="str">
        <f t="array" ref="Y875">IFERROR(INDEX(#REF!,MATCH($Q875,#REF!,0)),"")</f>
        <v/>
      </c>
      <c r="Z875" s="46" t="str">
        <f t="array" ref="Z875">IFERROR(INDEX(#REF!,MATCH($Q875,#REF!,0)),"")</f>
        <v/>
      </c>
      <c r="AA875" s="46" t="e">
        <f t="shared" si="15"/>
        <v>#VALUE!</v>
      </c>
      <c r="AB875" s="44"/>
      <c r="AC875" s="44"/>
    </row>
    <row r="876" spans="1:29" ht="15.75" hidden="1" customHeight="1">
      <c r="A876" s="47" t="s">
        <v>794</v>
      </c>
      <c r="B876" s="47" t="s">
        <v>156</v>
      </c>
      <c r="C876" s="60" t="s">
        <v>157</v>
      </c>
      <c r="D876" s="49" t="s">
        <v>53</v>
      </c>
      <c r="E876" s="49">
        <v>2</v>
      </c>
      <c r="F876" s="50">
        <v>1060.2</v>
      </c>
      <c r="G876" s="51" t="s">
        <v>54</v>
      </c>
      <c r="H876" s="52">
        <v>46174</v>
      </c>
      <c r="I876" s="53" t="s">
        <v>55</v>
      </c>
      <c r="J876" s="53" t="s">
        <v>56</v>
      </c>
      <c r="K876" s="53" t="s">
        <v>147</v>
      </c>
      <c r="L876" s="53" t="s">
        <v>58</v>
      </c>
      <c r="M876" s="54" t="s">
        <v>2498</v>
      </c>
      <c r="N876" s="56" t="s">
        <v>21</v>
      </c>
      <c r="O876" s="56" t="s">
        <v>60</v>
      </c>
      <c r="P876" s="56"/>
      <c r="Q876" s="56"/>
      <c r="R876" s="57" t="s">
        <v>158</v>
      </c>
      <c r="S876" s="57" t="s">
        <v>159</v>
      </c>
      <c r="T876" s="56"/>
      <c r="U876" s="56"/>
      <c r="V876" s="57" t="str">
        <f t="array" ref="V876">IFERROR(INDEX(#REF!,MATCH($Q876,#REF!,0)),"")</f>
        <v/>
      </c>
      <c r="W876" s="57" t="str">
        <f t="array" ref="W876">IFERROR(INDEX(#REF!,MATCH($Q876,#REF!,0)),"")</f>
        <v/>
      </c>
      <c r="X876" s="58" t="str">
        <f t="array" ref="X876">IFERROR(INDEX(#REF!,MATCH($Q876,#REF!,0)),"")</f>
        <v/>
      </c>
      <c r="Y876" s="58" t="str">
        <f t="array" ref="Y876">IFERROR(INDEX(#REF!,MATCH($Q876,#REF!,0)),"")</f>
        <v/>
      </c>
      <c r="Z876" s="58" t="str">
        <f t="array" ref="Z876">IFERROR(INDEX(#REF!,MATCH($Q876,#REF!,0)),"")</f>
        <v/>
      </c>
      <c r="AA876" s="58" t="e">
        <f t="shared" si="15"/>
        <v>#VALUE!</v>
      </c>
      <c r="AB876" s="56"/>
      <c r="AC876" s="56"/>
    </row>
    <row r="877" spans="1:29" ht="15.75" hidden="1" customHeight="1">
      <c r="A877" s="35" t="s">
        <v>2691</v>
      </c>
      <c r="B877" s="207" t="s">
        <v>1049</v>
      </c>
      <c r="C877" s="107" t="s">
        <v>2383</v>
      </c>
      <c r="D877" s="37" t="s">
        <v>1150</v>
      </c>
      <c r="E877" s="37">
        <v>200</v>
      </c>
      <c r="F877" s="38">
        <v>1060</v>
      </c>
      <c r="G877" s="39"/>
      <c r="H877" s="40"/>
      <c r="I877" s="41" t="s">
        <v>55</v>
      </c>
      <c r="J877" s="41"/>
      <c r="K877" s="41"/>
      <c r="L877" s="41"/>
      <c r="M877" s="42"/>
      <c r="N877" s="44" t="s">
        <v>951</v>
      </c>
      <c r="O877" s="44" t="s">
        <v>60</v>
      </c>
      <c r="P877" s="44"/>
      <c r="Q877" s="44"/>
      <c r="R877" s="45"/>
      <c r="S877" s="45"/>
      <c r="T877" s="199"/>
      <c r="U877" s="44"/>
      <c r="V877" s="45" t="str">
        <f t="array" ref="V877">IFERROR(INDEX(#REF!,MATCH($Q877,#REF!,0)),"")</f>
        <v/>
      </c>
      <c r="W877" s="45" t="str">
        <f t="array" ref="W877">IFERROR(INDEX(#REF!,MATCH($Q877,#REF!,0)),"")</f>
        <v/>
      </c>
      <c r="X877" s="46" t="str">
        <f t="array" ref="X877">IFERROR(INDEX(#REF!,MATCH($Q877,#REF!,0)),"")</f>
        <v/>
      </c>
      <c r="Y877" s="46" t="str">
        <f t="array" ref="Y877">IFERROR(INDEX(#REF!,MATCH($Q877,#REF!,0)),"")</f>
        <v/>
      </c>
      <c r="Z877" s="46" t="str">
        <f t="array" ref="Z877">IFERROR(INDEX(#REF!,MATCH($Q877,#REF!,0)),"")</f>
        <v/>
      </c>
      <c r="AA877" s="46" t="e">
        <f t="shared" si="15"/>
        <v>#VALUE!</v>
      </c>
      <c r="AB877" s="44"/>
      <c r="AC877" s="44"/>
    </row>
    <row r="878" spans="1:29" ht="15.75" hidden="1" customHeight="1">
      <c r="A878" s="47" t="s">
        <v>336</v>
      </c>
      <c r="B878" s="47" t="s">
        <v>233</v>
      </c>
      <c r="C878" s="60" t="s">
        <v>504</v>
      </c>
      <c r="D878" s="49" t="s">
        <v>53</v>
      </c>
      <c r="E878" s="49">
        <v>30</v>
      </c>
      <c r="F878" s="50">
        <v>1050</v>
      </c>
      <c r="G878" s="51" t="s">
        <v>54</v>
      </c>
      <c r="H878" s="52">
        <v>46174</v>
      </c>
      <c r="I878" s="53" t="s">
        <v>55</v>
      </c>
      <c r="J878" s="53" t="s">
        <v>56</v>
      </c>
      <c r="K878" s="53" t="s">
        <v>164</v>
      </c>
      <c r="L878" s="53" t="s">
        <v>58</v>
      </c>
      <c r="M878" s="54" t="s">
        <v>73</v>
      </c>
      <c r="N878" s="56" t="s">
        <v>21</v>
      </c>
      <c r="O878" s="56" t="s">
        <v>60</v>
      </c>
      <c r="P878" s="56"/>
      <c r="Q878" s="56"/>
      <c r="R878" s="57" t="s">
        <v>165</v>
      </c>
      <c r="S878" s="57" t="s">
        <v>505</v>
      </c>
      <c r="T878" s="56"/>
      <c r="U878" s="56"/>
      <c r="V878" s="57" t="str">
        <f t="array" ref="V878">IFERROR(INDEX(#REF!,MATCH($Q878,#REF!,0)),"")</f>
        <v/>
      </c>
      <c r="W878" s="57" t="str">
        <f t="array" ref="W878">IFERROR(INDEX(#REF!,MATCH($Q878,#REF!,0)),"")</f>
        <v/>
      </c>
      <c r="X878" s="58" t="str">
        <f t="array" ref="X878">IFERROR(INDEX(#REF!,MATCH($Q878,#REF!,0)),"")</f>
        <v/>
      </c>
      <c r="Y878" s="58" t="str">
        <f t="array" ref="Y878">IFERROR(INDEX(#REF!,MATCH($Q878,#REF!,0)),"")</f>
        <v/>
      </c>
      <c r="Z878" s="58" t="str">
        <f t="array" ref="Z878">IFERROR(INDEX(#REF!,MATCH($Q878,#REF!,0)),"")</f>
        <v/>
      </c>
      <c r="AA878" s="58" t="e">
        <f t="shared" si="15"/>
        <v>#VALUE!</v>
      </c>
      <c r="AB878" s="56"/>
      <c r="AC878" s="56"/>
    </row>
    <row r="879" spans="1:29" ht="15.75" hidden="1" customHeight="1">
      <c r="A879" s="35" t="s">
        <v>2833</v>
      </c>
      <c r="B879" s="35" t="s">
        <v>156</v>
      </c>
      <c r="C879" s="36" t="s">
        <v>507</v>
      </c>
      <c r="D879" s="37" t="s">
        <v>53</v>
      </c>
      <c r="E879" s="37">
        <v>30</v>
      </c>
      <c r="F879" s="38">
        <v>1050</v>
      </c>
      <c r="G879" s="39" t="s">
        <v>54</v>
      </c>
      <c r="H879" s="40">
        <v>46174</v>
      </c>
      <c r="I879" s="41" t="s">
        <v>55</v>
      </c>
      <c r="J879" s="41" t="s">
        <v>56</v>
      </c>
      <c r="K879" s="41" t="s">
        <v>164</v>
      </c>
      <c r="L879" s="41" t="s">
        <v>58</v>
      </c>
      <c r="M879" s="42" t="s">
        <v>2486</v>
      </c>
      <c r="N879" s="44" t="s">
        <v>21</v>
      </c>
      <c r="O879" s="44" t="s">
        <v>60</v>
      </c>
      <c r="P879" s="44"/>
      <c r="Q879" s="44"/>
      <c r="R879" s="45"/>
      <c r="S879" s="45" t="s">
        <v>508</v>
      </c>
      <c r="T879" s="44"/>
      <c r="U879" s="44"/>
      <c r="V879" s="45" t="str">
        <f t="array" ref="V879">IFERROR(INDEX(#REF!,MATCH($Q879,#REF!,0)),"")</f>
        <v/>
      </c>
      <c r="W879" s="45" t="str">
        <f t="array" ref="W879">IFERROR(INDEX(#REF!,MATCH($Q879,#REF!,0)),"")</f>
        <v/>
      </c>
      <c r="X879" s="46" t="str">
        <f t="array" ref="X879">IFERROR(INDEX(#REF!,MATCH($Q879,#REF!,0)),"")</f>
        <v/>
      </c>
      <c r="Y879" s="46" t="str">
        <f t="array" ref="Y879">IFERROR(INDEX(#REF!,MATCH($Q879,#REF!,0)),"")</f>
        <v/>
      </c>
      <c r="Z879" s="46" t="str">
        <f t="array" ref="Z879">IFERROR(INDEX(#REF!,MATCH($Q879,#REF!,0)),"")</f>
        <v/>
      </c>
      <c r="AA879" s="46" t="e">
        <f t="shared" si="15"/>
        <v>#VALUE!</v>
      </c>
      <c r="AB879" s="44"/>
      <c r="AC879" s="44"/>
    </row>
    <row r="880" spans="1:29" ht="15.75" hidden="1" customHeight="1">
      <c r="A880" s="47" t="s">
        <v>1484</v>
      </c>
      <c r="B880" s="47" t="s">
        <v>233</v>
      </c>
      <c r="C880" s="60" t="s">
        <v>2138</v>
      </c>
      <c r="D880" s="49" t="s">
        <v>53</v>
      </c>
      <c r="E880" s="49">
        <v>3</v>
      </c>
      <c r="F880" s="50">
        <v>1050</v>
      </c>
      <c r="G880" s="51" t="s">
        <v>54</v>
      </c>
      <c r="H880" s="52">
        <v>46174</v>
      </c>
      <c r="I880" s="53" t="s">
        <v>55</v>
      </c>
      <c r="J880" s="53" t="s">
        <v>56</v>
      </c>
      <c r="K880" s="53" t="s">
        <v>164</v>
      </c>
      <c r="L880" s="53" t="s">
        <v>91</v>
      </c>
      <c r="M880" s="54" t="s">
        <v>2486</v>
      </c>
      <c r="N880" s="56" t="s">
        <v>951</v>
      </c>
      <c r="O880" s="56" t="s">
        <v>60</v>
      </c>
      <c r="P880" s="56"/>
      <c r="Q880" s="56"/>
      <c r="R880" s="57"/>
      <c r="S880" s="57" t="s">
        <v>2139</v>
      </c>
      <c r="T880" s="56"/>
      <c r="U880" s="56"/>
      <c r="V880" s="57" t="str">
        <f t="array" ref="V880">IFERROR(INDEX(#REF!,MATCH($Q880,#REF!,0)),"")</f>
        <v/>
      </c>
      <c r="W880" s="57" t="str">
        <f t="array" ref="W880">IFERROR(INDEX(#REF!,MATCH($Q880,#REF!,0)),"")</f>
        <v/>
      </c>
      <c r="X880" s="58" t="str">
        <f t="array" ref="X880">IFERROR(INDEX(#REF!,MATCH($Q880,#REF!,0)),"")</f>
        <v/>
      </c>
      <c r="Y880" s="58" t="str">
        <f t="array" ref="Y880">IFERROR(INDEX(#REF!,MATCH($Q880,#REF!,0)),"")</f>
        <v/>
      </c>
      <c r="Z880" s="58" t="str">
        <f t="array" ref="Z880">IFERROR(INDEX(#REF!,MATCH($Q880,#REF!,0)),"")</f>
        <v/>
      </c>
      <c r="AA880" s="58" t="e">
        <f t="shared" si="15"/>
        <v>#VALUE!</v>
      </c>
      <c r="AB880" s="56"/>
      <c r="AC880" s="56"/>
    </row>
    <row r="881" spans="1:29" ht="15.75" hidden="1" customHeight="1">
      <c r="A881" s="35"/>
      <c r="B881" s="35" t="s">
        <v>51</v>
      </c>
      <c r="C881" s="36" t="s">
        <v>504</v>
      </c>
      <c r="D881" s="37" t="s">
        <v>53</v>
      </c>
      <c r="E881" s="37">
        <v>30</v>
      </c>
      <c r="F881" s="38">
        <v>1050</v>
      </c>
      <c r="G881" s="39" t="s">
        <v>54</v>
      </c>
      <c r="H881" s="40">
        <v>46174</v>
      </c>
      <c r="I881" s="41" t="s">
        <v>55</v>
      </c>
      <c r="J881" s="41" t="s">
        <v>56</v>
      </c>
      <c r="K881" s="41" t="s">
        <v>164</v>
      </c>
      <c r="L881" s="41" t="s">
        <v>91</v>
      </c>
      <c r="M881" s="42" t="s">
        <v>2498</v>
      </c>
      <c r="N881" s="44" t="s">
        <v>884</v>
      </c>
      <c r="O881" s="44" t="s">
        <v>60</v>
      </c>
      <c r="P881" s="44"/>
      <c r="Q881" s="44"/>
      <c r="R881" s="45" t="s">
        <v>165</v>
      </c>
      <c r="S881" s="45" t="s">
        <v>505</v>
      </c>
      <c r="T881" s="44"/>
      <c r="U881" s="44"/>
      <c r="V881" s="45" t="str">
        <f t="array" ref="V881">IFERROR(INDEX(#REF!,MATCH($Q881,#REF!,0)),"")</f>
        <v/>
      </c>
      <c r="W881" s="45" t="str">
        <f t="array" ref="W881">IFERROR(INDEX(#REF!,MATCH($Q881,#REF!,0)),"")</f>
        <v/>
      </c>
      <c r="X881" s="46" t="str">
        <f t="array" ref="X881">IFERROR(INDEX(#REF!,MATCH($Q881,#REF!,0)),"")</f>
        <v/>
      </c>
      <c r="Y881" s="46" t="str">
        <f t="array" ref="Y881">IFERROR(INDEX(#REF!,MATCH($Q881,#REF!,0)),"")</f>
        <v/>
      </c>
      <c r="Z881" s="46" t="str">
        <f t="array" ref="Z881">IFERROR(INDEX(#REF!,MATCH($Q881,#REF!,0)),"")</f>
        <v/>
      </c>
      <c r="AA881" s="46" t="e">
        <f t="shared" si="15"/>
        <v>#VALUE!</v>
      </c>
      <c r="AB881" s="44"/>
      <c r="AC881" s="44"/>
    </row>
    <row r="882" spans="1:29" ht="15.75" hidden="1" customHeight="1">
      <c r="A882" s="47" t="s">
        <v>2834</v>
      </c>
      <c r="B882" s="47" t="s">
        <v>1049</v>
      </c>
      <c r="C882" s="60" t="s">
        <v>2062</v>
      </c>
      <c r="D882" s="49" t="s">
        <v>1150</v>
      </c>
      <c r="E882" s="49">
        <v>200</v>
      </c>
      <c r="F882" s="50">
        <v>1040</v>
      </c>
      <c r="G882" s="51" t="s">
        <v>54</v>
      </c>
      <c r="H882" s="52">
        <v>46174</v>
      </c>
      <c r="I882" s="53" t="s">
        <v>55</v>
      </c>
      <c r="J882" s="53" t="s">
        <v>56</v>
      </c>
      <c r="K882" s="53" t="s">
        <v>164</v>
      </c>
      <c r="L882" s="53" t="s">
        <v>58</v>
      </c>
      <c r="M882" s="54" t="s">
        <v>148</v>
      </c>
      <c r="N882" s="56" t="s">
        <v>951</v>
      </c>
      <c r="O882" s="56" t="s">
        <v>60</v>
      </c>
      <c r="P882" s="56"/>
      <c r="Q882" s="56"/>
      <c r="R882" s="57" t="s">
        <v>304</v>
      </c>
      <c r="S882" s="57" t="s">
        <v>305</v>
      </c>
      <c r="T882" s="56"/>
      <c r="U882" s="56"/>
      <c r="V882" s="57" t="str">
        <f t="array" ref="V882">IFERROR(INDEX(#REF!,MATCH($Q882,#REF!,0)),"")</f>
        <v/>
      </c>
      <c r="W882" s="57" t="str">
        <f t="array" ref="W882">IFERROR(INDEX(#REF!,MATCH($Q882,#REF!,0)),"")</f>
        <v/>
      </c>
      <c r="X882" s="58" t="str">
        <f t="array" ref="X882">IFERROR(INDEX(#REF!,MATCH($Q882,#REF!,0)),"")</f>
        <v/>
      </c>
      <c r="Y882" s="58" t="str">
        <f t="array" ref="Y882">IFERROR(INDEX(#REF!,MATCH($Q882,#REF!,0)),"")</f>
        <v/>
      </c>
      <c r="Z882" s="58" t="str">
        <f t="array" ref="Z882">IFERROR(INDEX(#REF!,MATCH($Q882,#REF!,0)),"")</f>
        <v/>
      </c>
      <c r="AA882" s="58" t="e">
        <f t="shared" si="15"/>
        <v>#VALUE!</v>
      </c>
      <c r="AB882" s="56"/>
      <c r="AC882" s="56"/>
    </row>
    <row r="883" spans="1:29" ht="15.75" hidden="1" customHeight="1">
      <c r="A883" s="35" t="s">
        <v>593</v>
      </c>
      <c r="B883" s="35" t="s">
        <v>1049</v>
      </c>
      <c r="C883" s="36" t="s">
        <v>2064</v>
      </c>
      <c r="D883" s="37" t="s">
        <v>53</v>
      </c>
      <c r="E883" s="37">
        <v>60</v>
      </c>
      <c r="F883" s="38">
        <v>1020.6</v>
      </c>
      <c r="G883" s="39" t="s">
        <v>54</v>
      </c>
      <c r="H883" s="40">
        <v>46174</v>
      </c>
      <c r="I883" s="41" t="s">
        <v>55</v>
      </c>
      <c r="J883" s="41" t="s">
        <v>56</v>
      </c>
      <c r="K883" s="41" t="s">
        <v>164</v>
      </c>
      <c r="L883" s="41" t="s">
        <v>58</v>
      </c>
      <c r="M883" s="42" t="s">
        <v>2486</v>
      </c>
      <c r="N883" s="44" t="s">
        <v>951</v>
      </c>
      <c r="O883" s="44" t="s">
        <v>60</v>
      </c>
      <c r="P883" s="44"/>
      <c r="Q883" s="44"/>
      <c r="R883" s="45" t="s">
        <v>1400</v>
      </c>
      <c r="S883" s="45" t="s">
        <v>1401</v>
      </c>
      <c r="T883" s="44"/>
      <c r="U883" s="44"/>
      <c r="V883" s="45" t="str">
        <f t="array" ref="V883">IFERROR(INDEX(#REF!,MATCH($Q883,#REF!,0)),"")</f>
        <v/>
      </c>
      <c r="W883" s="45" t="str">
        <f t="array" ref="W883">IFERROR(INDEX(#REF!,MATCH($Q883,#REF!,0)),"")</f>
        <v/>
      </c>
      <c r="X883" s="46" t="str">
        <f t="array" ref="X883">IFERROR(INDEX(#REF!,MATCH($Q883,#REF!,0)),"")</f>
        <v/>
      </c>
      <c r="Y883" s="46" t="str">
        <f t="array" ref="Y883">IFERROR(INDEX(#REF!,MATCH($Q883,#REF!,0)),"")</f>
        <v/>
      </c>
      <c r="Z883" s="46" t="str">
        <f t="array" ref="Z883">IFERROR(INDEX(#REF!,MATCH($Q883,#REF!,0)),"")</f>
        <v/>
      </c>
      <c r="AA883" s="46" t="e">
        <f t="shared" si="15"/>
        <v>#VALUE!</v>
      </c>
      <c r="AB883" s="44"/>
      <c r="AC883" s="44"/>
    </row>
    <row r="884" spans="1:29" ht="15.75" hidden="1" customHeight="1">
      <c r="A884" s="47" t="s">
        <v>2835</v>
      </c>
      <c r="B884" s="47" t="s">
        <v>161</v>
      </c>
      <c r="C884" s="60" t="s">
        <v>162</v>
      </c>
      <c r="D884" s="49" t="s">
        <v>163</v>
      </c>
      <c r="E884" s="49">
        <v>30</v>
      </c>
      <c r="F884" s="50">
        <v>1000</v>
      </c>
      <c r="G884" s="51" t="s">
        <v>54</v>
      </c>
      <c r="H884" s="52">
        <v>46174</v>
      </c>
      <c r="I884" s="53" t="s">
        <v>55</v>
      </c>
      <c r="J884" s="53" t="s">
        <v>56</v>
      </c>
      <c r="K884" s="53" t="s">
        <v>164</v>
      </c>
      <c r="L884" s="53" t="s">
        <v>58</v>
      </c>
      <c r="M884" s="54" t="s">
        <v>148</v>
      </c>
      <c r="N884" s="56" t="s">
        <v>21</v>
      </c>
      <c r="O884" s="56" t="s">
        <v>60</v>
      </c>
      <c r="P884" s="56"/>
      <c r="Q884" s="56" t="s">
        <v>7</v>
      </c>
      <c r="R884" s="57" t="s">
        <v>165</v>
      </c>
      <c r="S884" s="57" t="s">
        <v>166</v>
      </c>
      <c r="T884" s="56"/>
      <c r="U884" s="56"/>
      <c r="V884" s="57" t="str">
        <f t="array" ref="V884">IFERROR(INDEX(#REF!,MATCH($Q884,#REF!,0)),"")</f>
        <v/>
      </c>
      <c r="W884" s="57" t="str">
        <f t="array" ref="W884">IFERROR(INDEX(#REF!,MATCH($Q884,#REF!,0)),"")</f>
        <v/>
      </c>
      <c r="X884" s="58" t="str">
        <f t="array" ref="X884">IFERROR(INDEX(#REF!,MATCH($Q884,#REF!,0)),"")</f>
        <v/>
      </c>
      <c r="Y884" s="58" t="str">
        <f t="array" ref="Y884">IFERROR(INDEX(#REF!,MATCH($Q884,#REF!,0)),"")</f>
        <v/>
      </c>
      <c r="Z884" s="58" t="str">
        <f t="array" ref="Z884">IFERROR(INDEX(#REF!,MATCH($Q884,#REF!,0)),"")</f>
        <v/>
      </c>
      <c r="AA884" s="58" t="e">
        <f t="shared" si="15"/>
        <v>#VALUE!</v>
      </c>
      <c r="AB884" s="56"/>
      <c r="AC884" s="56" t="s">
        <v>167</v>
      </c>
    </row>
    <row r="885" spans="1:29" ht="15.75" hidden="1" customHeight="1">
      <c r="A885" s="35" t="s">
        <v>2836</v>
      </c>
      <c r="B885" s="35" t="s">
        <v>169</v>
      </c>
      <c r="C885" s="36" t="s">
        <v>162</v>
      </c>
      <c r="D885" s="37" t="s">
        <v>170</v>
      </c>
      <c r="E885" s="37">
        <v>30</v>
      </c>
      <c r="F885" s="38">
        <v>1000</v>
      </c>
      <c r="G885" s="39" t="s">
        <v>54</v>
      </c>
      <c r="H885" s="40">
        <v>46174</v>
      </c>
      <c r="I885" s="41" t="s">
        <v>55</v>
      </c>
      <c r="J885" s="41" t="s">
        <v>56</v>
      </c>
      <c r="K885" s="41" t="s">
        <v>164</v>
      </c>
      <c r="L885" s="41" t="s">
        <v>58</v>
      </c>
      <c r="M885" s="42" t="s">
        <v>148</v>
      </c>
      <c r="N885" s="44" t="s">
        <v>21</v>
      </c>
      <c r="O885" s="44" t="s">
        <v>60</v>
      </c>
      <c r="P885" s="44"/>
      <c r="Q885" s="44" t="s">
        <v>7</v>
      </c>
      <c r="R885" s="45" t="s">
        <v>165</v>
      </c>
      <c r="S885" s="45" t="s">
        <v>166</v>
      </c>
      <c r="T885" s="44"/>
      <c r="U885" s="44"/>
      <c r="V885" s="45" t="str">
        <f t="array" ref="V885">IFERROR(INDEX(#REF!,MATCH($Q885,#REF!,0)),"")</f>
        <v/>
      </c>
      <c r="W885" s="45" t="str">
        <f t="array" ref="W885">IFERROR(INDEX(#REF!,MATCH($Q885,#REF!,0)),"")</f>
        <v/>
      </c>
      <c r="X885" s="46" t="str">
        <f t="array" ref="X885">IFERROR(INDEX(#REF!,MATCH($Q885,#REF!,0)),"")</f>
        <v/>
      </c>
      <c r="Y885" s="46" t="str">
        <f t="array" ref="Y885">IFERROR(INDEX(#REF!,MATCH($Q885,#REF!,0)),"")</f>
        <v/>
      </c>
      <c r="Z885" s="46" t="str">
        <f t="array" ref="Z885">IFERROR(INDEX(#REF!,MATCH($Q885,#REF!,0)),"")</f>
        <v/>
      </c>
      <c r="AA885" s="46" t="e">
        <f t="shared" si="15"/>
        <v>#VALUE!</v>
      </c>
      <c r="AB885" s="44"/>
      <c r="AC885" s="44" t="s">
        <v>167</v>
      </c>
    </row>
    <row r="886" spans="1:29" ht="15.75" hidden="1" customHeight="1">
      <c r="A886" s="47" t="s">
        <v>420</v>
      </c>
      <c r="B886" s="47" t="s">
        <v>440</v>
      </c>
      <c r="C886" s="60" t="s">
        <v>510</v>
      </c>
      <c r="D886" s="49" t="s">
        <v>511</v>
      </c>
      <c r="E886" s="49">
        <v>2</v>
      </c>
      <c r="F886" s="50">
        <v>1000</v>
      </c>
      <c r="G886" s="51" t="s">
        <v>54</v>
      </c>
      <c r="H886" s="52">
        <v>46174</v>
      </c>
      <c r="I886" s="53" t="s">
        <v>55</v>
      </c>
      <c r="J886" s="53" t="s">
        <v>56</v>
      </c>
      <c r="K886" s="53" t="s">
        <v>164</v>
      </c>
      <c r="L886" s="53" t="s">
        <v>58</v>
      </c>
      <c r="M886" s="54" t="s">
        <v>148</v>
      </c>
      <c r="N886" s="56" t="s">
        <v>21</v>
      </c>
      <c r="O886" s="56" t="s">
        <v>60</v>
      </c>
      <c r="P886" s="56"/>
      <c r="Q886" s="56"/>
      <c r="R886" s="57" t="s">
        <v>512</v>
      </c>
      <c r="S886" s="57" t="s">
        <v>181</v>
      </c>
      <c r="T886" s="56"/>
      <c r="U886" s="56"/>
      <c r="V886" s="57" t="str">
        <f t="array" ref="V886">IFERROR(INDEX(#REF!,MATCH($Q886,#REF!,0)),"")</f>
        <v/>
      </c>
      <c r="W886" s="57" t="str">
        <f t="array" ref="W886">IFERROR(INDEX(#REF!,MATCH($Q886,#REF!,0)),"")</f>
        <v/>
      </c>
      <c r="X886" s="58" t="str">
        <f t="array" ref="X886">IFERROR(INDEX(#REF!,MATCH($Q886,#REF!,0)),"")</f>
        <v/>
      </c>
      <c r="Y886" s="58" t="str">
        <f t="array" ref="Y886">IFERROR(INDEX(#REF!,MATCH($Q886,#REF!,0)),"")</f>
        <v/>
      </c>
      <c r="Z886" s="58" t="str">
        <f t="array" ref="Z886">IFERROR(INDEX(#REF!,MATCH($Q886,#REF!,0)),"")</f>
        <v/>
      </c>
      <c r="AA886" s="58" t="e">
        <f t="shared" si="15"/>
        <v>#VALUE!</v>
      </c>
      <c r="AB886" s="56"/>
      <c r="AC886" s="56"/>
    </row>
    <row r="887" spans="1:29" ht="15.75" hidden="1" customHeight="1">
      <c r="A887" s="35" t="s">
        <v>396</v>
      </c>
      <c r="B887" s="35" t="s">
        <v>106</v>
      </c>
      <c r="C887" s="36" t="s">
        <v>180</v>
      </c>
      <c r="D887" s="37" t="s">
        <v>53</v>
      </c>
      <c r="E887" s="37">
        <v>2</v>
      </c>
      <c r="F887" s="38">
        <v>1000</v>
      </c>
      <c r="G887" s="39" t="s">
        <v>54</v>
      </c>
      <c r="H887" s="40">
        <v>46174</v>
      </c>
      <c r="I887" s="41" t="s">
        <v>55</v>
      </c>
      <c r="J887" s="41" t="s">
        <v>56</v>
      </c>
      <c r="K887" s="41" t="s">
        <v>164</v>
      </c>
      <c r="L887" s="41" t="s">
        <v>58</v>
      </c>
      <c r="M887" s="42" t="s">
        <v>2498</v>
      </c>
      <c r="N887" s="44" t="s">
        <v>21</v>
      </c>
      <c r="O887" s="44" t="s">
        <v>60</v>
      </c>
      <c r="P887" s="44"/>
      <c r="Q887" s="44"/>
      <c r="R887" s="45">
        <f t="array" ref="R887">IFERROR(INDEX('BANCO DE DADOS'!$C$3:$C1631,MATCH(C887,'BANCO DE DADOS'!$B$3:$B1631,0),0),"")</f>
        <v>0</v>
      </c>
      <c r="S887" s="45" t="s">
        <v>181</v>
      </c>
      <c r="T887" s="44"/>
      <c r="U887" s="44"/>
      <c r="V887" s="45" t="str">
        <f t="array" ref="V887">IFERROR(INDEX(#REF!,MATCH($Q887,#REF!,0)),"")</f>
        <v/>
      </c>
      <c r="W887" s="45" t="str">
        <f t="array" ref="W887">IFERROR(INDEX(#REF!,MATCH($Q887,#REF!,0)),"")</f>
        <v/>
      </c>
      <c r="X887" s="46" t="str">
        <f t="array" ref="X887">IFERROR(INDEX(#REF!,MATCH($Q887,#REF!,0)),"")</f>
        <v/>
      </c>
      <c r="Y887" s="46" t="str">
        <f t="array" ref="Y887">IFERROR(INDEX(#REF!,MATCH($Q887,#REF!,0)),"")</f>
        <v/>
      </c>
      <c r="Z887" s="46" t="str">
        <f t="array" ref="Z887">IFERROR(INDEX(#REF!,MATCH($Q887,#REF!,0)),"")</f>
        <v/>
      </c>
      <c r="AA887" s="46" t="e">
        <f t="shared" si="15"/>
        <v>#VALUE!</v>
      </c>
      <c r="AB887" s="44"/>
      <c r="AC887" s="44"/>
    </row>
    <row r="888" spans="1:29" ht="15.75" hidden="1" customHeight="1">
      <c r="A888" s="47" t="s">
        <v>1860</v>
      </c>
      <c r="B888" s="47" t="s">
        <v>237</v>
      </c>
      <c r="C888" s="60" t="s">
        <v>2365</v>
      </c>
      <c r="D888" s="49" t="s">
        <v>53</v>
      </c>
      <c r="E888" s="49">
        <v>5</v>
      </c>
      <c r="F888" s="50">
        <v>1000</v>
      </c>
      <c r="G888" s="51" t="s">
        <v>54</v>
      </c>
      <c r="H888" s="52">
        <v>46174</v>
      </c>
      <c r="I888" s="53" t="s">
        <v>55</v>
      </c>
      <c r="J888" s="53" t="s">
        <v>56</v>
      </c>
      <c r="K888" s="53" t="s">
        <v>2358</v>
      </c>
      <c r="L888" s="53" t="s">
        <v>91</v>
      </c>
      <c r="M888" s="54" t="s">
        <v>2517</v>
      </c>
      <c r="N888" s="56" t="s">
        <v>951</v>
      </c>
      <c r="O888" s="56" t="s">
        <v>60</v>
      </c>
      <c r="P888" s="56"/>
      <c r="Q888" s="56"/>
      <c r="R888" s="57" t="s">
        <v>322</v>
      </c>
      <c r="S888" s="57" t="s">
        <v>323</v>
      </c>
      <c r="T888" s="56"/>
      <c r="U888" s="56"/>
      <c r="V888" s="57" t="str">
        <f t="array" ref="V888">IFERROR(INDEX(#REF!,MATCH($Q888,#REF!,0)),"")</f>
        <v/>
      </c>
      <c r="W888" s="57" t="str">
        <f t="array" ref="W888">IFERROR(INDEX(#REF!,MATCH($Q888,#REF!,0)),"")</f>
        <v/>
      </c>
      <c r="X888" s="58" t="str">
        <f t="array" ref="X888">IFERROR(INDEX(#REF!,MATCH($Q888,#REF!,0)),"")</f>
        <v/>
      </c>
      <c r="Y888" s="58" t="str">
        <f t="array" ref="Y888">IFERROR(INDEX(#REF!,MATCH($Q888,#REF!,0)),"")</f>
        <v/>
      </c>
      <c r="Z888" s="58" t="str">
        <f t="array" ref="Z888">IFERROR(INDEX(#REF!,MATCH($Q888,#REF!,0)),"")</f>
        <v/>
      </c>
      <c r="AA888" s="58" t="e">
        <f t="shared" si="15"/>
        <v>#VALUE!</v>
      </c>
      <c r="AB888" s="56"/>
      <c r="AC888" s="56"/>
    </row>
    <row r="889" spans="1:29" ht="15.75" hidden="1" customHeight="1">
      <c r="A889" s="35" t="s">
        <v>1575</v>
      </c>
      <c r="B889" s="35" t="s">
        <v>161</v>
      </c>
      <c r="C889" s="36" t="s">
        <v>2145</v>
      </c>
      <c r="D889" s="37" t="s">
        <v>53</v>
      </c>
      <c r="E889" s="37">
        <v>5</v>
      </c>
      <c r="F889" s="38">
        <v>1000</v>
      </c>
      <c r="G889" s="39" t="s">
        <v>54</v>
      </c>
      <c r="H889" s="40">
        <v>46174</v>
      </c>
      <c r="I889" s="41" t="s">
        <v>55</v>
      </c>
      <c r="J889" s="41" t="s">
        <v>56</v>
      </c>
      <c r="K889" s="41" t="s">
        <v>164</v>
      </c>
      <c r="L889" s="41" t="s">
        <v>58</v>
      </c>
      <c r="M889" s="42" t="s">
        <v>148</v>
      </c>
      <c r="N889" s="44" t="s">
        <v>951</v>
      </c>
      <c r="O889" s="44" t="s">
        <v>60</v>
      </c>
      <c r="P889" s="44"/>
      <c r="Q889" s="44"/>
      <c r="R889" s="45" t="s">
        <v>308</v>
      </c>
      <c r="S889" s="45" t="s">
        <v>309</v>
      </c>
      <c r="T889" s="44"/>
      <c r="U889" s="44"/>
      <c r="V889" s="45" t="str">
        <f t="array" ref="V889">IFERROR(INDEX(#REF!,MATCH($Q889,#REF!,0)),"")</f>
        <v/>
      </c>
      <c r="W889" s="45" t="str">
        <f t="array" ref="W889">IFERROR(INDEX(#REF!,MATCH($Q889,#REF!,0)),"")</f>
        <v/>
      </c>
      <c r="X889" s="46" t="str">
        <f t="array" ref="X889">IFERROR(INDEX(#REF!,MATCH($Q889,#REF!,0)),"")</f>
        <v/>
      </c>
      <c r="Y889" s="46" t="str">
        <f t="array" ref="Y889">IFERROR(INDEX(#REF!,MATCH($Q889,#REF!,0)),"")</f>
        <v/>
      </c>
      <c r="Z889" s="46" t="str">
        <f t="array" ref="Z889">IFERROR(INDEX(#REF!,MATCH($Q889,#REF!,0)),"")</f>
        <v/>
      </c>
      <c r="AA889" s="46" t="e">
        <f t="shared" si="15"/>
        <v>#VALUE!</v>
      </c>
      <c r="AB889" s="44"/>
      <c r="AC889" s="44"/>
    </row>
    <row r="890" spans="1:29" ht="15.75" hidden="1" customHeight="1">
      <c r="A890" s="47" t="s">
        <v>1579</v>
      </c>
      <c r="B890" s="47" t="s">
        <v>440</v>
      </c>
      <c r="C890" s="60" t="s">
        <v>469</v>
      </c>
      <c r="D890" s="49" t="s">
        <v>53</v>
      </c>
      <c r="E890" s="49">
        <v>5</v>
      </c>
      <c r="F890" s="50">
        <v>1000</v>
      </c>
      <c r="G890" s="51" t="s">
        <v>54</v>
      </c>
      <c r="H890" s="52">
        <v>46174</v>
      </c>
      <c r="I890" s="53" t="s">
        <v>55</v>
      </c>
      <c r="J890" s="53" t="s">
        <v>56</v>
      </c>
      <c r="K890" s="53" t="s">
        <v>164</v>
      </c>
      <c r="L890" s="53" t="s">
        <v>58</v>
      </c>
      <c r="M890" s="54" t="s">
        <v>109</v>
      </c>
      <c r="N890" s="56" t="s">
        <v>951</v>
      </c>
      <c r="O890" s="56" t="s">
        <v>60</v>
      </c>
      <c r="P890" s="56"/>
      <c r="Q890" s="56"/>
      <c r="R890" s="57" t="s">
        <v>308</v>
      </c>
      <c r="S890" s="57" t="s">
        <v>309</v>
      </c>
      <c r="T890" s="56"/>
      <c r="U890" s="56"/>
      <c r="V890" s="57" t="str">
        <f t="array" ref="V890">IFERROR(INDEX(#REF!,MATCH($Q890,#REF!,0)),"")</f>
        <v/>
      </c>
      <c r="W890" s="57" t="str">
        <f t="array" ref="W890">IFERROR(INDEX(#REF!,MATCH($Q890,#REF!,0)),"")</f>
        <v/>
      </c>
      <c r="X890" s="58" t="str">
        <f t="array" ref="X890">IFERROR(INDEX(#REF!,MATCH($Q890,#REF!,0)),"")</f>
        <v/>
      </c>
      <c r="Y890" s="58" t="str">
        <f t="array" ref="Y890">IFERROR(INDEX(#REF!,MATCH($Q890,#REF!,0)),"")</f>
        <v/>
      </c>
      <c r="Z890" s="58" t="str">
        <f t="array" ref="Z890">IFERROR(INDEX(#REF!,MATCH($Q890,#REF!,0)),"")</f>
        <v/>
      </c>
      <c r="AA890" s="58" t="e">
        <f t="shared" si="15"/>
        <v>#VALUE!</v>
      </c>
      <c r="AB890" s="56"/>
      <c r="AC890" s="56"/>
    </row>
    <row r="891" spans="1:29" ht="15.75" hidden="1" customHeight="1">
      <c r="A891" s="35" t="s">
        <v>661</v>
      </c>
      <c r="B891" s="35" t="s">
        <v>1049</v>
      </c>
      <c r="C891" s="36" t="s">
        <v>2066</v>
      </c>
      <c r="D891" s="37" t="s">
        <v>53</v>
      </c>
      <c r="E891" s="37">
        <v>50</v>
      </c>
      <c r="F891" s="38">
        <v>1000</v>
      </c>
      <c r="G891" s="39" t="s">
        <v>54</v>
      </c>
      <c r="H891" s="40">
        <v>46174</v>
      </c>
      <c r="I891" s="41" t="s">
        <v>55</v>
      </c>
      <c r="J891" s="41" t="s">
        <v>56</v>
      </c>
      <c r="K891" s="41" t="s">
        <v>164</v>
      </c>
      <c r="L891" s="41" t="s">
        <v>58</v>
      </c>
      <c r="M891" s="42" t="s">
        <v>2534</v>
      </c>
      <c r="N891" s="44" t="s">
        <v>951</v>
      </c>
      <c r="O891" s="44" t="s">
        <v>60</v>
      </c>
      <c r="P891" s="44"/>
      <c r="Q891" s="44"/>
      <c r="R891" s="45" t="s">
        <v>158</v>
      </c>
      <c r="S891" s="45" t="s">
        <v>741</v>
      </c>
      <c r="T891" s="44"/>
      <c r="U891" s="44"/>
      <c r="V891" s="45" t="str">
        <f t="array" ref="V891">IFERROR(INDEX(#REF!,MATCH($Q891,#REF!,0)),"")</f>
        <v/>
      </c>
      <c r="W891" s="45" t="str">
        <f t="array" ref="W891">IFERROR(INDEX(#REF!,MATCH($Q891,#REF!,0)),"")</f>
        <v/>
      </c>
      <c r="X891" s="46" t="str">
        <f t="array" ref="X891">IFERROR(INDEX(#REF!,MATCH($Q891,#REF!,0)),"")</f>
        <v/>
      </c>
      <c r="Y891" s="46" t="str">
        <f t="array" ref="Y891">IFERROR(INDEX(#REF!,MATCH($Q891,#REF!,0)),"")</f>
        <v/>
      </c>
      <c r="Z891" s="46" t="str">
        <f t="array" ref="Z891">IFERROR(INDEX(#REF!,MATCH($Q891,#REF!,0)),"")</f>
        <v/>
      </c>
      <c r="AA891" s="46" t="e">
        <f t="shared" si="15"/>
        <v>#VALUE!</v>
      </c>
      <c r="AB891" s="44"/>
      <c r="AC891" s="44"/>
    </row>
    <row r="892" spans="1:29" ht="15.75" hidden="1" customHeight="1">
      <c r="A892" s="47" t="s">
        <v>1698</v>
      </c>
      <c r="B892" s="47" t="s">
        <v>652</v>
      </c>
      <c r="C892" s="60" t="s">
        <v>2150</v>
      </c>
      <c r="D892" s="49" t="s">
        <v>53</v>
      </c>
      <c r="E892" s="49">
        <v>10</v>
      </c>
      <c r="F892" s="50">
        <v>1000</v>
      </c>
      <c r="G892" s="51" t="s">
        <v>54</v>
      </c>
      <c r="H892" s="52">
        <v>46174</v>
      </c>
      <c r="I892" s="53" t="s">
        <v>55</v>
      </c>
      <c r="J892" s="53" t="s">
        <v>56</v>
      </c>
      <c r="K892" s="53" t="s">
        <v>164</v>
      </c>
      <c r="L892" s="53" t="s">
        <v>91</v>
      </c>
      <c r="M892" s="54" t="s">
        <v>73</v>
      </c>
      <c r="N892" s="56" t="s">
        <v>951</v>
      </c>
      <c r="O892" s="56" t="s">
        <v>60</v>
      </c>
      <c r="P892" s="56"/>
      <c r="Q892" s="56"/>
      <c r="R892" s="57"/>
      <c r="S892" s="57" t="s">
        <v>410</v>
      </c>
      <c r="T892" s="56"/>
      <c r="U892" s="56"/>
      <c r="V892" s="57" t="str">
        <f t="array" ref="V892">IFERROR(INDEX(#REF!,MATCH($Q892,#REF!,0)),"")</f>
        <v/>
      </c>
      <c r="W892" s="57" t="str">
        <f t="array" ref="W892">IFERROR(INDEX(#REF!,MATCH($Q892,#REF!,0)),"")</f>
        <v/>
      </c>
      <c r="X892" s="58" t="str">
        <f t="array" ref="X892">IFERROR(INDEX(#REF!,MATCH($Q892,#REF!,0)),"")</f>
        <v/>
      </c>
      <c r="Y892" s="58" t="str">
        <f t="array" ref="Y892">IFERROR(INDEX(#REF!,MATCH($Q892,#REF!,0)),"")</f>
        <v/>
      </c>
      <c r="Z892" s="58" t="str">
        <f t="array" ref="Z892">IFERROR(INDEX(#REF!,MATCH($Q892,#REF!,0)),"")</f>
        <v/>
      </c>
      <c r="AA892" s="58" t="e">
        <f t="shared" si="15"/>
        <v>#VALUE!</v>
      </c>
      <c r="AB892" s="56"/>
      <c r="AC892" s="56"/>
    </row>
    <row r="893" spans="1:29" ht="15.75" customHeight="1">
      <c r="A893" s="35"/>
      <c r="B893" s="35" t="s">
        <v>2693</v>
      </c>
      <c r="C893" s="36"/>
      <c r="D893" s="37"/>
      <c r="E893" s="37"/>
      <c r="F893" s="38">
        <v>21680</v>
      </c>
      <c r="G893" s="39"/>
      <c r="H893" s="40"/>
      <c r="I893" s="41"/>
      <c r="J893" s="41"/>
      <c r="K893" s="41"/>
      <c r="L893" s="41"/>
      <c r="M893" s="42"/>
      <c r="N893" s="44" t="s">
        <v>21</v>
      </c>
      <c r="O893" s="44" t="s">
        <v>2767</v>
      </c>
      <c r="P893" s="44"/>
      <c r="Q893" s="44"/>
      <c r="R893" s="45"/>
      <c r="S893" s="45" t="s">
        <v>297</v>
      </c>
      <c r="T893" s="44"/>
      <c r="U893" s="44"/>
      <c r="V893" s="45" t="str">
        <f t="array" ref="V893">IFERROR(INDEX(#REF!,MATCH($Q893,#REF!,0)),"")</f>
        <v/>
      </c>
      <c r="W893" s="45" t="str">
        <f t="array" ref="W893">IFERROR(INDEX(#REF!,MATCH($Q893,#REF!,0)),"")</f>
        <v/>
      </c>
      <c r="X893" s="46" t="str">
        <f t="array" ref="X893">IFERROR(INDEX(#REF!,MATCH($Q893,#REF!,0)),"")</f>
        <v/>
      </c>
      <c r="Y893" s="46" t="str">
        <f t="array" ref="Y893">IFERROR(INDEX(#REF!,MATCH($Q893,#REF!,0)),"")</f>
        <v/>
      </c>
      <c r="Z893" s="46" t="str">
        <f t="array" ref="Z893">IFERROR(INDEX(#REF!,MATCH($Q893,#REF!,0)),"")</f>
        <v/>
      </c>
      <c r="AA893" s="46" t="e">
        <f t="shared" si="15"/>
        <v>#VALUE!</v>
      </c>
      <c r="AB893" s="44"/>
      <c r="AC893" s="44"/>
    </row>
    <row r="894" spans="1:29" ht="15.75" hidden="1" customHeight="1">
      <c r="A894" s="47"/>
      <c r="B894" s="47" t="s">
        <v>51</v>
      </c>
      <c r="C894" s="60" t="s">
        <v>1297</v>
      </c>
      <c r="D894" s="49" t="s">
        <v>53</v>
      </c>
      <c r="E894" s="49">
        <v>1</v>
      </c>
      <c r="F894" s="50">
        <v>1000</v>
      </c>
      <c r="G894" s="51" t="s">
        <v>54</v>
      </c>
      <c r="H894" s="52">
        <v>46174</v>
      </c>
      <c r="I894" s="53" t="s">
        <v>55</v>
      </c>
      <c r="J894" s="53" t="s">
        <v>56</v>
      </c>
      <c r="K894" s="53" t="s">
        <v>164</v>
      </c>
      <c r="L894" s="53" t="s">
        <v>91</v>
      </c>
      <c r="M894" s="54" t="s">
        <v>73</v>
      </c>
      <c r="N894" s="56" t="s">
        <v>884</v>
      </c>
      <c r="O894" s="56" t="s">
        <v>60</v>
      </c>
      <c r="P894" s="56"/>
      <c r="Q894" s="56"/>
      <c r="R894" s="57" t="s">
        <v>322</v>
      </c>
      <c r="S894" s="57" t="s">
        <v>323</v>
      </c>
      <c r="T894" s="56"/>
      <c r="U894" s="56"/>
      <c r="V894" s="57" t="str">
        <f t="array" ref="V894">IFERROR(INDEX(#REF!,MATCH($Q894,#REF!,0)),"")</f>
        <v/>
      </c>
      <c r="W894" s="57" t="str">
        <f t="array" ref="W894">IFERROR(INDEX(#REF!,MATCH($Q894,#REF!,0)),"")</f>
        <v/>
      </c>
      <c r="X894" s="58" t="str">
        <f t="array" ref="X894">IFERROR(INDEX(#REF!,MATCH($Q894,#REF!,0)),"")</f>
        <v/>
      </c>
      <c r="Y894" s="58" t="str">
        <f t="array" ref="Y894">IFERROR(INDEX(#REF!,MATCH($Q894,#REF!,0)),"")</f>
        <v/>
      </c>
      <c r="Z894" s="58" t="str">
        <f t="array" ref="Z894">IFERROR(INDEX(#REF!,MATCH($Q894,#REF!,0)),"")</f>
        <v/>
      </c>
      <c r="AA894" s="58" t="e">
        <f t="shared" si="15"/>
        <v>#VALUE!</v>
      </c>
      <c r="AB894" s="56"/>
      <c r="AC894" s="56"/>
    </row>
    <row r="895" spans="1:29" ht="15.75" hidden="1" customHeight="1">
      <c r="A895" s="35"/>
      <c r="B895" s="35" t="s">
        <v>51</v>
      </c>
      <c r="C895" s="36" t="s">
        <v>1299</v>
      </c>
      <c r="D895" s="37" t="s">
        <v>1300</v>
      </c>
      <c r="E895" s="37">
        <v>5</v>
      </c>
      <c r="F895" s="38">
        <v>1000</v>
      </c>
      <c r="G895" s="39" t="s">
        <v>54</v>
      </c>
      <c r="H895" s="40">
        <v>46174</v>
      </c>
      <c r="I895" s="41" t="s">
        <v>55</v>
      </c>
      <c r="J895" s="41" t="s">
        <v>56</v>
      </c>
      <c r="K895" s="41" t="s">
        <v>164</v>
      </c>
      <c r="L895" s="41" t="s">
        <v>91</v>
      </c>
      <c r="M895" s="42" t="s">
        <v>109</v>
      </c>
      <c r="N895" s="44" t="s">
        <v>884</v>
      </c>
      <c r="O895" s="44" t="s">
        <v>60</v>
      </c>
      <c r="P895" s="44"/>
      <c r="Q895" s="44"/>
      <c r="R895" s="45" t="s">
        <v>304</v>
      </c>
      <c r="S895" s="45" t="s">
        <v>305</v>
      </c>
      <c r="T895" s="44"/>
      <c r="U895" s="44"/>
      <c r="V895" s="45" t="str">
        <f t="array" ref="V895">IFERROR(INDEX(#REF!,MATCH($Q895,#REF!,0)),"")</f>
        <v/>
      </c>
      <c r="W895" s="45" t="str">
        <f t="array" ref="W895">IFERROR(INDEX(#REF!,MATCH($Q895,#REF!,0)),"")</f>
        <v/>
      </c>
      <c r="X895" s="46" t="str">
        <f t="array" ref="X895">IFERROR(INDEX(#REF!,MATCH($Q895,#REF!,0)),"")</f>
        <v/>
      </c>
      <c r="Y895" s="46" t="str">
        <f t="array" ref="Y895">IFERROR(INDEX(#REF!,MATCH($Q895,#REF!,0)),"")</f>
        <v/>
      </c>
      <c r="Z895" s="46" t="str">
        <f t="array" ref="Z895">IFERROR(INDEX(#REF!,MATCH($Q895,#REF!,0)),"")</f>
        <v/>
      </c>
      <c r="AA895" s="46" t="e">
        <f t="shared" si="15"/>
        <v>#VALUE!</v>
      </c>
      <c r="AB895" s="44"/>
      <c r="AC895" s="44"/>
    </row>
    <row r="896" spans="1:29" ht="15.75" hidden="1" customHeight="1">
      <c r="A896" s="47"/>
      <c r="B896" s="47" t="s">
        <v>848</v>
      </c>
      <c r="C896" s="60" t="s">
        <v>1190</v>
      </c>
      <c r="D896" s="49" t="s">
        <v>53</v>
      </c>
      <c r="E896" s="49">
        <v>10</v>
      </c>
      <c r="F896" s="50">
        <v>1000</v>
      </c>
      <c r="G896" s="51" t="s">
        <v>54</v>
      </c>
      <c r="H896" s="52">
        <v>46174</v>
      </c>
      <c r="I896" s="53" t="s">
        <v>55</v>
      </c>
      <c r="J896" s="53" t="s">
        <v>56</v>
      </c>
      <c r="K896" s="53" t="s">
        <v>164</v>
      </c>
      <c r="L896" s="53" t="s">
        <v>91</v>
      </c>
      <c r="M896" s="54" t="s">
        <v>148</v>
      </c>
      <c r="N896" s="56" t="s">
        <v>884</v>
      </c>
      <c r="O896" s="56" t="s">
        <v>60</v>
      </c>
      <c r="P896" s="56"/>
      <c r="Q896" s="56"/>
      <c r="R896" s="57"/>
      <c r="S896" s="57" t="s">
        <v>410</v>
      </c>
      <c r="T896" s="56"/>
      <c r="U896" s="56"/>
      <c r="V896" s="57" t="str">
        <f t="array" ref="V896">IFERROR(INDEX(#REF!,MATCH($Q896,#REF!,0)),"")</f>
        <v/>
      </c>
      <c r="W896" s="57" t="str">
        <f t="array" ref="W896">IFERROR(INDEX(#REF!,MATCH($Q896,#REF!,0)),"")</f>
        <v/>
      </c>
      <c r="X896" s="58" t="str">
        <f t="array" ref="X896">IFERROR(INDEX(#REF!,MATCH($Q896,#REF!,0)),"")</f>
        <v/>
      </c>
      <c r="Y896" s="58" t="str">
        <f t="array" ref="Y896">IFERROR(INDEX(#REF!,MATCH($Q896,#REF!,0)),"")</f>
        <v/>
      </c>
      <c r="Z896" s="58" t="str">
        <f t="array" ref="Z896">IFERROR(INDEX(#REF!,MATCH($Q896,#REF!,0)),"")</f>
        <v/>
      </c>
      <c r="AA896" s="58" t="e">
        <f t="shared" si="15"/>
        <v>#VALUE!</v>
      </c>
      <c r="AB896" s="56"/>
      <c r="AC896" s="56"/>
    </row>
    <row r="897" spans="1:29" ht="15.75" hidden="1" customHeight="1">
      <c r="A897" s="35"/>
      <c r="B897" s="35" t="s">
        <v>51</v>
      </c>
      <c r="C897" s="36" t="s">
        <v>1303</v>
      </c>
      <c r="D897" s="37" t="s">
        <v>53</v>
      </c>
      <c r="E897" s="37">
        <v>10</v>
      </c>
      <c r="F897" s="38">
        <v>1000</v>
      </c>
      <c r="G897" s="39" t="s">
        <v>54</v>
      </c>
      <c r="H897" s="40">
        <v>46174</v>
      </c>
      <c r="I897" s="41" t="s">
        <v>55</v>
      </c>
      <c r="J897" s="41" t="s">
        <v>56</v>
      </c>
      <c r="K897" s="41" t="s">
        <v>164</v>
      </c>
      <c r="L897" s="41" t="s">
        <v>91</v>
      </c>
      <c r="M897" s="42" t="s">
        <v>2486</v>
      </c>
      <c r="N897" s="44" t="s">
        <v>884</v>
      </c>
      <c r="O897" s="44" t="s">
        <v>60</v>
      </c>
      <c r="P897" s="44"/>
      <c r="Q897" s="44"/>
      <c r="R897" s="45" t="s">
        <v>1304</v>
      </c>
      <c r="S897" s="45" t="s">
        <v>275</v>
      </c>
      <c r="T897" s="44"/>
      <c r="U897" s="44"/>
      <c r="V897" s="45" t="str">
        <f t="array" ref="V897">IFERROR(INDEX(#REF!,MATCH($Q897,#REF!,0)),"")</f>
        <v/>
      </c>
      <c r="W897" s="45" t="str">
        <f t="array" ref="W897">IFERROR(INDEX(#REF!,MATCH($Q897,#REF!,0)),"")</f>
        <v/>
      </c>
      <c r="X897" s="46" t="str">
        <f t="array" ref="X897">IFERROR(INDEX(#REF!,MATCH($Q897,#REF!,0)),"")</f>
        <v/>
      </c>
      <c r="Y897" s="46" t="str">
        <f t="array" ref="Y897">IFERROR(INDEX(#REF!,MATCH($Q897,#REF!,0)),"")</f>
        <v/>
      </c>
      <c r="Z897" s="46" t="str">
        <f t="array" ref="Z897">IFERROR(INDEX(#REF!,MATCH($Q897,#REF!,0)),"")</f>
        <v/>
      </c>
      <c r="AA897" s="46" t="e">
        <f t="shared" si="15"/>
        <v>#VALUE!</v>
      </c>
      <c r="AB897" s="44"/>
      <c r="AC897" s="44"/>
    </row>
    <row r="898" spans="1:29" ht="15.75" hidden="1" customHeight="1">
      <c r="A898" s="47" t="s">
        <v>1933</v>
      </c>
      <c r="B898" s="47" t="s">
        <v>440</v>
      </c>
      <c r="C898" s="60" t="s">
        <v>1547</v>
      </c>
      <c r="D898" s="49" t="s">
        <v>53</v>
      </c>
      <c r="E898" s="49">
        <v>2</v>
      </c>
      <c r="F898" s="50">
        <v>1000</v>
      </c>
      <c r="G898" s="51" t="s">
        <v>54</v>
      </c>
      <c r="H898" s="52">
        <v>46174</v>
      </c>
      <c r="I898" s="53" t="s">
        <v>101</v>
      </c>
      <c r="J898" s="53" t="s">
        <v>56</v>
      </c>
      <c r="K898" s="53" t="s">
        <v>858</v>
      </c>
      <c r="L898" s="53" t="s">
        <v>91</v>
      </c>
      <c r="M898" s="54" t="s">
        <v>109</v>
      </c>
      <c r="N898" s="56" t="s">
        <v>951</v>
      </c>
      <c r="O898" s="182" t="s">
        <v>60</v>
      </c>
      <c r="P898" s="56"/>
      <c r="Q898" s="56"/>
      <c r="R898" s="57" t="s">
        <v>780</v>
      </c>
      <c r="S898" s="57" t="s">
        <v>781</v>
      </c>
      <c r="T898" s="56"/>
      <c r="U898" s="56"/>
      <c r="V898" s="57" t="str">
        <f t="array" ref="V898">IFERROR(INDEX(#REF!,MATCH($Q898,#REF!,0)),"")</f>
        <v/>
      </c>
      <c r="W898" s="57" t="str">
        <f t="array" ref="W898">IFERROR(INDEX(#REF!,MATCH($Q898,#REF!,0)),"")</f>
        <v/>
      </c>
      <c r="X898" s="58" t="str">
        <f t="array" ref="X898">IFERROR(INDEX(#REF!,MATCH($Q898,#REF!,0)),"")</f>
        <v/>
      </c>
      <c r="Y898" s="58" t="str">
        <f t="array" ref="Y898">IFERROR(INDEX(#REF!,MATCH($Q898,#REF!,0)),"")</f>
        <v/>
      </c>
      <c r="Z898" s="58" t="str">
        <f t="array" ref="Z898">IFERROR(INDEX(#REF!,MATCH($Q898,#REF!,0)),"")</f>
        <v/>
      </c>
      <c r="AA898" s="58" t="e">
        <f t="shared" si="15"/>
        <v>#VALUE!</v>
      </c>
      <c r="AB898" s="56"/>
      <c r="AC898" s="56"/>
    </row>
    <row r="899" spans="1:29" ht="15.75" hidden="1" customHeight="1">
      <c r="A899" s="35" t="s">
        <v>1749</v>
      </c>
      <c r="B899" s="35" t="s">
        <v>1560</v>
      </c>
      <c r="C899" s="36" t="s">
        <v>1591</v>
      </c>
      <c r="D899" s="37" t="s">
        <v>53</v>
      </c>
      <c r="E899" s="37">
        <v>1</v>
      </c>
      <c r="F899" s="38">
        <v>1000</v>
      </c>
      <c r="G899" s="39" t="s">
        <v>54</v>
      </c>
      <c r="H899" s="40">
        <v>46266</v>
      </c>
      <c r="I899" s="41" t="s">
        <v>101</v>
      </c>
      <c r="J899" s="41" t="s">
        <v>56</v>
      </c>
      <c r="K899" s="41" t="s">
        <v>864</v>
      </c>
      <c r="L899" s="41" t="s">
        <v>84</v>
      </c>
      <c r="M899" s="197" t="s">
        <v>2451</v>
      </c>
      <c r="N899" s="44" t="s">
        <v>951</v>
      </c>
      <c r="O899" s="183" t="s">
        <v>60</v>
      </c>
      <c r="P899" s="44"/>
      <c r="Q899" s="44"/>
      <c r="R899" s="45"/>
      <c r="S899" s="45" t="s">
        <v>1592</v>
      </c>
      <c r="T899" s="44"/>
      <c r="U899" s="44"/>
      <c r="V899" s="45" t="str">
        <f t="array" ref="V899">IFERROR(INDEX(#REF!,MATCH($Q899,#REF!,0)),"")</f>
        <v/>
      </c>
      <c r="W899" s="45" t="str">
        <f t="array" ref="W899">IFERROR(INDEX(#REF!,MATCH($Q899,#REF!,0)),"")</f>
        <v/>
      </c>
      <c r="X899" s="46" t="str">
        <f t="array" ref="X899">IFERROR(INDEX(#REF!,MATCH($Q899,#REF!,0)),"")</f>
        <v/>
      </c>
      <c r="Y899" s="46" t="str">
        <f t="array" ref="Y899">IFERROR(INDEX(#REF!,MATCH($Q899,#REF!,0)),"")</f>
        <v/>
      </c>
      <c r="Z899" s="46" t="str">
        <f t="array" ref="Z899">IFERROR(INDEX(#REF!,MATCH($Q899,#REF!,0)),"")</f>
        <v/>
      </c>
      <c r="AA899" s="46" t="e">
        <f t="shared" si="15"/>
        <v>#VALUE!</v>
      </c>
      <c r="AB899" s="44"/>
      <c r="AC899" s="44"/>
    </row>
    <row r="900" spans="1:29" ht="15.75" hidden="1" customHeight="1">
      <c r="A900" s="47" t="s">
        <v>1751</v>
      </c>
      <c r="B900" s="47" t="s">
        <v>1560</v>
      </c>
      <c r="C900" s="60" t="s">
        <v>1594</v>
      </c>
      <c r="D900" s="49" t="s">
        <v>53</v>
      </c>
      <c r="E900" s="49">
        <v>1</v>
      </c>
      <c r="F900" s="50">
        <v>1000</v>
      </c>
      <c r="G900" s="51" t="s">
        <v>54</v>
      </c>
      <c r="H900" s="52">
        <v>46266</v>
      </c>
      <c r="I900" s="53" t="s">
        <v>101</v>
      </c>
      <c r="J900" s="53" t="s">
        <v>56</v>
      </c>
      <c r="K900" s="53" t="s">
        <v>864</v>
      </c>
      <c r="L900" s="53" t="s">
        <v>84</v>
      </c>
      <c r="M900" s="205" t="s">
        <v>2451</v>
      </c>
      <c r="N900" s="56" t="s">
        <v>951</v>
      </c>
      <c r="O900" s="182" t="s">
        <v>60</v>
      </c>
      <c r="P900" s="56"/>
      <c r="Q900" s="56"/>
      <c r="R900" s="57"/>
      <c r="S900" s="57" t="s">
        <v>1595</v>
      </c>
      <c r="T900" s="56"/>
      <c r="U900" s="56"/>
      <c r="V900" s="57" t="str">
        <f t="array" ref="V900">IFERROR(INDEX(#REF!,MATCH($Q900,#REF!,0)),"")</f>
        <v/>
      </c>
      <c r="W900" s="57" t="str">
        <f t="array" ref="W900">IFERROR(INDEX(#REF!,MATCH($Q900,#REF!,0)),"")</f>
        <v/>
      </c>
      <c r="X900" s="58" t="str">
        <f t="array" ref="X900">IFERROR(INDEX(#REF!,MATCH($Q900,#REF!,0)),"")</f>
        <v/>
      </c>
      <c r="Y900" s="58" t="str">
        <f t="array" ref="Y900">IFERROR(INDEX(#REF!,MATCH($Q900,#REF!,0)),"")</f>
        <v/>
      </c>
      <c r="Z900" s="58" t="str">
        <f t="array" ref="Z900">IFERROR(INDEX(#REF!,MATCH($Q900,#REF!,0)),"")</f>
        <v/>
      </c>
      <c r="AA900" s="58" t="e">
        <f t="shared" si="15"/>
        <v>#VALUE!</v>
      </c>
      <c r="AB900" s="56"/>
      <c r="AC900" s="56"/>
    </row>
    <row r="901" spans="1:29" ht="15.75" customHeight="1">
      <c r="A901" s="35"/>
      <c r="B901" s="35" t="s">
        <v>2693</v>
      </c>
      <c r="C901" s="36"/>
      <c r="D901" s="37"/>
      <c r="E901" s="37"/>
      <c r="F901" s="38">
        <v>24000</v>
      </c>
      <c r="G901" s="39"/>
      <c r="H901" s="40"/>
      <c r="I901" s="41"/>
      <c r="J901" s="41"/>
      <c r="K901" s="41"/>
      <c r="L901" s="41"/>
      <c r="M901" s="42"/>
      <c r="N901" s="44" t="s">
        <v>951</v>
      </c>
      <c r="O901" s="44"/>
      <c r="P901" s="44"/>
      <c r="Q901" s="44"/>
      <c r="R901" s="45"/>
      <c r="S901" s="45" t="s">
        <v>2546</v>
      </c>
      <c r="T901" s="44"/>
      <c r="U901" s="44"/>
      <c r="V901" s="45" t="str">
        <f t="array" ref="V901">IFERROR(INDEX(#REF!,MATCH($Q901,#REF!,0)),"")</f>
        <v/>
      </c>
      <c r="W901" s="45" t="str">
        <f t="array" ref="W901">IFERROR(INDEX(#REF!,MATCH($Q901,#REF!,0)),"")</f>
        <v/>
      </c>
      <c r="X901" s="46" t="str">
        <f t="array" ref="X901">IFERROR(INDEX(#REF!,MATCH($Q901,#REF!,0)),"")</f>
        <v/>
      </c>
      <c r="Y901" s="46" t="str">
        <f t="array" ref="Y901">IFERROR(INDEX(#REF!,MATCH($Q901,#REF!,0)),"")</f>
        <v/>
      </c>
      <c r="Z901" s="46" t="str">
        <f t="array" ref="Z901">IFERROR(INDEX(#REF!,MATCH($Q901,#REF!,0)),"")</f>
        <v/>
      </c>
      <c r="AA901" s="46" t="e">
        <f t="shared" si="15"/>
        <v>#VALUE!</v>
      </c>
      <c r="AB901" s="44"/>
      <c r="AC901" s="44"/>
    </row>
    <row r="902" spans="1:29" ht="15.75" hidden="1" customHeight="1">
      <c r="A902" s="47" t="s">
        <v>710</v>
      </c>
      <c r="B902" s="47" t="s">
        <v>250</v>
      </c>
      <c r="C902" s="60" t="s">
        <v>514</v>
      </c>
      <c r="D902" s="49" t="s">
        <v>53</v>
      </c>
      <c r="E902" s="49">
        <v>25</v>
      </c>
      <c r="F902" s="50">
        <v>972.5</v>
      </c>
      <c r="G902" s="51" t="s">
        <v>54</v>
      </c>
      <c r="H902" s="52">
        <v>46174</v>
      </c>
      <c r="I902" s="53" t="s">
        <v>55</v>
      </c>
      <c r="J902" s="53" t="s">
        <v>56</v>
      </c>
      <c r="K902" s="53" t="s">
        <v>164</v>
      </c>
      <c r="L902" s="53" t="s">
        <v>58</v>
      </c>
      <c r="M902" s="54" t="s">
        <v>2739</v>
      </c>
      <c r="N902" s="56" t="s">
        <v>21</v>
      </c>
      <c r="O902" s="56" t="s">
        <v>60</v>
      </c>
      <c r="P902" s="56"/>
      <c r="Q902" s="56"/>
      <c r="R902" s="57" t="s">
        <v>158</v>
      </c>
      <c r="S902" s="57" t="s">
        <v>515</v>
      </c>
      <c r="T902" s="56"/>
      <c r="U902" s="56"/>
      <c r="V902" s="57" t="str">
        <f t="array" ref="V902">IFERROR(INDEX(#REF!,MATCH($Q902,#REF!,0)),"")</f>
        <v/>
      </c>
      <c r="W902" s="57" t="str">
        <f t="array" ref="W902">IFERROR(INDEX(#REF!,MATCH($Q902,#REF!,0)),"")</f>
        <v/>
      </c>
      <c r="X902" s="58" t="str">
        <f t="array" ref="X902">IFERROR(INDEX(#REF!,MATCH($Q902,#REF!,0)),"")</f>
        <v/>
      </c>
      <c r="Y902" s="58" t="str">
        <f t="array" ref="Y902">IFERROR(INDEX(#REF!,MATCH($Q902,#REF!,0)),"")</f>
        <v/>
      </c>
      <c r="Z902" s="58" t="str">
        <f t="array" ref="Z902">IFERROR(INDEX(#REF!,MATCH($Q902,#REF!,0)),"")</f>
        <v/>
      </c>
      <c r="AA902" s="58" t="e">
        <f t="shared" si="15"/>
        <v>#VALUE!</v>
      </c>
      <c r="AB902" s="56"/>
      <c r="AC902" s="56"/>
    </row>
    <row r="903" spans="1:29" ht="15.75" customHeight="1">
      <c r="A903" s="35"/>
      <c r="B903" s="35" t="s">
        <v>2693</v>
      </c>
      <c r="C903" s="36"/>
      <c r="D903" s="37"/>
      <c r="E903" s="37"/>
      <c r="F903" s="38">
        <v>153720</v>
      </c>
      <c r="G903" s="39"/>
      <c r="H903" s="40"/>
      <c r="I903" s="41"/>
      <c r="J903" s="41"/>
      <c r="K903" s="41"/>
      <c r="L903" s="41"/>
      <c r="M903" s="42"/>
      <c r="N903" s="44" t="s">
        <v>884</v>
      </c>
      <c r="O903" s="44" t="s">
        <v>2767</v>
      </c>
      <c r="P903" s="44"/>
      <c r="Q903" s="44"/>
      <c r="R903" s="45"/>
      <c r="S903" s="45" t="s">
        <v>1080</v>
      </c>
      <c r="T903" s="44"/>
      <c r="U903" s="44"/>
      <c r="V903" s="45" t="str">
        <f t="array" ref="V903">IFERROR(INDEX(#REF!,MATCH($Q903,#REF!,0)),"")</f>
        <v/>
      </c>
      <c r="W903" s="45" t="str">
        <f t="array" ref="W903">IFERROR(INDEX(#REF!,MATCH($Q903,#REF!,0)),"")</f>
        <v/>
      </c>
      <c r="X903" s="46" t="str">
        <f t="array" ref="X903">IFERROR(INDEX(#REF!,MATCH($Q903,#REF!,0)),"")</f>
        <v/>
      </c>
      <c r="Y903" s="46" t="str">
        <f t="array" ref="Y903">IFERROR(INDEX(#REF!,MATCH($Q903,#REF!,0)),"")</f>
        <v/>
      </c>
      <c r="Z903" s="46" t="str">
        <f t="array" ref="Z903">IFERROR(INDEX(#REF!,MATCH($Q903,#REF!,0)),"")</f>
        <v/>
      </c>
      <c r="AA903" s="46" t="e">
        <f t="shared" si="15"/>
        <v>#VALUE!</v>
      </c>
      <c r="AB903" s="44"/>
      <c r="AC903" s="44"/>
    </row>
    <row r="904" spans="1:29" ht="15.75" hidden="1" customHeight="1">
      <c r="A904" s="47" t="s">
        <v>1897</v>
      </c>
      <c r="B904" s="47" t="s">
        <v>254</v>
      </c>
      <c r="C904" s="60" t="s">
        <v>2152</v>
      </c>
      <c r="D904" s="49" t="s">
        <v>53</v>
      </c>
      <c r="E904" s="49">
        <v>8</v>
      </c>
      <c r="F904" s="50">
        <v>960</v>
      </c>
      <c r="G904" s="51" t="s">
        <v>54</v>
      </c>
      <c r="H904" s="52">
        <v>46174</v>
      </c>
      <c r="I904" s="53" t="s">
        <v>55</v>
      </c>
      <c r="J904" s="53" t="s">
        <v>56</v>
      </c>
      <c r="K904" s="53" t="s">
        <v>164</v>
      </c>
      <c r="L904" s="53" t="s">
        <v>91</v>
      </c>
      <c r="M904" s="54" t="s">
        <v>2498</v>
      </c>
      <c r="N904" s="56" t="s">
        <v>951</v>
      </c>
      <c r="O904" s="56" t="s">
        <v>60</v>
      </c>
      <c r="P904" s="56"/>
      <c r="Q904" s="56"/>
      <c r="R904" s="57" t="s">
        <v>304</v>
      </c>
      <c r="S904" s="57" t="s">
        <v>305</v>
      </c>
      <c r="T904" s="56"/>
      <c r="U904" s="56"/>
      <c r="V904" s="57" t="str">
        <f t="array" ref="V904">IFERROR(INDEX(#REF!,MATCH($Q904,#REF!,0)),"")</f>
        <v/>
      </c>
      <c r="W904" s="57" t="str">
        <f t="array" ref="W904">IFERROR(INDEX(#REF!,MATCH($Q904,#REF!,0)),"")</f>
        <v/>
      </c>
      <c r="X904" s="58" t="str">
        <f t="array" ref="X904">IFERROR(INDEX(#REF!,MATCH($Q904,#REF!,0)),"")</f>
        <v/>
      </c>
      <c r="Y904" s="58" t="str">
        <f t="array" ref="Y904">IFERROR(INDEX(#REF!,MATCH($Q904,#REF!,0)),"")</f>
        <v/>
      </c>
      <c r="Z904" s="58" t="str">
        <f t="array" ref="Z904">IFERROR(INDEX(#REF!,MATCH($Q904,#REF!,0)),"")</f>
        <v/>
      </c>
      <c r="AA904" s="58" t="e">
        <f t="shared" si="15"/>
        <v>#VALUE!</v>
      </c>
      <c r="AB904" s="56"/>
      <c r="AC904" s="56"/>
    </row>
    <row r="905" spans="1:29" ht="15.75" hidden="1" customHeight="1">
      <c r="A905" s="35" t="s">
        <v>2691</v>
      </c>
      <c r="B905" s="207" t="s">
        <v>1049</v>
      </c>
      <c r="C905" s="107" t="s">
        <v>2387</v>
      </c>
      <c r="D905" s="37" t="s">
        <v>53</v>
      </c>
      <c r="E905" s="37">
        <v>3</v>
      </c>
      <c r="F905" s="38">
        <v>960</v>
      </c>
      <c r="G905" s="39" t="s">
        <v>54</v>
      </c>
      <c r="H905" s="40"/>
      <c r="I905" s="41" t="s">
        <v>55</v>
      </c>
      <c r="J905" s="41"/>
      <c r="K905" s="41"/>
      <c r="L905" s="41"/>
      <c r="M905" s="42"/>
      <c r="N905" s="44" t="s">
        <v>951</v>
      </c>
      <c r="O905" s="44" t="s">
        <v>60</v>
      </c>
      <c r="P905" s="44"/>
      <c r="Q905" s="44"/>
      <c r="R905" s="45"/>
      <c r="S905" s="45"/>
      <c r="T905" s="199"/>
      <c r="U905" s="44"/>
      <c r="V905" s="45" t="str">
        <f t="array" ref="V905">IFERROR(INDEX(#REF!,MATCH($Q905,#REF!,0)),"")</f>
        <v/>
      </c>
      <c r="W905" s="45" t="str">
        <f t="array" ref="W905">IFERROR(INDEX(#REF!,MATCH($Q905,#REF!,0)),"")</f>
        <v/>
      </c>
      <c r="X905" s="46" t="str">
        <f t="array" ref="X905">IFERROR(INDEX(#REF!,MATCH($Q905,#REF!,0)),"")</f>
        <v/>
      </c>
      <c r="Y905" s="46" t="str">
        <f t="array" ref="Y905">IFERROR(INDEX(#REF!,MATCH($Q905,#REF!,0)),"")</f>
        <v/>
      </c>
      <c r="Z905" s="46" t="str">
        <f t="array" ref="Z905">IFERROR(INDEX(#REF!,MATCH($Q905,#REF!,0)),"")</f>
        <v/>
      </c>
      <c r="AA905" s="46" t="e">
        <f t="shared" si="15"/>
        <v>#VALUE!</v>
      </c>
      <c r="AB905" s="44"/>
      <c r="AC905" s="44"/>
    </row>
    <row r="906" spans="1:29" ht="15.75" hidden="1" customHeight="1">
      <c r="A906" s="47"/>
      <c r="B906" s="47" t="s">
        <v>51</v>
      </c>
      <c r="C906" s="60" t="s">
        <v>1306</v>
      </c>
      <c r="D906" s="49" t="s">
        <v>583</v>
      </c>
      <c r="E906" s="49">
        <v>2</v>
      </c>
      <c r="F906" s="50">
        <v>940</v>
      </c>
      <c r="G906" s="51" t="s">
        <v>54</v>
      </c>
      <c r="H906" s="52">
        <v>46174</v>
      </c>
      <c r="I906" s="53" t="s">
        <v>55</v>
      </c>
      <c r="J906" s="53" t="s">
        <v>56</v>
      </c>
      <c r="K906" s="53" t="s">
        <v>164</v>
      </c>
      <c r="L906" s="53" t="s">
        <v>91</v>
      </c>
      <c r="M906" s="54" t="s">
        <v>2517</v>
      </c>
      <c r="N906" s="56" t="s">
        <v>884</v>
      </c>
      <c r="O906" s="56" t="s">
        <v>60</v>
      </c>
      <c r="P906" s="56"/>
      <c r="Q906" s="56"/>
      <c r="R906" s="57"/>
      <c r="S906" s="57" t="s">
        <v>1306</v>
      </c>
      <c r="T906" s="56"/>
      <c r="U906" s="56"/>
      <c r="V906" s="57" t="str">
        <f t="array" ref="V906">IFERROR(INDEX(#REF!,MATCH($Q906,#REF!,0)),"")</f>
        <v/>
      </c>
      <c r="W906" s="57" t="str">
        <f t="array" ref="W906">IFERROR(INDEX(#REF!,MATCH($Q906,#REF!,0)),"")</f>
        <v/>
      </c>
      <c r="X906" s="58" t="str">
        <f t="array" ref="X906">IFERROR(INDEX(#REF!,MATCH($Q906,#REF!,0)),"")</f>
        <v/>
      </c>
      <c r="Y906" s="58" t="str">
        <f t="array" ref="Y906">IFERROR(INDEX(#REF!,MATCH($Q906,#REF!,0)),"")</f>
        <v/>
      </c>
      <c r="Z906" s="58" t="str">
        <f t="array" ref="Z906">IFERROR(INDEX(#REF!,MATCH($Q906,#REF!,0)),"")</f>
        <v/>
      </c>
      <c r="AA906" s="58" t="e">
        <f t="shared" si="15"/>
        <v>#VALUE!</v>
      </c>
      <c r="AB906" s="56"/>
      <c r="AC906" s="56"/>
    </row>
    <row r="907" spans="1:29" ht="15.75" hidden="1" customHeight="1">
      <c r="A907" s="167"/>
      <c r="B907" s="167" t="s">
        <v>51</v>
      </c>
      <c r="C907" s="168" t="s">
        <v>1306</v>
      </c>
      <c r="D907" s="176" t="s">
        <v>583</v>
      </c>
      <c r="E907" s="176">
        <v>2</v>
      </c>
      <c r="F907" s="177">
        <v>940</v>
      </c>
      <c r="G907" s="178" t="s">
        <v>54</v>
      </c>
      <c r="H907" s="179">
        <v>46174</v>
      </c>
      <c r="I907" s="180" t="s">
        <v>55</v>
      </c>
      <c r="J907" s="180" t="s">
        <v>56</v>
      </c>
      <c r="K907" s="180" t="s">
        <v>164</v>
      </c>
      <c r="L907" s="180" t="s">
        <v>91</v>
      </c>
      <c r="M907" s="181" t="s">
        <v>2451</v>
      </c>
      <c r="N907" s="175" t="s">
        <v>884</v>
      </c>
      <c r="O907" s="44" t="s">
        <v>60</v>
      </c>
      <c r="P907" s="44"/>
      <c r="Q907" s="44"/>
      <c r="R907" s="45" t="str">
        <f t="array" ref="R907">IFERROR(INDEX('BANCO DE DADOS'!$C$3:$C1631,MATCH(C907,'BANCO DE DADOS'!$B$3:$B1631,0),0),"")</f>
        <v>CEIB</v>
      </c>
      <c r="S907" s="45" t="str">
        <f t="array" ref="S907">IFERROR(INDEX('BANCO DE DADOS'!$D$3:$D1631,MATCH(C907,'BANCO DE DADOS'!$B$3:$B1631,0),0),"")</f>
        <v>SERVIÇOS DE BUSCA E RESGATE</v>
      </c>
      <c r="T907" s="44"/>
      <c r="U907" s="44"/>
      <c r="V907" s="45" t="str">
        <f t="array" ref="V907">IFERROR(INDEX(#REF!,MATCH($Q907,#REF!,0)),"")</f>
        <v/>
      </c>
      <c r="W907" s="45" t="str">
        <f t="array" ref="W907">IFERROR(INDEX(#REF!,MATCH($Q907,#REF!,0)),"")</f>
        <v/>
      </c>
      <c r="X907" s="46" t="str">
        <f t="array" ref="X907">IFERROR(INDEX(#REF!,MATCH($Q907,#REF!,0)),"")</f>
        <v/>
      </c>
      <c r="Y907" s="46" t="str">
        <f t="array" ref="Y907">IFERROR(INDEX(#REF!,MATCH($Q907,#REF!,0)),"")</f>
        <v/>
      </c>
      <c r="Z907" s="46" t="str">
        <f t="array" ref="Z907">IFERROR(INDEX(#REF!,MATCH($Q907,#REF!,0)),"")</f>
        <v/>
      </c>
      <c r="AA907" s="46" t="e">
        <f t="shared" si="15"/>
        <v>#VALUE!</v>
      </c>
      <c r="AB907" s="44"/>
      <c r="AC907" s="44"/>
    </row>
    <row r="908" spans="1:29" ht="15.75" hidden="1" customHeight="1">
      <c r="A908" s="47" t="s">
        <v>478</v>
      </c>
      <c r="B908" s="201" t="s">
        <v>1049</v>
      </c>
      <c r="C908" s="60" t="s">
        <v>2069</v>
      </c>
      <c r="D908" s="49" t="s">
        <v>53</v>
      </c>
      <c r="E908" s="49">
        <v>50</v>
      </c>
      <c r="F908" s="50">
        <v>925</v>
      </c>
      <c r="G908" s="51" t="s">
        <v>54</v>
      </c>
      <c r="H908" s="52">
        <v>46174</v>
      </c>
      <c r="I908" s="53" t="s">
        <v>55</v>
      </c>
      <c r="J908" s="53" t="s">
        <v>56</v>
      </c>
      <c r="K908" s="53" t="s">
        <v>164</v>
      </c>
      <c r="L908" s="53" t="s">
        <v>58</v>
      </c>
      <c r="M908" s="54" t="s">
        <v>148</v>
      </c>
      <c r="N908" s="56" t="s">
        <v>951</v>
      </c>
      <c r="O908" s="56" t="s">
        <v>60</v>
      </c>
      <c r="P908" s="56"/>
      <c r="Q908" s="56"/>
      <c r="R908" s="57" t="s">
        <v>729</v>
      </c>
      <c r="S908" s="57" t="s">
        <v>730</v>
      </c>
      <c r="T908" s="56"/>
      <c r="U908" s="56"/>
      <c r="V908" s="57" t="str">
        <f t="array" ref="V908">IFERROR(INDEX(#REF!,MATCH($Q908,#REF!,0)),"")</f>
        <v/>
      </c>
      <c r="W908" s="57" t="str">
        <f t="array" ref="W908">IFERROR(INDEX(#REF!,MATCH($Q908,#REF!,0)),"")</f>
        <v/>
      </c>
      <c r="X908" s="58" t="str">
        <f t="array" ref="X908">IFERROR(INDEX(#REF!,MATCH($Q908,#REF!,0)),"")</f>
        <v/>
      </c>
      <c r="Y908" s="58" t="str">
        <f t="array" ref="Y908">IFERROR(INDEX(#REF!,MATCH($Q908,#REF!,0)),"")</f>
        <v/>
      </c>
      <c r="Z908" s="58" t="str">
        <f t="array" ref="Z908">IFERROR(INDEX(#REF!,MATCH($Q908,#REF!,0)),"")</f>
        <v/>
      </c>
      <c r="AA908" s="58" t="e">
        <f t="shared" si="15"/>
        <v>#VALUE!</v>
      </c>
      <c r="AB908" s="56"/>
      <c r="AC908" s="56"/>
    </row>
    <row r="909" spans="1:29" ht="15.75" hidden="1" customHeight="1">
      <c r="A909" s="35"/>
      <c r="B909" s="35" t="s">
        <v>51</v>
      </c>
      <c r="C909" s="36" t="s">
        <v>1309</v>
      </c>
      <c r="D909" s="37" t="s">
        <v>53</v>
      </c>
      <c r="E909" s="37">
        <v>10</v>
      </c>
      <c r="F909" s="38">
        <v>920</v>
      </c>
      <c r="G909" s="39" t="s">
        <v>54</v>
      </c>
      <c r="H909" s="40">
        <v>46174</v>
      </c>
      <c r="I909" s="41" t="s">
        <v>55</v>
      </c>
      <c r="J909" s="41" t="s">
        <v>56</v>
      </c>
      <c r="K909" s="41" t="s">
        <v>164</v>
      </c>
      <c r="L909" s="41" t="s">
        <v>91</v>
      </c>
      <c r="M909" s="42" t="s">
        <v>2534</v>
      </c>
      <c r="N909" s="44" t="s">
        <v>884</v>
      </c>
      <c r="O909" s="44" t="s">
        <v>60</v>
      </c>
      <c r="P909" s="44"/>
      <c r="Q909" s="44"/>
      <c r="R909" s="45" t="s">
        <v>158</v>
      </c>
      <c r="S909" s="45" t="s">
        <v>515</v>
      </c>
      <c r="T909" s="44"/>
      <c r="U909" s="44"/>
      <c r="V909" s="45" t="str">
        <f t="array" ref="V909">IFERROR(INDEX(#REF!,MATCH($Q909,#REF!,0)),"")</f>
        <v/>
      </c>
      <c r="W909" s="45" t="str">
        <f t="array" ref="W909">IFERROR(INDEX(#REF!,MATCH($Q909,#REF!,0)),"")</f>
        <v/>
      </c>
      <c r="X909" s="46" t="str">
        <f t="array" ref="X909">IFERROR(INDEX(#REF!,MATCH($Q909,#REF!,0)),"")</f>
        <v/>
      </c>
      <c r="Y909" s="46" t="str">
        <f t="array" ref="Y909">IFERROR(INDEX(#REF!,MATCH($Q909,#REF!,0)),"")</f>
        <v/>
      </c>
      <c r="Z909" s="46" t="str">
        <f t="array" ref="Z909">IFERROR(INDEX(#REF!,MATCH($Q909,#REF!,0)),"")</f>
        <v/>
      </c>
      <c r="AA909" s="46" t="e">
        <f t="shared" si="15"/>
        <v>#VALUE!</v>
      </c>
      <c r="AB909" s="44"/>
      <c r="AC909" s="44"/>
    </row>
    <row r="910" spans="1:29" ht="15.75" hidden="1" customHeight="1">
      <c r="A910" s="47"/>
      <c r="B910" s="47" t="s">
        <v>51</v>
      </c>
      <c r="C910" s="60" t="s">
        <v>1311</v>
      </c>
      <c r="D910" s="49" t="s">
        <v>53</v>
      </c>
      <c r="E910" s="49">
        <v>10</v>
      </c>
      <c r="F910" s="50">
        <v>920</v>
      </c>
      <c r="G910" s="51" t="s">
        <v>54</v>
      </c>
      <c r="H910" s="52">
        <v>46174</v>
      </c>
      <c r="I910" s="53" t="s">
        <v>55</v>
      </c>
      <c r="J910" s="53" t="s">
        <v>56</v>
      </c>
      <c r="K910" s="53" t="s">
        <v>164</v>
      </c>
      <c r="L910" s="53" t="s">
        <v>91</v>
      </c>
      <c r="M910" s="54" t="s">
        <v>2498</v>
      </c>
      <c r="N910" s="56" t="s">
        <v>884</v>
      </c>
      <c r="O910" s="56" t="s">
        <v>60</v>
      </c>
      <c r="P910" s="56"/>
      <c r="Q910" s="56"/>
      <c r="R910" s="57" t="s">
        <v>158</v>
      </c>
      <c r="S910" s="57" t="s">
        <v>515</v>
      </c>
      <c r="T910" s="56"/>
      <c r="U910" s="56"/>
      <c r="V910" s="57" t="str">
        <f t="array" ref="V910">IFERROR(INDEX(#REF!,MATCH($Q910,#REF!,0)),"")</f>
        <v/>
      </c>
      <c r="W910" s="57" t="str">
        <f t="array" ref="W910">IFERROR(INDEX(#REF!,MATCH($Q910,#REF!,0)),"")</f>
        <v/>
      </c>
      <c r="X910" s="58" t="str">
        <f t="array" ref="X910">IFERROR(INDEX(#REF!,MATCH($Q910,#REF!,0)),"")</f>
        <v/>
      </c>
      <c r="Y910" s="58" t="str">
        <f t="array" ref="Y910">IFERROR(INDEX(#REF!,MATCH($Q910,#REF!,0)),"")</f>
        <v/>
      </c>
      <c r="Z910" s="58" t="str">
        <f t="array" ref="Z910">IFERROR(INDEX(#REF!,MATCH($Q910,#REF!,0)),"")</f>
        <v/>
      </c>
      <c r="AA910" s="58" t="e">
        <f t="shared" si="15"/>
        <v>#VALUE!</v>
      </c>
      <c r="AB910" s="56"/>
      <c r="AC910" s="56"/>
    </row>
    <row r="911" spans="1:29" ht="15.75" hidden="1" customHeight="1">
      <c r="A911" s="35"/>
      <c r="B911" s="35" t="s">
        <v>2693</v>
      </c>
      <c r="C911" s="36"/>
      <c r="D911" s="37"/>
      <c r="E911" s="37"/>
      <c r="F911" s="38">
        <v>3000</v>
      </c>
      <c r="G911" s="39"/>
      <c r="H911" s="40"/>
      <c r="I911" s="41"/>
      <c r="J911" s="41"/>
      <c r="K911" s="41"/>
      <c r="L911" s="41"/>
      <c r="M911" s="42"/>
      <c r="N911" s="44" t="s">
        <v>21</v>
      </c>
      <c r="O911" s="44" t="s">
        <v>60</v>
      </c>
      <c r="P911" s="44"/>
      <c r="Q911" s="44"/>
      <c r="R911" s="45"/>
      <c r="S911" s="45" t="s">
        <v>412</v>
      </c>
      <c r="T911" s="44"/>
      <c r="U911" s="44"/>
      <c r="V911" s="45" t="str">
        <f t="array" ref="V911">IFERROR(INDEX(#REF!,MATCH($Q911,#REF!,0)),"")</f>
        <v/>
      </c>
      <c r="W911" s="45" t="str">
        <f t="array" ref="W911">IFERROR(INDEX(#REF!,MATCH($Q911,#REF!,0)),"")</f>
        <v/>
      </c>
      <c r="X911" s="46" t="str">
        <f t="array" ref="X911">IFERROR(INDEX(#REF!,MATCH($Q911,#REF!,0)),"")</f>
        <v/>
      </c>
      <c r="Y911" s="46" t="str">
        <f t="array" ref="Y911">IFERROR(INDEX(#REF!,MATCH($Q911,#REF!,0)),"")</f>
        <v/>
      </c>
      <c r="Z911" s="46" t="str">
        <f t="array" ref="Z911">IFERROR(INDEX(#REF!,MATCH($Q911,#REF!,0)),"")</f>
        <v/>
      </c>
      <c r="AA911" s="46" t="e">
        <f t="shared" si="15"/>
        <v>#VALUE!</v>
      </c>
      <c r="AB911" s="44"/>
      <c r="AC911" s="44"/>
    </row>
    <row r="912" spans="1:29" ht="15.75" hidden="1" customHeight="1">
      <c r="A912" s="47"/>
      <c r="B912" s="47" t="s">
        <v>51</v>
      </c>
      <c r="C912" s="60" t="s">
        <v>1313</v>
      </c>
      <c r="D912" s="49" t="s">
        <v>53</v>
      </c>
      <c r="E912" s="49">
        <v>8</v>
      </c>
      <c r="F912" s="50">
        <v>915.36</v>
      </c>
      <c r="G912" s="51" t="s">
        <v>54</v>
      </c>
      <c r="H912" s="52">
        <v>46174</v>
      </c>
      <c r="I912" s="53" t="s">
        <v>55</v>
      </c>
      <c r="J912" s="53" t="s">
        <v>56</v>
      </c>
      <c r="K912" s="53" t="s">
        <v>164</v>
      </c>
      <c r="L912" s="53" t="s">
        <v>91</v>
      </c>
      <c r="M912" s="54" t="s">
        <v>2486</v>
      </c>
      <c r="N912" s="56" t="s">
        <v>884</v>
      </c>
      <c r="O912" s="56" t="s">
        <v>60</v>
      </c>
      <c r="P912" s="56"/>
      <c r="Q912" s="56"/>
      <c r="R912" s="57" t="s">
        <v>304</v>
      </c>
      <c r="S912" s="57" t="s">
        <v>305</v>
      </c>
      <c r="T912" s="56"/>
      <c r="U912" s="56"/>
      <c r="V912" s="57" t="str">
        <f t="array" ref="V912">IFERROR(INDEX(#REF!,MATCH($Q912,#REF!,0)),"")</f>
        <v/>
      </c>
      <c r="W912" s="57" t="str">
        <f t="array" ref="W912">IFERROR(INDEX(#REF!,MATCH($Q912,#REF!,0)),"")</f>
        <v/>
      </c>
      <c r="X912" s="58" t="str">
        <f t="array" ref="X912">IFERROR(INDEX(#REF!,MATCH($Q912,#REF!,0)),"")</f>
        <v/>
      </c>
      <c r="Y912" s="58" t="str">
        <f t="array" ref="Y912">IFERROR(INDEX(#REF!,MATCH($Q912,#REF!,0)),"")</f>
        <v/>
      </c>
      <c r="Z912" s="58" t="str">
        <f t="array" ref="Z912">IFERROR(INDEX(#REF!,MATCH($Q912,#REF!,0)),"")</f>
        <v/>
      </c>
      <c r="AA912" s="58" t="e">
        <f t="shared" si="15"/>
        <v>#VALUE!</v>
      </c>
      <c r="AB912" s="56"/>
      <c r="AC912" s="56"/>
    </row>
    <row r="913" spans="1:29" ht="15.75" customHeight="1">
      <c r="A913" s="35"/>
      <c r="B913" s="35" t="s">
        <v>2693</v>
      </c>
      <c r="C913" s="36"/>
      <c r="D913" s="37"/>
      <c r="E913" s="37"/>
      <c r="F913" s="38">
        <v>89703.4</v>
      </c>
      <c r="G913" s="39"/>
      <c r="H913" s="40"/>
      <c r="I913" s="41"/>
      <c r="J913" s="41"/>
      <c r="K913" s="41"/>
      <c r="L913" s="41"/>
      <c r="M913" s="42"/>
      <c r="N913" s="44" t="s">
        <v>21</v>
      </c>
      <c r="O913" s="44" t="s">
        <v>2767</v>
      </c>
      <c r="P913" s="44"/>
      <c r="Q913" s="44"/>
      <c r="R913" s="45"/>
      <c r="S913" s="45" t="s">
        <v>515</v>
      </c>
      <c r="T913" s="44"/>
      <c r="U913" s="44"/>
      <c r="V913" s="45" t="str">
        <f t="array" ref="V913">IFERROR(INDEX(#REF!,MATCH($Q913,#REF!,0)),"")</f>
        <v/>
      </c>
      <c r="W913" s="45" t="str">
        <f t="array" ref="W913">IFERROR(INDEX(#REF!,MATCH($Q913,#REF!,0)),"")</f>
        <v/>
      </c>
      <c r="X913" s="46" t="str">
        <f t="array" ref="X913">IFERROR(INDEX(#REF!,MATCH($Q913,#REF!,0)),"")</f>
        <v/>
      </c>
      <c r="Y913" s="46" t="str">
        <f t="array" ref="Y913">IFERROR(INDEX(#REF!,MATCH($Q913,#REF!,0)),"")</f>
        <v/>
      </c>
      <c r="Z913" s="46" t="str">
        <f t="array" ref="Z913">IFERROR(INDEX(#REF!,MATCH($Q913,#REF!,0)),"")</f>
        <v/>
      </c>
      <c r="AA913" s="46" t="e">
        <f t="shared" si="15"/>
        <v>#VALUE!</v>
      </c>
      <c r="AB913" s="44"/>
      <c r="AC913" s="44"/>
    </row>
    <row r="914" spans="1:29" ht="15.75" hidden="1" customHeight="1">
      <c r="A914" s="47" t="s">
        <v>663</v>
      </c>
      <c r="B914" s="47" t="s">
        <v>317</v>
      </c>
      <c r="C914" s="60" t="s">
        <v>517</v>
      </c>
      <c r="D914" s="49" t="s">
        <v>53</v>
      </c>
      <c r="E914" s="49">
        <v>6</v>
      </c>
      <c r="F914" s="50">
        <v>900</v>
      </c>
      <c r="G914" s="51" t="s">
        <v>54</v>
      </c>
      <c r="H914" s="52">
        <v>46174</v>
      </c>
      <c r="I914" s="53" t="s">
        <v>55</v>
      </c>
      <c r="J914" s="53" t="s">
        <v>56</v>
      </c>
      <c r="K914" s="53" t="s">
        <v>164</v>
      </c>
      <c r="L914" s="53" t="s">
        <v>58</v>
      </c>
      <c r="M914" s="54" t="s">
        <v>148</v>
      </c>
      <c r="N914" s="56" t="s">
        <v>21</v>
      </c>
      <c r="O914" s="56" t="s">
        <v>60</v>
      </c>
      <c r="P914" s="56"/>
      <c r="Q914" s="56"/>
      <c r="R914" s="57"/>
      <c r="S914" s="57" t="str">
        <f t="array" ref="S914">IFERROR(INDEX('BANCO DE DADOS'!$D$3:$D1631,MATCH(C914,'BANCO DE DADOS'!$B$3:$B1631,0),0),"")</f>
        <v>COMPRA DE EQUIPAMENTOS MÉDICOS E DE DIAGNÓSTICO</v>
      </c>
      <c r="T914" s="56"/>
      <c r="U914" s="56"/>
      <c r="V914" s="57" t="str">
        <f t="array" ref="V914">IFERROR(INDEX(#REF!,MATCH($Q914,#REF!,0)),"")</f>
        <v/>
      </c>
      <c r="W914" s="57" t="str">
        <f t="array" ref="W914">IFERROR(INDEX(#REF!,MATCH($Q914,#REF!,0)),"")</f>
        <v/>
      </c>
      <c r="X914" s="58" t="str">
        <f t="array" ref="X914">IFERROR(INDEX(#REF!,MATCH($Q914,#REF!,0)),"")</f>
        <v/>
      </c>
      <c r="Y914" s="58" t="str">
        <f t="array" ref="Y914">IFERROR(INDEX(#REF!,MATCH($Q914,#REF!,0)),"")</f>
        <v/>
      </c>
      <c r="Z914" s="58" t="str">
        <f t="array" ref="Z914">IFERROR(INDEX(#REF!,MATCH($Q914,#REF!,0)),"")</f>
        <v/>
      </c>
      <c r="AA914" s="58" t="e">
        <f t="shared" si="15"/>
        <v>#VALUE!</v>
      </c>
      <c r="AB914" s="56"/>
      <c r="AC914" s="56"/>
    </row>
    <row r="915" spans="1:29" ht="15.75" hidden="1" customHeight="1">
      <c r="A915" s="35" t="s">
        <v>817</v>
      </c>
      <c r="B915" s="35" t="s">
        <v>233</v>
      </c>
      <c r="C915" s="36" t="s">
        <v>359</v>
      </c>
      <c r="D915" s="37" t="s">
        <v>53</v>
      </c>
      <c r="E915" s="37">
        <v>1</v>
      </c>
      <c r="F915" s="38">
        <v>900</v>
      </c>
      <c r="G915" s="39" t="s">
        <v>54</v>
      </c>
      <c r="H915" s="40">
        <v>46174</v>
      </c>
      <c r="I915" s="41" t="s">
        <v>55</v>
      </c>
      <c r="J915" s="41" t="s">
        <v>56</v>
      </c>
      <c r="K915" s="41" t="s">
        <v>164</v>
      </c>
      <c r="L915" s="41" t="s">
        <v>58</v>
      </c>
      <c r="M915" s="42" t="s">
        <v>2837</v>
      </c>
      <c r="N915" s="44" t="s">
        <v>21</v>
      </c>
      <c r="O915" s="44" t="s">
        <v>60</v>
      </c>
      <c r="P915" s="44"/>
      <c r="Q915" s="44"/>
      <c r="R915" s="45"/>
      <c r="S915" s="45" t="s">
        <v>360</v>
      </c>
      <c r="T915" s="199"/>
      <c r="U915" s="44"/>
      <c r="V915" s="45" t="str">
        <f t="array" ref="V915">IFERROR(INDEX(#REF!,MATCH($Q915,#REF!,0)),"")</f>
        <v/>
      </c>
      <c r="W915" s="45" t="str">
        <f t="array" ref="W915">IFERROR(INDEX(#REF!,MATCH($Q915,#REF!,0)),"")</f>
        <v/>
      </c>
      <c r="X915" s="46" t="str">
        <f t="array" ref="X915">IFERROR(INDEX(#REF!,MATCH($Q915,#REF!,0)),"")</f>
        <v/>
      </c>
      <c r="Y915" s="46" t="str">
        <f t="array" ref="Y915">IFERROR(INDEX(#REF!,MATCH($Q915,#REF!,0)),"")</f>
        <v/>
      </c>
      <c r="Z915" s="46" t="str">
        <f t="array" ref="Z915">IFERROR(INDEX(#REF!,MATCH($Q915,#REF!,0)),"")</f>
        <v/>
      </c>
      <c r="AA915" s="46" t="e">
        <f t="shared" si="15"/>
        <v>#VALUE!</v>
      </c>
      <c r="AB915" s="44"/>
      <c r="AC915" s="44"/>
    </row>
    <row r="916" spans="1:29" ht="15.75" hidden="1" customHeight="1">
      <c r="A916" s="47" t="s">
        <v>818</v>
      </c>
      <c r="B916" s="47" t="s">
        <v>172</v>
      </c>
      <c r="C916" s="60" t="s">
        <v>359</v>
      </c>
      <c r="D916" s="49" t="s">
        <v>53</v>
      </c>
      <c r="E916" s="49">
        <v>1</v>
      </c>
      <c r="F916" s="50">
        <v>900</v>
      </c>
      <c r="G916" s="51" t="s">
        <v>54</v>
      </c>
      <c r="H916" s="52">
        <v>46174</v>
      </c>
      <c r="I916" s="53" t="s">
        <v>55</v>
      </c>
      <c r="J916" s="53" t="s">
        <v>56</v>
      </c>
      <c r="K916" s="53" t="s">
        <v>164</v>
      </c>
      <c r="L916" s="53" t="s">
        <v>58</v>
      </c>
      <c r="M916" s="54" t="s">
        <v>2838</v>
      </c>
      <c r="N916" s="56" t="s">
        <v>21</v>
      </c>
      <c r="O916" s="56" t="s">
        <v>60</v>
      </c>
      <c r="P916" s="56"/>
      <c r="Q916" s="56"/>
      <c r="R916" s="57"/>
      <c r="S916" s="57" t="s">
        <v>360</v>
      </c>
      <c r="T916" s="194"/>
      <c r="U916" s="56"/>
      <c r="V916" s="57" t="str">
        <f t="array" ref="V916">IFERROR(INDEX(#REF!,MATCH($Q916,#REF!,0)),"")</f>
        <v/>
      </c>
      <c r="W916" s="57" t="str">
        <f t="array" ref="W916">IFERROR(INDEX(#REF!,MATCH($Q916,#REF!,0)),"")</f>
        <v/>
      </c>
      <c r="X916" s="58" t="str">
        <f t="array" ref="X916">IFERROR(INDEX(#REF!,MATCH($Q916,#REF!,0)),"")</f>
        <v/>
      </c>
      <c r="Y916" s="58" t="str">
        <f t="array" ref="Y916">IFERROR(INDEX(#REF!,MATCH($Q916,#REF!,0)),"")</f>
        <v/>
      </c>
      <c r="Z916" s="58" t="str">
        <f t="array" ref="Z916">IFERROR(INDEX(#REF!,MATCH($Q916,#REF!,0)),"")</f>
        <v/>
      </c>
      <c r="AA916" s="58" t="e">
        <f t="shared" si="15"/>
        <v>#VALUE!</v>
      </c>
      <c r="AB916" s="56"/>
      <c r="AC916" s="56"/>
    </row>
    <row r="917" spans="1:29" ht="15.75" hidden="1" customHeight="1">
      <c r="A917" s="35" t="s">
        <v>186</v>
      </c>
      <c r="B917" s="35" t="s">
        <v>295</v>
      </c>
      <c r="C917" s="36" t="s">
        <v>521</v>
      </c>
      <c r="D917" s="37" t="s">
        <v>53</v>
      </c>
      <c r="E917" s="37">
        <v>3</v>
      </c>
      <c r="F917" s="38">
        <v>900</v>
      </c>
      <c r="G917" s="39" t="s">
        <v>54</v>
      </c>
      <c r="H917" s="40">
        <v>46174</v>
      </c>
      <c r="I917" s="41" t="s">
        <v>55</v>
      </c>
      <c r="J917" s="41" t="s">
        <v>56</v>
      </c>
      <c r="K917" s="41" t="s">
        <v>164</v>
      </c>
      <c r="L917" s="41" t="s">
        <v>58</v>
      </c>
      <c r="M917" s="42" t="s">
        <v>73</v>
      </c>
      <c r="N917" s="44" t="s">
        <v>21</v>
      </c>
      <c r="O917" s="44" t="s">
        <v>60</v>
      </c>
      <c r="P917" s="44"/>
      <c r="Q917" s="44"/>
      <c r="R917" s="45" t="s">
        <v>522</v>
      </c>
      <c r="S917" s="45" t="s">
        <v>488</v>
      </c>
      <c r="T917" s="44"/>
      <c r="U917" s="44"/>
      <c r="V917" s="45" t="str">
        <f t="array" ref="V917">IFERROR(INDEX(#REF!,MATCH($Q917,#REF!,0)),"")</f>
        <v/>
      </c>
      <c r="W917" s="45" t="str">
        <f t="array" ref="W917">IFERROR(INDEX(#REF!,MATCH($Q917,#REF!,0)),"")</f>
        <v/>
      </c>
      <c r="X917" s="46" t="str">
        <f t="array" ref="X917">IFERROR(INDEX(#REF!,MATCH($Q917,#REF!,0)),"")</f>
        <v/>
      </c>
      <c r="Y917" s="46" t="str">
        <f t="array" ref="Y917">IFERROR(INDEX(#REF!,MATCH($Q917,#REF!,0)),"")</f>
        <v/>
      </c>
      <c r="Z917" s="46" t="str">
        <f t="array" ref="Z917">IFERROR(INDEX(#REF!,MATCH($Q917,#REF!,0)),"")</f>
        <v/>
      </c>
      <c r="AA917" s="46" t="e">
        <f t="shared" si="15"/>
        <v>#VALUE!</v>
      </c>
      <c r="AB917" s="44"/>
      <c r="AC917" s="44"/>
    </row>
    <row r="918" spans="1:29" ht="15.75" hidden="1" customHeight="1">
      <c r="A918" s="47" t="s">
        <v>284</v>
      </c>
      <c r="B918" s="47" t="s">
        <v>295</v>
      </c>
      <c r="C918" s="60" t="s">
        <v>524</v>
      </c>
      <c r="D918" s="49" t="s">
        <v>53</v>
      </c>
      <c r="E918" s="49">
        <v>3</v>
      </c>
      <c r="F918" s="50">
        <v>900</v>
      </c>
      <c r="G918" s="51" t="s">
        <v>54</v>
      </c>
      <c r="H918" s="52">
        <v>46174</v>
      </c>
      <c r="I918" s="53" t="s">
        <v>55</v>
      </c>
      <c r="J918" s="53" t="s">
        <v>56</v>
      </c>
      <c r="K918" s="53" t="s">
        <v>164</v>
      </c>
      <c r="L918" s="53" t="s">
        <v>58</v>
      </c>
      <c r="M918" s="54" t="s">
        <v>2486</v>
      </c>
      <c r="N918" s="56" t="s">
        <v>21</v>
      </c>
      <c r="O918" s="56" t="s">
        <v>60</v>
      </c>
      <c r="P918" s="56"/>
      <c r="Q918" s="56"/>
      <c r="R918" s="57"/>
      <c r="S918" s="57" t="s">
        <v>525</v>
      </c>
      <c r="T918" s="56"/>
      <c r="U918" s="56"/>
      <c r="V918" s="57" t="str">
        <f t="array" ref="V918">IFERROR(INDEX(#REF!,MATCH($Q918,#REF!,0)),"")</f>
        <v/>
      </c>
      <c r="W918" s="57" t="str">
        <f t="array" ref="W918">IFERROR(INDEX(#REF!,MATCH($Q918,#REF!,0)),"")</f>
        <v/>
      </c>
      <c r="X918" s="58" t="str">
        <f t="array" ref="X918">IFERROR(INDEX(#REF!,MATCH($Q918,#REF!,0)),"")</f>
        <v/>
      </c>
      <c r="Y918" s="58" t="str">
        <f t="array" ref="Y918">IFERROR(INDEX(#REF!,MATCH($Q918,#REF!,0)),"")</f>
        <v/>
      </c>
      <c r="Z918" s="58" t="str">
        <f t="array" ref="Z918">IFERROR(INDEX(#REF!,MATCH($Q918,#REF!,0)),"")</f>
        <v/>
      </c>
      <c r="AA918" s="58" t="e">
        <f t="shared" si="15"/>
        <v>#VALUE!</v>
      </c>
      <c r="AB918" s="56"/>
      <c r="AC918" s="56"/>
    </row>
    <row r="919" spans="1:29" ht="15.75" hidden="1" customHeight="1">
      <c r="A919" s="35" t="s">
        <v>595</v>
      </c>
      <c r="B919" s="35" t="s">
        <v>1049</v>
      </c>
      <c r="C919" s="36" t="s">
        <v>2077</v>
      </c>
      <c r="D919" s="37" t="s">
        <v>53</v>
      </c>
      <c r="E919" s="37">
        <v>60</v>
      </c>
      <c r="F919" s="38">
        <v>900</v>
      </c>
      <c r="G919" s="39" t="s">
        <v>54</v>
      </c>
      <c r="H919" s="40">
        <v>46174</v>
      </c>
      <c r="I919" s="41" t="s">
        <v>55</v>
      </c>
      <c r="J919" s="41" t="s">
        <v>56</v>
      </c>
      <c r="K919" s="41" t="s">
        <v>164</v>
      </c>
      <c r="L919" s="41" t="s">
        <v>58</v>
      </c>
      <c r="M919" s="42" t="s">
        <v>2486</v>
      </c>
      <c r="N919" s="44" t="s">
        <v>951</v>
      </c>
      <c r="O919" s="44" t="s">
        <v>60</v>
      </c>
      <c r="P919" s="44"/>
      <c r="Q919" s="44"/>
      <c r="R919" s="45" t="s">
        <v>1400</v>
      </c>
      <c r="S919" s="45" t="s">
        <v>1401</v>
      </c>
      <c r="T919" s="44"/>
      <c r="U919" s="44"/>
      <c r="V919" s="45" t="str">
        <f t="array" ref="V919">IFERROR(INDEX(#REF!,MATCH($Q919,#REF!,0)),"")</f>
        <v/>
      </c>
      <c r="W919" s="45" t="str">
        <f t="array" ref="W919">IFERROR(INDEX(#REF!,MATCH($Q919,#REF!,0)),"")</f>
        <v/>
      </c>
      <c r="X919" s="46" t="str">
        <f t="array" ref="X919">IFERROR(INDEX(#REF!,MATCH($Q919,#REF!,0)),"")</f>
        <v/>
      </c>
      <c r="Y919" s="46" t="str">
        <f t="array" ref="Y919">IFERROR(INDEX(#REF!,MATCH($Q919,#REF!,0)),"")</f>
        <v/>
      </c>
      <c r="Z919" s="46" t="str">
        <f t="array" ref="Z919">IFERROR(INDEX(#REF!,MATCH($Q919,#REF!,0)),"")</f>
        <v/>
      </c>
      <c r="AA919" s="46" t="e">
        <f t="shared" si="15"/>
        <v>#VALUE!</v>
      </c>
      <c r="AB919" s="44"/>
      <c r="AC919" s="44"/>
    </row>
    <row r="920" spans="1:29" ht="15.75" hidden="1" customHeight="1">
      <c r="A920" s="47"/>
      <c r="B920" s="47" t="s">
        <v>51</v>
      </c>
      <c r="C920" s="60" t="s">
        <v>463</v>
      </c>
      <c r="D920" s="49" t="s">
        <v>53</v>
      </c>
      <c r="E920" s="49">
        <v>8</v>
      </c>
      <c r="F920" s="50">
        <v>888</v>
      </c>
      <c r="G920" s="51" t="s">
        <v>54</v>
      </c>
      <c r="H920" s="52">
        <v>46174</v>
      </c>
      <c r="I920" s="53" t="s">
        <v>55</v>
      </c>
      <c r="J920" s="53" t="s">
        <v>56</v>
      </c>
      <c r="K920" s="53" t="s">
        <v>164</v>
      </c>
      <c r="L920" s="53" t="s">
        <v>91</v>
      </c>
      <c r="M920" s="54" t="s">
        <v>73</v>
      </c>
      <c r="N920" s="56" t="s">
        <v>884</v>
      </c>
      <c r="O920" s="56" t="s">
        <v>60</v>
      </c>
      <c r="P920" s="56"/>
      <c r="Q920" s="56"/>
      <c r="R920" s="57"/>
      <c r="S920" s="57" t="s">
        <v>464</v>
      </c>
      <c r="T920" s="56"/>
      <c r="U920" s="56"/>
      <c r="V920" s="57" t="str">
        <f t="array" ref="V920">IFERROR(INDEX(#REF!,MATCH($Q920,#REF!,0)),"")</f>
        <v/>
      </c>
      <c r="W920" s="57" t="str">
        <f t="array" ref="W920">IFERROR(INDEX(#REF!,MATCH($Q920,#REF!,0)),"")</f>
        <v/>
      </c>
      <c r="X920" s="58" t="str">
        <f t="array" ref="X920">IFERROR(INDEX(#REF!,MATCH($Q920,#REF!,0)),"")</f>
        <v/>
      </c>
      <c r="Y920" s="58" t="str">
        <f t="array" ref="Y920">IFERROR(INDEX(#REF!,MATCH($Q920,#REF!,0)),"")</f>
        <v/>
      </c>
      <c r="Z920" s="58" t="str">
        <f t="array" ref="Z920">IFERROR(INDEX(#REF!,MATCH($Q920,#REF!,0)),"")</f>
        <v/>
      </c>
      <c r="AA920" s="58" t="e">
        <f t="shared" si="15"/>
        <v>#VALUE!</v>
      </c>
      <c r="AB920" s="56"/>
      <c r="AC920" s="56"/>
    </row>
    <row r="921" spans="1:29" ht="15.75" hidden="1" customHeight="1">
      <c r="A921" s="35" t="s">
        <v>155</v>
      </c>
      <c r="B921" s="35" t="s">
        <v>245</v>
      </c>
      <c r="C921" s="36" t="s">
        <v>494</v>
      </c>
      <c r="D921" s="37" t="s">
        <v>53</v>
      </c>
      <c r="E921" s="37">
        <v>3</v>
      </c>
      <c r="F921" s="38">
        <v>870</v>
      </c>
      <c r="G921" s="39" t="s">
        <v>54</v>
      </c>
      <c r="H921" s="40">
        <v>46174</v>
      </c>
      <c r="I921" s="41" t="s">
        <v>55</v>
      </c>
      <c r="J921" s="41" t="s">
        <v>56</v>
      </c>
      <c r="K921" s="41" t="s">
        <v>164</v>
      </c>
      <c r="L921" s="41" t="s">
        <v>58</v>
      </c>
      <c r="M921" s="42" t="s">
        <v>148</v>
      </c>
      <c r="N921" s="44" t="s">
        <v>21</v>
      </c>
      <c r="O921" s="44" t="s">
        <v>60</v>
      </c>
      <c r="P921" s="44"/>
      <c r="Q921" s="44"/>
      <c r="R921" s="45"/>
      <c r="S921" s="45" t="s">
        <v>488</v>
      </c>
      <c r="T921" s="199"/>
      <c r="U921" s="44"/>
      <c r="V921" s="45" t="str">
        <f t="array" ref="V921">IFERROR(INDEX(#REF!,MATCH($Q921,#REF!,0)),"")</f>
        <v/>
      </c>
      <c r="W921" s="45" t="str">
        <f t="array" ref="W921">IFERROR(INDEX(#REF!,MATCH($Q921,#REF!,0)),"")</f>
        <v/>
      </c>
      <c r="X921" s="46" t="str">
        <f t="array" ref="X921">IFERROR(INDEX(#REF!,MATCH($Q921,#REF!,0)),"")</f>
        <v/>
      </c>
      <c r="Y921" s="46" t="str">
        <f t="array" ref="Y921">IFERROR(INDEX(#REF!,MATCH($Q921,#REF!,0)),"")</f>
        <v/>
      </c>
      <c r="Z921" s="46" t="str">
        <f t="array" ref="Z921">IFERROR(INDEX(#REF!,MATCH($Q921,#REF!,0)),"")</f>
        <v/>
      </c>
      <c r="AA921" s="46" t="e">
        <f t="shared" si="15"/>
        <v>#VALUE!</v>
      </c>
      <c r="AB921" s="44"/>
      <c r="AC921" s="44"/>
    </row>
    <row r="922" spans="1:29" ht="15.75" hidden="1" customHeight="1">
      <c r="A922" s="47" t="s">
        <v>2839</v>
      </c>
      <c r="B922" s="47" t="s">
        <v>254</v>
      </c>
      <c r="C922" s="60" t="s">
        <v>528</v>
      </c>
      <c r="D922" s="49" t="s">
        <v>53</v>
      </c>
      <c r="E922" s="49">
        <v>50</v>
      </c>
      <c r="F922" s="50">
        <v>850</v>
      </c>
      <c r="G922" s="51" t="s">
        <v>54</v>
      </c>
      <c r="H922" s="52">
        <v>46174</v>
      </c>
      <c r="I922" s="53" t="s">
        <v>55</v>
      </c>
      <c r="J922" s="53" t="s">
        <v>56</v>
      </c>
      <c r="K922" s="53" t="s">
        <v>164</v>
      </c>
      <c r="L922" s="53" t="s">
        <v>58</v>
      </c>
      <c r="M922" s="54" t="s">
        <v>2498</v>
      </c>
      <c r="N922" s="56" t="s">
        <v>21</v>
      </c>
      <c r="O922" s="56" t="s">
        <v>60</v>
      </c>
      <c r="P922" s="56"/>
      <c r="Q922" s="56"/>
      <c r="R922" s="57"/>
      <c r="S922" s="57" t="s">
        <v>529</v>
      </c>
      <c r="T922" s="56"/>
      <c r="U922" s="56"/>
      <c r="V922" s="57" t="str">
        <f t="array" ref="V922">IFERROR(INDEX(#REF!,MATCH($Q922,#REF!,0)),"")</f>
        <v/>
      </c>
      <c r="W922" s="57" t="str">
        <f t="array" ref="W922">IFERROR(INDEX(#REF!,MATCH($Q922,#REF!,0)),"")</f>
        <v/>
      </c>
      <c r="X922" s="58" t="str">
        <f t="array" ref="X922">IFERROR(INDEX(#REF!,MATCH($Q922,#REF!,0)),"")</f>
        <v/>
      </c>
      <c r="Y922" s="58" t="str">
        <f t="array" ref="Y922">IFERROR(INDEX(#REF!,MATCH($Q922,#REF!,0)),"")</f>
        <v/>
      </c>
      <c r="Z922" s="58" t="str">
        <f t="array" ref="Z922">IFERROR(INDEX(#REF!,MATCH($Q922,#REF!,0)),"")</f>
        <v/>
      </c>
      <c r="AA922" s="58" t="e">
        <f t="shared" si="15"/>
        <v>#VALUE!</v>
      </c>
      <c r="AB922" s="56"/>
      <c r="AC922" s="56"/>
    </row>
    <row r="923" spans="1:29" ht="15.75" hidden="1" customHeight="1">
      <c r="A923" s="35" t="s">
        <v>2840</v>
      </c>
      <c r="B923" s="35" t="s">
        <v>258</v>
      </c>
      <c r="C923" s="36" t="s">
        <v>528</v>
      </c>
      <c r="D923" s="37" t="s">
        <v>53</v>
      </c>
      <c r="E923" s="37">
        <v>50</v>
      </c>
      <c r="F923" s="38">
        <v>850</v>
      </c>
      <c r="G923" s="39" t="s">
        <v>54</v>
      </c>
      <c r="H923" s="40">
        <v>46174</v>
      </c>
      <c r="I923" s="41" t="s">
        <v>55</v>
      </c>
      <c r="J923" s="41" t="s">
        <v>56</v>
      </c>
      <c r="K923" s="41" t="s">
        <v>164</v>
      </c>
      <c r="L923" s="41" t="s">
        <v>58</v>
      </c>
      <c r="M923" s="42" t="s">
        <v>2486</v>
      </c>
      <c r="N923" s="44" t="s">
        <v>21</v>
      </c>
      <c r="O923" s="44" t="s">
        <v>60</v>
      </c>
      <c r="P923" s="44"/>
      <c r="Q923" s="44"/>
      <c r="R923" s="45"/>
      <c r="S923" s="45" t="s">
        <v>529</v>
      </c>
      <c r="T923" s="44"/>
      <c r="U923" s="44"/>
      <c r="V923" s="45" t="str">
        <f t="array" ref="V923">IFERROR(INDEX(#REF!,MATCH($Q923,#REF!,0)),"")</f>
        <v/>
      </c>
      <c r="W923" s="45" t="str">
        <f t="array" ref="W923">IFERROR(INDEX(#REF!,MATCH($Q923,#REF!,0)),"")</f>
        <v/>
      </c>
      <c r="X923" s="46" t="str">
        <f t="array" ref="X923">IFERROR(INDEX(#REF!,MATCH($Q923,#REF!,0)),"")</f>
        <v/>
      </c>
      <c r="Y923" s="46" t="str">
        <f t="array" ref="Y923">IFERROR(INDEX(#REF!,MATCH($Q923,#REF!,0)),"")</f>
        <v/>
      </c>
      <c r="Z923" s="46" t="str">
        <f t="array" ref="Z923">IFERROR(INDEX(#REF!,MATCH($Q923,#REF!,0)),"")</f>
        <v/>
      </c>
      <c r="AA923" s="46" t="e">
        <f t="shared" si="15"/>
        <v>#VALUE!</v>
      </c>
      <c r="AB923" s="44"/>
      <c r="AC923" s="44"/>
    </row>
    <row r="924" spans="1:29" ht="15.75" hidden="1" customHeight="1">
      <c r="A924" s="47" t="s">
        <v>340</v>
      </c>
      <c r="B924" s="47" t="s">
        <v>237</v>
      </c>
      <c r="C924" s="60" t="s">
        <v>504</v>
      </c>
      <c r="D924" s="49" t="s">
        <v>53</v>
      </c>
      <c r="E924" s="49">
        <v>24</v>
      </c>
      <c r="F924" s="50">
        <v>840</v>
      </c>
      <c r="G924" s="51" t="s">
        <v>54</v>
      </c>
      <c r="H924" s="52">
        <v>46174</v>
      </c>
      <c r="I924" s="53" t="s">
        <v>55</v>
      </c>
      <c r="J924" s="53" t="s">
        <v>56</v>
      </c>
      <c r="K924" s="53" t="s">
        <v>164</v>
      </c>
      <c r="L924" s="53" t="s">
        <v>58</v>
      </c>
      <c r="M924" s="54" t="s">
        <v>2739</v>
      </c>
      <c r="N924" s="56" t="s">
        <v>21</v>
      </c>
      <c r="O924" s="56" t="s">
        <v>60</v>
      </c>
      <c r="P924" s="56"/>
      <c r="Q924" s="56"/>
      <c r="R924" s="57" t="s">
        <v>165</v>
      </c>
      <c r="S924" s="57" t="s">
        <v>505</v>
      </c>
      <c r="T924" s="56"/>
      <c r="U924" s="56"/>
      <c r="V924" s="57" t="str">
        <f t="array" ref="V924">IFERROR(INDEX(#REF!,MATCH($Q924,#REF!,0)),"")</f>
        <v/>
      </c>
      <c r="W924" s="57" t="str">
        <f t="array" ref="W924">IFERROR(INDEX(#REF!,MATCH($Q924,#REF!,0)),"")</f>
        <v/>
      </c>
      <c r="X924" s="58" t="str">
        <f t="array" ref="X924">IFERROR(INDEX(#REF!,MATCH($Q924,#REF!,0)),"")</f>
        <v/>
      </c>
      <c r="Y924" s="58" t="str">
        <f t="array" ref="Y924">IFERROR(INDEX(#REF!,MATCH($Q924,#REF!,0)),"")</f>
        <v/>
      </c>
      <c r="Z924" s="58" t="str">
        <f t="array" ref="Z924">IFERROR(INDEX(#REF!,MATCH($Q924,#REF!,0)),"")</f>
        <v/>
      </c>
      <c r="AA924" s="58" t="e">
        <f t="shared" si="15"/>
        <v>#VALUE!</v>
      </c>
      <c r="AB924" s="56"/>
      <c r="AC924" s="56"/>
    </row>
    <row r="925" spans="1:29" ht="15.75" hidden="1" customHeight="1">
      <c r="A925" s="35" t="s">
        <v>244</v>
      </c>
      <c r="B925" s="35" t="s">
        <v>242</v>
      </c>
      <c r="C925" s="107" t="s">
        <v>533</v>
      </c>
      <c r="D925" s="37" t="s">
        <v>53</v>
      </c>
      <c r="E925" s="37">
        <v>4</v>
      </c>
      <c r="F925" s="38">
        <v>840</v>
      </c>
      <c r="G925" s="39" t="s">
        <v>54</v>
      </c>
      <c r="H925" s="40">
        <v>46174</v>
      </c>
      <c r="I925" s="41" t="s">
        <v>55</v>
      </c>
      <c r="J925" s="41" t="s">
        <v>56</v>
      </c>
      <c r="K925" s="41" t="s">
        <v>164</v>
      </c>
      <c r="L925" s="41" t="s">
        <v>58</v>
      </c>
      <c r="M925" s="42" t="s">
        <v>73</v>
      </c>
      <c r="N925" s="44" t="s">
        <v>21</v>
      </c>
      <c r="O925" s="44" t="s">
        <v>60</v>
      </c>
      <c r="P925" s="44"/>
      <c r="Q925" s="44"/>
      <c r="R925" s="45" t="s">
        <v>388</v>
      </c>
      <c r="S925" s="45" t="s">
        <v>389</v>
      </c>
      <c r="T925" s="44"/>
      <c r="U925" s="44"/>
      <c r="V925" s="45" t="str">
        <f t="array" ref="V925">IFERROR(INDEX(#REF!,MATCH($Q925,#REF!,0)),"")</f>
        <v/>
      </c>
      <c r="W925" s="45" t="str">
        <f t="array" ref="W925">IFERROR(INDEX(#REF!,MATCH($Q925,#REF!,0)),"")</f>
        <v/>
      </c>
      <c r="X925" s="46" t="str">
        <f t="array" ref="X925">IFERROR(INDEX(#REF!,MATCH($Q925,#REF!,0)),"")</f>
        <v/>
      </c>
      <c r="Y925" s="46" t="str">
        <f t="array" ref="Y925">IFERROR(INDEX(#REF!,MATCH($Q925,#REF!,0)),"")</f>
        <v/>
      </c>
      <c r="Z925" s="46" t="str">
        <f t="array" ref="Z925">IFERROR(INDEX(#REF!,MATCH($Q925,#REF!,0)),"")</f>
        <v/>
      </c>
      <c r="AA925" s="46" t="e">
        <f t="shared" si="15"/>
        <v>#VALUE!</v>
      </c>
      <c r="AB925" s="44"/>
      <c r="AC925" s="44"/>
    </row>
    <row r="926" spans="1:29" ht="15.75" hidden="1" customHeight="1">
      <c r="A926" s="47" t="s">
        <v>831</v>
      </c>
      <c r="B926" s="47" t="s">
        <v>51</v>
      </c>
      <c r="C926" s="60" t="s">
        <v>535</v>
      </c>
      <c r="D926" s="49" t="s">
        <v>53</v>
      </c>
      <c r="E926" s="49">
        <v>6</v>
      </c>
      <c r="F926" s="50">
        <v>840</v>
      </c>
      <c r="G926" s="51" t="s">
        <v>54</v>
      </c>
      <c r="H926" s="52">
        <v>46174</v>
      </c>
      <c r="I926" s="53" t="s">
        <v>55</v>
      </c>
      <c r="J926" s="53" t="s">
        <v>56</v>
      </c>
      <c r="K926" s="53" t="s">
        <v>164</v>
      </c>
      <c r="L926" s="53" t="s">
        <v>58</v>
      </c>
      <c r="M926" s="54" t="s">
        <v>109</v>
      </c>
      <c r="N926" s="56" t="s">
        <v>21</v>
      </c>
      <c r="O926" s="56" t="s">
        <v>60</v>
      </c>
      <c r="P926" s="56"/>
      <c r="Q926" s="56"/>
      <c r="R926" s="57"/>
      <c r="S926" s="57" t="s">
        <v>297</v>
      </c>
      <c r="T926" s="56"/>
      <c r="U926" s="56"/>
      <c r="V926" s="57" t="str">
        <f t="array" ref="V926">IFERROR(INDEX(#REF!,MATCH($Q926,#REF!,0)),"")</f>
        <v/>
      </c>
      <c r="W926" s="57" t="str">
        <f t="array" ref="W926">IFERROR(INDEX(#REF!,MATCH($Q926,#REF!,0)),"")</f>
        <v/>
      </c>
      <c r="X926" s="58" t="str">
        <f t="array" ref="X926">IFERROR(INDEX(#REF!,MATCH($Q926,#REF!,0)),"")</f>
        <v/>
      </c>
      <c r="Y926" s="58" t="str">
        <f t="array" ref="Y926">IFERROR(INDEX(#REF!,MATCH($Q926,#REF!,0)),"")</f>
        <v/>
      </c>
      <c r="Z926" s="58" t="str">
        <f t="array" ref="Z926">IFERROR(INDEX(#REF!,MATCH($Q926,#REF!,0)),"")</f>
        <v/>
      </c>
      <c r="AA926" s="58" t="e">
        <f t="shared" si="15"/>
        <v>#VALUE!</v>
      </c>
      <c r="AB926" s="56"/>
      <c r="AC926" s="56"/>
    </row>
    <row r="927" spans="1:29" ht="15.75" hidden="1" customHeight="1">
      <c r="A927" s="35" t="s">
        <v>364</v>
      </c>
      <c r="B927" s="35" t="s">
        <v>1049</v>
      </c>
      <c r="C927" s="36" t="s">
        <v>2079</v>
      </c>
      <c r="D927" s="37" t="s">
        <v>53</v>
      </c>
      <c r="E927" s="37">
        <v>20</v>
      </c>
      <c r="F927" s="38">
        <v>840</v>
      </c>
      <c r="G927" s="39" t="s">
        <v>54</v>
      </c>
      <c r="H927" s="40">
        <v>46174</v>
      </c>
      <c r="I927" s="41" t="s">
        <v>55</v>
      </c>
      <c r="J927" s="41" t="s">
        <v>56</v>
      </c>
      <c r="K927" s="41" t="s">
        <v>164</v>
      </c>
      <c r="L927" s="41" t="s">
        <v>58</v>
      </c>
      <c r="M927" s="42" t="s">
        <v>2517</v>
      </c>
      <c r="N927" s="44" t="s">
        <v>951</v>
      </c>
      <c r="O927" s="44" t="s">
        <v>60</v>
      </c>
      <c r="P927" s="44"/>
      <c r="Q927" s="44"/>
      <c r="R927" s="45" t="s">
        <v>1979</v>
      </c>
      <c r="S927" s="45" t="s">
        <v>1980</v>
      </c>
      <c r="T927" s="44"/>
      <c r="U927" s="44"/>
      <c r="V927" s="45" t="str">
        <f t="array" ref="V927">IFERROR(INDEX(#REF!,MATCH($Q927,#REF!,0)),"")</f>
        <v/>
      </c>
      <c r="W927" s="45" t="str">
        <f t="array" ref="W927">IFERROR(INDEX(#REF!,MATCH($Q927,#REF!,0)),"")</f>
        <v/>
      </c>
      <c r="X927" s="46" t="str">
        <f t="array" ref="X927">IFERROR(INDEX(#REF!,MATCH($Q927,#REF!,0)),"")</f>
        <v/>
      </c>
      <c r="Y927" s="46" t="str">
        <f t="array" ref="Y927">IFERROR(INDEX(#REF!,MATCH($Q927,#REF!,0)),"")</f>
        <v/>
      </c>
      <c r="Z927" s="46" t="str">
        <f t="array" ref="Z927">IFERROR(INDEX(#REF!,MATCH($Q927,#REF!,0)),"")</f>
        <v/>
      </c>
      <c r="AA927" s="46" t="e">
        <f t="shared" si="15"/>
        <v>#VALUE!</v>
      </c>
      <c r="AB927" s="44"/>
      <c r="AC927" s="44"/>
    </row>
    <row r="928" spans="1:29" ht="15.75" hidden="1" customHeight="1">
      <c r="A928" s="47"/>
      <c r="B928" s="47" t="s">
        <v>51</v>
      </c>
      <c r="C928" s="60" t="s">
        <v>1316</v>
      </c>
      <c r="D928" s="49" t="s">
        <v>53</v>
      </c>
      <c r="E928" s="49">
        <v>20</v>
      </c>
      <c r="F928" s="50">
        <v>830</v>
      </c>
      <c r="G928" s="51" t="s">
        <v>54</v>
      </c>
      <c r="H928" s="52">
        <v>46174</v>
      </c>
      <c r="I928" s="53" t="s">
        <v>55</v>
      </c>
      <c r="J928" s="53" t="s">
        <v>56</v>
      </c>
      <c r="K928" s="53" t="s">
        <v>164</v>
      </c>
      <c r="L928" s="53" t="s">
        <v>91</v>
      </c>
      <c r="M928" s="54" t="s">
        <v>148</v>
      </c>
      <c r="N928" s="56" t="s">
        <v>884</v>
      </c>
      <c r="O928" s="56" t="s">
        <v>60</v>
      </c>
      <c r="P928" s="56"/>
      <c r="Q928" s="56"/>
      <c r="R928" s="57" t="s">
        <v>158</v>
      </c>
      <c r="S928" s="57" t="s">
        <v>281</v>
      </c>
      <c r="T928" s="56"/>
      <c r="U928" s="56"/>
      <c r="V928" s="57" t="str">
        <f t="array" ref="V928">IFERROR(INDEX(#REF!,MATCH($Q928,#REF!,0)),"")</f>
        <v/>
      </c>
      <c r="W928" s="57" t="str">
        <f t="array" ref="W928">IFERROR(INDEX(#REF!,MATCH($Q928,#REF!,0)),"")</f>
        <v/>
      </c>
      <c r="X928" s="58" t="str">
        <f t="array" ref="X928">IFERROR(INDEX(#REF!,MATCH($Q928,#REF!,0)),"")</f>
        <v/>
      </c>
      <c r="Y928" s="58" t="str">
        <f t="array" ref="Y928">IFERROR(INDEX(#REF!,MATCH($Q928,#REF!,0)),"")</f>
        <v/>
      </c>
      <c r="Z928" s="58" t="str">
        <f t="array" ref="Z928">IFERROR(INDEX(#REF!,MATCH($Q928,#REF!,0)),"")</f>
        <v/>
      </c>
      <c r="AA928" s="58" t="e">
        <f t="shared" si="15"/>
        <v>#VALUE!</v>
      </c>
      <c r="AB928" s="56"/>
      <c r="AC928" s="56"/>
    </row>
    <row r="929" spans="1:29" ht="15.75" hidden="1" customHeight="1">
      <c r="A929" s="35" t="s">
        <v>357</v>
      </c>
      <c r="B929" s="35" t="s">
        <v>219</v>
      </c>
      <c r="C929" s="36" t="s">
        <v>537</v>
      </c>
      <c r="D929" s="37" t="s">
        <v>53</v>
      </c>
      <c r="E929" s="37">
        <v>20</v>
      </c>
      <c r="F929" s="38">
        <v>800</v>
      </c>
      <c r="G929" s="39" t="s">
        <v>54</v>
      </c>
      <c r="H929" s="40">
        <v>46174</v>
      </c>
      <c r="I929" s="41" t="s">
        <v>55</v>
      </c>
      <c r="J929" s="41" t="s">
        <v>56</v>
      </c>
      <c r="K929" s="41" t="s">
        <v>164</v>
      </c>
      <c r="L929" s="41" t="s">
        <v>58</v>
      </c>
      <c r="M929" s="42" t="s">
        <v>148</v>
      </c>
      <c r="N929" s="44" t="s">
        <v>21</v>
      </c>
      <c r="O929" s="44" t="s">
        <v>60</v>
      </c>
      <c r="P929" s="44"/>
      <c r="Q929" s="44"/>
      <c r="R929" s="45"/>
      <c r="S929" s="45" t="s">
        <v>505</v>
      </c>
      <c r="T929" s="44"/>
      <c r="U929" s="44"/>
      <c r="V929" s="45" t="str">
        <f t="array" ref="V929">IFERROR(INDEX(#REF!,MATCH($Q929,#REF!,0)),"")</f>
        <v/>
      </c>
      <c r="W929" s="45" t="str">
        <f t="array" ref="W929">IFERROR(INDEX(#REF!,MATCH($Q929,#REF!,0)),"")</f>
        <v/>
      </c>
      <c r="X929" s="46" t="str">
        <f t="array" ref="X929">IFERROR(INDEX(#REF!,MATCH($Q929,#REF!,0)),"")</f>
        <v/>
      </c>
      <c r="Y929" s="46" t="str">
        <f t="array" ref="Y929">IFERROR(INDEX(#REF!,MATCH($Q929,#REF!,0)),"")</f>
        <v/>
      </c>
      <c r="Z929" s="46" t="str">
        <f t="array" ref="Z929">IFERROR(INDEX(#REF!,MATCH($Q929,#REF!,0)),"")</f>
        <v/>
      </c>
      <c r="AA929" s="46" t="e">
        <f t="shared" si="15"/>
        <v>#VALUE!</v>
      </c>
      <c r="AB929" s="44"/>
      <c r="AC929" s="44"/>
    </row>
    <row r="930" spans="1:29" ht="15.75" hidden="1" customHeight="1">
      <c r="A930" s="47" t="s">
        <v>599</v>
      </c>
      <c r="B930" s="47" t="s">
        <v>245</v>
      </c>
      <c r="C930" s="60" t="s">
        <v>539</v>
      </c>
      <c r="D930" s="49" t="s">
        <v>53</v>
      </c>
      <c r="E930" s="49">
        <v>10</v>
      </c>
      <c r="F930" s="50">
        <v>800</v>
      </c>
      <c r="G930" s="51" t="s">
        <v>54</v>
      </c>
      <c r="H930" s="52">
        <v>46174</v>
      </c>
      <c r="I930" s="53" t="s">
        <v>55</v>
      </c>
      <c r="J930" s="53" t="s">
        <v>56</v>
      </c>
      <c r="K930" s="53" t="s">
        <v>164</v>
      </c>
      <c r="L930" s="53" t="s">
        <v>58</v>
      </c>
      <c r="M930" s="54" t="s">
        <v>2486</v>
      </c>
      <c r="N930" s="56" t="s">
        <v>21</v>
      </c>
      <c r="O930" s="56" t="s">
        <v>60</v>
      </c>
      <c r="P930" s="56"/>
      <c r="Q930" s="56"/>
      <c r="R930" s="57" t="s">
        <v>158</v>
      </c>
      <c r="S930" s="57" t="s">
        <v>252</v>
      </c>
      <c r="T930" s="56"/>
      <c r="U930" s="56"/>
      <c r="V930" s="57" t="str">
        <f t="array" ref="V930">IFERROR(INDEX(#REF!,MATCH($Q930,#REF!,0)),"")</f>
        <v/>
      </c>
      <c r="W930" s="57" t="str">
        <f t="array" ref="W930">IFERROR(INDEX(#REF!,MATCH($Q930,#REF!,0)),"")</f>
        <v/>
      </c>
      <c r="X930" s="58" t="str">
        <f t="array" ref="X930">IFERROR(INDEX(#REF!,MATCH($Q930,#REF!,0)),"")</f>
        <v/>
      </c>
      <c r="Y930" s="58" t="str">
        <f t="array" ref="Y930">IFERROR(INDEX(#REF!,MATCH($Q930,#REF!,0)),"")</f>
        <v/>
      </c>
      <c r="Z930" s="58" t="str">
        <f t="array" ref="Z930">IFERROR(INDEX(#REF!,MATCH($Q930,#REF!,0)),"")</f>
        <v/>
      </c>
      <c r="AA930" s="58" t="e">
        <f t="shared" si="15"/>
        <v>#VALUE!</v>
      </c>
      <c r="AB930" s="56"/>
      <c r="AC930" s="56"/>
    </row>
    <row r="931" spans="1:29" ht="15.75" hidden="1" customHeight="1">
      <c r="A931" s="35" t="s">
        <v>600</v>
      </c>
      <c r="B931" s="35" t="s">
        <v>247</v>
      </c>
      <c r="C931" s="36" t="s">
        <v>539</v>
      </c>
      <c r="D931" s="37" t="s">
        <v>53</v>
      </c>
      <c r="E931" s="37">
        <v>10</v>
      </c>
      <c r="F931" s="38">
        <v>800</v>
      </c>
      <c r="G931" s="39" t="s">
        <v>54</v>
      </c>
      <c r="H931" s="40">
        <v>46174</v>
      </c>
      <c r="I931" s="41" t="s">
        <v>55</v>
      </c>
      <c r="J931" s="41" t="s">
        <v>56</v>
      </c>
      <c r="K931" s="41" t="s">
        <v>164</v>
      </c>
      <c r="L931" s="41" t="s">
        <v>58</v>
      </c>
      <c r="M931" s="42" t="s">
        <v>2486</v>
      </c>
      <c r="N931" s="44" t="s">
        <v>21</v>
      </c>
      <c r="O931" s="44" t="s">
        <v>60</v>
      </c>
      <c r="P931" s="44"/>
      <c r="Q931" s="44"/>
      <c r="R931" s="45" t="s">
        <v>158</v>
      </c>
      <c r="S931" s="45" t="s">
        <v>252</v>
      </c>
      <c r="T931" s="44"/>
      <c r="U931" s="44"/>
      <c r="V931" s="45" t="str">
        <f t="array" ref="V931">IFERROR(INDEX(#REF!,MATCH($Q931,#REF!,0)),"")</f>
        <v/>
      </c>
      <c r="W931" s="45" t="str">
        <f t="array" ref="W931">IFERROR(INDEX(#REF!,MATCH($Q931,#REF!,0)),"")</f>
        <v/>
      </c>
      <c r="X931" s="46" t="str">
        <f t="array" ref="X931">IFERROR(INDEX(#REF!,MATCH($Q931,#REF!,0)),"")</f>
        <v/>
      </c>
      <c r="Y931" s="46" t="str">
        <f t="array" ref="Y931">IFERROR(INDEX(#REF!,MATCH($Q931,#REF!,0)),"")</f>
        <v/>
      </c>
      <c r="Z931" s="46" t="str">
        <f t="array" ref="Z931">IFERROR(INDEX(#REF!,MATCH($Q931,#REF!,0)),"")</f>
        <v/>
      </c>
      <c r="AA931" s="46" t="e">
        <f t="shared" si="15"/>
        <v>#VALUE!</v>
      </c>
      <c r="AB931" s="44"/>
      <c r="AC931" s="44"/>
    </row>
    <row r="932" spans="1:29" ht="15.75" hidden="1" customHeight="1">
      <c r="A932" s="47" t="s">
        <v>602</v>
      </c>
      <c r="B932" s="47" t="s">
        <v>440</v>
      </c>
      <c r="C932" s="60" t="s">
        <v>539</v>
      </c>
      <c r="D932" s="49" t="s">
        <v>53</v>
      </c>
      <c r="E932" s="49">
        <v>10</v>
      </c>
      <c r="F932" s="50">
        <v>800</v>
      </c>
      <c r="G932" s="51" t="s">
        <v>54</v>
      </c>
      <c r="H932" s="52">
        <v>46174</v>
      </c>
      <c r="I932" s="53" t="s">
        <v>55</v>
      </c>
      <c r="J932" s="53" t="s">
        <v>56</v>
      </c>
      <c r="K932" s="53" t="s">
        <v>164</v>
      </c>
      <c r="L932" s="53" t="s">
        <v>58</v>
      </c>
      <c r="M932" s="54" t="s">
        <v>2486</v>
      </c>
      <c r="N932" s="56" t="s">
        <v>21</v>
      </c>
      <c r="O932" s="56" t="s">
        <v>60</v>
      </c>
      <c r="P932" s="56"/>
      <c r="Q932" s="56"/>
      <c r="R932" s="57" t="s">
        <v>158</v>
      </c>
      <c r="S932" s="57" t="s">
        <v>252</v>
      </c>
      <c r="T932" s="56"/>
      <c r="U932" s="56"/>
      <c r="V932" s="57" t="str">
        <f t="array" ref="V932">IFERROR(INDEX(#REF!,MATCH($Q932,#REF!,0)),"")</f>
        <v/>
      </c>
      <c r="W932" s="57" t="str">
        <f t="array" ref="W932">IFERROR(INDEX(#REF!,MATCH($Q932,#REF!,0)),"")</f>
        <v/>
      </c>
      <c r="X932" s="58" t="str">
        <f t="array" ref="X932">IFERROR(INDEX(#REF!,MATCH($Q932,#REF!,0)),"")</f>
        <v/>
      </c>
      <c r="Y932" s="58" t="str">
        <f t="array" ref="Y932">IFERROR(INDEX(#REF!,MATCH($Q932,#REF!,0)),"")</f>
        <v/>
      </c>
      <c r="Z932" s="58" t="str">
        <f t="array" ref="Z932">IFERROR(INDEX(#REF!,MATCH($Q932,#REF!,0)),"")</f>
        <v/>
      </c>
      <c r="AA932" s="58" t="e">
        <f t="shared" si="15"/>
        <v>#VALUE!</v>
      </c>
      <c r="AB932" s="56"/>
      <c r="AC932" s="56"/>
    </row>
    <row r="933" spans="1:29" ht="15.75" hidden="1" customHeight="1">
      <c r="A933" s="35" t="s">
        <v>603</v>
      </c>
      <c r="B933" s="35" t="s">
        <v>242</v>
      </c>
      <c r="C933" s="36" t="s">
        <v>539</v>
      </c>
      <c r="D933" s="37" t="s">
        <v>53</v>
      </c>
      <c r="E933" s="37">
        <v>10</v>
      </c>
      <c r="F933" s="38">
        <v>800</v>
      </c>
      <c r="G933" s="39" t="s">
        <v>54</v>
      </c>
      <c r="H933" s="40">
        <v>46174</v>
      </c>
      <c r="I933" s="41" t="s">
        <v>55</v>
      </c>
      <c r="J933" s="41" t="s">
        <v>56</v>
      </c>
      <c r="K933" s="41" t="s">
        <v>164</v>
      </c>
      <c r="L933" s="41" t="s">
        <v>58</v>
      </c>
      <c r="M933" s="42" t="s">
        <v>2486</v>
      </c>
      <c r="N933" s="44" t="s">
        <v>21</v>
      </c>
      <c r="O933" s="44" t="s">
        <v>60</v>
      </c>
      <c r="P933" s="44"/>
      <c r="Q933" s="44"/>
      <c r="R933" s="45" t="s">
        <v>158</v>
      </c>
      <c r="S933" s="45" t="s">
        <v>252</v>
      </c>
      <c r="T933" s="44"/>
      <c r="U933" s="44"/>
      <c r="V933" s="45" t="str">
        <f t="array" ref="V933">IFERROR(INDEX(#REF!,MATCH($Q933,#REF!,0)),"")</f>
        <v/>
      </c>
      <c r="W933" s="45" t="str">
        <f t="array" ref="W933">IFERROR(INDEX(#REF!,MATCH($Q933,#REF!,0)),"")</f>
        <v/>
      </c>
      <c r="X933" s="46" t="str">
        <f t="array" ref="X933">IFERROR(INDEX(#REF!,MATCH($Q933,#REF!,0)),"")</f>
        <v/>
      </c>
      <c r="Y933" s="46" t="str">
        <f t="array" ref="Y933">IFERROR(INDEX(#REF!,MATCH($Q933,#REF!,0)),"")</f>
        <v/>
      </c>
      <c r="Z933" s="46" t="str">
        <f t="array" ref="Z933">IFERROR(INDEX(#REF!,MATCH($Q933,#REF!,0)),"")</f>
        <v/>
      </c>
      <c r="AA933" s="46" t="e">
        <f t="shared" si="15"/>
        <v>#VALUE!</v>
      </c>
      <c r="AB933" s="44"/>
      <c r="AC933" s="44"/>
    </row>
    <row r="934" spans="1:29" ht="15.75" hidden="1" customHeight="1">
      <c r="A934" s="47" t="s">
        <v>278</v>
      </c>
      <c r="B934" s="47" t="s">
        <v>242</v>
      </c>
      <c r="C934" s="60" t="s">
        <v>469</v>
      </c>
      <c r="D934" s="49" t="s">
        <v>53</v>
      </c>
      <c r="E934" s="49">
        <v>4</v>
      </c>
      <c r="F934" s="50">
        <v>800</v>
      </c>
      <c r="G934" s="51" t="s">
        <v>54</v>
      </c>
      <c r="H934" s="52">
        <v>46174</v>
      </c>
      <c r="I934" s="53" t="s">
        <v>55</v>
      </c>
      <c r="J934" s="53" t="s">
        <v>56</v>
      </c>
      <c r="K934" s="53" t="s">
        <v>164</v>
      </c>
      <c r="L934" s="53" t="s">
        <v>58</v>
      </c>
      <c r="M934" s="54" t="s">
        <v>2486</v>
      </c>
      <c r="N934" s="56" t="s">
        <v>21</v>
      </c>
      <c r="O934" s="56" t="s">
        <v>60</v>
      </c>
      <c r="P934" s="56"/>
      <c r="Q934" s="56"/>
      <c r="R934" s="57" t="s">
        <v>308</v>
      </c>
      <c r="S934" s="57" t="s">
        <v>309</v>
      </c>
      <c r="T934" s="56"/>
      <c r="U934" s="56"/>
      <c r="V934" s="57" t="str">
        <f t="array" ref="V934">IFERROR(INDEX(#REF!,MATCH($Q934,#REF!,0)),"")</f>
        <v/>
      </c>
      <c r="W934" s="57" t="str">
        <f t="array" ref="W934">IFERROR(INDEX(#REF!,MATCH($Q934,#REF!,0)),"")</f>
        <v/>
      </c>
      <c r="X934" s="58" t="str">
        <f t="array" ref="X934">IFERROR(INDEX(#REF!,MATCH($Q934,#REF!,0)),"")</f>
        <v/>
      </c>
      <c r="Y934" s="58" t="str">
        <f t="array" ref="Y934">IFERROR(INDEX(#REF!,MATCH($Q934,#REF!,0)),"")</f>
        <v/>
      </c>
      <c r="Z934" s="58" t="str">
        <f t="array" ref="Z934">IFERROR(INDEX(#REF!,MATCH($Q934,#REF!,0)),"")</f>
        <v/>
      </c>
      <c r="AA934" s="58" t="e">
        <f t="shared" si="15"/>
        <v>#VALUE!</v>
      </c>
      <c r="AB934" s="56"/>
      <c r="AC934" s="56"/>
    </row>
    <row r="935" spans="1:29" ht="15.75" hidden="1" customHeight="1">
      <c r="A935" s="35" t="s">
        <v>226</v>
      </c>
      <c r="B935" s="35" t="s">
        <v>317</v>
      </c>
      <c r="C935" s="36" t="s">
        <v>545</v>
      </c>
      <c r="D935" s="37" t="s">
        <v>53</v>
      </c>
      <c r="E935" s="37">
        <v>2</v>
      </c>
      <c r="F935" s="38">
        <v>800</v>
      </c>
      <c r="G935" s="39" t="s">
        <v>54</v>
      </c>
      <c r="H935" s="40">
        <v>46174</v>
      </c>
      <c r="I935" s="41" t="s">
        <v>55</v>
      </c>
      <c r="J935" s="41" t="s">
        <v>56</v>
      </c>
      <c r="K935" s="41" t="s">
        <v>164</v>
      </c>
      <c r="L935" s="41" t="s">
        <v>84</v>
      </c>
      <c r="M935" s="42" t="s">
        <v>2517</v>
      </c>
      <c r="N935" s="44" t="s">
        <v>21</v>
      </c>
      <c r="O935" s="44" t="s">
        <v>60</v>
      </c>
      <c r="P935" s="44"/>
      <c r="Q935" s="44"/>
      <c r="R935" s="45" t="s">
        <v>546</v>
      </c>
      <c r="S935" s="45" t="s">
        <v>547</v>
      </c>
      <c r="T935" s="44"/>
      <c r="U935" s="44"/>
      <c r="V935" s="45" t="str">
        <f t="array" ref="V935">IFERROR(INDEX(#REF!,MATCH($Q935,#REF!,0)),"")</f>
        <v/>
      </c>
      <c r="W935" s="45" t="str">
        <f t="array" ref="W935">IFERROR(INDEX(#REF!,MATCH($Q935,#REF!,0)),"")</f>
        <v/>
      </c>
      <c r="X935" s="46" t="str">
        <f t="array" ref="X935">IFERROR(INDEX(#REF!,MATCH($Q935,#REF!,0)),"")</f>
        <v/>
      </c>
      <c r="Y935" s="46" t="str">
        <f t="array" ref="Y935">IFERROR(INDEX(#REF!,MATCH($Q935,#REF!,0)),"")</f>
        <v/>
      </c>
      <c r="Z935" s="46" t="str">
        <f t="array" ref="Z935">IFERROR(INDEX(#REF!,MATCH($Q935,#REF!,0)),"")</f>
        <v/>
      </c>
      <c r="AA935" s="46" t="e">
        <f t="shared" si="15"/>
        <v>#VALUE!</v>
      </c>
      <c r="AB935" s="44"/>
      <c r="AC935" s="44"/>
    </row>
    <row r="936" spans="1:29" ht="15.75" hidden="1" customHeight="1">
      <c r="A936" s="47" t="s">
        <v>168</v>
      </c>
      <c r="B936" s="47" t="s">
        <v>440</v>
      </c>
      <c r="C936" s="60" t="s">
        <v>549</v>
      </c>
      <c r="D936" s="49" t="s">
        <v>53</v>
      </c>
      <c r="E936" s="49">
        <v>4</v>
      </c>
      <c r="F936" s="50">
        <v>800</v>
      </c>
      <c r="G936" s="51" t="s">
        <v>54</v>
      </c>
      <c r="H936" s="52">
        <v>46174</v>
      </c>
      <c r="I936" s="53" t="s">
        <v>55</v>
      </c>
      <c r="J936" s="53" t="s">
        <v>56</v>
      </c>
      <c r="K936" s="53" t="s">
        <v>164</v>
      </c>
      <c r="L936" s="53" t="s">
        <v>58</v>
      </c>
      <c r="M936" s="54" t="s">
        <v>2498</v>
      </c>
      <c r="N936" s="56" t="s">
        <v>21</v>
      </c>
      <c r="O936" s="56" t="s">
        <v>60</v>
      </c>
      <c r="P936" s="56"/>
      <c r="Q936" s="56"/>
      <c r="R936" s="57"/>
      <c r="S936" s="57" t="s">
        <v>488</v>
      </c>
      <c r="T936" s="56"/>
      <c r="U936" s="56"/>
      <c r="V936" s="57" t="str">
        <f t="array" ref="V936">IFERROR(INDEX(#REF!,MATCH($Q936,#REF!,0)),"")</f>
        <v/>
      </c>
      <c r="W936" s="57" t="str">
        <f t="array" ref="W936">IFERROR(INDEX(#REF!,MATCH($Q936,#REF!,0)),"")</f>
        <v/>
      </c>
      <c r="X936" s="58" t="str">
        <f t="array" ref="X936">IFERROR(INDEX(#REF!,MATCH($Q936,#REF!,0)),"")</f>
        <v/>
      </c>
      <c r="Y936" s="58" t="str">
        <f t="array" ref="Y936">IFERROR(INDEX(#REF!,MATCH($Q936,#REF!,0)),"")</f>
        <v/>
      </c>
      <c r="Z936" s="58" t="str">
        <f t="array" ref="Z936">IFERROR(INDEX(#REF!,MATCH($Q936,#REF!,0)),"")</f>
        <v/>
      </c>
      <c r="AA936" s="58" t="e">
        <f t="shared" si="15"/>
        <v>#VALUE!</v>
      </c>
      <c r="AB936" s="56"/>
      <c r="AC936" s="56"/>
    </row>
    <row r="937" spans="1:29" ht="15.75" hidden="1" customHeight="1">
      <c r="A937" s="35" t="s">
        <v>203</v>
      </c>
      <c r="B937" s="35" t="s">
        <v>169</v>
      </c>
      <c r="C937" s="36" t="s">
        <v>551</v>
      </c>
      <c r="D937" s="37" t="s">
        <v>53</v>
      </c>
      <c r="E937" s="37">
        <v>4</v>
      </c>
      <c r="F937" s="38">
        <v>800</v>
      </c>
      <c r="G937" s="39" t="s">
        <v>54</v>
      </c>
      <c r="H937" s="40">
        <v>46174</v>
      </c>
      <c r="I937" s="41" t="s">
        <v>55</v>
      </c>
      <c r="J937" s="41" t="s">
        <v>56</v>
      </c>
      <c r="K937" s="41" t="s">
        <v>164</v>
      </c>
      <c r="L937" s="41" t="s">
        <v>58</v>
      </c>
      <c r="M937" s="42" t="s">
        <v>109</v>
      </c>
      <c r="N937" s="44" t="s">
        <v>21</v>
      </c>
      <c r="O937" s="44" t="s">
        <v>60</v>
      </c>
      <c r="P937" s="44"/>
      <c r="Q937" s="44"/>
      <c r="R937" s="45"/>
      <c r="S937" s="45" t="s">
        <v>488</v>
      </c>
      <c r="T937" s="44"/>
      <c r="U937" s="44"/>
      <c r="V937" s="45" t="str">
        <f t="array" ref="V937">IFERROR(INDEX(#REF!,MATCH($Q937,#REF!,0)),"")</f>
        <v/>
      </c>
      <c r="W937" s="45" t="str">
        <f t="array" ref="W937">IFERROR(INDEX(#REF!,MATCH($Q937,#REF!,0)),"")</f>
        <v/>
      </c>
      <c r="X937" s="46" t="str">
        <f t="array" ref="X937">IFERROR(INDEX(#REF!,MATCH($Q937,#REF!,0)),"")</f>
        <v/>
      </c>
      <c r="Y937" s="46" t="str">
        <f t="array" ref="Y937">IFERROR(INDEX(#REF!,MATCH($Q937,#REF!,0)),"")</f>
        <v/>
      </c>
      <c r="Z937" s="46" t="str">
        <f t="array" ref="Z937">IFERROR(INDEX(#REF!,MATCH($Q937,#REF!,0)),"")</f>
        <v/>
      </c>
      <c r="AA937" s="46" t="e">
        <f t="shared" si="15"/>
        <v>#VALUE!</v>
      </c>
      <c r="AB937" s="44"/>
      <c r="AC937" s="44"/>
    </row>
    <row r="938" spans="1:29" ht="15.75" hidden="1" customHeight="1">
      <c r="A938" s="47" t="s">
        <v>206</v>
      </c>
      <c r="B938" s="47" t="s">
        <v>440</v>
      </c>
      <c r="C938" s="60" t="s">
        <v>551</v>
      </c>
      <c r="D938" s="49" t="s">
        <v>53</v>
      </c>
      <c r="E938" s="49">
        <v>4</v>
      </c>
      <c r="F938" s="50">
        <v>800</v>
      </c>
      <c r="G938" s="51" t="s">
        <v>54</v>
      </c>
      <c r="H938" s="52">
        <v>46174</v>
      </c>
      <c r="I938" s="53" t="s">
        <v>55</v>
      </c>
      <c r="J938" s="53" t="s">
        <v>56</v>
      </c>
      <c r="K938" s="53" t="s">
        <v>164</v>
      </c>
      <c r="L938" s="53" t="s">
        <v>58</v>
      </c>
      <c r="M938" s="54" t="s">
        <v>109</v>
      </c>
      <c r="N938" s="56" t="s">
        <v>21</v>
      </c>
      <c r="O938" s="56" t="s">
        <v>60</v>
      </c>
      <c r="P938" s="56"/>
      <c r="Q938" s="56"/>
      <c r="R938" s="57"/>
      <c r="S938" s="57" t="s">
        <v>488</v>
      </c>
      <c r="T938" s="56"/>
      <c r="U938" s="56"/>
      <c r="V938" s="57" t="str">
        <f t="array" ref="V938">IFERROR(INDEX(#REF!,MATCH($Q938,#REF!,0)),"")</f>
        <v/>
      </c>
      <c r="W938" s="57" t="str">
        <f t="array" ref="W938">IFERROR(INDEX(#REF!,MATCH($Q938,#REF!,0)),"")</f>
        <v/>
      </c>
      <c r="X938" s="58" t="str">
        <f t="array" ref="X938">IFERROR(INDEX(#REF!,MATCH($Q938,#REF!,0)),"")</f>
        <v/>
      </c>
      <c r="Y938" s="58" t="str">
        <f t="array" ref="Y938">IFERROR(INDEX(#REF!,MATCH($Q938,#REF!,0)),"")</f>
        <v/>
      </c>
      <c r="Z938" s="58" t="str">
        <f t="array" ref="Z938">IFERROR(INDEX(#REF!,MATCH($Q938,#REF!,0)),"")</f>
        <v/>
      </c>
      <c r="AA938" s="58" t="e">
        <f t="shared" si="15"/>
        <v>#VALUE!</v>
      </c>
      <c r="AB938" s="56"/>
      <c r="AC938" s="56"/>
    </row>
    <row r="939" spans="1:29" ht="15.75" hidden="1" customHeight="1">
      <c r="A939" s="35" t="s">
        <v>208</v>
      </c>
      <c r="B939" s="35" t="s">
        <v>242</v>
      </c>
      <c r="C939" s="36" t="s">
        <v>551</v>
      </c>
      <c r="D939" s="37" t="s">
        <v>53</v>
      </c>
      <c r="E939" s="37">
        <v>4</v>
      </c>
      <c r="F939" s="38">
        <v>800</v>
      </c>
      <c r="G939" s="39" t="s">
        <v>54</v>
      </c>
      <c r="H939" s="40">
        <v>46174</v>
      </c>
      <c r="I939" s="41" t="s">
        <v>55</v>
      </c>
      <c r="J939" s="41" t="s">
        <v>56</v>
      </c>
      <c r="K939" s="41" t="s">
        <v>164</v>
      </c>
      <c r="L939" s="41" t="s">
        <v>58</v>
      </c>
      <c r="M939" s="42" t="s">
        <v>109</v>
      </c>
      <c r="N939" s="44" t="s">
        <v>21</v>
      </c>
      <c r="O939" s="44" t="s">
        <v>60</v>
      </c>
      <c r="P939" s="44"/>
      <c r="Q939" s="44"/>
      <c r="R939" s="45"/>
      <c r="S939" s="45" t="s">
        <v>488</v>
      </c>
      <c r="T939" s="44"/>
      <c r="U939" s="44"/>
      <c r="V939" s="45" t="str">
        <f t="array" ref="V939">IFERROR(INDEX(#REF!,MATCH($Q939,#REF!,0)),"")</f>
        <v/>
      </c>
      <c r="W939" s="45" t="str">
        <f t="array" ref="W939">IFERROR(INDEX(#REF!,MATCH($Q939,#REF!,0)),"")</f>
        <v/>
      </c>
      <c r="X939" s="46" t="str">
        <f t="array" ref="X939">IFERROR(INDEX(#REF!,MATCH($Q939,#REF!,0)),"")</f>
        <v/>
      </c>
      <c r="Y939" s="46" t="str">
        <f t="array" ref="Y939">IFERROR(INDEX(#REF!,MATCH($Q939,#REF!,0)),"")</f>
        <v/>
      </c>
      <c r="Z939" s="46" t="str">
        <f t="array" ref="Z939">IFERROR(INDEX(#REF!,MATCH($Q939,#REF!,0)),"")</f>
        <v/>
      </c>
      <c r="AA939" s="46" t="e">
        <f t="shared" si="15"/>
        <v>#VALUE!</v>
      </c>
      <c r="AB939" s="44"/>
      <c r="AC939" s="44"/>
    </row>
    <row r="940" spans="1:29" ht="15.75" hidden="1" customHeight="1">
      <c r="A940" s="47" t="s">
        <v>211</v>
      </c>
      <c r="B940" s="47" t="s">
        <v>172</v>
      </c>
      <c r="C940" s="60" t="s">
        <v>551</v>
      </c>
      <c r="D940" s="49" t="s">
        <v>53</v>
      </c>
      <c r="E940" s="49">
        <v>4</v>
      </c>
      <c r="F940" s="50">
        <v>800</v>
      </c>
      <c r="G940" s="51" t="s">
        <v>54</v>
      </c>
      <c r="H940" s="52">
        <v>46174</v>
      </c>
      <c r="I940" s="53" t="s">
        <v>55</v>
      </c>
      <c r="J940" s="53" t="s">
        <v>56</v>
      </c>
      <c r="K940" s="53" t="s">
        <v>164</v>
      </c>
      <c r="L940" s="53" t="s">
        <v>58</v>
      </c>
      <c r="M940" s="54" t="s">
        <v>109</v>
      </c>
      <c r="N940" s="56" t="s">
        <v>21</v>
      </c>
      <c r="O940" s="56" t="s">
        <v>60</v>
      </c>
      <c r="P940" s="56"/>
      <c r="Q940" s="56"/>
      <c r="R940" s="57"/>
      <c r="S940" s="57" t="s">
        <v>488</v>
      </c>
      <c r="T940" s="56"/>
      <c r="U940" s="56"/>
      <c r="V940" s="57" t="str">
        <f t="array" ref="V940">IFERROR(INDEX(#REF!,MATCH($Q940,#REF!,0)),"")</f>
        <v/>
      </c>
      <c r="W940" s="57" t="str">
        <f t="array" ref="W940">IFERROR(INDEX(#REF!,MATCH($Q940,#REF!,0)),"")</f>
        <v/>
      </c>
      <c r="X940" s="58" t="str">
        <f t="array" ref="X940">IFERROR(INDEX(#REF!,MATCH($Q940,#REF!,0)),"")</f>
        <v/>
      </c>
      <c r="Y940" s="58" t="str">
        <f t="array" ref="Y940">IFERROR(INDEX(#REF!,MATCH($Q940,#REF!,0)),"")</f>
        <v/>
      </c>
      <c r="Z940" s="58" t="str">
        <f t="array" ref="Z940">IFERROR(INDEX(#REF!,MATCH($Q940,#REF!,0)),"")</f>
        <v/>
      </c>
      <c r="AA940" s="58" t="e">
        <f t="shared" si="15"/>
        <v>#VALUE!</v>
      </c>
      <c r="AB940" s="56"/>
      <c r="AC940" s="56"/>
    </row>
    <row r="941" spans="1:29" ht="15.75" hidden="1" customHeight="1">
      <c r="A941" s="35" t="s">
        <v>833</v>
      </c>
      <c r="B941" s="35" t="s">
        <v>161</v>
      </c>
      <c r="C941" s="36" t="s">
        <v>556</v>
      </c>
      <c r="D941" s="37" t="s">
        <v>53</v>
      </c>
      <c r="E941" s="37">
        <v>1</v>
      </c>
      <c r="F941" s="38">
        <v>800</v>
      </c>
      <c r="G941" s="39" t="s">
        <v>54</v>
      </c>
      <c r="H941" s="40">
        <v>46174</v>
      </c>
      <c r="I941" s="41" t="s">
        <v>55</v>
      </c>
      <c r="J941" s="41" t="s">
        <v>56</v>
      </c>
      <c r="K941" s="41" t="s">
        <v>164</v>
      </c>
      <c r="L941" s="41" t="s">
        <v>58</v>
      </c>
      <c r="M941" s="42" t="s">
        <v>109</v>
      </c>
      <c r="N941" s="44" t="s">
        <v>21</v>
      </c>
      <c r="O941" s="44" t="s">
        <v>60</v>
      </c>
      <c r="P941" s="44"/>
      <c r="Q941" s="44"/>
      <c r="R941" s="45"/>
      <c r="S941" s="45" t="s">
        <v>297</v>
      </c>
      <c r="T941" s="44"/>
      <c r="U941" s="44"/>
      <c r="V941" s="45" t="str">
        <f t="array" ref="V941">IFERROR(INDEX(#REF!,MATCH($Q941,#REF!,0)),"")</f>
        <v/>
      </c>
      <c r="W941" s="45" t="str">
        <f t="array" ref="W941">IFERROR(INDEX(#REF!,MATCH($Q941,#REF!,0)),"")</f>
        <v/>
      </c>
      <c r="X941" s="46" t="str">
        <f t="array" ref="X941">IFERROR(INDEX(#REF!,MATCH($Q941,#REF!,0)),"")</f>
        <v/>
      </c>
      <c r="Y941" s="46" t="str">
        <f t="array" ref="Y941">IFERROR(INDEX(#REF!,MATCH($Q941,#REF!,0)),"")</f>
        <v/>
      </c>
      <c r="Z941" s="46" t="str">
        <f t="array" ref="Z941">IFERROR(INDEX(#REF!,MATCH($Q941,#REF!,0)),"")</f>
        <v/>
      </c>
      <c r="AA941" s="46" t="e">
        <f t="shared" si="15"/>
        <v>#VALUE!</v>
      </c>
      <c r="AB941" s="44"/>
      <c r="AC941" s="44"/>
    </row>
    <row r="942" spans="1:29" ht="15.75" hidden="1" customHeight="1">
      <c r="A942" s="47" t="s">
        <v>1885</v>
      </c>
      <c r="B942" s="47" t="s">
        <v>652</v>
      </c>
      <c r="C942" s="60" t="s">
        <v>2160</v>
      </c>
      <c r="D942" s="49" t="s">
        <v>53</v>
      </c>
      <c r="E942" s="49">
        <v>1</v>
      </c>
      <c r="F942" s="50">
        <v>800</v>
      </c>
      <c r="G942" s="51" t="s">
        <v>54</v>
      </c>
      <c r="H942" s="52">
        <v>46174</v>
      </c>
      <c r="I942" s="53" t="s">
        <v>55</v>
      </c>
      <c r="J942" s="53" t="s">
        <v>56</v>
      </c>
      <c r="K942" s="53" t="s">
        <v>164</v>
      </c>
      <c r="L942" s="53" t="s">
        <v>91</v>
      </c>
      <c r="M942" s="54" t="s">
        <v>109</v>
      </c>
      <c r="N942" s="56" t="s">
        <v>951</v>
      </c>
      <c r="O942" s="56" t="s">
        <v>60</v>
      </c>
      <c r="P942" s="56"/>
      <c r="Q942" s="56"/>
      <c r="R942" s="57">
        <f t="array" ref="R942">IFERROR(INDEX('BANCO DE DADOS'!$C$3:$C1631,MATCH(C942,'BANCO DE DADOS'!$B$3:$B1631,0),0),"")</f>
        <v>0</v>
      </c>
      <c r="S942" s="57" t="s">
        <v>323</v>
      </c>
      <c r="T942" s="56"/>
      <c r="U942" s="56"/>
      <c r="V942" s="57" t="str">
        <f t="array" ref="V942">IFERROR(INDEX(#REF!,MATCH($Q942,#REF!,0)),"")</f>
        <v/>
      </c>
      <c r="W942" s="57" t="str">
        <f t="array" ref="W942">IFERROR(INDEX(#REF!,MATCH($Q942,#REF!,0)),"")</f>
        <v/>
      </c>
      <c r="X942" s="58" t="str">
        <f t="array" ref="X942">IFERROR(INDEX(#REF!,MATCH($Q942,#REF!,0)),"")</f>
        <v/>
      </c>
      <c r="Y942" s="58" t="str">
        <f t="array" ref="Y942">IFERROR(INDEX(#REF!,MATCH($Q942,#REF!,0)),"")</f>
        <v/>
      </c>
      <c r="Z942" s="58" t="str">
        <f t="array" ref="Z942">IFERROR(INDEX(#REF!,MATCH($Q942,#REF!,0)),"")</f>
        <v/>
      </c>
      <c r="AA942" s="58" t="e">
        <f t="shared" si="15"/>
        <v>#VALUE!</v>
      </c>
      <c r="AB942" s="56"/>
      <c r="AC942" s="56"/>
    </row>
    <row r="943" spans="1:29" ht="15.75" hidden="1" customHeight="1">
      <c r="A943" s="35" t="s">
        <v>1601</v>
      </c>
      <c r="B943" s="35" t="s">
        <v>172</v>
      </c>
      <c r="C943" s="36" t="s">
        <v>2162</v>
      </c>
      <c r="D943" s="37" t="s">
        <v>53</v>
      </c>
      <c r="E943" s="37">
        <v>4</v>
      </c>
      <c r="F943" s="38">
        <v>800</v>
      </c>
      <c r="G943" s="39" t="s">
        <v>54</v>
      </c>
      <c r="H943" s="40">
        <v>46174</v>
      </c>
      <c r="I943" s="41" t="s">
        <v>55</v>
      </c>
      <c r="J943" s="41" t="s">
        <v>56</v>
      </c>
      <c r="K943" s="41" t="s">
        <v>164</v>
      </c>
      <c r="L943" s="41" t="s">
        <v>84</v>
      </c>
      <c r="M943" s="42" t="s">
        <v>148</v>
      </c>
      <c r="N943" s="44" t="s">
        <v>951</v>
      </c>
      <c r="O943" s="44" t="s">
        <v>60</v>
      </c>
      <c r="P943" s="44"/>
      <c r="Q943" s="44"/>
      <c r="R943" s="45"/>
      <c r="S943" s="45" t="s">
        <v>467</v>
      </c>
      <c r="T943" s="44"/>
      <c r="U943" s="44"/>
      <c r="V943" s="45" t="str">
        <f t="array" ref="V943">IFERROR(INDEX(#REF!,MATCH($Q943,#REF!,0)),"")</f>
        <v/>
      </c>
      <c r="W943" s="45" t="str">
        <f t="array" ref="W943">IFERROR(INDEX(#REF!,MATCH($Q943,#REF!,0)),"")</f>
        <v/>
      </c>
      <c r="X943" s="46" t="str">
        <f t="array" ref="X943">IFERROR(INDEX(#REF!,MATCH($Q943,#REF!,0)),"")</f>
        <v/>
      </c>
      <c r="Y943" s="46" t="str">
        <f t="array" ref="Y943">IFERROR(INDEX(#REF!,MATCH($Q943,#REF!,0)),"")</f>
        <v/>
      </c>
      <c r="Z943" s="46" t="str">
        <f t="array" ref="Z943">IFERROR(INDEX(#REF!,MATCH($Q943,#REF!,0)),"")</f>
        <v/>
      </c>
      <c r="AA943" s="46" t="e">
        <f t="shared" si="15"/>
        <v>#VALUE!</v>
      </c>
      <c r="AB943" s="44"/>
      <c r="AC943" s="44"/>
    </row>
    <row r="944" spans="1:29" ht="15.75" hidden="1" customHeight="1">
      <c r="A944" s="47" t="s">
        <v>2841</v>
      </c>
      <c r="B944" s="47" t="s">
        <v>1049</v>
      </c>
      <c r="C944" s="60" t="s">
        <v>2081</v>
      </c>
      <c r="D944" s="49" t="s">
        <v>1150</v>
      </c>
      <c r="E944" s="49">
        <v>200</v>
      </c>
      <c r="F944" s="50">
        <v>800</v>
      </c>
      <c r="G944" s="51" t="s">
        <v>54</v>
      </c>
      <c r="H944" s="52">
        <v>46174</v>
      </c>
      <c r="I944" s="53" t="s">
        <v>55</v>
      </c>
      <c r="J944" s="53" t="s">
        <v>56</v>
      </c>
      <c r="K944" s="53" t="s">
        <v>164</v>
      </c>
      <c r="L944" s="53" t="s">
        <v>58</v>
      </c>
      <c r="M944" s="54" t="s">
        <v>2534</v>
      </c>
      <c r="N944" s="56" t="s">
        <v>951</v>
      </c>
      <c r="O944" s="56" t="s">
        <v>60</v>
      </c>
      <c r="P944" s="56"/>
      <c r="Q944" s="56"/>
      <c r="R944" s="57" t="s">
        <v>304</v>
      </c>
      <c r="S944" s="57" t="s">
        <v>305</v>
      </c>
      <c r="T944" s="56"/>
      <c r="U944" s="56"/>
      <c r="V944" s="57" t="str">
        <f t="array" ref="V944">IFERROR(INDEX(#REF!,MATCH($Q944,#REF!,0)),"")</f>
        <v/>
      </c>
      <c r="W944" s="57" t="str">
        <f t="array" ref="W944">IFERROR(INDEX(#REF!,MATCH($Q944,#REF!,0)),"")</f>
        <v/>
      </c>
      <c r="X944" s="58" t="str">
        <f t="array" ref="X944">IFERROR(INDEX(#REF!,MATCH($Q944,#REF!,0)),"")</f>
        <v/>
      </c>
      <c r="Y944" s="58" t="str">
        <f t="array" ref="Y944">IFERROR(INDEX(#REF!,MATCH($Q944,#REF!,0)),"")</f>
        <v/>
      </c>
      <c r="Z944" s="58" t="str">
        <f t="array" ref="Z944">IFERROR(INDEX(#REF!,MATCH($Q944,#REF!,0)),"")</f>
        <v/>
      </c>
      <c r="AA944" s="58" t="e">
        <f t="shared" si="15"/>
        <v>#VALUE!</v>
      </c>
      <c r="AB944" s="56"/>
      <c r="AC944" s="56"/>
    </row>
    <row r="945" spans="1:29" ht="15.75" hidden="1" customHeight="1">
      <c r="A945" s="35" t="s">
        <v>1809</v>
      </c>
      <c r="B945" s="35" t="s">
        <v>291</v>
      </c>
      <c r="C945" s="36" t="s">
        <v>2164</v>
      </c>
      <c r="D945" s="37" t="s">
        <v>53</v>
      </c>
      <c r="E945" s="37">
        <v>2</v>
      </c>
      <c r="F945" s="38">
        <v>800</v>
      </c>
      <c r="G945" s="39" t="s">
        <v>54</v>
      </c>
      <c r="H945" s="40">
        <v>46174</v>
      </c>
      <c r="I945" s="41" t="s">
        <v>55</v>
      </c>
      <c r="J945" s="41" t="s">
        <v>56</v>
      </c>
      <c r="K945" s="41" t="s">
        <v>164</v>
      </c>
      <c r="L945" s="41" t="s">
        <v>91</v>
      </c>
      <c r="M945" s="42" t="s">
        <v>2486</v>
      </c>
      <c r="N945" s="44" t="s">
        <v>951</v>
      </c>
      <c r="O945" s="44" t="s">
        <v>60</v>
      </c>
      <c r="P945" s="44"/>
      <c r="Q945" s="44"/>
      <c r="R945" s="45"/>
      <c r="S945" s="45" t="s">
        <v>1132</v>
      </c>
      <c r="T945" s="44"/>
      <c r="U945" s="44"/>
      <c r="V945" s="45" t="str">
        <f t="array" ref="V945">IFERROR(INDEX(#REF!,MATCH($Q945,#REF!,0)),"")</f>
        <v/>
      </c>
      <c r="W945" s="45" t="str">
        <f t="array" ref="W945">IFERROR(INDEX(#REF!,MATCH($Q945,#REF!,0)),"")</f>
        <v/>
      </c>
      <c r="X945" s="46" t="str">
        <f t="array" ref="X945">IFERROR(INDEX(#REF!,MATCH($Q945,#REF!,0)),"")</f>
        <v/>
      </c>
      <c r="Y945" s="46" t="str">
        <f t="array" ref="Y945">IFERROR(INDEX(#REF!,MATCH($Q945,#REF!,0)),"")</f>
        <v/>
      </c>
      <c r="Z945" s="46" t="str">
        <f t="array" ref="Z945">IFERROR(INDEX(#REF!,MATCH($Q945,#REF!,0)),"")</f>
        <v/>
      </c>
      <c r="AA945" s="46" t="e">
        <f t="shared" si="15"/>
        <v>#VALUE!</v>
      </c>
      <c r="AB945" s="44"/>
      <c r="AC945" s="44"/>
    </row>
    <row r="946" spans="1:29" ht="15.75" customHeight="1">
      <c r="A946" s="47"/>
      <c r="B946" s="47" t="s">
        <v>2693</v>
      </c>
      <c r="C946" s="60"/>
      <c r="D946" s="49"/>
      <c r="E946" s="49"/>
      <c r="F946" s="50">
        <v>126400</v>
      </c>
      <c r="G946" s="51"/>
      <c r="H946" s="52"/>
      <c r="I946" s="53"/>
      <c r="J946" s="53"/>
      <c r="K946" s="53"/>
      <c r="L946" s="53"/>
      <c r="M946" s="54"/>
      <c r="N946" s="56" t="s">
        <v>951</v>
      </c>
      <c r="O946" s="56" t="s">
        <v>2767</v>
      </c>
      <c r="P946" s="56"/>
      <c r="Q946" s="56"/>
      <c r="R946" s="57"/>
      <c r="S946" s="57" t="s">
        <v>426</v>
      </c>
      <c r="T946" s="56"/>
      <c r="U946" s="56"/>
      <c r="V946" s="57" t="str">
        <f t="array" ref="V946">IFERROR(INDEX(#REF!,MATCH($Q946,#REF!,0)),"")</f>
        <v/>
      </c>
      <c r="W946" s="57" t="str">
        <f t="array" ref="W946">IFERROR(INDEX(#REF!,MATCH($Q946,#REF!,0)),"")</f>
        <v/>
      </c>
      <c r="X946" s="58" t="str">
        <f t="array" ref="X946">IFERROR(INDEX(#REF!,MATCH($Q946,#REF!,0)),"")</f>
        <v/>
      </c>
      <c r="Y946" s="58" t="str">
        <f t="array" ref="Y946">IFERROR(INDEX(#REF!,MATCH($Q946,#REF!,0)),"")</f>
        <v/>
      </c>
      <c r="Z946" s="58" t="str">
        <f t="array" ref="Z946">IFERROR(INDEX(#REF!,MATCH($Q946,#REF!,0)),"")</f>
        <v/>
      </c>
      <c r="AA946" s="58" t="e">
        <f t="shared" si="15"/>
        <v>#VALUE!</v>
      </c>
      <c r="AB946" s="56"/>
      <c r="AC946" s="56"/>
    </row>
    <row r="947" spans="1:29" ht="15.75" hidden="1" customHeight="1">
      <c r="A947" s="35" t="s">
        <v>1914</v>
      </c>
      <c r="B947" s="35" t="s">
        <v>652</v>
      </c>
      <c r="C947" s="36" t="s">
        <v>2166</v>
      </c>
      <c r="D947" s="37" t="s">
        <v>53</v>
      </c>
      <c r="E947" s="37">
        <v>50</v>
      </c>
      <c r="F947" s="38">
        <v>800</v>
      </c>
      <c r="G947" s="39" t="s">
        <v>54</v>
      </c>
      <c r="H947" s="40">
        <v>46174</v>
      </c>
      <c r="I947" s="41" t="s">
        <v>55</v>
      </c>
      <c r="J947" s="41" t="s">
        <v>56</v>
      </c>
      <c r="K947" s="41" t="s">
        <v>164</v>
      </c>
      <c r="L947" s="41" t="s">
        <v>91</v>
      </c>
      <c r="M947" s="42" t="s">
        <v>73</v>
      </c>
      <c r="N947" s="44" t="s">
        <v>951</v>
      </c>
      <c r="O947" s="44" t="s">
        <v>60</v>
      </c>
      <c r="P947" s="44"/>
      <c r="Q947" s="44"/>
      <c r="R947" s="45" t="s">
        <v>654</v>
      </c>
      <c r="S947" s="45" t="s">
        <v>655</v>
      </c>
      <c r="T947" s="44"/>
      <c r="U947" s="44"/>
      <c r="V947" s="45" t="str">
        <f t="array" ref="V947">IFERROR(INDEX(#REF!,MATCH($Q947,#REF!,0)),"")</f>
        <v/>
      </c>
      <c r="W947" s="45" t="str">
        <f t="array" ref="W947">IFERROR(INDEX(#REF!,MATCH($Q947,#REF!,0)),"")</f>
        <v/>
      </c>
      <c r="X947" s="46" t="str">
        <f t="array" ref="X947">IFERROR(INDEX(#REF!,MATCH($Q947,#REF!,0)),"")</f>
        <v/>
      </c>
      <c r="Y947" s="46" t="str">
        <f t="array" ref="Y947">IFERROR(INDEX(#REF!,MATCH($Q947,#REF!,0)),"")</f>
        <v/>
      </c>
      <c r="Z947" s="46" t="str">
        <f t="array" ref="Z947">IFERROR(INDEX(#REF!,MATCH($Q947,#REF!,0)),"")</f>
        <v/>
      </c>
      <c r="AA947" s="46" t="e">
        <f t="shared" si="15"/>
        <v>#VALUE!</v>
      </c>
      <c r="AB947" s="44"/>
      <c r="AC947" s="44"/>
    </row>
    <row r="948" spans="1:29" ht="15.75" hidden="1" customHeight="1">
      <c r="A948" s="47" t="s">
        <v>1528</v>
      </c>
      <c r="B948" s="47" t="s">
        <v>317</v>
      </c>
      <c r="C948" s="60" t="s">
        <v>551</v>
      </c>
      <c r="D948" s="49" t="s">
        <v>53</v>
      </c>
      <c r="E948" s="49">
        <v>4</v>
      </c>
      <c r="F948" s="50">
        <v>800</v>
      </c>
      <c r="G948" s="51" t="s">
        <v>54</v>
      </c>
      <c r="H948" s="52">
        <v>46174</v>
      </c>
      <c r="I948" s="53" t="s">
        <v>55</v>
      </c>
      <c r="J948" s="53" t="s">
        <v>56</v>
      </c>
      <c r="K948" s="53" t="s">
        <v>164</v>
      </c>
      <c r="L948" s="53" t="s">
        <v>58</v>
      </c>
      <c r="M948" s="54" t="s">
        <v>2534</v>
      </c>
      <c r="N948" s="56" t="s">
        <v>951</v>
      </c>
      <c r="O948" s="56" t="s">
        <v>60</v>
      </c>
      <c r="P948" s="56"/>
      <c r="Q948" s="56"/>
      <c r="R948" s="57"/>
      <c r="S948" s="57" t="s">
        <v>488</v>
      </c>
      <c r="T948" s="56"/>
      <c r="U948" s="56"/>
      <c r="V948" s="57" t="str">
        <f t="array" ref="V948">IFERROR(INDEX(#REF!,MATCH($Q948,#REF!,0)),"")</f>
        <v/>
      </c>
      <c r="W948" s="57" t="str">
        <f t="array" ref="W948">IFERROR(INDEX(#REF!,MATCH($Q948,#REF!,0)),"")</f>
        <v/>
      </c>
      <c r="X948" s="58" t="str">
        <f t="array" ref="X948">IFERROR(INDEX(#REF!,MATCH($Q948,#REF!,0)),"")</f>
        <v/>
      </c>
      <c r="Y948" s="58" t="str">
        <f t="array" ref="Y948">IFERROR(INDEX(#REF!,MATCH($Q948,#REF!,0)),"")</f>
        <v/>
      </c>
      <c r="Z948" s="58" t="str">
        <f t="array" ref="Z948">IFERROR(INDEX(#REF!,MATCH($Q948,#REF!,0)),"")</f>
        <v/>
      </c>
      <c r="AA948" s="58" t="e">
        <f t="shared" si="15"/>
        <v>#VALUE!</v>
      </c>
      <c r="AB948" s="56"/>
      <c r="AC948" s="56"/>
    </row>
    <row r="949" spans="1:29" ht="15.75" hidden="1" customHeight="1">
      <c r="A949" s="35" t="s">
        <v>2691</v>
      </c>
      <c r="B949" s="201" t="s">
        <v>1049</v>
      </c>
      <c r="C949" s="168" t="s">
        <v>2392</v>
      </c>
      <c r="D949" s="37" t="s">
        <v>53</v>
      </c>
      <c r="E949" s="37">
        <v>5</v>
      </c>
      <c r="F949" s="38">
        <v>800</v>
      </c>
      <c r="G949" s="39" t="s">
        <v>54</v>
      </c>
      <c r="H949" s="40"/>
      <c r="I949" s="41" t="s">
        <v>55</v>
      </c>
      <c r="J949" s="41"/>
      <c r="K949" s="41"/>
      <c r="L949" s="41"/>
      <c r="M949" s="42"/>
      <c r="N949" s="44" t="s">
        <v>951</v>
      </c>
      <c r="O949" s="44" t="s">
        <v>60</v>
      </c>
      <c r="P949" s="44"/>
      <c r="Q949" s="44"/>
      <c r="R949" s="45"/>
      <c r="S949" s="45"/>
      <c r="T949" s="199"/>
      <c r="U949" s="44"/>
      <c r="V949" s="45" t="str">
        <f t="array" ref="V949">IFERROR(INDEX(#REF!,MATCH($Q949,#REF!,0)),"")</f>
        <v/>
      </c>
      <c r="W949" s="45" t="str">
        <f t="array" ref="W949">IFERROR(INDEX(#REF!,MATCH($Q949,#REF!,0)),"")</f>
        <v/>
      </c>
      <c r="X949" s="46" t="str">
        <f t="array" ref="X949">IFERROR(INDEX(#REF!,MATCH($Q949,#REF!,0)),"")</f>
        <v/>
      </c>
      <c r="Y949" s="46" t="str">
        <f t="array" ref="Y949">IFERROR(INDEX(#REF!,MATCH($Q949,#REF!,0)),"")</f>
        <v/>
      </c>
      <c r="Z949" s="46" t="str">
        <f t="array" ref="Z949">IFERROR(INDEX(#REF!,MATCH($Q949,#REF!,0)),"")</f>
        <v/>
      </c>
      <c r="AA949" s="46" t="e">
        <f t="shared" si="15"/>
        <v>#VALUE!</v>
      </c>
      <c r="AB949" s="44"/>
      <c r="AC949" s="44"/>
    </row>
    <row r="950" spans="1:29" ht="15.75" hidden="1" customHeight="1">
      <c r="A950" s="47"/>
      <c r="B950" s="47" t="s">
        <v>51</v>
      </c>
      <c r="C950" s="60" t="s">
        <v>1318</v>
      </c>
      <c r="D950" s="49" t="s">
        <v>53</v>
      </c>
      <c r="E950" s="49">
        <v>4</v>
      </c>
      <c r="F950" s="50">
        <v>800</v>
      </c>
      <c r="G950" s="51" t="s">
        <v>54</v>
      </c>
      <c r="H950" s="52">
        <v>46174</v>
      </c>
      <c r="I950" s="53" t="s">
        <v>55</v>
      </c>
      <c r="J950" s="53" t="s">
        <v>56</v>
      </c>
      <c r="K950" s="53" t="s">
        <v>164</v>
      </c>
      <c r="L950" s="53" t="s">
        <v>91</v>
      </c>
      <c r="M950" s="54" t="s">
        <v>109</v>
      </c>
      <c r="N950" s="56" t="s">
        <v>884</v>
      </c>
      <c r="O950" s="56" t="s">
        <v>60</v>
      </c>
      <c r="P950" s="56"/>
      <c r="Q950" s="56"/>
      <c r="R950" s="68" t="s">
        <v>755</v>
      </c>
      <c r="S950" s="57" t="s">
        <v>467</v>
      </c>
      <c r="T950" s="56"/>
      <c r="U950" s="56"/>
      <c r="V950" s="57" t="str">
        <f t="array" ref="V950">IFERROR(INDEX(#REF!,MATCH($Q950,#REF!,0)),"")</f>
        <v/>
      </c>
      <c r="W950" s="57" t="str">
        <f t="array" ref="W950">IFERROR(INDEX(#REF!,MATCH($Q950,#REF!,0)),"")</f>
        <v/>
      </c>
      <c r="X950" s="58" t="str">
        <f t="array" ref="X950">IFERROR(INDEX(#REF!,MATCH($Q950,#REF!,0)),"")</f>
        <v/>
      </c>
      <c r="Y950" s="58" t="str">
        <f t="array" ref="Y950">IFERROR(INDEX(#REF!,MATCH($Q950,#REF!,0)),"")</f>
        <v/>
      </c>
      <c r="Z950" s="58" t="str">
        <f t="array" ref="Z950">IFERROR(INDEX(#REF!,MATCH($Q950,#REF!,0)),"")</f>
        <v/>
      </c>
      <c r="AA950" s="58" t="e">
        <f t="shared" si="15"/>
        <v>#VALUE!</v>
      </c>
      <c r="AB950" s="56"/>
      <c r="AC950" s="56"/>
    </row>
    <row r="951" spans="1:29" ht="15.75" hidden="1" customHeight="1">
      <c r="A951" s="35"/>
      <c r="B951" s="35" t="s">
        <v>51</v>
      </c>
      <c r="C951" s="36" t="s">
        <v>551</v>
      </c>
      <c r="D951" s="37" t="s">
        <v>53</v>
      </c>
      <c r="E951" s="37">
        <v>4</v>
      </c>
      <c r="F951" s="38">
        <v>800</v>
      </c>
      <c r="G951" s="39" t="s">
        <v>54</v>
      </c>
      <c r="H951" s="40">
        <v>46174</v>
      </c>
      <c r="I951" s="41" t="s">
        <v>55</v>
      </c>
      <c r="J951" s="41" t="s">
        <v>56</v>
      </c>
      <c r="K951" s="41" t="s">
        <v>164</v>
      </c>
      <c r="L951" s="41" t="s">
        <v>91</v>
      </c>
      <c r="M951" s="42" t="s">
        <v>2517</v>
      </c>
      <c r="N951" s="44" t="s">
        <v>884</v>
      </c>
      <c r="O951" s="44" t="s">
        <v>60</v>
      </c>
      <c r="P951" s="44"/>
      <c r="Q951" s="44"/>
      <c r="R951" s="45"/>
      <c r="S951" s="45" t="s">
        <v>488</v>
      </c>
      <c r="T951" s="44"/>
      <c r="U951" s="44"/>
      <c r="V951" s="45" t="str">
        <f t="array" ref="V951">IFERROR(INDEX(#REF!,MATCH($Q951,#REF!,0)),"")</f>
        <v/>
      </c>
      <c r="W951" s="45" t="str">
        <f t="array" ref="W951">IFERROR(INDEX(#REF!,MATCH($Q951,#REF!,0)),"")</f>
        <v/>
      </c>
      <c r="X951" s="46" t="str">
        <f t="array" ref="X951">IFERROR(INDEX(#REF!,MATCH($Q951,#REF!,0)),"")</f>
        <v/>
      </c>
      <c r="Y951" s="46" t="str">
        <f t="array" ref="Y951">IFERROR(INDEX(#REF!,MATCH($Q951,#REF!,0)),"")</f>
        <v/>
      </c>
      <c r="Z951" s="46" t="str">
        <f t="array" ref="Z951">IFERROR(INDEX(#REF!,MATCH($Q951,#REF!,0)),"")</f>
        <v/>
      </c>
      <c r="AA951" s="46" t="e">
        <f t="shared" si="15"/>
        <v>#VALUE!</v>
      </c>
      <c r="AB951" s="44"/>
      <c r="AC951" s="44"/>
    </row>
    <row r="952" spans="1:29" ht="15.75" hidden="1" customHeight="1">
      <c r="A952" s="76"/>
      <c r="B952" s="76" t="s">
        <v>51</v>
      </c>
      <c r="C952" s="113" t="s">
        <v>947</v>
      </c>
      <c r="D952" s="77" t="s">
        <v>53</v>
      </c>
      <c r="E952" s="77">
        <v>1</v>
      </c>
      <c r="F952" s="78">
        <v>800</v>
      </c>
      <c r="G952" s="79" t="s">
        <v>54</v>
      </c>
      <c r="H952" s="87">
        <v>46174</v>
      </c>
      <c r="I952" s="61" t="s">
        <v>101</v>
      </c>
      <c r="J952" s="61" t="s">
        <v>56</v>
      </c>
      <c r="K952" s="61" t="s">
        <v>858</v>
      </c>
      <c r="L952" s="61" t="s">
        <v>91</v>
      </c>
      <c r="M952" s="62" t="s">
        <v>2451</v>
      </c>
      <c r="N952" s="70" t="s">
        <v>884</v>
      </c>
      <c r="O952" s="56" t="s">
        <v>60</v>
      </c>
      <c r="P952" s="56"/>
      <c r="Q952" s="56"/>
      <c r="R952" s="57">
        <f t="array" ref="R952">IFERROR(INDEX('BANCO DE DADOS'!$C$3:$C1631,MATCH(C952,'BANCO DE DADOS'!$B$3:$B1631,0),0),"")</f>
        <v>0</v>
      </c>
      <c r="S952" s="57" t="str">
        <f t="array" ref="S952">IFERROR(INDEX('BANCO DE DADOS'!$D$3:$D1631,MATCH(C952,'BANCO DE DADOS'!$B$3:$B1631,0),0),"")</f>
        <v>COMPRA DE FERRAMENTAS</v>
      </c>
      <c r="T952" s="56"/>
      <c r="U952" s="56"/>
      <c r="V952" s="57" t="str">
        <f t="array" ref="V952">IFERROR(INDEX(#REF!,MATCH($Q952,#REF!,0)),"")</f>
        <v/>
      </c>
      <c r="W952" s="57" t="str">
        <f t="array" ref="W952">IFERROR(INDEX(#REF!,MATCH($Q952,#REF!,0)),"")</f>
        <v/>
      </c>
      <c r="X952" s="58" t="str">
        <f t="array" ref="X952">IFERROR(INDEX(#REF!,MATCH($Q952,#REF!,0)),"")</f>
        <v/>
      </c>
      <c r="Y952" s="58" t="str">
        <f t="array" ref="Y952">IFERROR(INDEX(#REF!,MATCH($Q952,#REF!,0)),"")</f>
        <v/>
      </c>
      <c r="Z952" s="58" t="str">
        <f t="array" ref="Z952">IFERROR(INDEX(#REF!,MATCH($Q952,#REF!,0)),"")</f>
        <v/>
      </c>
      <c r="AA952" s="58" t="e">
        <f t="shared" si="15"/>
        <v>#VALUE!</v>
      </c>
      <c r="AB952" s="56"/>
      <c r="AC952" s="56"/>
    </row>
    <row r="953" spans="1:29" ht="15.75" hidden="1" customHeight="1">
      <c r="A953" s="35"/>
      <c r="B953" s="35" t="s">
        <v>2693</v>
      </c>
      <c r="C953" s="36"/>
      <c r="D953" s="37"/>
      <c r="E953" s="37"/>
      <c r="F953" s="38">
        <v>57600</v>
      </c>
      <c r="G953" s="39"/>
      <c r="H953" s="40"/>
      <c r="I953" s="41"/>
      <c r="J953" s="41"/>
      <c r="K953" s="41"/>
      <c r="L953" s="41"/>
      <c r="M953" s="42"/>
      <c r="N953" s="44" t="s">
        <v>884</v>
      </c>
      <c r="O953" s="44" t="s">
        <v>60</v>
      </c>
      <c r="P953" s="44"/>
      <c r="Q953" s="44"/>
      <c r="R953" s="45"/>
      <c r="S953" s="45" t="s">
        <v>2522</v>
      </c>
      <c r="T953" s="44"/>
      <c r="U953" s="44"/>
      <c r="V953" s="45" t="str">
        <f t="array" ref="V953">IFERROR(INDEX(#REF!,MATCH($Q953,#REF!,0)),"")</f>
        <v/>
      </c>
      <c r="W953" s="45" t="str">
        <f t="array" ref="W953">IFERROR(INDEX(#REF!,MATCH($Q953,#REF!,0)),"")</f>
        <v/>
      </c>
      <c r="X953" s="46" t="str">
        <f t="array" ref="X953">IFERROR(INDEX(#REF!,MATCH($Q953,#REF!,0)),"")</f>
        <v/>
      </c>
      <c r="Y953" s="46" t="str">
        <f t="array" ref="Y953">IFERROR(INDEX(#REF!,MATCH($Q953,#REF!,0)),"")</f>
        <v/>
      </c>
      <c r="Z953" s="46" t="str">
        <f t="array" ref="Z953">IFERROR(INDEX(#REF!,MATCH($Q953,#REF!,0)),"")</f>
        <v/>
      </c>
      <c r="AA953" s="46" t="e">
        <f t="shared" si="15"/>
        <v>#VALUE!</v>
      </c>
      <c r="AB953" s="44"/>
      <c r="AC953" s="44"/>
    </row>
    <row r="954" spans="1:29" ht="15.75" hidden="1" customHeight="1">
      <c r="A954" s="47" t="s">
        <v>326</v>
      </c>
      <c r="B954" s="47" t="s">
        <v>242</v>
      </c>
      <c r="C954" s="60" t="s">
        <v>558</v>
      </c>
      <c r="D954" s="49" t="s">
        <v>53</v>
      </c>
      <c r="E954" s="49">
        <v>20</v>
      </c>
      <c r="F954" s="50">
        <v>798</v>
      </c>
      <c r="G954" s="51" t="s">
        <v>54</v>
      </c>
      <c r="H954" s="52">
        <v>46174</v>
      </c>
      <c r="I954" s="53" t="s">
        <v>55</v>
      </c>
      <c r="J954" s="53" t="s">
        <v>56</v>
      </c>
      <c r="K954" s="53" t="s">
        <v>164</v>
      </c>
      <c r="L954" s="53" t="s">
        <v>58</v>
      </c>
      <c r="M954" s="54" t="s">
        <v>2534</v>
      </c>
      <c r="N954" s="56" t="s">
        <v>21</v>
      </c>
      <c r="O954" s="56" t="s">
        <v>60</v>
      </c>
      <c r="P954" s="56"/>
      <c r="Q954" s="56"/>
      <c r="R954" s="57" t="s">
        <v>476</v>
      </c>
      <c r="S954" s="57" t="s">
        <v>477</v>
      </c>
      <c r="T954" s="56"/>
      <c r="U954" s="56"/>
      <c r="V954" s="57" t="str">
        <f t="array" ref="V954">IFERROR(INDEX(#REF!,MATCH($Q954,#REF!,0)),"")</f>
        <v/>
      </c>
      <c r="W954" s="57" t="str">
        <f t="array" ref="W954">IFERROR(INDEX(#REF!,MATCH($Q954,#REF!,0)),"")</f>
        <v/>
      </c>
      <c r="X954" s="58" t="str">
        <f t="array" ref="X954">IFERROR(INDEX(#REF!,MATCH($Q954,#REF!,0)),"")</f>
        <v/>
      </c>
      <c r="Y954" s="58" t="str">
        <f t="array" ref="Y954">IFERROR(INDEX(#REF!,MATCH($Q954,#REF!,0)),"")</f>
        <v/>
      </c>
      <c r="Z954" s="58" t="str">
        <f t="array" ref="Z954">IFERROR(INDEX(#REF!,MATCH($Q954,#REF!,0)),"")</f>
        <v/>
      </c>
      <c r="AA954" s="58" t="e">
        <f t="shared" si="15"/>
        <v>#VALUE!</v>
      </c>
      <c r="AB954" s="56"/>
      <c r="AC954" s="56"/>
    </row>
    <row r="955" spans="1:29" ht="15.75" hidden="1" customHeight="1">
      <c r="A955" s="35"/>
      <c r="B955" s="35" t="s">
        <v>2693</v>
      </c>
      <c r="C955" s="36"/>
      <c r="D955" s="37"/>
      <c r="E955" s="37"/>
      <c r="F955" s="38">
        <v>15635.5</v>
      </c>
      <c r="G955" s="39"/>
      <c r="H955" s="40"/>
      <c r="I955" s="41"/>
      <c r="J955" s="41"/>
      <c r="K955" s="41"/>
      <c r="L955" s="41"/>
      <c r="M955" s="42"/>
      <c r="N955" s="44" t="s">
        <v>884</v>
      </c>
      <c r="O955" s="44" t="s">
        <v>60</v>
      </c>
      <c r="P955" s="44"/>
      <c r="Q955" s="44"/>
      <c r="R955" s="45"/>
      <c r="S955" s="45" t="s">
        <v>1222</v>
      </c>
      <c r="T955" s="44"/>
      <c r="U955" s="44"/>
      <c r="V955" s="45" t="str">
        <f t="array" ref="V955">IFERROR(INDEX(#REF!,MATCH($Q955,#REF!,0)),"")</f>
        <v/>
      </c>
      <c r="W955" s="45" t="str">
        <f t="array" ref="W955">IFERROR(INDEX(#REF!,MATCH($Q955,#REF!,0)),"")</f>
        <v/>
      </c>
      <c r="X955" s="46" t="str">
        <f t="array" ref="X955">IFERROR(INDEX(#REF!,MATCH($Q955,#REF!,0)),"")</f>
        <v/>
      </c>
      <c r="Y955" s="46" t="str">
        <f t="array" ref="Y955">IFERROR(INDEX(#REF!,MATCH($Q955,#REF!,0)),"")</f>
        <v/>
      </c>
      <c r="Z955" s="46" t="str">
        <f t="array" ref="Z955">IFERROR(INDEX(#REF!,MATCH($Q955,#REF!,0)),"")</f>
        <v/>
      </c>
      <c r="AA955" s="46" t="e">
        <f t="shared" si="15"/>
        <v>#VALUE!</v>
      </c>
      <c r="AB955" s="44"/>
      <c r="AC955" s="44"/>
    </row>
    <row r="956" spans="1:29" ht="15.75" hidden="1" customHeight="1">
      <c r="A956" s="47" t="s">
        <v>1787</v>
      </c>
      <c r="B956" s="47" t="s">
        <v>233</v>
      </c>
      <c r="C956" s="60" t="s">
        <v>1233</v>
      </c>
      <c r="D956" s="49" t="s">
        <v>53</v>
      </c>
      <c r="E956" s="49">
        <v>1</v>
      </c>
      <c r="F956" s="50">
        <v>792</v>
      </c>
      <c r="G956" s="51" t="s">
        <v>54</v>
      </c>
      <c r="H956" s="52">
        <v>46174</v>
      </c>
      <c r="I956" s="53" t="s">
        <v>55</v>
      </c>
      <c r="J956" s="53" t="s">
        <v>56</v>
      </c>
      <c r="K956" s="53" t="s">
        <v>164</v>
      </c>
      <c r="L956" s="53" t="s">
        <v>91</v>
      </c>
      <c r="M956" s="54" t="s">
        <v>2498</v>
      </c>
      <c r="N956" s="56" t="s">
        <v>951</v>
      </c>
      <c r="O956" s="56" t="s">
        <v>60</v>
      </c>
      <c r="P956" s="56"/>
      <c r="Q956" s="56"/>
      <c r="R956" s="57" t="str">
        <f t="array" ref="R956">IFERROR(INDEX('BANCO DE DADOS'!$C$3:$C1631,MATCH(C956,'BANCO DE DADOS'!$B$3:$B1631,0),0),"")</f>
        <v>CEIB</v>
      </c>
      <c r="S956" s="57" t="s">
        <v>1234</v>
      </c>
      <c r="T956" s="56"/>
      <c r="U956" s="56"/>
      <c r="V956" s="57" t="str">
        <f t="array" ref="V956">IFERROR(INDEX(#REF!,MATCH($Q956,#REF!,0)),"")</f>
        <v/>
      </c>
      <c r="W956" s="57" t="str">
        <f t="array" ref="W956">IFERROR(INDEX(#REF!,MATCH($Q956,#REF!,0)),"")</f>
        <v/>
      </c>
      <c r="X956" s="58" t="str">
        <f t="array" ref="X956">IFERROR(INDEX(#REF!,MATCH($Q956,#REF!,0)),"")</f>
        <v/>
      </c>
      <c r="Y956" s="58" t="str">
        <f t="array" ref="Y956">IFERROR(INDEX(#REF!,MATCH($Q956,#REF!,0)),"")</f>
        <v/>
      </c>
      <c r="Z956" s="58" t="str">
        <f t="array" ref="Z956">IFERROR(INDEX(#REF!,MATCH($Q956,#REF!,0)),"")</f>
        <v/>
      </c>
      <c r="AA956" s="58" t="e">
        <f t="shared" si="15"/>
        <v>#VALUE!</v>
      </c>
      <c r="AB956" s="56"/>
      <c r="AC956" s="56"/>
    </row>
    <row r="957" spans="1:29" ht="15.75" hidden="1" customHeight="1">
      <c r="A957" s="35" t="s">
        <v>1789</v>
      </c>
      <c r="B957" s="35" t="s">
        <v>245</v>
      </c>
      <c r="C957" s="36" t="s">
        <v>1233</v>
      </c>
      <c r="D957" s="37" t="s">
        <v>53</v>
      </c>
      <c r="E957" s="37">
        <v>1</v>
      </c>
      <c r="F957" s="38">
        <v>792</v>
      </c>
      <c r="G957" s="39" t="s">
        <v>54</v>
      </c>
      <c r="H957" s="40">
        <v>46174</v>
      </c>
      <c r="I957" s="41" t="s">
        <v>55</v>
      </c>
      <c r="J957" s="41" t="s">
        <v>56</v>
      </c>
      <c r="K957" s="41" t="s">
        <v>164</v>
      </c>
      <c r="L957" s="41" t="s">
        <v>91</v>
      </c>
      <c r="M957" s="42" t="s">
        <v>2498</v>
      </c>
      <c r="N957" s="44" t="s">
        <v>951</v>
      </c>
      <c r="O957" s="44" t="s">
        <v>60</v>
      </c>
      <c r="P957" s="44"/>
      <c r="Q957" s="44"/>
      <c r="R957" s="45" t="str">
        <f t="array" ref="R957">IFERROR(INDEX('BANCO DE DADOS'!$C$3:$C1631,MATCH(C957,'BANCO DE DADOS'!$B$3:$B1631,0),0),"")</f>
        <v>CEIB</v>
      </c>
      <c r="S957" s="45" t="s">
        <v>1234</v>
      </c>
      <c r="T957" s="44"/>
      <c r="U957" s="44"/>
      <c r="V957" s="45" t="str">
        <f t="array" ref="V957">IFERROR(INDEX(#REF!,MATCH($Q957,#REF!,0)),"")</f>
        <v/>
      </c>
      <c r="W957" s="45" t="str">
        <f t="array" ref="W957">IFERROR(INDEX(#REF!,MATCH($Q957,#REF!,0)),"")</f>
        <v/>
      </c>
      <c r="X957" s="46" t="str">
        <f t="array" ref="X957">IFERROR(INDEX(#REF!,MATCH($Q957,#REF!,0)),"")</f>
        <v/>
      </c>
      <c r="Y957" s="46" t="str">
        <f t="array" ref="Y957">IFERROR(INDEX(#REF!,MATCH($Q957,#REF!,0)),"")</f>
        <v/>
      </c>
      <c r="Z957" s="46" t="str">
        <f t="array" ref="Z957">IFERROR(INDEX(#REF!,MATCH($Q957,#REF!,0)),"")</f>
        <v/>
      </c>
      <c r="AA957" s="46" t="e">
        <f t="shared" si="15"/>
        <v>#VALUE!</v>
      </c>
      <c r="AB957" s="44"/>
      <c r="AC957" s="44"/>
    </row>
    <row r="958" spans="1:29" ht="15.75" hidden="1" customHeight="1">
      <c r="A958" s="47" t="s">
        <v>1793</v>
      </c>
      <c r="B958" s="47" t="s">
        <v>258</v>
      </c>
      <c r="C958" s="60" t="s">
        <v>1233</v>
      </c>
      <c r="D958" s="49" t="s">
        <v>53</v>
      </c>
      <c r="E958" s="49">
        <v>1</v>
      </c>
      <c r="F958" s="50">
        <v>792</v>
      </c>
      <c r="G958" s="51" t="s">
        <v>54</v>
      </c>
      <c r="H958" s="52">
        <v>46174</v>
      </c>
      <c r="I958" s="53" t="s">
        <v>55</v>
      </c>
      <c r="J958" s="53" t="s">
        <v>56</v>
      </c>
      <c r="K958" s="53" t="s">
        <v>164</v>
      </c>
      <c r="L958" s="53" t="s">
        <v>91</v>
      </c>
      <c r="M958" s="54" t="s">
        <v>2498</v>
      </c>
      <c r="N958" s="56" t="s">
        <v>951</v>
      </c>
      <c r="O958" s="56" t="s">
        <v>60</v>
      </c>
      <c r="P958" s="56"/>
      <c r="Q958" s="56"/>
      <c r="R958" s="57" t="str">
        <f t="array" ref="R958">IFERROR(INDEX('BANCO DE DADOS'!$C$3:$C1631,MATCH(C958,'BANCO DE DADOS'!$B$3:$B1631,0),0),"")</f>
        <v>CEIB</v>
      </c>
      <c r="S958" s="57" t="s">
        <v>1234</v>
      </c>
      <c r="T958" s="56"/>
      <c r="U958" s="56"/>
      <c r="V958" s="57" t="str">
        <f t="array" ref="V958">IFERROR(INDEX(#REF!,MATCH($Q958,#REF!,0)),"")</f>
        <v/>
      </c>
      <c r="W958" s="57" t="str">
        <f t="array" ref="W958">IFERROR(INDEX(#REF!,MATCH($Q958,#REF!,0)),"")</f>
        <v/>
      </c>
      <c r="X958" s="58" t="str">
        <f t="array" ref="X958">IFERROR(INDEX(#REF!,MATCH($Q958,#REF!,0)),"")</f>
        <v/>
      </c>
      <c r="Y958" s="58" t="str">
        <f t="array" ref="Y958">IFERROR(INDEX(#REF!,MATCH($Q958,#REF!,0)),"")</f>
        <v/>
      </c>
      <c r="Z958" s="58" t="str">
        <f t="array" ref="Z958">IFERROR(INDEX(#REF!,MATCH($Q958,#REF!,0)),"")</f>
        <v/>
      </c>
      <c r="AA958" s="58" t="e">
        <f t="shared" si="15"/>
        <v>#VALUE!</v>
      </c>
      <c r="AB958" s="56"/>
      <c r="AC958" s="56"/>
    </row>
    <row r="959" spans="1:29" ht="15.75" hidden="1" customHeight="1">
      <c r="A959" s="35" t="s">
        <v>519</v>
      </c>
      <c r="B959" s="35" t="s">
        <v>1049</v>
      </c>
      <c r="C959" s="36" t="s">
        <v>2085</v>
      </c>
      <c r="D959" s="37" t="s">
        <v>53</v>
      </c>
      <c r="E959" s="37">
        <v>30</v>
      </c>
      <c r="F959" s="38">
        <v>765</v>
      </c>
      <c r="G959" s="39" t="s">
        <v>54</v>
      </c>
      <c r="H959" s="40">
        <v>46174</v>
      </c>
      <c r="I959" s="41" t="s">
        <v>55</v>
      </c>
      <c r="J959" s="41" t="s">
        <v>56</v>
      </c>
      <c r="K959" s="41" t="s">
        <v>164</v>
      </c>
      <c r="L959" s="41" t="s">
        <v>58</v>
      </c>
      <c r="M959" s="42" t="s">
        <v>109</v>
      </c>
      <c r="N959" s="44" t="s">
        <v>951</v>
      </c>
      <c r="O959" s="44" t="s">
        <v>60</v>
      </c>
      <c r="P959" s="44"/>
      <c r="Q959" s="44"/>
      <c r="R959" s="45" t="s">
        <v>729</v>
      </c>
      <c r="S959" s="45" t="s">
        <v>730</v>
      </c>
      <c r="T959" s="44"/>
      <c r="U959" s="44"/>
      <c r="V959" s="45" t="str">
        <f t="array" ref="V959">IFERROR(INDEX(#REF!,MATCH($Q959,#REF!,0)),"")</f>
        <v/>
      </c>
      <c r="W959" s="45" t="str">
        <f t="array" ref="W959">IFERROR(INDEX(#REF!,MATCH($Q959,#REF!,0)),"")</f>
        <v/>
      </c>
      <c r="X959" s="46" t="str">
        <f t="array" ref="X959">IFERROR(INDEX(#REF!,MATCH($Q959,#REF!,0)),"")</f>
        <v/>
      </c>
      <c r="Y959" s="46" t="str">
        <f t="array" ref="Y959">IFERROR(INDEX(#REF!,MATCH($Q959,#REF!,0)),"")</f>
        <v/>
      </c>
      <c r="Z959" s="46" t="str">
        <f t="array" ref="Z959">IFERROR(INDEX(#REF!,MATCH($Q959,#REF!,0)),"")</f>
        <v/>
      </c>
      <c r="AA959" s="46" t="e">
        <f t="shared" si="15"/>
        <v>#VALUE!</v>
      </c>
      <c r="AB959" s="44"/>
      <c r="AC959" s="44"/>
    </row>
    <row r="960" spans="1:29" ht="15.75" hidden="1" customHeight="1">
      <c r="A960" s="47" t="s">
        <v>625</v>
      </c>
      <c r="B960" s="47" t="s">
        <v>156</v>
      </c>
      <c r="C960" s="60" t="s">
        <v>560</v>
      </c>
      <c r="D960" s="49" t="s">
        <v>561</v>
      </c>
      <c r="E960" s="49">
        <v>5</v>
      </c>
      <c r="F960" s="50">
        <v>750</v>
      </c>
      <c r="G960" s="51" t="s">
        <v>54</v>
      </c>
      <c r="H960" s="52">
        <v>46174</v>
      </c>
      <c r="I960" s="53" t="s">
        <v>55</v>
      </c>
      <c r="J960" s="53" t="s">
        <v>56</v>
      </c>
      <c r="K960" s="53" t="s">
        <v>164</v>
      </c>
      <c r="L960" s="53" t="s">
        <v>58</v>
      </c>
      <c r="M960" s="54" t="s">
        <v>2517</v>
      </c>
      <c r="N960" s="56" t="s">
        <v>21</v>
      </c>
      <c r="O960" s="56" t="s">
        <v>60</v>
      </c>
      <c r="P960" s="56"/>
      <c r="Q960" s="56"/>
      <c r="R960" s="57" t="s">
        <v>562</v>
      </c>
      <c r="S960" s="57" t="s">
        <v>563</v>
      </c>
      <c r="T960" s="56"/>
      <c r="U960" s="56"/>
      <c r="V960" s="57" t="str">
        <f t="array" ref="V960">IFERROR(INDEX(#REF!,MATCH($Q960,#REF!,0)),"")</f>
        <v/>
      </c>
      <c r="W960" s="57" t="str">
        <f t="array" ref="W960">IFERROR(INDEX(#REF!,MATCH($Q960,#REF!,0)),"")</f>
        <v/>
      </c>
      <c r="X960" s="58" t="str">
        <f t="array" ref="X960">IFERROR(INDEX(#REF!,MATCH($Q960,#REF!,0)),"")</f>
        <v/>
      </c>
      <c r="Y960" s="58" t="str">
        <f t="array" ref="Y960">IFERROR(INDEX(#REF!,MATCH($Q960,#REF!,0)),"")</f>
        <v/>
      </c>
      <c r="Z960" s="58" t="str">
        <f t="array" ref="Z960">IFERROR(INDEX(#REF!,MATCH($Q960,#REF!,0)),"")</f>
        <v/>
      </c>
      <c r="AA960" s="58" t="e">
        <f t="shared" si="15"/>
        <v>#VALUE!</v>
      </c>
      <c r="AB960" s="56"/>
      <c r="AC960" s="56"/>
    </row>
    <row r="961" spans="1:29" ht="15.75" customHeight="1">
      <c r="A961" s="35"/>
      <c r="B961" s="35" t="s">
        <v>2693</v>
      </c>
      <c r="C961" s="36"/>
      <c r="D961" s="37"/>
      <c r="E961" s="37"/>
      <c r="F961" s="38">
        <v>5184</v>
      </c>
      <c r="G961" s="39"/>
      <c r="H961" s="40"/>
      <c r="I961" s="41"/>
      <c r="J961" s="41"/>
      <c r="K961" s="41"/>
      <c r="L961" s="41"/>
      <c r="M961" s="42"/>
      <c r="N961" s="44" t="s">
        <v>884</v>
      </c>
      <c r="O961" s="44" t="s">
        <v>2767</v>
      </c>
      <c r="P961" s="44"/>
      <c r="Q961" s="44"/>
      <c r="R961" s="45"/>
      <c r="S961" s="45" t="s">
        <v>1014</v>
      </c>
      <c r="T961" s="44"/>
      <c r="U961" s="44"/>
      <c r="V961" s="45" t="str">
        <f t="array" ref="V961">IFERROR(INDEX(#REF!,MATCH($Q961,#REF!,0)),"")</f>
        <v/>
      </c>
      <c r="W961" s="45" t="str">
        <f t="array" ref="W961">IFERROR(INDEX(#REF!,MATCH($Q961,#REF!,0)),"")</f>
        <v/>
      </c>
      <c r="X961" s="46" t="str">
        <f t="array" ref="X961">IFERROR(INDEX(#REF!,MATCH($Q961,#REF!,0)),"")</f>
        <v/>
      </c>
      <c r="Y961" s="46" t="str">
        <f t="array" ref="Y961">IFERROR(INDEX(#REF!,MATCH($Q961,#REF!,0)),"")</f>
        <v/>
      </c>
      <c r="Z961" s="46" t="str">
        <f t="array" ref="Z961">IFERROR(INDEX(#REF!,MATCH($Q961,#REF!,0)),"")</f>
        <v/>
      </c>
      <c r="AA961" s="46" t="e">
        <f t="shared" si="15"/>
        <v>#VALUE!</v>
      </c>
      <c r="AB961" s="44"/>
      <c r="AC961" s="44"/>
    </row>
    <row r="962" spans="1:29" ht="15.75" hidden="1" customHeight="1">
      <c r="A962" s="47" t="s">
        <v>2842</v>
      </c>
      <c r="B962" s="47" t="s">
        <v>254</v>
      </c>
      <c r="C962" s="60" t="s">
        <v>565</v>
      </c>
      <c r="D962" s="49" t="s">
        <v>53</v>
      </c>
      <c r="E962" s="49">
        <v>5</v>
      </c>
      <c r="F962" s="50">
        <v>750</v>
      </c>
      <c r="G962" s="51" t="s">
        <v>54</v>
      </c>
      <c r="H962" s="52">
        <v>46174</v>
      </c>
      <c r="I962" s="53" t="s">
        <v>55</v>
      </c>
      <c r="J962" s="53" t="s">
        <v>56</v>
      </c>
      <c r="K962" s="53" t="s">
        <v>164</v>
      </c>
      <c r="L962" s="53" t="s">
        <v>58</v>
      </c>
      <c r="M962" s="54" t="s">
        <v>148</v>
      </c>
      <c r="N962" s="56" t="s">
        <v>21</v>
      </c>
      <c r="O962" s="56" t="s">
        <v>60</v>
      </c>
      <c r="P962" s="56"/>
      <c r="Q962" s="56"/>
      <c r="R962" s="57" t="s">
        <v>304</v>
      </c>
      <c r="S962" s="57" t="s">
        <v>305</v>
      </c>
      <c r="T962" s="56"/>
      <c r="U962" s="56"/>
      <c r="V962" s="57" t="str">
        <f t="array" ref="V962">IFERROR(INDEX(#REF!,MATCH($Q962,#REF!,0)),"")</f>
        <v/>
      </c>
      <c r="W962" s="57" t="str">
        <f t="array" ref="W962">IFERROR(INDEX(#REF!,MATCH($Q962,#REF!,0)),"")</f>
        <v/>
      </c>
      <c r="X962" s="58" t="str">
        <f t="array" ref="X962">IFERROR(INDEX(#REF!,MATCH($Q962,#REF!,0)),"")</f>
        <v/>
      </c>
      <c r="Y962" s="58" t="str">
        <f t="array" ref="Y962">IFERROR(INDEX(#REF!,MATCH($Q962,#REF!,0)),"")</f>
        <v/>
      </c>
      <c r="Z962" s="58" t="str">
        <f t="array" ref="Z962">IFERROR(INDEX(#REF!,MATCH($Q962,#REF!,0)),"")</f>
        <v/>
      </c>
      <c r="AA962" s="58" t="e">
        <f t="shared" si="15"/>
        <v>#VALUE!</v>
      </c>
      <c r="AB962" s="56"/>
      <c r="AC962" s="56"/>
    </row>
    <row r="963" spans="1:29" ht="15.75" customHeight="1">
      <c r="A963" s="35"/>
      <c r="B963" s="35" t="s">
        <v>2693</v>
      </c>
      <c r="C963" s="36"/>
      <c r="D963" s="37"/>
      <c r="E963" s="37"/>
      <c r="F963" s="38">
        <v>24000</v>
      </c>
      <c r="G963" s="39"/>
      <c r="H963" s="40"/>
      <c r="I963" s="41"/>
      <c r="J963" s="41"/>
      <c r="K963" s="41"/>
      <c r="L963" s="41"/>
      <c r="M963" s="42"/>
      <c r="N963" s="44" t="s">
        <v>884</v>
      </c>
      <c r="O963" s="44" t="s">
        <v>2767</v>
      </c>
      <c r="P963" s="44"/>
      <c r="Q963" s="44"/>
      <c r="R963" s="45"/>
      <c r="S963" s="45" t="s">
        <v>1095</v>
      </c>
      <c r="T963" s="44"/>
      <c r="U963" s="44"/>
      <c r="V963" s="45" t="str">
        <f t="array" ref="V963">IFERROR(INDEX(#REF!,MATCH($Q963,#REF!,0)),"")</f>
        <v/>
      </c>
      <c r="W963" s="45" t="str">
        <f t="array" ref="W963">IFERROR(INDEX(#REF!,MATCH($Q963,#REF!,0)),"")</f>
        <v/>
      </c>
      <c r="X963" s="46" t="str">
        <f t="array" ref="X963">IFERROR(INDEX(#REF!,MATCH($Q963,#REF!,0)),"")</f>
        <v/>
      </c>
      <c r="Y963" s="46" t="str">
        <f t="array" ref="Y963">IFERROR(INDEX(#REF!,MATCH($Q963,#REF!,0)),"")</f>
        <v/>
      </c>
      <c r="Z963" s="46" t="str">
        <f t="array" ref="Z963">IFERROR(INDEX(#REF!,MATCH($Q963,#REF!,0)),"")</f>
        <v/>
      </c>
      <c r="AA963" s="46" t="e">
        <f t="shared" si="15"/>
        <v>#VALUE!</v>
      </c>
      <c r="AB963" s="44"/>
      <c r="AC963" s="44"/>
    </row>
    <row r="964" spans="1:29" ht="15.75" hidden="1" customHeight="1">
      <c r="A964" s="47" t="s">
        <v>386</v>
      </c>
      <c r="B964" s="47" t="s">
        <v>1049</v>
      </c>
      <c r="C964" s="60" t="s">
        <v>2087</v>
      </c>
      <c r="D964" s="49" t="s">
        <v>53</v>
      </c>
      <c r="E964" s="49">
        <v>30</v>
      </c>
      <c r="F964" s="50">
        <v>750</v>
      </c>
      <c r="G964" s="51" t="s">
        <v>54</v>
      </c>
      <c r="H964" s="52">
        <v>46174</v>
      </c>
      <c r="I964" s="53" t="s">
        <v>55</v>
      </c>
      <c r="J964" s="53" t="s">
        <v>56</v>
      </c>
      <c r="K964" s="53" t="s">
        <v>164</v>
      </c>
      <c r="L964" s="53" t="s">
        <v>58</v>
      </c>
      <c r="M964" s="54" t="s">
        <v>148</v>
      </c>
      <c r="N964" s="56" t="s">
        <v>951</v>
      </c>
      <c r="O964" s="56" t="s">
        <v>60</v>
      </c>
      <c r="P964" s="56"/>
      <c r="Q964" s="56"/>
      <c r="R964" s="57" t="s">
        <v>202</v>
      </c>
      <c r="S964" s="57" t="s">
        <v>181</v>
      </c>
      <c r="T964" s="56"/>
      <c r="U964" s="56"/>
      <c r="V964" s="57" t="str">
        <f t="array" ref="V964">IFERROR(INDEX(#REF!,MATCH($Q964,#REF!,0)),"")</f>
        <v/>
      </c>
      <c r="W964" s="57" t="str">
        <f t="array" ref="W964">IFERROR(INDEX(#REF!,MATCH($Q964,#REF!,0)),"")</f>
        <v/>
      </c>
      <c r="X964" s="58" t="str">
        <f t="array" ref="X964">IFERROR(INDEX(#REF!,MATCH($Q964,#REF!,0)),"")</f>
        <v/>
      </c>
      <c r="Y964" s="58" t="str">
        <f t="array" ref="Y964">IFERROR(INDEX(#REF!,MATCH($Q964,#REF!,0)),"")</f>
        <v/>
      </c>
      <c r="Z964" s="58" t="str">
        <f t="array" ref="Z964">IFERROR(INDEX(#REF!,MATCH($Q964,#REF!,0)),"")</f>
        <v/>
      </c>
      <c r="AA964" s="58" t="e">
        <f t="shared" si="15"/>
        <v>#VALUE!</v>
      </c>
      <c r="AB964" s="56"/>
      <c r="AC964" s="56"/>
    </row>
    <row r="965" spans="1:29" ht="15.75" customHeight="1">
      <c r="A965" s="35"/>
      <c r="B965" s="35" t="s">
        <v>2693</v>
      </c>
      <c r="C965" s="36"/>
      <c r="D965" s="37"/>
      <c r="E965" s="37"/>
      <c r="F965" s="38">
        <v>3865</v>
      </c>
      <c r="G965" s="39"/>
      <c r="H965" s="40"/>
      <c r="I965" s="41"/>
      <c r="J965" s="41"/>
      <c r="K965" s="41"/>
      <c r="L965" s="41"/>
      <c r="M965" s="42"/>
      <c r="N965" s="44" t="s">
        <v>884</v>
      </c>
      <c r="O965" s="44" t="s">
        <v>2767</v>
      </c>
      <c r="P965" s="44"/>
      <c r="Q965" s="44"/>
      <c r="R965" s="45"/>
      <c r="S965" s="45" t="s">
        <v>673</v>
      </c>
      <c r="T965" s="44"/>
      <c r="U965" s="44"/>
      <c r="V965" s="45" t="str">
        <f t="array" ref="V965">IFERROR(INDEX(#REF!,MATCH($Q965,#REF!,0)),"")</f>
        <v/>
      </c>
      <c r="W965" s="45" t="str">
        <f t="array" ref="W965">IFERROR(INDEX(#REF!,MATCH($Q965,#REF!,0)),"")</f>
        <v/>
      </c>
      <c r="X965" s="46" t="str">
        <f t="array" ref="X965">IFERROR(INDEX(#REF!,MATCH($Q965,#REF!,0)),"")</f>
        <v/>
      </c>
      <c r="Y965" s="46" t="str">
        <f t="array" ref="Y965">IFERROR(INDEX(#REF!,MATCH($Q965,#REF!,0)),"")</f>
        <v/>
      </c>
      <c r="Z965" s="46" t="str">
        <f t="array" ref="Z965">IFERROR(INDEX(#REF!,MATCH($Q965,#REF!,0)),"")</f>
        <v/>
      </c>
      <c r="AA965" s="46" t="e">
        <f t="shared" si="15"/>
        <v>#VALUE!</v>
      </c>
      <c r="AB965" s="44"/>
      <c r="AC965" s="44"/>
    </row>
    <row r="966" spans="1:29" ht="15.75" hidden="1" customHeight="1">
      <c r="A966" s="47" t="s">
        <v>1638</v>
      </c>
      <c r="B966" s="47" t="s">
        <v>291</v>
      </c>
      <c r="C966" s="60" t="s">
        <v>2176</v>
      </c>
      <c r="D966" s="49" t="s">
        <v>53</v>
      </c>
      <c r="E966" s="49">
        <v>1</v>
      </c>
      <c r="F966" s="50">
        <v>750</v>
      </c>
      <c r="G966" s="51" t="s">
        <v>54</v>
      </c>
      <c r="H966" s="52">
        <v>46174</v>
      </c>
      <c r="I966" s="53" t="s">
        <v>55</v>
      </c>
      <c r="J966" s="53" t="s">
        <v>56</v>
      </c>
      <c r="K966" s="53" t="s">
        <v>164</v>
      </c>
      <c r="L966" s="53" t="s">
        <v>91</v>
      </c>
      <c r="M966" s="54" t="s">
        <v>109</v>
      </c>
      <c r="N966" s="56" t="s">
        <v>951</v>
      </c>
      <c r="O966" s="56" t="s">
        <v>60</v>
      </c>
      <c r="P966" s="56"/>
      <c r="Q966" s="56"/>
      <c r="R966" s="57">
        <f t="array" ref="R966">IFERROR(INDEX('BANCO DE DADOS'!$C$3:$C1631,MATCH(C966,'BANCO DE DADOS'!$B$3:$B1631,0),0),"")</f>
        <v>0</v>
      </c>
      <c r="S966" s="57" t="s">
        <v>2177</v>
      </c>
      <c r="T966" s="56"/>
      <c r="U966" s="56"/>
      <c r="V966" s="57" t="str">
        <f t="array" ref="V966">IFERROR(INDEX(#REF!,MATCH($Q966,#REF!,0)),"")</f>
        <v/>
      </c>
      <c r="W966" s="57" t="str">
        <f t="array" ref="W966">IFERROR(INDEX(#REF!,MATCH($Q966,#REF!,0)),"")</f>
        <v/>
      </c>
      <c r="X966" s="58" t="str">
        <f t="array" ref="X966">IFERROR(INDEX(#REF!,MATCH($Q966,#REF!,0)),"")</f>
        <v/>
      </c>
      <c r="Y966" s="58" t="str">
        <f t="array" ref="Y966">IFERROR(INDEX(#REF!,MATCH($Q966,#REF!,0)),"")</f>
        <v/>
      </c>
      <c r="Z966" s="58" t="str">
        <f t="array" ref="Z966">IFERROR(INDEX(#REF!,MATCH($Q966,#REF!,0)),"")</f>
        <v/>
      </c>
      <c r="AA966" s="58" t="e">
        <f t="shared" si="15"/>
        <v>#VALUE!</v>
      </c>
      <c r="AB966" s="56"/>
      <c r="AC966" s="56"/>
    </row>
    <row r="967" spans="1:29" ht="15.75" hidden="1" customHeight="1">
      <c r="A967" s="35" t="s">
        <v>1929</v>
      </c>
      <c r="B967" s="35" t="s">
        <v>317</v>
      </c>
      <c r="C967" s="36" t="s">
        <v>2179</v>
      </c>
      <c r="D967" s="37" t="s">
        <v>53</v>
      </c>
      <c r="E967" s="37">
        <v>3</v>
      </c>
      <c r="F967" s="38">
        <v>750</v>
      </c>
      <c r="G967" s="39" t="s">
        <v>54</v>
      </c>
      <c r="H967" s="40">
        <v>46174</v>
      </c>
      <c r="I967" s="41" t="s">
        <v>55</v>
      </c>
      <c r="J967" s="41" t="s">
        <v>56</v>
      </c>
      <c r="K967" s="41" t="s">
        <v>164</v>
      </c>
      <c r="L967" s="41" t="s">
        <v>91</v>
      </c>
      <c r="M967" s="42" t="s">
        <v>148</v>
      </c>
      <c r="N967" s="44" t="s">
        <v>951</v>
      </c>
      <c r="O967" s="44" t="s">
        <v>60</v>
      </c>
      <c r="P967" s="44"/>
      <c r="Q967" s="44"/>
      <c r="R967" s="45"/>
      <c r="S967" s="45" t="s">
        <v>781</v>
      </c>
      <c r="T967" s="44"/>
      <c r="U967" s="44"/>
      <c r="V967" s="45" t="str">
        <f t="array" ref="V967">IFERROR(INDEX(#REF!,MATCH($Q967,#REF!,0)),"")</f>
        <v/>
      </c>
      <c r="W967" s="45" t="str">
        <f t="array" ref="W967">IFERROR(INDEX(#REF!,MATCH($Q967,#REF!,0)),"")</f>
        <v/>
      </c>
      <c r="X967" s="46" t="str">
        <f t="array" ref="X967">IFERROR(INDEX(#REF!,MATCH($Q967,#REF!,0)),"")</f>
        <v/>
      </c>
      <c r="Y967" s="46" t="str">
        <f t="array" ref="Y967">IFERROR(INDEX(#REF!,MATCH($Q967,#REF!,0)),"")</f>
        <v/>
      </c>
      <c r="Z967" s="46" t="str">
        <f t="array" ref="Z967">IFERROR(INDEX(#REF!,MATCH($Q967,#REF!,0)),"")</f>
        <v/>
      </c>
      <c r="AA967" s="46" t="e">
        <f t="shared" si="15"/>
        <v>#VALUE!</v>
      </c>
      <c r="AB967" s="44"/>
      <c r="AC967" s="44"/>
    </row>
    <row r="968" spans="1:29" ht="15.75" hidden="1" customHeight="1">
      <c r="A968" s="47" t="s">
        <v>2691</v>
      </c>
      <c r="B968" s="207" t="s">
        <v>1049</v>
      </c>
      <c r="C968" s="113" t="s">
        <v>2394</v>
      </c>
      <c r="D968" s="49" t="s">
        <v>53</v>
      </c>
      <c r="E968" s="49">
        <v>3</v>
      </c>
      <c r="F968" s="50">
        <v>750</v>
      </c>
      <c r="G968" s="51"/>
      <c r="H968" s="52"/>
      <c r="I968" s="53" t="s">
        <v>55</v>
      </c>
      <c r="J968" s="53"/>
      <c r="K968" s="53"/>
      <c r="L968" s="53"/>
      <c r="M968" s="54"/>
      <c r="N968" s="56" t="s">
        <v>951</v>
      </c>
      <c r="O968" s="56" t="s">
        <v>60</v>
      </c>
      <c r="P968" s="56"/>
      <c r="Q968" s="56"/>
      <c r="R968" s="57"/>
      <c r="S968" s="57"/>
      <c r="T968" s="194"/>
      <c r="U968" s="56"/>
      <c r="V968" s="57" t="str">
        <f t="array" ref="V968">IFERROR(INDEX(#REF!,MATCH($Q968,#REF!,0)),"")</f>
        <v/>
      </c>
      <c r="W968" s="57" t="str">
        <f t="array" ref="W968">IFERROR(INDEX(#REF!,MATCH($Q968,#REF!,0)),"")</f>
        <v/>
      </c>
      <c r="X968" s="58" t="str">
        <f t="array" ref="X968">IFERROR(INDEX(#REF!,MATCH($Q968,#REF!,0)),"")</f>
        <v/>
      </c>
      <c r="Y968" s="58" t="str">
        <f t="array" ref="Y968">IFERROR(INDEX(#REF!,MATCH($Q968,#REF!,0)),"")</f>
        <v/>
      </c>
      <c r="Z968" s="58" t="str">
        <f t="array" ref="Z968">IFERROR(INDEX(#REF!,MATCH($Q968,#REF!,0)),"")</f>
        <v/>
      </c>
      <c r="AA968" s="58" t="e">
        <f t="shared" si="15"/>
        <v>#VALUE!</v>
      </c>
      <c r="AB968" s="56"/>
      <c r="AC968" s="56"/>
    </row>
    <row r="969" spans="1:29" ht="15.75" hidden="1" customHeight="1">
      <c r="A969" s="35"/>
      <c r="B969" s="35" t="s">
        <v>848</v>
      </c>
      <c r="C969" s="36" t="s">
        <v>1321</v>
      </c>
      <c r="D969" s="37" t="s">
        <v>53</v>
      </c>
      <c r="E969" s="37">
        <v>30</v>
      </c>
      <c r="F969" s="38">
        <v>750</v>
      </c>
      <c r="G969" s="39" t="s">
        <v>54</v>
      </c>
      <c r="H969" s="40">
        <v>46174</v>
      </c>
      <c r="I969" s="41" t="s">
        <v>55</v>
      </c>
      <c r="J969" s="41" t="s">
        <v>56</v>
      </c>
      <c r="K969" s="41" t="s">
        <v>164</v>
      </c>
      <c r="L969" s="41" t="s">
        <v>91</v>
      </c>
      <c r="M969" s="42" t="s">
        <v>2498</v>
      </c>
      <c r="N969" s="44" t="s">
        <v>884</v>
      </c>
      <c r="O969" s="44" t="s">
        <v>60</v>
      </c>
      <c r="P969" s="44"/>
      <c r="Q969" s="44"/>
      <c r="R969" s="45" t="s">
        <v>322</v>
      </c>
      <c r="S969" s="45" t="s">
        <v>323</v>
      </c>
      <c r="T969" s="44"/>
      <c r="U969" s="44"/>
      <c r="V969" s="45" t="str">
        <f t="array" ref="V969">IFERROR(INDEX(#REF!,MATCH($Q969,#REF!,0)),"")</f>
        <v/>
      </c>
      <c r="W969" s="45" t="str">
        <f t="array" ref="W969">IFERROR(INDEX(#REF!,MATCH($Q969,#REF!,0)),"")</f>
        <v/>
      </c>
      <c r="X969" s="46" t="str">
        <f t="array" ref="X969">IFERROR(INDEX(#REF!,MATCH($Q969,#REF!,0)),"")</f>
        <v/>
      </c>
      <c r="Y969" s="46" t="str">
        <f t="array" ref="Y969">IFERROR(INDEX(#REF!,MATCH($Q969,#REF!,0)),"")</f>
        <v/>
      </c>
      <c r="Z969" s="46" t="str">
        <f t="array" ref="Z969">IFERROR(INDEX(#REF!,MATCH($Q969,#REF!,0)),"")</f>
        <v/>
      </c>
      <c r="AA969" s="46" t="e">
        <f t="shared" si="15"/>
        <v>#VALUE!</v>
      </c>
      <c r="AB969" s="44"/>
      <c r="AC969" s="44"/>
    </row>
    <row r="970" spans="1:29" ht="15.75" customHeight="1">
      <c r="A970" s="47"/>
      <c r="B970" s="47" t="s">
        <v>2693</v>
      </c>
      <c r="C970" s="60"/>
      <c r="D970" s="49"/>
      <c r="E970" s="49"/>
      <c r="F970" s="50">
        <v>645038</v>
      </c>
      <c r="G970" s="51"/>
      <c r="H970" s="52"/>
      <c r="I970" s="53"/>
      <c r="J970" s="53"/>
      <c r="K970" s="53"/>
      <c r="L970" s="53"/>
      <c r="M970" s="54"/>
      <c r="N970" s="56" t="s">
        <v>884</v>
      </c>
      <c r="O970" s="56" t="s">
        <v>2767</v>
      </c>
      <c r="P970" s="56"/>
      <c r="Q970" s="56"/>
      <c r="R970" s="57"/>
      <c r="S970" s="57" t="s">
        <v>229</v>
      </c>
      <c r="T970" s="56"/>
      <c r="U970" s="56"/>
      <c r="V970" s="57" t="str">
        <f t="array" ref="V970">IFERROR(INDEX(#REF!,MATCH($Q970,#REF!,0)),"")</f>
        <v/>
      </c>
      <c r="W970" s="57" t="str">
        <f t="array" ref="W970">IFERROR(INDEX(#REF!,MATCH($Q970,#REF!,0)),"")</f>
        <v/>
      </c>
      <c r="X970" s="58" t="str">
        <f t="array" ref="X970">IFERROR(INDEX(#REF!,MATCH($Q970,#REF!,0)),"")</f>
        <v/>
      </c>
      <c r="Y970" s="58" t="str">
        <f t="array" ref="Y970">IFERROR(INDEX(#REF!,MATCH($Q970,#REF!,0)),"")</f>
        <v/>
      </c>
      <c r="Z970" s="58" t="str">
        <f t="array" ref="Z970">IFERROR(INDEX(#REF!,MATCH($Q970,#REF!,0)),"")</f>
        <v/>
      </c>
      <c r="AA970" s="58" t="e">
        <f t="shared" si="15"/>
        <v>#VALUE!</v>
      </c>
      <c r="AB970" s="56"/>
      <c r="AC970" s="56"/>
    </row>
    <row r="971" spans="1:29" ht="15.75" hidden="1" customHeight="1">
      <c r="A971" s="35"/>
      <c r="B971" s="35" t="s">
        <v>51</v>
      </c>
      <c r="C971" s="36" t="s">
        <v>740</v>
      </c>
      <c r="D971" s="37" t="s">
        <v>53</v>
      </c>
      <c r="E971" s="37">
        <v>15</v>
      </c>
      <c r="F971" s="38">
        <v>750</v>
      </c>
      <c r="G971" s="39" t="s">
        <v>54</v>
      </c>
      <c r="H971" s="40">
        <v>46174</v>
      </c>
      <c r="I971" s="41" t="s">
        <v>55</v>
      </c>
      <c r="J971" s="41" t="s">
        <v>56</v>
      </c>
      <c r="K971" s="41" t="s">
        <v>164</v>
      </c>
      <c r="L971" s="41" t="s">
        <v>91</v>
      </c>
      <c r="M971" s="42" t="s">
        <v>2534</v>
      </c>
      <c r="N971" s="44" t="s">
        <v>884</v>
      </c>
      <c r="O971" s="44" t="s">
        <v>60</v>
      </c>
      <c r="P971" s="44"/>
      <c r="Q971" s="44"/>
      <c r="R971" s="45" t="s">
        <v>158</v>
      </c>
      <c r="S971" s="45" t="s">
        <v>741</v>
      </c>
      <c r="T971" s="44"/>
      <c r="U971" s="44"/>
      <c r="V971" s="45" t="str">
        <f t="array" ref="V971">IFERROR(INDEX(#REF!,MATCH($Q971,#REF!,0)),"")</f>
        <v/>
      </c>
      <c r="W971" s="45" t="str">
        <f t="array" ref="W971">IFERROR(INDEX(#REF!,MATCH($Q971,#REF!,0)),"")</f>
        <v/>
      </c>
      <c r="X971" s="46" t="str">
        <f t="array" ref="X971">IFERROR(INDEX(#REF!,MATCH($Q971,#REF!,0)),"")</f>
        <v/>
      </c>
      <c r="Y971" s="46" t="str">
        <f t="array" ref="Y971">IFERROR(INDEX(#REF!,MATCH($Q971,#REF!,0)),"")</f>
        <v/>
      </c>
      <c r="Z971" s="46" t="str">
        <f t="array" ref="Z971">IFERROR(INDEX(#REF!,MATCH($Q971,#REF!,0)),"")</f>
        <v/>
      </c>
      <c r="AA971" s="46" t="e">
        <f t="shared" si="15"/>
        <v>#VALUE!</v>
      </c>
      <c r="AB971" s="44"/>
      <c r="AC971" s="44"/>
    </row>
    <row r="972" spans="1:29" ht="15.75" hidden="1" customHeight="1">
      <c r="A972" s="47" t="s">
        <v>742</v>
      </c>
      <c r="B972" s="47" t="s">
        <v>169</v>
      </c>
      <c r="C972" s="60" t="s">
        <v>567</v>
      </c>
      <c r="D972" s="49" t="s">
        <v>53</v>
      </c>
      <c r="E972" s="49">
        <v>10</v>
      </c>
      <c r="F972" s="50">
        <v>740</v>
      </c>
      <c r="G972" s="51" t="s">
        <v>54</v>
      </c>
      <c r="H972" s="52">
        <v>46174</v>
      </c>
      <c r="I972" s="53" t="s">
        <v>55</v>
      </c>
      <c r="J972" s="53" t="s">
        <v>56</v>
      </c>
      <c r="K972" s="53" t="s">
        <v>164</v>
      </c>
      <c r="L972" s="53" t="s">
        <v>58</v>
      </c>
      <c r="M972" s="54" t="s">
        <v>109</v>
      </c>
      <c r="N972" s="56" t="s">
        <v>21</v>
      </c>
      <c r="O972" s="56" t="s">
        <v>60</v>
      </c>
      <c r="P972" s="56"/>
      <c r="Q972" s="56"/>
      <c r="R972" s="57" t="s">
        <v>158</v>
      </c>
      <c r="S972" s="57" t="s">
        <v>515</v>
      </c>
      <c r="T972" s="56"/>
      <c r="U972" s="56"/>
      <c r="V972" s="57" t="str">
        <f t="array" ref="V972">IFERROR(INDEX(#REF!,MATCH($Q972,#REF!,0)),"")</f>
        <v/>
      </c>
      <c r="W972" s="57" t="str">
        <f t="array" ref="W972">IFERROR(INDEX(#REF!,MATCH($Q972,#REF!,0)),"")</f>
        <v/>
      </c>
      <c r="X972" s="58" t="str">
        <f t="array" ref="X972">IFERROR(INDEX(#REF!,MATCH($Q972,#REF!,0)),"")</f>
        <v/>
      </c>
      <c r="Y972" s="58" t="str">
        <f t="array" ref="Y972">IFERROR(INDEX(#REF!,MATCH($Q972,#REF!,0)),"")</f>
        <v/>
      </c>
      <c r="Z972" s="58" t="str">
        <f t="array" ref="Z972">IFERROR(INDEX(#REF!,MATCH($Q972,#REF!,0)),"")</f>
        <v/>
      </c>
      <c r="AA972" s="58" t="e">
        <f t="shared" si="15"/>
        <v>#VALUE!</v>
      </c>
      <c r="AB972" s="56"/>
      <c r="AC972" s="56"/>
    </row>
    <row r="973" spans="1:29" ht="15.75" hidden="1" customHeight="1">
      <c r="A973" s="35" t="s">
        <v>2691</v>
      </c>
      <c r="B973" s="207" t="s">
        <v>1049</v>
      </c>
      <c r="C973" s="107" t="s">
        <v>2396</v>
      </c>
      <c r="D973" s="37" t="s">
        <v>1150</v>
      </c>
      <c r="E973" s="37">
        <v>200</v>
      </c>
      <c r="F973" s="38">
        <v>740</v>
      </c>
      <c r="G973" s="39"/>
      <c r="H973" s="40"/>
      <c r="I973" s="41" t="s">
        <v>55</v>
      </c>
      <c r="J973" s="41"/>
      <c r="K973" s="41"/>
      <c r="L973" s="41"/>
      <c r="M973" s="42"/>
      <c r="N973" s="44" t="s">
        <v>951</v>
      </c>
      <c r="O973" s="44" t="s">
        <v>60</v>
      </c>
      <c r="P973" s="44"/>
      <c r="Q973" s="44"/>
      <c r="R973" s="45"/>
      <c r="S973" s="45"/>
      <c r="T973" s="199"/>
      <c r="U973" s="44"/>
      <c r="V973" s="45" t="str">
        <f t="array" ref="V973">IFERROR(INDEX(#REF!,MATCH($Q973,#REF!,0)),"")</f>
        <v/>
      </c>
      <c r="W973" s="45" t="str">
        <f t="array" ref="W973">IFERROR(INDEX(#REF!,MATCH($Q973,#REF!,0)),"")</f>
        <v/>
      </c>
      <c r="X973" s="46" t="str">
        <f t="array" ref="X973">IFERROR(INDEX(#REF!,MATCH($Q973,#REF!,0)),"")</f>
        <v/>
      </c>
      <c r="Y973" s="46" t="str">
        <f t="array" ref="Y973">IFERROR(INDEX(#REF!,MATCH($Q973,#REF!,0)),"")</f>
        <v/>
      </c>
      <c r="Z973" s="46" t="str">
        <f t="array" ref="Z973">IFERROR(INDEX(#REF!,MATCH($Q973,#REF!,0)),"")</f>
        <v/>
      </c>
      <c r="AA973" s="46" t="e">
        <f t="shared" si="15"/>
        <v>#VALUE!</v>
      </c>
      <c r="AB973" s="44"/>
      <c r="AC973" s="44"/>
    </row>
    <row r="974" spans="1:29" ht="15.75" hidden="1" customHeight="1">
      <c r="A974" s="47" t="s">
        <v>403</v>
      </c>
      <c r="B974" s="47" t="s">
        <v>440</v>
      </c>
      <c r="C974" s="60" t="s">
        <v>569</v>
      </c>
      <c r="D974" s="49" t="s">
        <v>53</v>
      </c>
      <c r="E974" s="49">
        <v>10</v>
      </c>
      <c r="F974" s="50">
        <v>720</v>
      </c>
      <c r="G974" s="51" t="s">
        <v>54</v>
      </c>
      <c r="H974" s="52">
        <v>46174</v>
      </c>
      <c r="I974" s="53" t="s">
        <v>55</v>
      </c>
      <c r="J974" s="53" t="s">
        <v>56</v>
      </c>
      <c r="K974" s="53" t="s">
        <v>164</v>
      </c>
      <c r="L974" s="53" t="s">
        <v>58</v>
      </c>
      <c r="M974" s="54" t="s">
        <v>2498</v>
      </c>
      <c r="N974" s="56" t="s">
        <v>21</v>
      </c>
      <c r="O974" s="56" t="s">
        <v>60</v>
      </c>
      <c r="P974" s="56"/>
      <c r="Q974" s="56"/>
      <c r="R974" s="57" t="s">
        <v>202</v>
      </c>
      <c r="S974" s="57" t="s">
        <v>181</v>
      </c>
      <c r="T974" s="56"/>
      <c r="U974" s="56"/>
      <c r="V974" s="57" t="str">
        <f t="array" ref="V974">IFERROR(INDEX(#REF!,MATCH($Q974,#REF!,0)),"")</f>
        <v/>
      </c>
      <c r="W974" s="57" t="str">
        <f t="array" ref="W974">IFERROR(INDEX(#REF!,MATCH($Q974,#REF!,0)),"")</f>
        <v/>
      </c>
      <c r="X974" s="58" t="str">
        <f t="array" ref="X974">IFERROR(INDEX(#REF!,MATCH($Q974,#REF!,0)),"")</f>
        <v/>
      </c>
      <c r="Y974" s="58" t="str">
        <f t="array" ref="Y974">IFERROR(INDEX(#REF!,MATCH($Q974,#REF!,0)),"")</f>
        <v/>
      </c>
      <c r="Z974" s="58" t="str">
        <f t="array" ref="Z974">IFERROR(INDEX(#REF!,MATCH($Q974,#REF!,0)),"")</f>
        <v/>
      </c>
      <c r="AA974" s="58" t="e">
        <f t="shared" si="15"/>
        <v>#VALUE!</v>
      </c>
      <c r="AB974" s="56"/>
      <c r="AC974" s="56"/>
    </row>
    <row r="975" spans="1:29" ht="15.75" hidden="1" customHeight="1">
      <c r="A975" s="35" t="s">
        <v>2843</v>
      </c>
      <c r="B975" s="35" t="s">
        <v>317</v>
      </c>
      <c r="C975" s="36" t="s">
        <v>571</v>
      </c>
      <c r="D975" s="37" t="s">
        <v>53</v>
      </c>
      <c r="E975" s="37">
        <v>20</v>
      </c>
      <c r="F975" s="38">
        <v>720</v>
      </c>
      <c r="G975" s="39" t="s">
        <v>54</v>
      </c>
      <c r="H975" s="40">
        <v>46174</v>
      </c>
      <c r="I975" s="41" t="s">
        <v>55</v>
      </c>
      <c r="J975" s="41" t="s">
        <v>56</v>
      </c>
      <c r="K975" s="41" t="s">
        <v>164</v>
      </c>
      <c r="L975" s="41" t="s">
        <v>58</v>
      </c>
      <c r="M975" s="42" t="s">
        <v>2517</v>
      </c>
      <c r="N975" s="44" t="s">
        <v>21</v>
      </c>
      <c r="O975" s="44" t="s">
        <v>60</v>
      </c>
      <c r="P975" s="44"/>
      <c r="Q975" s="44"/>
      <c r="R975" s="45"/>
      <c r="S975" s="45" t="s">
        <v>529</v>
      </c>
      <c r="T975" s="44"/>
      <c r="U975" s="44"/>
      <c r="V975" s="45" t="str">
        <f t="array" ref="V975">IFERROR(INDEX(#REF!,MATCH($Q975,#REF!,0)),"")</f>
        <v/>
      </c>
      <c r="W975" s="45" t="str">
        <f t="array" ref="W975">IFERROR(INDEX(#REF!,MATCH($Q975,#REF!,0)),"")</f>
        <v/>
      </c>
      <c r="X975" s="46" t="str">
        <f t="array" ref="X975">IFERROR(INDEX(#REF!,MATCH($Q975,#REF!,0)),"")</f>
        <v/>
      </c>
      <c r="Y975" s="46" t="str">
        <f t="array" ref="Y975">IFERROR(INDEX(#REF!,MATCH($Q975,#REF!,0)),"")</f>
        <v/>
      </c>
      <c r="Z975" s="46" t="str">
        <f t="array" ref="Z975">IFERROR(INDEX(#REF!,MATCH($Q975,#REF!,0)),"")</f>
        <v/>
      </c>
      <c r="AA975" s="46" t="e">
        <f t="shared" si="15"/>
        <v>#VALUE!</v>
      </c>
      <c r="AB975" s="44"/>
      <c r="AC975" s="44"/>
    </row>
    <row r="976" spans="1:29" ht="15.75" hidden="1" customHeight="1">
      <c r="A976" s="47" t="s">
        <v>372</v>
      </c>
      <c r="B976" s="47" t="s">
        <v>1049</v>
      </c>
      <c r="C976" s="60" t="s">
        <v>2089</v>
      </c>
      <c r="D976" s="49" t="s">
        <v>1791</v>
      </c>
      <c r="E976" s="49">
        <v>200</v>
      </c>
      <c r="F976" s="50">
        <v>720</v>
      </c>
      <c r="G976" s="51" t="s">
        <v>54</v>
      </c>
      <c r="H976" s="52">
        <v>46174</v>
      </c>
      <c r="I976" s="53" t="s">
        <v>55</v>
      </c>
      <c r="J976" s="53" t="s">
        <v>56</v>
      </c>
      <c r="K976" s="53" t="s">
        <v>164</v>
      </c>
      <c r="L976" s="53" t="s">
        <v>58</v>
      </c>
      <c r="M976" s="54" t="s">
        <v>2534</v>
      </c>
      <c r="N976" s="56" t="s">
        <v>951</v>
      </c>
      <c r="O976" s="56" t="s">
        <v>60</v>
      </c>
      <c r="P976" s="56"/>
      <c r="Q976" s="56"/>
      <c r="R976" s="57" t="s">
        <v>202</v>
      </c>
      <c r="S976" s="57" t="s">
        <v>181</v>
      </c>
      <c r="T976" s="56"/>
      <c r="U976" s="56"/>
      <c r="V976" s="57" t="str">
        <f t="array" ref="V976">IFERROR(INDEX(#REF!,MATCH($Q976,#REF!,0)),"")</f>
        <v/>
      </c>
      <c r="W976" s="57" t="str">
        <f t="array" ref="W976">IFERROR(INDEX(#REF!,MATCH($Q976,#REF!,0)),"")</f>
        <v/>
      </c>
      <c r="X976" s="58" t="str">
        <f t="array" ref="X976">IFERROR(INDEX(#REF!,MATCH($Q976,#REF!,0)),"")</f>
        <v/>
      </c>
      <c r="Y976" s="58" t="str">
        <f t="array" ref="Y976">IFERROR(INDEX(#REF!,MATCH($Q976,#REF!,0)),"")</f>
        <v/>
      </c>
      <c r="Z976" s="58" t="str">
        <f t="array" ref="Z976">IFERROR(INDEX(#REF!,MATCH($Q976,#REF!,0)),"")</f>
        <v/>
      </c>
      <c r="AA976" s="58" t="e">
        <f t="shared" si="15"/>
        <v>#VALUE!</v>
      </c>
      <c r="AB976" s="56"/>
      <c r="AC976" s="56"/>
    </row>
    <row r="977" spans="1:29" ht="15.75" hidden="1" customHeight="1">
      <c r="A977" s="35" t="s">
        <v>377</v>
      </c>
      <c r="B977" s="35" t="s">
        <v>1049</v>
      </c>
      <c r="C977" s="36" t="s">
        <v>2091</v>
      </c>
      <c r="D977" s="37" t="s">
        <v>1857</v>
      </c>
      <c r="E977" s="37">
        <v>120</v>
      </c>
      <c r="F977" s="38">
        <v>720</v>
      </c>
      <c r="G977" s="39" t="s">
        <v>54</v>
      </c>
      <c r="H977" s="40">
        <v>46174</v>
      </c>
      <c r="I977" s="41" t="s">
        <v>55</v>
      </c>
      <c r="J977" s="41" t="s">
        <v>56</v>
      </c>
      <c r="K977" s="41" t="s">
        <v>164</v>
      </c>
      <c r="L977" s="41" t="s">
        <v>58</v>
      </c>
      <c r="M977" s="42" t="s">
        <v>2486</v>
      </c>
      <c r="N977" s="44" t="s">
        <v>951</v>
      </c>
      <c r="O977" s="44" t="s">
        <v>60</v>
      </c>
      <c r="P977" s="44"/>
      <c r="Q977" s="44"/>
      <c r="R977" s="45" t="s">
        <v>202</v>
      </c>
      <c r="S977" s="45" t="s">
        <v>181</v>
      </c>
      <c r="T977" s="44"/>
      <c r="U977" s="44"/>
      <c r="V977" s="45" t="str">
        <f t="array" ref="V977">IFERROR(INDEX(#REF!,MATCH($Q977,#REF!,0)),"")</f>
        <v/>
      </c>
      <c r="W977" s="45" t="str">
        <f t="array" ref="W977">IFERROR(INDEX(#REF!,MATCH($Q977,#REF!,0)),"")</f>
        <v/>
      </c>
      <c r="X977" s="46" t="str">
        <f t="array" ref="X977">IFERROR(INDEX(#REF!,MATCH($Q977,#REF!,0)),"")</f>
        <v/>
      </c>
      <c r="Y977" s="46" t="str">
        <f t="array" ref="Y977">IFERROR(INDEX(#REF!,MATCH($Q977,#REF!,0)),"")</f>
        <v/>
      </c>
      <c r="Z977" s="46" t="str">
        <f t="array" ref="Z977">IFERROR(INDEX(#REF!,MATCH($Q977,#REF!,0)),"")</f>
        <v/>
      </c>
      <c r="AA977" s="46" t="e">
        <f t="shared" si="15"/>
        <v>#VALUE!</v>
      </c>
      <c r="AB977" s="44"/>
      <c r="AC977" s="44"/>
    </row>
    <row r="978" spans="1:29" ht="15.75" hidden="1" customHeight="1">
      <c r="A978" s="47"/>
      <c r="B978" s="47" t="s">
        <v>51</v>
      </c>
      <c r="C978" s="60" t="s">
        <v>1324</v>
      </c>
      <c r="D978" s="49" t="s">
        <v>53</v>
      </c>
      <c r="E978" s="49">
        <v>10</v>
      </c>
      <c r="F978" s="50">
        <v>720</v>
      </c>
      <c r="G978" s="51" t="s">
        <v>54</v>
      </c>
      <c r="H978" s="52">
        <v>46174</v>
      </c>
      <c r="I978" s="53" t="s">
        <v>55</v>
      </c>
      <c r="J978" s="53" t="s">
        <v>56</v>
      </c>
      <c r="K978" s="53" t="s">
        <v>164</v>
      </c>
      <c r="L978" s="53" t="s">
        <v>91</v>
      </c>
      <c r="M978" s="54" t="s">
        <v>148</v>
      </c>
      <c r="N978" s="56" t="s">
        <v>884</v>
      </c>
      <c r="O978" s="56" t="s">
        <v>60</v>
      </c>
      <c r="P978" s="56"/>
      <c r="Q978" s="56"/>
      <c r="R978" s="57" t="s">
        <v>202</v>
      </c>
      <c r="S978" s="57" t="s">
        <v>181</v>
      </c>
      <c r="T978" s="56"/>
      <c r="U978" s="56"/>
      <c r="V978" s="57" t="str">
        <f t="array" ref="V978">IFERROR(INDEX(#REF!,MATCH($Q978,#REF!,0)),"")</f>
        <v/>
      </c>
      <c r="W978" s="57" t="str">
        <f t="array" ref="W978">IFERROR(INDEX(#REF!,MATCH($Q978,#REF!,0)),"")</f>
        <v/>
      </c>
      <c r="X978" s="58" t="str">
        <f t="array" ref="X978">IFERROR(INDEX(#REF!,MATCH($Q978,#REF!,0)),"")</f>
        <v/>
      </c>
      <c r="Y978" s="58" t="str">
        <f t="array" ref="Y978">IFERROR(INDEX(#REF!,MATCH($Q978,#REF!,0)),"")</f>
        <v/>
      </c>
      <c r="Z978" s="58" t="str">
        <f t="array" ref="Z978">IFERROR(INDEX(#REF!,MATCH($Q978,#REF!,0)),"")</f>
        <v/>
      </c>
      <c r="AA978" s="58" t="e">
        <f t="shared" si="15"/>
        <v>#VALUE!</v>
      </c>
      <c r="AB978" s="56"/>
      <c r="AC978" s="56"/>
    </row>
    <row r="979" spans="1:29" ht="15.75" hidden="1" customHeight="1">
      <c r="A979" s="35"/>
      <c r="B979" s="35" t="s">
        <v>51</v>
      </c>
      <c r="C979" s="36" t="s">
        <v>1326</v>
      </c>
      <c r="D979" s="37" t="s">
        <v>53</v>
      </c>
      <c r="E979" s="37">
        <v>12</v>
      </c>
      <c r="F979" s="38">
        <v>720</v>
      </c>
      <c r="G979" s="39" t="s">
        <v>54</v>
      </c>
      <c r="H979" s="40">
        <v>46174</v>
      </c>
      <c r="I979" s="41" t="s">
        <v>55</v>
      </c>
      <c r="J979" s="41" t="s">
        <v>56</v>
      </c>
      <c r="K979" s="41" t="s">
        <v>164</v>
      </c>
      <c r="L979" s="41" t="s">
        <v>91</v>
      </c>
      <c r="M979" s="42" t="s">
        <v>109</v>
      </c>
      <c r="N979" s="44" t="s">
        <v>884</v>
      </c>
      <c r="O979" s="44" t="s">
        <v>60</v>
      </c>
      <c r="P979" s="44"/>
      <c r="Q979" s="44"/>
      <c r="R979" s="45"/>
      <c r="S979" s="45" t="s">
        <v>1327</v>
      </c>
      <c r="T979" s="44"/>
      <c r="U979" s="44"/>
      <c r="V979" s="45" t="str">
        <f t="array" ref="V979">IFERROR(INDEX(#REF!,MATCH($Q979,#REF!,0)),"")</f>
        <v/>
      </c>
      <c r="W979" s="45" t="str">
        <f t="array" ref="W979">IFERROR(INDEX(#REF!,MATCH($Q979,#REF!,0)),"")</f>
        <v/>
      </c>
      <c r="X979" s="46" t="str">
        <f t="array" ref="X979">IFERROR(INDEX(#REF!,MATCH($Q979,#REF!,0)),"")</f>
        <v/>
      </c>
      <c r="Y979" s="46" t="str">
        <f t="array" ref="Y979">IFERROR(INDEX(#REF!,MATCH($Q979,#REF!,0)),"")</f>
        <v/>
      </c>
      <c r="Z979" s="46" t="str">
        <f t="array" ref="Z979">IFERROR(INDEX(#REF!,MATCH($Q979,#REF!,0)),"")</f>
        <v/>
      </c>
      <c r="AA979" s="46" t="e">
        <f t="shared" si="15"/>
        <v>#VALUE!</v>
      </c>
      <c r="AB979" s="44"/>
      <c r="AC979" s="44"/>
    </row>
    <row r="980" spans="1:29" ht="15.75" hidden="1" customHeight="1">
      <c r="A980" s="47"/>
      <c r="B980" s="47" t="s">
        <v>51</v>
      </c>
      <c r="C980" s="60" t="s">
        <v>549</v>
      </c>
      <c r="D980" s="49" t="s">
        <v>53</v>
      </c>
      <c r="E980" s="49">
        <v>4</v>
      </c>
      <c r="F980" s="50">
        <v>720</v>
      </c>
      <c r="G980" s="51" t="s">
        <v>54</v>
      </c>
      <c r="H980" s="52">
        <v>46174</v>
      </c>
      <c r="I980" s="53" t="s">
        <v>55</v>
      </c>
      <c r="J980" s="53" t="s">
        <v>56</v>
      </c>
      <c r="K980" s="53" t="s">
        <v>164</v>
      </c>
      <c r="L980" s="53" t="s">
        <v>91</v>
      </c>
      <c r="M980" s="54" t="s">
        <v>2486</v>
      </c>
      <c r="N980" s="56" t="s">
        <v>884</v>
      </c>
      <c r="O980" s="56" t="s">
        <v>60</v>
      </c>
      <c r="P980" s="56"/>
      <c r="Q980" s="56"/>
      <c r="R980" s="57"/>
      <c r="S980" s="57" t="s">
        <v>488</v>
      </c>
      <c r="T980" s="56"/>
      <c r="U980" s="56"/>
      <c r="V980" s="57" t="str">
        <f t="array" ref="V980">IFERROR(INDEX(#REF!,MATCH($Q980,#REF!,0)),"")</f>
        <v/>
      </c>
      <c r="W980" s="57" t="str">
        <f t="array" ref="W980">IFERROR(INDEX(#REF!,MATCH($Q980,#REF!,0)),"")</f>
        <v/>
      </c>
      <c r="X980" s="58" t="str">
        <f t="array" ref="X980">IFERROR(INDEX(#REF!,MATCH($Q980,#REF!,0)),"")</f>
        <v/>
      </c>
      <c r="Y980" s="58" t="str">
        <f t="array" ref="Y980">IFERROR(INDEX(#REF!,MATCH($Q980,#REF!,0)),"")</f>
        <v/>
      </c>
      <c r="Z980" s="58" t="str">
        <f t="array" ref="Z980">IFERROR(INDEX(#REF!,MATCH($Q980,#REF!,0)),"")</f>
        <v/>
      </c>
      <c r="AA980" s="58" t="e">
        <f t="shared" si="15"/>
        <v>#VALUE!</v>
      </c>
      <c r="AB980" s="56"/>
      <c r="AC980" s="56"/>
    </row>
    <row r="981" spans="1:29" ht="15.75" hidden="1" customHeight="1">
      <c r="A981" s="35"/>
      <c r="B981" s="35" t="s">
        <v>51</v>
      </c>
      <c r="C981" s="36" t="s">
        <v>1330</v>
      </c>
      <c r="D981" s="37" t="s">
        <v>53</v>
      </c>
      <c r="E981" s="37">
        <v>4</v>
      </c>
      <c r="F981" s="38">
        <v>720</v>
      </c>
      <c r="G981" s="39" t="s">
        <v>54</v>
      </c>
      <c r="H981" s="40">
        <v>46174</v>
      </c>
      <c r="I981" s="41" t="s">
        <v>55</v>
      </c>
      <c r="J981" s="41" t="s">
        <v>56</v>
      </c>
      <c r="K981" s="41" t="s">
        <v>164</v>
      </c>
      <c r="L981" s="41" t="s">
        <v>91</v>
      </c>
      <c r="M981" s="42" t="s">
        <v>73</v>
      </c>
      <c r="N981" s="44" t="s">
        <v>884</v>
      </c>
      <c r="O981" s="44" t="s">
        <v>60</v>
      </c>
      <c r="P981" s="44"/>
      <c r="Q981" s="44"/>
      <c r="R981" s="45" t="s">
        <v>522</v>
      </c>
      <c r="S981" s="45" t="s">
        <v>488</v>
      </c>
      <c r="T981" s="44"/>
      <c r="U981" s="44"/>
      <c r="V981" s="45" t="str">
        <f t="array" ref="V981">IFERROR(INDEX(#REF!,MATCH($Q981,#REF!,0)),"")</f>
        <v/>
      </c>
      <c r="W981" s="45" t="str">
        <f t="array" ref="W981">IFERROR(INDEX(#REF!,MATCH($Q981,#REF!,0)),"")</f>
        <v/>
      </c>
      <c r="X981" s="46" t="str">
        <f t="array" ref="X981">IFERROR(INDEX(#REF!,MATCH($Q981,#REF!,0)),"")</f>
        <v/>
      </c>
      <c r="Y981" s="46" t="str">
        <f t="array" ref="Y981">IFERROR(INDEX(#REF!,MATCH($Q981,#REF!,0)),"")</f>
        <v/>
      </c>
      <c r="Z981" s="46" t="str">
        <f t="array" ref="Z981">IFERROR(INDEX(#REF!,MATCH($Q981,#REF!,0)),"")</f>
        <v/>
      </c>
      <c r="AA981" s="46" t="e">
        <f t="shared" si="15"/>
        <v>#VALUE!</v>
      </c>
      <c r="AB981" s="44"/>
      <c r="AC981" s="44"/>
    </row>
    <row r="982" spans="1:29" ht="15.75" hidden="1" customHeight="1">
      <c r="A982" s="47" t="s">
        <v>2844</v>
      </c>
      <c r="B982" s="201" t="s">
        <v>1049</v>
      </c>
      <c r="C982" s="60" t="s">
        <v>2095</v>
      </c>
      <c r="D982" s="49" t="s">
        <v>53</v>
      </c>
      <c r="E982" s="49">
        <v>150</v>
      </c>
      <c r="F982" s="50">
        <v>703.5</v>
      </c>
      <c r="G982" s="51" t="s">
        <v>54</v>
      </c>
      <c r="H982" s="52">
        <v>46143</v>
      </c>
      <c r="I982" s="53" t="s">
        <v>55</v>
      </c>
      <c r="J982" s="53" t="s">
        <v>56</v>
      </c>
      <c r="K982" s="53" t="s">
        <v>164</v>
      </c>
      <c r="L982" s="53" t="s">
        <v>58</v>
      </c>
      <c r="M982" s="54" t="s">
        <v>2486</v>
      </c>
      <c r="N982" s="56" t="s">
        <v>951</v>
      </c>
      <c r="O982" s="56" t="s">
        <v>60</v>
      </c>
      <c r="P982" s="56"/>
      <c r="Q982" s="56"/>
      <c r="R982" s="57" t="s">
        <v>304</v>
      </c>
      <c r="S982" s="57" t="s">
        <v>305</v>
      </c>
      <c r="T982" s="56"/>
      <c r="U982" s="56"/>
      <c r="V982" s="57" t="str">
        <f t="array" ref="V982">IFERROR(INDEX(#REF!,MATCH($Q982,#REF!,0)),"")</f>
        <v/>
      </c>
      <c r="W982" s="57" t="str">
        <f t="array" ref="W982">IFERROR(INDEX(#REF!,MATCH($Q982,#REF!,0)),"")</f>
        <v/>
      </c>
      <c r="X982" s="58" t="str">
        <f t="array" ref="X982">IFERROR(INDEX(#REF!,MATCH($Q982,#REF!,0)),"")</f>
        <v/>
      </c>
      <c r="Y982" s="58" t="str">
        <f t="array" ref="Y982">IFERROR(INDEX(#REF!,MATCH($Q982,#REF!,0)),"")</f>
        <v/>
      </c>
      <c r="Z982" s="58" t="str">
        <f t="array" ref="Z982">IFERROR(INDEX(#REF!,MATCH($Q982,#REF!,0)),"")</f>
        <v/>
      </c>
      <c r="AA982" s="58" t="e">
        <f t="shared" si="15"/>
        <v>#VALUE!</v>
      </c>
      <c r="AB982" s="56"/>
      <c r="AC982" s="56"/>
    </row>
    <row r="983" spans="1:29" ht="15.75" hidden="1" customHeight="1">
      <c r="A983" s="35" t="s">
        <v>344</v>
      </c>
      <c r="B983" s="35" t="s">
        <v>169</v>
      </c>
      <c r="C983" s="36" t="s">
        <v>573</v>
      </c>
      <c r="D983" s="37" t="s">
        <v>53</v>
      </c>
      <c r="E983" s="37">
        <v>20</v>
      </c>
      <c r="F983" s="38">
        <v>700</v>
      </c>
      <c r="G983" s="39" t="s">
        <v>54</v>
      </c>
      <c r="H983" s="40">
        <v>46174</v>
      </c>
      <c r="I983" s="41" t="s">
        <v>55</v>
      </c>
      <c r="J983" s="41" t="s">
        <v>56</v>
      </c>
      <c r="K983" s="41" t="s">
        <v>164</v>
      </c>
      <c r="L983" s="41" t="s">
        <v>58</v>
      </c>
      <c r="M983" s="42" t="s">
        <v>1838</v>
      </c>
      <c r="N983" s="44" t="s">
        <v>21</v>
      </c>
      <c r="O983" s="44" t="s">
        <v>60</v>
      </c>
      <c r="P983" s="44"/>
      <c r="Q983" s="44"/>
      <c r="R983" s="45" t="s">
        <v>165</v>
      </c>
      <c r="S983" s="45" t="s">
        <v>505</v>
      </c>
      <c r="T983" s="44"/>
      <c r="U983" s="44"/>
      <c r="V983" s="45" t="str">
        <f t="array" ref="V983">IFERROR(INDEX(#REF!,MATCH($Q983,#REF!,0)),"")</f>
        <v/>
      </c>
      <c r="W983" s="45" t="str">
        <f t="array" ref="W983">IFERROR(INDEX(#REF!,MATCH($Q983,#REF!,0)),"")</f>
        <v/>
      </c>
      <c r="X983" s="46" t="str">
        <f t="array" ref="X983">IFERROR(INDEX(#REF!,MATCH($Q983,#REF!,0)),"")</f>
        <v/>
      </c>
      <c r="Y983" s="46" t="str">
        <f t="array" ref="Y983">IFERROR(INDEX(#REF!,MATCH($Q983,#REF!,0)),"")</f>
        <v/>
      </c>
      <c r="Z983" s="46" t="str">
        <f t="array" ref="Z983">IFERROR(INDEX(#REF!,MATCH($Q983,#REF!,0)),"")</f>
        <v/>
      </c>
      <c r="AA983" s="46" t="e">
        <f t="shared" si="15"/>
        <v>#VALUE!</v>
      </c>
      <c r="AB983" s="44"/>
      <c r="AC983" s="44"/>
    </row>
    <row r="984" spans="1:29" ht="15.75" hidden="1" customHeight="1">
      <c r="A984" s="47" t="s">
        <v>346</v>
      </c>
      <c r="B984" s="47" t="s">
        <v>242</v>
      </c>
      <c r="C984" s="60" t="s">
        <v>573</v>
      </c>
      <c r="D984" s="49" t="s">
        <v>53</v>
      </c>
      <c r="E984" s="49">
        <v>20</v>
      </c>
      <c r="F984" s="50">
        <v>700</v>
      </c>
      <c r="G984" s="51" t="s">
        <v>54</v>
      </c>
      <c r="H984" s="52">
        <v>46174</v>
      </c>
      <c r="I984" s="53" t="s">
        <v>55</v>
      </c>
      <c r="J984" s="53" t="s">
        <v>56</v>
      </c>
      <c r="K984" s="53" t="s">
        <v>164</v>
      </c>
      <c r="L984" s="53" t="s">
        <v>58</v>
      </c>
      <c r="M984" s="54" t="s">
        <v>2837</v>
      </c>
      <c r="N984" s="56" t="s">
        <v>21</v>
      </c>
      <c r="O984" s="56" t="s">
        <v>60</v>
      </c>
      <c r="P984" s="56"/>
      <c r="Q984" s="56"/>
      <c r="R984" s="57" t="s">
        <v>165</v>
      </c>
      <c r="S984" s="57" t="s">
        <v>505</v>
      </c>
      <c r="T984" s="56"/>
      <c r="U984" s="56"/>
      <c r="V984" s="57" t="str">
        <f t="array" ref="V984">IFERROR(INDEX(#REF!,MATCH($Q984,#REF!,0)),"")</f>
        <v/>
      </c>
      <c r="W984" s="57" t="str">
        <f t="array" ref="W984">IFERROR(INDEX(#REF!,MATCH($Q984,#REF!,0)),"")</f>
        <v/>
      </c>
      <c r="X984" s="58" t="str">
        <f t="array" ref="X984">IFERROR(INDEX(#REF!,MATCH($Q984,#REF!,0)),"")</f>
        <v/>
      </c>
      <c r="Y984" s="58" t="str">
        <f t="array" ref="Y984">IFERROR(INDEX(#REF!,MATCH($Q984,#REF!,0)),"")</f>
        <v/>
      </c>
      <c r="Z984" s="58" t="str">
        <f t="array" ref="Z984">IFERROR(INDEX(#REF!,MATCH($Q984,#REF!,0)),"")</f>
        <v/>
      </c>
      <c r="AA984" s="58" t="e">
        <f t="shared" si="15"/>
        <v>#VALUE!</v>
      </c>
      <c r="AB984" s="56"/>
      <c r="AC984" s="56"/>
    </row>
    <row r="985" spans="1:29" ht="15.75" hidden="1" customHeight="1">
      <c r="A985" s="35" t="s">
        <v>1888</v>
      </c>
      <c r="B985" s="35" t="s">
        <v>242</v>
      </c>
      <c r="C985" s="36" t="s">
        <v>2189</v>
      </c>
      <c r="D985" s="37" t="s">
        <v>2190</v>
      </c>
      <c r="E985" s="37">
        <v>5</v>
      </c>
      <c r="F985" s="38">
        <v>700</v>
      </c>
      <c r="G985" s="39" t="s">
        <v>54</v>
      </c>
      <c r="H985" s="40">
        <v>46174</v>
      </c>
      <c r="I985" s="41" t="s">
        <v>55</v>
      </c>
      <c r="J985" s="41" t="s">
        <v>56</v>
      </c>
      <c r="K985" s="41" t="s">
        <v>164</v>
      </c>
      <c r="L985" s="41" t="s">
        <v>91</v>
      </c>
      <c r="M985" s="42" t="s">
        <v>2517</v>
      </c>
      <c r="N985" s="44" t="s">
        <v>951</v>
      </c>
      <c r="O985" s="44" t="s">
        <v>60</v>
      </c>
      <c r="P985" s="44"/>
      <c r="Q985" s="44"/>
      <c r="R985" s="45" t="s">
        <v>304</v>
      </c>
      <c r="S985" s="45" t="s">
        <v>305</v>
      </c>
      <c r="T985" s="44"/>
      <c r="U985" s="44"/>
      <c r="V985" s="45" t="str">
        <f t="array" ref="V985">IFERROR(INDEX(#REF!,MATCH($Q985,#REF!,0)),"")</f>
        <v/>
      </c>
      <c r="W985" s="45" t="str">
        <f t="array" ref="W985">IFERROR(INDEX(#REF!,MATCH($Q985,#REF!,0)),"")</f>
        <v/>
      </c>
      <c r="X985" s="46" t="str">
        <f t="array" ref="X985">IFERROR(INDEX(#REF!,MATCH($Q985,#REF!,0)),"")</f>
        <v/>
      </c>
      <c r="Y985" s="46" t="str">
        <f t="array" ref="Y985">IFERROR(INDEX(#REF!,MATCH($Q985,#REF!,0)),"")</f>
        <v/>
      </c>
      <c r="Z985" s="46" t="str">
        <f t="array" ref="Z985">IFERROR(INDEX(#REF!,MATCH($Q985,#REF!,0)),"")</f>
        <v/>
      </c>
      <c r="AA985" s="46" t="e">
        <f t="shared" si="15"/>
        <v>#VALUE!</v>
      </c>
      <c r="AB985" s="44"/>
      <c r="AC985" s="44"/>
    </row>
    <row r="986" spans="1:29" ht="15.75" hidden="1" customHeight="1">
      <c r="A986" s="47" t="s">
        <v>629</v>
      </c>
      <c r="B986" s="47" t="s">
        <v>1049</v>
      </c>
      <c r="C986" s="60" t="s">
        <v>2097</v>
      </c>
      <c r="D986" s="49" t="s">
        <v>53</v>
      </c>
      <c r="E986" s="49">
        <v>60</v>
      </c>
      <c r="F986" s="50">
        <v>690</v>
      </c>
      <c r="G986" s="51" t="s">
        <v>54</v>
      </c>
      <c r="H986" s="52">
        <v>46174</v>
      </c>
      <c r="I986" s="53" t="s">
        <v>55</v>
      </c>
      <c r="J986" s="53" t="s">
        <v>56</v>
      </c>
      <c r="K986" s="53" t="s">
        <v>164</v>
      </c>
      <c r="L986" s="53" t="s">
        <v>58</v>
      </c>
      <c r="M986" s="54" t="s">
        <v>109</v>
      </c>
      <c r="N986" s="56" t="s">
        <v>951</v>
      </c>
      <c r="O986" s="56" t="s">
        <v>60</v>
      </c>
      <c r="P986" s="56"/>
      <c r="Q986" s="56"/>
      <c r="R986" s="57" t="s">
        <v>562</v>
      </c>
      <c r="S986" s="57" t="s">
        <v>563</v>
      </c>
      <c r="T986" s="56"/>
      <c r="U986" s="56"/>
      <c r="V986" s="57" t="str">
        <f t="array" ref="V986">IFERROR(INDEX(#REF!,MATCH($Q986,#REF!,0)),"")</f>
        <v/>
      </c>
      <c r="W986" s="57" t="str">
        <f t="array" ref="W986">IFERROR(INDEX(#REF!,MATCH($Q986,#REF!,0)),"")</f>
        <v/>
      </c>
      <c r="X986" s="58" t="str">
        <f t="array" ref="X986">IFERROR(INDEX(#REF!,MATCH($Q986,#REF!,0)),"")</f>
        <v/>
      </c>
      <c r="Y986" s="58" t="str">
        <f t="array" ref="Y986">IFERROR(INDEX(#REF!,MATCH($Q986,#REF!,0)),"")</f>
        <v/>
      </c>
      <c r="Z986" s="58" t="str">
        <f t="array" ref="Z986">IFERROR(INDEX(#REF!,MATCH($Q986,#REF!,0)),"")</f>
        <v/>
      </c>
      <c r="AA986" s="58" t="e">
        <f t="shared" si="15"/>
        <v>#VALUE!</v>
      </c>
      <c r="AB986" s="56"/>
      <c r="AC986" s="56"/>
    </row>
    <row r="987" spans="1:29" ht="15.75" hidden="1" customHeight="1">
      <c r="A987" s="35" t="s">
        <v>2845</v>
      </c>
      <c r="B987" s="35" t="s">
        <v>233</v>
      </c>
      <c r="C987" s="36" t="s">
        <v>576</v>
      </c>
      <c r="D987" s="37" t="s">
        <v>53</v>
      </c>
      <c r="E987" s="37">
        <v>2</v>
      </c>
      <c r="F987" s="38">
        <v>680</v>
      </c>
      <c r="G987" s="39" t="s">
        <v>54</v>
      </c>
      <c r="H987" s="40">
        <v>46174</v>
      </c>
      <c r="I987" s="41" t="s">
        <v>55</v>
      </c>
      <c r="J987" s="41" t="s">
        <v>56</v>
      </c>
      <c r="K987" s="41" t="s">
        <v>164</v>
      </c>
      <c r="L987" s="41" t="s">
        <v>58</v>
      </c>
      <c r="M987" s="42" t="s">
        <v>2517</v>
      </c>
      <c r="N987" s="44" t="s">
        <v>21</v>
      </c>
      <c r="O987" s="44" t="s">
        <v>60</v>
      </c>
      <c r="P987" s="44"/>
      <c r="Q987" s="44"/>
      <c r="R987" s="45" t="s">
        <v>304</v>
      </c>
      <c r="S987" s="45" t="s">
        <v>305</v>
      </c>
      <c r="T987" s="44"/>
      <c r="U987" s="44"/>
      <c r="V987" s="45" t="str">
        <f t="array" ref="V987">IFERROR(INDEX(#REF!,MATCH($Q987,#REF!,0)),"")</f>
        <v/>
      </c>
      <c r="W987" s="45" t="str">
        <f t="array" ref="W987">IFERROR(INDEX(#REF!,MATCH($Q987,#REF!,0)),"")</f>
        <v/>
      </c>
      <c r="X987" s="46" t="str">
        <f t="array" ref="X987">IFERROR(INDEX(#REF!,MATCH($Q987,#REF!,0)),"")</f>
        <v/>
      </c>
      <c r="Y987" s="46" t="str">
        <f t="array" ref="Y987">IFERROR(INDEX(#REF!,MATCH($Q987,#REF!,0)),"")</f>
        <v/>
      </c>
      <c r="Z987" s="46" t="str">
        <f t="array" ref="Z987">IFERROR(INDEX(#REF!,MATCH($Q987,#REF!,0)),"")</f>
        <v/>
      </c>
      <c r="AA987" s="46" t="e">
        <f t="shared" si="15"/>
        <v>#VALUE!</v>
      </c>
      <c r="AB987" s="44"/>
      <c r="AC987" s="44"/>
    </row>
    <row r="988" spans="1:29" ht="15.75" hidden="1" customHeight="1">
      <c r="A988" s="47" t="s">
        <v>2846</v>
      </c>
      <c r="B988" s="47" t="s">
        <v>245</v>
      </c>
      <c r="C988" s="60" t="s">
        <v>576</v>
      </c>
      <c r="D988" s="49" t="s">
        <v>53</v>
      </c>
      <c r="E988" s="49">
        <v>2</v>
      </c>
      <c r="F988" s="50">
        <v>680</v>
      </c>
      <c r="G988" s="51" t="s">
        <v>54</v>
      </c>
      <c r="H988" s="52">
        <v>46174</v>
      </c>
      <c r="I988" s="53" t="s">
        <v>55</v>
      </c>
      <c r="J988" s="53" t="s">
        <v>56</v>
      </c>
      <c r="K988" s="53" t="s">
        <v>164</v>
      </c>
      <c r="L988" s="53" t="s">
        <v>58</v>
      </c>
      <c r="M988" s="54" t="s">
        <v>2517</v>
      </c>
      <c r="N988" s="56" t="s">
        <v>21</v>
      </c>
      <c r="O988" s="56" t="s">
        <v>60</v>
      </c>
      <c r="P988" s="56"/>
      <c r="Q988" s="56"/>
      <c r="R988" s="57" t="s">
        <v>304</v>
      </c>
      <c r="S988" s="57" t="s">
        <v>305</v>
      </c>
      <c r="T988" s="56"/>
      <c r="U988" s="56"/>
      <c r="V988" s="57" t="str">
        <f t="array" ref="V988">IFERROR(INDEX(#REF!,MATCH($Q988,#REF!,0)),"")</f>
        <v/>
      </c>
      <c r="W988" s="57" t="str">
        <f t="array" ref="W988">IFERROR(INDEX(#REF!,MATCH($Q988,#REF!,0)),"")</f>
        <v/>
      </c>
      <c r="X988" s="58" t="str">
        <f t="array" ref="X988">IFERROR(INDEX(#REF!,MATCH($Q988,#REF!,0)),"")</f>
        <v/>
      </c>
      <c r="Y988" s="58" t="str">
        <f t="array" ref="Y988">IFERROR(INDEX(#REF!,MATCH($Q988,#REF!,0)),"")</f>
        <v/>
      </c>
      <c r="Z988" s="58" t="str">
        <f t="array" ref="Z988">IFERROR(INDEX(#REF!,MATCH($Q988,#REF!,0)),"")</f>
        <v/>
      </c>
      <c r="AA988" s="58" t="e">
        <f t="shared" si="15"/>
        <v>#VALUE!</v>
      </c>
      <c r="AB988" s="56"/>
      <c r="AC988" s="56"/>
    </row>
    <row r="989" spans="1:29" ht="15.75" hidden="1" customHeight="1">
      <c r="A989" s="35" t="s">
        <v>2847</v>
      </c>
      <c r="B989" s="35" t="s">
        <v>317</v>
      </c>
      <c r="C989" s="36" t="s">
        <v>576</v>
      </c>
      <c r="D989" s="37" t="s">
        <v>53</v>
      </c>
      <c r="E989" s="37">
        <v>2</v>
      </c>
      <c r="F989" s="38">
        <v>680</v>
      </c>
      <c r="G989" s="39" t="s">
        <v>54</v>
      </c>
      <c r="H989" s="40">
        <v>46174</v>
      </c>
      <c r="I989" s="41" t="s">
        <v>55</v>
      </c>
      <c r="J989" s="41" t="s">
        <v>56</v>
      </c>
      <c r="K989" s="41" t="s">
        <v>164</v>
      </c>
      <c r="L989" s="41" t="s">
        <v>58</v>
      </c>
      <c r="M989" s="42" t="s">
        <v>2498</v>
      </c>
      <c r="N989" s="44" t="s">
        <v>21</v>
      </c>
      <c r="O989" s="44" t="s">
        <v>60</v>
      </c>
      <c r="P989" s="44"/>
      <c r="Q989" s="44"/>
      <c r="R989" s="45" t="s">
        <v>304</v>
      </c>
      <c r="S989" s="45" t="s">
        <v>305</v>
      </c>
      <c r="T989" s="44"/>
      <c r="U989" s="44"/>
      <c r="V989" s="45" t="str">
        <f t="array" ref="V989">IFERROR(INDEX(#REF!,MATCH($Q989,#REF!,0)),"")</f>
        <v/>
      </c>
      <c r="W989" s="45" t="str">
        <f t="array" ref="W989">IFERROR(INDEX(#REF!,MATCH($Q989,#REF!,0)),"")</f>
        <v/>
      </c>
      <c r="X989" s="46" t="str">
        <f t="array" ref="X989">IFERROR(INDEX(#REF!,MATCH($Q989,#REF!,0)),"")</f>
        <v/>
      </c>
      <c r="Y989" s="46" t="str">
        <f t="array" ref="Y989">IFERROR(INDEX(#REF!,MATCH($Q989,#REF!,0)),"")</f>
        <v/>
      </c>
      <c r="Z989" s="46" t="str">
        <f t="array" ref="Z989">IFERROR(INDEX(#REF!,MATCH($Q989,#REF!,0)),"")</f>
        <v/>
      </c>
      <c r="AA989" s="46" t="e">
        <f t="shared" si="15"/>
        <v>#VALUE!</v>
      </c>
      <c r="AB989" s="44"/>
      <c r="AC989" s="44"/>
    </row>
    <row r="990" spans="1:29" ht="15.75" hidden="1" customHeight="1">
      <c r="A990" s="47" t="s">
        <v>590</v>
      </c>
      <c r="B990" s="47" t="s">
        <v>1049</v>
      </c>
      <c r="C990" s="60" t="s">
        <v>2099</v>
      </c>
      <c r="D990" s="49" t="s">
        <v>53</v>
      </c>
      <c r="E990" s="49">
        <v>40</v>
      </c>
      <c r="F990" s="50">
        <v>676</v>
      </c>
      <c r="G990" s="51" t="s">
        <v>54</v>
      </c>
      <c r="H990" s="52">
        <v>46174</v>
      </c>
      <c r="I990" s="53" t="s">
        <v>55</v>
      </c>
      <c r="J990" s="53" t="s">
        <v>56</v>
      </c>
      <c r="K990" s="53" t="s">
        <v>164</v>
      </c>
      <c r="L990" s="53" t="s">
        <v>58</v>
      </c>
      <c r="M990" s="54" t="s">
        <v>2486</v>
      </c>
      <c r="N990" s="56" t="s">
        <v>951</v>
      </c>
      <c r="O990" s="56" t="s">
        <v>60</v>
      </c>
      <c r="P990" s="56"/>
      <c r="Q990" s="56"/>
      <c r="R990" s="57" t="s">
        <v>1400</v>
      </c>
      <c r="S990" s="57" t="s">
        <v>1401</v>
      </c>
      <c r="T990" s="56"/>
      <c r="U990" s="56"/>
      <c r="V990" s="57" t="str">
        <f t="array" ref="V990">IFERROR(INDEX(#REF!,MATCH($Q990,#REF!,0)),"")</f>
        <v/>
      </c>
      <c r="W990" s="57" t="str">
        <f t="array" ref="W990">IFERROR(INDEX(#REF!,MATCH($Q990,#REF!,0)),"")</f>
        <v/>
      </c>
      <c r="X990" s="58" t="str">
        <f t="array" ref="X990">IFERROR(INDEX(#REF!,MATCH($Q990,#REF!,0)),"")</f>
        <v/>
      </c>
      <c r="Y990" s="58" t="str">
        <f t="array" ref="Y990">IFERROR(INDEX(#REF!,MATCH($Q990,#REF!,0)),"")</f>
        <v/>
      </c>
      <c r="Z990" s="58" t="str">
        <f t="array" ref="Z990">IFERROR(INDEX(#REF!,MATCH($Q990,#REF!,0)),"")</f>
        <v/>
      </c>
      <c r="AA990" s="58" t="e">
        <f t="shared" si="15"/>
        <v>#VALUE!</v>
      </c>
      <c r="AB990" s="56"/>
      <c r="AC990" s="56"/>
    </row>
    <row r="991" spans="1:29" ht="15.75" hidden="1" customHeight="1">
      <c r="A991" s="35" t="s">
        <v>682</v>
      </c>
      <c r="B991" s="35" t="s">
        <v>317</v>
      </c>
      <c r="C991" s="36" t="s">
        <v>580</v>
      </c>
      <c r="D991" s="37" t="s">
        <v>53</v>
      </c>
      <c r="E991" s="37">
        <v>3</v>
      </c>
      <c r="F991" s="38">
        <v>660</v>
      </c>
      <c r="G991" s="39" t="s">
        <v>54</v>
      </c>
      <c r="H991" s="40">
        <v>46174</v>
      </c>
      <c r="I991" s="41" t="s">
        <v>55</v>
      </c>
      <c r="J991" s="41" t="s">
        <v>56</v>
      </c>
      <c r="K991" s="41" t="s">
        <v>164</v>
      </c>
      <c r="L991" s="41" t="s">
        <v>58</v>
      </c>
      <c r="M991" s="42" t="s">
        <v>73</v>
      </c>
      <c r="N991" s="44" t="s">
        <v>21</v>
      </c>
      <c r="O991" s="44" t="s">
        <v>60</v>
      </c>
      <c r="P991" s="44"/>
      <c r="Q991" s="44"/>
      <c r="R991" s="45"/>
      <c r="S991" s="45" t="s">
        <v>467</v>
      </c>
      <c r="T991" s="44"/>
      <c r="U991" s="44"/>
      <c r="V991" s="45" t="str">
        <f t="array" ref="V991">IFERROR(INDEX(#REF!,MATCH($Q991,#REF!,0)),"")</f>
        <v/>
      </c>
      <c r="W991" s="45" t="str">
        <f t="array" ref="W991">IFERROR(INDEX(#REF!,MATCH($Q991,#REF!,0)),"")</f>
        <v/>
      </c>
      <c r="X991" s="46" t="str">
        <f t="array" ref="X991">IFERROR(INDEX(#REF!,MATCH($Q991,#REF!,0)),"")</f>
        <v/>
      </c>
      <c r="Y991" s="46" t="str">
        <f t="array" ref="Y991">IFERROR(INDEX(#REF!,MATCH($Q991,#REF!,0)),"")</f>
        <v/>
      </c>
      <c r="Z991" s="46" t="str">
        <f t="array" ref="Z991">IFERROR(INDEX(#REF!,MATCH($Q991,#REF!,0)),"")</f>
        <v/>
      </c>
      <c r="AA991" s="46" t="e">
        <f t="shared" si="15"/>
        <v>#VALUE!</v>
      </c>
      <c r="AB991" s="44"/>
      <c r="AC991" s="44"/>
    </row>
    <row r="992" spans="1:29" ht="15.75" hidden="1" customHeight="1">
      <c r="A992" s="47" t="s">
        <v>735</v>
      </c>
      <c r="B992" s="47" t="s">
        <v>51</v>
      </c>
      <c r="C992" s="60" t="s">
        <v>582</v>
      </c>
      <c r="D992" s="49" t="s">
        <v>583</v>
      </c>
      <c r="E992" s="49">
        <v>5</v>
      </c>
      <c r="F992" s="50">
        <v>650</v>
      </c>
      <c r="G992" s="51" t="s">
        <v>54</v>
      </c>
      <c r="H992" s="52">
        <v>46174</v>
      </c>
      <c r="I992" s="53" t="s">
        <v>55</v>
      </c>
      <c r="J992" s="53" t="s">
        <v>56</v>
      </c>
      <c r="K992" s="53" t="s">
        <v>164</v>
      </c>
      <c r="L992" s="53" t="s">
        <v>58</v>
      </c>
      <c r="M992" s="54" t="s">
        <v>148</v>
      </c>
      <c r="N992" s="56" t="s">
        <v>21</v>
      </c>
      <c r="O992" s="56" t="s">
        <v>60</v>
      </c>
      <c r="P992" s="56"/>
      <c r="Q992" s="56"/>
      <c r="R992" s="57" t="s">
        <v>158</v>
      </c>
      <c r="S992" s="57" t="s">
        <v>515</v>
      </c>
      <c r="T992" s="56"/>
      <c r="U992" s="56"/>
      <c r="V992" s="57" t="str">
        <f t="array" ref="V992">IFERROR(INDEX(#REF!,MATCH($Q992,#REF!,0)),"")</f>
        <v/>
      </c>
      <c r="W992" s="57" t="str">
        <f t="array" ref="W992">IFERROR(INDEX(#REF!,MATCH($Q992,#REF!,0)),"")</f>
        <v/>
      </c>
      <c r="X992" s="58" t="str">
        <f t="array" ref="X992">IFERROR(INDEX(#REF!,MATCH($Q992,#REF!,0)),"")</f>
        <v/>
      </c>
      <c r="Y992" s="58" t="str">
        <f t="array" ref="Y992">IFERROR(INDEX(#REF!,MATCH($Q992,#REF!,0)),"")</f>
        <v/>
      </c>
      <c r="Z992" s="58" t="str">
        <f t="array" ref="Z992">IFERROR(INDEX(#REF!,MATCH($Q992,#REF!,0)),"")</f>
        <v/>
      </c>
      <c r="AA992" s="58" t="e">
        <f t="shared" si="15"/>
        <v>#VALUE!</v>
      </c>
      <c r="AB992" s="56"/>
      <c r="AC992" s="56"/>
    </row>
    <row r="993" spans="1:29" ht="15.75" hidden="1" customHeight="1">
      <c r="A993" s="35"/>
      <c r="B993" s="35" t="s">
        <v>51</v>
      </c>
      <c r="C993" s="36" t="s">
        <v>1332</v>
      </c>
      <c r="D993" s="37" t="s">
        <v>53</v>
      </c>
      <c r="E993" s="37">
        <v>8</v>
      </c>
      <c r="F993" s="38">
        <v>648</v>
      </c>
      <c r="G993" s="39" t="s">
        <v>54</v>
      </c>
      <c r="H993" s="40">
        <v>46174</v>
      </c>
      <c r="I993" s="41" t="s">
        <v>55</v>
      </c>
      <c r="J993" s="41" t="s">
        <v>56</v>
      </c>
      <c r="K993" s="41" t="s">
        <v>164</v>
      </c>
      <c r="L993" s="41" t="s">
        <v>91</v>
      </c>
      <c r="M993" s="42" t="s">
        <v>2517</v>
      </c>
      <c r="N993" s="44" t="s">
        <v>884</v>
      </c>
      <c r="O993" s="44" t="s">
        <v>60</v>
      </c>
      <c r="P993" s="44"/>
      <c r="Q993" s="44"/>
      <c r="R993" s="45" t="s">
        <v>158</v>
      </c>
      <c r="S993" s="45" t="s">
        <v>515</v>
      </c>
      <c r="T993" s="44"/>
      <c r="U993" s="44"/>
      <c r="V993" s="45" t="str">
        <f t="array" ref="V993">IFERROR(INDEX(#REF!,MATCH($Q993,#REF!,0)),"")</f>
        <v/>
      </c>
      <c r="W993" s="45" t="str">
        <f t="array" ref="W993">IFERROR(INDEX(#REF!,MATCH($Q993,#REF!,0)),"")</f>
        <v/>
      </c>
      <c r="X993" s="46" t="str">
        <f t="array" ref="X993">IFERROR(INDEX(#REF!,MATCH($Q993,#REF!,0)),"")</f>
        <v/>
      </c>
      <c r="Y993" s="46" t="str">
        <f t="array" ref="Y993">IFERROR(INDEX(#REF!,MATCH($Q993,#REF!,0)),"")</f>
        <v/>
      </c>
      <c r="Z993" s="46" t="str">
        <f t="array" ref="Z993">IFERROR(INDEX(#REF!,MATCH($Q993,#REF!,0)),"")</f>
        <v/>
      </c>
      <c r="AA993" s="46" t="e">
        <f t="shared" si="15"/>
        <v>#VALUE!</v>
      </c>
      <c r="AB993" s="44"/>
      <c r="AC993" s="44"/>
    </row>
    <row r="994" spans="1:29" ht="15.75" hidden="1" customHeight="1">
      <c r="A994" s="47" t="s">
        <v>518</v>
      </c>
      <c r="B994" s="47" t="s">
        <v>1049</v>
      </c>
      <c r="C994" s="60" t="s">
        <v>2101</v>
      </c>
      <c r="D994" s="49" t="s">
        <v>53</v>
      </c>
      <c r="E994" s="49">
        <v>30</v>
      </c>
      <c r="F994" s="50">
        <v>645</v>
      </c>
      <c r="G994" s="51" t="s">
        <v>54</v>
      </c>
      <c r="H994" s="52">
        <v>46174</v>
      </c>
      <c r="I994" s="53" t="s">
        <v>55</v>
      </c>
      <c r="J994" s="53" t="s">
        <v>56</v>
      </c>
      <c r="K994" s="53" t="s">
        <v>164</v>
      </c>
      <c r="L994" s="53" t="s">
        <v>58</v>
      </c>
      <c r="M994" s="54" t="s">
        <v>109</v>
      </c>
      <c r="N994" s="56" t="s">
        <v>951</v>
      </c>
      <c r="O994" s="56" t="s">
        <v>60</v>
      </c>
      <c r="P994" s="56"/>
      <c r="Q994" s="56"/>
      <c r="R994" s="57" t="s">
        <v>729</v>
      </c>
      <c r="S994" s="57" t="s">
        <v>730</v>
      </c>
      <c r="T994" s="56"/>
      <c r="U994" s="56"/>
      <c r="V994" s="57" t="str">
        <f t="array" ref="V994">IFERROR(INDEX(#REF!,MATCH($Q994,#REF!,0)),"")</f>
        <v/>
      </c>
      <c r="W994" s="57" t="str">
        <f t="array" ref="W994">IFERROR(INDEX(#REF!,MATCH($Q994,#REF!,0)),"")</f>
        <v/>
      </c>
      <c r="X994" s="58" t="str">
        <f t="array" ref="X994">IFERROR(INDEX(#REF!,MATCH($Q994,#REF!,0)),"")</f>
        <v/>
      </c>
      <c r="Y994" s="58" t="str">
        <f t="array" ref="Y994">IFERROR(INDEX(#REF!,MATCH($Q994,#REF!,0)),"")</f>
        <v/>
      </c>
      <c r="Z994" s="58" t="str">
        <f t="array" ref="Z994">IFERROR(INDEX(#REF!,MATCH($Q994,#REF!,0)),"")</f>
        <v/>
      </c>
      <c r="AA994" s="58" t="e">
        <f t="shared" si="15"/>
        <v>#VALUE!</v>
      </c>
      <c r="AB994" s="56"/>
      <c r="AC994" s="56"/>
    </row>
    <row r="995" spans="1:29" ht="15.75" hidden="1" customHeight="1">
      <c r="A995" s="35" t="s">
        <v>523</v>
      </c>
      <c r="B995" s="35" t="s">
        <v>1049</v>
      </c>
      <c r="C995" s="36" t="s">
        <v>2103</v>
      </c>
      <c r="D995" s="37" t="s">
        <v>53</v>
      </c>
      <c r="E995" s="37">
        <v>30</v>
      </c>
      <c r="F995" s="38">
        <v>645</v>
      </c>
      <c r="G995" s="39" t="s">
        <v>54</v>
      </c>
      <c r="H995" s="40">
        <v>46174</v>
      </c>
      <c r="I995" s="41" t="s">
        <v>55</v>
      </c>
      <c r="J995" s="41" t="s">
        <v>56</v>
      </c>
      <c r="K995" s="41" t="s">
        <v>164</v>
      </c>
      <c r="L995" s="41" t="s">
        <v>58</v>
      </c>
      <c r="M995" s="42" t="s">
        <v>2517</v>
      </c>
      <c r="N995" s="44" t="s">
        <v>951</v>
      </c>
      <c r="O995" s="44" t="s">
        <v>60</v>
      </c>
      <c r="P995" s="44"/>
      <c r="Q995" s="44"/>
      <c r="R995" s="45" t="s">
        <v>729</v>
      </c>
      <c r="S995" s="45" t="s">
        <v>730</v>
      </c>
      <c r="T995" s="44"/>
      <c r="U995" s="44"/>
      <c r="V995" s="45" t="str">
        <f t="array" ref="V995">IFERROR(INDEX(#REF!,MATCH($Q995,#REF!,0)),"")</f>
        <v/>
      </c>
      <c r="W995" s="45" t="str">
        <f t="array" ref="W995">IFERROR(INDEX(#REF!,MATCH($Q995,#REF!,0)),"")</f>
        <v/>
      </c>
      <c r="X995" s="46" t="str">
        <f t="array" ref="X995">IFERROR(INDEX(#REF!,MATCH($Q995,#REF!,0)),"")</f>
        <v/>
      </c>
      <c r="Y995" s="46" t="str">
        <f t="array" ref="Y995">IFERROR(INDEX(#REF!,MATCH($Q995,#REF!,0)),"")</f>
        <v/>
      </c>
      <c r="Z995" s="46" t="str">
        <f t="array" ref="Z995">IFERROR(INDEX(#REF!,MATCH($Q995,#REF!,0)),"")</f>
        <v/>
      </c>
      <c r="AA995" s="46" t="e">
        <f t="shared" si="15"/>
        <v>#VALUE!</v>
      </c>
      <c r="AB995" s="44"/>
      <c r="AC995" s="44"/>
    </row>
    <row r="996" spans="1:29" ht="15.75" hidden="1" customHeight="1">
      <c r="A996" s="47" t="s">
        <v>1922</v>
      </c>
      <c r="B996" s="47" t="s">
        <v>219</v>
      </c>
      <c r="C996" s="60" t="s">
        <v>783</v>
      </c>
      <c r="D996" s="49" t="s">
        <v>53</v>
      </c>
      <c r="E996" s="49">
        <v>4</v>
      </c>
      <c r="F996" s="50">
        <v>640</v>
      </c>
      <c r="G996" s="51" t="s">
        <v>54</v>
      </c>
      <c r="H996" s="52">
        <v>46174</v>
      </c>
      <c r="I996" s="53" t="s">
        <v>55</v>
      </c>
      <c r="J996" s="53" t="s">
        <v>56</v>
      </c>
      <c r="K996" s="53" t="s">
        <v>164</v>
      </c>
      <c r="L996" s="53" t="s">
        <v>84</v>
      </c>
      <c r="M996" s="54" t="s">
        <v>2534</v>
      </c>
      <c r="N996" s="56" t="s">
        <v>951</v>
      </c>
      <c r="O996" s="56" t="s">
        <v>60</v>
      </c>
      <c r="P996" s="56"/>
      <c r="Q996" s="56"/>
      <c r="R996" s="57" t="s">
        <v>780</v>
      </c>
      <c r="S996" s="57" t="s">
        <v>781</v>
      </c>
      <c r="T996" s="56"/>
      <c r="U996" s="56"/>
      <c r="V996" s="57" t="str">
        <f t="array" ref="V996">IFERROR(INDEX(#REF!,MATCH($Q996,#REF!,0)),"")</f>
        <v/>
      </c>
      <c r="W996" s="57" t="str">
        <f t="array" ref="W996">IFERROR(INDEX(#REF!,MATCH($Q996,#REF!,0)),"")</f>
        <v/>
      </c>
      <c r="X996" s="58" t="str">
        <f t="array" ref="X996">IFERROR(INDEX(#REF!,MATCH($Q996,#REF!,0)),"")</f>
        <v/>
      </c>
      <c r="Y996" s="58" t="str">
        <f t="array" ref="Y996">IFERROR(INDEX(#REF!,MATCH($Q996,#REF!,0)),"")</f>
        <v/>
      </c>
      <c r="Z996" s="58" t="str">
        <f t="array" ref="Z996">IFERROR(INDEX(#REF!,MATCH($Q996,#REF!,0)),"")</f>
        <v/>
      </c>
      <c r="AA996" s="58" t="e">
        <f t="shared" si="15"/>
        <v>#VALUE!</v>
      </c>
      <c r="AB996" s="56"/>
      <c r="AC996" s="56"/>
    </row>
    <row r="997" spans="1:29" ht="15.75" hidden="1" customHeight="1">
      <c r="A997" s="35" t="s">
        <v>1924</v>
      </c>
      <c r="B997" s="35" t="s">
        <v>247</v>
      </c>
      <c r="C997" s="36" t="s">
        <v>783</v>
      </c>
      <c r="D997" s="37" t="s">
        <v>53</v>
      </c>
      <c r="E997" s="37">
        <v>4</v>
      </c>
      <c r="F997" s="38">
        <v>640</v>
      </c>
      <c r="G997" s="39" t="s">
        <v>54</v>
      </c>
      <c r="H997" s="40">
        <v>46174</v>
      </c>
      <c r="I997" s="41" t="s">
        <v>55</v>
      </c>
      <c r="J997" s="41" t="s">
        <v>56</v>
      </c>
      <c r="K997" s="41" t="s">
        <v>164</v>
      </c>
      <c r="L997" s="41" t="s">
        <v>84</v>
      </c>
      <c r="M997" s="42" t="s">
        <v>2534</v>
      </c>
      <c r="N997" s="44" t="s">
        <v>951</v>
      </c>
      <c r="O997" s="44" t="s">
        <v>60</v>
      </c>
      <c r="P997" s="44"/>
      <c r="Q997" s="44"/>
      <c r="R997" s="45" t="s">
        <v>780</v>
      </c>
      <c r="S997" s="45" t="s">
        <v>781</v>
      </c>
      <c r="T997" s="44"/>
      <c r="U997" s="44"/>
      <c r="V997" s="45" t="str">
        <f t="array" ref="V997">IFERROR(INDEX(#REF!,MATCH($Q997,#REF!,0)),"")</f>
        <v/>
      </c>
      <c r="W997" s="45" t="str">
        <f t="array" ref="W997">IFERROR(INDEX(#REF!,MATCH($Q997,#REF!,0)),"")</f>
        <v/>
      </c>
      <c r="X997" s="46" t="str">
        <f t="array" ref="X997">IFERROR(INDEX(#REF!,MATCH($Q997,#REF!,0)),"")</f>
        <v/>
      </c>
      <c r="Y997" s="46" t="str">
        <f t="array" ref="Y997">IFERROR(INDEX(#REF!,MATCH($Q997,#REF!,0)),"")</f>
        <v/>
      </c>
      <c r="Z997" s="46" t="str">
        <f t="array" ref="Z997">IFERROR(INDEX(#REF!,MATCH($Q997,#REF!,0)),"")</f>
        <v/>
      </c>
      <c r="AA997" s="46" t="e">
        <f t="shared" si="15"/>
        <v>#VALUE!</v>
      </c>
      <c r="AB997" s="44"/>
      <c r="AC997" s="44"/>
    </row>
    <row r="998" spans="1:29" ht="15.75" hidden="1" customHeight="1">
      <c r="A998" s="47"/>
      <c r="B998" s="47" t="s">
        <v>51</v>
      </c>
      <c r="C998" s="60" t="s">
        <v>1334</v>
      </c>
      <c r="D998" s="49" t="s">
        <v>53</v>
      </c>
      <c r="E998" s="49">
        <v>2</v>
      </c>
      <c r="F998" s="50">
        <v>624</v>
      </c>
      <c r="G998" s="51" t="s">
        <v>54</v>
      </c>
      <c r="H998" s="52">
        <v>46174</v>
      </c>
      <c r="I998" s="53" t="s">
        <v>55</v>
      </c>
      <c r="J998" s="53" t="s">
        <v>56</v>
      </c>
      <c r="K998" s="53" t="s">
        <v>164</v>
      </c>
      <c r="L998" s="53" t="s">
        <v>91</v>
      </c>
      <c r="M998" s="54" t="s">
        <v>2534</v>
      </c>
      <c r="N998" s="56" t="s">
        <v>884</v>
      </c>
      <c r="O998" s="56" t="s">
        <v>60</v>
      </c>
      <c r="P998" s="56"/>
      <c r="Q998" s="56"/>
      <c r="R998" s="57" t="s">
        <v>322</v>
      </c>
      <c r="S998" s="57" t="s">
        <v>323</v>
      </c>
      <c r="T998" s="56"/>
      <c r="U998" s="56"/>
      <c r="V998" s="57" t="str">
        <f t="array" ref="V998">IFERROR(INDEX(#REF!,MATCH($Q998,#REF!,0)),"")</f>
        <v/>
      </c>
      <c r="W998" s="57" t="str">
        <f t="array" ref="W998">IFERROR(INDEX(#REF!,MATCH($Q998,#REF!,0)),"")</f>
        <v/>
      </c>
      <c r="X998" s="58" t="str">
        <f t="array" ref="X998">IFERROR(INDEX(#REF!,MATCH($Q998,#REF!,0)),"")</f>
        <v/>
      </c>
      <c r="Y998" s="58" t="str">
        <f t="array" ref="Y998">IFERROR(INDEX(#REF!,MATCH($Q998,#REF!,0)),"")</f>
        <v/>
      </c>
      <c r="Z998" s="58" t="str">
        <f t="array" ref="Z998">IFERROR(INDEX(#REF!,MATCH($Q998,#REF!,0)),"")</f>
        <v/>
      </c>
      <c r="AA998" s="58" t="e">
        <f t="shared" si="15"/>
        <v>#VALUE!</v>
      </c>
      <c r="AB998" s="56"/>
      <c r="AC998" s="56"/>
    </row>
    <row r="999" spans="1:29" ht="15.75" hidden="1" customHeight="1">
      <c r="A999" s="35"/>
      <c r="B999" s="35" t="s">
        <v>51</v>
      </c>
      <c r="C999" s="36" t="s">
        <v>1336</v>
      </c>
      <c r="D999" s="37" t="s">
        <v>1337</v>
      </c>
      <c r="E999" s="37">
        <v>2</v>
      </c>
      <c r="F999" s="38">
        <v>610</v>
      </c>
      <c r="G999" s="39" t="s">
        <v>54</v>
      </c>
      <c r="H999" s="40">
        <v>46174</v>
      </c>
      <c r="I999" s="41" t="s">
        <v>55</v>
      </c>
      <c r="J999" s="41" t="s">
        <v>56</v>
      </c>
      <c r="K999" s="41" t="s">
        <v>164</v>
      </c>
      <c r="L999" s="41" t="s">
        <v>91</v>
      </c>
      <c r="M999" s="42" t="s">
        <v>2498</v>
      </c>
      <c r="N999" s="44" t="s">
        <v>884</v>
      </c>
      <c r="O999" s="44" t="s">
        <v>60</v>
      </c>
      <c r="P999" s="44"/>
      <c r="Q999" s="44"/>
      <c r="R999" s="45" t="s">
        <v>322</v>
      </c>
      <c r="S999" s="45" t="s">
        <v>323</v>
      </c>
      <c r="T999" s="44"/>
      <c r="U999" s="44"/>
      <c r="V999" s="45" t="str">
        <f t="array" ref="V999">IFERROR(INDEX(#REF!,MATCH($Q999,#REF!,0)),"")</f>
        <v/>
      </c>
      <c r="W999" s="45" t="str">
        <f t="array" ref="W999">IFERROR(INDEX(#REF!,MATCH($Q999,#REF!,0)),"")</f>
        <v/>
      </c>
      <c r="X999" s="46" t="str">
        <f t="array" ref="X999">IFERROR(INDEX(#REF!,MATCH($Q999,#REF!,0)),"")</f>
        <v/>
      </c>
      <c r="Y999" s="46" t="str">
        <f t="array" ref="Y999">IFERROR(INDEX(#REF!,MATCH($Q999,#REF!,0)),"")</f>
        <v/>
      </c>
      <c r="Z999" s="46" t="str">
        <f t="array" ref="Z999">IFERROR(INDEX(#REF!,MATCH($Q999,#REF!,0)),"")</f>
        <v/>
      </c>
      <c r="AA999" s="46" t="e">
        <f t="shared" si="15"/>
        <v>#VALUE!</v>
      </c>
      <c r="AB999" s="44"/>
      <c r="AC999" s="44"/>
    </row>
    <row r="1000" spans="1:29" ht="15.75" hidden="1" customHeight="1">
      <c r="A1000" s="47" t="s">
        <v>1677</v>
      </c>
      <c r="B1000" s="47" t="s">
        <v>51</v>
      </c>
      <c r="C1000" s="60" t="s">
        <v>2659</v>
      </c>
      <c r="D1000" s="49" t="s">
        <v>1337</v>
      </c>
      <c r="E1000" s="49">
        <v>4</v>
      </c>
      <c r="F1000" s="50">
        <v>600</v>
      </c>
      <c r="G1000" s="51" t="s">
        <v>54</v>
      </c>
      <c r="H1000" s="52">
        <v>46174</v>
      </c>
      <c r="I1000" s="53" t="s">
        <v>55</v>
      </c>
      <c r="J1000" s="53" t="s">
        <v>56</v>
      </c>
      <c r="K1000" s="53" t="s">
        <v>164</v>
      </c>
      <c r="L1000" s="53" t="s">
        <v>91</v>
      </c>
      <c r="M1000" s="54" t="s">
        <v>148</v>
      </c>
      <c r="N1000" s="56" t="s">
        <v>951</v>
      </c>
      <c r="O1000" s="56" t="s">
        <v>2452</v>
      </c>
      <c r="P1000" s="56"/>
      <c r="Q1000" s="56"/>
      <c r="R1000" s="57"/>
      <c r="S1000" s="57" t="s">
        <v>1327</v>
      </c>
      <c r="T1000" s="56"/>
      <c r="U1000" s="56"/>
      <c r="V1000" s="57" t="str">
        <f t="array" ref="V1000">IFERROR(INDEX(#REF!,MATCH($Q1000,#REF!,0)),"")</f>
        <v/>
      </c>
      <c r="W1000" s="57" t="str">
        <f t="array" ref="W1000">IFERROR(INDEX(#REF!,MATCH($Q1000,#REF!,0)),"")</f>
        <v/>
      </c>
      <c r="X1000" s="58" t="str">
        <f t="array" ref="X1000">IFERROR(INDEX(#REF!,MATCH($Q1000,#REF!,0)),"")</f>
        <v/>
      </c>
      <c r="Y1000" s="58" t="str">
        <f t="array" ref="Y1000">IFERROR(INDEX(#REF!,MATCH($Q1000,#REF!,0)),"")</f>
        <v/>
      </c>
      <c r="Z1000" s="58" t="str">
        <f t="array" ref="Z1000">IFERROR(INDEX(#REF!,MATCH($Q1000,#REF!,0)),"")</f>
        <v/>
      </c>
      <c r="AA1000" s="58" t="e">
        <f t="shared" si="15"/>
        <v>#VALUE!</v>
      </c>
      <c r="AB1000" s="56"/>
      <c r="AC1000" s="56"/>
    </row>
    <row r="1001" spans="1:29" ht="15.75" hidden="1" customHeight="1">
      <c r="A1001" s="35" t="s">
        <v>2848</v>
      </c>
      <c r="B1001" s="35" t="s">
        <v>172</v>
      </c>
      <c r="C1001" s="36" t="s">
        <v>173</v>
      </c>
      <c r="D1001" s="37" t="s">
        <v>163</v>
      </c>
      <c r="E1001" s="37">
        <v>20</v>
      </c>
      <c r="F1001" s="38">
        <v>600</v>
      </c>
      <c r="G1001" s="39" t="s">
        <v>54</v>
      </c>
      <c r="H1001" s="40">
        <v>46174</v>
      </c>
      <c r="I1001" s="41" t="s">
        <v>55</v>
      </c>
      <c r="J1001" s="41" t="s">
        <v>56</v>
      </c>
      <c r="K1001" s="41" t="s">
        <v>164</v>
      </c>
      <c r="L1001" s="41" t="s">
        <v>58</v>
      </c>
      <c r="M1001" s="42" t="s">
        <v>148</v>
      </c>
      <c r="N1001" s="44" t="s">
        <v>21</v>
      </c>
      <c r="O1001" s="44" t="s">
        <v>60</v>
      </c>
      <c r="P1001" s="44"/>
      <c r="Q1001" s="44" t="s">
        <v>7</v>
      </c>
      <c r="R1001" s="45" t="s">
        <v>165</v>
      </c>
      <c r="S1001" s="45" t="s">
        <v>166</v>
      </c>
      <c r="T1001" s="44"/>
      <c r="U1001" s="44"/>
      <c r="V1001" s="45" t="str">
        <f t="array" ref="V1001">IFERROR(INDEX(#REF!,MATCH($Q1001,#REF!,0)),"")</f>
        <v/>
      </c>
      <c r="W1001" s="45" t="str">
        <f t="array" ref="W1001">IFERROR(INDEX(#REF!,MATCH($Q1001,#REF!,0)),"")</f>
        <v/>
      </c>
      <c r="X1001" s="46" t="str">
        <f t="array" ref="X1001">IFERROR(INDEX(#REF!,MATCH($Q1001,#REF!,0)),"")</f>
        <v/>
      </c>
      <c r="Y1001" s="46" t="str">
        <f t="array" ref="Y1001">IFERROR(INDEX(#REF!,MATCH($Q1001,#REF!,0)),"")</f>
        <v/>
      </c>
      <c r="Z1001" s="46" t="str">
        <f t="array" ref="Z1001">IFERROR(INDEX(#REF!,MATCH($Q1001,#REF!,0)),"")</f>
        <v/>
      </c>
      <c r="AA1001" s="46" t="e">
        <f t="shared" si="15"/>
        <v>#VALUE!</v>
      </c>
      <c r="AB1001" s="44"/>
      <c r="AC1001" s="44" t="s">
        <v>167</v>
      </c>
    </row>
    <row r="1002" spans="1:29" ht="15.75" hidden="1" customHeight="1">
      <c r="A1002" s="47" t="s">
        <v>313</v>
      </c>
      <c r="B1002" s="47" t="s">
        <v>247</v>
      </c>
      <c r="C1002" s="60" t="s">
        <v>585</v>
      </c>
      <c r="D1002" s="49" t="s">
        <v>53</v>
      </c>
      <c r="E1002" s="49">
        <v>20</v>
      </c>
      <c r="F1002" s="50">
        <v>600</v>
      </c>
      <c r="G1002" s="51" t="s">
        <v>54</v>
      </c>
      <c r="H1002" s="52">
        <v>46174</v>
      </c>
      <c r="I1002" s="53" t="s">
        <v>55</v>
      </c>
      <c r="J1002" s="53" t="s">
        <v>56</v>
      </c>
      <c r="K1002" s="53" t="s">
        <v>164</v>
      </c>
      <c r="L1002" s="53" t="s">
        <v>58</v>
      </c>
      <c r="M1002" s="54" t="s">
        <v>2517</v>
      </c>
      <c r="N1002" s="56" t="s">
        <v>21</v>
      </c>
      <c r="O1002" s="56" t="s">
        <v>60</v>
      </c>
      <c r="P1002" s="56"/>
      <c r="Q1002" s="56" t="s">
        <v>586</v>
      </c>
      <c r="R1002" s="57" t="s">
        <v>476</v>
      </c>
      <c r="S1002" s="57" t="s">
        <v>477</v>
      </c>
      <c r="T1002" s="56"/>
      <c r="U1002" s="56"/>
      <c r="V1002" s="57" t="str">
        <f t="array" ref="V1002">IFERROR(INDEX(#REF!,MATCH($Q1002,#REF!,0)),"")</f>
        <v/>
      </c>
      <c r="W1002" s="57" t="str">
        <f t="array" ref="W1002">IFERROR(INDEX(#REF!,MATCH($Q1002,#REF!,0)),"")</f>
        <v/>
      </c>
      <c r="X1002" s="58" t="str">
        <f t="array" ref="X1002">IFERROR(INDEX(#REF!,MATCH($Q1002,#REF!,0)),"")</f>
        <v/>
      </c>
      <c r="Y1002" s="58" t="str">
        <f t="array" ref="Y1002">IFERROR(INDEX(#REF!,MATCH($Q1002,#REF!,0)),"")</f>
        <v/>
      </c>
      <c r="Z1002" s="58" t="str">
        <f t="array" ref="Z1002">IFERROR(INDEX(#REF!,MATCH($Q1002,#REF!,0)),"")</f>
        <v/>
      </c>
      <c r="AA1002" s="58" t="e">
        <f t="shared" si="15"/>
        <v>#VALUE!</v>
      </c>
      <c r="AB1002" s="56"/>
      <c r="AC1002" s="56"/>
    </row>
    <row r="1003" spans="1:29" ht="15.75" hidden="1" customHeight="1">
      <c r="A1003" s="35" t="s">
        <v>273</v>
      </c>
      <c r="B1003" s="35" t="s">
        <v>169</v>
      </c>
      <c r="C1003" s="36" t="s">
        <v>588</v>
      </c>
      <c r="D1003" s="37" t="s">
        <v>163</v>
      </c>
      <c r="E1003" s="37">
        <v>10</v>
      </c>
      <c r="F1003" s="38">
        <v>600</v>
      </c>
      <c r="G1003" s="39" t="s">
        <v>54</v>
      </c>
      <c r="H1003" s="40">
        <v>46174</v>
      </c>
      <c r="I1003" s="41" t="s">
        <v>55</v>
      </c>
      <c r="J1003" s="41" t="s">
        <v>56</v>
      </c>
      <c r="K1003" s="41" t="s">
        <v>164</v>
      </c>
      <c r="L1003" s="41" t="s">
        <v>58</v>
      </c>
      <c r="M1003" s="42" t="s">
        <v>148</v>
      </c>
      <c r="N1003" s="44" t="s">
        <v>21</v>
      </c>
      <c r="O1003" s="44" t="s">
        <v>60</v>
      </c>
      <c r="P1003" s="44"/>
      <c r="Q1003" s="44"/>
      <c r="R1003" s="45" t="s">
        <v>308</v>
      </c>
      <c r="S1003" s="45" t="s">
        <v>309</v>
      </c>
      <c r="T1003" s="44"/>
      <c r="U1003" s="44"/>
      <c r="V1003" s="45" t="str">
        <f t="array" ref="V1003">IFERROR(INDEX(#REF!,MATCH($Q1003,#REF!,0)),"")</f>
        <v/>
      </c>
      <c r="W1003" s="45" t="str">
        <f t="array" ref="W1003">IFERROR(INDEX(#REF!,MATCH($Q1003,#REF!,0)),"")</f>
        <v/>
      </c>
      <c r="X1003" s="46" t="str">
        <f t="array" ref="X1003">IFERROR(INDEX(#REF!,MATCH($Q1003,#REF!,0)),"")</f>
        <v/>
      </c>
      <c r="Y1003" s="46" t="str">
        <f t="array" ref="Y1003">IFERROR(INDEX(#REF!,MATCH($Q1003,#REF!,0)),"")</f>
        <v/>
      </c>
      <c r="Z1003" s="46" t="str">
        <f t="array" ref="Z1003">IFERROR(INDEX(#REF!,MATCH($Q1003,#REF!,0)),"")</f>
        <v/>
      </c>
      <c r="AA1003" s="46" t="e">
        <f t="shared" si="15"/>
        <v>#VALUE!</v>
      </c>
      <c r="AB1003" s="44"/>
      <c r="AC1003" s="44"/>
    </row>
    <row r="1004" spans="1:29" ht="15.75" hidden="1" customHeight="1">
      <c r="A1004" s="47" t="s">
        <v>279</v>
      </c>
      <c r="B1004" s="47" t="s">
        <v>237</v>
      </c>
      <c r="C1004" s="60" t="s">
        <v>469</v>
      </c>
      <c r="D1004" s="49" t="s">
        <v>53</v>
      </c>
      <c r="E1004" s="49">
        <v>3</v>
      </c>
      <c r="F1004" s="50">
        <v>600</v>
      </c>
      <c r="G1004" s="51" t="s">
        <v>54</v>
      </c>
      <c r="H1004" s="52">
        <v>46174</v>
      </c>
      <c r="I1004" s="53" t="s">
        <v>55</v>
      </c>
      <c r="J1004" s="53" t="s">
        <v>56</v>
      </c>
      <c r="K1004" s="53" t="s">
        <v>164</v>
      </c>
      <c r="L1004" s="53" t="s">
        <v>58</v>
      </c>
      <c r="M1004" s="54" t="s">
        <v>2486</v>
      </c>
      <c r="N1004" s="56" t="s">
        <v>21</v>
      </c>
      <c r="O1004" s="56" t="s">
        <v>60</v>
      </c>
      <c r="P1004" s="56"/>
      <c r="Q1004" s="56"/>
      <c r="R1004" s="57" t="s">
        <v>308</v>
      </c>
      <c r="S1004" s="57" t="s">
        <v>309</v>
      </c>
      <c r="T1004" s="56"/>
      <c r="U1004" s="56"/>
      <c r="V1004" s="57" t="str">
        <f t="array" ref="V1004">IFERROR(INDEX(#REF!,MATCH($Q1004,#REF!,0)),"")</f>
        <v/>
      </c>
      <c r="W1004" s="57" t="str">
        <f t="array" ref="W1004">IFERROR(INDEX(#REF!,MATCH($Q1004,#REF!,0)),"")</f>
        <v/>
      </c>
      <c r="X1004" s="58" t="str">
        <f t="array" ref="X1004">IFERROR(INDEX(#REF!,MATCH($Q1004,#REF!,0)),"")</f>
        <v/>
      </c>
      <c r="Y1004" s="58" t="str">
        <f t="array" ref="Y1004">IFERROR(INDEX(#REF!,MATCH($Q1004,#REF!,0)),"")</f>
        <v/>
      </c>
      <c r="Z1004" s="58" t="str">
        <f t="array" ref="Z1004">IFERROR(INDEX(#REF!,MATCH($Q1004,#REF!,0)),"")</f>
        <v/>
      </c>
      <c r="AA1004" s="58" t="e">
        <f t="shared" si="15"/>
        <v>#VALUE!</v>
      </c>
      <c r="AB1004" s="56"/>
      <c r="AC1004" s="56"/>
    </row>
    <row r="1005" spans="1:29" ht="15.75" hidden="1" customHeight="1">
      <c r="A1005" s="35" t="s">
        <v>289</v>
      </c>
      <c r="B1005" s="35" t="s">
        <v>106</v>
      </c>
      <c r="C1005" s="36" t="s">
        <v>183</v>
      </c>
      <c r="D1005" s="37" t="s">
        <v>184</v>
      </c>
      <c r="E1005" s="37">
        <v>12</v>
      </c>
      <c r="F1005" s="38">
        <v>600</v>
      </c>
      <c r="G1005" s="39" t="s">
        <v>54</v>
      </c>
      <c r="H1005" s="40">
        <v>46174</v>
      </c>
      <c r="I1005" s="41" t="s">
        <v>55</v>
      </c>
      <c r="J1005" s="41" t="s">
        <v>56</v>
      </c>
      <c r="K1005" s="41" t="s">
        <v>164</v>
      </c>
      <c r="L1005" s="41" t="s">
        <v>58</v>
      </c>
      <c r="M1005" s="42" t="s">
        <v>2534</v>
      </c>
      <c r="N1005" s="44" t="s">
        <v>21</v>
      </c>
      <c r="O1005" s="44" t="s">
        <v>60</v>
      </c>
      <c r="P1005" s="44"/>
      <c r="Q1005" s="44"/>
      <c r="R1005" s="45" t="s">
        <v>177</v>
      </c>
      <c r="S1005" s="45" t="s">
        <v>185</v>
      </c>
      <c r="T1005" s="208"/>
      <c r="U1005" s="44"/>
      <c r="V1005" s="45" t="str">
        <f t="array" ref="V1005">IFERROR(INDEX(#REF!,MATCH($Q1005,#REF!,0)),"")</f>
        <v/>
      </c>
      <c r="W1005" s="45" t="str">
        <f t="array" ref="W1005">IFERROR(INDEX(#REF!,MATCH($Q1005,#REF!,0)),"")</f>
        <v/>
      </c>
      <c r="X1005" s="46" t="str">
        <f t="array" ref="X1005">IFERROR(INDEX(#REF!,MATCH($Q1005,#REF!,0)),"")</f>
        <v/>
      </c>
      <c r="Y1005" s="46" t="str">
        <f t="array" ref="Y1005">IFERROR(INDEX(#REF!,MATCH($Q1005,#REF!,0)),"")</f>
        <v/>
      </c>
      <c r="Z1005" s="46" t="str">
        <f t="array" ref="Z1005">IFERROR(INDEX(#REF!,MATCH($Q1005,#REF!,0)),"")</f>
        <v/>
      </c>
      <c r="AA1005" s="46" t="e">
        <f t="shared" si="15"/>
        <v>#VALUE!</v>
      </c>
      <c r="AB1005" s="44"/>
      <c r="AC1005" s="44"/>
    </row>
    <row r="1006" spans="1:29" ht="15.75" hidden="1" customHeight="1">
      <c r="A1006" s="47" t="s">
        <v>171</v>
      </c>
      <c r="B1006" s="47" t="s">
        <v>317</v>
      </c>
      <c r="C1006" s="60" t="s">
        <v>549</v>
      </c>
      <c r="D1006" s="49" t="s">
        <v>53</v>
      </c>
      <c r="E1006" s="49">
        <v>4</v>
      </c>
      <c r="F1006" s="50">
        <v>600</v>
      </c>
      <c r="G1006" s="51" t="s">
        <v>54</v>
      </c>
      <c r="H1006" s="52">
        <v>46174</v>
      </c>
      <c r="I1006" s="53" t="s">
        <v>55</v>
      </c>
      <c r="J1006" s="53" t="s">
        <v>56</v>
      </c>
      <c r="K1006" s="53" t="s">
        <v>164</v>
      </c>
      <c r="L1006" s="53" t="s">
        <v>58</v>
      </c>
      <c r="M1006" s="54" t="s">
        <v>2498</v>
      </c>
      <c r="N1006" s="56" t="s">
        <v>21</v>
      </c>
      <c r="O1006" s="56" t="s">
        <v>60</v>
      </c>
      <c r="P1006" s="56"/>
      <c r="Q1006" s="56"/>
      <c r="R1006" s="57"/>
      <c r="S1006" s="57" t="s">
        <v>488</v>
      </c>
      <c r="T1006" s="56"/>
      <c r="U1006" s="56"/>
      <c r="V1006" s="57" t="str">
        <f t="array" ref="V1006">IFERROR(INDEX(#REF!,MATCH($Q1006,#REF!,0)),"")</f>
        <v/>
      </c>
      <c r="W1006" s="57" t="str">
        <f t="array" ref="W1006">IFERROR(INDEX(#REF!,MATCH($Q1006,#REF!,0)),"")</f>
        <v/>
      </c>
      <c r="X1006" s="58" t="str">
        <f t="array" ref="X1006">IFERROR(INDEX(#REF!,MATCH($Q1006,#REF!,0)),"")</f>
        <v/>
      </c>
      <c r="Y1006" s="58" t="str">
        <f t="array" ref="Y1006">IFERROR(INDEX(#REF!,MATCH($Q1006,#REF!,0)),"")</f>
        <v/>
      </c>
      <c r="Z1006" s="58" t="str">
        <f t="array" ref="Z1006">IFERROR(INDEX(#REF!,MATCH($Q1006,#REF!,0)),"")</f>
        <v/>
      </c>
      <c r="AA1006" s="58" t="e">
        <f t="shared" si="15"/>
        <v>#VALUE!</v>
      </c>
      <c r="AB1006" s="56"/>
      <c r="AC1006" s="56"/>
    </row>
    <row r="1007" spans="1:29" ht="15.75" hidden="1" customHeight="1">
      <c r="A1007" s="35" t="s">
        <v>189</v>
      </c>
      <c r="B1007" s="35" t="s">
        <v>295</v>
      </c>
      <c r="C1007" s="36" t="s">
        <v>592</v>
      </c>
      <c r="D1007" s="37" t="s">
        <v>53</v>
      </c>
      <c r="E1007" s="37">
        <v>3</v>
      </c>
      <c r="F1007" s="38">
        <v>600</v>
      </c>
      <c r="G1007" s="39" t="s">
        <v>54</v>
      </c>
      <c r="H1007" s="40">
        <v>46174</v>
      </c>
      <c r="I1007" s="41" t="s">
        <v>55</v>
      </c>
      <c r="J1007" s="41" t="s">
        <v>56</v>
      </c>
      <c r="K1007" s="41" t="s">
        <v>164</v>
      </c>
      <c r="L1007" s="41" t="s">
        <v>58</v>
      </c>
      <c r="M1007" s="42" t="s">
        <v>73</v>
      </c>
      <c r="N1007" s="44" t="s">
        <v>21</v>
      </c>
      <c r="O1007" s="44" t="s">
        <v>60</v>
      </c>
      <c r="P1007" s="44"/>
      <c r="Q1007" s="44"/>
      <c r="R1007" s="45" t="s">
        <v>522</v>
      </c>
      <c r="S1007" s="45" t="s">
        <v>488</v>
      </c>
      <c r="T1007" s="44"/>
      <c r="U1007" s="44"/>
      <c r="V1007" s="45" t="str">
        <f t="array" ref="V1007">IFERROR(INDEX(#REF!,MATCH($Q1007,#REF!,0)),"")</f>
        <v/>
      </c>
      <c r="W1007" s="45" t="str">
        <f t="array" ref="W1007">IFERROR(INDEX(#REF!,MATCH($Q1007,#REF!,0)),"")</f>
        <v/>
      </c>
      <c r="X1007" s="46" t="str">
        <f t="array" ref="X1007">IFERROR(INDEX(#REF!,MATCH($Q1007,#REF!,0)),"")</f>
        <v/>
      </c>
      <c r="Y1007" s="46" t="str">
        <f t="array" ref="Y1007">IFERROR(INDEX(#REF!,MATCH($Q1007,#REF!,0)),"")</f>
        <v/>
      </c>
      <c r="Z1007" s="46" t="str">
        <f t="array" ref="Z1007">IFERROR(INDEX(#REF!,MATCH($Q1007,#REF!,0)),"")</f>
        <v/>
      </c>
      <c r="AA1007" s="46" t="e">
        <f t="shared" si="15"/>
        <v>#VALUE!</v>
      </c>
      <c r="AB1007" s="44"/>
      <c r="AC1007" s="44"/>
    </row>
    <row r="1008" spans="1:29" ht="15.75" hidden="1" customHeight="1">
      <c r="A1008" s="47" t="s">
        <v>1839</v>
      </c>
      <c r="B1008" s="47" t="s">
        <v>888</v>
      </c>
      <c r="C1008" s="60" t="s">
        <v>2660</v>
      </c>
      <c r="D1008" s="49" t="s">
        <v>53</v>
      </c>
      <c r="E1008" s="49">
        <v>300</v>
      </c>
      <c r="F1008" s="50">
        <v>600</v>
      </c>
      <c r="G1008" s="51" t="s">
        <v>54</v>
      </c>
      <c r="H1008" s="52">
        <v>46174</v>
      </c>
      <c r="I1008" s="53" t="s">
        <v>55</v>
      </c>
      <c r="J1008" s="53" t="s">
        <v>56</v>
      </c>
      <c r="K1008" s="53" t="s">
        <v>164</v>
      </c>
      <c r="L1008" s="53" t="s">
        <v>91</v>
      </c>
      <c r="M1008" s="54" t="s">
        <v>2534</v>
      </c>
      <c r="N1008" s="56" t="s">
        <v>951</v>
      </c>
      <c r="O1008" s="56" t="s">
        <v>2452</v>
      </c>
      <c r="P1008" s="56"/>
      <c r="Q1008" s="56"/>
      <c r="R1008" s="57">
        <f t="array" ref="R1008">IFERROR(INDEX('BANCO DE DADOS'!$C$3:$C1631,MATCH(C1008,'BANCO DE DADOS'!$B$3:$B1631,0),0),"")</f>
        <v>0</v>
      </c>
      <c r="S1008" s="57" t="s">
        <v>260</v>
      </c>
      <c r="T1008" s="56"/>
      <c r="U1008" s="56"/>
      <c r="V1008" s="57" t="str">
        <f t="array" ref="V1008">IFERROR(INDEX(#REF!,MATCH($Q1008,#REF!,0)),"")</f>
        <v/>
      </c>
      <c r="W1008" s="57" t="str">
        <f t="array" ref="W1008">IFERROR(INDEX(#REF!,MATCH($Q1008,#REF!,0)),"")</f>
        <v/>
      </c>
      <c r="X1008" s="58" t="str">
        <f t="array" ref="X1008">IFERROR(INDEX(#REF!,MATCH($Q1008,#REF!,0)),"")</f>
        <v/>
      </c>
      <c r="Y1008" s="58" t="str">
        <f t="array" ref="Y1008">IFERROR(INDEX(#REF!,MATCH($Q1008,#REF!,0)),"")</f>
        <v/>
      </c>
      <c r="Z1008" s="58" t="str">
        <f t="array" ref="Z1008">IFERROR(INDEX(#REF!,MATCH($Q1008,#REF!,0)),"")</f>
        <v/>
      </c>
      <c r="AA1008" s="58" t="e">
        <f t="shared" si="15"/>
        <v>#VALUE!</v>
      </c>
      <c r="AB1008" s="56"/>
      <c r="AC1008" s="56"/>
    </row>
    <row r="1009" spans="1:29" ht="15.75" hidden="1" customHeight="1">
      <c r="A1009" s="35" t="s">
        <v>191</v>
      </c>
      <c r="B1009" s="35" t="s">
        <v>295</v>
      </c>
      <c r="C1009" s="36" t="s">
        <v>594</v>
      </c>
      <c r="D1009" s="37" t="s">
        <v>53</v>
      </c>
      <c r="E1009" s="37">
        <v>3</v>
      </c>
      <c r="F1009" s="38">
        <v>600</v>
      </c>
      <c r="G1009" s="39" t="s">
        <v>54</v>
      </c>
      <c r="H1009" s="40">
        <v>46174</v>
      </c>
      <c r="I1009" s="41" t="s">
        <v>55</v>
      </c>
      <c r="J1009" s="41" t="s">
        <v>56</v>
      </c>
      <c r="K1009" s="41" t="s">
        <v>164</v>
      </c>
      <c r="L1009" s="41" t="s">
        <v>58</v>
      </c>
      <c r="M1009" s="42" t="s">
        <v>2486</v>
      </c>
      <c r="N1009" s="44" t="s">
        <v>21</v>
      </c>
      <c r="O1009" s="44" t="s">
        <v>60</v>
      </c>
      <c r="P1009" s="44"/>
      <c r="Q1009" s="44"/>
      <c r="R1009" s="45" t="s">
        <v>522</v>
      </c>
      <c r="S1009" s="45" t="s">
        <v>488</v>
      </c>
      <c r="T1009" s="44"/>
      <c r="U1009" s="44"/>
      <c r="V1009" s="45" t="str">
        <f t="array" ref="V1009">IFERROR(INDEX(#REF!,MATCH($Q1009,#REF!,0)),"")</f>
        <v/>
      </c>
      <c r="W1009" s="45" t="str">
        <f t="array" ref="W1009">IFERROR(INDEX(#REF!,MATCH($Q1009,#REF!,0)),"")</f>
        <v/>
      </c>
      <c r="X1009" s="46" t="str">
        <f t="array" ref="X1009">IFERROR(INDEX(#REF!,MATCH($Q1009,#REF!,0)),"")</f>
        <v/>
      </c>
      <c r="Y1009" s="46" t="str">
        <f t="array" ref="Y1009">IFERROR(INDEX(#REF!,MATCH($Q1009,#REF!,0)),"")</f>
        <v/>
      </c>
      <c r="Z1009" s="46" t="str">
        <f t="array" ref="Z1009">IFERROR(INDEX(#REF!,MATCH($Q1009,#REF!,0)),"")</f>
        <v/>
      </c>
      <c r="AA1009" s="46" t="e">
        <f t="shared" si="15"/>
        <v>#VALUE!</v>
      </c>
      <c r="AB1009" s="44"/>
      <c r="AC1009" s="44"/>
    </row>
    <row r="1010" spans="1:29" ht="15.75" customHeight="1">
      <c r="A1010" s="47"/>
      <c r="B1010" s="47" t="s">
        <v>2693</v>
      </c>
      <c r="C1010" s="60"/>
      <c r="D1010" s="49"/>
      <c r="E1010" s="49"/>
      <c r="F1010" s="50">
        <v>20000</v>
      </c>
      <c r="G1010" s="51"/>
      <c r="H1010" s="52"/>
      <c r="I1010" s="53"/>
      <c r="J1010" s="53"/>
      <c r="K1010" s="53"/>
      <c r="L1010" s="53"/>
      <c r="M1010" s="54"/>
      <c r="N1010" s="56" t="s">
        <v>951</v>
      </c>
      <c r="O1010" s="56"/>
      <c r="P1010" s="56"/>
      <c r="Q1010" s="56"/>
      <c r="R1010" s="57"/>
      <c r="S1010" s="57" t="s">
        <v>2552</v>
      </c>
      <c r="T1010" s="56"/>
      <c r="U1010" s="56"/>
      <c r="V1010" s="57" t="str">
        <f t="array" ref="V1010">IFERROR(INDEX(#REF!,MATCH($Q1010,#REF!,0)),"")</f>
        <v/>
      </c>
      <c r="W1010" s="57" t="str">
        <f t="array" ref="W1010">IFERROR(INDEX(#REF!,MATCH($Q1010,#REF!,0)),"")</f>
        <v/>
      </c>
      <c r="X1010" s="58" t="str">
        <f t="array" ref="X1010">IFERROR(INDEX(#REF!,MATCH($Q1010,#REF!,0)),"")</f>
        <v/>
      </c>
      <c r="Y1010" s="58" t="str">
        <f t="array" ref="Y1010">IFERROR(INDEX(#REF!,MATCH($Q1010,#REF!,0)),"")</f>
        <v/>
      </c>
      <c r="Z1010" s="58" t="str">
        <f t="array" ref="Z1010">IFERROR(INDEX(#REF!,MATCH($Q1010,#REF!,0)),"")</f>
        <v/>
      </c>
      <c r="AA1010" s="58" t="e">
        <f t="shared" si="15"/>
        <v>#VALUE!</v>
      </c>
      <c r="AB1010" s="56"/>
      <c r="AC1010" s="56"/>
    </row>
    <row r="1011" spans="1:29" ht="15.75" hidden="1" customHeight="1">
      <c r="A1011" s="35" t="s">
        <v>200</v>
      </c>
      <c r="B1011" s="35" t="s">
        <v>242</v>
      </c>
      <c r="C1011" s="36" t="s">
        <v>487</v>
      </c>
      <c r="D1011" s="37" t="s">
        <v>53</v>
      </c>
      <c r="E1011" s="37">
        <v>1</v>
      </c>
      <c r="F1011" s="38">
        <v>600</v>
      </c>
      <c r="G1011" s="39" t="s">
        <v>54</v>
      </c>
      <c r="H1011" s="40">
        <v>46174</v>
      </c>
      <c r="I1011" s="41" t="s">
        <v>55</v>
      </c>
      <c r="J1011" s="41" t="s">
        <v>56</v>
      </c>
      <c r="K1011" s="41" t="s">
        <v>164</v>
      </c>
      <c r="L1011" s="41" t="s">
        <v>58</v>
      </c>
      <c r="M1011" s="42" t="s">
        <v>2498</v>
      </c>
      <c r="N1011" s="44" t="s">
        <v>21</v>
      </c>
      <c r="O1011" s="44" t="s">
        <v>60</v>
      </c>
      <c r="P1011" s="44"/>
      <c r="Q1011" s="44"/>
      <c r="R1011" s="45"/>
      <c r="S1011" s="45" t="s">
        <v>488</v>
      </c>
      <c r="T1011" s="44"/>
      <c r="U1011" s="44"/>
      <c r="V1011" s="45" t="str">
        <f t="array" ref="V1011">IFERROR(INDEX(#REF!,MATCH($Q1011,#REF!,0)),"")</f>
        <v/>
      </c>
      <c r="W1011" s="45" t="str">
        <f t="array" ref="W1011">IFERROR(INDEX(#REF!,MATCH($Q1011,#REF!,0)),"")</f>
        <v/>
      </c>
      <c r="X1011" s="46" t="str">
        <f t="array" ref="X1011">IFERROR(INDEX(#REF!,MATCH($Q1011,#REF!,0)),"")</f>
        <v/>
      </c>
      <c r="Y1011" s="46" t="str">
        <f t="array" ref="Y1011">IFERROR(INDEX(#REF!,MATCH($Q1011,#REF!,0)),"")</f>
        <v/>
      </c>
      <c r="Z1011" s="46" t="str">
        <f t="array" ref="Z1011">IFERROR(INDEX(#REF!,MATCH($Q1011,#REF!,0)),"")</f>
        <v/>
      </c>
      <c r="AA1011" s="46" t="e">
        <f t="shared" si="15"/>
        <v>#VALUE!</v>
      </c>
      <c r="AB1011" s="44"/>
      <c r="AC1011" s="44"/>
    </row>
    <row r="1012" spans="1:29" ht="15.75" customHeight="1">
      <c r="A1012" s="47"/>
      <c r="B1012" s="47" t="s">
        <v>2693</v>
      </c>
      <c r="C1012" s="60"/>
      <c r="D1012" s="49"/>
      <c r="E1012" s="49"/>
      <c r="F1012" s="50">
        <v>6544</v>
      </c>
      <c r="G1012" s="51"/>
      <c r="H1012" s="52"/>
      <c r="I1012" s="53"/>
      <c r="J1012" s="53"/>
      <c r="K1012" s="53"/>
      <c r="L1012" s="53"/>
      <c r="M1012" s="54"/>
      <c r="N1012" s="56" t="s">
        <v>951</v>
      </c>
      <c r="O1012" s="56"/>
      <c r="P1012" s="56"/>
      <c r="Q1012" s="56"/>
      <c r="R1012" s="57"/>
      <c r="S1012" s="57" t="s">
        <v>1234</v>
      </c>
      <c r="T1012" s="56"/>
      <c r="U1012" s="56"/>
      <c r="V1012" s="57" t="str">
        <f t="array" ref="V1012">IFERROR(INDEX(#REF!,MATCH($Q1012,#REF!,0)),"")</f>
        <v/>
      </c>
      <c r="W1012" s="57" t="str">
        <f t="array" ref="W1012">IFERROR(INDEX(#REF!,MATCH($Q1012,#REF!,0)),"")</f>
        <v/>
      </c>
      <c r="X1012" s="58" t="str">
        <f t="array" ref="X1012">IFERROR(INDEX(#REF!,MATCH($Q1012,#REF!,0)),"")</f>
        <v/>
      </c>
      <c r="Y1012" s="58" t="str">
        <f t="array" ref="Y1012">IFERROR(INDEX(#REF!,MATCH($Q1012,#REF!,0)),"")</f>
        <v/>
      </c>
      <c r="Z1012" s="58" t="str">
        <f t="array" ref="Z1012">IFERROR(INDEX(#REF!,MATCH($Q1012,#REF!,0)),"")</f>
        <v/>
      </c>
      <c r="AA1012" s="58" t="e">
        <f t="shared" si="15"/>
        <v>#VALUE!</v>
      </c>
      <c r="AB1012" s="56"/>
      <c r="AC1012" s="56"/>
    </row>
    <row r="1013" spans="1:29" ht="15.75" hidden="1" customHeight="1">
      <c r="A1013" s="35" t="s">
        <v>213</v>
      </c>
      <c r="B1013" s="35" t="s">
        <v>245</v>
      </c>
      <c r="C1013" s="36" t="s">
        <v>551</v>
      </c>
      <c r="D1013" s="37" t="s">
        <v>53</v>
      </c>
      <c r="E1013" s="37">
        <v>3</v>
      </c>
      <c r="F1013" s="38">
        <v>600</v>
      </c>
      <c r="G1013" s="39" t="s">
        <v>54</v>
      </c>
      <c r="H1013" s="40">
        <v>46174</v>
      </c>
      <c r="I1013" s="41" t="s">
        <v>55</v>
      </c>
      <c r="J1013" s="41" t="s">
        <v>56</v>
      </c>
      <c r="K1013" s="41" t="s">
        <v>164</v>
      </c>
      <c r="L1013" s="41" t="s">
        <v>58</v>
      </c>
      <c r="M1013" s="42" t="s">
        <v>109</v>
      </c>
      <c r="N1013" s="44" t="s">
        <v>21</v>
      </c>
      <c r="O1013" s="44" t="s">
        <v>60</v>
      </c>
      <c r="P1013" s="44"/>
      <c r="Q1013" s="44"/>
      <c r="R1013" s="45"/>
      <c r="S1013" s="45" t="s">
        <v>488</v>
      </c>
      <c r="T1013" s="44"/>
      <c r="U1013" s="44"/>
      <c r="V1013" s="45" t="str">
        <f t="array" ref="V1013">IFERROR(INDEX(#REF!,MATCH($Q1013,#REF!,0)),"")</f>
        <v/>
      </c>
      <c r="W1013" s="45" t="str">
        <f t="array" ref="W1013">IFERROR(INDEX(#REF!,MATCH($Q1013,#REF!,0)),"")</f>
        <v/>
      </c>
      <c r="X1013" s="46" t="str">
        <f t="array" ref="X1013">IFERROR(INDEX(#REF!,MATCH($Q1013,#REF!,0)),"")</f>
        <v/>
      </c>
      <c r="Y1013" s="46" t="str">
        <f t="array" ref="Y1013">IFERROR(INDEX(#REF!,MATCH($Q1013,#REF!,0)),"")</f>
        <v/>
      </c>
      <c r="Z1013" s="46" t="str">
        <f t="array" ref="Z1013">IFERROR(INDEX(#REF!,MATCH($Q1013,#REF!,0)),"")</f>
        <v/>
      </c>
      <c r="AA1013" s="46" t="e">
        <f t="shared" si="15"/>
        <v>#VALUE!</v>
      </c>
      <c r="AB1013" s="44"/>
      <c r="AC1013" s="44"/>
    </row>
    <row r="1014" spans="1:29" ht="15.75" hidden="1" customHeight="1">
      <c r="A1014" s="47" t="s">
        <v>1862</v>
      </c>
      <c r="B1014" s="47" t="s">
        <v>295</v>
      </c>
      <c r="C1014" s="60" t="s">
        <v>2200</v>
      </c>
      <c r="D1014" s="49" t="s">
        <v>53</v>
      </c>
      <c r="E1014" s="49">
        <v>3</v>
      </c>
      <c r="F1014" s="50">
        <v>600</v>
      </c>
      <c r="G1014" s="51" t="s">
        <v>54</v>
      </c>
      <c r="H1014" s="52">
        <v>46174</v>
      </c>
      <c r="I1014" s="53" t="s">
        <v>55</v>
      </c>
      <c r="J1014" s="53" t="s">
        <v>56</v>
      </c>
      <c r="K1014" s="53" t="s">
        <v>164</v>
      </c>
      <c r="L1014" s="53" t="s">
        <v>91</v>
      </c>
      <c r="M1014" s="54" t="s">
        <v>2517</v>
      </c>
      <c r="N1014" s="56" t="s">
        <v>951</v>
      </c>
      <c r="O1014" s="56" t="s">
        <v>60</v>
      </c>
      <c r="P1014" s="56"/>
      <c r="Q1014" s="56"/>
      <c r="R1014" s="57" t="s">
        <v>322</v>
      </c>
      <c r="S1014" s="57" t="s">
        <v>323</v>
      </c>
      <c r="T1014" s="56"/>
      <c r="U1014" s="56"/>
      <c r="V1014" s="57" t="str">
        <f t="array" ref="V1014">IFERROR(INDEX(#REF!,MATCH($Q1014,#REF!,0)),"")</f>
        <v/>
      </c>
      <c r="W1014" s="57" t="str">
        <f t="array" ref="W1014">IFERROR(INDEX(#REF!,MATCH($Q1014,#REF!,0)),"")</f>
        <v/>
      </c>
      <c r="X1014" s="58" t="str">
        <f t="array" ref="X1014">IFERROR(INDEX(#REF!,MATCH($Q1014,#REF!,0)),"")</f>
        <v/>
      </c>
      <c r="Y1014" s="58" t="str">
        <f t="array" ref="Y1014">IFERROR(INDEX(#REF!,MATCH($Q1014,#REF!,0)),"")</f>
        <v/>
      </c>
      <c r="Z1014" s="58" t="str">
        <f t="array" ref="Z1014">IFERROR(INDEX(#REF!,MATCH($Q1014,#REF!,0)),"")</f>
        <v/>
      </c>
      <c r="AA1014" s="58" t="e">
        <f t="shared" si="15"/>
        <v>#VALUE!</v>
      </c>
      <c r="AB1014" s="56"/>
      <c r="AC1014" s="56"/>
    </row>
    <row r="1015" spans="1:29" ht="15.75" hidden="1" customHeight="1">
      <c r="A1015" s="35" t="s">
        <v>1492</v>
      </c>
      <c r="B1015" s="35" t="s">
        <v>652</v>
      </c>
      <c r="C1015" s="36" t="s">
        <v>2202</v>
      </c>
      <c r="D1015" s="37" t="s">
        <v>53</v>
      </c>
      <c r="E1015" s="37">
        <v>2</v>
      </c>
      <c r="F1015" s="38">
        <v>600</v>
      </c>
      <c r="G1015" s="39" t="s">
        <v>54</v>
      </c>
      <c r="H1015" s="40">
        <v>46174</v>
      </c>
      <c r="I1015" s="41" t="s">
        <v>55</v>
      </c>
      <c r="J1015" s="41" t="s">
        <v>56</v>
      </c>
      <c r="K1015" s="41" t="s">
        <v>164</v>
      </c>
      <c r="L1015" s="41" t="s">
        <v>91</v>
      </c>
      <c r="M1015" s="42" t="s">
        <v>2486</v>
      </c>
      <c r="N1015" s="44" t="s">
        <v>951</v>
      </c>
      <c r="O1015" s="44" t="s">
        <v>60</v>
      </c>
      <c r="P1015" s="44"/>
      <c r="Q1015" s="44"/>
      <c r="R1015" s="45"/>
      <c r="S1015" s="45" t="s">
        <v>2139</v>
      </c>
      <c r="T1015" s="44"/>
      <c r="U1015" s="44"/>
      <c r="V1015" s="45" t="str">
        <f t="array" ref="V1015">IFERROR(INDEX(#REF!,MATCH($Q1015,#REF!,0)),"")</f>
        <v/>
      </c>
      <c r="W1015" s="45" t="str">
        <f t="array" ref="W1015">IFERROR(INDEX(#REF!,MATCH($Q1015,#REF!,0)),"")</f>
        <v/>
      </c>
      <c r="X1015" s="46" t="str">
        <f t="array" ref="X1015">IFERROR(INDEX(#REF!,MATCH($Q1015,#REF!,0)),"")</f>
        <v/>
      </c>
      <c r="Y1015" s="46" t="str">
        <f t="array" ref="Y1015">IFERROR(INDEX(#REF!,MATCH($Q1015,#REF!,0)),"")</f>
        <v/>
      </c>
      <c r="Z1015" s="46" t="str">
        <f t="array" ref="Z1015">IFERROR(INDEX(#REF!,MATCH($Q1015,#REF!,0)),"")</f>
        <v/>
      </c>
      <c r="AA1015" s="46" t="e">
        <f t="shared" si="15"/>
        <v>#VALUE!</v>
      </c>
      <c r="AB1015" s="44"/>
      <c r="AC1015" s="44"/>
    </row>
    <row r="1016" spans="1:29" ht="15.75" hidden="1" customHeight="1">
      <c r="A1016" s="47" t="s">
        <v>1834</v>
      </c>
      <c r="B1016" s="47" t="s">
        <v>888</v>
      </c>
      <c r="C1016" s="60" t="s">
        <v>2661</v>
      </c>
      <c r="D1016" s="49" t="s">
        <v>53</v>
      </c>
      <c r="E1016" s="49">
        <v>5</v>
      </c>
      <c r="F1016" s="50">
        <v>585</v>
      </c>
      <c r="G1016" s="51" t="s">
        <v>54</v>
      </c>
      <c r="H1016" s="52">
        <v>46174</v>
      </c>
      <c r="I1016" s="53" t="s">
        <v>55</v>
      </c>
      <c r="J1016" s="53" t="s">
        <v>56</v>
      </c>
      <c r="K1016" s="53" t="s">
        <v>2358</v>
      </c>
      <c r="L1016" s="53" t="s">
        <v>91</v>
      </c>
      <c r="M1016" s="54" t="s">
        <v>2498</v>
      </c>
      <c r="N1016" s="56" t="s">
        <v>951</v>
      </c>
      <c r="O1016" s="56" t="s">
        <v>2452</v>
      </c>
      <c r="P1016" s="56"/>
      <c r="Q1016" s="56"/>
      <c r="R1016" s="57"/>
      <c r="S1016" s="57" t="s">
        <v>260</v>
      </c>
      <c r="T1016" s="56"/>
      <c r="U1016" s="56"/>
      <c r="V1016" s="57" t="str">
        <f t="array" ref="V1016">IFERROR(INDEX(#REF!,MATCH($Q1016,#REF!,0)),"")</f>
        <v/>
      </c>
      <c r="W1016" s="57" t="str">
        <f t="array" ref="W1016">IFERROR(INDEX(#REF!,MATCH($Q1016,#REF!,0)),"")</f>
        <v/>
      </c>
      <c r="X1016" s="58" t="str">
        <f t="array" ref="X1016">IFERROR(INDEX(#REF!,MATCH($Q1016,#REF!,0)),"")</f>
        <v/>
      </c>
      <c r="Y1016" s="58" t="str">
        <f t="array" ref="Y1016">IFERROR(INDEX(#REF!,MATCH($Q1016,#REF!,0)),"")</f>
        <v/>
      </c>
      <c r="Z1016" s="58" t="str">
        <f t="array" ref="Z1016">IFERROR(INDEX(#REF!,MATCH($Q1016,#REF!,0)),"")</f>
        <v/>
      </c>
      <c r="AA1016" s="58" t="e">
        <f t="shared" si="15"/>
        <v>#VALUE!</v>
      </c>
      <c r="AB1016" s="56"/>
      <c r="AC1016" s="56"/>
    </row>
    <row r="1017" spans="1:29" ht="15.75" hidden="1" customHeight="1">
      <c r="A1017" s="35" t="s">
        <v>574</v>
      </c>
      <c r="B1017" s="35" t="s">
        <v>1049</v>
      </c>
      <c r="C1017" s="36" t="s">
        <v>2105</v>
      </c>
      <c r="D1017" s="37" t="s">
        <v>53</v>
      </c>
      <c r="E1017" s="37">
        <v>30</v>
      </c>
      <c r="F1017" s="38">
        <v>600</v>
      </c>
      <c r="G1017" s="39" t="s">
        <v>54</v>
      </c>
      <c r="H1017" s="40">
        <v>46174</v>
      </c>
      <c r="I1017" s="41" t="s">
        <v>55</v>
      </c>
      <c r="J1017" s="41" t="s">
        <v>56</v>
      </c>
      <c r="K1017" s="41" t="s">
        <v>164</v>
      </c>
      <c r="L1017" s="41" t="s">
        <v>58</v>
      </c>
      <c r="M1017" s="42" t="s">
        <v>148</v>
      </c>
      <c r="N1017" s="44" t="s">
        <v>951</v>
      </c>
      <c r="O1017" s="44" t="s">
        <v>60</v>
      </c>
      <c r="P1017" s="44"/>
      <c r="Q1017" s="44"/>
      <c r="R1017" s="45" t="s">
        <v>1400</v>
      </c>
      <c r="S1017" s="45" t="s">
        <v>1401</v>
      </c>
      <c r="T1017" s="44"/>
      <c r="U1017" s="44"/>
      <c r="V1017" s="45" t="str">
        <f t="array" ref="V1017">IFERROR(INDEX(#REF!,MATCH($Q1017,#REF!,0)),"")</f>
        <v/>
      </c>
      <c r="W1017" s="45" t="str">
        <f t="array" ref="W1017">IFERROR(INDEX(#REF!,MATCH($Q1017,#REF!,0)),"")</f>
        <v/>
      </c>
      <c r="X1017" s="46" t="str">
        <f t="array" ref="X1017">IFERROR(INDEX(#REF!,MATCH($Q1017,#REF!,0)),"")</f>
        <v/>
      </c>
      <c r="Y1017" s="46" t="str">
        <f t="array" ref="Y1017">IFERROR(INDEX(#REF!,MATCH($Q1017,#REF!,0)),"")</f>
        <v/>
      </c>
      <c r="Z1017" s="46" t="str">
        <f t="array" ref="Z1017">IFERROR(INDEX(#REF!,MATCH($Q1017,#REF!,0)),"")</f>
        <v/>
      </c>
      <c r="AA1017" s="46" t="e">
        <f t="shared" si="15"/>
        <v>#VALUE!</v>
      </c>
      <c r="AB1017" s="44"/>
      <c r="AC1017" s="44"/>
    </row>
    <row r="1018" spans="1:29" ht="15.75" hidden="1" customHeight="1">
      <c r="A1018" s="47" t="s">
        <v>2849</v>
      </c>
      <c r="B1018" s="47" t="s">
        <v>1049</v>
      </c>
      <c r="C1018" s="60" t="s">
        <v>1367</v>
      </c>
      <c r="D1018" s="49" t="s">
        <v>1150</v>
      </c>
      <c r="E1018" s="49">
        <v>200</v>
      </c>
      <c r="F1018" s="50">
        <v>600</v>
      </c>
      <c r="G1018" s="51" t="s">
        <v>54</v>
      </c>
      <c r="H1018" s="52">
        <v>46174</v>
      </c>
      <c r="I1018" s="53" t="s">
        <v>55</v>
      </c>
      <c r="J1018" s="53" t="s">
        <v>56</v>
      </c>
      <c r="K1018" s="53" t="s">
        <v>164</v>
      </c>
      <c r="L1018" s="53" t="s">
        <v>58</v>
      </c>
      <c r="M1018" s="54" t="s">
        <v>148</v>
      </c>
      <c r="N1018" s="56" t="s">
        <v>951</v>
      </c>
      <c r="O1018" s="56" t="s">
        <v>60</v>
      </c>
      <c r="P1018" s="56"/>
      <c r="Q1018" s="56"/>
      <c r="R1018" s="57" t="s">
        <v>304</v>
      </c>
      <c r="S1018" s="57" t="s">
        <v>305</v>
      </c>
      <c r="T1018" s="56"/>
      <c r="U1018" s="56"/>
      <c r="V1018" s="57" t="str">
        <f t="array" ref="V1018">IFERROR(INDEX(#REF!,MATCH($Q1018,#REF!,0)),"")</f>
        <v/>
      </c>
      <c r="W1018" s="57" t="str">
        <f t="array" ref="W1018">IFERROR(INDEX(#REF!,MATCH($Q1018,#REF!,0)),"")</f>
        <v/>
      </c>
      <c r="X1018" s="58" t="str">
        <f t="array" ref="X1018">IFERROR(INDEX(#REF!,MATCH($Q1018,#REF!,0)),"")</f>
        <v/>
      </c>
      <c r="Y1018" s="58" t="str">
        <f t="array" ref="Y1018">IFERROR(INDEX(#REF!,MATCH($Q1018,#REF!,0)),"")</f>
        <v/>
      </c>
      <c r="Z1018" s="58" t="str">
        <f t="array" ref="Z1018">IFERROR(INDEX(#REF!,MATCH($Q1018,#REF!,0)),"")</f>
        <v/>
      </c>
      <c r="AA1018" s="58" t="e">
        <f t="shared" si="15"/>
        <v>#VALUE!</v>
      </c>
      <c r="AB1018" s="56"/>
      <c r="AC1018" s="56"/>
    </row>
    <row r="1019" spans="1:29" ht="15.75" customHeight="1">
      <c r="A1019" s="35"/>
      <c r="B1019" s="35" t="s">
        <v>2693</v>
      </c>
      <c r="C1019" s="36"/>
      <c r="D1019" s="37"/>
      <c r="E1019" s="37"/>
      <c r="F1019" s="38">
        <v>500000</v>
      </c>
      <c r="G1019" s="39"/>
      <c r="H1019" s="40"/>
      <c r="I1019" s="41"/>
      <c r="J1019" s="41"/>
      <c r="K1019" s="41"/>
      <c r="L1019" s="41"/>
      <c r="M1019" s="42"/>
      <c r="N1019" s="44" t="s">
        <v>884</v>
      </c>
      <c r="O1019" s="44"/>
      <c r="P1019" s="44"/>
      <c r="Q1019" s="44"/>
      <c r="R1019" s="45"/>
      <c r="S1019" s="45" t="s">
        <v>2471</v>
      </c>
      <c r="T1019" s="44"/>
      <c r="U1019" s="44"/>
      <c r="V1019" s="45" t="str">
        <f t="array" ref="V1019">IFERROR(INDEX(#REF!,MATCH($Q1019,#REF!,0)),"")</f>
        <v/>
      </c>
      <c r="W1019" s="45" t="str">
        <f t="array" ref="W1019">IFERROR(INDEX(#REF!,MATCH($Q1019,#REF!,0)),"")</f>
        <v/>
      </c>
      <c r="X1019" s="46" t="str">
        <f t="array" ref="X1019">IFERROR(INDEX(#REF!,MATCH($Q1019,#REF!,0)),"")</f>
        <v/>
      </c>
      <c r="Y1019" s="46" t="str">
        <f t="array" ref="Y1019">IFERROR(INDEX(#REF!,MATCH($Q1019,#REF!,0)),"")</f>
        <v/>
      </c>
      <c r="Z1019" s="46" t="str">
        <f t="array" ref="Z1019">IFERROR(INDEX(#REF!,MATCH($Q1019,#REF!,0)),"")</f>
        <v/>
      </c>
      <c r="AA1019" s="46" t="e">
        <f t="shared" si="15"/>
        <v>#VALUE!</v>
      </c>
      <c r="AB1019" s="44"/>
      <c r="AC1019" s="44"/>
    </row>
    <row r="1020" spans="1:29" ht="15.75" hidden="1" customHeight="1">
      <c r="A1020" s="47" t="s">
        <v>1710</v>
      </c>
      <c r="B1020" s="47" t="s">
        <v>317</v>
      </c>
      <c r="C1020" s="60" t="s">
        <v>1278</v>
      </c>
      <c r="D1020" s="49" t="s">
        <v>53</v>
      </c>
      <c r="E1020" s="49">
        <v>20</v>
      </c>
      <c r="F1020" s="50">
        <v>600</v>
      </c>
      <c r="G1020" s="51" t="s">
        <v>54</v>
      </c>
      <c r="H1020" s="52">
        <v>46174</v>
      </c>
      <c r="I1020" s="53" t="s">
        <v>55</v>
      </c>
      <c r="J1020" s="53" t="s">
        <v>56</v>
      </c>
      <c r="K1020" s="53" t="s">
        <v>164</v>
      </c>
      <c r="L1020" s="53" t="s">
        <v>58</v>
      </c>
      <c r="M1020" s="54" t="s">
        <v>109</v>
      </c>
      <c r="N1020" s="56" t="s">
        <v>951</v>
      </c>
      <c r="O1020" s="56" t="s">
        <v>60</v>
      </c>
      <c r="P1020" s="56"/>
      <c r="Q1020" s="56"/>
      <c r="R1020" s="57" t="s">
        <v>228</v>
      </c>
      <c r="S1020" s="57" t="s">
        <v>229</v>
      </c>
      <c r="T1020" s="56"/>
      <c r="U1020" s="56"/>
      <c r="V1020" s="57" t="str">
        <f t="array" ref="V1020">IFERROR(INDEX(#REF!,MATCH($Q1020,#REF!,0)),"")</f>
        <v/>
      </c>
      <c r="W1020" s="57" t="str">
        <f t="array" ref="W1020">IFERROR(INDEX(#REF!,MATCH($Q1020,#REF!,0)),"")</f>
        <v/>
      </c>
      <c r="X1020" s="58" t="str">
        <f t="array" ref="X1020">IFERROR(INDEX(#REF!,MATCH($Q1020,#REF!,0)),"")</f>
        <v/>
      </c>
      <c r="Y1020" s="58" t="str">
        <f t="array" ref="Y1020">IFERROR(INDEX(#REF!,MATCH($Q1020,#REF!,0)),"")</f>
        <v/>
      </c>
      <c r="Z1020" s="58" t="str">
        <f t="array" ref="Z1020">IFERROR(INDEX(#REF!,MATCH($Q1020,#REF!,0)),"")</f>
        <v/>
      </c>
      <c r="AA1020" s="58" t="e">
        <f t="shared" si="15"/>
        <v>#VALUE!</v>
      </c>
      <c r="AB1020" s="56"/>
      <c r="AC1020" s="56"/>
    </row>
    <row r="1021" spans="1:29" ht="15.75" hidden="1" customHeight="1">
      <c r="A1021" s="35"/>
      <c r="B1021" s="35" t="s">
        <v>2693</v>
      </c>
      <c r="C1021" s="36"/>
      <c r="D1021" s="37"/>
      <c r="E1021" s="37"/>
      <c r="F1021" s="38">
        <v>50000</v>
      </c>
      <c r="G1021" s="39"/>
      <c r="H1021" s="40"/>
      <c r="I1021" s="41"/>
      <c r="J1021" s="41"/>
      <c r="K1021" s="41"/>
      <c r="L1021" s="41"/>
      <c r="M1021" s="42"/>
      <c r="N1021" s="44" t="s">
        <v>21</v>
      </c>
      <c r="O1021" s="44" t="s">
        <v>60</v>
      </c>
      <c r="P1021" s="44"/>
      <c r="Q1021" s="44"/>
      <c r="R1021" s="45"/>
      <c r="S1021" s="45" t="s">
        <v>2850</v>
      </c>
      <c r="T1021" s="44"/>
      <c r="U1021" s="44"/>
      <c r="V1021" s="45" t="str">
        <f t="array" ref="V1021">IFERROR(INDEX(#REF!,MATCH($Q1021,#REF!,0)),"")</f>
        <v/>
      </c>
      <c r="W1021" s="45" t="str">
        <f t="array" ref="W1021">IFERROR(INDEX(#REF!,MATCH($Q1021,#REF!,0)),"")</f>
        <v/>
      </c>
      <c r="X1021" s="46" t="str">
        <f t="array" ref="X1021">IFERROR(INDEX(#REF!,MATCH($Q1021,#REF!,0)),"")</f>
        <v/>
      </c>
      <c r="Y1021" s="46" t="str">
        <f t="array" ref="Y1021">IFERROR(INDEX(#REF!,MATCH($Q1021,#REF!,0)),"")</f>
        <v/>
      </c>
      <c r="Z1021" s="46" t="str">
        <f t="array" ref="Z1021">IFERROR(INDEX(#REF!,MATCH($Q1021,#REF!,0)),"")</f>
        <v/>
      </c>
      <c r="AA1021" s="46" t="e">
        <f t="shared" si="15"/>
        <v>#VALUE!</v>
      </c>
      <c r="AB1021" s="44"/>
      <c r="AC1021" s="44"/>
    </row>
    <row r="1022" spans="1:29" ht="15.75" hidden="1" customHeight="1">
      <c r="A1022" s="184"/>
      <c r="B1022" s="184" t="s">
        <v>247</v>
      </c>
      <c r="C1022" s="185" t="s">
        <v>2209</v>
      </c>
      <c r="D1022" s="186" t="s">
        <v>53</v>
      </c>
      <c r="E1022" s="186">
        <v>4</v>
      </c>
      <c r="F1022" s="187">
        <v>600</v>
      </c>
      <c r="G1022" s="188" t="s">
        <v>54</v>
      </c>
      <c r="H1022" s="189">
        <v>46174</v>
      </c>
      <c r="I1022" s="190" t="s">
        <v>55</v>
      </c>
      <c r="J1022" s="190" t="s">
        <v>56</v>
      </c>
      <c r="K1022" s="190" t="s">
        <v>164</v>
      </c>
      <c r="L1022" s="190" t="s">
        <v>91</v>
      </c>
      <c r="M1022" s="191" t="s">
        <v>2451</v>
      </c>
      <c r="N1022" s="192" t="s">
        <v>951</v>
      </c>
      <c r="O1022" s="56" t="s">
        <v>60</v>
      </c>
      <c r="P1022" s="56"/>
      <c r="Q1022" s="56"/>
      <c r="R1022" s="57" t="str">
        <f t="array" ref="R1022">IFERROR(INDEX('BANCO DE DADOS'!$C$3:$C1631,MATCH(C1022,'BANCO DE DADOS'!$B$3:$B1631,0),0),"")</f>
        <v>CEIB - RECARGA DE EXTINTOR</v>
      </c>
      <c r="S1022" s="57" t="str">
        <f t="array" ref="S1022">IFERROR(INDEX('BANCO DE DADOS'!$D$3:$D1631,MATCH(C1022,'BANCO DE DADOS'!$B$3:$B1631,0),0),"")</f>
        <v>SERVIÇOS DE MANUTENÇÃO - SISTEMAS DE PROTEÇÃO CONTRA INCÊNDIO</v>
      </c>
      <c r="T1022" s="56"/>
      <c r="U1022" s="56"/>
      <c r="V1022" s="57" t="str">
        <f t="array" ref="V1022">IFERROR(INDEX(#REF!,MATCH($Q1022,#REF!,0)),"")</f>
        <v/>
      </c>
      <c r="W1022" s="57" t="str">
        <f t="array" ref="W1022">IFERROR(INDEX(#REF!,MATCH($Q1022,#REF!,0)),"")</f>
        <v/>
      </c>
      <c r="X1022" s="58" t="str">
        <f t="array" ref="X1022">IFERROR(INDEX(#REF!,MATCH($Q1022,#REF!,0)),"")</f>
        <v/>
      </c>
      <c r="Y1022" s="58" t="str">
        <f t="array" ref="Y1022">IFERROR(INDEX(#REF!,MATCH($Q1022,#REF!,0)),"")</f>
        <v/>
      </c>
      <c r="Z1022" s="58" t="str">
        <f t="array" ref="Z1022">IFERROR(INDEX(#REF!,MATCH($Q1022,#REF!,0)),"")</f>
        <v/>
      </c>
      <c r="AA1022" s="58" t="e">
        <f t="shared" si="15"/>
        <v>#VALUE!</v>
      </c>
      <c r="AB1022" s="56"/>
      <c r="AC1022" s="56"/>
    </row>
    <row r="1023" spans="1:29" ht="15.75" hidden="1" customHeight="1">
      <c r="A1023" s="35"/>
      <c r="B1023" s="35" t="s">
        <v>2693</v>
      </c>
      <c r="C1023" s="36"/>
      <c r="D1023" s="37"/>
      <c r="E1023" s="37"/>
      <c r="F1023" s="38">
        <v>15000</v>
      </c>
      <c r="G1023" s="39"/>
      <c r="H1023" s="40"/>
      <c r="I1023" s="41"/>
      <c r="J1023" s="41"/>
      <c r="K1023" s="41"/>
      <c r="L1023" s="41"/>
      <c r="M1023" s="42"/>
      <c r="N1023" s="44" t="s">
        <v>21</v>
      </c>
      <c r="O1023" s="44" t="s">
        <v>60</v>
      </c>
      <c r="P1023" s="44"/>
      <c r="Q1023" s="44"/>
      <c r="R1023" s="45"/>
      <c r="S1023" s="45" t="s">
        <v>256</v>
      </c>
      <c r="T1023" s="44"/>
      <c r="U1023" s="44"/>
      <c r="V1023" s="45" t="str">
        <f t="array" ref="V1023">IFERROR(INDEX(#REF!,MATCH($Q1023,#REF!,0)),"")</f>
        <v/>
      </c>
      <c r="W1023" s="45" t="str">
        <f t="array" ref="W1023">IFERROR(INDEX(#REF!,MATCH($Q1023,#REF!,0)),"")</f>
        <v/>
      </c>
      <c r="X1023" s="46" t="str">
        <f t="array" ref="X1023">IFERROR(INDEX(#REF!,MATCH($Q1023,#REF!,0)),"")</f>
        <v/>
      </c>
      <c r="Y1023" s="46" t="str">
        <f t="array" ref="Y1023">IFERROR(INDEX(#REF!,MATCH($Q1023,#REF!,0)),"")</f>
        <v/>
      </c>
      <c r="Z1023" s="46" t="str">
        <f t="array" ref="Z1023">IFERROR(INDEX(#REF!,MATCH($Q1023,#REF!,0)),"")</f>
        <v/>
      </c>
      <c r="AA1023" s="46" t="e">
        <f t="shared" si="15"/>
        <v>#VALUE!</v>
      </c>
      <c r="AB1023" s="44"/>
      <c r="AC1023" s="44"/>
    </row>
    <row r="1024" spans="1:29" ht="15.75" hidden="1" customHeight="1">
      <c r="A1024" s="47" t="s">
        <v>1831</v>
      </c>
      <c r="B1024" s="47" t="s">
        <v>888</v>
      </c>
      <c r="C1024" s="60" t="s">
        <v>2662</v>
      </c>
      <c r="D1024" s="49" t="s">
        <v>53</v>
      </c>
      <c r="E1024" s="49">
        <v>5</v>
      </c>
      <c r="F1024" s="50">
        <v>555</v>
      </c>
      <c r="G1024" s="51" t="s">
        <v>54</v>
      </c>
      <c r="H1024" s="52">
        <v>46174</v>
      </c>
      <c r="I1024" s="53" t="s">
        <v>55</v>
      </c>
      <c r="J1024" s="53" t="s">
        <v>56</v>
      </c>
      <c r="K1024" s="53" t="s">
        <v>164</v>
      </c>
      <c r="L1024" s="53" t="s">
        <v>91</v>
      </c>
      <c r="M1024" s="54" t="s">
        <v>73</v>
      </c>
      <c r="N1024" s="56" t="s">
        <v>951</v>
      </c>
      <c r="O1024" s="56" t="s">
        <v>2452</v>
      </c>
      <c r="P1024" s="56"/>
      <c r="Q1024" s="56"/>
      <c r="R1024" s="57"/>
      <c r="S1024" s="57" t="s">
        <v>260</v>
      </c>
      <c r="T1024" s="56"/>
      <c r="U1024" s="56"/>
      <c r="V1024" s="57" t="str">
        <f t="array" ref="V1024">IFERROR(INDEX(#REF!,MATCH($Q1024,#REF!,0)),"")</f>
        <v/>
      </c>
      <c r="W1024" s="57" t="str">
        <f t="array" ref="W1024">IFERROR(INDEX(#REF!,MATCH($Q1024,#REF!,0)),"")</f>
        <v/>
      </c>
      <c r="X1024" s="58" t="str">
        <f t="array" ref="X1024">IFERROR(INDEX(#REF!,MATCH($Q1024,#REF!,0)),"")</f>
        <v/>
      </c>
      <c r="Y1024" s="58" t="str">
        <f t="array" ref="Y1024">IFERROR(INDEX(#REF!,MATCH($Q1024,#REF!,0)),"")</f>
        <v/>
      </c>
      <c r="Z1024" s="58" t="str">
        <f t="array" ref="Z1024">IFERROR(INDEX(#REF!,MATCH($Q1024,#REF!,0)),"")</f>
        <v/>
      </c>
      <c r="AA1024" s="58" t="e">
        <f t="shared" si="15"/>
        <v>#VALUE!</v>
      </c>
      <c r="AB1024" s="56"/>
      <c r="AC1024" s="56"/>
    </row>
    <row r="1025" spans="1:29" ht="15.75" hidden="1" customHeight="1">
      <c r="A1025" s="35"/>
      <c r="B1025" s="35" t="s">
        <v>848</v>
      </c>
      <c r="C1025" s="36" t="s">
        <v>1339</v>
      </c>
      <c r="D1025" s="37" t="s">
        <v>53</v>
      </c>
      <c r="E1025" s="37">
        <v>20</v>
      </c>
      <c r="F1025" s="38">
        <v>600</v>
      </c>
      <c r="G1025" s="39" t="s">
        <v>54</v>
      </c>
      <c r="H1025" s="40">
        <v>46174</v>
      </c>
      <c r="I1025" s="41" t="s">
        <v>55</v>
      </c>
      <c r="J1025" s="41" t="s">
        <v>56</v>
      </c>
      <c r="K1025" s="41" t="s">
        <v>164</v>
      </c>
      <c r="L1025" s="41" t="s">
        <v>91</v>
      </c>
      <c r="M1025" s="42" t="s">
        <v>73</v>
      </c>
      <c r="N1025" s="44" t="s">
        <v>884</v>
      </c>
      <c r="O1025" s="44" t="s">
        <v>60</v>
      </c>
      <c r="P1025" s="44"/>
      <c r="Q1025" s="44"/>
      <c r="R1025" s="45" t="s">
        <v>304</v>
      </c>
      <c r="S1025" s="45" t="s">
        <v>305</v>
      </c>
      <c r="T1025" s="44"/>
      <c r="U1025" s="44"/>
      <c r="V1025" s="45" t="str">
        <f t="array" ref="V1025">IFERROR(INDEX(#REF!,MATCH($Q1025,#REF!,0)),"")</f>
        <v/>
      </c>
      <c r="W1025" s="45" t="str">
        <f t="array" ref="W1025">IFERROR(INDEX(#REF!,MATCH($Q1025,#REF!,0)),"")</f>
        <v/>
      </c>
      <c r="X1025" s="46" t="str">
        <f t="array" ref="X1025">IFERROR(INDEX(#REF!,MATCH($Q1025,#REF!,0)),"")</f>
        <v/>
      </c>
      <c r="Y1025" s="46" t="str">
        <f t="array" ref="Y1025">IFERROR(INDEX(#REF!,MATCH($Q1025,#REF!,0)),"")</f>
        <v/>
      </c>
      <c r="Z1025" s="46" t="str">
        <f t="array" ref="Z1025">IFERROR(INDEX(#REF!,MATCH($Q1025,#REF!,0)),"")</f>
        <v/>
      </c>
      <c r="AA1025" s="46" t="e">
        <f t="shared" si="15"/>
        <v>#VALUE!</v>
      </c>
      <c r="AB1025" s="44"/>
      <c r="AC1025" s="44"/>
    </row>
    <row r="1026" spans="1:29" ht="15.75" hidden="1" customHeight="1">
      <c r="A1026" s="47"/>
      <c r="B1026" s="47" t="s">
        <v>51</v>
      </c>
      <c r="C1026" s="60" t="s">
        <v>1341</v>
      </c>
      <c r="D1026" s="49" t="s">
        <v>53</v>
      </c>
      <c r="E1026" s="49">
        <v>10</v>
      </c>
      <c r="F1026" s="50">
        <v>600</v>
      </c>
      <c r="G1026" s="51" t="s">
        <v>54</v>
      </c>
      <c r="H1026" s="52">
        <v>46174</v>
      </c>
      <c r="I1026" s="53" t="s">
        <v>55</v>
      </c>
      <c r="J1026" s="53" t="s">
        <v>56</v>
      </c>
      <c r="K1026" s="53" t="s">
        <v>164</v>
      </c>
      <c r="L1026" s="53" t="s">
        <v>91</v>
      </c>
      <c r="M1026" s="54" t="s">
        <v>2486</v>
      </c>
      <c r="N1026" s="56" t="s">
        <v>884</v>
      </c>
      <c r="O1026" s="56" t="s">
        <v>60</v>
      </c>
      <c r="P1026" s="56"/>
      <c r="Q1026" s="56"/>
      <c r="R1026" s="57"/>
      <c r="S1026" s="57" t="s">
        <v>410</v>
      </c>
      <c r="T1026" s="56"/>
      <c r="U1026" s="56"/>
      <c r="V1026" s="57" t="str">
        <f t="array" ref="V1026">IFERROR(INDEX(#REF!,MATCH($Q1026,#REF!,0)),"")</f>
        <v/>
      </c>
      <c r="W1026" s="57" t="str">
        <f t="array" ref="W1026">IFERROR(INDEX(#REF!,MATCH($Q1026,#REF!,0)),"")</f>
        <v/>
      </c>
      <c r="X1026" s="58" t="str">
        <f t="array" ref="X1026">IFERROR(INDEX(#REF!,MATCH($Q1026,#REF!,0)),"")</f>
        <v/>
      </c>
      <c r="Y1026" s="58" t="str">
        <f t="array" ref="Y1026">IFERROR(INDEX(#REF!,MATCH($Q1026,#REF!,0)),"")</f>
        <v/>
      </c>
      <c r="Z1026" s="58" t="str">
        <f t="array" ref="Z1026">IFERROR(INDEX(#REF!,MATCH($Q1026,#REF!,0)),"")</f>
        <v/>
      </c>
      <c r="AA1026" s="58" t="e">
        <f t="shared" si="15"/>
        <v>#VALUE!</v>
      </c>
      <c r="AB1026" s="56"/>
      <c r="AC1026" s="56"/>
    </row>
    <row r="1027" spans="1:29" ht="15.75" hidden="1" customHeight="1">
      <c r="A1027" s="35" t="s">
        <v>1931</v>
      </c>
      <c r="B1027" s="35" t="s">
        <v>317</v>
      </c>
      <c r="C1027" s="36" t="s">
        <v>1549</v>
      </c>
      <c r="D1027" s="37" t="s">
        <v>53</v>
      </c>
      <c r="E1027" s="37">
        <v>1</v>
      </c>
      <c r="F1027" s="38">
        <v>600</v>
      </c>
      <c r="G1027" s="39" t="s">
        <v>54</v>
      </c>
      <c r="H1027" s="40">
        <v>46174</v>
      </c>
      <c r="I1027" s="41" t="s">
        <v>101</v>
      </c>
      <c r="J1027" s="41" t="s">
        <v>56</v>
      </c>
      <c r="K1027" s="41" t="s">
        <v>858</v>
      </c>
      <c r="L1027" s="41" t="s">
        <v>91</v>
      </c>
      <c r="M1027" s="42" t="s">
        <v>148</v>
      </c>
      <c r="N1027" s="44" t="s">
        <v>951</v>
      </c>
      <c r="O1027" s="183" t="s">
        <v>60</v>
      </c>
      <c r="P1027" s="44"/>
      <c r="Q1027" s="44"/>
      <c r="R1027" s="45" t="s">
        <v>780</v>
      </c>
      <c r="S1027" s="45" t="s">
        <v>781</v>
      </c>
      <c r="T1027" s="44"/>
      <c r="U1027" s="44"/>
      <c r="V1027" s="45" t="str">
        <f t="array" ref="V1027">IFERROR(INDEX(#REF!,MATCH($Q1027,#REF!,0)),"")</f>
        <v/>
      </c>
      <c r="W1027" s="45" t="str">
        <f t="array" ref="W1027">IFERROR(INDEX(#REF!,MATCH($Q1027,#REF!,0)),"")</f>
        <v/>
      </c>
      <c r="X1027" s="46" t="str">
        <f t="array" ref="X1027">IFERROR(INDEX(#REF!,MATCH($Q1027,#REF!,0)),"")</f>
        <v/>
      </c>
      <c r="Y1027" s="46" t="str">
        <f t="array" ref="Y1027">IFERROR(INDEX(#REF!,MATCH($Q1027,#REF!,0)),"")</f>
        <v/>
      </c>
      <c r="Z1027" s="46" t="str">
        <f t="array" ref="Z1027">IFERROR(INDEX(#REF!,MATCH($Q1027,#REF!,0)),"")</f>
        <v/>
      </c>
      <c r="AA1027" s="46" t="e">
        <f t="shared" si="15"/>
        <v>#VALUE!</v>
      </c>
      <c r="AB1027" s="44"/>
      <c r="AC1027" s="44"/>
    </row>
    <row r="1028" spans="1:29" ht="15.75" hidden="1" customHeight="1">
      <c r="A1028" s="47" t="s">
        <v>591</v>
      </c>
      <c r="B1028" s="47" t="s">
        <v>1049</v>
      </c>
      <c r="C1028" s="60" t="s">
        <v>2108</v>
      </c>
      <c r="D1028" s="49" t="s">
        <v>53</v>
      </c>
      <c r="E1028" s="49">
        <v>30</v>
      </c>
      <c r="F1028" s="50">
        <v>599.70000000000005</v>
      </c>
      <c r="G1028" s="51" t="s">
        <v>54</v>
      </c>
      <c r="H1028" s="52">
        <v>46174</v>
      </c>
      <c r="I1028" s="53" t="s">
        <v>55</v>
      </c>
      <c r="J1028" s="53" t="s">
        <v>56</v>
      </c>
      <c r="K1028" s="53" t="s">
        <v>164</v>
      </c>
      <c r="L1028" s="53" t="s">
        <v>58</v>
      </c>
      <c r="M1028" s="54" t="s">
        <v>2486</v>
      </c>
      <c r="N1028" s="56" t="s">
        <v>951</v>
      </c>
      <c r="O1028" s="56" t="s">
        <v>60</v>
      </c>
      <c r="P1028" s="56"/>
      <c r="Q1028" s="56"/>
      <c r="R1028" s="57" t="s">
        <v>1400</v>
      </c>
      <c r="S1028" s="57" t="s">
        <v>1401</v>
      </c>
      <c r="T1028" s="56"/>
      <c r="U1028" s="56"/>
      <c r="V1028" s="57" t="str">
        <f t="array" ref="V1028">IFERROR(INDEX(#REF!,MATCH($Q1028,#REF!,0)),"")</f>
        <v/>
      </c>
      <c r="W1028" s="57" t="str">
        <f t="array" ref="W1028">IFERROR(INDEX(#REF!,MATCH($Q1028,#REF!,0)),"")</f>
        <v/>
      </c>
      <c r="X1028" s="58" t="str">
        <f t="array" ref="X1028">IFERROR(INDEX(#REF!,MATCH($Q1028,#REF!,0)),"")</f>
        <v/>
      </c>
      <c r="Y1028" s="58" t="str">
        <f t="array" ref="Y1028">IFERROR(INDEX(#REF!,MATCH($Q1028,#REF!,0)),"")</f>
        <v/>
      </c>
      <c r="Z1028" s="58" t="str">
        <f t="array" ref="Z1028">IFERROR(INDEX(#REF!,MATCH($Q1028,#REF!,0)),"")</f>
        <v/>
      </c>
      <c r="AA1028" s="58" t="e">
        <f t="shared" si="15"/>
        <v>#VALUE!</v>
      </c>
      <c r="AB1028" s="56"/>
      <c r="AC1028" s="56"/>
    </row>
    <row r="1029" spans="1:29" ht="15.75" hidden="1" customHeight="1">
      <c r="A1029" s="35" t="s">
        <v>160</v>
      </c>
      <c r="B1029" s="35" t="s">
        <v>283</v>
      </c>
      <c r="C1029" s="36" t="s">
        <v>494</v>
      </c>
      <c r="D1029" s="37" t="s">
        <v>53</v>
      </c>
      <c r="E1029" s="37">
        <v>2</v>
      </c>
      <c r="F1029" s="38">
        <v>580</v>
      </c>
      <c r="G1029" s="39" t="s">
        <v>54</v>
      </c>
      <c r="H1029" s="40">
        <v>46174</v>
      </c>
      <c r="I1029" s="41" t="s">
        <v>55</v>
      </c>
      <c r="J1029" s="41" t="s">
        <v>56</v>
      </c>
      <c r="K1029" s="41" t="s">
        <v>164</v>
      </c>
      <c r="L1029" s="41" t="s">
        <v>58</v>
      </c>
      <c r="M1029" s="42" t="s">
        <v>148</v>
      </c>
      <c r="N1029" s="44" t="s">
        <v>21</v>
      </c>
      <c r="O1029" s="44" t="s">
        <v>60</v>
      </c>
      <c r="P1029" s="44"/>
      <c r="Q1029" s="44"/>
      <c r="R1029" s="45"/>
      <c r="S1029" s="45" t="s">
        <v>488</v>
      </c>
      <c r="T1029" s="199"/>
      <c r="U1029" s="44"/>
      <c r="V1029" s="45" t="str">
        <f t="array" ref="V1029">IFERROR(INDEX(#REF!,MATCH($Q1029,#REF!,0)),"")</f>
        <v/>
      </c>
      <c r="W1029" s="45" t="str">
        <f t="array" ref="W1029">IFERROR(INDEX(#REF!,MATCH($Q1029,#REF!,0)),"")</f>
        <v/>
      </c>
      <c r="X1029" s="46" t="str">
        <f t="array" ref="X1029">IFERROR(INDEX(#REF!,MATCH($Q1029,#REF!,0)),"")</f>
        <v/>
      </c>
      <c r="Y1029" s="46" t="str">
        <f t="array" ref="Y1029">IFERROR(INDEX(#REF!,MATCH($Q1029,#REF!,0)),"")</f>
        <v/>
      </c>
      <c r="Z1029" s="46" t="str">
        <f t="array" ref="Z1029">IFERROR(INDEX(#REF!,MATCH($Q1029,#REF!,0)),"")</f>
        <v/>
      </c>
      <c r="AA1029" s="46" t="e">
        <f t="shared" si="15"/>
        <v>#VALUE!</v>
      </c>
      <c r="AB1029" s="44"/>
      <c r="AC1029" s="44"/>
    </row>
    <row r="1030" spans="1:29" ht="15.75" hidden="1" customHeight="1">
      <c r="A1030" s="47" t="s">
        <v>554</v>
      </c>
      <c r="B1030" s="47" t="s">
        <v>1049</v>
      </c>
      <c r="C1030" s="60" t="s">
        <v>2110</v>
      </c>
      <c r="D1030" s="49" t="s">
        <v>53</v>
      </c>
      <c r="E1030" s="49">
        <v>30</v>
      </c>
      <c r="F1030" s="50">
        <v>570.6</v>
      </c>
      <c r="G1030" s="51" t="s">
        <v>54</v>
      </c>
      <c r="H1030" s="52">
        <v>46174</v>
      </c>
      <c r="I1030" s="53" t="s">
        <v>55</v>
      </c>
      <c r="J1030" s="53" t="s">
        <v>56</v>
      </c>
      <c r="K1030" s="53" t="s">
        <v>164</v>
      </c>
      <c r="L1030" s="53" t="s">
        <v>58</v>
      </c>
      <c r="M1030" s="54" t="s">
        <v>2534</v>
      </c>
      <c r="N1030" s="56" t="s">
        <v>951</v>
      </c>
      <c r="O1030" s="56" t="s">
        <v>60</v>
      </c>
      <c r="P1030" s="56"/>
      <c r="Q1030" s="56"/>
      <c r="R1030" s="57" t="s">
        <v>1400</v>
      </c>
      <c r="S1030" s="57" t="s">
        <v>1796</v>
      </c>
      <c r="T1030" s="56"/>
      <c r="U1030" s="56"/>
      <c r="V1030" s="57" t="str">
        <f t="array" ref="V1030">IFERROR(INDEX(#REF!,MATCH($Q1030,#REF!,0)),"")</f>
        <v/>
      </c>
      <c r="W1030" s="57" t="str">
        <f t="array" ref="W1030">IFERROR(INDEX(#REF!,MATCH($Q1030,#REF!,0)),"")</f>
        <v/>
      </c>
      <c r="X1030" s="58" t="str">
        <f t="array" ref="X1030">IFERROR(INDEX(#REF!,MATCH($Q1030,#REF!,0)),"")</f>
        <v/>
      </c>
      <c r="Y1030" s="58" t="str">
        <f t="array" ref="Y1030">IFERROR(INDEX(#REF!,MATCH($Q1030,#REF!,0)),"")</f>
        <v/>
      </c>
      <c r="Z1030" s="58" t="str">
        <f t="array" ref="Z1030">IFERROR(INDEX(#REF!,MATCH($Q1030,#REF!,0)),"")</f>
        <v/>
      </c>
      <c r="AA1030" s="58" t="e">
        <f t="shared" si="15"/>
        <v>#VALUE!</v>
      </c>
      <c r="AB1030" s="56"/>
      <c r="AC1030" s="56"/>
    </row>
    <row r="1031" spans="1:29" ht="15.75" hidden="1" customHeight="1">
      <c r="A1031" s="35" t="s">
        <v>126</v>
      </c>
      <c r="B1031" s="35" t="s">
        <v>283</v>
      </c>
      <c r="C1031" s="36" t="s">
        <v>498</v>
      </c>
      <c r="D1031" s="37" t="s">
        <v>53</v>
      </c>
      <c r="E1031" s="37">
        <v>1</v>
      </c>
      <c r="F1031" s="38">
        <v>570</v>
      </c>
      <c r="G1031" s="39" t="s">
        <v>54</v>
      </c>
      <c r="H1031" s="40">
        <v>46174</v>
      </c>
      <c r="I1031" s="41" t="s">
        <v>55</v>
      </c>
      <c r="J1031" s="41" t="s">
        <v>56</v>
      </c>
      <c r="K1031" s="41" t="s">
        <v>164</v>
      </c>
      <c r="L1031" s="41" t="s">
        <v>58</v>
      </c>
      <c r="M1031" s="42" t="s">
        <v>2534</v>
      </c>
      <c r="N1031" s="44" t="s">
        <v>21</v>
      </c>
      <c r="O1031" s="44" t="s">
        <v>60</v>
      </c>
      <c r="P1031" s="44"/>
      <c r="Q1031" s="44"/>
      <c r="R1031" s="45"/>
      <c r="S1031" s="45" t="s">
        <v>499</v>
      </c>
      <c r="T1031" s="44"/>
      <c r="U1031" s="44"/>
      <c r="V1031" s="45" t="str">
        <f t="array" ref="V1031">IFERROR(INDEX(#REF!,MATCH($Q1031,#REF!,0)),"")</f>
        <v/>
      </c>
      <c r="W1031" s="45" t="str">
        <f t="array" ref="W1031">IFERROR(INDEX(#REF!,MATCH($Q1031,#REF!,0)),"")</f>
        <v/>
      </c>
      <c r="X1031" s="46" t="str">
        <f t="array" ref="X1031">IFERROR(INDEX(#REF!,MATCH($Q1031,#REF!,0)),"")</f>
        <v/>
      </c>
      <c r="Y1031" s="46" t="str">
        <f t="array" ref="Y1031">IFERROR(INDEX(#REF!,MATCH($Q1031,#REF!,0)),"")</f>
        <v/>
      </c>
      <c r="Z1031" s="46" t="str">
        <f t="array" ref="Z1031">IFERROR(INDEX(#REF!,MATCH($Q1031,#REF!,0)),"")</f>
        <v/>
      </c>
      <c r="AA1031" s="46" t="e">
        <f t="shared" si="15"/>
        <v>#VALUE!</v>
      </c>
      <c r="AB1031" s="44"/>
      <c r="AC1031" s="44"/>
    </row>
    <row r="1032" spans="1:29" ht="15.75" hidden="1" customHeight="1">
      <c r="A1032" s="47" t="s">
        <v>129</v>
      </c>
      <c r="B1032" s="47" t="s">
        <v>242</v>
      </c>
      <c r="C1032" s="60" t="s">
        <v>498</v>
      </c>
      <c r="D1032" s="49" t="s">
        <v>53</v>
      </c>
      <c r="E1032" s="49">
        <v>1</v>
      </c>
      <c r="F1032" s="50">
        <v>570</v>
      </c>
      <c r="G1032" s="51" t="s">
        <v>54</v>
      </c>
      <c r="H1032" s="52">
        <v>46174</v>
      </c>
      <c r="I1032" s="53" t="s">
        <v>55</v>
      </c>
      <c r="J1032" s="53" t="s">
        <v>56</v>
      </c>
      <c r="K1032" s="53" t="s">
        <v>164</v>
      </c>
      <c r="L1032" s="53" t="s">
        <v>58</v>
      </c>
      <c r="M1032" s="54" t="s">
        <v>2534</v>
      </c>
      <c r="N1032" s="56" t="s">
        <v>21</v>
      </c>
      <c r="O1032" s="56" t="s">
        <v>60</v>
      </c>
      <c r="P1032" s="56"/>
      <c r="Q1032" s="56"/>
      <c r="R1032" s="57"/>
      <c r="S1032" s="57" t="s">
        <v>499</v>
      </c>
      <c r="T1032" s="56"/>
      <c r="U1032" s="56"/>
      <c r="V1032" s="57" t="str">
        <f t="array" ref="V1032">IFERROR(INDEX(#REF!,MATCH($Q1032,#REF!,0)),"")</f>
        <v/>
      </c>
      <c r="W1032" s="57" t="str">
        <f t="array" ref="W1032">IFERROR(INDEX(#REF!,MATCH($Q1032,#REF!,0)),"")</f>
        <v/>
      </c>
      <c r="X1032" s="58" t="str">
        <f t="array" ref="X1032">IFERROR(INDEX(#REF!,MATCH($Q1032,#REF!,0)),"")</f>
        <v/>
      </c>
      <c r="Y1032" s="58" t="str">
        <f t="array" ref="Y1032">IFERROR(INDEX(#REF!,MATCH($Q1032,#REF!,0)),"")</f>
        <v/>
      </c>
      <c r="Z1032" s="58" t="str">
        <f t="array" ref="Z1032">IFERROR(INDEX(#REF!,MATCH($Q1032,#REF!,0)),"")</f>
        <v/>
      </c>
      <c r="AA1032" s="58" t="e">
        <f t="shared" si="15"/>
        <v>#VALUE!</v>
      </c>
      <c r="AB1032" s="56"/>
      <c r="AC1032" s="56"/>
    </row>
    <row r="1033" spans="1:29" ht="15.75" hidden="1" customHeight="1">
      <c r="A1033" s="35" t="s">
        <v>439</v>
      </c>
      <c r="B1033" s="35" t="s">
        <v>1049</v>
      </c>
      <c r="C1033" s="36" t="s">
        <v>2112</v>
      </c>
      <c r="D1033" s="37" t="s">
        <v>53</v>
      </c>
      <c r="E1033" s="37">
        <v>60</v>
      </c>
      <c r="F1033" s="38">
        <v>570</v>
      </c>
      <c r="G1033" s="39" t="s">
        <v>54</v>
      </c>
      <c r="H1033" s="40">
        <v>46174</v>
      </c>
      <c r="I1033" s="41" t="s">
        <v>55</v>
      </c>
      <c r="J1033" s="41" t="s">
        <v>56</v>
      </c>
      <c r="K1033" s="41" t="s">
        <v>164</v>
      </c>
      <c r="L1033" s="41" t="s">
        <v>58</v>
      </c>
      <c r="M1033" s="42" t="s">
        <v>2498</v>
      </c>
      <c r="N1033" s="44" t="s">
        <v>951</v>
      </c>
      <c r="O1033" s="44" t="s">
        <v>60</v>
      </c>
      <c r="P1033" s="44"/>
      <c r="Q1033" s="44"/>
      <c r="R1033" s="45" t="s">
        <v>729</v>
      </c>
      <c r="S1033" s="45" t="s">
        <v>730</v>
      </c>
      <c r="T1033" s="44"/>
      <c r="U1033" s="44"/>
      <c r="V1033" s="45" t="str">
        <f t="array" ref="V1033">IFERROR(INDEX(#REF!,MATCH($Q1033,#REF!,0)),"")</f>
        <v/>
      </c>
      <c r="W1033" s="45" t="str">
        <f t="array" ref="W1033">IFERROR(INDEX(#REF!,MATCH($Q1033,#REF!,0)),"")</f>
        <v/>
      </c>
      <c r="X1033" s="46" t="str">
        <f t="array" ref="X1033">IFERROR(INDEX(#REF!,MATCH($Q1033,#REF!,0)),"")</f>
        <v/>
      </c>
      <c r="Y1033" s="46" t="str">
        <f t="array" ref="Y1033">IFERROR(INDEX(#REF!,MATCH($Q1033,#REF!,0)),"")</f>
        <v/>
      </c>
      <c r="Z1033" s="46" t="str">
        <f t="array" ref="Z1033">IFERROR(INDEX(#REF!,MATCH($Q1033,#REF!,0)),"")</f>
        <v/>
      </c>
      <c r="AA1033" s="46" t="e">
        <f t="shared" si="15"/>
        <v>#VALUE!</v>
      </c>
      <c r="AB1033" s="44"/>
      <c r="AC1033" s="44"/>
    </row>
    <row r="1034" spans="1:29" ht="15.75" customHeight="1">
      <c r="A1034" s="47"/>
      <c r="B1034" s="47" t="s">
        <v>2693</v>
      </c>
      <c r="C1034" s="60"/>
      <c r="D1034" s="49"/>
      <c r="E1034" s="49"/>
      <c r="F1034" s="50">
        <v>6694</v>
      </c>
      <c r="G1034" s="51"/>
      <c r="H1034" s="52"/>
      <c r="I1034" s="53"/>
      <c r="J1034" s="53"/>
      <c r="K1034" s="53"/>
      <c r="L1034" s="53"/>
      <c r="M1034" s="54"/>
      <c r="N1034" s="56" t="s">
        <v>21</v>
      </c>
      <c r="O1034" s="56" t="s">
        <v>2767</v>
      </c>
      <c r="P1034" s="56"/>
      <c r="Q1034" s="56"/>
      <c r="R1034" s="57"/>
      <c r="S1034" s="57" t="s">
        <v>623</v>
      </c>
      <c r="T1034" s="194"/>
      <c r="U1034" s="56"/>
      <c r="V1034" s="57" t="str">
        <f t="array" ref="V1034">IFERROR(INDEX(#REF!,MATCH($Q1034,#REF!,0)),"")</f>
        <v/>
      </c>
      <c r="W1034" s="57" t="str">
        <f t="array" ref="W1034">IFERROR(INDEX(#REF!,MATCH($Q1034,#REF!,0)),"")</f>
        <v/>
      </c>
      <c r="X1034" s="58" t="str">
        <f t="array" ref="X1034">IFERROR(INDEX(#REF!,MATCH($Q1034,#REF!,0)),"")</f>
        <v/>
      </c>
      <c r="Y1034" s="58" t="str">
        <f t="array" ref="Y1034">IFERROR(INDEX(#REF!,MATCH($Q1034,#REF!,0)),"")</f>
        <v/>
      </c>
      <c r="Z1034" s="58" t="str">
        <f t="array" ref="Z1034">IFERROR(INDEX(#REF!,MATCH($Q1034,#REF!,0)),"")</f>
        <v/>
      </c>
      <c r="AA1034" s="58" t="e">
        <f t="shared" si="15"/>
        <v>#VALUE!</v>
      </c>
      <c r="AB1034" s="56"/>
      <c r="AC1034" s="56"/>
    </row>
    <row r="1035" spans="1:29" ht="15.75" customHeight="1">
      <c r="A1035" s="35"/>
      <c r="B1035" s="35" t="s">
        <v>2693</v>
      </c>
      <c r="C1035" s="36"/>
      <c r="D1035" s="37"/>
      <c r="E1035" s="37"/>
      <c r="F1035" s="38">
        <v>1974</v>
      </c>
      <c r="G1035" s="39"/>
      <c r="H1035" s="40"/>
      <c r="I1035" s="41"/>
      <c r="J1035" s="41"/>
      <c r="K1035" s="41"/>
      <c r="L1035" s="41"/>
      <c r="M1035" s="42"/>
      <c r="N1035" s="44" t="s">
        <v>21</v>
      </c>
      <c r="O1035" s="44" t="s">
        <v>2767</v>
      </c>
      <c r="P1035" s="44"/>
      <c r="Q1035" s="44"/>
      <c r="R1035" s="45"/>
      <c r="S1035" s="45" t="s">
        <v>752</v>
      </c>
      <c r="T1035" s="44"/>
      <c r="U1035" s="44"/>
      <c r="V1035" s="45" t="str">
        <f t="array" ref="V1035">IFERROR(INDEX(#REF!,MATCH($Q1035,#REF!,0)),"")</f>
        <v/>
      </c>
      <c r="W1035" s="45" t="str">
        <f t="array" ref="W1035">IFERROR(INDEX(#REF!,MATCH($Q1035,#REF!,0)),"")</f>
        <v/>
      </c>
      <c r="X1035" s="46" t="str">
        <f t="array" ref="X1035">IFERROR(INDEX(#REF!,MATCH($Q1035,#REF!,0)),"")</f>
        <v/>
      </c>
      <c r="Y1035" s="46" t="str">
        <f t="array" ref="Y1035">IFERROR(INDEX(#REF!,MATCH($Q1035,#REF!,0)),"")</f>
        <v/>
      </c>
      <c r="Z1035" s="46" t="str">
        <f t="array" ref="Z1035">IFERROR(INDEX(#REF!,MATCH($Q1035,#REF!,0)),"")</f>
        <v/>
      </c>
      <c r="AA1035" s="46" t="e">
        <f t="shared" si="15"/>
        <v>#VALUE!</v>
      </c>
      <c r="AB1035" s="44"/>
      <c r="AC1035" s="44"/>
    </row>
    <row r="1036" spans="1:29" ht="15.75" hidden="1" customHeight="1">
      <c r="A1036" s="47" t="s">
        <v>1510</v>
      </c>
      <c r="B1036" s="47" t="s">
        <v>156</v>
      </c>
      <c r="C1036" s="60" t="s">
        <v>2218</v>
      </c>
      <c r="D1036" s="49" t="s">
        <v>53</v>
      </c>
      <c r="E1036" s="49">
        <v>2</v>
      </c>
      <c r="F1036" s="50">
        <v>560</v>
      </c>
      <c r="G1036" s="51" t="s">
        <v>54</v>
      </c>
      <c r="H1036" s="52">
        <v>46174</v>
      </c>
      <c r="I1036" s="53" t="s">
        <v>55</v>
      </c>
      <c r="J1036" s="53" t="s">
        <v>56</v>
      </c>
      <c r="K1036" s="53" t="s">
        <v>164</v>
      </c>
      <c r="L1036" s="53" t="s">
        <v>91</v>
      </c>
      <c r="M1036" s="54" t="s">
        <v>2486</v>
      </c>
      <c r="N1036" s="56" t="s">
        <v>951</v>
      </c>
      <c r="O1036" s="56" t="s">
        <v>60</v>
      </c>
      <c r="P1036" s="56"/>
      <c r="Q1036" s="56"/>
      <c r="R1036" s="57" t="s">
        <v>2046</v>
      </c>
      <c r="S1036" s="57" t="s">
        <v>2047</v>
      </c>
      <c r="T1036" s="56"/>
      <c r="U1036" s="56"/>
      <c r="V1036" s="57" t="str">
        <f t="array" ref="V1036">IFERROR(INDEX(#REF!,MATCH($Q1036,#REF!,0)),"")</f>
        <v/>
      </c>
      <c r="W1036" s="57" t="str">
        <f t="array" ref="W1036">IFERROR(INDEX(#REF!,MATCH($Q1036,#REF!,0)),"")</f>
        <v/>
      </c>
      <c r="X1036" s="58" t="str">
        <f t="array" ref="X1036">IFERROR(INDEX(#REF!,MATCH($Q1036,#REF!,0)),"")</f>
        <v/>
      </c>
      <c r="Y1036" s="58" t="str">
        <f t="array" ref="Y1036">IFERROR(INDEX(#REF!,MATCH($Q1036,#REF!,0)),"")</f>
        <v/>
      </c>
      <c r="Z1036" s="58" t="str">
        <f t="array" ref="Z1036">IFERROR(INDEX(#REF!,MATCH($Q1036,#REF!,0)),"")</f>
        <v/>
      </c>
      <c r="AA1036" s="58" t="e">
        <f t="shared" si="15"/>
        <v>#VALUE!</v>
      </c>
      <c r="AB1036" s="56"/>
      <c r="AC1036" s="56"/>
    </row>
    <row r="1037" spans="1:29" ht="15.75" hidden="1" customHeight="1">
      <c r="A1037" s="35" t="s">
        <v>1567</v>
      </c>
      <c r="B1037" s="35" t="s">
        <v>317</v>
      </c>
      <c r="C1037" s="36" t="s">
        <v>659</v>
      </c>
      <c r="D1037" s="37" t="s">
        <v>53</v>
      </c>
      <c r="E1037" s="37">
        <v>11</v>
      </c>
      <c r="F1037" s="38">
        <v>550</v>
      </c>
      <c r="G1037" s="39" t="s">
        <v>54</v>
      </c>
      <c r="H1037" s="40">
        <v>46174</v>
      </c>
      <c r="I1037" s="41" t="s">
        <v>55</v>
      </c>
      <c r="J1037" s="41" t="s">
        <v>56</v>
      </c>
      <c r="K1037" s="41" t="s">
        <v>164</v>
      </c>
      <c r="L1037" s="41" t="s">
        <v>91</v>
      </c>
      <c r="M1037" s="42" t="s">
        <v>2517</v>
      </c>
      <c r="N1037" s="44" t="s">
        <v>951</v>
      </c>
      <c r="O1037" s="44" t="s">
        <v>60</v>
      </c>
      <c r="P1037" s="44"/>
      <c r="Q1037" s="44"/>
      <c r="R1037" s="45"/>
      <c r="S1037" s="45" t="s">
        <v>660</v>
      </c>
      <c r="T1037" s="44"/>
      <c r="U1037" s="44"/>
      <c r="V1037" s="45" t="str">
        <f t="array" ref="V1037">IFERROR(INDEX(#REF!,MATCH($Q1037,#REF!,0)),"")</f>
        <v/>
      </c>
      <c r="W1037" s="45" t="str">
        <f t="array" ref="W1037">IFERROR(INDEX(#REF!,MATCH($Q1037,#REF!,0)),"")</f>
        <v/>
      </c>
      <c r="X1037" s="46" t="str">
        <f t="array" ref="X1037">IFERROR(INDEX(#REF!,MATCH($Q1037,#REF!,0)),"")</f>
        <v/>
      </c>
      <c r="Y1037" s="46" t="str">
        <f t="array" ref="Y1037">IFERROR(INDEX(#REF!,MATCH($Q1037,#REF!,0)),"")</f>
        <v/>
      </c>
      <c r="Z1037" s="46" t="str">
        <f t="array" ref="Z1037">IFERROR(INDEX(#REF!,MATCH($Q1037,#REF!,0)),"")</f>
        <v/>
      </c>
      <c r="AA1037" s="46" t="e">
        <f t="shared" si="15"/>
        <v>#VALUE!</v>
      </c>
      <c r="AB1037" s="44"/>
      <c r="AC1037" s="44"/>
    </row>
    <row r="1038" spans="1:29" ht="15.75" hidden="1" customHeight="1">
      <c r="A1038" s="47" t="s">
        <v>520</v>
      </c>
      <c r="B1038" s="47" t="s">
        <v>1049</v>
      </c>
      <c r="C1038" s="60" t="s">
        <v>2114</v>
      </c>
      <c r="D1038" s="49" t="s">
        <v>53</v>
      </c>
      <c r="E1038" s="49">
        <v>30</v>
      </c>
      <c r="F1038" s="50">
        <v>546</v>
      </c>
      <c r="G1038" s="51" t="s">
        <v>54</v>
      </c>
      <c r="H1038" s="52">
        <v>46174</v>
      </c>
      <c r="I1038" s="53" t="s">
        <v>55</v>
      </c>
      <c r="J1038" s="53" t="s">
        <v>56</v>
      </c>
      <c r="K1038" s="53" t="s">
        <v>164</v>
      </c>
      <c r="L1038" s="53" t="s">
        <v>58</v>
      </c>
      <c r="M1038" s="54" t="s">
        <v>109</v>
      </c>
      <c r="N1038" s="56" t="s">
        <v>951</v>
      </c>
      <c r="O1038" s="56" t="s">
        <v>60</v>
      </c>
      <c r="P1038" s="56"/>
      <c r="Q1038" s="56"/>
      <c r="R1038" s="57" t="s">
        <v>729</v>
      </c>
      <c r="S1038" s="57" t="s">
        <v>730</v>
      </c>
      <c r="T1038" s="56"/>
      <c r="U1038" s="56"/>
      <c r="V1038" s="57" t="str">
        <f t="array" ref="V1038">IFERROR(INDEX(#REF!,MATCH($Q1038,#REF!,0)),"")</f>
        <v/>
      </c>
      <c r="W1038" s="57" t="str">
        <f t="array" ref="W1038">IFERROR(INDEX(#REF!,MATCH($Q1038,#REF!,0)),"")</f>
        <v/>
      </c>
      <c r="X1038" s="58" t="str">
        <f t="array" ref="X1038">IFERROR(INDEX(#REF!,MATCH($Q1038,#REF!,0)),"")</f>
        <v/>
      </c>
      <c r="Y1038" s="58" t="str">
        <f t="array" ref="Y1038">IFERROR(INDEX(#REF!,MATCH($Q1038,#REF!,0)),"")</f>
        <v/>
      </c>
      <c r="Z1038" s="58" t="str">
        <f t="array" ref="Z1038">IFERROR(INDEX(#REF!,MATCH($Q1038,#REF!,0)),"")</f>
        <v/>
      </c>
      <c r="AA1038" s="58" t="e">
        <f t="shared" si="15"/>
        <v>#VALUE!</v>
      </c>
      <c r="AB1038" s="56"/>
      <c r="AC1038" s="56"/>
    </row>
    <row r="1039" spans="1:29" ht="15.75" hidden="1" customHeight="1">
      <c r="A1039" s="35" t="s">
        <v>437</v>
      </c>
      <c r="B1039" s="35" t="s">
        <v>156</v>
      </c>
      <c r="C1039" s="36" t="s">
        <v>601</v>
      </c>
      <c r="D1039" s="37" t="s">
        <v>53</v>
      </c>
      <c r="E1039" s="37">
        <v>20</v>
      </c>
      <c r="F1039" s="38">
        <v>540</v>
      </c>
      <c r="G1039" s="39" t="s">
        <v>54</v>
      </c>
      <c r="H1039" s="40">
        <v>46174</v>
      </c>
      <c r="I1039" s="41" t="s">
        <v>55</v>
      </c>
      <c r="J1039" s="41" t="s">
        <v>56</v>
      </c>
      <c r="K1039" s="41" t="s">
        <v>164</v>
      </c>
      <c r="L1039" s="41" t="s">
        <v>58</v>
      </c>
      <c r="M1039" s="42" t="s">
        <v>2534</v>
      </c>
      <c r="N1039" s="44" t="s">
        <v>21</v>
      </c>
      <c r="O1039" s="44" t="s">
        <v>60</v>
      </c>
      <c r="P1039" s="44"/>
      <c r="Q1039" s="44"/>
      <c r="R1039" s="45"/>
      <c r="S1039" s="45" t="s">
        <v>181</v>
      </c>
      <c r="T1039" s="44"/>
      <c r="U1039" s="44"/>
      <c r="V1039" s="45" t="str">
        <f t="array" ref="V1039">IFERROR(INDEX(#REF!,MATCH($Q1039,#REF!,0)),"")</f>
        <v/>
      </c>
      <c r="W1039" s="45" t="str">
        <f t="array" ref="W1039">IFERROR(INDEX(#REF!,MATCH($Q1039,#REF!,0)),"")</f>
        <v/>
      </c>
      <c r="X1039" s="46" t="str">
        <f t="array" ref="X1039">IFERROR(INDEX(#REF!,MATCH($Q1039,#REF!,0)),"")</f>
        <v/>
      </c>
      <c r="Y1039" s="46" t="str">
        <f t="array" ref="Y1039">IFERROR(INDEX(#REF!,MATCH($Q1039,#REF!,0)),"")</f>
        <v/>
      </c>
      <c r="Z1039" s="46" t="str">
        <f t="array" ref="Z1039">IFERROR(INDEX(#REF!,MATCH($Q1039,#REF!,0)),"")</f>
        <v/>
      </c>
      <c r="AA1039" s="46" t="e">
        <f t="shared" si="15"/>
        <v>#VALUE!</v>
      </c>
      <c r="AB1039" s="44"/>
      <c r="AC1039" s="44"/>
    </row>
    <row r="1040" spans="1:29" ht="15.75" hidden="1" customHeight="1">
      <c r="A1040" s="47" t="s">
        <v>2851</v>
      </c>
      <c r="B1040" s="47" t="s">
        <v>245</v>
      </c>
      <c r="C1040" s="60" t="s">
        <v>571</v>
      </c>
      <c r="D1040" s="49" t="s">
        <v>53</v>
      </c>
      <c r="E1040" s="49">
        <v>15</v>
      </c>
      <c r="F1040" s="50">
        <v>540</v>
      </c>
      <c r="G1040" s="51" t="s">
        <v>54</v>
      </c>
      <c r="H1040" s="52">
        <v>46174</v>
      </c>
      <c r="I1040" s="53" t="s">
        <v>55</v>
      </c>
      <c r="J1040" s="53" t="s">
        <v>56</v>
      </c>
      <c r="K1040" s="53" t="s">
        <v>164</v>
      </c>
      <c r="L1040" s="53" t="s">
        <v>58</v>
      </c>
      <c r="M1040" s="54" t="s">
        <v>2498</v>
      </c>
      <c r="N1040" s="56" t="s">
        <v>21</v>
      </c>
      <c r="O1040" s="56" t="s">
        <v>60</v>
      </c>
      <c r="P1040" s="56"/>
      <c r="Q1040" s="56"/>
      <c r="R1040" s="57"/>
      <c r="S1040" s="57" t="s">
        <v>529</v>
      </c>
      <c r="T1040" s="56"/>
      <c r="U1040" s="56"/>
      <c r="V1040" s="57" t="str">
        <f t="array" ref="V1040">IFERROR(INDEX(#REF!,MATCH($Q1040,#REF!,0)),"")</f>
        <v/>
      </c>
      <c r="W1040" s="57" t="str">
        <f t="array" ref="W1040">IFERROR(INDEX(#REF!,MATCH($Q1040,#REF!,0)),"")</f>
        <v/>
      </c>
      <c r="X1040" s="58" t="str">
        <f t="array" ref="X1040">IFERROR(INDEX(#REF!,MATCH($Q1040,#REF!,0)),"")</f>
        <v/>
      </c>
      <c r="Y1040" s="58" t="str">
        <f t="array" ref="Y1040">IFERROR(INDEX(#REF!,MATCH($Q1040,#REF!,0)),"")</f>
        <v/>
      </c>
      <c r="Z1040" s="58" t="str">
        <f t="array" ref="Z1040">IFERROR(INDEX(#REF!,MATCH($Q1040,#REF!,0)),"")</f>
        <v/>
      </c>
      <c r="AA1040" s="58" t="e">
        <f t="shared" si="15"/>
        <v>#VALUE!</v>
      </c>
      <c r="AB1040" s="56"/>
      <c r="AC1040" s="56"/>
    </row>
    <row r="1041" spans="1:29" ht="15.75" customHeight="1">
      <c r="A1041" s="35"/>
      <c r="B1041" s="35" t="s">
        <v>2693</v>
      </c>
      <c r="C1041" s="36"/>
      <c r="D1041" s="37"/>
      <c r="E1041" s="37"/>
      <c r="F1041" s="38">
        <v>64200</v>
      </c>
      <c r="G1041" s="39"/>
      <c r="H1041" s="40"/>
      <c r="I1041" s="41"/>
      <c r="J1041" s="41"/>
      <c r="K1041" s="41"/>
      <c r="L1041" s="41"/>
      <c r="M1041" s="42"/>
      <c r="N1041" s="44" t="s">
        <v>884</v>
      </c>
      <c r="O1041" s="44" t="s">
        <v>2767</v>
      </c>
      <c r="P1041" s="44"/>
      <c r="Q1041" s="44"/>
      <c r="R1041" s="45"/>
      <c r="S1041" s="45" t="s">
        <v>1292</v>
      </c>
      <c r="T1041" s="44"/>
      <c r="U1041" s="44"/>
      <c r="V1041" s="45" t="str">
        <f t="array" ref="V1041">IFERROR(INDEX(#REF!,MATCH($Q1041,#REF!,0)),"")</f>
        <v/>
      </c>
      <c r="W1041" s="45" t="str">
        <f t="array" ref="W1041">IFERROR(INDEX(#REF!,MATCH($Q1041,#REF!,0)),"")</f>
        <v/>
      </c>
      <c r="X1041" s="46" t="str">
        <f t="array" ref="X1041">IFERROR(INDEX(#REF!,MATCH($Q1041,#REF!,0)),"")</f>
        <v/>
      </c>
      <c r="Y1041" s="46" t="str">
        <f t="array" ref="Y1041">IFERROR(INDEX(#REF!,MATCH($Q1041,#REF!,0)),"")</f>
        <v/>
      </c>
      <c r="Z1041" s="46" t="str">
        <f t="array" ref="Z1041">IFERROR(INDEX(#REF!,MATCH($Q1041,#REF!,0)),"")</f>
        <v/>
      </c>
      <c r="AA1041" s="46" t="e">
        <f t="shared" si="15"/>
        <v>#VALUE!</v>
      </c>
      <c r="AB1041" s="44"/>
      <c r="AC1041" s="44"/>
    </row>
    <row r="1042" spans="1:29" ht="15.75" hidden="1" customHeight="1">
      <c r="A1042" s="47" t="s">
        <v>572</v>
      </c>
      <c r="B1042" s="47" t="s">
        <v>1049</v>
      </c>
      <c r="C1042" s="60" t="s">
        <v>2116</v>
      </c>
      <c r="D1042" s="49" t="s">
        <v>53</v>
      </c>
      <c r="E1042" s="49">
        <v>30</v>
      </c>
      <c r="F1042" s="50">
        <v>540</v>
      </c>
      <c r="G1042" s="51" t="s">
        <v>54</v>
      </c>
      <c r="H1042" s="52">
        <v>46174</v>
      </c>
      <c r="I1042" s="53" t="s">
        <v>55</v>
      </c>
      <c r="J1042" s="53" t="s">
        <v>56</v>
      </c>
      <c r="K1042" s="53" t="s">
        <v>164</v>
      </c>
      <c r="L1042" s="53" t="s">
        <v>58</v>
      </c>
      <c r="M1042" s="54" t="s">
        <v>73</v>
      </c>
      <c r="N1042" s="56" t="s">
        <v>951</v>
      </c>
      <c r="O1042" s="56" t="s">
        <v>60</v>
      </c>
      <c r="P1042" s="56"/>
      <c r="Q1042" s="56"/>
      <c r="R1042" s="57" t="s">
        <v>1400</v>
      </c>
      <c r="S1042" s="57" t="s">
        <v>1401</v>
      </c>
      <c r="T1042" s="56"/>
      <c r="U1042" s="56"/>
      <c r="V1042" s="57" t="str">
        <f t="array" ref="V1042">IFERROR(INDEX(#REF!,MATCH($Q1042,#REF!,0)),"")</f>
        <v/>
      </c>
      <c r="W1042" s="57" t="str">
        <f t="array" ref="W1042">IFERROR(INDEX(#REF!,MATCH($Q1042,#REF!,0)),"")</f>
        <v/>
      </c>
      <c r="X1042" s="58" t="str">
        <f t="array" ref="X1042">IFERROR(INDEX(#REF!,MATCH($Q1042,#REF!,0)),"")</f>
        <v/>
      </c>
      <c r="Y1042" s="58" t="str">
        <f t="array" ref="Y1042">IFERROR(INDEX(#REF!,MATCH($Q1042,#REF!,0)),"")</f>
        <v/>
      </c>
      <c r="Z1042" s="58" t="str">
        <f t="array" ref="Z1042">IFERROR(INDEX(#REF!,MATCH($Q1042,#REF!,0)),"")</f>
        <v/>
      </c>
      <c r="AA1042" s="58" t="e">
        <f t="shared" si="15"/>
        <v>#VALUE!</v>
      </c>
      <c r="AB1042" s="56"/>
      <c r="AC1042" s="56"/>
    </row>
    <row r="1043" spans="1:29" ht="15.75" hidden="1" customHeight="1">
      <c r="A1043" s="35" t="s">
        <v>2852</v>
      </c>
      <c r="B1043" s="35" t="s">
        <v>1049</v>
      </c>
      <c r="C1043" s="36" t="s">
        <v>2124</v>
      </c>
      <c r="D1043" s="37" t="s">
        <v>53</v>
      </c>
      <c r="E1043" s="37">
        <v>3</v>
      </c>
      <c r="F1043" s="38">
        <v>540</v>
      </c>
      <c r="G1043" s="39" t="s">
        <v>54</v>
      </c>
      <c r="H1043" s="40">
        <v>46174</v>
      </c>
      <c r="I1043" s="41" t="s">
        <v>55</v>
      </c>
      <c r="J1043" s="41" t="s">
        <v>56</v>
      </c>
      <c r="K1043" s="41" t="s">
        <v>164</v>
      </c>
      <c r="L1043" s="41" t="s">
        <v>58</v>
      </c>
      <c r="M1043" s="42" t="s">
        <v>2517</v>
      </c>
      <c r="N1043" s="44" t="s">
        <v>951</v>
      </c>
      <c r="O1043" s="44" t="s">
        <v>60</v>
      </c>
      <c r="P1043" s="44"/>
      <c r="Q1043" s="44"/>
      <c r="R1043" s="45" t="s">
        <v>1820</v>
      </c>
      <c r="S1043" s="45" t="s">
        <v>1821</v>
      </c>
      <c r="T1043" s="199"/>
      <c r="U1043" s="44"/>
      <c r="V1043" s="45" t="str">
        <f t="array" ref="V1043">IFERROR(INDEX(#REF!,MATCH($Q1043,#REF!,0)),"")</f>
        <v/>
      </c>
      <c r="W1043" s="45" t="str">
        <f t="array" ref="W1043">IFERROR(INDEX(#REF!,MATCH($Q1043,#REF!,0)),"")</f>
        <v/>
      </c>
      <c r="X1043" s="46" t="str">
        <f t="array" ref="X1043">IFERROR(INDEX(#REF!,MATCH($Q1043,#REF!,0)),"")</f>
        <v/>
      </c>
      <c r="Y1043" s="46" t="str">
        <f t="array" ref="Y1043">IFERROR(INDEX(#REF!,MATCH($Q1043,#REF!,0)),"")</f>
        <v/>
      </c>
      <c r="Z1043" s="46" t="str">
        <f t="array" ref="Z1043">IFERROR(INDEX(#REF!,MATCH($Q1043,#REF!,0)),"")</f>
        <v/>
      </c>
      <c r="AA1043" s="46" t="e">
        <f t="shared" si="15"/>
        <v>#VALUE!</v>
      </c>
      <c r="AB1043" s="44"/>
      <c r="AC1043" s="44"/>
    </row>
    <row r="1044" spans="1:29" ht="15.75" hidden="1" customHeight="1">
      <c r="A1044" s="47"/>
      <c r="B1044" s="47" t="s">
        <v>2693</v>
      </c>
      <c r="C1044" s="60"/>
      <c r="D1044" s="49"/>
      <c r="E1044" s="49"/>
      <c r="F1044" s="50">
        <v>36000</v>
      </c>
      <c r="G1044" s="51"/>
      <c r="H1044" s="52"/>
      <c r="I1044" s="53"/>
      <c r="J1044" s="53"/>
      <c r="K1044" s="53"/>
      <c r="L1044" s="53"/>
      <c r="M1044" s="54"/>
      <c r="N1044" s="56" t="s">
        <v>884</v>
      </c>
      <c r="O1044" s="56" t="s">
        <v>60</v>
      </c>
      <c r="P1044" s="56"/>
      <c r="Q1044" s="56"/>
      <c r="R1044" s="57"/>
      <c r="S1044" s="57" t="s">
        <v>1070</v>
      </c>
      <c r="T1044" s="56"/>
      <c r="U1044" s="56"/>
      <c r="V1044" s="57" t="str">
        <f t="array" ref="V1044">IFERROR(INDEX(#REF!,MATCH($Q1044,#REF!,0)),"")</f>
        <v/>
      </c>
      <c r="W1044" s="57" t="str">
        <f t="array" ref="W1044">IFERROR(INDEX(#REF!,MATCH($Q1044,#REF!,0)),"")</f>
        <v/>
      </c>
      <c r="X1044" s="58" t="str">
        <f t="array" ref="X1044">IFERROR(INDEX(#REF!,MATCH($Q1044,#REF!,0)),"")</f>
        <v/>
      </c>
      <c r="Y1044" s="58" t="str">
        <f t="array" ref="Y1044">IFERROR(INDEX(#REF!,MATCH($Q1044,#REF!,0)),"")</f>
        <v/>
      </c>
      <c r="Z1044" s="58" t="str">
        <f t="array" ref="Z1044">IFERROR(INDEX(#REF!,MATCH($Q1044,#REF!,0)),"")</f>
        <v/>
      </c>
      <c r="AA1044" s="58" t="e">
        <f t="shared" si="15"/>
        <v>#VALUE!</v>
      </c>
      <c r="AB1044" s="56"/>
      <c r="AC1044" s="56"/>
    </row>
    <row r="1045" spans="1:29" ht="15.75" hidden="1" customHeight="1">
      <c r="A1045" s="35" t="s">
        <v>343</v>
      </c>
      <c r="B1045" s="35" t="s">
        <v>317</v>
      </c>
      <c r="C1045" s="36" t="s">
        <v>504</v>
      </c>
      <c r="D1045" s="37" t="s">
        <v>53</v>
      </c>
      <c r="E1045" s="37">
        <v>15</v>
      </c>
      <c r="F1045" s="38">
        <v>525</v>
      </c>
      <c r="G1045" s="39" t="s">
        <v>54</v>
      </c>
      <c r="H1045" s="40">
        <v>46174</v>
      </c>
      <c r="I1045" s="41" t="s">
        <v>55</v>
      </c>
      <c r="J1045" s="41" t="s">
        <v>56</v>
      </c>
      <c r="K1045" s="41" t="s">
        <v>164</v>
      </c>
      <c r="L1045" s="41" t="s">
        <v>58</v>
      </c>
      <c r="M1045" s="42" t="s">
        <v>2766</v>
      </c>
      <c r="N1045" s="44" t="s">
        <v>21</v>
      </c>
      <c r="O1045" s="44" t="s">
        <v>60</v>
      </c>
      <c r="P1045" s="44"/>
      <c r="Q1045" s="44"/>
      <c r="R1045" s="45" t="s">
        <v>165</v>
      </c>
      <c r="S1045" s="45" t="s">
        <v>505</v>
      </c>
      <c r="T1045" s="44"/>
      <c r="U1045" s="44"/>
      <c r="V1045" s="45" t="str">
        <f t="array" ref="V1045">IFERROR(INDEX(#REF!,MATCH($Q1045,#REF!,0)),"")</f>
        <v/>
      </c>
      <c r="W1045" s="45" t="str">
        <f t="array" ref="W1045">IFERROR(INDEX(#REF!,MATCH($Q1045,#REF!,0)),"")</f>
        <v/>
      </c>
      <c r="X1045" s="46" t="str">
        <f t="array" ref="X1045">IFERROR(INDEX(#REF!,MATCH($Q1045,#REF!,0)),"")</f>
        <v/>
      </c>
      <c r="Y1045" s="46" t="str">
        <f t="array" ref="Y1045">IFERROR(INDEX(#REF!,MATCH($Q1045,#REF!,0)),"")</f>
        <v/>
      </c>
      <c r="Z1045" s="46" t="str">
        <f t="array" ref="Z1045">IFERROR(INDEX(#REF!,MATCH($Q1045,#REF!,0)),"")</f>
        <v/>
      </c>
      <c r="AA1045" s="46" t="e">
        <f t="shared" si="15"/>
        <v>#VALUE!</v>
      </c>
      <c r="AB1045" s="44"/>
      <c r="AC1045" s="44"/>
    </row>
    <row r="1046" spans="1:29" ht="15.75" customHeight="1">
      <c r="A1046" s="47"/>
      <c r="B1046" s="47" t="s">
        <v>2693</v>
      </c>
      <c r="C1046" s="60"/>
      <c r="D1046" s="49"/>
      <c r="E1046" s="49"/>
      <c r="F1046" s="50">
        <v>5760</v>
      </c>
      <c r="G1046" s="51"/>
      <c r="H1046" s="52"/>
      <c r="I1046" s="53"/>
      <c r="J1046" s="53"/>
      <c r="K1046" s="53"/>
      <c r="L1046" s="53"/>
      <c r="M1046" s="54"/>
      <c r="N1046" s="56" t="s">
        <v>951</v>
      </c>
      <c r="O1046" s="56" t="s">
        <v>2767</v>
      </c>
      <c r="P1046" s="56"/>
      <c r="Q1046" s="56"/>
      <c r="R1046" s="57"/>
      <c r="S1046" s="57" t="s">
        <v>2591</v>
      </c>
      <c r="T1046" s="56"/>
      <c r="U1046" s="56"/>
      <c r="V1046" s="57" t="str">
        <f t="array" ref="V1046">IFERROR(INDEX(#REF!,MATCH($Q1046,#REF!,0)),"")</f>
        <v/>
      </c>
      <c r="W1046" s="57" t="str">
        <f t="array" ref="W1046">IFERROR(INDEX(#REF!,MATCH($Q1046,#REF!,0)),"")</f>
        <v/>
      </c>
      <c r="X1046" s="58" t="str">
        <f t="array" ref="X1046">IFERROR(INDEX(#REF!,MATCH($Q1046,#REF!,0)),"")</f>
        <v/>
      </c>
      <c r="Y1046" s="58" t="str">
        <f t="array" ref="Y1046">IFERROR(INDEX(#REF!,MATCH($Q1046,#REF!,0)),"")</f>
        <v/>
      </c>
      <c r="Z1046" s="58" t="str">
        <f t="array" ref="Z1046">IFERROR(INDEX(#REF!,MATCH($Q1046,#REF!,0)),"")</f>
        <v/>
      </c>
      <c r="AA1046" s="58" t="e">
        <f t="shared" si="15"/>
        <v>#VALUE!</v>
      </c>
      <c r="AB1046" s="56"/>
      <c r="AC1046" s="56"/>
    </row>
    <row r="1047" spans="1:29" ht="15.75" hidden="1" customHeight="1">
      <c r="A1047" s="35" t="s">
        <v>490</v>
      </c>
      <c r="B1047" s="35" t="s">
        <v>1049</v>
      </c>
      <c r="C1047" s="36" t="s">
        <v>2126</v>
      </c>
      <c r="D1047" s="37" t="s">
        <v>511</v>
      </c>
      <c r="E1047" s="37">
        <v>60</v>
      </c>
      <c r="F1047" s="38">
        <v>516</v>
      </c>
      <c r="G1047" s="39" t="s">
        <v>54</v>
      </c>
      <c r="H1047" s="40">
        <v>46174</v>
      </c>
      <c r="I1047" s="41" t="s">
        <v>55</v>
      </c>
      <c r="J1047" s="41" t="s">
        <v>56</v>
      </c>
      <c r="K1047" s="41" t="s">
        <v>164</v>
      </c>
      <c r="L1047" s="41" t="s">
        <v>58</v>
      </c>
      <c r="M1047" s="42" t="s">
        <v>109</v>
      </c>
      <c r="N1047" s="44" t="s">
        <v>951</v>
      </c>
      <c r="O1047" s="44" t="s">
        <v>60</v>
      </c>
      <c r="P1047" s="44"/>
      <c r="Q1047" s="44"/>
      <c r="R1047" s="45" t="s">
        <v>729</v>
      </c>
      <c r="S1047" s="45" t="s">
        <v>730</v>
      </c>
      <c r="T1047" s="44"/>
      <c r="U1047" s="44"/>
      <c r="V1047" s="45" t="str">
        <f t="array" ref="V1047">IFERROR(INDEX(#REF!,MATCH($Q1047,#REF!,0)),"")</f>
        <v/>
      </c>
      <c r="W1047" s="45" t="str">
        <f t="array" ref="W1047">IFERROR(INDEX(#REF!,MATCH($Q1047,#REF!,0)),"")</f>
        <v/>
      </c>
      <c r="X1047" s="46" t="str">
        <f t="array" ref="X1047">IFERROR(INDEX(#REF!,MATCH($Q1047,#REF!,0)),"")</f>
        <v/>
      </c>
      <c r="Y1047" s="46" t="str">
        <f t="array" ref="Y1047">IFERROR(INDEX(#REF!,MATCH($Q1047,#REF!,0)),"")</f>
        <v/>
      </c>
      <c r="Z1047" s="46" t="str">
        <f t="array" ref="Z1047">IFERROR(INDEX(#REF!,MATCH($Q1047,#REF!,0)),"")</f>
        <v/>
      </c>
      <c r="AA1047" s="46" t="e">
        <f t="shared" si="15"/>
        <v>#VALUE!</v>
      </c>
      <c r="AB1047" s="44"/>
      <c r="AC1047" s="44"/>
    </row>
    <row r="1048" spans="1:29" ht="15.75" hidden="1" customHeight="1">
      <c r="A1048" s="47"/>
      <c r="B1048" s="47" t="s">
        <v>2693</v>
      </c>
      <c r="C1048" s="60"/>
      <c r="D1048" s="49"/>
      <c r="E1048" s="49"/>
      <c r="F1048" s="50">
        <v>9600</v>
      </c>
      <c r="G1048" s="51"/>
      <c r="H1048" s="52"/>
      <c r="I1048" s="53"/>
      <c r="J1048" s="53"/>
      <c r="K1048" s="53"/>
      <c r="L1048" s="53"/>
      <c r="M1048" s="54"/>
      <c r="N1048" s="56" t="s">
        <v>884</v>
      </c>
      <c r="O1048" s="56" t="s">
        <v>60</v>
      </c>
      <c r="P1048" s="56"/>
      <c r="Q1048" s="56"/>
      <c r="R1048" s="57"/>
      <c r="S1048" s="57" t="s">
        <v>1147</v>
      </c>
      <c r="T1048" s="56"/>
      <c r="U1048" s="56"/>
      <c r="V1048" s="57" t="str">
        <f t="array" ref="V1048">IFERROR(INDEX(#REF!,MATCH($Q1048,#REF!,0)),"")</f>
        <v/>
      </c>
      <c r="W1048" s="57" t="str">
        <f t="array" ref="W1048">IFERROR(INDEX(#REF!,MATCH($Q1048,#REF!,0)),"")</f>
        <v/>
      </c>
      <c r="X1048" s="58" t="str">
        <f t="array" ref="X1048">IFERROR(INDEX(#REF!,MATCH($Q1048,#REF!,0)),"")</f>
        <v/>
      </c>
      <c r="Y1048" s="58" t="str">
        <f t="array" ref="Y1048">IFERROR(INDEX(#REF!,MATCH($Q1048,#REF!,0)),"")</f>
        <v/>
      </c>
      <c r="Z1048" s="58" t="str">
        <f t="array" ref="Z1048">IFERROR(INDEX(#REF!,MATCH($Q1048,#REF!,0)),"")</f>
        <v/>
      </c>
      <c r="AA1048" s="58" t="e">
        <f t="shared" si="15"/>
        <v>#VALUE!</v>
      </c>
      <c r="AB1048" s="56"/>
      <c r="AC1048" s="56"/>
    </row>
    <row r="1049" spans="1:29" ht="15.75" hidden="1" customHeight="1">
      <c r="A1049" s="35" t="s">
        <v>559</v>
      </c>
      <c r="B1049" s="35" t="s">
        <v>1049</v>
      </c>
      <c r="C1049" s="36" t="s">
        <v>2128</v>
      </c>
      <c r="D1049" s="37" t="s">
        <v>53</v>
      </c>
      <c r="E1049" s="37">
        <v>60</v>
      </c>
      <c r="F1049" s="38">
        <v>510</v>
      </c>
      <c r="G1049" s="39" t="s">
        <v>54</v>
      </c>
      <c r="H1049" s="40">
        <v>46174</v>
      </c>
      <c r="I1049" s="41" t="s">
        <v>55</v>
      </c>
      <c r="J1049" s="41" t="s">
        <v>56</v>
      </c>
      <c r="K1049" s="41" t="s">
        <v>164</v>
      </c>
      <c r="L1049" s="41" t="s">
        <v>58</v>
      </c>
      <c r="M1049" s="42" t="s">
        <v>2517</v>
      </c>
      <c r="N1049" s="44" t="s">
        <v>951</v>
      </c>
      <c r="O1049" s="44" t="s">
        <v>60</v>
      </c>
      <c r="P1049" s="44"/>
      <c r="Q1049" s="44"/>
      <c r="R1049" s="45" t="s">
        <v>1400</v>
      </c>
      <c r="S1049" s="45" t="s">
        <v>1401</v>
      </c>
      <c r="T1049" s="44"/>
      <c r="U1049" s="44"/>
      <c r="V1049" s="45" t="str">
        <f t="array" ref="V1049">IFERROR(INDEX(#REF!,MATCH($Q1049,#REF!,0)),"")</f>
        <v/>
      </c>
      <c r="W1049" s="45" t="str">
        <f t="array" ref="W1049">IFERROR(INDEX(#REF!,MATCH($Q1049,#REF!,0)),"")</f>
        <v/>
      </c>
      <c r="X1049" s="46" t="str">
        <f t="array" ref="X1049">IFERROR(INDEX(#REF!,MATCH($Q1049,#REF!,0)),"")</f>
        <v/>
      </c>
      <c r="Y1049" s="46" t="str">
        <f t="array" ref="Y1049">IFERROR(INDEX(#REF!,MATCH($Q1049,#REF!,0)),"")</f>
        <v/>
      </c>
      <c r="Z1049" s="46" t="str">
        <f t="array" ref="Z1049">IFERROR(INDEX(#REF!,MATCH($Q1049,#REF!,0)),"")</f>
        <v/>
      </c>
      <c r="AA1049" s="46" t="e">
        <f t="shared" si="15"/>
        <v>#VALUE!</v>
      </c>
      <c r="AB1049" s="44"/>
      <c r="AC1049" s="44"/>
    </row>
    <row r="1050" spans="1:29" ht="15.75" hidden="1" customHeight="1">
      <c r="A1050" s="47"/>
      <c r="B1050" s="47" t="s">
        <v>2693</v>
      </c>
      <c r="C1050" s="60"/>
      <c r="D1050" s="49"/>
      <c r="E1050" s="49"/>
      <c r="F1050" s="50">
        <v>8000</v>
      </c>
      <c r="G1050" s="51"/>
      <c r="H1050" s="52"/>
      <c r="I1050" s="53"/>
      <c r="J1050" s="53"/>
      <c r="K1050" s="53"/>
      <c r="L1050" s="53"/>
      <c r="M1050" s="54"/>
      <c r="N1050" s="56" t="s">
        <v>884</v>
      </c>
      <c r="O1050" s="56" t="s">
        <v>60</v>
      </c>
      <c r="P1050" s="56"/>
      <c r="Q1050" s="56"/>
      <c r="R1050" s="57"/>
      <c r="S1050" s="57" t="s">
        <v>1167</v>
      </c>
      <c r="T1050" s="56"/>
      <c r="U1050" s="56"/>
      <c r="V1050" s="57" t="str">
        <f t="array" ref="V1050">IFERROR(INDEX(#REF!,MATCH($Q1050,#REF!,0)),"")</f>
        <v/>
      </c>
      <c r="W1050" s="57" t="str">
        <f t="array" ref="W1050">IFERROR(INDEX(#REF!,MATCH($Q1050,#REF!,0)),"")</f>
        <v/>
      </c>
      <c r="X1050" s="58" t="str">
        <f t="array" ref="X1050">IFERROR(INDEX(#REF!,MATCH($Q1050,#REF!,0)),"")</f>
        <v/>
      </c>
      <c r="Y1050" s="58" t="str">
        <f t="array" ref="Y1050">IFERROR(INDEX(#REF!,MATCH($Q1050,#REF!,0)),"")</f>
        <v/>
      </c>
      <c r="Z1050" s="58" t="str">
        <f t="array" ref="Z1050">IFERROR(INDEX(#REF!,MATCH($Q1050,#REF!,0)),"")</f>
        <v/>
      </c>
      <c r="AA1050" s="58" t="e">
        <f t="shared" si="15"/>
        <v>#VALUE!</v>
      </c>
      <c r="AB1050" s="56"/>
      <c r="AC1050" s="56"/>
    </row>
    <row r="1051" spans="1:29" ht="15.75" hidden="1" customHeight="1">
      <c r="A1051" s="35" t="s">
        <v>314</v>
      </c>
      <c r="B1051" s="35" t="s">
        <v>172</v>
      </c>
      <c r="C1051" s="36" t="s">
        <v>605</v>
      </c>
      <c r="D1051" s="37" t="s">
        <v>53</v>
      </c>
      <c r="E1051" s="37">
        <v>10</v>
      </c>
      <c r="F1051" s="38">
        <v>500</v>
      </c>
      <c r="G1051" s="39" t="s">
        <v>54</v>
      </c>
      <c r="H1051" s="40">
        <v>46174</v>
      </c>
      <c r="I1051" s="41" t="s">
        <v>55</v>
      </c>
      <c r="J1051" s="41" t="s">
        <v>56</v>
      </c>
      <c r="K1051" s="41" t="s">
        <v>164</v>
      </c>
      <c r="L1051" s="41" t="s">
        <v>58</v>
      </c>
      <c r="M1051" s="42" t="s">
        <v>2517</v>
      </c>
      <c r="N1051" s="44" t="s">
        <v>21</v>
      </c>
      <c r="O1051" s="44" t="s">
        <v>60</v>
      </c>
      <c r="P1051" s="44"/>
      <c r="Q1051" s="44"/>
      <c r="R1051" s="45" t="s">
        <v>476</v>
      </c>
      <c r="S1051" s="45" t="s">
        <v>477</v>
      </c>
      <c r="T1051" s="44"/>
      <c r="U1051" s="44"/>
      <c r="V1051" s="45" t="str">
        <f t="array" ref="V1051">IFERROR(INDEX(#REF!,MATCH($Q1051,#REF!,0)),"")</f>
        <v/>
      </c>
      <c r="W1051" s="45" t="str">
        <f t="array" ref="W1051">IFERROR(INDEX(#REF!,MATCH($Q1051,#REF!,0)),"")</f>
        <v/>
      </c>
      <c r="X1051" s="46" t="str">
        <f t="array" ref="X1051">IFERROR(INDEX(#REF!,MATCH($Q1051,#REF!,0)),"")</f>
        <v/>
      </c>
      <c r="Y1051" s="46" t="str">
        <f t="array" ref="Y1051">IFERROR(INDEX(#REF!,MATCH($Q1051,#REF!,0)),"")</f>
        <v/>
      </c>
      <c r="Z1051" s="46" t="str">
        <f t="array" ref="Z1051">IFERROR(INDEX(#REF!,MATCH($Q1051,#REF!,0)),"")</f>
        <v/>
      </c>
      <c r="AA1051" s="46" t="e">
        <f t="shared" si="15"/>
        <v>#VALUE!</v>
      </c>
      <c r="AB1051" s="44"/>
      <c r="AC1051" s="44"/>
    </row>
    <row r="1052" spans="1:29" ht="15.75" hidden="1" customHeight="1">
      <c r="A1052" s="47"/>
      <c r="B1052" s="47" t="s">
        <v>2693</v>
      </c>
      <c r="C1052" s="60"/>
      <c r="D1052" s="49"/>
      <c r="E1052" s="49"/>
      <c r="F1052" s="50">
        <v>900</v>
      </c>
      <c r="G1052" s="51"/>
      <c r="H1052" s="52"/>
      <c r="I1052" s="53"/>
      <c r="J1052" s="53"/>
      <c r="K1052" s="53"/>
      <c r="L1052" s="53"/>
      <c r="M1052" s="54"/>
      <c r="N1052" s="56" t="s">
        <v>21</v>
      </c>
      <c r="O1052" s="56" t="s">
        <v>60</v>
      </c>
      <c r="P1052" s="56"/>
      <c r="Q1052" s="56"/>
      <c r="R1052" s="57"/>
      <c r="S1052" s="57" t="s">
        <v>525</v>
      </c>
      <c r="T1052" s="56"/>
      <c r="U1052" s="56"/>
      <c r="V1052" s="57" t="str">
        <f t="array" ref="V1052">IFERROR(INDEX(#REF!,MATCH($Q1052,#REF!,0)),"")</f>
        <v/>
      </c>
      <c r="W1052" s="57" t="str">
        <f t="array" ref="W1052">IFERROR(INDEX(#REF!,MATCH($Q1052,#REF!,0)),"")</f>
        <v/>
      </c>
      <c r="X1052" s="58" t="str">
        <f t="array" ref="X1052">IFERROR(INDEX(#REF!,MATCH($Q1052,#REF!,0)),"")</f>
        <v/>
      </c>
      <c r="Y1052" s="58" t="str">
        <f t="array" ref="Y1052">IFERROR(INDEX(#REF!,MATCH($Q1052,#REF!,0)),"")</f>
        <v/>
      </c>
      <c r="Z1052" s="58" t="str">
        <f t="array" ref="Z1052">IFERROR(INDEX(#REF!,MATCH($Q1052,#REF!,0)),"")</f>
        <v/>
      </c>
      <c r="AA1052" s="58" t="e">
        <f t="shared" si="15"/>
        <v>#VALUE!</v>
      </c>
      <c r="AB1052" s="56"/>
      <c r="AC1052" s="56"/>
    </row>
    <row r="1053" spans="1:29" ht="15.75" hidden="1" customHeight="1">
      <c r="A1053" s="35" t="s">
        <v>407</v>
      </c>
      <c r="B1053" s="35" t="s">
        <v>156</v>
      </c>
      <c r="C1053" s="36" t="s">
        <v>607</v>
      </c>
      <c r="D1053" s="37" t="s">
        <v>53</v>
      </c>
      <c r="E1053" s="37">
        <v>2</v>
      </c>
      <c r="F1053" s="38">
        <v>500</v>
      </c>
      <c r="G1053" s="39" t="s">
        <v>54</v>
      </c>
      <c r="H1053" s="40">
        <v>46174</v>
      </c>
      <c r="I1053" s="41" t="s">
        <v>55</v>
      </c>
      <c r="J1053" s="41" t="s">
        <v>56</v>
      </c>
      <c r="K1053" s="41" t="s">
        <v>164</v>
      </c>
      <c r="L1053" s="41" t="s">
        <v>58</v>
      </c>
      <c r="M1053" s="42" t="s">
        <v>2498</v>
      </c>
      <c r="N1053" s="44" t="s">
        <v>21</v>
      </c>
      <c r="O1053" s="44" t="s">
        <v>60</v>
      </c>
      <c r="P1053" s="44"/>
      <c r="Q1053" s="44"/>
      <c r="R1053" s="45" t="s">
        <v>202</v>
      </c>
      <c r="S1053" s="45" t="s">
        <v>181</v>
      </c>
      <c r="T1053" s="44"/>
      <c r="U1053" s="44"/>
      <c r="V1053" s="45" t="str">
        <f t="array" ref="V1053">IFERROR(INDEX(#REF!,MATCH($Q1053,#REF!,0)),"")</f>
        <v/>
      </c>
      <c r="W1053" s="45" t="str">
        <f t="array" ref="W1053">IFERROR(INDEX(#REF!,MATCH($Q1053,#REF!,0)),"")</f>
        <v/>
      </c>
      <c r="X1053" s="46" t="str">
        <f t="array" ref="X1053">IFERROR(INDEX(#REF!,MATCH($Q1053,#REF!,0)),"")</f>
        <v/>
      </c>
      <c r="Y1053" s="46" t="str">
        <f t="array" ref="Y1053">IFERROR(INDEX(#REF!,MATCH($Q1053,#REF!,0)),"")</f>
        <v/>
      </c>
      <c r="Z1053" s="46" t="str">
        <f t="array" ref="Z1053">IFERROR(INDEX(#REF!,MATCH($Q1053,#REF!,0)),"")</f>
        <v/>
      </c>
      <c r="AA1053" s="46" t="e">
        <f t="shared" si="15"/>
        <v>#VALUE!</v>
      </c>
      <c r="AB1053" s="44"/>
      <c r="AC1053" s="44"/>
    </row>
    <row r="1054" spans="1:29" ht="15.75" hidden="1" customHeight="1">
      <c r="A1054" s="47"/>
      <c r="B1054" s="47" t="s">
        <v>2693</v>
      </c>
      <c r="C1054" s="60"/>
      <c r="D1054" s="49"/>
      <c r="E1054" s="49"/>
      <c r="F1054" s="50">
        <v>7680</v>
      </c>
      <c r="G1054" s="51"/>
      <c r="H1054" s="52"/>
      <c r="I1054" s="53"/>
      <c r="J1054" s="53"/>
      <c r="K1054" s="53"/>
      <c r="L1054" s="53"/>
      <c r="M1054" s="54"/>
      <c r="N1054" s="56" t="s">
        <v>884</v>
      </c>
      <c r="O1054" s="56" t="s">
        <v>60</v>
      </c>
      <c r="P1054" s="56"/>
      <c r="Q1054" s="56"/>
      <c r="R1054" s="57"/>
      <c r="S1054" s="57" t="s">
        <v>1170</v>
      </c>
      <c r="T1054" s="56"/>
      <c r="U1054" s="56"/>
      <c r="V1054" s="57" t="str">
        <f t="array" ref="V1054">IFERROR(INDEX(#REF!,MATCH($Q1054,#REF!,0)),"")</f>
        <v/>
      </c>
      <c r="W1054" s="57" t="str">
        <f t="array" ref="W1054">IFERROR(INDEX(#REF!,MATCH($Q1054,#REF!,0)),"")</f>
        <v/>
      </c>
      <c r="X1054" s="58" t="str">
        <f t="array" ref="X1054">IFERROR(INDEX(#REF!,MATCH($Q1054,#REF!,0)),"")</f>
        <v/>
      </c>
      <c r="Y1054" s="58" t="str">
        <f t="array" ref="Y1054">IFERROR(INDEX(#REF!,MATCH($Q1054,#REF!,0)),"")</f>
        <v/>
      </c>
      <c r="Z1054" s="58" t="str">
        <f t="array" ref="Z1054">IFERROR(INDEX(#REF!,MATCH($Q1054,#REF!,0)),"")</f>
        <v/>
      </c>
      <c r="AA1054" s="58" t="e">
        <f t="shared" si="15"/>
        <v>#VALUE!</v>
      </c>
      <c r="AB1054" s="56"/>
      <c r="AC1054" s="56"/>
    </row>
    <row r="1055" spans="1:29" ht="15.75" hidden="1" customHeight="1">
      <c r="A1055" s="35" t="s">
        <v>427</v>
      </c>
      <c r="B1055" s="35" t="s">
        <v>156</v>
      </c>
      <c r="C1055" s="36" t="s">
        <v>609</v>
      </c>
      <c r="D1055" s="37" t="s">
        <v>53</v>
      </c>
      <c r="E1055" s="37">
        <v>1</v>
      </c>
      <c r="F1055" s="38">
        <v>500</v>
      </c>
      <c r="G1055" s="39" t="s">
        <v>54</v>
      </c>
      <c r="H1055" s="40">
        <v>46174</v>
      </c>
      <c r="I1055" s="41" t="s">
        <v>55</v>
      </c>
      <c r="J1055" s="41" t="s">
        <v>56</v>
      </c>
      <c r="K1055" s="41" t="s">
        <v>164</v>
      </c>
      <c r="L1055" s="41" t="s">
        <v>58</v>
      </c>
      <c r="M1055" s="42" t="s">
        <v>2517</v>
      </c>
      <c r="N1055" s="44" t="s">
        <v>21</v>
      </c>
      <c r="O1055" s="44" t="s">
        <v>60</v>
      </c>
      <c r="P1055" s="44"/>
      <c r="Q1055" s="44"/>
      <c r="R1055" s="45">
        <f t="array" ref="R1055">IFERROR(INDEX('BANCO DE DADOS'!$C$3:$C1631,MATCH(C1055,'BANCO DE DADOS'!$B$3:$B1631,0),0),"")</f>
        <v>0</v>
      </c>
      <c r="S1055" s="45" t="s">
        <v>181</v>
      </c>
      <c r="T1055" s="44"/>
      <c r="U1055" s="44"/>
      <c r="V1055" s="45" t="str">
        <f t="array" ref="V1055">IFERROR(INDEX(#REF!,MATCH($Q1055,#REF!,0)),"")</f>
        <v/>
      </c>
      <c r="W1055" s="45" t="str">
        <f t="array" ref="W1055">IFERROR(INDEX(#REF!,MATCH($Q1055,#REF!,0)),"")</f>
        <v/>
      </c>
      <c r="X1055" s="46" t="str">
        <f t="array" ref="X1055">IFERROR(INDEX(#REF!,MATCH($Q1055,#REF!,0)),"")</f>
        <v/>
      </c>
      <c r="Y1055" s="46" t="str">
        <f t="array" ref="Y1055">IFERROR(INDEX(#REF!,MATCH($Q1055,#REF!,0)),"")</f>
        <v/>
      </c>
      <c r="Z1055" s="46" t="str">
        <f t="array" ref="Z1055">IFERROR(INDEX(#REF!,MATCH($Q1055,#REF!,0)),"")</f>
        <v/>
      </c>
      <c r="AA1055" s="46" t="e">
        <f t="shared" si="15"/>
        <v>#VALUE!</v>
      </c>
      <c r="AB1055" s="44"/>
      <c r="AC1055" s="44"/>
    </row>
    <row r="1056" spans="1:29" ht="15.75" hidden="1" customHeight="1">
      <c r="A1056" s="47"/>
      <c r="B1056" s="47" t="s">
        <v>2693</v>
      </c>
      <c r="C1056" s="60"/>
      <c r="D1056" s="49"/>
      <c r="E1056" s="49"/>
      <c r="F1056" s="50">
        <v>26100</v>
      </c>
      <c r="G1056" s="51"/>
      <c r="H1056" s="52"/>
      <c r="I1056" s="53"/>
      <c r="J1056" s="53"/>
      <c r="K1056" s="53"/>
      <c r="L1056" s="53"/>
      <c r="M1056" s="54"/>
      <c r="N1056" s="56" t="s">
        <v>21</v>
      </c>
      <c r="O1056" s="56" t="s">
        <v>60</v>
      </c>
      <c r="P1056" s="56"/>
      <c r="Q1056" s="56"/>
      <c r="R1056" s="57"/>
      <c r="S1056" s="57" t="s">
        <v>342</v>
      </c>
      <c r="T1056" s="56"/>
      <c r="U1056" s="56"/>
      <c r="V1056" s="57" t="str">
        <f t="array" ref="V1056">IFERROR(INDEX(#REF!,MATCH($Q1056,#REF!,0)),"")</f>
        <v/>
      </c>
      <c r="W1056" s="57" t="str">
        <f t="array" ref="W1056">IFERROR(INDEX(#REF!,MATCH($Q1056,#REF!,0)),"")</f>
        <v/>
      </c>
      <c r="X1056" s="58" t="str">
        <f t="array" ref="X1056">IFERROR(INDEX(#REF!,MATCH($Q1056,#REF!,0)),"")</f>
        <v/>
      </c>
      <c r="Y1056" s="58" t="str">
        <f t="array" ref="Y1056">IFERROR(INDEX(#REF!,MATCH($Q1056,#REF!,0)),"")</f>
        <v/>
      </c>
      <c r="Z1056" s="58" t="str">
        <f t="array" ref="Z1056">IFERROR(INDEX(#REF!,MATCH($Q1056,#REF!,0)),"")</f>
        <v/>
      </c>
      <c r="AA1056" s="58" t="e">
        <f t="shared" si="15"/>
        <v>#VALUE!</v>
      </c>
      <c r="AB1056" s="56"/>
      <c r="AC1056" s="56"/>
    </row>
    <row r="1057" spans="1:29" ht="15.75" hidden="1" customHeight="1">
      <c r="A1057" s="35" t="s">
        <v>2853</v>
      </c>
      <c r="B1057" s="35" t="s">
        <v>242</v>
      </c>
      <c r="C1057" s="36" t="s">
        <v>611</v>
      </c>
      <c r="D1057" s="37" t="s">
        <v>612</v>
      </c>
      <c r="E1057" s="37">
        <v>10</v>
      </c>
      <c r="F1057" s="38">
        <v>500</v>
      </c>
      <c r="G1057" s="39" t="s">
        <v>54</v>
      </c>
      <c r="H1057" s="40">
        <v>46174</v>
      </c>
      <c r="I1057" s="41" t="s">
        <v>55</v>
      </c>
      <c r="J1057" s="41" t="s">
        <v>56</v>
      </c>
      <c r="K1057" s="41" t="s">
        <v>164</v>
      </c>
      <c r="L1057" s="41" t="s">
        <v>58</v>
      </c>
      <c r="M1057" s="42" t="s">
        <v>2534</v>
      </c>
      <c r="N1057" s="44" t="s">
        <v>21</v>
      </c>
      <c r="O1057" s="44" t="s">
        <v>60</v>
      </c>
      <c r="P1057" s="44"/>
      <c r="Q1057" s="44"/>
      <c r="R1057" s="45" t="s">
        <v>322</v>
      </c>
      <c r="S1057" s="45" t="s">
        <v>323</v>
      </c>
      <c r="T1057" s="44"/>
      <c r="U1057" s="44"/>
      <c r="V1057" s="45" t="str">
        <f t="array" ref="V1057">IFERROR(INDEX(#REF!,MATCH($Q1057,#REF!,0)),"")</f>
        <v/>
      </c>
      <c r="W1057" s="45" t="str">
        <f t="array" ref="W1057">IFERROR(INDEX(#REF!,MATCH($Q1057,#REF!,0)),"")</f>
        <v/>
      </c>
      <c r="X1057" s="46" t="str">
        <f t="array" ref="X1057">IFERROR(INDEX(#REF!,MATCH($Q1057,#REF!,0)),"")</f>
        <v/>
      </c>
      <c r="Y1057" s="46" t="str">
        <f t="array" ref="Y1057">IFERROR(INDEX(#REF!,MATCH($Q1057,#REF!,0)),"")</f>
        <v/>
      </c>
      <c r="Z1057" s="46" t="str">
        <f t="array" ref="Z1057">IFERROR(INDEX(#REF!,MATCH($Q1057,#REF!,0)),"")</f>
        <v/>
      </c>
      <c r="AA1057" s="46" t="e">
        <f t="shared" si="15"/>
        <v>#VALUE!</v>
      </c>
      <c r="AB1057" s="44"/>
      <c r="AC1057" s="44"/>
    </row>
    <row r="1058" spans="1:29" ht="15.75" hidden="1" customHeight="1">
      <c r="A1058" s="47" t="s">
        <v>2854</v>
      </c>
      <c r="B1058" s="47" t="s">
        <v>254</v>
      </c>
      <c r="C1058" s="60" t="s">
        <v>614</v>
      </c>
      <c r="D1058" s="49" t="s">
        <v>53</v>
      </c>
      <c r="E1058" s="49">
        <v>10</v>
      </c>
      <c r="F1058" s="50">
        <v>500</v>
      </c>
      <c r="G1058" s="51" t="s">
        <v>54</v>
      </c>
      <c r="H1058" s="52">
        <v>46174</v>
      </c>
      <c r="I1058" s="53" t="s">
        <v>55</v>
      </c>
      <c r="J1058" s="53" t="s">
        <v>56</v>
      </c>
      <c r="K1058" s="53" t="s">
        <v>164</v>
      </c>
      <c r="L1058" s="53" t="s">
        <v>58</v>
      </c>
      <c r="M1058" s="54" t="s">
        <v>2517</v>
      </c>
      <c r="N1058" s="56" t="s">
        <v>21</v>
      </c>
      <c r="O1058" s="56" t="s">
        <v>60</v>
      </c>
      <c r="P1058" s="56"/>
      <c r="Q1058" s="56"/>
      <c r="R1058" s="57"/>
      <c r="S1058" s="57" t="s">
        <v>410</v>
      </c>
      <c r="T1058" s="56"/>
      <c r="U1058" s="56"/>
      <c r="V1058" s="57" t="str">
        <f t="array" ref="V1058">IFERROR(INDEX(#REF!,MATCH($Q1058,#REF!,0)),"")</f>
        <v/>
      </c>
      <c r="W1058" s="57" t="str">
        <f t="array" ref="W1058">IFERROR(INDEX(#REF!,MATCH($Q1058,#REF!,0)),"")</f>
        <v/>
      </c>
      <c r="X1058" s="58" t="str">
        <f t="array" ref="X1058">IFERROR(INDEX(#REF!,MATCH($Q1058,#REF!,0)),"")</f>
        <v/>
      </c>
      <c r="Y1058" s="58" t="str">
        <f t="array" ref="Y1058">IFERROR(INDEX(#REF!,MATCH($Q1058,#REF!,0)),"")</f>
        <v/>
      </c>
      <c r="Z1058" s="58" t="str">
        <f t="array" ref="Z1058">IFERROR(INDEX(#REF!,MATCH($Q1058,#REF!,0)),"")</f>
        <v/>
      </c>
      <c r="AA1058" s="58" t="e">
        <f t="shared" si="15"/>
        <v>#VALUE!</v>
      </c>
      <c r="AB1058" s="56"/>
      <c r="AC1058" s="56"/>
    </row>
    <row r="1059" spans="1:29" ht="15.75" hidden="1" customHeight="1">
      <c r="A1059" s="35" t="s">
        <v>2855</v>
      </c>
      <c r="B1059" s="35" t="s">
        <v>775</v>
      </c>
      <c r="C1059" s="36" t="s">
        <v>779</v>
      </c>
      <c r="D1059" s="37" t="s">
        <v>53</v>
      </c>
      <c r="E1059" s="37">
        <v>2</v>
      </c>
      <c r="F1059" s="38">
        <v>500</v>
      </c>
      <c r="G1059" s="39" t="s">
        <v>54</v>
      </c>
      <c r="H1059" s="40">
        <v>46174</v>
      </c>
      <c r="I1059" s="41" t="s">
        <v>55</v>
      </c>
      <c r="J1059" s="41" t="s">
        <v>56</v>
      </c>
      <c r="K1059" s="41" t="s">
        <v>164</v>
      </c>
      <c r="L1059" s="41" t="s">
        <v>58</v>
      </c>
      <c r="M1059" s="42" t="s">
        <v>109</v>
      </c>
      <c r="N1059" s="44" t="s">
        <v>21</v>
      </c>
      <c r="O1059" s="44" t="s">
        <v>60</v>
      </c>
      <c r="P1059" s="44"/>
      <c r="Q1059" s="44"/>
      <c r="R1059" s="45" t="s">
        <v>780</v>
      </c>
      <c r="S1059" s="45" t="s">
        <v>781</v>
      </c>
      <c r="T1059" s="44"/>
      <c r="U1059" s="44"/>
      <c r="V1059" s="45" t="str">
        <f t="array" ref="V1059">IFERROR(INDEX(#REF!,MATCH($Q1059,#REF!,0)),"")</f>
        <v/>
      </c>
      <c r="W1059" s="45" t="str">
        <f t="array" ref="W1059">IFERROR(INDEX(#REF!,MATCH($Q1059,#REF!,0)),"")</f>
        <v/>
      </c>
      <c r="X1059" s="46" t="str">
        <f t="array" ref="X1059">IFERROR(INDEX(#REF!,MATCH($Q1059,#REF!,0)),"")</f>
        <v/>
      </c>
      <c r="Y1059" s="46" t="str">
        <f t="array" ref="Y1059">IFERROR(INDEX(#REF!,MATCH($Q1059,#REF!,0)),"")</f>
        <v/>
      </c>
      <c r="Z1059" s="46" t="str">
        <f t="array" ref="Z1059">IFERROR(INDEX(#REF!,MATCH($Q1059,#REF!,0)),"")</f>
        <v/>
      </c>
      <c r="AA1059" s="46" t="e">
        <f t="shared" si="15"/>
        <v>#VALUE!</v>
      </c>
      <c r="AB1059" s="44"/>
      <c r="AC1059" s="44"/>
    </row>
    <row r="1060" spans="1:29" ht="15.75" hidden="1" customHeight="1">
      <c r="A1060" s="47" t="s">
        <v>1584</v>
      </c>
      <c r="B1060" s="47" t="s">
        <v>51</v>
      </c>
      <c r="C1060" s="60" t="s">
        <v>2666</v>
      </c>
      <c r="D1060" s="49" t="s">
        <v>53</v>
      </c>
      <c r="E1060" s="49">
        <v>40</v>
      </c>
      <c r="F1060" s="50">
        <v>480</v>
      </c>
      <c r="G1060" s="51" t="s">
        <v>54</v>
      </c>
      <c r="H1060" s="52">
        <v>46174</v>
      </c>
      <c r="I1060" s="53" t="s">
        <v>55</v>
      </c>
      <c r="J1060" s="53" t="s">
        <v>56</v>
      </c>
      <c r="K1060" s="53" t="s">
        <v>164</v>
      </c>
      <c r="L1060" s="53" t="s">
        <v>58</v>
      </c>
      <c r="M1060" s="54" t="s">
        <v>73</v>
      </c>
      <c r="N1060" s="56" t="s">
        <v>951</v>
      </c>
      <c r="O1060" s="56" t="s">
        <v>2452</v>
      </c>
      <c r="P1060" s="56"/>
      <c r="Q1060" s="56"/>
      <c r="R1060" s="57" t="s">
        <v>165</v>
      </c>
      <c r="S1060" s="57" t="s">
        <v>505</v>
      </c>
      <c r="T1060" s="56"/>
      <c r="U1060" s="56"/>
      <c r="V1060" s="57" t="str">
        <f t="array" ref="V1060">IFERROR(INDEX(#REF!,MATCH($Q1060,#REF!,0)),"")</f>
        <v/>
      </c>
      <c r="W1060" s="57" t="str">
        <f t="array" ref="W1060">IFERROR(INDEX(#REF!,MATCH($Q1060,#REF!,0)),"")</f>
        <v/>
      </c>
      <c r="X1060" s="58" t="str">
        <f t="array" ref="X1060">IFERROR(INDEX(#REF!,MATCH($Q1060,#REF!,0)),"")</f>
        <v/>
      </c>
      <c r="Y1060" s="58" t="str">
        <f t="array" ref="Y1060">IFERROR(INDEX(#REF!,MATCH($Q1060,#REF!,0)),"")</f>
        <v/>
      </c>
      <c r="Z1060" s="58" t="str">
        <f t="array" ref="Z1060">IFERROR(INDEX(#REF!,MATCH($Q1060,#REF!,0)),"")</f>
        <v/>
      </c>
      <c r="AA1060" s="58" t="e">
        <f t="shared" si="15"/>
        <v>#VALUE!</v>
      </c>
      <c r="AB1060" s="56"/>
      <c r="AC1060" s="56"/>
    </row>
    <row r="1061" spans="1:29" ht="15.75" hidden="1" customHeight="1">
      <c r="A1061" s="35" t="s">
        <v>1603</v>
      </c>
      <c r="B1061" s="35" t="s">
        <v>51</v>
      </c>
      <c r="C1061" s="36" t="s">
        <v>2667</v>
      </c>
      <c r="D1061" s="37" t="s">
        <v>2668</v>
      </c>
      <c r="E1061" s="37">
        <v>20</v>
      </c>
      <c r="F1061" s="38">
        <v>480</v>
      </c>
      <c r="G1061" s="39" t="s">
        <v>54</v>
      </c>
      <c r="H1061" s="40">
        <v>46174</v>
      </c>
      <c r="I1061" s="41" t="s">
        <v>55</v>
      </c>
      <c r="J1061" s="41" t="s">
        <v>56</v>
      </c>
      <c r="K1061" s="41" t="s">
        <v>164</v>
      </c>
      <c r="L1061" s="41" t="s">
        <v>91</v>
      </c>
      <c r="M1061" s="42" t="s">
        <v>2486</v>
      </c>
      <c r="N1061" s="44" t="s">
        <v>951</v>
      </c>
      <c r="O1061" s="44" t="s">
        <v>2452</v>
      </c>
      <c r="P1061" s="44"/>
      <c r="Q1061" s="44"/>
      <c r="R1061" s="45" t="s">
        <v>158</v>
      </c>
      <c r="S1061" s="45" t="s">
        <v>281</v>
      </c>
      <c r="T1061" s="44"/>
      <c r="U1061" s="44"/>
      <c r="V1061" s="45" t="str">
        <f t="array" ref="V1061">IFERROR(INDEX(#REF!,MATCH($Q1061,#REF!,0)),"")</f>
        <v/>
      </c>
      <c r="W1061" s="45" t="str">
        <f t="array" ref="W1061">IFERROR(INDEX(#REF!,MATCH($Q1061,#REF!,0)),"")</f>
        <v/>
      </c>
      <c r="X1061" s="46" t="str">
        <f t="array" ref="X1061">IFERROR(INDEX(#REF!,MATCH($Q1061,#REF!,0)),"")</f>
        <v/>
      </c>
      <c r="Y1061" s="46" t="str">
        <f t="array" ref="Y1061">IFERROR(INDEX(#REF!,MATCH($Q1061,#REF!,0)),"")</f>
        <v/>
      </c>
      <c r="Z1061" s="46" t="str">
        <f t="array" ref="Z1061">IFERROR(INDEX(#REF!,MATCH($Q1061,#REF!,0)),"")</f>
        <v/>
      </c>
      <c r="AA1061" s="46" t="e">
        <f t="shared" si="15"/>
        <v>#VALUE!</v>
      </c>
      <c r="AB1061" s="44"/>
      <c r="AC1061" s="44"/>
    </row>
    <row r="1062" spans="1:29" ht="15.75" hidden="1" customHeight="1">
      <c r="A1062" s="47"/>
      <c r="B1062" s="47" t="s">
        <v>2693</v>
      </c>
      <c r="C1062" s="60"/>
      <c r="D1062" s="49"/>
      <c r="E1062" s="49"/>
      <c r="F1062" s="50">
        <v>2347</v>
      </c>
      <c r="G1062" s="51"/>
      <c r="H1062" s="52"/>
      <c r="I1062" s="53"/>
      <c r="J1062" s="53"/>
      <c r="K1062" s="53"/>
      <c r="L1062" s="53"/>
      <c r="M1062" s="54"/>
      <c r="N1062" s="56" t="s">
        <v>21</v>
      </c>
      <c r="O1062" s="56" t="s">
        <v>60</v>
      </c>
      <c r="P1062" s="56"/>
      <c r="Q1062" s="56"/>
      <c r="R1062" s="57"/>
      <c r="S1062" s="57" t="s">
        <v>429</v>
      </c>
      <c r="T1062" s="56"/>
      <c r="U1062" s="56"/>
      <c r="V1062" s="57" t="str">
        <f t="array" ref="V1062">IFERROR(INDEX(#REF!,MATCH($Q1062,#REF!,0)),"")</f>
        <v/>
      </c>
      <c r="W1062" s="57" t="str">
        <f t="array" ref="W1062">IFERROR(INDEX(#REF!,MATCH($Q1062,#REF!,0)),"")</f>
        <v/>
      </c>
      <c r="X1062" s="58" t="str">
        <f t="array" ref="X1062">IFERROR(INDEX(#REF!,MATCH($Q1062,#REF!,0)),"")</f>
        <v/>
      </c>
      <c r="Y1062" s="58" t="str">
        <f t="array" ref="Y1062">IFERROR(INDEX(#REF!,MATCH($Q1062,#REF!,0)),"")</f>
        <v/>
      </c>
      <c r="Z1062" s="58" t="str">
        <f t="array" ref="Z1062">IFERROR(INDEX(#REF!,MATCH($Q1062,#REF!,0)),"")</f>
        <v/>
      </c>
      <c r="AA1062" s="58" t="e">
        <f t="shared" si="15"/>
        <v>#VALUE!</v>
      </c>
      <c r="AB1062" s="56"/>
      <c r="AC1062" s="56"/>
    </row>
    <row r="1063" spans="1:29" ht="15.75" hidden="1" customHeight="1">
      <c r="A1063" s="35" t="s">
        <v>2856</v>
      </c>
      <c r="B1063" s="35" t="s">
        <v>250</v>
      </c>
      <c r="C1063" s="36" t="s">
        <v>616</v>
      </c>
      <c r="D1063" s="37" t="s">
        <v>53</v>
      </c>
      <c r="E1063" s="37">
        <v>25</v>
      </c>
      <c r="F1063" s="38">
        <v>500</v>
      </c>
      <c r="G1063" s="39" t="s">
        <v>54</v>
      </c>
      <c r="H1063" s="40">
        <v>46174</v>
      </c>
      <c r="I1063" s="41" t="s">
        <v>55</v>
      </c>
      <c r="J1063" s="41" t="s">
        <v>56</v>
      </c>
      <c r="K1063" s="41" t="s">
        <v>164</v>
      </c>
      <c r="L1063" s="41" t="s">
        <v>58</v>
      </c>
      <c r="M1063" s="42" t="s">
        <v>2486</v>
      </c>
      <c r="N1063" s="44" t="s">
        <v>21</v>
      </c>
      <c r="O1063" s="44" t="s">
        <v>60</v>
      </c>
      <c r="P1063" s="44"/>
      <c r="Q1063" s="44"/>
      <c r="R1063" s="45"/>
      <c r="S1063" s="45" t="s">
        <v>617</v>
      </c>
      <c r="T1063" s="44"/>
      <c r="U1063" s="44"/>
      <c r="V1063" s="45" t="str">
        <f t="array" ref="V1063">IFERROR(INDEX(#REF!,MATCH($Q1063,#REF!,0)),"")</f>
        <v/>
      </c>
      <c r="W1063" s="45" t="str">
        <f t="array" ref="W1063">IFERROR(INDEX(#REF!,MATCH($Q1063,#REF!,0)),"")</f>
        <v/>
      </c>
      <c r="X1063" s="46" t="str">
        <f t="array" ref="X1063">IFERROR(INDEX(#REF!,MATCH($Q1063,#REF!,0)),"")</f>
        <v/>
      </c>
      <c r="Y1063" s="46" t="str">
        <f t="array" ref="Y1063">IFERROR(INDEX(#REF!,MATCH($Q1063,#REF!,0)),"")</f>
        <v/>
      </c>
      <c r="Z1063" s="46" t="str">
        <f t="array" ref="Z1063">IFERROR(INDEX(#REF!,MATCH($Q1063,#REF!,0)),"")</f>
        <v/>
      </c>
      <c r="AA1063" s="46" t="e">
        <f t="shared" si="15"/>
        <v>#VALUE!</v>
      </c>
      <c r="AB1063" s="44"/>
      <c r="AC1063" s="44"/>
    </row>
    <row r="1064" spans="1:29" ht="15.75" customHeight="1">
      <c r="A1064" s="47"/>
      <c r="B1064" s="47" t="s">
        <v>2693</v>
      </c>
      <c r="C1064" s="60"/>
      <c r="D1064" s="49"/>
      <c r="E1064" s="49"/>
      <c r="F1064" s="50">
        <v>2000</v>
      </c>
      <c r="G1064" s="51"/>
      <c r="H1064" s="52"/>
      <c r="I1064" s="53"/>
      <c r="J1064" s="53"/>
      <c r="K1064" s="53"/>
      <c r="L1064" s="53"/>
      <c r="M1064" s="54"/>
      <c r="N1064" s="56" t="s">
        <v>951</v>
      </c>
      <c r="O1064" s="56" t="s">
        <v>2767</v>
      </c>
      <c r="P1064" s="56"/>
      <c r="Q1064" s="56"/>
      <c r="R1064" s="57"/>
      <c r="S1064" s="57" t="s">
        <v>1691</v>
      </c>
      <c r="T1064" s="56"/>
      <c r="U1064" s="56"/>
      <c r="V1064" s="57" t="str">
        <f t="array" ref="V1064">IFERROR(INDEX(#REF!,MATCH($Q1064,#REF!,0)),"")</f>
        <v/>
      </c>
      <c r="W1064" s="57" t="str">
        <f t="array" ref="W1064">IFERROR(INDEX(#REF!,MATCH($Q1064,#REF!,0)),"")</f>
        <v/>
      </c>
      <c r="X1064" s="58" t="str">
        <f t="array" ref="X1064">IFERROR(INDEX(#REF!,MATCH($Q1064,#REF!,0)),"")</f>
        <v/>
      </c>
      <c r="Y1064" s="58" t="str">
        <f t="array" ref="Y1064">IFERROR(INDEX(#REF!,MATCH($Q1064,#REF!,0)),"")</f>
        <v/>
      </c>
      <c r="Z1064" s="58" t="str">
        <f t="array" ref="Z1064">IFERROR(INDEX(#REF!,MATCH($Q1064,#REF!,0)),"")</f>
        <v/>
      </c>
      <c r="AA1064" s="58" t="e">
        <f t="shared" si="15"/>
        <v>#VALUE!</v>
      </c>
      <c r="AB1064" s="56"/>
      <c r="AC1064" s="56"/>
    </row>
    <row r="1065" spans="1:29" ht="15.75" hidden="1" customHeight="1">
      <c r="A1065" s="35" t="s">
        <v>1900</v>
      </c>
      <c r="B1065" s="35" t="s">
        <v>254</v>
      </c>
      <c r="C1065" s="36" t="s">
        <v>2233</v>
      </c>
      <c r="D1065" s="37" t="s">
        <v>53</v>
      </c>
      <c r="E1065" s="37">
        <v>2</v>
      </c>
      <c r="F1065" s="38">
        <v>500</v>
      </c>
      <c r="G1065" s="39" t="s">
        <v>54</v>
      </c>
      <c r="H1065" s="40">
        <v>46174</v>
      </c>
      <c r="I1065" s="41" t="s">
        <v>55</v>
      </c>
      <c r="J1065" s="41" t="s">
        <v>56</v>
      </c>
      <c r="K1065" s="41" t="s">
        <v>164</v>
      </c>
      <c r="L1065" s="41" t="s">
        <v>91</v>
      </c>
      <c r="M1065" s="42" t="s">
        <v>109</v>
      </c>
      <c r="N1065" s="44" t="s">
        <v>951</v>
      </c>
      <c r="O1065" s="44" t="s">
        <v>60</v>
      </c>
      <c r="P1065" s="44"/>
      <c r="Q1065" s="44"/>
      <c r="R1065" s="45" t="s">
        <v>304</v>
      </c>
      <c r="S1065" s="45" t="s">
        <v>305</v>
      </c>
      <c r="T1065" s="44"/>
      <c r="U1065" s="44"/>
      <c r="V1065" s="45" t="str">
        <f t="array" ref="V1065">IFERROR(INDEX(#REF!,MATCH($Q1065,#REF!,0)),"")</f>
        <v/>
      </c>
      <c r="W1065" s="45" t="str">
        <f t="array" ref="W1065">IFERROR(INDEX(#REF!,MATCH($Q1065,#REF!,0)),"")</f>
        <v/>
      </c>
      <c r="X1065" s="46" t="str">
        <f t="array" ref="X1065">IFERROR(INDEX(#REF!,MATCH($Q1065,#REF!,0)),"")</f>
        <v/>
      </c>
      <c r="Y1065" s="46" t="str">
        <f t="array" ref="Y1065">IFERROR(INDEX(#REF!,MATCH($Q1065,#REF!,0)),"")</f>
        <v/>
      </c>
      <c r="Z1065" s="46" t="str">
        <f t="array" ref="Z1065">IFERROR(INDEX(#REF!,MATCH($Q1065,#REF!,0)),"")</f>
        <v/>
      </c>
      <c r="AA1065" s="46" t="e">
        <f t="shared" si="15"/>
        <v>#VALUE!</v>
      </c>
      <c r="AB1065" s="44"/>
      <c r="AC1065" s="44"/>
    </row>
    <row r="1066" spans="1:29" ht="15.75" customHeight="1">
      <c r="A1066" s="47"/>
      <c r="B1066" s="47" t="s">
        <v>2693</v>
      </c>
      <c r="C1066" s="60"/>
      <c r="D1066" s="49"/>
      <c r="E1066" s="49"/>
      <c r="F1066" s="50">
        <v>9000</v>
      </c>
      <c r="G1066" s="51"/>
      <c r="H1066" s="52"/>
      <c r="I1066" s="53"/>
      <c r="J1066" s="53"/>
      <c r="K1066" s="53"/>
      <c r="L1066" s="53"/>
      <c r="M1066" s="54"/>
      <c r="N1066" s="56" t="s">
        <v>884</v>
      </c>
      <c r="O1066" s="56" t="s">
        <v>2767</v>
      </c>
      <c r="P1066" s="56"/>
      <c r="Q1066" s="56"/>
      <c r="R1066" s="57"/>
      <c r="S1066" s="57" t="s">
        <v>1152</v>
      </c>
      <c r="T1066" s="56"/>
      <c r="U1066" s="56"/>
      <c r="V1066" s="57" t="str">
        <f t="array" ref="V1066">IFERROR(INDEX(#REF!,MATCH($Q1066,#REF!,0)),"")</f>
        <v/>
      </c>
      <c r="W1066" s="57" t="str">
        <f t="array" ref="W1066">IFERROR(INDEX(#REF!,MATCH($Q1066,#REF!,0)),"")</f>
        <v/>
      </c>
      <c r="X1066" s="58" t="str">
        <f t="array" ref="X1066">IFERROR(INDEX(#REF!,MATCH($Q1066,#REF!,0)),"")</f>
        <v/>
      </c>
      <c r="Y1066" s="58" t="str">
        <f t="array" ref="Y1066">IFERROR(INDEX(#REF!,MATCH($Q1066,#REF!,0)),"")</f>
        <v/>
      </c>
      <c r="Z1066" s="58" t="str">
        <f t="array" ref="Z1066">IFERROR(INDEX(#REF!,MATCH($Q1066,#REF!,0)),"")</f>
        <v/>
      </c>
      <c r="AA1066" s="58" t="e">
        <f t="shared" si="15"/>
        <v>#VALUE!</v>
      </c>
      <c r="AB1066" s="56"/>
      <c r="AC1066" s="56"/>
    </row>
    <row r="1067" spans="1:29" ht="15.75" hidden="1" customHeight="1">
      <c r="A1067" s="35" t="s">
        <v>542</v>
      </c>
      <c r="B1067" s="35" t="s">
        <v>1049</v>
      </c>
      <c r="C1067" s="36" t="s">
        <v>2130</v>
      </c>
      <c r="D1067" s="37" t="s">
        <v>53</v>
      </c>
      <c r="E1067" s="37">
        <v>50</v>
      </c>
      <c r="F1067" s="38">
        <v>500</v>
      </c>
      <c r="G1067" s="39" t="s">
        <v>54</v>
      </c>
      <c r="H1067" s="40">
        <v>46174</v>
      </c>
      <c r="I1067" s="41" t="s">
        <v>55</v>
      </c>
      <c r="J1067" s="41" t="s">
        <v>56</v>
      </c>
      <c r="K1067" s="41" t="s">
        <v>164</v>
      </c>
      <c r="L1067" s="41" t="s">
        <v>58</v>
      </c>
      <c r="M1067" s="42" t="s">
        <v>2534</v>
      </c>
      <c r="N1067" s="44" t="s">
        <v>951</v>
      </c>
      <c r="O1067" s="44" t="s">
        <v>60</v>
      </c>
      <c r="P1067" s="44"/>
      <c r="Q1067" s="44"/>
      <c r="R1067" s="45" t="s">
        <v>729</v>
      </c>
      <c r="S1067" s="45" t="s">
        <v>730</v>
      </c>
      <c r="T1067" s="44"/>
      <c r="U1067" s="44"/>
      <c r="V1067" s="45" t="str">
        <f t="array" ref="V1067">IFERROR(INDEX(#REF!,MATCH($Q1067,#REF!,0)),"")</f>
        <v/>
      </c>
      <c r="W1067" s="45" t="str">
        <f t="array" ref="W1067">IFERROR(INDEX(#REF!,MATCH($Q1067,#REF!,0)),"")</f>
        <v/>
      </c>
      <c r="X1067" s="46" t="str">
        <f t="array" ref="X1067">IFERROR(INDEX(#REF!,MATCH($Q1067,#REF!,0)),"")</f>
        <v/>
      </c>
      <c r="Y1067" s="46" t="str">
        <f t="array" ref="Y1067">IFERROR(INDEX(#REF!,MATCH($Q1067,#REF!,0)),"")</f>
        <v/>
      </c>
      <c r="Z1067" s="46" t="str">
        <f t="array" ref="Z1067">IFERROR(INDEX(#REF!,MATCH($Q1067,#REF!,0)),"")</f>
        <v/>
      </c>
      <c r="AA1067" s="46" t="e">
        <f t="shared" si="15"/>
        <v>#VALUE!</v>
      </c>
      <c r="AB1067" s="44"/>
      <c r="AC1067" s="44"/>
    </row>
    <row r="1068" spans="1:29" ht="15.75" customHeight="1">
      <c r="A1068" s="47"/>
      <c r="B1068" s="47" t="s">
        <v>2693</v>
      </c>
      <c r="C1068" s="60"/>
      <c r="D1068" s="49"/>
      <c r="E1068" s="49"/>
      <c r="F1068" s="50">
        <v>298351</v>
      </c>
      <c r="G1068" s="51"/>
      <c r="H1068" s="52"/>
      <c r="I1068" s="53"/>
      <c r="J1068" s="53"/>
      <c r="K1068" s="53"/>
      <c r="L1068" s="53"/>
      <c r="M1068" s="54"/>
      <c r="N1068" s="56" t="s">
        <v>951</v>
      </c>
      <c r="O1068" s="56"/>
      <c r="P1068" s="56"/>
      <c r="Q1068" s="56"/>
      <c r="R1068" s="57"/>
      <c r="S1068" s="57" t="s">
        <v>1506</v>
      </c>
      <c r="T1068" s="56"/>
      <c r="U1068" s="56"/>
      <c r="V1068" s="57" t="str">
        <f t="array" ref="V1068">IFERROR(INDEX(#REF!,MATCH($Q1068,#REF!,0)),"")</f>
        <v/>
      </c>
      <c r="W1068" s="57" t="str">
        <f t="array" ref="W1068">IFERROR(INDEX(#REF!,MATCH($Q1068,#REF!,0)),"")</f>
        <v/>
      </c>
      <c r="X1068" s="58" t="str">
        <f t="array" ref="X1068">IFERROR(INDEX(#REF!,MATCH($Q1068,#REF!,0)),"")</f>
        <v/>
      </c>
      <c r="Y1068" s="58" t="str">
        <f t="array" ref="Y1068">IFERROR(INDEX(#REF!,MATCH($Q1068,#REF!,0)),"")</f>
        <v/>
      </c>
      <c r="Z1068" s="58" t="str">
        <f t="array" ref="Z1068">IFERROR(INDEX(#REF!,MATCH($Q1068,#REF!,0)),"")</f>
        <v/>
      </c>
      <c r="AA1068" s="58" t="e">
        <f t="shared" si="15"/>
        <v>#VALUE!</v>
      </c>
      <c r="AB1068" s="56"/>
      <c r="AC1068" s="56"/>
    </row>
    <row r="1069" spans="1:29" ht="15.75" hidden="1" customHeight="1">
      <c r="A1069" s="35" t="s">
        <v>1836</v>
      </c>
      <c r="B1069" s="35" t="s">
        <v>888</v>
      </c>
      <c r="C1069" s="36" t="s">
        <v>2669</v>
      </c>
      <c r="D1069" s="37" t="s">
        <v>53</v>
      </c>
      <c r="E1069" s="37">
        <v>5</v>
      </c>
      <c r="F1069" s="38">
        <v>475</v>
      </c>
      <c r="G1069" s="39" t="s">
        <v>54</v>
      </c>
      <c r="H1069" s="40">
        <v>46174</v>
      </c>
      <c r="I1069" s="41" t="s">
        <v>55</v>
      </c>
      <c r="J1069" s="41" t="s">
        <v>56</v>
      </c>
      <c r="K1069" s="41" t="s">
        <v>164</v>
      </c>
      <c r="L1069" s="41" t="s">
        <v>91</v>
      </c>
      <c r="M1069" s="42" t="s">
        <v>148</v>
      </c>
      <c r="N1069" s="44" t="s">
        <v>951</v>
      </c>
      <c r="O1069" s="44" t="s">
        <v>2452</v>
      </c>
      <c r="P1069" s="44"/>
      <c r="Q1069" s="44"/>
      <c r="R1069" s="45">
        <f t="array" ref="R1069">IFERROR(INDEX('BANCO DE DADOS'!$C$3:$C1631,MATCH(C1069,'BANCO DE DADOS'!$B$3:$B1631,0),0),"")</f>
        <v>0</v>
      </c>
      <c r="S1069" s="45" t="s">
        <v>260</v>
      </c>
      <c r="T1069" s="44"/>
      <c r="U1069" s="44"/>
      <c r="V1069" s="45" t="str">
        <f t="array" ref="V1069">IFERROR(INDEX(#REF!,MATCH($Q1069,#REF!,0)),"")</f>
        <v/>
      </c>
      <c r="W1069" s="45" t="str">
        <f t="array" ref="W1069">IFERROR(INDEX(#REF!,MATCH($Q1069,#REF!,0)),"")</f>
        <v/>
      </c>
      <c r="X1069" s="46" t="str">
        <f t="array" ref="X1069">IFERROR(INDEX(#REF!,MATCH($Q1069,#REF!,0)),"")</f>
        <v/>
      </c>
      <c r="Y1069" s="46" t="str">
        <f t="array" ref="Y1069">IFERROR(INDEX(#REF!,MATCH($Q1069,#REF!,0)),"")</f>
        <v/>
      </c>
      <c r="Z1069" s="46" t="str">
        <f t="array" ref="Z1069">IFERROR(INDEX(#REF!,MATCH($Q1069,#REF!,0)),"")</f>
        <v/>
      </c>
      <c r="AA1069" s="46" t="e">
        <f t="shared" si="15"/>
        <v>#VALUE!</v>
      </c>
      <c r="AB1069" s="44"/>
      <c r="AC1069" s="44"/>
    </row>
    <row r="1070" spans="1:29" ht="15.75" hidden="1" customHeight="1">
      <c r="A1070" s="184"/>
      <c r="B1070" s="184" t="s">
        <v>70</v>
      </c>
      <c r="C1070" s="185" t="s">
        <v>2467</v>
      </c>
      <c r="D1070" s="186" t="s">
        <v>53</v>
      </c>
      <c r="E1070" s="186">
        <v>10</v>
      </c>
      <c r="F1070" s="187">
        <v>550000</v>
      </c>
      <c r="G1070" s="188" t="s">
        <v>54</v>
      </c>
      <c r="H1070" s="189">
        <v>46266</v>
      </c>
      <c r="I1070" s="190" t="s">
        <v>101</v>
      </c>
      <c r="J1070" s="190" t="s">
        <v>56</v>
      </c>
      <c r="K1070" s="190" t="s">
        <v>858</v>
      </c>
      <c r="L1070" s="190" t="s">
        <v>84</v>
      </c>
      <c r="M1070" s="191" t="s">
        <v>2451</v>
      </c>
      <c r="N1070" s="192" t="s">
        <v>951</v>
      </c>
      <c r="O1070" s="56" t="s">
        <v>2452</v>
      </c>
      <c r="P1070" s="56"/>
      <c r="Q1070" s="56"/>
      <c r="R1070" s="57" t="str">
        <f t="array" ref="R1070">IFERROR(INDEX('BANCO DE DADOS'!$C$3:$C1631,MATCH(C1070,'BANCO DE DADOS'!$B$3:$B1631,0),0),"")</f>
        <v>GTI</v>
      </c>
      <c r="S1070" s="57" t="str">
        <f t="array" ref="S1070">IFERROR(INDEX('BANCO DE DADOS'!$D$3:$D1631,MATCH(C1070,'BANCO DE DADOS'!$B$3:$B1631,0),0),"")</f>
        <v>COMPRA DE SOFTWARES E LICENÇAS</v>
      </c>
      <c r="T1070" s="56"/>
      <c r="U1070" s="56"/>
      <c r="V1070" s="57" t="str">
        <f t="array" ref="V1070">IFERROR(INDEX(#REF!,MATCH($Q1070,#REF!,0)),"")</f>
        <v/>
      </c>
      <c r="W1070" s="57" t="str">
        <f t="array" ref="W1070">IFERROR(INDEX(#REF!,MATCH($Q1070,#REF!,0)),"")</f>
        <v/>
      </c>
      <c r="X1070" s="58" t="str">
        <f t="array" ref="X1070">IFERROR(INDEX(#REF!,MATCH($Q1070,#REF!,0)),"")</f>
        <v/>
      </c>
      <c r="Y1070" s="58" t="str">
        <f t="array" ref="Y1070">IFERROR(INDEX(#REF!,MATCH($Q1070,#REF!,0)),"")</f>
        <v/>
      </c>
      <c r="Z1070" s="58" t="str">
        <f t="array" ref="Z1070">IFERROR(INDEX(#REF!,MATCH($Q1070,#REF!,0)),"")</f>
        <v/>
      </c>
      <c r="AA1070" s="58" t="e">
        <f t="shared" si="15"/>
        <v>#VALUE!</v>
      </c>
      <c r="AB1070" s="56"/>
      <c r="AC1070" s="56"/>
    </row>
    <row r="1071" spans="1:29" ht="15.75" customHeight="1">
      <c r="A1071" s="35"/>
      <c r="B1071" s="35" t="s">
        <v>2693</v>
      </c>
      <c r="C1071" s="36"/>
      <c r="D1071" s="37"/>
      <c r="E1071" s="37"/>
      <c r="F1071" s="38">
        <v>14400</v>
      </c>
      <c r="G1071" s="39"/>
      <c r="H1071" s="40"/>
      <c r="I1071" s="41"/>
      <c r="J1071" s="41"/>
      <c r="K1071" s="41"/>
      <c r="L1071" s="41"/>
      <c r="M1071" s="42"/>
      <c r="N1071" s="44" t="s">
        <v>951</v>
      </c>
      <c r="O1071" s="44" t="s">
        <v>2767</v>
      </c>
      <c r="P1071" s="44"/>
      <c r="Q1071" s="44"/>
      <c r="R1071" s="45"/>
      <c r="S1071" s="45" t="s">
        <v>2564</v>
      </c>
      <c r="T1071" s="44"/>
      <c r="U1071" s="44"/>
      <c r="V1071" s="45" t="str">
        <f t="array" ref="V1071">IFERROR(INDEX(#REF!,MATCH($Q1071,#REF!,0)),"")</f>
        <v/>
      </c>
      <c r="W1071" s="45" t="str">
        <f t="array" ref="W1071">IFERROR(INDEX(#REF!,MATCH($Q1071,#REF!,0)),"")</f>
        <v/>
      </c>
      <c r="X1071" s="46" t="str">
        <f t="array" ref="X1071">IFERROR(INDEX(#REF!,MATCH($Q1071,#REF!,0)),"")</f>
        <v/>
      </c>
      <c r="Y1071" s="46" t="str">
        <f t="array" ref="Y1071">IFERROR(INDEX(#REF!,MATCH($Q1071,#REF!,0)),"")</f>
        <v/>
      </c>
      <c r="Z1071" s="46" t="str">
        <f t="array" ref="Z1071">IFERROR(INDEX(#REF!,MATCH($Q1071,#REF!,0)),"")</f>
        <v/>
      </c>
      <c r="AA1071" s="46" t="e">
        <f t="shared" si="15"/>
        <v>#VALUE!</v>
      </c>
      <c r="AB1071" s="44"/>
      <c r="AC1071" s="44"/>
    </row>
    <row r="1072" spans="1:29" ht="15.75" hidden="1" customHeight="1">
      <c r="A1072" s="47" t="s">
        <v>1797</v>
      </c>
      <c r="B1072" s="47" t="s">
        <v>291</v>
      </c>
      <c r="C1072" s="60" t="s">
        <v>2235</v>
      </c>
      <c r="D1072" s="49" t="s">
        <v>53</v>
      </c>
      <c r="E1072" s="49">
        <v>1</v>
      </c>
      <c r="F1072" s="50">
        <v>500</v>
      </c>
      <c r="G1072" s="51" t="s">
        <v>54</v>
      </c>
      <c r="H1072" s="52">
        <v>46174</v>
      </c>
      <c r="I1072" s="53" t="s">
        <v>55</v>
      </c>
      <c r="J1072" s="53" t="s">
        <v>56</v>
      </c>
      <c r="K1072" s="53" t="s">
        <v>164</v>
      </c>
      <c r="L1072" s="53" t="s">
        <v>91</v>
      </c>
      <c r="M1072" s="54" t="s">
        <v>2498</v>
      </c>
      <c r="N1072" s="56" t="s">
        <v>951</v>
      </c>
      <c r="O1072" s="56" t="s">
        <v>60</v>
      </c>
      <c r="P1072" s="56"/>
      <c r="Q1072" s="56"/>
      <c r="R1072" s="57" t="str">
        <f t="array" ref="R1072">IFERROR(INDEX('BANCO DE DADOS'!$C$3:$C1631,MATCH(C1072,'BANCO DE DADOS'!$B$3:$B1631,0),0),"")</f>
        <v>CEIB</v>
      </c>
      <c r="S1072" s="57" t="s">
        <v>1234</v>
      </c>
      <c r="T1072" s="56"/>
      <c r="U1072" s="56"/>
      <c r="V1072" s="57" t="str">
        <f t="array" ref="V1072">IFERROR(INDEX(#REF!,MATCH($Q1072,#REF!,0)),"")</f>
        <v/>
      </c>
      <c r="W1072" s="57" t="str">
        <f t="array" ref="W1072">IFERROR(INDEX(#REF!,MATCH($Q1072,#REF!,0)),"")</f>
        <v/>
      </c>
      <c r="X1072" s="58" t="str">
        <f t="array" ref="X1072">IFERROR(INDEX(#REF!,MATCH($Q1072,#REF!,0)),"")</f>
        <v/>
      </c>
      <c r="Y1072" s="58" t="str">
        <f t="array" ref="Y1072">IFERROR(INDEX(#REF!,MATCH($Q1072,#REF!,0)),"")</f>
        <v/>
      </c>
      <c r="Z1072" s="58" t="str">
        <f t="array" ref="Z1072">IFERROR(INDEX(#REF!,MATCH($Q1072,#REF!,0)),"")</f>
        <v/>
      </c>
      <c r="AA1072" s="58" t="e">
        <f t="shared" si="15"/>
        <v>#VALUE!</v>
      </c>
      <c r="AB1072" s="56"/>
      <c r="AC1072" s="56"/>
    </row>
    <row r="1073" spans="1:29" ht="15.75" customHeight="1">
      <c r="A1073" s="35"/>
      <c r="B1073" s="35" t="s">
        <v>2693</v>
      </c>
      <c r="C1073" s="36"/>
      <c r="D1073" s="37"/>
      <c r="E1073" s="37"/>
      <c r="F1073" s="38">
        <v>4800</v>
      </c>
      <c r="G1073" s="39"/>
      <c r="H1073" s="40"/>
      <c r="I1073" s="41"/>
      <c r="J1073" s="41"/>
      <c r="K1073" s="41"/>
      <c r="L1073" s="41"/>
      <c r="M1073" s="42"/>
      <c r="N1073" s="44" t="s">
        <v>21</v>
      </c>
      <c r="O1073" s="44" t="s">
        <v>2767</v>
      </c>
      <c r="P1073" s="44"/>
      <c r="Q1073" s="44"/>
      <c r="R1073" s="45"/>
      <c r="S1073" s="45" t="s">
        <v>349</v>
      </c>
      <c r="T1073" s="44"/>
      <c r="U1073" s="44"/>
      <c r="V1073" s="45" t="str">
        <f t="array" ref="V1073">IFERROR(INDEX(#REF!,MATCH($Q1073,#REF!,0)),"")</f>
        <v/>
      </c>
      <c r="W1073" s="45" t="str">
        <f t="array" ref="W1073">IFERROR(INDEX(#REF!,MATCH($Q1073,#REF!,0)),"")</f>
        <v/>
      </c>
      <c r="X1073" s="46" t="str">
        <f t="array" ref="X1073">IFERROR(INDEX(#REF!,MATCH($Q1073,#REF!,0)),"")</f>
        <v/>
      </c>
      <c r="Y1073" s="46" t="str">
        <f t="array" ref="Y1073">IFERROR(INDEX(#REF!,MATCH($Q1073,#REF!,0)),"")</f>
        <v/>
      </c>
      <c r="Z1073" s="46" t="str">
        <f t="array" ref="Z1073">IFERROR(INDEX(#REF!,MATCH($Q1073,#REF!,0)),"")</f>
        <v/>
      </c>
      <c r="AA1073" s="46" t="e">
        <f t="shared" si="15"/>
        <v>#VALUE!</v>
      </c>
      <c r="AB1073" s="44"/>
      <c r="AC1073" s="44"/>
    </row>
    <row r="1074" spans="1:29" ht="15.75" hidden="1" customHeight="1">
      <c r="A1074" s="47" t="s">
        <v>1798</v>
      </c>
      <c r="B1074" s="47" t="s">
        <v>291</v>
      </c>
      <c r="C1074" s="60" t="s">
        <v>2237</v>
      </c>
      <c r="D1074" s="49" t="s">
        <v>53</v>
      </c>
      <c r="E1074" s="49">
        <v>1</v>
      </c>
      <c r="F1074" s="50">
        <v>500</v>
      </c>
      <c r="G1074" s="51" t="s">
        <v>54</v>
      </c>
      <c r="H1074" s="52">
        <v>46174</v>
      </c>
      <c r="I1074" s="53" t="s">
        <v>55</v>
      </c>
      <c r="J1074" s="53" t="s">
        <v>56</v>
      </c>
      <c r="K1074" s="53" t="s">
        <v>164</v>
      </c>
      <c r="L1074" s="53" t="s">
        <v>91</v>
      </c>
      <c r="M1074" s="54" t="s">
        <v>2498</v>
      </c>
      <c r="N1074" s="56" t="s">
        <v>951</v>
      </c>
      <c r="O1074" s="56" t="s">
        <v>60</v>
      </c>
      <c r="P1074" s="56"/>
      <c r="Q1074" s="56"/>
      <c r="R1074" s="57" t="str">
        <f t="array" ref="R1074">IFERROR(INDEX('BANCO DE DADOS'!$C$3:$C1631,MATCH(C1074,'BANCO DE DADOS'!$B$3:$B1631,0),0),"")</f>
        <v>CEIB</v>
      </c>
      <c r="S1074" s="57" t="s">
        <v>1234</v>
      </c>
      <c r="T1074" s="56"/>
      <c r="U1074" s="56"/>
      <c r="V1074" s="57" t="str">
        <f t="array" ref="V1074">IFERROR(INDEX(#REF!,MATCH($Q1074,#REF!,0)),"")</f>
        <v/>
      </c>
      <c r="W1074" s="57" t="str">
        <f t="array" ref="W1074">IFERROR(INDEX(#REF!,MATCH($Q1074,#REF!,0)),"")</f>
        <v/>
      </c>
      <c r="X1074" s="58" t="str">
        <f t="array" ref="X1074">IFERROR(INDEX(#REF!,MATCH($Q1074,#REF!,0)),"")</f>
        <v/>
      </c>
      <c r="Y1074" s="58" t="str">
        <f t="array" ref="Y1074">IFERROR(INDEX(#REF!,MATCH($Q1074,#REF!,0)),"")</f>
        <v/>
      </c>
      <c r="Z1074" s="58" t="str">
        <f t="array" ref="Z1074">IFERROR(INDEX(#REF!,MATCH($Q1074,#REF!,0)),"")</f>
        <v/>
      </c>
      <c r="AA1074" s="58" t="e">
        <f t="shared" si="15"/>
        <v>#VALUE!</v>
      </c>
      <c r="AB1074" s="56"/>
      <c r="AC1074" s="56"/>
    </row>
    <row r="1075" spans="1:29" ht="15.75" customHeight="1">
      <c r="A1075" s="35"/>
      <c r="B1075" s="35" t="s">
        <v>2693</v>
      </c>
      <c r="C1075" s="36"/>
      <c r="D1075" s="37"/>
      <c r="E1075" s="37"/>
      <c r="F1075" s="38">
        <v>2820</v>
      </c>
      <c r="G1075" s="39"/>
      <c r="H1075" s="40"/>
      <c r="I1075" s="41"/>
      <c r="J1075" s="41"/>
      <c r="K1075" s="41"/>
      <c r="L1075" s="41"/>
      <c r="M1075" s="42"/>
      <c r="N1075" s="44" t="s">
        <v>21</v>
      </c>
      <c r="O1075" s="44" t="s">
        <v>2767</v>
      </c>
      <c r="P1075" s="44"/>
      <c r="Q1075" s="44"/>
      <c r="R1075" s="45"/>
      <c r="S1075" s="45" t="s">
        <v>635</v>
      </c>
      <c r="T1075" s="44"/>
      <c r="U1075" s="44"/>
      <c r="V1075" s="45" t="str">
        <f t="array" ref="V1075">IFERROR(INDEX(#REF!,MATCH($Q1075,#REF!,0)),"")</f>
        <v/>
      </c>
      <c r="W1075" s="45" t="str">
        <f t="array" ref="W1075">IFERROR(INDEX(#REF!,MATCH($Q1075,#REF!,0)),"")</f>
        <v/>
      </c>
      <c r="X1075" s="46" t="str">
        <f t="array" ref="X1075">IFERROR(INDEX(#REF!,MATCH($Q1075,#REF!,0)),"")</f>
        <v/>
      </c>
      <c r="Y1075" s="46" t="str">
        <f t="array" ref="Y1075">IFERROR(INDEX(#REF!,MATCH($Q1075,#REF!,0)),"")</f>
        <v/>
      </c>
      <c r="Z1075" s="46" t="str">
        <f t="array" ref="Z1075">IFERROR(INDEX(#REF!,MATCH($Q1075,#REF!,0)),"")</f>
        <v/>
      </c>
      <c r="AA1075" s="46" t="e">
        <f t="shared" si="15"/>
        <v>#VALUE!</v>
      </c>
      <c r="AB1075" s="44"/>
      <c r="AC1075" s="44"/>
    </row>
    <row r="1076" spans="1:29" ht="15.75" hidden="1" customHeight="1">
      <c r="A1076" s="47" t="s">
        <v>1642</v>
      </c>
      <c r="B1076" s="47" t="s">
        <v>291</v>
      </c>
      <c r="C1076" s="60" t="s">
        <v>2239</v>
      </c>
      <c r="D1076" s="49" t="s">
        <v>53</v>
      </c>
      <c r="E1076" s="49">
        <v>4</v>
      </c>
      <c r="F1076" s="50">
        <v>500</v>
      </c>
      <c r="G1076" s="51" t="s">
        <v>54</v>
      </c>
      <c r="H1076" s="52">
        <v>46174</v>
      </c>
      <c r="I1076" s="53" t="s">
        <v>55</v>
      </c>
      <c r="J1076" s="53" t="s">
        <v>56</v>
      </c>
      <c r="K1076" s="53" t="s">
        <v>164</v>
      </c>
      <c r="L1076" s="53" t="s">
        <v>91</v>
      </c>
      <c r="M1076" s="54" t="s">
        <v>2498</v>
      </c>
      <c r="N1076" s="56" t="s">
        <v>951</v>
      </c>
      <c r="O1076" s="56" t="s">
        <v>60</v>
      </c>
      <c r="P1076" s="56"/>
      <c r="Q1076" s="56"/>
      <c r="R1076" s="57"/>
      <c r="S1076" s="57" t="s">
        <v>2240</v>
      </c>
      <c r="T1076" s="56"/>
      <c r="U1076" s="56"/>
      <c r="V1076" s="57" t="str">
        <f t="array" ref="V1076">IFERROR(INDEX(#REF!,MATCH($Q1076,#REF!,0)),"")</f>
        <v/>
      </c>
      <c r="W1076" s="57" t="str">
        <f t="array" ref="W1076">IFERROR(INDEX(#REF!,MATCH($Q1076,#REF!,0)),"")</f>
        <v/>
      </c>
      <c r="X1076" s="58" t="str">
        <f t="array" ref="X1076">IFERROR(INDEX(#REF!,MATCH($Q1076,#REF!,0)),"")</f>
        <v/>
      </c>
      <c r="Y1076" s="58" t="str">
        <f t="array" ref="Y1076">IFERROR(INDEX(#REF!,MATCH($Q1076,#REF!,0)),"")</f>
        <v/>
      </c>
      <c r="Z1076" s="58" t="str">
        <f t="array" ref="Z1076">IFERROR(INDEX(#REF!,MATCH($Q1076,#REF!,0)),"")</f>
        <v/>
      </c>
      <c r="AA1076" s="58" t="e">
        <f t="shared" si="15"/>
        <v>#VALUE!</v>
      </c>
      <c r="AB1076" s="56"/>
      <c r="AC1076" s="56"/>
    </row>
    <row r="1077" spans="1:29" ht="15.75" hidden="1" customHeight="1">
      <c r="A1077" s="35" t="s">
        <v>2691</v>
      </c>
      <c r="B1077" s="201" t="s">
        <v>1049</v>
      </c>
      <c r="C1077" s="107" t="s">
        <v>2398</v>
      </c>
      <c r="D1077" s="37" t="s">
        <v>1150</v>
      </c>
      <c r="E1077" s="176">
        <v>200</v>
      </c>
      <c r="F1077" s="177">
        <v>500</v>
      </c>
      <c r="G1077" s="178"/>
      <c r="H1077" s="179"/>
      <c r="I1077" s="180" t="s">
        <v>55</v>
      </c>
      <c r="J1077" s="180"/>
      <c r="K1077" s="180"/>
      <c r="L1077" s="180"/>
      <c r="M1077" s="181"/>
      <c r="N1077" s="175" t="s">
        <v>951</v>
      </c>
      <c r="O1077" s="44" t="s">
        <v>60</v>
      </c>
      <c r="P1077" s="44"/>
      <c r="Q1077" s="44"/>
      <c r="R1077" s="45" t="str">
        <f t="array" ref="R1077">IFERROR(INDEX('BANCO DE DADOS'!$C$3:$C1631,MATCH(C1077,'BANCO DE DADOS'!$B$3:$B1631,0),0),"")</f>
        <v/>
      </c>
      <c r="S1077" s="45"/>
      <c r="T1077" s="44"/>
      <c r="U1077" s="44"/>
      <c r="V1077" s="45" t="str">
        <f t="array" ref="V1077">IFERROR(INDEX(#REF!,MATCH($Q1077,#REF!,0)),"")</f>
        <v/>
      </c>
      <c r="W1077" s="45" t="str">
        <f t="array" ref="W1077">IFERROR(INDEX(#REF!,MATCH($Q1077,#REF!,0)),"")</f>
        <v/>
      </c>
      <c r="X1077" s="46" t="str">
        <f t="array" ref="X1077">IFERROR(INDEX(#REF!,MATCH($Q1077,#REF!,0)),"")</f>
        <v/>
      </c>
      <c r="Y1077" s="46" t="str">
        <f t="array" ref="Y1077">IFERROR(INDEX(#REF!,MATCH($Q1077,#REF!,0)),"")</f>
        <v/>
      </c>
      <c r="Z1077" s="46" t="str">
        <f t="array" ref="Z1077">IFERROR(INDEX(#REF!,MATCH($Q1077,#REF!,0)),"")</f>
        <v/>
      </c>
      <c r="AA1077" s="46" t="e">
        <f t="shared" si="15"/>
        <v>#VALUE!</v>
      </c>
      <c r="AB1077" s="44"/>
      <c r="AC1077" s="44"/>
    </row>
    <row r="1078" spans="1:29" ht="15.75" customHeight="1">
      <c r="A1078" s="47"/>
      <c r="B1078" s="47" t="s">
        <v>2693</v>
      </c>
      <c r="C1078" s="60"/>
      <c r="D1078" s="49"/>
      <c r="E1078" s="49"/>
      <c r="F1078" s="50">
        <v>5200</v>
      </c>
      <c r="G1078" s="51"/>
      <c r="H1078" s="52"/>
      <c r="I1078" s="53"/>
      <c r="J1078" s="53"/>
      <c r="K1078" s="53"/>
      <c r="L1078" s="53"/>
      <c r="M1078" s="54"/>
      <c r="N1078" s="56" t="s">
        <v>21</v>
      </c>
      <c r="O1078" s="56" t="s">
        <v>2767</v>
      </c>
      <c r="P1078" s="56"/>
      <c r="Q1078" s="56"/>
      <c r="R1078" s="57"/>
      <c r="S1078" s="57" t="s">
        <v>381</v>
      </c>
      <c r="T1078" s="56"/>
      <c r="U1078" s="56"/>
      <c r="V1078" s="57" t="str">
        <f t="array" ref="V1078">IFERROR(INDEX(#REF!,MATCH($Q1078,#REF!,0)),"")</f>
        <v/>
      </c>
      <c r="W1078" s="57" t="str">
        <f t="array" ref="W1078">IFERROR(INDEX(#REF!,MATCH($Q1078,#REF!,0)),"")</f>
        <v/>
      </c>
      <c r="X1078" s="58" t="str">
        <f t="array" ref="X1078">IFERROR(INDEX(#REF!,MATCH($Q1078,#REF!,0)),"")</f>
        <v/>
      </c>
      <c r="Y1078" s="58" t="str">
        <f t="array" ref="Y1078">IFERROR(INDEX(#REF!,MATCH($Q1078,#REF!,0)),"")</f>
        <v/>
      </c>
      <c r="Z1078" s="58" t="str">
        <f t="array" ref="Z1078">IFERROR(INDEX(#REF!,MATCH($Q1078,#REF!,0)),"")</f>
        <v/>
      </c>
      <c r="AA1078" s="58" t="e">
        <f t="shared" si="15"/>
        <v>#VALUE!</v>
      </c>
      <c r="AB1078" s="56"/>
      <c r="AC1078" s="56"/>
    </row>
    <row r="1079" spans="1:29" ht="15.75" hidden="1" customHeight="1">
      <c r="A1079" s="35" t="s">
        <v>820</v>
      </c>
      <c r="B1079" s="35" t="s">
        <v>51</v>
      </c>
      <c r="C1079" s="36" t="s">
        <v>619</v>
      </c>
      <c r="D1079" s="37" t="s">
        <v>53</v>
      </c>
      <c r="E1079" s="37">
        <v>8</v>
      </c>
      <c r="F1079" s="38">
        <v>480</v>
      </c>
      <c r="G1079" s="39" t="s">
        <v>54</v>
      </c>
      <c r="H1079" s="40">
        <v>46174</v>
      </c>
      <c r="I1079" s="41" t="s">
        <v>55</v>
      </c>
      <c r="J1079" s="41" t="s">
        <v>56</v>
      </c>
      <c r="K1079" s="41" t="s">
        <v>164</v>
      </c>
      <c r="L1079" s="41" t="s">
        <v>91</v>
      </c>
      <c r="M1079" s="42" t="s">
        <v>73</v>
      </c>
      <c r="N1079" s="44" t="s">
        <v>21</v>
      </c>
      <c r="O1079" s="44" t="s">
        <v>60</v>
      </c>
      <c r="P1079" s="44"/>
      <c r="Q1079" s="44"/>
      <c r="R1079" s="45"/>
      <c r="S1079" s="45" t="s">
        <v>360</v>
      </c>
      <c r="T1079" s="44"/>
      <c r="U1079" s="44"/>
      <c r="V1079" s="45" t="str">
        <f t="array" ref="V1079">IFERROR(INDEX(#REF!,MATCH($Q1079,#REF!,0)),"")</f>
        <v/>
      </c>
      <c r="W1079" s="45" t="str">
        <f t="array" ref="W1079">IFERROR(INDEX(#REF!,MATCH($Q1079,#REF!,0)),"")</f>
        <v/>
      </c>
      <c r="X1079" s="46" t="str">
        <f t="array" ref="X1079">IFERROR(INDEX(#REF!,MATCH($Q1079,#REF!,0)),"")</f>
        <v/>
      </c>
      <c r="Y1079" s="46" t="str">
        <f t="array" ref="Y1079">IFERROR(INDEX(#REF!,MATCH($Q1079,#REF!,0)),"")</f>
        <v/>
      </c>
      <c r="Z1079" s="46" t="str">
        <f t="array" ref="Z1079">IFERROR(INDEX(#REF!,MATCH($Q1079,#REF!,0)),"")</f>
        <v/>
      </c>
      <c r="AA1079" s="46" t="e">
        <f t="shared" si="15"/>
        <v>#VALUE!</v>
      </c>
      <c r="AB1079" s="44"/>
      <c r="AC1079" s="44"/>
    </row>
    <row r="1080" spans="1:29" ht="15.75" hidden="1" customHeight="1">
      <c r="A1080" s="47" t="s">
        <v>294</v>
      </c>
      <c r="B1080" s="47" t="s">
        <v>106</v>
      </c>
      <c r="C1080" s="60" t="s">
        <v>187</v>
      </c>
      <c r="D1080" s="49" t="s">
        <v>188</v>
      </c>
      <c r="E1080" s="49">
        <v>12</v>
      </c>
      <c r="F1080" s="50">
        <v>480</v>
      </c>
      <c r="G1080" s="51" t="s">
        <v>54</v>
      </c>
      <c r="H1080" s="52">
        <v>46174</v>
      </c>
      <c r="I1080" s="53" t="s">
        <v>55</v>
      </c>
      <c r="J1080" s="53" t="s">
        <v>56</v>
      </c>
      <c r="K1080" s="53" t="s">
        <v>164</v>
      </c>
      <c r="L1080" s="53" t="s">
        <v>58</v>
      </c>
      <c r="M1080" s="54" t="s">
        <v>2498</v>
      </c>
      <c r="N1080" s="56" t="s">
        <v>21</v>
      </c>
      <c r="O1080" s="56" t="s">
        <v>60</v>
      </c>
      <c r="P1080" s="56"/>
      <c r="Q1080" s="56"/>
      <c r="R1080" s="57" t="s">
        <v>177</v>
      </c>
      <c r="S1080" s="57" t="s">
        <v>185</v>
      </c>
      <c r="T1080" s="56"/>
      <c r="U1080" s="56"/>
      <c r="V1080" s="57" t="str">
        <f t="array" ref="V1080">IFERROR(INDEX(#REF!,MATCH($Q1080,#REF!,0)),"")</f>
        <v/>
      </c>
      <c r="W1080" s="57" t="str">
        <f t="array" ref="W1080">IFERROR(INDEX(#REF!,MATCH($Q1080,#REF!,0)),"")</f>
        <v/>
      </c>
      <c r="X1080" s="58" t="str">
        <f t="array" ref="X1080">IFERROR(INDEX(#REF!,MATCH($Q1080,#REF!,0)),"")</f>
        <v/>
      </c>
      <c r="Y1080" s="58" t="str">
        <f t="array" ref="Y1080">IFERROR(INDEX(#REF!,MATCH($Q1080,#REF!,0)),"")</f>
        <v/>
      </c>
      <c r="Z1080" s="58" t="str">
        <f t="array" ref="Z1080">IFERROR(INDEX(#REF!,MATCH($Q1080,#REF!,0)),"")</f>
        <v/>
      </c>
      <c r="AA1080" s="58" t="e">
        <f t="shared" si="15"/>
        <v>#VALUE!</v>
      </c>
      <c r="AB1080" s="56"/>
      <c r="AC1080" s="56"/>
    </row>
    <row r="1081" spans="1:29" ht="15.75" customHeight="1">
      <c r="A1081" s="35"/>
      <c r="B1081" s="35" t="s">
        <v>2693</v>
      </c>
      <c r="C1081" s="36"/>
      <c r="D1081" s="37"/>
      <c r="E1081" s="37"/>
      <c r="F1081" s="38">
        <v>2450</v>
      </c>
      <c r="G1081" s="39"/>
      <c r="H1081" s="40"/>
      <c r="I1081" s="41"/>
      <c r="J1081" s="41"/>
      <c r="K1081" s="41"/>
      <c r="L1081" s="41"/>
      <c r="M1081" s="42"/>
      <c r="N1081" s="44" t="s">
        <v>21</v>
      </c>
      <c r="O1081" s="44" t="s">
        <v>2767</v>
      </c>
      <c r="P1081" s="44"/>
      <c r="Q1081" s="44"/>
      <c r="R1081" s="45"/>
      <c r="S1081" s="45" t="s">
        <v>454</v>
      </c>
      <c r="T1081" s="44"/>
      <c r="U1081" s="44"/>
      <c r="V1081" s="45" t="str">
        <f t="array" ref="V1081">IFERROR(INDEX(#REF!,MATCH($Q1081,#REF!,0)),"")</f>
        <v/>
      </c>
      <c r="W1081" s="45" t="str">
        <f t="array" ref="W1081">IFERROR(INDEX(#REF!,MATCH($Q1081,#REF!,0)),"")</f>
        <v/>
      </c>
      <c r="X1081" s="46" t="str">
        <f t="array" ref="X1081">IFERROR(INDEX(#REF!,MATCH($Q1081,#REF!,0)),"")</f>
        <v/>
      </c>
      <c r="Y1081" s="46" t="str">
        <f t="array" ref="Y1081">IFERROR(INDEX(#REF!,MATCH($Q1081,#REF!,0)),"")</f>
        <v/>
      </c>
      <c r="Z1081" s="46" t="str">
        <f t="array" ref="Z1081">IFERROR(INDEX(#REF!,MATCH($Q1081,#REF!,0)),"")</f>
        <v/>
      </c>
      <c r="AA1081" s="46" t="e">
        <f t="shared" si="15"/>
        <v>#VALUE!</v>
      </c>
      <c r="AB1081" s="44"/>
      <c r="AC1081" s="44"/>
    </row>
    <row r="1082" spans="1:29" ht="15.75" hidden="1" customHeight="1">
      <c r="A1082" s="47" t="s">
        <v>298</v>
      </c>
      <c r="B1082" s="47" t="s">
        <v>106</v>
      </c>
      <c r="C1082" s="60" t="s">
        <v>190</v>
      </c>
      <c r="D1082" s="49" t="s">
        <v>188</v>
      </c>
      <c r="E1082" s="49">
        <v>12</v>
      </c>
      <c r="F1082" s="50">
        <v>480</v>
      </c>
      <c r="G1082" s="51" t="s">
        <v>54</v>
      </c>
      <c r="H1082" s="52">
        <v>46174</v>
      </c>
      <c r="I1082" s="53" t="s">
        <v>55</v>
      </c>
      <c r="J1082" s="53" t="s">
        <v>56</v>
      </c>
      <c r="K1082" s="53" t="s">
        <v>164</v>
      </c>
      <c r="L1082" s="53" t="s">
        <v>58</v>
      </c>
      <c r="M1082" s="54" t="s">
        <v>2498</v>
      </c>
      <c r="N1082" s="56" t="s">
        <v>21</v>
      </c>
      <c r="O1082" s="56" t="s">
        <v>60</v>
      </c>
      <c r="P1082" s="56"/>
      <c r="Q1082" s="56"/>
      <c r="R1082" s="57" t="s">
        <v>177</v>
      </c>
      <c r="S1082" s="57" t="s">
        <v>185</v>
      </c>
      <c r="T1082" s="56"/>
      <c r="U1082" s="56"/>
      <c r="V1082" s="57" t="str">
        <f t="array" ref="V1082">IFERROR(INDEX(#REF!,MATCH($Q1082,#REF!,0)),"")</f>
        <v/>
      </c>
      <c r="W1082" s="57" t="str">
        <f t="array" ref="W1082">IFERROR(INDEX(#REF!,MATCH($Q1082,#REF!,0)),"")</f>
        <v/>
      </c>
      <c r="X1082" s="58" t="str">
        <f t="array" ref="X1082">IFERROR(INDEX(#REF!,MATCH($Q1082,#REF!,0)),"")</f>
        <v/>
      </c>
      <c r="Y1082" s="58" t="str">
        <f t="array" ref="Y1082">IFERROR(INDEX(#REF!,MATCH($Q1082,#REF!,0)),"")</f>
        <v/>
      </c>
      <c r="Z1082" s="58" t="str">
        <f t="array" ref="Z1082">IFERROR(INDEX(#REF!,MATCH($Q1082,#REF!,0)),"")</f>
        <v/>
      </c>
      <c r="AA1082" s="58" t="e">
        <f t="shared" si="15"/>
        <v>#VALUE!</v>
      </c>
      <c r="AB1082" s="56"/>
      <c r="AC1082" s="56"/>
    </row>
    <row r="1083" spans="1:29" ht="15.75" hidden="1" customHeight="1">
      <c r="A1083" s="35" t="s">
        <v>299</v>
      </c>
      <c r="B1083" s="35" t="s">
        <v>106</v>
      </c>
      <c r="C1083" s="36" t="s">
        <v>192</v>
      </c>
      <c r="D1083" s="37" t="s">
        <v>193</v>
      </c>
      <c r="E1083" s="37">
        <v>12</v>
      </c>
      <c r="F1083" s="38">
        <v>480</v>
      </c>
      <c r="G1083" s="39" t="s">
        <v>54</v>
      </c>
      <c r="H1083" s="40">
        <v>46174</v>
      </c>
      <c r="I1083" s="41" t="s">
        <v>55</v>
      </c>
      <c r="J1083" s="41" t="s">
        <v>56</v>
      </c>
      <c r="K1083" s="41" t="s">
        <v>164</v>
      </c>
      <c r="L1083" s="41" t="s">
        <v>58</v>
      </c>
      <c r="M1083" s="42" t="s">
        <v>148</v>
      </c>
      <c r="N1083" s="44" t="s">
        <v>21</v>
      </c>
      <c r="O1083" s="44" t="s">
        <v>60</v>
      </c>
      <c r="P1083" s="44"/>
      <c r="Q1083" s="44"/>
      <c r="R1083" s="45"/>
      <c r="S1083" s="45" t="s">
        <v>185</v>
      </c>
      <c r="T1083" s="44"/>
      <c r="U1083" s="44"/>
      <c r="V1083" s="45" t="str">
        <f t="array" ref="V1083">IFERROR(INDEX(#REF!,MATCH($Q1083,#REF!,0)),"")</f>
        <v/>
      </c>
      <c r="W1083" s="45" t="str">
        <f t="array" ref="W1083">IFERROR(INDEX(#REF!,MATCH($Q1083,#REF!,0)),"")</f>
        <v/>
      </c>
      <c r="X1083" s="46" t="str">
        <f t="array" ref="X1083">IFERROR(INDEX(#REF!,MATCH($Q1083,#REF!,0)),"")</f>
        <v/>
      </c>
      <c r="Y1083" s="46" t="str">
        <f t="array" ref="Y1083">IFERROR(INDEX(#REF!,MATCH($Q1083,#REF!,0)),"")</f>
        <v/>
      </c>
      <c r="Z1083" s="46" t="str">
        <f t="array" ref="Z1083">IFERROR(INDEX(#REF!,MATCH($Q1083,#REF!,0)),"")</f>
        <v/>
      </c>
      <c r="AA1083" s="46" t="e">
        <f t="shared" si="15"/>
        <v>#VALUE!</v>
      </c>
      <c r="AB1083" s="44"/>
      <c r="AC1083" s="44"/>
    </row>
    <row r="1084" spans="1:29" ht="15.75" hidden="1" customHeight="1">
      <c r="A1084" s="47" t="s">
        <v>2857</v>
      </c>
      <c r="B1084" s="47" t="s">
        <v>775</v>
      </c>
      <c r="C1084" s="60" t="s">
        <v>783</v>
      </c>
      <c r="D1084" s="49" t="s">
        <v>53</v>
      </c>
      <c r="E1084" s="49">
        <v>3</v>
      </c>
      <c r="F1084" s="50">
        <v>480</v>
      </c>
      <c r="G1084" s="51" t="s">
        <v>54</v>
      </c>
      <c r="H1084" s="52">
        <v>46174</v>
      </c>
      <c r="I1084" s="53" t="s">
        <v>55</v>
      </c>
      <c r="J1084" s="53" t="s">
        <v>56</v>
      </c>
      <c r="K1084" s="53" t="s">
        <v>164</v>
      </c>
      <c r="L1084" s="53" t="s">
        <v>58</v>
      </c>
      <c r="M1084" s="54" t="s">
        <v>109</v>
      </c>
      <c r="N1084" s="56" t="s">
        <v>21</v>
      </c>
      <c r="O1084" s="56" t="s">
        <v>60</v>
      </c>
      <c r="P1084" s="56"/>
      <c r="Q1084" s="56"/>
      <c r="R1084" s="57" t="s">
        <v>780</v>
      </c>
      <c r="S1084" s="57" t="s">
        <v>781</v>
      </c>
      <c r="T1084" s="56"/>
      <c r="U1084" s="56"/>
      <c r="V1084" s="57" t="str">
        <f t="array" ref="V1084">IFERROR(INDEX(#REF!,MATCH($Q1084,#REF!,0)),"")</f>
        <v/>
      </c>
      <c r="W1084" s="57" t="str">
        <f t="array" ref="W1084">IFERROR(INDEX(#REF!,MATCH($Q1084,#REF!,0)),"")</f>
        <v/>
      </c>
      <c r="X1084" s="58" t="str">
        <f t="array" ref="X1084">IFERROR(INDEX(#REF!,MATCH($Q1084,#REF!,0)),"")</f>
        <v/>
      </c>
      <c r="Y1084" s="58" t="str">
        <f t="array" ref="Y1084">IFERROR(INDEX(#REF!,MATCH($Q1084,#REF!,0)),"")</f>
        <v/>
      </c>
      <c r="Z1084" s="58" t="str">
        <f t="array" ref="Z1084">IFERROR(INDEX(#REF!,MATCH($Q1084,#REF!,0)),"")</f>
        <v/>
      </c>
      <c r="AA1084" s="58" t="e">
        <f t="shared" si="15"/>
        <v>#VALUE!</v>
      </c>
      <c r="AB1084" s="56"/>
      <c r="AC1084" s="56"/>
    </row>
    <row r="1085" spans="1:29" ht="15.75" hidden="1" customHeight="1">
      <c r="A1085" s="35" t="s">
        <v>2858</v>
      </c>
      <c r="B1085" s="35" t="s">
        <v>156</v>
      </c>
      <c r="C1085" s="36" t="s">
        <v>621</v>
      </c>
      <c r="D1085" s="37" t="s">
        <v>53</v>
      </c>
      <c r="E1085" s="37">
        <v>15</v>
      </c>
      <c r="F1085" s="38">
        <v>475.5</v>
      </c>
      <c r="G1085" s="39" t="s">
        <v>54</v>
      </c>
      <c r="H1085" s="40">
        <v>46174</v>
      </c>
      <c r="I1085" s="41" t="s">
        <v>55</v>
      </c>
      <c r="J1085" s="41" t="s">
        <v>56</v>
      </c>
      <c r="K1085" s="41" t="s">
        <v>164</v>
      </c>
      <c r="L1085" s="41" t="s">
        <v>58</v>
      </c>
      <c r="M1085" s="42" t="s">
        <v>2517</v>
      </c>
      <c r="N1085" s="44" t="s">
        <v>21</v>
      </c>
      <c r="O1085" s="44" t="s">
        <v>60</v>
      </c>
      <c r="P1085" s="44"/>
      <c r="Q1085" s="44"/>
      <c r="R1085" s="45" t="s">
        <v>622</v>
      </c>
      <c r="S1085" s="45" t="s">
        <v>623</v>
      </c>
      <c r="T1085" s="199"/>
      <c r="U1085" s="44"/>
      <c r="V1085" s="45" t="str">
        <f t="array" ref="V1085">IFERROR(INDEX(#REF!,MATCH($Q1085,#REF!,0)),"")</f>
        <v/>
      </c>
      <c r="W1085" s="45" t="str">
        <f t="array" ref="W1085">IFERROR(INDEX(#REF!,MATCH($Q1085,#REF!,0)),"")</f>
        <v/>
      </c>
      <c r="X1085" s="46" t="str">
        <f t="array" ref="X1085">IFERROR(INDEX(#REF!,MATCH($Q1085,#REF!,0)),"")</f>
        <v/>
      </c>
      <c r="Y1085" s="46" t="str">
        <f t="array" ref="Y1085">IFERROR(INDEX(#REF!,MATCH($Q1085,#REF!,0)),"")</f>
        <v/>
      </c>
      <c r="Z1085" s="46" t="str">
        <f t="array" ref="Z1085">IFERROR(INDEX(#REF!,MATCH($Q1085,#REF!,0)),"")</f>
        <v/>
      </c>
      <c r="AA1085" s="46" t="e">
        <f t="shared" si="15"/>
        <v>#VALUE!</v>
      </c>
      <c r="AB1085" s="44"/>
      <c r="AC1085" s="44"/>
    </row>
    <row r="1086" spans="1:29" ht="15.75" hidden="1" customHeight="1">
      <c r="A1086" s="47" t="s">
        <v>1552</v>
      </c>
      <c r="B1086" s="47" t="s">
        <v>172</v>
      </c>
      <c r="C1086" s="60" t="s">
        <v>2248</v>
      </c>
      <c r="D1086" s="49" t="s">
        <v>998</v>
      </c>
      <c r="E1086" s="49">
        <v>1</v>
      </c>
      <c r="F1086" s="50">
        <v>470</v>
      </c>
      <c r="G1086" s="51" t="s">
        <v>54</v>
      </c>
      <c r="H1086" s="52">
        <v>46174</v>
      </c>
      <c r="I1086" s="53" t="s">
        <v>55</v>
      </c>
      <c r="J1086" s="53" t="s">
        <v>56</v>
      </c>
      <c r="K1086" s="53" t="s">
        <v>164</v>
      </c>
      <c r="L1086" s="53" t="s">
        <v>91</v>
      </c>
      <c r="M1086" s="54" t="s">
        <v>109</v>
      </c>
      <c r="N1086" s="56" t="s">
        <v>951</v>
      </c>
      <c r="O1086" s="56" t="s">
        <v>60</v>
      </c>
      <c r="P1086" s="56"/>
      <c r="Q1086" s="56"/>
      <c r="R1086" s="57">
        <f t="array" ref="R1086">IFERROR(INDEX('BANCO DE DADOS'!$C$3:$C1631,MATCH(C1086,'BANCO DE DADOS'!$B$3:$B1631,0),0),"")</f>
        <v>0</v>
      </c>
      <c r="S1086" s="57" t="s">
        <v>2249</v>
      </c>
      <c r="T1086" s="56"/>
      <c r="U1086" s="56"/>
      <c r="V1086" s="57" t="str">
        <f t="array" ref="V1086">IFERROR(INDEX(#REF!,MATCH($Q1086,#REF!,0)),"")</f>
        <v/>
      </c>
      <c r="W1086" s="57" t="str">
        <f t="array" ref="W1086">IFERROR(INDEX(#REF!,MATCH($Q1086,#REF!,0)),"")</f>
        <v/>
      </c>
      <c r="X1086" s="58" t="str">
        <f t="array" ref="X1086">IFERROR(INDEX(#REF!,MATCH($Q1086,#REF!,0)),"")</f>
        <v/>
      </c>
      <c r="Y1086" s="58" t="str">
        <f t="array" ref="Y1086">IFERROR(INDEX(#REF!,MATCH($Q1086,#REF!,0)),"")</f>
        <v/>
      </c>
      <c r="Z1086" s="58" t="str">
        <f t="array" ref="Z1086">IFERROR(INDEX(#REF!,MATCH($Q1086,#REF!,0)),"")</f>
        <v/>
      </c>
      <c r="AA1086" s="58" t="e">
        <f t="shared" si="15"/>
        <v>#VALUE!</v>
      </c>
      <c r="AB1086" s="56"/>
      <c r="AC1086" s="56"/>
    </row>
    <row r="1087" spans="1:29" ht="15.75" hidden="1" customHeight="1">
      <c r="A1087" s="35" t="s">
        <v>2691</v>
      </c>
      <c r="B1087" s="207" t="s">
        <v>1049</v>
      </c>
      <c r="C1087" s="107" t="s">
        <v>2400</v>
      </c>
      <c r="D1087" s="37" t="s">
        <v>53</v>
      </c>
      <c r="E1087" s="176">
        <v>10</v>
      </c>
      <c r="F1087" s="177">
        <v>470</v>
      </c>
      <c r="G1087" s="178"/>
      <c r="H1087" s="179"/>
      <c r="I1087" s="180" t="s">
        <v>55</v>
      </c>
      <c r="J1087" s="180"/>
      <c r="K1087" s="180"/>
      <c r="L1087" s="180"/>
      <c r="M1087" s="181"/>
      <c r="N1087" s="175" t="s">
        <v>951</v>
      </c>
      <c r="O1087" s="44" t="s">
        <v>60</v>
      </c>
      <c r="P1087" s="44"/>
      <c r="Q1087" s="44"/>
      <c r="R1087" s="45" t="str">
        <f t="array" ref="R1087">IFERROR(INDEX('BANCO DE DADOS'!$C$3:$C1631,MATCH(C1087,'BANCO DE DADOS'!$B$3:$B1631,0),0),"")</f>
        <v/>
      </c>
      <c r="S1087" s="45"/>
      <c r="T1087" s="44"/>
      <c r="U1087" s="44"/>
      <c r="V1087" s="45" t="str">
        <f t="array" ref="V1087">IFERROR(INDEX(#REF!,MATCH($Q1087,#REF!,0)),"")</f>
        <v/>
      </c>
      <c r="W1087" s="45" t="str">
        <f t="array" ref="W1087">IFERROR(INDEX(#REF!,MATCH($Q1087,#REF!,0)),"")</f>
        <v/>
      </c>
      <c r="X1087" s="46" t="str">
        <f t="array" ref="X1087">IFERROR(INDEX(#REF!,MATCH($Q1087,#REF!,0)),"")</f>
        <v/>
      </c>
      <c r="Y1087" s="46" t="str">
        <f t="array" ref="Y1087">IFERROR(INDEX(#REF!,MATCH($Q1087,#REF!,0)),"")</f>
        <v/>
      </c>
      <c r="Z1087" s="46" t="str">
        <f t="array" ref="Z1087">IFERROR(INDEX(#REF!,MATCH($Q1087,#REF!,0)),"")</f>
        <v/>
      </c>
      <c r="AA1087" s="46" t="e">
        <f t="shared" si="15"/>
        <v>#VALUE!</v>
      </c>
      <c r="AB1087" s="44"/>
      <c r="AC1087" s="44"/>
    </row>
    <row r="1088" spans="1:29" ht="15.75" hidden="1" customHeight="1">
      <c r="A1088" s="47" t="s">
        <v>300</v>
      </c>
      <c r="B1088" s="47" t="s">
        <v>106</v>
      </c>
      <c r="C1088" s="60" t="s">
        <v>195</v>
      </c>
      <c r="D1088" s="49" t="s">
        <v>196</v>
      </c>
      <c r="E1088" s="49">
        <v>50</v>
      </c>
      <c r="F1088" s="50">
        <v>450</v>
      </c>
      <c r="G1088" s="51" t="s">
        <v>54</v>
      </c>
      <c r="H1088" s="52">
        <v>46174</v>
      </c>
      <c r="I1088" s="53" t="s">
        <v>55</v>
      </c>
      <c r="J1088" s="53" t="s">
        <v>56</v>
      </c>
      <c r="K1088" s="53" t="s">
        <v>164</v>
      </c>
      <c r="L1088" s="53" t="s">
        <v>58</v>
      </c>
      <c r="M1088" s="54" t="s">
        <v>73</v>
      </c>
      <c r="N1088" s="56" t="s">
        <v>21</v>
      </c>
      <c r="O1088" s="56" t="s">
        <v>60</v>
      </c>
      <c r="P1088" s="56"/>
      <c r="Q1088" s="56"/>
      <c r="R1088" s="57"/>
      <c r="S1088" s="57" t="s">
        <v>185</v>
      </c>
      <c r="T1088" s="56"/>
      <c r="U1088" s="56"/>
      <c r="V1088" s="57" t="str">
        <f t="array" ref="V1088">IFERROR(INDEX(#REF!,MATCH($Q1088,#REF!,0)),"")</f>
        <v/>
      </c>
      <c r="W1088" s="57" t="str">
        <f t="array" ref="W1088">IFERROR(INDEX(#REF!,MATCH($Q1088,#REF!,0)),"")</f>
        <v/>
      </c>
      <c r="X1088" s="58" t="str">
        <f t="array" ref="X1088">IFERROR(INDEX(#REF!,MATCH($Q1088,#REF!,0)),"")</f>
        <v/>
      </c>
      <c r="Y1088" s="58" t="str">
        <f t="array" ref="Y1088">IFERROR(INDEX(#REF!,MATCH($Q1088,#REF!,0)),"")</f>
        <v/>
      </c>
      <c r="Z1088" s="58" t="str">
        <f t="array" ref="Z1088">IFERROR(INDEX(#REF!,MATCH($Q1088,#REF!,0)),"")</f>
        <v/>
      </c>
      <c r="AA1088" s="58" t="e">
        <f t="shared" si="15"/>
        <v>#VALUE!</v>
      </c>
      <c r="AB1088" s="56"/>
      <c r="AC1088" s="56"/>
    </row>
    <row r="1089" spans="1:29" ht="15.75" hidden="1" customHeight="1">
      <c r="A1089" s="35" t="s">
        <v>174</v>
      </c>
      <c r="B1089" s="35" t="s">
        <v>245</v>
      </c>
      <c r="C1089" s="36" t="s">
        <v>549</v>
      </c>
      <c r="D1089" s="37" t="s">
        <v>53</v>
      </c>
      <c r="E1089" s="37">
        <v>3</v>
      </c>
      <c r="F1089" s="38">
        <v>450</v>
      </c>
      <c r="G1089" s="39" t="s">
        <v>54</v>
      </c>
      <c r="H1089" s="40">
        <v>46174</v>
      </c>
      <c r="I1089" s="41" t="s">
        <v>55</v>
      </c>
      <c r="J1089" s="41" t="s">
        <v>56</v>
      </c>
      <c r="K1089" s="41" t="s">
        <v>164</v>
      </c>
      <c r="L1089" s="41" t="s">
        <v>58</v>
      </c>
      <c r="M1089" s="42" t="s">
        <v>2498</v>
      </c>
      <c r="N1089" s="44" t="s">
        <v>21</v>
      </c>
      <c r="O1089" s="44" t="s">
        <v>60</v>
      </c>
      <c r="P1089" s="44"/>
      <c r="Q1089" s="44"/>
      <c r="R1089" s="45"/>
      <c r="S1089" s="45" t="s">
        <v>488</v>
      </c>
      <c r="T1089" s="44"/>
      <c r="U1089" s="44"/>
      <c r="V1089" s="45" t="str">
        <f t="array" ref="V1089">IFERROR(INDEX(#REF!,MATCH($Q1089,#REF!,0)),"")</f>
        <v/>
      </c>
      <c r="W1089" s="45" t="str">
        <f t="array" ref="W1089">IFERROR(INDEX(#REF!,MATCH($Q1089,#REF!,0)),"")</f>
        <v/>
      </c>
      <c r="X1089" s="46" t="str">
        <f t="array" ref="X1089">IFERROR(INDEX(#REF!,MATCH($Q1089,#REF!,0)),"")</f>
        <v/>
      </c>
      <c r="Y1089" s="46" t="str">
        <f t="array" ref="Y1089">IFERROR(INDEX(#REF!,MATCH($Q1089,#REF!,0)),"")</f>
        <v/>
      </c>
      <c r="Z1089" s="46" t="str">
        <f t="array" ref="Z1089">IFERROR(INDEX(#REF!,MATCH($Q1089,#REF!,0)),"")</f>
        <v/>
      </c>
      <c r="AA1089" s="46" t="e">
        <f t="shared" si="15"/>
        <v>#VALUE!</v>
      </c>
      <c r="AB1089" s="44"/>
      <c r="AC1089" s="44"/>
    </row>
    <row r="1090" spans="1:29" ht="15.75" hidden="1" customHeight="1">
      <c r="A1090" s="47" t="s">
        <v>69</v>
      </c>
      <c r="B1090" s="47" t="s">
        <v>254</v>
      </c>
      <c r="C1090" s="60" t="s">
        <v>626</v>
      </c>
      <c r="D1090" s="49" t="s">
        <v>53</v>
      </c>
      <c r="E1090" s="49">
        <v>3</v>
      </c>
      <c r="F1090" s="50">
        <v>450</v>
      </c>
      <c r="G1090" s="51" t="s">
        <v>54</v>
      </c>
      <c r="H1090" s="52">
        <v>46174</v>
      </c>
      <c r="I1090" s="53" t="s">
        <v>55</v>
      </c>
      <c r="J1090" s="53" t="s">
        <v>56</v>
      </c>
      <c r="K1090" s="53" t="s">
        <v>164</v>
      </c>
      <c r="L1090" s="53" t="s">
        <v>58</v>
      </c>
      <c r="M1090" s="54" t="s">
        <v>148</v>
      </c>
      <c r="N1090" s="56" t="s">
        <v>21</v>
      </c>
      <c r="O1090" s="56" t="s">
        <v>60</v>
      </c>
      <c r="P1090" s="56"/>
      <c r="Q1090" s="56"/>
      <c r="R1090" s="57">
        <f t="array" ref="R1090">IFERROR(INDEX('BANCO DE DADOS'!$C$3:$C1631,MATCH(C1090,'BANCO DE DADOS'!$B$3:$B1631,0),0),"")</f>
        <v>0</v>
      </c>
      <c r="S1090" s="57" t="s">
        <v>454</v>
      </c>
      <c r="T1090" s="56"/>
      <c r="U1090" s="56"/>
      <c r="V1090" s="57" t="str">
        <f t="array" ref="V1090">IFERROR(INDEX(#REF!,MATCH($Q1090,#REF!,0)),"")</f>
        <v/>
      </c>
      <c r="W1090" s="57" t="str">
        <f t="array" ref="W1090">IFERROR(INDEX(#REF!,MATCH($Q1090,#REF!,0)),"")</f>
        <v/>
      </c>
      <c r="X1090" s="58" t="str">
        <f t="array" ref="X1090">IFERROR(INDEX(#REF!,MATCH($Q1090,#REF!,0)),"")</f>
        <v/>
      </c>
      <c r="Y1090" s="58" t="str">
        <f t="array" ref="Y1090">IFERROR(INDEX(#REF!,MATCH($Q1090,#REF!,0)),"")</f>
        <v/>
      </c>
      <c r="Z1090" s="58" t="str">
        <f t="array" ref="Z1090">IFERROR(INDEX(#REF!,MATCH($Q1090,#REF!,0)),"")</f>
        <v/>
      </c>
      <c r="AA1090" s="58" t="e">
        <f t="shared" si="15"/>
        <v>#VALUE!</v>
      </c>
      <c r="AB1090" s="56"/>
      <c r="AC1090" s="56"/>
    </row>
    <row r="1091" spans="1:29" ht="15.75" hidden="1" customHeight="1">
      <c r="A1091" s="35" t="s">
        <v>1497</v>
      </c>
      <c r="B1091" s="35" t="s">
        <v>254</v>
      </c>
      <c r="C1091" s="36" t="s">
        <v>2253</v>
      </c>
      <c r="D1091" s="37" t="s">
        <v>53</v>
      </c>
      <c r="E1091" s="37">
        <v>1</v>
      </c>
      <c r="F1091" s="38">
        <v>450</v>
      </c>
      <c r="G1091" s="39" t="s">
        <v>54</v>
      </c>
      <c r="H1091" s="40">
        <v>46174</v>
      </c>
      <c r="I1091" s="41" t="s">
        <v>55</v>
      </c>
      <c r="J1091" s="41" t="s">
        <v>56</v>
      </c>
      <c r="K1091" s="41" t="s">
        <v>164</v>
      </c>
      <c r="L1091" s="41" t="s">
        <v>91</v>
      </c>
      <c r="M1091" s="42" t="s">
        <v>2517</v>
      </c>
      <c r="N1091" s="44" t="s">
        <v>951</v>
      </c>
      <c r="O1091" s="44" t="s">
        <v>60</v>
      </c>
      <c r="P1091" s="44"/>
      <c r="Q1091" s="44"/>
      <c r="R1091" s="45"/>
      <c r="S1091" s="45" t="s">
        <v>2139</v>
      </c>
      <c r="T1091" s="44"/>
      <c r="U1091" s="44"/>
      <c r="V1091" s="45" t="str">
        <f t="array" ref="V1091">IFERROR(INDEX(#REF!,MATCH($Q1091,#REF!,0)),"")</f>
        <v/>
      </c>
      <c r="W1091" s="45" t="str">
        <f t="array" ref="W1091">IFERROR(INDEX(#REF!,MATCH($Q1091,#REF!,0)),"")</f>
        <v/>
      </c>
      <c r="X1091" s="46" t="str">
        <f t="array" ref="X1091">IFERROR(INDEX(#REF!,MATCH($Q1091,#REF!,0)),"")</f>
        <v/>
      </c>
      <c r="Y1091" s="46" t="str">
        <f t="array" ref="Y1091">IFERROR(INDEX(#REF!,MATCH($Q1091,#REF!,0)),"")</f>
        <v/>
      </c>
      <c r="Z1091" s="46" t="str">
        <f t="array" ref="Z1091">IFERROR(INDEX(#REF!,MATCH($Q1091,#REF!,0)),"")</f>
        <v/>
      </c>
      <c r="AA1091" s="46" t="e">
        <f t="shared" si="15"/>
        <v>#VALUE!</v>
      </c>
      <c r="AB1091" s="44"/>
      <c r="AC1091" s="44"/>
    </row>
    <row r="1092" spans="1:29" ht="15.75" hidden="1" customHeight="1">
      <c r="A1092" s="47" t="s">
        <v>1513</v>
      </c>
      <c r="B1092" s="47" t="s">
        <v>156</v>
      </c>
      <c r="C1092" s="60" t="s">
        <v>2255</v>
      </c>
      <c r="D1092" s="49" t="s">
        <v>53</v>
      </c>
      <c r="E1092" s="49">
        <v>1</v>
      </c>
      <c r="F1092" s="50">
        <v>450</v>
      </c>
      <c r="G1092" s="51" t="s">
        <v>54</v>
      </c>
      <c r="H1092" s="52">
        <v>46174</v>
      </c>
      <c r="I1092" s="53" t="s">
        <v>55</v>
      </c>
      <c r="J1092" s="53" t="s">
        <v>56</v>
      </c>
      <c r="K1092" s="53" t="s">
        <v>164</v>
      </c>
      <c r="L1092" s="53" t="s">
        <v>91</v>
      </c>
      <c r="M1092" s="54" t="s">
        <v>2534</v>
      </c>
      <c r="N1092" s="56" t="s">
        <v>951</v>
      </c>
      <c r="O1092" s="56" t="s">
        <v>60</v>
      </c>
      <c r="P1092" s="56"/>
      <c r="Q1092" s="56"/>
      <c r="R1092" s="57" t="s">
        <v>2046</v>
      </c>
      <c r="S1092" s="57" t="s">
        <v>2047</v>
      </c>
      <c r="T1092" s="56"/>
      <c r="U1092" s="56"/>
      <c r="V1092" s="57" t="str">
        <f t="array" ref="V1092">IFERROR(INDEX(#REF!,MATCH($Q1092,#REF!,0)),"")</f>
        <v/>
      </c>
      <c r="W1092" s="57" t="str">
        <f t="array" ref="W1092">IFERROR(INDEX(#REF!,MATCH($Q1092,#REF!,0)),"")</f>
        <v/>
      </c>
      <c r="X1092" s="58" t="str">
        <f t="array" ref="X1092">IFERROR(INDEX(#REF!,MATCH($Q1092,#REF!,0)),"")</f>
        <v/>
      </c>
      <c r="Y1092" s="58" t="str">
        <f t="array" ref="Y1092">IFERROR(INDEX(#REF!,MATCH($Q1092,#REF!,0)),"")</f>
        <v/>
      </c>
      <c r="Z1092" s="58" t="str">
        <f t="array" ref="Z1092">IFERROR(INDEX(#REF!,MATCH($Q1092,#REF!,0)),"")</f>
        <v/>
      </c>
      <c r="AA1092" s="58" t="e">
        <f t="shared" si="15"/>
        <v>#VALUE!</v>
      </c>
      <c r="AB1092" s="56"/>
      <c r="AC1092" s="56"/>
    </row>
    <row r="1093" spans="1:29" ht="15.75" hidden="1" customHeight="1">
      <c r="A1093" s="35" t="s">
        <v>489</v>
      </c>
      <c r="B1093" s="35" t="s">
        <v>1049</v>
      </c>
      <c r="C1093" s="36" t="s">
        <v>2132</v>
      </c>
      <c r="D1093" s="37" t="s">
        <v>53</v>
      </c>
      <c r="E1093" s="37">
        <v>30</v>
      </c>
      <c r="F1093" s="38">
        <v>450</v>
      </c>
      <c r="G1093" s="39" t="s">
        <v>54</v>
      </c>
      <c r="H1093" s="40">
        <v>46174</v>
      </c>
      <c r="I1093" s="41" t="s">
        <v>55</v>
      </c>
      <c r="J1093" s="41" t="s">
        <v>56</v>
      </c>
      <c r="K1093" s="41" t="s">
        <v>164</v>
      </c>
      <c r="L1093" s="41" t="s">
        <v>58</v>
      </c>
      <c r="M1093" s="42" t="s">
        <v>2486</v>
      </c>
      <c r="N1093" s="44" t="s">
        <v>951</v>
      </c>
      <c r="O1093" s="44" t="s">
        <v>60</v>
      </c>
      <c r="P1093" s="44"/>
      <c r="Q1093" s="44"/>
      <c r="R1093" s="45" t="s">
        <v>729</v>
      </c>
      <c r="S1093" s="45" t="s">
        <v>730</v>
      </c>
      <c r="T1093" s="44"/>
      <c r="U1093" s="44"/>
      <c r="V1093" s="45" t="str">
        <f t="array" ref="V1093">IFERROR(INDEX(#REF!,MATCH($Q1093,#REF!,0)),"")</f>
        <v/>
      </c>
      <c r="W1093" s="45" t="str">
        <f t="array" ref="W1093">IFERROR(INDEX(#REF!,MATCH($Q1093,#REF!,0)),"")</f>
        <v/>
      </c>
      <c r="X1093" s="46" t="str">
        <f t="array" ref="X1093">IFERROR(INDEX(#REF!,MATCH($Q1093,#REF!,0)),"")</f>
        <v/>
      </c>
      <c r="Y1093" s="46" t="str">
        <f t="array" ref="Y1093">IFERROR(INDEX(#REF!,MATCH($Q1093,#REF!,0)),"")</f>
        <v/>
      </c>
      <c r="Z1093" s="46" t="str">
        <f t="array" ref="Z1093">IFERROR(INDEX(#REF!,MATCH($Q1093,#REF!,0)),"")</f>
        <v/>
      </c>
      <c r="AA1093" s="46" t="e">
        <f t="shared" si="15"/>
        <v>#VALUE!</v>
      </c>
      <c r="AB1093" s="44"/>
      <c r="AC1093" s="44"/>
    </row>
    <row r="1094" spans="1:29" ht="15.75" hidden="1" customHeight="1">
      <c r="A1094" s="47"/>
      <c r="B1094" s="47" t="s">
        <v>2693</v>
      </c>
      <c r="C1094" s="60"/>
      <c r="D1094" s="49"/>
      <c r="E1094" s="49"/>
      <c r="F1094" s="50">
        <v>11260</v>
      </c>
      <c r="G1094" s="51"/>
      <c r="H1094" s="52"/>
      <c r="I1094" s="53"/>
      <c r="J1094" s="53"/>
      <c r="K1094" s="53"/>
      <c r="L1094" s="53"/>
      <c r="M1094" s="54"/>
      <c r="N1094" s="56" t="s">
        <v>884</v>
      </c>
      <c r="O1094" s="56" t="s">
        <v>60</v>
      </c>
      <c r="P1094" s="56"/>
      <c r="Q1094" s="56"/>
      <c r="R1094" s="57"/>
      <c r="S1094" s="57" t="s">
        <v>781</v>
      </c>
      <c r="T1094" s="56"/>
      <c r="U1094" s="56"/>
      <c r="V1094" s="57" t="str">
        <f t="array" ref="V1094">IFERROR(INDEX(#REF!,MATCH($Q1094,#REF!,0)),"")</f>
        <v/>
      </c>
      <c r="W1094" s="57" t="str">
        <f t="array" ref="W1094">IFERROR(INDEX(#REF!,MATCH($Q1094,#REF!,0)),"")</f>
        <v/>
      </c>
      <c r="X1094" s="58" t="str">
        <f t="array" ref="X1094">IFERROR(INDEX(#REF!,MATCH($Q1094,#REF!,0)),"")</f>
        <v/>
      </c>
      <c r="Y1094" s="58" t="str">
        <f t="array" ref="Y1094">IFERROR(INDEX(#REF!,MATCH($Q1094,#REF!,0)),"")</f>
        <v/>
      </c>
      <c r="Z1094" s="58" t="str">
        <f t="array" ref="Z1094">IFERROR(INDEX(#REF!,MATCH($Q1094,#REF!,0)),"")</f>
        <v/>
      </c>
      <c r="AA1094" s="58" t="e">
        <f t="shared" si="15"/>
        <v>#VALUE!</v>
      </c>
      <c r="AB1094" s="56"/>
      <c r="AC1094" s="56"/>
    </row>
    <row r="1095" spans="1:29" ht="15.75" customHeight="1">
      <c r="A1095" s="35"/>
      <c r="B1095" s="35" t="s">
        <v>2693</v>
      </c>
      <c r="C1095" s="36"/>
      <c r="D1095" s="37"/>
      <c r="E1095" s="37"/>
      <c r="F1095" s="38">
        <v>4000</v>
      </c>
      <c r="G1095" s="39"/>
      <c r="H1095" s="40"/>
      <c r="I1095" s="41"/>
      <c r="J1095" s="41"/>
      <c r="K1095" s="41"/>
      <c r="L1095" s="41"/>
      <c r="M1095" s="42"/>
      <c r="N1095" s="44" t="s">
        <v>884</v>
      </c>
      <c r="O1095" s="44"/>
      <c r="P1095" s="44"/>
      <c r="Q1095" s="44"/>
      <c r="R1095" s="45"/>
      <c r="S1095" s="45" t="s">
        <v>1217</v>
      </c>
      <c r="T1095" s="44"/>
      <c r="U1095" s="44"/>
      <c r="V1095" s="45" t="str">
        <f t="array" ref="V1095">IFERROR(INDEX(#REF!,MATCH($Q1095,#REF!,0)),"")</f>
        <v/>
      </c>
      <c r="W1095" s="45" t="str">
        <f t="array" ref="W1095">IFERROR(INDEX(#REF!,MATCH($Q1095,#REF!,0)),"")</f>
        <v/>
      </c>
      <c r="X1095" s="46" t="str">
        <f t="array" ref="X1095">IFERROR(INDEX(#REF!,MATCH($Q1095,#REF!,0)),"")</f>
        <v/>
      </c>
      <c r="Y1095" s="46" t="str">
        <f t="array" ref="Y1095">IFERROR(INDEX(#REF!,MATCH($Q1095,#REF!,0)),"")</f>
        <v/>
      </c>
      <c r="Z1095" s="46" t="str">
        <f t="array" ref="Z1095">IFERROR(INDEX(#REF!,MATCH($Q1095,#REF!,0)),"")</f>
        <v/>
      </c>
      <c r="AA1095" s="46" t="e">
        <f t="shared" si="15"/>
        <v>#VALUE!</v>
      </c>
      <c r="AB1095" s="44"/>
      <c r="AC1095" s="44"/>
    </row>
    <row r="1096" spans="1:29" ht="15.75" hidden="1" customHeight="1">
      <c r="A1096" s="184"/>
      <c r="B1096" s="184" t="s">
        <v>156</v>
      </c>
      <c r="C1096" s="185" t="s">
        <v>2255</v>
      </c>
      <c r="D1096" s="186" t="s">
        <v>53</v>
      </c>
      <c r="E1096" s="186">
        <v>1</v>
      </c>
      <c r="F1096" s="187">
        <v>450</v>
      </c>
      <c r="G1096" s="188" t="s">
        <v>54</v>
      </c>
      <c r="H1096" s="189">
        <v>46174</v>
      </c>
      <c r="I1096" s="190" t="s">
        <v>55</v>
      </c>
      <c r="J1096" s="190" t="s">
        <v>56</v>
      </c>
      <c r="K1096" s="190" t="s">
        <v>164</v>
      </c>
      <c r="L1096" s="190" t="s">
        <v>91</v>
      </c>
      <c r="M1096" s="191" t="s">
        <v>2451</v>
      </c>
      <c r="N1096" s="192" t="s">
        <v>951</v>
      </c>
      <c r="O1096" s="56" t="s">
        <v>60</v>
      </c>
      <c r="P1096" s="56"/>
      <c r="Q1096" s="56"/>
      <c r="R1096" s="57" t="str">
        <f t="array" ref="R1096">IFERROR(INDEX('BANCO DE DADOS'!$C$3:$C1631,MATCH(C1096,'BANCO DE DADOS'!$B$3:$B1631,0),0),"")</f>
        <v>1° CIA DO 4° BBM</v>
      </c>
      <c r="S1096" s="57" t="str">
        <f t="array" ref="S1096">IFERROR(INDEX('BANCO DE DADOS'!$D$3:$D1631,MATCH(C1096,'BANCO DE DADOS'!$B$3:$B1631,0),0),"")</f>
        <v>SERVIÇOS DE INSTALAÇÃO - PERSIANARIA E REVESTIMENTOS</v>
      </c>
      <c r="T1096" s="56"/>
      <c r="U1096" s="56"/>
      <c r="V1096" s="57" t="str">
        <f t="array" ref="V1096">IFERROR(INDEX(#REF!,MATCH($Q1096,#REF!,0)),"")</f>
        <v/>
      </c>
      <c r="W1096" s="57" t="str">
        <f t="array" ref="W1096">IFERROR(INDEX(#REF!,MATCH($Q1096,#REF!,0)),"")</f>
        <v/>
      </c>
      <c r="X1096" s="58" t="str">
        <f t="array" ref="X1096">IFERROR(INDEX(#REF!,MATCH($Q1096,#REF!,0)),"")</f>
        <v/>
      </c>
      <c r="Y1096" s="58" t="str">
        <f t="array" ref="Y1096">IFERROR(INDEX(#REF!,MATCH($Q1096,#REF!,0)),"")</f>
        <v/>
      </c>
      <c r="Z1096" s="58" t="str">
        <f t="array" ref="Z1096">IFERROR(INDEX(#REF!,MATCH($Q1096,#REF!,0)),"")</f>
        <v/>
      </c>
      <c r="AA1096" s="58" t="e">
        <f t="shared" si="15"/>
        <v>#VALUE!</v>
      </c>
      <c r="AB1096" s="56"/>
      <c r="AC1096" s="56"/>
    </row>
    <row r="1097" spans="1:29" ht="15.75" customHeight="1">
      <c r="A1097" s="35"/>
      <c r="B1097" s="35" t="s">
        <v>2693</v>
      </c>
      <c r="C1097" s="36"/>
      <c r="D1097" s="37"/>
      <c r="E1097" s="37"/>
      <c r="F1097" s="38">
        <v>940</v>
      </c>
      <c r="G1097" s="39"/>
      <c r="H1097" s="40"/>
      <c r="I1097" s="41"/>
      <c r="J1097" s="41"/>
      <c r="K1097" s="41"/>
      <c r="L1097" s="41"/>
      <c r="M1097" s="42"/>
      <c r="N1097" s="44" t="s">
        <v>884</v>
      </c>
      <c r="O1097" s="44"/>
      <c r="P1097" s="44"/>
      <c r="Q1097" s="44"/>
      <c r="R1097" s="45"/>
      <c r="S1097" s="45" t="s">
        <v>1306</v>
      </c>
      <c r="T1097" s="44"/>
      <c r="U1097" s="44"/>
      <c r="V1097" s="45" t="str">
        <f t="array" ref="V1097">IFERROR(INDEX(#REF!,MATCH($Q1097,#REF!,0)),"")</f>
        <v/>
      </c>
      <c r="W1097" s="45" t="str">
        <f t="array" ref="W1097">IFERROR(INDEX(#REF!,MATCH($Q1097,#REF!,0)),"")</f>
        <v/>
      </c>
      <c r="X1097" s="46" t="str">
        <f t="array" ref="X1097">IFERROR(INDEX(#REF!,MATCH($Q1097,#REF!,0)),"")</f>
        <v/>
      </c>
      <c r="Y1097" s="46" t="str">
        <f t="array" ref="Y1097">IFERROR(INDEX(#REF!,MATCH($Q1097,#REF!,0)),"")</f>
        <v/>
      </c>
      <c r="Z1097" s="46" t="str">
        <f t="array" ref="Z1097">IFERROR(INDEX(#REF!,MATCH($Q1097,#REF!,0)),"")</f>
        <v/>
      </c>
      <c r="AA1097" s="46" t="e">
        <f t="shared" si="15"/>
        <v>#VALUE!</v>
      </c>
      <c r="AB1097" s="44"/>
      <c r="AC1097" s="44"/>
    </row>
    <row r="1098" spans="1:29" ht="15.75" hidden="1" customHeight="1">
      <c r="A1098" s="47" t="s">
        <v>744</v>
      </c>
      <c r="B1098" s="47" t="s">
        <v>245</v>
      </c>
      <c r="C1098" s="60" t="s">
        <v>628</v>
      </c>
      <c r="D1098" s="49" t="s">
        <v>53</v>
      </c>
      <c r="E1098" s="49">
        <v>2</v>
      </c>
      <c r="F1098" s="50">
        <v>444</v>
      </c>
      <c r="G1098" s="51" t="s">
        <v>54</v>
      </c>
      <c r="H1098" s="52">
        <v>46174</v>
      </c>
      <c r="I1098" s="53" t="s">
        <v>55</v>
      </c>
      <c r="J1098" s="53" t="s">
        <v>56</v>
      </c>
      <c r="K1098" s="53" t="s">
        <v>164</v>
      </c>
      <c r="L1098" s="53" t="s">
        <v>58</v>
      </c>
      <c r="M1098" s="54" t="s">
        <v>2517</v>
      </c>
      <c r="N1098" s="56" t="s">
        <v>21</v>
      </c>
      <c r="O1098" s="56" t="s">
        <v>60</v>
      </c>
      <c r="P1098" s="56"/>
      <c r="Q1098" s="56"/>
      <c r="R1098" s="57" t="s">
        <v>158</v>
      </c>
      <c r="S1098" s="57" t="s">
        <v>515</v>
      </c>
      <c r="T1098" s="56"/>
      <c r="U1098" s="56"/>
      <c r="V1098" s="57" t="str">
        <f t="array" ref="V1098">IFERROR(INDEX(#REF!,MATCH($Q1098,#REF!,0)),"")</f>
        <v/>
      </c>
      <c r="W1098" s="57" t="str">
        <f t="array" ref="W1098">IFERROR(INDEX(#REF!,MATCH($Q1098,#REF!,0)),"")</f>
        <v/>
      </c>
      <c r="X1098" s="58" t="str">
        <f t="array" ref="X1098">IFERROR(INDEX(#REF!,MATCH($Q1098,#REF!,0)),"")</f>
        <v/>
      </c>
      <c r="Y1098" s="58" t="str">
        <f t="array" ref="Y1098">IFERROR(INDEX(#REF!,MATCH($Q1098,#REF!,0)),"")</f>
        <v/>
      </c>
      <c r="Z1098" s="58" t="str">
        <f t="array" ref="Z1098">IFERROR(INDEX(#REF!,MATCH($Q1098,#REF!,0)),"")</f>
        <v/>
      </c>
      <c r="AA1098" s="58" t="e">
        <f t="shared" si="15"/>
        <v>#VALUE!</v>
      </c>
      <c r="AB1098" s="56"/>
      <c r="AC1098" s="56"/>
    </row>
    <row r="1099" spans="1:29" ht="15.75" customHeight="1">
      <c r="A1099" s="35"/>
      <c r="B1099" s="35" t="s">
        <v>2693</v>
      </c>
      <c r="C1099" s="36"/>
      <c r="D1099" s="37"/>
      <c r="E1099" s="37"/>
      <c r="F1099" s="38">
        <v>4800</v>
      </c>
      <c r="G1099" s="39"/>
      <c r="H1099" s="40"/>
      <c r="I1099" s="41"/>
      <c r="J1099" s="41"/>
      <c r="K1099" s="41"/>
      <c r="L1099" s="41"/>
      <c r="M1099" s="42"/>
      <c r="N1099" s="44" t="s">
        <v>884</v>
      </c>
      <c r="O1099" s="44"/>
      <c r="P1099" s="44"/>
      <c r="Q1099" s="44"/>
      <c r="R1099" s="45"/>
      <c r="S1099" s="45" t="s">
        <v>1209</v>
      </c>
      <c r="T1099" s="44"/>
      <c r="U1099" s="44"/>
      <c r="V1099" s="45" t="str">
        <f t="array" ref="V1099">IFERROR(INDEX(#REF!,MATCH($Q1099,#REF!,0)),"")</f>
        <v/>
      </c>
      <c r="W1099" s="45" t="str">
        <f t="array" ref="W1099">IFERROR(INDEX(#REF!,MATCH($Q1099,#REF!,0)),"")</f>
        <v/>
      </c>
      <c r="X1099" s="46" t="str">
        <f t="array" ref="X1099">IFERROR(INDEX(#REF!,MATCH($Q1099,#REF!,0)),"")</f>
        <v/>
      </c>
      <c r="Y1099" s="46" t="str">
        <f t="array" ref="Y1099">IFERROR(INDEX(#REF!,MATCH($Q1099,#REF!,0)),"")</f>
        <v/>
      </c>
      <c r="Z1099" s="46" t="str">
        <f t="array" ref="Z1099">IFERROR(INDEX(#REF!,MATCH($Q1099,#REF!,0)),"")</f>
        <v/>
      </c>
      <c r="AA1099" s="46" t="e">
        <f t="shared" si="15"/>
        <v>#VALUE!</v>
      </c>
      <c r="AB1099" s="44"/>
      <c r="AC1099" s="44"/>
    </row>
    <row r="1100" spans="1:29" ht="15.75" hidden="1" customHeight="1">
      <c r="A1100" s="47" t="s">
        <v>674</v>
      </c>
      <c r="B1100" s="47" t="s">
        <v>245</v>
      </c>
      <c r="C1100" s="60" t="s">
        <v>466</v>
      </c>
      <c r="D1100" s="49" t="s">
        <v>53</v>
      </c>
      <c r="E1100" s="49">
        <v>4</v>
      </c>
      <c r="F1100" s="50">
        <v>440</v>
      </c>
      <c r="G1100" s="51" t="s">
        <v>54</v>
      </c>
      <c r="H1100" s="52">
        <v>46174</v>
      </c>
      <c r="I1100" s="53" t="s">
        <v>55</v>
      </c>
      <c r="J1100" s="53" t="s">
        <v>56</v>
      </c>
      <c r="K1100" s="53" t="s">
        <v>164</v>
      </c>
      <c r="L1100" s="53" t="s">
        <v>58</v>
      </c>
      <c r="M1100" s="54" t="s">
        <v>2534</v>
      </c>
      <c r="N1100" s="56" t="s">
        <v>21</v>
      </c>
      <c r="O1100" s="56" t="s">
        <v>60</v>
      </c>
      <c r="P1100" s="56"/>
      <c r="Q1100" s="56"/>
      <c r="R1100" s="57"/>
      <c r="S1100" s="57" t="s">
        <v>467</v>
      </c>
      <c r="T1100" s="56"/>
      <c r="U1100" s="56"/>
      <c r="V1100" s="57" t="str">
        <f t="array" ref="V1100">IFERROR(INDEX(#REF!,MATCH($Q1100,#REF!,0)),"")</f>
        <v/>
      </c>
      <c r="W1100" s="57" t="str">
        <f t="array" ref="W1100">IFERROR(INDEX(#REF!,MATCH($Q1100,#REF!,0)),"")</f>
        <v/>
      </c>
      <c r="X1100" s="58" t="str">
        <f t="array" ref="X1100">IFERROR(INDEX(#REF!,MATCH($Q1100,#REF!,0)),"")</f>
        <v/>
      </c>
      <c r="Y1100" s="58" t="str">
        <f t="array" ref="Y1100">IFERROR(INDEX(#REF!,MATCH($Q1100,#REF!,0)),"")</f>
        <v/>
      </c>
      <c r="Z1100" s="58" t="str">
        <f t="array" ref="Z1100">IFERROR(INDEX(#REF!,MATCH($Q1100,#REF!,0)),"")</f>
        <v/>
      </c>
      <c r="AA1100" s="58" t="e">
        <f t="shared" si="15"/>
        <v>#VALUE!</v>
      </c>
      <c r="AB1100" s="56"/>
      <c r="AC1100" s="56"/>
    </row>
    <row r="1101" spans="1:29" ht="15.75" customHeight="1">
      <c r="A1101" s="35"/>
      <c r="B1101" s="35" t="s">
        <v>2693</v>
      </c>
      <c r="C1101" s="36"/>
      <c r="D1101" s="37"/>
      <c r="E1101" s="37"/>
      <c r="F1101" s="38">
        <v>81400</v>
      </c>
      <c r="G1101" s="39"/>
      <c r="H1101" s="40"/>
      <c r="I1101" s="41"/>
      <c r="J1101" s="41"/>
      <c r="K1101" s="41"/>
      <c r="L1101" s="41"/>
      <c r="M1101" s="42"/>
      <c r="N1101" s="44" t="s">
        <v>951</v>
      </c>
      <c r="O1101" s="44"/>
      <c r="P1101" s="44"/>
      <c r="Q1101" s="44"/>
      <c r="R1101" s="45"/>
      <c r="S1101" s="45" t="s">
        <v>352</v>
      </c>
      <c r="T1101" s="44"/>
      <c r="U1101" s="44"/>
      <c r="V1101" s="45" t="str">
        <f t="array" ref="V1101">IFERROR(INDEX(#REF!,MATCH($Q1101,#REF!,0)),"")</f>
        <v/>
      </c>
      <c r="W1101" s="45" t="str">
        <f t="array" ref="W1101">IFERROR(INDEX(#REF!,MATCH($Q1101,#REF!,0)),"")</f>
        <v/>
      </c>
      <c r="X1101" s="46" t="str">
        <f t="array" ref="X1101">IFERROR(INDEX(#REF!,MATCH($Q1101,#REF!,0)),"")</f>
        <v/>
      </c>
      <c r="Y1101" s="46" t="str">
        <f t="array" ref="Y1101">IFERROR(INDEX(#REF!,MATCH($Q1101,#REF!,0)),"")</f>
        <v/>
      </c>
      <c r="Z1101" s="46" t="str">
        <f t="array" ref="Z1101">IFERROR(INDEX(#REF!,MATCH($Q1101,#REF!,0)),"")</f>
        <v/>
      </c>
      <c r="AA1101" s="46" t="e">
        <f t="shared" si="15"/>
        <v>#VALUE!</v>
      </c>
      <c r="AB1101" s="44"/>
      <c r="AC1101" s="44"/>
    </row>
    <row r="1102" spans="1:29" ht="15.75" hidden="1" customHeight="1">
      <c r="A1102" s="47" t="s">
        <v>676</v>
      </c>
      <c r="B1102" s="47" t="s">
        <v>172</v>
      </c>
      <c r="C1102" s="60" t="s">
        <v>466</v>
      </c>
      <c r="D1102" s="49" t="s">
        <v>53</v>
      </c>
      <c r="E1102" s="49">
        <v>4</v>
      </c>
      <c r="F1102" s="50">
        <v>440</v>
      </c>
      <c r="G1102" s="51" t="s">
        <v>54</v>
      </c>
      <c r="H1102" s="52">
        <v>46174</v>
      </c>
      <c r="I1102" s="53" t="s">
        <v>55</v>
      </c>
      <c r="J1102" s="53" t="s">
        <v>56</v>
      </c>
      <c r="K1102" s="53" t="s">
        <v>164</v>
      </c>
      <c r="L1102" s="53" t="s">
        <v>58</v>
      </c>
      <c r="M1102" s="54" t="s">
        <v>2534</v>
      </c>
      <c r="N1102" s="56" t="s">
        <v>21</v>
      </c>
      <c r="O1102" s="56" t="s">
        <v>60</v>
      </c>
      <c r="P1102" s="56"/>
      <c r="Q1102" s="56"/>
      <c r="R1102" s="57"/>
      <c r="S1102" s="57" t="s">
        <v>467</v>
      </c>
      <c r="T1102" s="56"/>
      <c r="U1102" s="56"/>
      <c r="V1102" s="57" t="str">
        <f t="array" ref="V1102">IFERROR(INDEX(#REF!,MATCH($Q1102,#REF!,0)),"")</f>
        <v/>
      </c>
      <c r="W1102" s="57" t="str">
        <f t="array" ref="W1102">IFERROR(INDEX(#REF!,MATCH($Q1102,#REF!,0)),"")</f>
        <v/>
      </c>
      <c r="X1102" s="58" t="str">
        <f t="array" ref="X1102">IFERROR(INDEX(#REF!,MATCH($Q1102,#REF!,0)),"")</f>
        <v/>
      </c>
      <c r="Y1102" s="58" t="str">
        <f t="array" ref="Y1102">IFERROR(INDEX(#REF!,MATCH($Q1102,#REF!,0)),"")</f>
        <v/>
      </c>
      <c r="Z1102" s="58" t="str">
        <f t="array" ref="Z1102">IFERROR(INDEX(#REF!,MATCH($Q1102,#REF!,0)),"")</f>
        <v/>
      </c>
      <c r="AA1102" s="58" t="e">
        <f t="shared" si="15"/>
        <v>#VALUE!</v>
      </c>
      <c r="AB1102" s="56"/>
      <c r="AC1102" s="56"/>
    </row>
    <row r="1103" spans="1:29" ht="15.75" hidden="1" customHeight="1">
      <c r="A1103" s="35" t="s">
        <v>678</v>
      </c>
      <c r="B1103" s="35" t="s">
        <v>172</v>
      </c>
      <c r="C1103" s="36" t="s">
        <v>632</v>
      </c>
      <c r="D1103" s="37" t="s">
        <v>53</v>
      </c>
      <c r="E1103" s="37">
        <v>4</v>
      </c>
      <c r="F1103" s="38">
        <v>440</v>
      </c>
      <c r="G1103" s="39" t="s">
        <v>54</v>
      </c>
      <c r="H1103" s="40">
        <v>46174</v>
      </c>
      <c r="I1103" s="41" t="s">
        <v>55</v>
      </c>
      <c r="J1103" s="41" t="s">
        <v>56</v>
      </c>
      <c r="K1103" s="41" t="s">
        <v>164</v>
      </c>
      <c r="L1103" s="41" t="s">
        <v>58</v>
      </c>
      <c r="M1103" s="42" t="s">
        <v>2534</v>
      </c>
      <c r="N1103" s="44" t="s">
        <v>21</v>
      </c>
      <c r="O1103" s="44" t="s">
        <v>60</v>
      </c>
      <c r="P1103" s="44"/>
      <c r="Q1103" s="44"/>
      <c r="R1103" s="45"/>
      <c r="S1103" s="45" t="s">
        <v>467</v>
      </c>
      <c r="T1103" s="44"/>
      <c r="U1103" s="44"/>
      <c r="V1103" s="45" t="str">
        <f t="array" ref="V1103">IFERROR(INDEX(#REF!,MATCH($Q1103,#REF!,0)),"")</f>
        <v/>
      </c>
      <c r="W1103" s="45" t="str">
        <f t="array" ref="W1103">IFERROR(INDEX(#REF!,MATCH($Q1103,#REF!,0)),"")</f>
        <v/>
      </c>
      <c r="X1103" s="46" t="str">
        <f t="array" ref="X1103">IFERROR(INDEX(#REF!,MATCH($Q1103,#REF!,0)),"")</f>
        <v/>
      </c>
      <c r="Y1103" s="46" t="str">
        <f t="array" ref="Y1103">IFERROR(INDEX(#REF!,MATCH($Q1103,#REF!,0)),"")</f>
        <v/>
      </c>
      <c r="Z1103" s="46" t="str">
        <f t="array" ref="Z1103">IFERROR(INDEX(#REF!,MATCH($Q1103,#REF!,0)),"")</f>
        <v/>
      </c>
      <c r="AA1103" s="46" t="e">
        <f t="shared" si="15"/>
        <v>#VALUE!</v>
      </c>
      <c r="AB1103" s="44"/>
      <c r="AC1103" s="44"/>
    </row>
    <row r="1104" spans="1:29" ht="15.75" hidden="1" customHeight="1">
      <c r="A1104" s="47" t="s">
        <v>301</v>
      </c>
      <c r="B1104" s="47" t="s">
        <v>106</v>
      </c>
      <c r="C1104" s="60" t="s">
        <v>198</v>
      </c>
      <c r="D1104" s="49" t="s">
        <v>199</v>
      </c>
      <c r="E1104" s="49">
        <v>24</v>
      </c>
      <c r="F1104" s="50">
        <v>432</v>
      </c>
      <c r="G1104" s="51" t="s">
        <v>54</v>
      </c>
      <c r="H1104" s="52">
        <v>46174</v>
      </c>
      <c r="I1104" s="53" t="s">
        <v>55</v>
      </c>
      <c r="J1104" s="53" t="s">
        <v>56</v>
      </c>
      <c r="K1104" s="53" t="s">
        <v>164</v>
      </c>
      <c r="L1104" s="53" t="s">
        <v>58</v>
      </c>
      <c r="M1104" s="54" t="s">
        <v>73</v>
      </c>
      <c r="N1104" s="56" t="s">
        <v>21</v>
      </c>
      <c r="O1104" s="56" t="s">
        <v>60</v>
      </c>
      <c r="P1104" s="56"/>
      <c r="Q1104" s="56"/>
      <c r="R1104" s="57"/>
      <c r="S1104" s="57" t="s">
        <v>185</v>
      </c>
      <c r="T1104" s="56"/>
      <c r="U1104" s="56"/>
      <c r="V1104" s="57" t="str">
        <f t="array" ref="V1104">IFERROR(INDEX(#REF!,MATCH($Q1104,#REF!,0)),"")</f>
        <v/>
      </c>
      <c r="W1104" s="57" t="str">
        <f t="array" ref="W1104">IFERROR(INDEX(#REF!,MATCH($Q1104,#REF!,0)),"")</f>
        <v/>
      </c>
      <c r="X1104" s="58" t="str">
        <f t="array" ref="X1104">IFERROR(INDEX(#REF!,MATCH($Q1104,#REF!,0)),"")</f>
        <v/>
      </c>
      <c r="Y1104" s="58" t="str">
        <f t="array" ref="Y1104">IFERROR(INDEX(#REF!,MATCH($Q1104,#REF!,0)),"")</f>
        <v/>
      </c>
      <c r="Z1104" s="58" t="str">
        <f t="array" ref="Z1104">IFERROR(INDEX(#REF!,MATCH($Q1104,#REF!,0)),"")</f>
        <v/>
      </c>
      <c r="AA1104" s="58" t="e">
        <f t="shared" si="15"/>
        <v>#VALUE!</v>
      </c>
      <c r="AB1104" s="56"/>
      <c r="AC1104" s="56"/>
    </row>
    <row r="1105" spans="1:29" ht="15.75" hidden="1" customHeight="1">
      <c r="A1105" s="35" t="s">
        <v>2859</v>
      </c>
      <c r="B1105" s="35" t="s">
        <v>317</v>
      </c>
      <c r="C1105" s="36" t="s">
        <v>634</v>
      </c>
      <c r="D1105" s="37" t="s">
        <v>53</v>
      </c>
      <c r="E1105" s="37">
        <v>6</v>
      </c>
      <c r="F1105" s="38">
        <v>420</v>
      </c>
      <c r="G1105" s="39" t="s">
        <v>54</v>
      </c>
      <c r="H1105" s="40">
        <v>46174</v>
      </c>
      <c r="I1105" s="41" t="s">
        <v>55</v>
      </c>
      <c r="J1105" s="41" t="s">
        <v>56</v>
      </c>
      <c r="K1105" s="41" t="s">
        <v>164</v>
      </c>
      <c r="L1105" s="41" t="s">
        <v>58</v>
      </c>
      <c r="M1105" s="42" t="s">
        <v>2517</v>
      </c>
      <c r="N1105" s="44" t="s">
        <v>21</v>
      </c>
      <c r="O1105" s="44" t="s">
        <v>60</v>
      </c>
      <c r="P1105" s="44"/>
      <c r="Q1105" s="44"/>
      <c r="R1105" s="45"/>
      <c r="S1105" s="45" t="s">
        <v>635</v>
      </c>
      <c r="T1105" s="44"/>
      <c r="U1105" s="44"/>
      <c r="V1105" s="45" t="str">
        <f t="array" ref="V1105">IFERROR(INDEX(#REF!,MATCH($Q1105,#REF!,0)),"")</f>
        <v/>
      </c>
      <c r="W1105" s="45" t="str">
        <f t="array" ref="W1105">IFERROR(INDEX(#REF!,MATCH($Q1105,#REF!,0)),"")</f>
        <v/>
      </c>
      <c r="X1105" s="46" t="str">
        <f t="array" ref="X1105">IFERROR(INDEX(#REF!,MATCH($Q1105,#REF!,0)),"")</f>
        <v/>
      </c>
      <c r="Y1105" s="46" t="str">
        <f t="array" ref="Y1105">IFERROR(INDEX(#REF!,MATCH($Q1105,#REF!,0)),"")</f>
        <v/>
      </c>
      <c r="Z1105" s="46" t="str">
        <f t="array" ref="Z1105">IFERROR(INDEX(#REF!,MATCH($Q1105,#REF!,0)),"")</f>
        <v/>
      </c>
      <c r="AA1105" s="46" t="e">
        <f t="shared" si="15"/>
        <v>#VALUE!</v>
      </c>
      <c r="AB1105" s="44"/>
      <c r="AC1105" s="44"/>
    </row>
    <row r="1106" spans="1:29" ht="15.75" hidden="1" customHeight="1">
      <c r="A1106" s="47" t="s">
        <v>564</v>
      </c>
      <c r="B1106" s="47" t="s">
        <v>1049</v>
      </c>
      <c r="C1106" s="60" t="s">
        <v>2136</v>
      </c>
      <c r="D1106" s="49" t="s">
        <v>53</v>
      </c>
      <c r="E1106" s="49">
        <v>30</v>
      </c>
      <c r="F1106" s="50">
        <v>420</v>
      </c>
      <c r="G1106" s="51" t="s">
        <v>54</v>
      </c>
      <c r="H1106" s="52">
        <v>46174</v>
      </c>
      <c r="I1106" s="53" t="s">
        <v>55</v>
      </c>
      <c r="J1106" s="53" t="s">
        <v>56</v>
      </c>
      <c r="K1106" s="53" t="s">
        <v>164</v>
      </c>
      <c r="L1106" s="53" t="s">
        <v>58</v>
      </c>
      <c r="M1106" s="54" t="s">
        <v>2517</v>
      </c>
      <c r="N1106" s="56" t="s">
        <v>951</v>
      </c>
      <c r="O1106" s="56" t="s">
        <v>60</v>
      </c>
      <c r="P1106" s="56"/>
      <c r="Q1106" s="56"/>
      <c r="R1106" s="57" t="s">
        <v>1400</v>
      </c>
      <c r="S1106" s="57" t="s">
        <v>1401</v>
      </c>
      <c r="T1106" s="56"/>
      <c r="U1106" s="56"/>
      <c r="V1106" s="57" t="str">
        <f t="array" ref="V1106">IFERROR(INDEX(#REF!,MATCH($Q1106,#REF!,0)),"")</f>
        <v/>
      </c>
      <c r="W1106" s="57" t="str">
        <f t="array" ref="W1106">IFERROR(INDEX(#REF!,MATCH($Q1106,#REF!,0)),"")</f>
        <v/>
      </c>
      <c r="X1106" s="58" t="str">
        <f t="array" ref="X1106">IFERROR(INDEX(#REF!,MATCH($Q1106,#REF!,0)),"")</f>
        <v/>
      </c>
      <c r="Y1106" s="58" t="str">
        <f t="array" ref="Y1106">IFERROR(INDEX(#REF!,MATCH($Q1106,#REF!,0)),"")</f>
        <v/>
      </c>
      <c r="Z1106" s="58" t="str">
        <f t="array" ref="Z1106">IFERROR(INDEX(#REF!,MATCH($Q1106,#REF!,0)),"")</f>
        <v/>
      </c>
      <c r="AA1106" s="58" t="e">
        <f t="shared" si="15"/>
        <v>#VALUE!</v>
      </c>
      <c r="AB1106" s="56"/>
      <c r="AC1106" s="56"/>
    </row>
    <row r="1107" spans="1:29" ht="15.75" hidden="1" customHeight="1">
      <c r="A1107" s="35" t="s">
        <v>631</v>
      </c>
      <c r="B1107" s="35" t="s">
        <v>1049</v>
      </c>
      <c r="C1107" s="36" t="s">
        <v>2141</v>
      </c>
      <c r="D1107" s="37" t="s">
        <v>53</v>
      </c>
      <c r="E1107" s="37">
        <v>60</v>
      </c>
      <c r="F1107" s="38">
        <v>420</v>
      </c>
      <c r="G1107" s="39" t="s">
        <v>54</v>
      </c>
      <c r="H1107" s="40">
        <v>46174</v>
      </c>
      <c r="I1107" s="41" t="s">
        <v>55</v>
      </c>
      <c r="J1107" s="41" t="s">
        <v>56</v>
      </c>
      <c r="K1107" s="41" t="s">
        <v>164</v>
      </c>
      <c r="L1107" s="41" t="s">
        <v>58</v>
      </c>
      <c r="M1107" s="42" t="s">
        <v>109</v>
      </c>
      <c r="N1107" s="44" t="s">
        <v>951</v>
      </c>
      <c r="O1107" s="44" t="s">
        <v>60</v>
      </c>
      <c r="P1107" s="44"/>
      <c r="Q1107" s="44"/>
      <c r="R1107" s="45" t="s">
        <v>562</v>
      </c>
      <c r="S1107" s="45" t="s">
        <v>563</v>
      </c>
      <c r="T1107" s="44"/>
      <c r="U1107" s="44"/>
      <c r="V1107" s="45" t="str">
        <f t="array" ref="V1107">IFERROR(INDEX(#REF!,MATCH($Q1107,#REF!,0)),"")</f>
        <v/>
      </c>
      <c r="W1107" s="45" t="str">
        <f t="array" ref="W1107">IFERROR(INDEX(#REF!,MATCH($Q1107,#REF!,0)),"")</f>
        <v/>
      </c>
      <c r="X1107" s="46" t="str">
        <f t="array" ref="X1107">IFERROR(INDEX(#REF!,MATCH($Q1107,#REF!,0)),"")</f>
        <v/>
      </c>
      <c r="Y1107" s="46" t="str">
        <f t="array" ref="Y1107">IFERROR(INDEX(#REF!,MATCH($Q1107,#REF!,0)),"")</f>
        <v/>
      </c>
      <c r="Z1107" s="46" t="str">
        <f t="array" ref="Z1107">IFERROR(INDEX(#REF!,MATCH($Q1107,#REF!,0)),"")</f>
        <v/>
      </c>
      <c r="AA1107" s="46" t="e">
        <f t="shared" si="15"/>
        <v>#VALUE!</v>
      </c>
      <c r="AB1107" s="44"/>
      <c r="AC1107" s="44"/>
    </row>
    <row r="1108" spans="1:29" ht="15.75" customHeight="1">
      <c r="A1108" s="47"/>
      <c r="B1108" s="47" t="s">
        <v>2693</v>
      </c>
      <c r="C1108" s="60"/>
      <c r="D1108" s="49"/>
      <c r="E1108" s="49"/>
      <c r="F1108" s="50">
        <v>107600</v>
      </c>
      <c r="G1108" s="51"/>
      <c r="H1108" s="52"/>
      <c r="I1108" s="53"/>
      <c r="J1108" s="53"/>
      <c r="K1108" s="53"/>
      <c r="L1108" s="53"/>
      <c r="M1108" s="54"/>
      <c r="N1108" s="56" t="s">
        <v>884</v>
      </c>
      <c r="O1108" s="56" t="s">
        <v>2767</v>
      </c>
      <c r="P1108" s="56"/>
      <c r="Q1108" s="56"/>
      <c r="R1108" s="57"/>
      <c r="S1108" s="57" t="s">
        <v>416</v>
      </c>
      <c r="T1108" s="56"/>
      <c r="U1108" s="56"/>
      <c r="V1108" s="57" t="str">
        <f t="array" ref="V1108">IFERROR(INDEX(#REF!,MATCH($Q1108,#REF!,0)),"")</f>
        <v/>
      </c>
      <c r="W1108" s="57" t="str">
        <f t="array" ref="W1108">IFERROR(INDEX(#REF!,MATCH($Q1108,#REF!,0)),"")</f>
        <v/>
      </c>
      <c r="X1108" s="58" t="str">
        <f t="array" ref="X1108">IFERROR(INDEX(#REF!,MATCH($Q1108,#REF!,0)),"")</f>
        <v/>
      </c>
      <c r="Y1108" s="58" t="str">
        <f t="array" ref="Y1108">IFERROR(INDEX(#REF!,MATCH($Q1108,#REF!,0)),"")</f>
        <v/>
      </c>
      <c r="Z1108" s="58" t="str">
        <f t="array" ref="Z1108">IFERROR(INDEX(#REF!,MATCH($Q1108,#REF!,0)),"")</f>
        <v/>
      </c>
      <c r="AA1108" s="58" t="e">
        <f t="shared" si="15"/>
        <v>#VALUE!</v>
      </c>
      <c r="AB1108" s="56"/>
      <c r="AC1108" s="56"/>
    </row>
    <row r="1109" spans="1:29" ht="15.75" hidden="1" customHeight="1">
      <c r="A1109" s="35" t="s">
        <v>2691</v>
      </c>
      <c r="B1109" s="209" t="s">
        <v>1049</v>
      </c>
      <c r="C1109" s="168" t="s">
        <v>2402</v>
      </c>
      <c r="D1109" s="176" t="s">
        <v>53</v>
      </c>
      <c r="E1109" s="72">
        <v>12</v>
      </c>
      <c r="F1109" s="38">
        <v>420</v>
      </c>
      <c r="G1109" s="39" t="s">
        <v>54</v>
      </c>
      <c r="H1109" s="179"/>
      <c r="I1109" s="41" t="s">
        <v>55</v>
      </c>
      <c r="J1109" s="180"/>
      <c r="K1109" s="180"/>
      <c r="L1109" s="180"/>
      <c r="M1109" s="181"/>
      <c r="N1109" s="175" t="s">
        <v>951</v>
      </c>
      <c r="O1109" s="44" t="s">
        <v>60</v>
      </c>
      <c r="P1109" s="44"/>
      <c r="Q1109" s="44"/>
      <c r="R1109" s="45" t="str">
        <f t="array" ref="R1109">IFERROR(INDEX('BANCO DE DADOS'!$C$3:$C1631,MATCH(C1109,'BANCO DE DADOS'!$B$3:$B1631,0),0),"")</f>
        <v/>
      </c>
      <c r="S1109" s="45"/>
      <c r="T1109" s="44"/>
      <c r="U1109" s="44"/>
      <c r="V1109" s="45" t="str">
        <f t="array" ref="V1109">IFERROR(INDEX(#REF!,MATCH($Q1109,#REF!,0)),"")</f>
        <v/>
      </c>
      <c r="W1109" s="45" t="str">
        <f t="array" ref="W1109">IFERROR(INDEX(#REF!,MATCH($Q1109,#REF!,0)),"")</f>
        <v/>
      </c>
      <c r="X1109" s="46" t="str">
        <f t="array" ref="X1109">IFERROR(INDEX(#REF!,MATCH($Q1109,#REF!,0)),"")</f>
        <v/>
      </c>
      <c r="Y1109" s="46" t="str">
        <f t="array" ref="Y1109">IFERROR(INDEX(#REF!,MATCH($Q1109,#REF!,0)),"")</f>
        <v/>
      </c>
      <c r="Z1109" s="46" t="str">
        <f t="array" ref="Z1109">IFERROR(INDEX(#REF!,MATCH($Q1109,#REF!,0)),"")</f>
        <v/>
      </c>
      <c r="AA1109" s="46" t="e">
        <f t="shared" ref="AA1109:AA1186" si="16">Z1109+45</f>
        <v>#VALUE!</v>
      </c>
      <c r="AB1109" s="44"/>
      <c r="AC1109" s="44"/>
    </row>
    <row r="1110" spans="1:29" ht="15.75" hidden="1" customHeight="1">
      <c r="A1110" s="47"/>
      <c r="B1110" s="47" t="s">
        <v>51</v>
      </c>
      <c r="C1110" s="60" t="s">
        <v>1343</v>
      </c>
      <c r="D1110" s="49" t="s">
        <v>53</v>
      </c>
      <c r="E1110" s="49">
        <v>1</v>
      </c>
      <c r="F1110" s="50">
        <v>420</v>
      </c>
      <c r="G1110" s="51" t="s">
        <v>54</v>
      </c>
      <c r="H1110" s="52">
        <v>46174</v>
      </c>
      <c r="I1110" s="53" t="s">
        <v>55</v>
      </c>
      <c r="J1110" s="53" t="s">
        <v>56</v>
      </c>
      <c r="K1110" s="53" t="s">
        <v>164</v>
      </c>
      <c r="L1110" s="53" t="s">
        <v>91</v>
      </c>
      <c r="M1110" s="54" t="s">
        <v>109</v>
      </c>
      <c r="N1110" s="56" t="s">
        <v>884</v>
      </c>
      <c r="O1110" s="56" t="s">
        <v>60</v>
      </c>
      <c r="P1110" s="56"/>
      <c r="Q1110" s="56"/>
      <c r="R1110" s="57" t="s">
        <v>670</v>
      </c>
      <c r="S1110" s="57" t="s">
        <v>323</v>
      </c>
      <c r="T1110" s="56"/>
      <c r="U1110" s="56"/>
      <c r="V1110" s="57" t="str">
        <f t="array" ref="V1110">IFERROR(INDEX(#REF!,MATCH($Q1110,#REF!,0)),"")</f>
        <v/>
      </c>
      <c r="W1110" s="57" t="str">
        <f t="array" ref="W1110">IFERROR(INDEX(#REF!,MATCH($Q1110,#REF!,0)),"")</f>
        <v/>
      </c>
      <c r="X1110" s="58" t="str">
        <f t="array" ref="X1110">IFERROR(INDEX(#REF!,MATCH($Q1110,#REF!,0)),"")</f>
        <v/>
      </c>
      <c r="Y1110" s="58" t="str">
        <f t="array" ref="Y1110">IFERROR(INDEX(#REF!,MATCH($Q1110,#REF!,0)),"")</f>
        <v/>
      </c>
      <c r="Z1110" s="58" t="str">
        <f t="array" ref="Z1110">IFERROR(INDEX(#REF!,MATCH($Q1110,#REF!,0)),"")</f>
        <v/>
      </c>
      <c r="AA1110" s="58" t="e">
        <f t="shared" si="16"/>
        <v>#VALUE!</v>
      </c>
      <c r="AB1110" s="56"/>
      <c r="AC1110" s="56"/>
    </row>
    <row r="1111" spans="1:29" ht="15.75" hidden="1" customHeight="1">
      <c r="A1111" s="35"/>
      <c r="B1111" s="35" t="s">
        <v>51</v>
      </c>
      <c r="C1111" s="36" t="s">
        <v>1345</v>
      </c>
      <c r="D1111" s="37" t="s">
        <v>53</v>
      </c>
      <c r="E1111" s="37">
        <v>12</v>
      </c>
      <c r="F1111" s="38">
        <v>420</v>
      </c>
      <c r="G1111" s="39" t="s">
        <v>54</v>
      </c>
      <c r="H1111" s="40">
        <v>46174</v>
      </c>
      <c r="I1111" s="41" t="s">
        <v>55</v>
      </c>
      <c r="J1111" s="41" t="s">
        <v>56</v>
      </c>
      <c r="K1111" s="41" t="s">
        <v>164</v>
      </c>
      <c r="L1111" s="41" t="s">
        <v>91</v>
      </c>
      <c r="M1111" s="42" t="s">
        <v>148</v>
      </c>
      <c r="N1111" s="44" t="s">
        <v>884</v>
      </c>
      <c r="O1111" s="44" t="s">
        <v>60</v>
      </c>
      <c r="P1111" s="44"/>
      <c r="Q1111" s="44"/>
      <c r="R1111" s="45"/>
      <c r="S1111" s="45" t="s">
        <v>1327</v>
      </c>
      <c r="T1111" s="44"/>
      <c r="U1111" s="44"/>
      <c r="V1111" s="45" t="str">
        <f t="array" ref="V1111">IFERROR(INDEX(#REF!,MATCH($Q1111,#REF!,0)),"")</f>
        <v/>
      </c>
      <c r="W1111" s="45" t="str">
        <f t="array" ref="W1111">IFERROR(INDEX(#REF!,MATCH($Q1111,#REF!,0)),"")</f>
        <v/>
      </c>
      <c r="X1111" s="46" t="str">
        <f t="array" ref="X1111">IFERROR(INDEX(#REF!,MATCH($Q1111,#REF!,0)),"")</f>
        <v/>
      </c>
      <c r="Y1111" s="46" t="str">
        <f t="array" ref="Y1111">IFERROR(INDEX(#REF!,MATCH($Q1111,#REF!,0)),"")</f>
        <v/>
      </c>
      <c r="Z1111" s="46" t="str">
        <f t="array" ref="Z1111">IFERROR(INDEX(#REF!,MATCH($Q1111,#REF!,0)),"")</f>
        <v/>
      </c>
      <c r="AA1111" s="46" t="e">
        <f t="shared" si="16"/>
        <v>#VALUE!</v>
      </c>
      <c r="AB1111" s="44"/>
      <c r="AC1111" s="44"/>
    </row>
    <row r="1112" spans="1:29" ht="15.75" hidden="1" customHeight="1">
      <c r="A1112" s="47" t="s">
        <v>390</v>
      </c>
      <c r="B1112" s="47" t="s">
        <v>1049</v>
      </c>
      <c r="C1112" s="60" t="s">
        <v>2143</v>
      </c>
      <c r="D1112" s="49" t="s">
        <v>53</v>
      </c>
      <c r="E1112" s="49">
        <v>30</v>
      </c>
      <c r="F1112" s="50">
        <v>405</v>
      </c>
      <c r="G1112" s="51" t="s">
        <v>54</v>
      </c>
      <c r="H1112" s="52">
        <v>46174</v>
      </c>
      <c r="I1112" s="53" t="s">
        <v>55</v>
      </c>
      <c r="J1112" s="53" t="s">
        <v>56</v>
      </c>
      <c r="K1112" s="53" t="s">
        <v>164</v>
      </c>
      <c r="L1112" s="53" t="s">
        <v>58</v>
      </c>
      <c r="M1112" s="54" t="s">
        <v>148</v>
      </c>
      <c r="N1112" s="56" t="s">
        <v>951</v>
      </c>
      <c r="O1112" s="56" t="s">
        <v>60</v>
      </c>
      <c r="P1112" s="56"/>
      <c r="Q1112" s="56"/>
      <c r="R1112" s="57" t="s">
        <v>202</v>
      </c>
      <c r="S1112" s="57" t="s">
        <v>181</v>
      </c>
      <c r="T1112" s="56"/>
      <c r="U1112" s="56"/>
      <c r="V1112" s="57" t="str">
        <f t="array" ref="V1112">IFERROR(INDEX(#REF!,MATCH($Q1112,#REF!,0)),"")</f>
        <v/>
      </c>
      <c r="W1112" s="57" t="str">
        <f t="array" ref="W1112">IFERROR(INDEX(#REF!,MATCH($Q1112,#REF!,0)),"")</f>
        <v/>
      </c>
      <c r="X1112" s="58" t="str">
        <f t="array" ref="X1112">IFERROR(INDEX(#REF!,MATCH($Q1112,#REF!,0)),"")</f>
        <v/>
      </c>
      <c r="Y1112" s="58" t="str">
        <f t="array" ref="Y1112">IFERROR(INDEX(#REF!,MATCH($Q1112,#REF!,0)),"")</f>
        <v/>
      </c>
      <c r="Z1112" s="58" t="str">
        <f t="array" ref="Z1112">IFERROR(INDEX(#REF!,MATCH($Q1112,#REF!,0)),"")</f>
        <v/>
      </c>
      <c r="AA1112" s="58" t="e">
        <f t="shared" si="16"/>
        <v>#VALUE!</v>
      </c>
      <c r="AB1112" s="56"/>
      <c r="AC1112" s="56"/>
    </row>
    <row r="1113" spans="1:29" ht="15.75" hidden="1" customHeight="1">
      <c r="A1113" s="35" t="s">
        <v>430</v>
      </c>
      <c r="B1113" s="35" t="s">
        <v>258</v>
      </c>
      <c r="C1113" s="36" t="s">
        <v>637</v>
      </c>
      <c r="D1113" s="37" t="s">
        <v>53</v>
      </c>
      <c r="E1113" s="37">
        <v>1</v>
      </c>
      <c r="F1113" s="38">
        <v>400</v>
      </c>
      <c r="G1113" s="39" t="s">
        <v>54</v>
      </c>
      <c r="H1113" s="40">
        <v>46174</v>
      </c>
      <c r="I1113" s="41" t="s">
        <v>55</v>
      </c>
      <c r="J1113" s="41" t="s">
        <v>56</v>
      </c>
      <c r="K1113" s="41" t="s">
        <v>164</v>
      </c>
      <c r="L1113" s="41" t="s">
        <v>58</v>
      </c>
      <c r="M1113" s="42" t="s">
        <v>109</v>
      </c>
      <c r="N1113" s="44" t="s">
        <v>21</v>
      </c>
      <c r="O1113" s="44" t="s">
        <v>60</v>
      </c>
      <c r="P1113" s="44"/>
      <c r="Q1113" s="44"/>
      <c r="R1113" s="45">
        <f t="array" ref="R1113">IFERROR(INDEX('BANCO DE DADOS'!$C$3:$C1631,MATCH(C1113,'BANCO DE DADOS'!$B$3:$B1631,0),0),"")</f>
        <v>0</v>
      </c>
      <c r="S1113" s="45" t="s">
        <v>181</v>
      </c>
      <c r="T1113" s="44"/>
      <c r="U1113" s="44"/>
      <c r="V1113" s="45" t="str">
        <f t="array" ref="V1113">IFERROR(INDEX(#REF!,MATCH($Q1113,#REF!,0)),"")</f>
        <v/>
      </c>
      <c r="W1113" s="45" t="str">
        <f t="array" ref="W1113">IFERROR(INDEX(#REF!,MATCH($Q1113,#REF!,0)),"")</f>
        <v/>
      </c>
      <c r="X1113" s="46" t="str">
        <f t="array" ref="X1113">IFERROR(INDEX(#REF!,MATCH($Q1113,#REF!,0)),"")</f>
        <v/>
      </c>
      <c r="Y1113" s="46" t="str">
        <f t="array" ref="Y1113">IFERROR(INDEX(#REF!,MATCH($Q1113,#REF!,0)),"")</f>
        <v/>
      </c>
      <c r="Z1113" s="46" t="str">
        <f t="array" ref="Z1113">IFERROR(INDEX(#REF!,MATCH($Q1113,#REF!,0)),"")</f>
        <v/>
      </c>
      <c r="AA1113" s="46" t="e">
        <f t="shared" si="16"/>
        <v>#VALUE!</v>
      </c>
      <c r="AB1113" s="44"/>
      <c r="AC1113" s="44"/>
    </row>
    <row r="1114" spans="1:29" ht="15.75" hidden="1" customHeight="1">
      <c r="A1114" s="47" t="s">
        <v>431</v>
      </c>
      <c r="B1114" s="47" t="s">
        <v>247</v>
      </c>
      <c r="C1114" s="60" t="s">
        <v>637</v>
      </c>
      <c r="D1114" s="49" t="s">
        <v>53</v>
      </c>
      <c r="E1114" s="49">
        <v>1</v>
      </c>
      <c r="F1114" s="50">
        <v>400</v>
      </c>
      <c r="G1114" s="51" t="s">
        <v>54</v>
      </c>
      <c r="H1114" s="52">
        <v>46174</v>
      </c>
      <c r="I1114" s="53" t="s">
        <v>55</v>
      </c>
      <c r="J1114" s="53" t="s">
        <v>56</v>
      </c>
      <c r="K1114" s="53" t="s">
        <v>164</v>
      </c>
      <c r="L1114" s="53" t="s">
        <v>58</v>
      </c>
      <c r="M1114" s="54" t="s">
        <v>109</v>
      </c>
      <c r="N1114" s="56" t="s">
        <v>21</v>
      </c>
      <c r="O1114" s="56" t="s">
        <v>60</v>
      </c>
      <c r="P1114" s="56"/>
      <c r="Q1114" s="56"/>
      <c r="R1114" s="57">
        <f t="array" ref="R1114">IFERROR(INDEX('BANCO DE DADOS'!$C$3:$C1631,MATCH(C1114,'BANCO DE DADOS'!$B$3:$B1631,0),0),"")</f>
        <v>0</v>
      </c>
      <c r="S1114" s="57" t="s">
        <v>181</v>
      </c>
      <c r="T1114" s="56"/>
      <c r="U1114" s="56"/>
      <c r="V1114" s="57" t="str">
        <f t="array" ref="V1114">IFERROR(INDEX(#REF!,MATCH($Q1114,#REF!,0)),"")</f>
        <v/>
      </c>
      <c r="W1114" s="57" t="str">
        <f t="array" ref="W1114">IFERROR(INDEX(#REF!,MATCH($Q1114,#REF!,0)),"")</f>
        <v/>
      </c>
      <c r="X1114" s="58" t="str">
        <f t="array" ref="X1114">IFERROR(INDEX(#REF!,MATCH($Q1114,#REF!,0)),"")</f>
        <v/>
      </c>
      <c r="Y1114" s="58" t="str">
        <f t="array" ref="Y1114">IFERROR(INDEX(#REF!,MATCH($Q1114,#REF!,0)),"")</f>
        <v/>
      </c>
      <c r="Z1114" s="58" t="str">
        <f t="array" ref="Z1114">IFERROR(INDEX(#REF!,MATCH($Q1114,#REF!,0)),"")</f>
        <v/>
      </c>
      <c r="AA1114" s="58" t="e">
        <f t="shared" si="16"/>
        <v>#VALUE!</v>
      </c>
      <c r="AB1114" s="56"/>
      <c r="AC1114" s="56"/>
    </row>
    <row r="1115" spans="1:29" ht="15.75" hidden="1" customHeight="1">
      <c r="A1115" s="35" t="s">
        <v>434</v>
      </c>
      <c r="B1115" s="35" t="s">
        <v>440</v>
      </c>
      <c r="C1115" s="36" t="s">
        <v>637</v>
      </c>
      <c r="D1115" s="37" t="s">
        <v>53</v>
      </c>
      <c r="E1115" s="37">
        <v>1</v>
      </c>
      <c r="F1115" s="38">
        <v>400</v>
      </c>
      <c r="G1115" s="39" t="s">
        <v>54</v>
      </c>
      <c r="H1115" s="40">
        <v>46174</v>
      </c>
      <c r="I1115" s="41" t="s">
        <v>55</v>
      </c>
      <c r="J1115" s="41" t="s">
        <v>56</v>
      </c>
      <c r="K1115" s="41" t="s">
        <v>164</v>
      </c>
      <c r="L1115" s="41" t="s">
        <v>58</v>
      </c>
      <c r="M1115" s="42" t="s">
        <v>109</v>
      </c>
      <c r="N1115" s="44" t="s">
        <v>21</v>
      </c>
      <c r="O1115" s="44" t="s">
        <v>60</v>
      </c>
      <c r="P1115" s="44"/>
      <c r="Q1115" s="44"/>
      <c r="R1115" s="45">
        <f t="array" ref="R1115">IFERROR(INDEX('BANCO DE DADOS'!$C$3:$C1631,MATCH(C1115,'BANCO DE DADOS'!$B$3:$B1631,0),0),"")</f>
        <v>0</v>
      </c>
      <c r="S1115" s="45" t="s">
        <v>181</v>
      </c>
      <c r="T1115" s="44"/>
      <c r="U1115" s="44"/>
      <c r="V1115" s="45" t="str">
        <f t="array" ref="V1115">IFERROR(INDEX(#REF!,MATCH($Q1115,#REF!,0)),"")</f>
        <v/>
      </c>
      <c r="W1115" s="45" t="str">
        <f t="array" ref="W1115">IFERROR(INDEX(#REF!,MATCH($Q1115,#REF!,0)),"")</f>
        <v/>
      </c>
      <c r="X1115" s="46" t="str">
        <f t="array" ref="X1115">IFERROR(INDEX(#REF!,MATCH($Q1115,#REF!,0)),"")</f>
        <v/>
      </c>
      <c r="Y1115" s="46" t="str">
        <f t="array" ref="Y1115">IFERROR(INDEX(#REF!,MATCH($Q1115,#REF!,0)),"")</f>
        <v/>
      </c>
      <c r="Z1115" s="46" t="str">
        <f t="array" ref="Z1115">IFERROR(INDEX(#REF!,MATCH($Q1115,#REF!,0)),"")</f>
        <v/>
      </c>
      <c r="AA1115" s="46" t="e">
        <f t="shared" si="16"/>
        <v>#VALUE!</v>
      </c>
      <c r="AB1115" s="44"/>
      <c r="AC1115" s="44"/>
    </row>
    <row r="1116" spans="1:29" ht="15.75" hidden="1" customHeight="1">
      <c r="A1116" s="47"/>
      <c r="B1116" s="47" t="s">
        <v>2693</v>
      </c>
      <c r="C1116" s="60"/>
      <c r="D1116" s="49"/>
      <c r="E1116" s="49"/>
      <c r="F1116" s="50">
        <v>75000</v>
      </c>
      <c r="G1116" s="51"/>
      <c r="H1116" s="52"/>
      <c r="I1116" s="53"/>
      <c r="J1116" s="53"/>
      <c r="K1116" s="53"/>
      <c r="L1116" s="53"/>
      <c r="M1116" s="54"/>
      <c r="N1116" s="56" t="s">
        <v>951</v>
      </c>
      <c r="O1116" s="56" t="s">
        <v>60</v>
      </c>
      <c r="P1116" s="56"/>
      <c r="Q1116" s="56"/>
      <c r="R1116" s="57"/>
      <c r="S1116" s="57" t="s">
        <v>1608</v>
      </c>
      <c r="T1116" s="56"/>
      <c r="U1116" s="56"/>
      <c r="V1116" s="57" t="str">
        <f t="array" ref="V1116">IFERROR(INDEX(#REF!,MATCH($Q1116,#REF!,0)),"")</f>
        <v/>
      </c>
      <c r="W1116" s="57" t="str">
        <f t="array" ref="W1116">IFERROR(INDEX(#REF!,MATCH($Q1116,#REF!,0)),"")</f>
        <v/>
      </c>
      <c r="X1116" s="58" t="str">
        <f t="array" ref="X1116">IFERROR(INDEX(#REF!,MATCH($Q1116,#REF!,0)),"")</f>
        <v/>
      </c>
      <c r="Y1116" s="58" t="str">
        <f t="array" ref="Y1116">IFERROR(INDEX(#REF!,MATCH($Q1116,#REF!,0)),"")</f>
        <v/>
      </c>
      <c r="Z1116" s="58" t="str">
        <f t="array" ref="Z1116">IFERROR(INDEX(#REF!,MATCH($Q1116,#REF!,0)),"")</f>
        <v/>
      </c>
      <c r="AA1116" s="58" t="e">
        <f t="shared" si="16"/>
        <v>#VALUE!</v>
      </c>
      <c r="AB1116" s="56"/>
      <c r="AC1116" s="56"/>
    </row>
    <row r="1117" spans="1:29" ht="15.75" hidden="1" customHeight="1">
      <c r="A1117" s="35" t="s">
        <v>2860</v>
      </c>
      <c r="B1117" s="35" t="s">
        <v>156</v>
      </c>
      <c r="C1117" s="36" t="s">
        <v>641</v>
      </c>
      <c r="D1117" s="37" t="s">
        <v>642</v>
      </c>
      <c r="E1117" s="37">
        <v>10</v>
      </c>
      <c r="F1117" s="38">
        <v>400</v>
      </c>
      <c r="G1117" s="39" t="s">
        <v>54</v>
      </c>
      <c r="H1117" s="40">
        <v>46174</v>
      </c>
      <c r="I1117" s="41" t="s">
        <v>55</v>
      </c>
      <c r="J1117" s="41" t="s">
        <v>56</v>
      </c>
      <c r="K1117" s="41" t="s">
        <v>164</v>
      </c>
      <c r="L1117" s="41" t="s">
        <v>58</v>
      </c>
      <c r="M1117" s="42" t="s">
        <v>73</v>
      </c>
      <c r="N1117" s="44" t="s">
        <v>21</v>
      </c>
      <c r="O1117" s="44" t="s">
        <v>60</v>
      </c>
      <c r="P1117" s="44"/>
      <c r="Q1117" s="44"/>
      <c r="R1117" s="45" t="s">
        <v>304</v>
      </c>
      <c r="S1117" s="45" t="s">
        <v>305</v>
      </c>
      <c r="T1117" s="44"/>
      <c r="U1117" s="44"/>
      <c r="V1117" s="45" t="str">
        <f t="array" ref="V1117">IFERROR(INDEX(#REF!,MATCH($Q1117,#REF!,0)),"")</f>
        <v/>
      </c>
      <c r="W1117" s="45" t="str">
        <f t="array" ref="W1117">IFERROR(INDEX(#REF!,MATCH($Q1117,#REF!,0)),"")</f>
        <v/>
      </c>
      <c r="X1117" s="46" t="str">
        <f t="array" ref="X1117">IFERROR(INDEX(#REF!,MATCH($Q1117,#REF!,0)),"")</f>
        <v/>
      </c>
      <c r="Y1117" s="46" t="str">
        <f t="array" ref="Y1117">IFERROR(INDEX(#REF!,MATCH($Q1117,#REF!,0)),"")</f>
        <v/>
      </c>
      <c r="Z1117" s="46" t="str">
        <f t="array" ref="Z1117">IFERROR(INDEX(#REF!,MATCH($Q1117,#REF!,0)),"")</f>
        <v/>
      </c>
      <c r="AA1117" s="46" t="e">
        <f t="shared" si="16"/>
        <v>#VALUE!</v>
      </c>
      <c r="AB1117" s="44"/>
      <c r="AC1117" s="44"/>
    </row>
    <row r="1118" spans="1:29" ht="15.75" customHeight="1">
      <c r="A1118" s="47"/>
      <c r="B1118" s="47" t="s">
        <v>2693</v>
      </c>
      <c r="C1118" s="60"/>
      <c r="D1118" s="49"/>
      <c r="E1118" s="49"/>
      <c r="F1118" s="50">
        <v>11850</v>
      </c>
      <c r="G1118" s="51"/>
      <c r="H1118" s="52"/>
      <c r="I1118" s="53"/>
      <c r="J1118" s="53"/>
      <c r="K1118" s="53"/>
      <c r="L1118" s="53"/>
      <c r="M1118" s="54"/>
      <c r="N1118" s="56" t="s">
        <v>951</v>
      </c>
      <c r="O1118" s="56" t="s">
        <v>2767</v>
      </c>
      <c r="P1118" s="56"/>
      <c r="Q1118" s="56"/>
      <c r="R1118" s="57"/>
      <c r="S1118" s="57" t="s">
        <v>2573</v>
      </c>
      <c r="T1118" s="56"/>
      <c r="U1118" s="56"/>
      <c r="V1118" s="57" t="str">
        <f t="array" ref="V1118">IFERROR(INDEX(#REF!,MATCH($Q1118,#REF!,0)),"")</f>
        <v/>
      </c>
      <c r="W1118" s="57" t="str">
        <f t="array" ref="W1118">IFERROR(INDEX(#REF!,MATCH($Q1118,#REF!,0)),"")</f>
        <v/>
      </c>
      <c r="X1118" s="58" t="str">
        <f t="array" ref="X1118">IFERROR(INDEX(#REF!,MATCH($Q1118,#REF!,0)),"")</f>
        <v/>
      </c>
      <c r="Y1118" s="58" t="str">
        <f t="array" ref="Y1118">IFERROR(INDEX(#REF!,MATCH($Q1118,#REF!,0)),"")</f>
        <v/>
      </c>
      <c r="Z1118" s="58" t="str">
        <f t="array" ref="Z1118">IFERROR(INDEX(#REF!,MATCH($Q1118,#REF!,0)),"")</f>
        <v/>
      </c>
      <c r="AA1118" s="58" t="e">
        <f t="shared" si="16"/>
        <v>#VALUE!</v>
      </c>
      <c r="AB1118" s="56"/>
      <c r="AC1118" s="56"/>
    </row>
    <row r="1119" spans="1:29" ht="15.75" hidden="1" customHeight="1">
      <c r="A1119" s="35" t="s">
        <v>282</v>
      </c>
      <c r="B1119" s="35" t="s">
        <v>169</v>
      </c>
      <c r="C1119" s="36" t="s">
        <v>469</v>
      </c>
      <c r="D1119" s="37" t="s">
        <v>53</v>
      </c>
      <c r="E1119" s="37">
        <v>2</v>
      </c>
      <c r="F1119" s="38">
        <v>400</v>
      </c>
      <c r="G1119" s="39" t="s">
        <v>54</v>
      </c>
      <c r="H1119" s="40">
        <v>46174</v>
      </c>
      <c r="I1119" s="41" t="s">
        <v>55</v>
      </c>
      <c r="J1119" s="41" t="s">
        <v>56</v>
      </c>
      <c r="K1119" s="41" t="s">
        <v>164</v>
      </c>
      <c r="L1119" s="41" t="s">
        <v>58</v>
      </c>
      <c r="M1119" s="42" t="s">
        <v>2486</v>
      </c>
      <c r="N1119" s="44" t="s">
        <v>21</v>
      </c>
      <c r="O1119" s="44" t="s">
        <v>60</v>
      </c>
      <c r="P1119" s="44"/>
      <c r="Q1119" s="44"/>
      <c r="R1119" s="45" t="s">
        <v>308</v>
      </c>
      <c r="S1119" s="45" t="s">
        <v>309</v>
      </c>
      <c r="T1119" s="44"/>
      <c r="U1119" s="44"/>
      <c r="V1119" s="45" t="str">
        <f t="array" ref="V1119">IFERROR(INDEX(#REF!,MATCH($Q1119,#REF!,0)),"")</f>
        <v/>
      </c>
      <c r="W1119" s="45" t="str">
        <f t="array" ref="W1119">IFERROR(INDEX(#REF!,MATCH($Q1119,#REF!,0)),"")</f>
        <v/>
      </c>
      <c r="X1119" s="46" t="str">
        <f t="array" ref="X1119">IFERROR(INDEX(#REF!,MATCH($Q1119,#REF!,0)),"")</f>
        <v/>
      </c>
      <c r="Y1119" s="46" t="str">
        <f t="array" ref="Y1119">IFERROR(INDEX(#REF!,MATCH($Q1119,#REF!,0)),"")</f>
        <v/>
      </c>
      <c r="Z1119" s="46" t="str">
        <f t="array" ref="Z1119">IFERROR(INDEX(#REF!,MATCH($Q1119,#REF!,0)),"")</f>
        <v/>
      </c>
      <c r="AA1119" s="46" t="e">
        <f t="shared" si="16"/>
        <v>#VALUE!</v>
      </c>
      <c r="AB1119" s="44"/>
      <c r="AC1119" s="44"/>
    </row>
    <row r="1120" spans="1:29" ht="15.75" customHeight="1">
      <c r="A1120" s="47"/>
      <c r="B1120" s="47" t="s">
        <v>2693</v>
      </c>
      <c r="C1120" s="60"/>
      <c r="D1120" s="49"/>
      <c r="E1120" s="49"/>
      <c r="F1120" s="50">
        <v>3850</v>
      </c>
      <c r="G1120" s="51"/>
      <c r="H1120" s="52"/>
      <c r="I1120" s="53"/>
      <c r="J1120" s="53"/>
      <c r="K1120" s="53"/>
      <c r="L1120" s="53"/>
      <c r="M1120" s="54"/>
      <c r="N1120" s="56" t="s">
        <v>951</v>
      </c>
      <c r="O1120" s="56"/>
      <c r="P1120" s="56"/>
      <c r="Q1120" s="56"/>
      <c r="R1120" s="57"/>
      <c r="S1120" s="57" t="s">
        <v>712</v>
      </c>
      <c r="T1120" s="56"/>
      <c r="U1120" s="56"/>
      <c r="V1120" s="57" t="str">
        <f t="array" ref="V1120">IFERROR(INDEX(#REF!,MATCH($Q1120,#REF!,0)),"")</f>
        <v/>
      </c>
      <c r="W1120" s="57" t="str">
        <f t="array" ref="W1120">IFERROR(INDEX(#REF!,MATCH($Q1120,#REF!,0)),"")</f>
        <v/>
      </c>
      <c r="X1120" s="58" t="str">
        <f t="array" ref="X1120">IFERROR(INDEX(#REF!,MATCH($Q1120,#REF!,0)),"")</f>
        <v/>
      </c>
      <c r="Y1120" s="58" t="str">
        <f t="array" ref="Y1120">IFERROR(INDEX(#REF!,MATCH($Q1120,#REF!,0)),"")</f>
        <v/>
      </c>
      <c r="Z1120" s="58" t="str">
        <f t="array" ref="Z1120">IFERROR(INDEX(#REF!,MATCH($Q1120,#REF!,0)),"")</f>
        <v/>
      </c>
      <c r="AA1120" s="58" t="e">
        <f t="shared" si="16"/>
        <v>#VALUE!</v>
      </c>
      <c r="AB1120" s="56"/>
      <c r="AC1120" s="56"/>
    </row>
    <row r="1121" spans="1:29" ht="15.75" hidden="1" customHeight="1">
      <c r="A1121" s="35" t="s">
        <v>811</v>
      </c>
      <c r="B1121" s="35" t="s">
        <v>317</v>
      </c>
      <c r="C1121" s="36" t="s">
        <v>645</v>
      </c>
      <c r="D1121" s="37" t="s">
        <v>53</v>
      </c>
      <c r="E1121" s="37">
        <v>10</v>
      </c>
      <c r="F1121" s="38">
        <v>400</v>
      </c>
      <c r="G1121" s="39" t="s">
        <v>54</v>
      </c>
      <c r="H1121" s="40">
        <v>46174</v>
      </c>
      <c r="I1121" s="41" t="s">
        <v>55</v>
      </c>
      <c r="J1121" s="41" t="s">
        <v>56</v>
      </c>
      <c r="K1121" s="41" t="s">
        <v>164</v>
      </c>
      <c r="L1121" s="41" t="s">
        <v>58</v>
      </c>
      <c r="M1121" s="42" t="s">
        <v>2486</v>
      </c>
      <c r="N1121" s="44" t="s">
        <v>21</v>
      </c>
      <c r="O1121" s="44" t="s">
        <v>60</v>
      </c>
      <c r="P1121" s="44"/>
      <c r="Q1121" s="44"/>
      <c r="R1121" s="45"/>
      <c r="S1121" s="45" t="s">
        <v>360</v>
      </c>
      <c r="T1121" s="44"/>
      <c r="U1121" s="44"/>
      <c r="V1121" s="45" t="str">
        <f t="array" ref="V1121">IFERROR(INDEX(#REF!,MATCH($Q1121,#REF!,0)),"")</f>
        <v/>
      </c>
      <c r="W1121" s="45" t="str">
        <f t="array" ref="W1121">IFERROR(INDEX(#REF!,MATCH($Q1121,#REF!,0)),"")</f>
        <v/>
      </c>
      <c r="X1121" s="46" t="str">
        <f t="array" ref="X1121">IFERROR(INDEX(#REF!,MATCH($Q1121,#REF!,0)),"")</f>
        <v/>
      </c>
      <c r="Y1121" s="46" t="str">
        <f t="array" ref="Y1121">IFERROR(INDEX(#REF!,MATCH($Q1121,#REF!,0)),"")</f>
        <v/>
      </c>
      <c r="Z1121" s="46" t="str">
        <f t="array" ref="Z1121">IFERROR(INDEX(#REF!,MATCH($Q1121,#REF!,0)),"")</f>
        <v/>
      </c>
      <c r="AA1121" s="46" t="e">
        <f t="shared" si="16"/>
        <v>#VALUE!</v>
      </c>
      <c r="AB1121" s="44"/>
      <c r="AC1121" s="44"/>
    </row>
    <row r="1122" spans="1:29" ht="15.75" hidden="1" customHeight="1">
      <c r="A1122" s="47" t="s">
        <v>2861</v>
      </c>
      <c r="B1122" s="47" t="s">
        <v>245</v>
      </c>
      <c r="C1122" s="60" t="s">
        <v>645</v>
      </c>
      <c r="D1122" s="49" t="s">
        <v>53</v>
      </c>
      <c r="E1122" s="49">
        <v>10</v>
      </c>
      <c r="F1122" s="50">
        <v>400</v>
      </c>
      <c r="G1122" s="51" t="s">
        <v>54</v>
      </c>
      <c r="H1122" s="52">
        <v>46174</v>
      </c>
      <c r="I1122" s="53" t="s">
        <v>55</v>
      </c>
      <c r="J1122" s="53" t="s">
        <v>56</v>
      </c>
      <c r="K1122" s="53" t="s">
        <v>164</v>
      </c>
      <c r="L1122" s="53" t="s">
        <v>58</v>
      </c>
      <c r="M1122" s="54" t="s">
        <v>2486</v>
      </c>
      <c r="N1122" s="56" t="s">
        <v>21</v>
      </c>
      <c r="O1122" s="56" t="s">
        <v>60</v>
      </c>
      <c r="P1122" s="56"/>
      <c r="Q1122" s="56"/>
      <c r="R1122" s="57"/>
      <c r="S1122" s="57" t="s">
        <v>360</v>
      </c>
      <c r="T1122" s="56"/>
      <c r="U1122" s="56"/>
      <c r="V1122" s="57" t="str">
        <f t="array" ref="V1122">IFERROR(INDEX(#REF!,MATCH($Q1122,#REF!,0)),"")</f>
        <v/>
      </c>
      <c r="W1122" s="57" t="str">
        <f t="array" ref="W1122">IFERROR(INDEX(#REF!,MATCH($Q1122,#REF!,0)),"")</f>
        <v/>
      </c>
      <c r="X1122" s="58" t="str">
        <f t="array" ref="X1122">IFERROR(INDEX(#REF!,MATCH($Q1122,#REF!,0)),"")</f>
        <v/>
      </c>
      <c r="Y1122" s="58" t="str">
        <f t="array" ref="Y1122">IFERROR(INDEX(#REF!,MATCH($Q1122,#REF!,0)),"")</f>
        <v/>
      </c>
      <c r="Z1122" s="58" t="str">
        <f t="array" ref="Z1122">IFERROR(INDEX(#REF!,MATCH($Q1122,#REF!,0)),"")</f>
        <v/>
      </c>
      <c r="AA1122" s="58" t="e">
        <f t="shared" si="16"/>
        <v>#VALUE!</v>
      </c>
      <c r="AB1122" s="56"/>
      <c r="AC1122" s="56"/>
    </row>
    <row r="1123" spans="1:29" ht="15.75" hidden="1" customHeight="1">
      <c r="A1123" s="35" t="s">
        <v>2862</v>
      </c>
      <c r="B1123" s="35" t="s">
        <v>317</v>
      </c>
      <c r="C1123" s="36" t="s">
        <v>648</v>
      </c>
      <c r="D1123" s="37" t="s">
        <v>53</v>
      </c>
      <c r="E1123" s="37">
        <v>20</v>
      </c>
      <c r="F1123" s="38">
        <v>400</v>
      </c>
      <c r="G1123" s="39" t="s">
        <v>54</v>
      </c>
      <c r="H1123" s="40">
        <v>46174</v>
      </c>
      <c r="I1123" s="41" t="s">
        <v>55</v>
      </c>
      <c r="J1123" s="41" t="s">
        <v>56</v>
      </c>
      <c r="K1123" s="41" t="s">
        <v>164</v>
      </c>
      <c r="L1123" s="41" t="s">
        <v>58</v>
      </c>
      <c r="M1123" s="42" t="s">
        <v>2517</v>
      </c>
      <c r="N1123" s="44" t="s">
        <v>21</v>
      </c>
      <c r="O1123" s="44" t="s">
        <v>60</v>
      </c>
      <c r="P1123" s="44"/>
      <c r="Q1123" s="44"/>
      <c r="R1123" s="45"/>
      <c r="S1123" s="45" t="s">
        <v>529</v>
      </c>
      <c r="T1123" s="44"/>
      <c r="U1123" s="44"/>
      <c r="V1123" s="45" t="str">
        <f t="array" ref="V1123">IFERROR(INDEX(#REF!,MATCH($Q1123,#REF!,0)),"")</f>
        <v/>
      </c>
      <c r="W1123" s="45" t="str">
        <f t="array" ref="W1123">IFERROR(INDEX(#REF!,MATCH($Q1123,#REF!,0)),"")</f>
        <v/>
      </c>
      <c r="X1123" s="46" t="str">
        <f t="array" ref="X1123">IFERROR(INDEX(#REF!,MATCH($Q1123,#REF!,0)),"")</f>
        <v/>
      </c>
      <c r="Y1123" s="46" t="str">
        <f t="array" ref="Y1123">IFERROR(INDEX(#REF!,MATCH($Q1123,#REF!,0)),"")</f>
        <v/>
      </c>
      <c r="Z1123" s="46" t="str">
        <f t="array" ref="Z1123">IFERROR(INDEX(#REF!,MATCH($Q1123,#REF!,0)),"")</f>
        <v/>
      </c>
      <c r="AA1123" s="46" t="e">
        <f t="shared" si="16"/>
        <v>#VALUE!</v>
      </c>
      <c r="AB1123" s="44"/>
      <c r="AC1123" s="44"/>
    </row>
    <row r="1124" spans="1:29" ht="15.75" customHeight="1">
      <c r="A1124" s="47"/>
      <c r="B1124" s="47" t="s">
        <v>2693</v>
      </c>
      <c r="C1124" s="60"/>
      <c r="D1124" s="49"/>
      <c r="E1124" s="49"/>
      <c r="F1124" s="50">
        <v>10000</v>
      </c>
      <c r="G1124" s="51"/>
      <c r="H1124" s="52"/>
      <c r="I1124" s="53"/>
      <c r="J1124" s="53"/>
      <c r="K1124" s="53"/>
      <c r="L1124" s="53"/>
      <c r="M1124" s="54"/>
      <c r="N1124" s="56" t="s">
        <v>21</v>
      </c>
      <c r="O1124" s="56"/>
      <c r="P1124" s="56"/>
      <c r="Q1124" s="56"/>
      <c r="R1124" s="57"/>
      <c r="S1124" s="57" t="s">
        <v>2579</v>
      </c>
      <c r="T1124" s="56"/>
      <c r="U1124" s="56"/>
      <c r="V1124" s="57" t="str">
        <f t="array" ref="V1124">IFERROR(INDEX(#REF!,MATCH($Q1124,#REF!,0)),"")</f>
        <v/>
      </c>
      <c r="W1124" s="57" t="str">
        <f t="array" ref="W1124">IFERROR(INDEX(#REF!,MATCH($Q1124,#REF!,0)),"")</f>
        <v/>
      </c>
      <c r="X1124" s="58" t="str">
        <f t="array" ref="X1124">IFERROR(INDEX(#REF!,MATCH($Q1124,#REF!,0)),"")</f>
        <v/>
      </c>
      <c r="Y1124" s="58" t="str">
        <f t="array" ref="Y1124">IFERROR(INDEX(#REF!,MATCH($Q1124,#REF!,0)),"")</f>
        <v/>
      </c>
      <c r="Z1124" s="58" t="str">
        <f t="array" ref="Z1124">IFERROR(INDEX(#REF!,MATCH($Q1124,#REF!,0)),"")</f>
        <v/>
      </c>
      <c r="AA1124" s="58" t="e">
        <f t="shared" si="16"/>
        <v>#VALUE!</v>
      </c>
      <c r="AB1124" s="56"/>
      <c r="AC1124" s="56"/>
    </row>
    <row r="1125" spans="1:29" ht="15.75" hidden="1" customHeight="1">
      <c r="A1125" s="35" t="s">
        <v>2863</v>
      </c>
      <c r="B1125" s="35" t="s">
        <v>156</v>
      </c>
      <c r="C1125" s="36" t="s">
        <v>650</v>
      </c>
      <c r="D1125" s="37" t="s">
        <v>53</v>
      </c>
      <c r="E1125" s="37">
        <v>40</v>
      </c>
      <c r="F1125" s="38">
        <v>400</v>
      </c>
      <c r="G1125" s="39" t="s">
        <v>54</v>
      </c>
      <c r="H1125" s="40">
        <v>46174</v>
      </c>
      <c r="I1125" s="41" t="s">
        <v>55</v>
      </c>
      <c r="J1125" s="41" t="s">
        <v>56</v>
      </c>
      <c r="K1125" s="41" t="s">
        <v>164</v>
      </c>
      <c r="L1125" s="41" t="s">
        <v>58</v>
      </c>
      <c r="M1125" s="42" t="s">
        <v>2498</v>
      </c>
      <c r="N1125" s="44" t="s">
        <v>21</v>
      </c>
      <c r="O1125" s="44" t="s">
        <v>60</v>
      </c>
      <c r="P1125" s="44"/>
      <c r="Q1125" s="44"/>
      <c r="R1125" s="45" t="str">
        <f t="array" ref="R1125">IFERROR(INDEX('BANCO DE DADOS'!$C$3:$C1631,MATCH(C1125,'BANCO DE DADOS'!$B$3:$B1631,0),0),"")</f>
        <v>FISIOTERAPIA</v>
      </c>
      <c r="S1125" s="45" t="s">
        <v>485</v>
      </c>
      <c r="T1125" s="44"/>
      <c r="U1125" s="44"/>
      <c r="V1125" s="45" t="str">
        <f t="array" ref="V1125">IFERROR(INDEX(#REF!,MATCH($Q1125,#REF!,0)),"")</f>
        <v/>
      </c>
      <c r="W1125" s="45" t="str">
        <f t="array" ref="W1125">IFERROR(INDEX(#REF!,MATCH($Q1125,#REF!,0)),"")</f>
        <v/>
      </c>
      <c r="X1125" s="46" t="str">
        <f t="array" ref="X1125">IFERROR(INDEX(#REF!,MATCH($Q1125,#REF!,0)),"")</f>
        <v/>
      </c>
      <c r="Y1125" s="46" t="str">
        <f t="array" ref="Y1125">IFERROR(INDEX(#REF!,MATCH($Q1125,#REF!,0)),"")</f>
        <v/>
      </c>
      <c r="Z1125" s="46" t="str">
        <f t="array" ref="Z1125">IFERROR(INDEX(#REF!,MATCH($Q1125,#REF!,0)),"")</f>
        <v/>
      </c>
      <c r="AA1125" s="46" t="e">
        <f t="shared" si="16"/>
        <v>#VALUE!</v>
      </c>
      <c r="AB1125" s="44"/>
      <c r="AC1125" s="44"/>
    </row>
    <row r="1126" spans="1:29" ht="15.75" hidden="1" customHeight="1">
      <c r="A1126" s="47"/>
      <c r="B1126" s="47" t="s">
        <v>2693</v>
      </c>
      <c r="C1126" s="60"/>
      <c r="D1126" s="49"/>
      <c r="E1126" s="49"/>
      <c r="F1126" s="50">
        <v>3600</v>
      </c>
      <c r="G1126" s="51"/>
      <c r="H1126" s="52"/>
      <c r="I1126" s="53"/>
      <c r="J1126" s="53"/>
      <c r="K1126" s="53"/>
      <c r="L1126" s="53"/>
      <c r="M1126" s="54"/>
      <c r="N1126" s="56" t="s">
        <v>21</v>
      </c>
      <c r="O1126" s="56" t="s">
        <v>60</v>
      </c>
      <c r="P1126" s="56"/>
      <c r="Q1126" s="56"/>
      <c r="R1126" s="57"/>
      <c r="S1126" s="57" t="s">
        <v>398</v>
      </c>
      <c r="T1126" s="56"/>
      <c r="U1126" s="56"/>
      <c r="V1126" s="57" t="str">
        <f t="array" ref="V1126">IFERROR(INDEX(#REF!,MATCH($Q1126,#REF!,0)),"")</f>
        <v/>
      </c>
      <c r="W1126" s="57" t="str">
        <f t="array" ref="W1126">IFERROR(INDEX(#REF!,MATCH($Q1126,#REF!,0)),"")</f>
        <v/>
      </c>
      <c r="X1126" s="58" t="str">
        <f t="array" ref="X1126">IFERROR(INDEX(#REF!,MATCH($Q1126,#REF!,0)),"")</f>
        <v/>
      </c>
      <c r="Y1126" s="58" t="str">
        <f t="array" ref="Y1126">IFERROR(INDEX(#REF!,MATCH($Q1126,#REF!,0)),"")</f>
        <v/>
      </c>
      <c r="Z1126" s="58" t="str">
        <f t="array" ref="Z1126">IFERROR(INDEX(#REF!,MATCH($Q1126,#REF!,0)),"")</f>
        <v/>
      </c>
      <c r="AA1126" s="58" t="e">
        <f t="shared" si="16"/>
        <v>#VALUE!</v>
      </c>
      <c r="AB1126" s="56"/>
      <c r="AC1126" s="56"/>
    </row>
    <row r="1127" spans="1:29" ht="15.75" hidden="1" customHeight="1">
      <c r="A1127" s="35" t="s">
        <v>2864</v>
      </c>
      <c r="B1127" s="35" t="s">
        <v>652</v>
      </c>
      <c r="C1127" s="36" t="s">
        <v>653</v>
      </c>
      <c r="D1127" s="37" t="s">
        <v>53</v>
      </c>
      <c r="E1127" s="37">
        <v>1</v>
      </c>
      <c r="F1127" s="38">
        <v>400</v>
      </c>
      <c r="G1127" s="39" t="s">
        <v>54</v>
      </c>
      <c r="H1127" s="40">
        <v>46174</v>
      </c>
      <c r="I1127" s="41" t="s">
        <v>55</v>
      </c>
      <c r="J1127" s="41" t="s">
        <v>56</v>
      </c>
      <c r="K1127" s="41" t="s">
        <v>164</v>
      </c>
      <c r="L1127" s="41" t="s">
        <v>58</v>
      </c>
      <c r="M1127" s="42" t="s">
        <v>2498</v>
      </c>
      <c r="N1127" s="44" t="s">
        <v>21</v>
      </c>
      <c r="O1127" s="44" t="s">
        <v>60</v>
      </c>
      <c r="P1127" s="44"/>
      <c r="Q1127" s="44"/>
      <c r="R1127" s="45" t="s">
        <v>654</v>
      </c>
      <c r="S1127" s="45" t="s">
        <v>655</v>
      </c>
      <c r="T1127" s="199"/>
      <c r="U1127" s="44"/>
      <c r="V1127" s="45" t="str">
        <f t="array" ref="V1127">IFERROR(INDEX(#REF!,MATCH($Q1127,#REF!,0)),"")</f>
        <v/>
      </c>
      <c r="W1127" s="45" t="str">
        <f t="array" ref="W1127">IFERROR(INDEX(#REF!,MATCH($Q1127,#REF!,0)),"")</f>
        <v/>
      </c>
      <c r="X1127" s="46" t="str">
        <f t="array" ref="X1127">IFERROR(INDEX(#REF!,MATCH($Q1127,#REF!,0)),"")</f>
        <v/>
      </c>
      <c r="Y1127" s="46" t="str">
        <f t="array" ref="Y1127">IFERROR(INDEX(#REF!,MATCH($Q1127,#REF!,0)),"")</f>
        <v/>
      </c>
      <c r="Z1127" s="46" t="str">
        <f t="array" ref="Z1127">IFERROR(INDEX(#REF!,MATCH($Q1127,#REF!,0)),"")</f>
        <v/>
      </c>
      <c r="AA1127" s="46" t="e">
        <f t="shared" si="16"/>
        <v>#VALUE!</v>
      </c>
      <c r="AB1127" s="44"/>
      <c r="AC1127" s="44"/>
    </row>
    <row r="1128" spans="1:29" ht="15.75" customHeight="1">
      <c r="A1128" s="47"/>
      <c r="B1128" s="47" t="s">
        <v>2693</v>
      </c>
      <c r="C1128" s="60"/>
      <c r="D1128" s="49"/>
      <c r="E1128" s="49"/>
      <c r="F1128" s="50">
        <v>13860</v>
      </c>
      <c r="G1128" s="51"/>
      <c r="H1128" s="52"/>
      <c r="I1128" s="53"/>
      <c r="J1128" s="53"/>
      <c r="K1128" s="53"/>
      <c r="L1128" s="53"/>
      <c r="M1128" s="54"/>
      <c r="N1128" s="56" t="s">
        <v>21</v>
      </c>
      <c r="O1128" s="56" t="s">
        <v>2767</v>
      </c>
      <c r="P1128" s="56"/>
      <c r="Q1128" s="56"/>
      <c r="R1128" s="57"/>
      <c r="S1128" s="57" t="s">
        <v>328</v>
      </c>
      <c r="T1128" s="56"/>
      <c r="U1128" s="56"/>
      <c r="V1128" s="57" t="str">
        <f t="array" ref="V1128">IFERROR(INDEX(#REF!,MATCH($Q1128,#REF!,0)),"")</f>
        <v/>
      </c>
      <c r="W1128" s="57" t="str">
        <f t="array" ref="W1128">IFERROR(INDEX(#REF!,MATCH($Q1128,#REF!,0)),"")</f>
        <v/>
      </c>
      <c r="X1128" s="58" t="str">
        <f t="array" ref="X1128">IFERROR(INDEX(#REF!,MATCH($Q1128,#REF!,0)),"")</f>
        <v/>
      </c>
      <c r="Y1128" s="58" t="str">
        <f t="array" ref="Y1128">IFERROR(INDEX(#REF!,MATCH($Q1128,#REF!,0)),"")</f>
        <v/>
      </c>
      <c r="Z1128" s="58" t="str">
        <f t="array" ref="Z1128">IFERROR(INDEX(#REF!,MATCH($Q1128,#REF!,0)),"")</f>
        <v/>
      </c>
      <c r="AA1128" s="58" t="e">
        <f t="shared" si="16"/>
        <v>#VALUE!</v>
      </c>
      <c r="AB1128" s="56"/>
      <c r="AC1128" s="56"/>
    </row>
    <row r="1129" spans="1:29" ht="15.75" hidden="1" customHeight="1">
      <c r="A1129" s="35" t="s">
        <v>2865</v>
      </c>
      <c r="B1129" s="35" t="s">
        <v>652</v>
      </c>
      <c r="C1129" s="36" t="s">
        <v>657</v>
      </c>
      <c r="D1129" s="37" t="s">
        <v>53</v>
      </c>
      <c r="E1129" s="37">
        <v>10</v>
      </c>
      <c r="F1129" s="38">
        <v>400</v>
      </c>
      <c r="G1129" s="39" t="s">
        <v>54</v>
      </c>
      <c r="H1129" s="40">
        <v>46174</v>
      </c>
      <c r="I1129" s="41" t="s">
        <v>55</v>
      </c>
      <c r="J1129" s="41" t="s">
        <v>56</v>
      </c>
      <c r="K1129" s="41" t="s">
        <v>164</v>
      </c>
      <c r="L1129" s="41" t="s">
        <v>58</v>
      </c>
      <c r="M1129" s="42" t="s">
        <v>2486</v>
      </c>
      <c r="N1129" s="44" t="s">
        <v>21</v>
      </c>
      <c r="O1129" s="44" t="s">
        <v>60</v>
      </c>
      <c r="P1129" s="44"/>
      <c r="Q1129" s="44"/>
      <c r="R1129" s="45" t="s">
        <v>654</v>
      </c>
      <c r="S1129" s="45" t="s">
        <v>655</v>
      </c>
      <c r="T1129" s="44"/>
      <c r="U1129" s="44"/>
      <c r="V1129" s="45" t="str">
        <f t="array" ref="V1129">IFERROR(INDEX(#REF!,MATCH($Q1129,#REF!,0)),"")</f>
        <v/>
      </c>
      <c r="W1129" s="45" t="str">
        <f t="array" ref="W1129">IFERROR(INDEX(#REF!,MATCH($Q1129,#REF!,0)),"")</f>
        <v/>
      </c>
      <c r="X1129" s="46" t="str">
        <f t="array" ref="X1129">IFERROR(INDEX(#REF!,MATCH($Q1129,#REF!,0)),"")</f>
        <v/>
      </c>
      <c r="Y1129" s="46" t="str">
        <f t="array" ref="Y1129">IFERROR(INDEX(#REF!,MATCH($Q1129,#REF!,0)),"")</f>
        <v/>
      </c>
      <c r="Z1129" s="46" t="str">
        <f t="array" ref="Z1129">IFERROR(INDEX(#REF!,MATCH($Q1129,#REF!,0)),"")</f>
        <v/>
      </c>
      <c r="AA1129" s="46" t="e">
        <f t="shared" si="16"/>
        <v>#VALUE!</v>
      </c>
      <c r="AB1129" s="44"/>
      <c r="AC1129" s="44"/>
    </row>
    <row r="1130" spans="1:29" ht="15.75" hidden="1" customHeight="1">
      <c r="A1130" s="47" t="s">
        <v>269</v>
      </c>
      <c r="B1130" s="47" t="s">
        <v>156</v>
      </c>
      <c r="C1130" s="60" t="s">
        <v>659</v>
      </c>
      <c r="D1130" s="49" t="s">
        <v>53</v>
      </c>
      <c r="E1130" s="49">
        <v>8</v>
      </c>
      <c r="F1130" s="50">
        <v>400</v>
      </c>
      <c r="G1130" s="51" t="s">
        <v>54</v>
      </c>
      <c r="H1130" s="52">
        <v>46174</v>
      </c>
      <c r="I1130" s="53" t="s">
        <v>55</v>
      </c>
      <c r="J1130" s="53" t="s">
        <v>56</v>
      </c>
      <c r="K1130" s="53" t="s">
        <v>164</v>
      </c>
      <c r="L1130" s="53" t="s">
        <v>91</v>
      </c>
      <c r="M1130" s="54" t="s">
        <v>148</v>
      </c>
      <c r="N1130" s="56" t="s">
        <v>21</v>
      </c>
      <c r="O1130" s="56" t="s">
        <v>60</v>
      </c>
      <c r="P1130" s="56"/>
      <c r="Q1130" s="56"/>
      <c r="R1130" s="57"/>
      <c r="S1130" s="57" t="s">
        <v>660</v>
      </c>
      <c r="T1130" s="56"/>
      <c r="U1130" s="56"/>
      <c r="V1130" s="57" t="str">
        <f t="array" ref="V1130">IFERROR(INDEX(#REF!,MATCH($Q1130,#REF!,0)),"")</f>
        <v/>
      </c>
      <c r="W1130" s="57" t="str">
        <f t="array" ref="W1130">IFERROR(INDEX(#REF!,MATCH($Q1130,#REF!,0)),"")</f>
        <v/>
      </c>
      <c r="X1130" s="58" t="str">
        <f t="array" ref="X1130">IFERROR(INDEX(#REF!,MATCH($Q1130,#REF!,0)),"")</f>
        <v/>
      </c>
      <c r="Y1130" s="58" t="str">
        <f t="array" ref="Y1130">IFERROR(INDEX(#REF!,MATCH($Q1130,#REF!,0)),"")</f>
        <v/>
      </c>
      <c r="Z1130" s="58" t="str">
        <f t="array" ref="Z1130">IFERROR(INDEX(#REF!,MATCH($Q1130,#REF!,0)),"")</f>
        <v/>
      </c>
      <c r="AA1130" s="58" t="e">
        <f t="shared" si="16"/>
        <v>#VALUE!</v>
      </c>
      <c r="AB1130" s="56"/>
      <c r="AC1130" s="56"/>
    </row>
    <row r="1131" spans="1:29" ht="15.75" hidden="1" customHeight="1">
      <c r="A1131" s="35" t="s">
        <v>179</v>
      </c>
      <c r="B1131" s="35" t="s">
        <v>172</v>
      </c>
      <c r="C1131" s="36" t="s">
        <v>549</v>
      </c>
      <c r="D1131" s="37" t="s">
        <v>53</v>
      </c>
      <c r="E1131" s="37">
        <v>2</v>
      </c>
      <c r="F1131" s="38">
        <v>400</v>
      </c>
      <c r="G1131" s="39" t="s">
        <v>54</v>
      </c>
      <c r="H1131" s="40">
        <v>46174</v>
      </c>
      <c r="I1131" s="41" t="s">
        <v>55</v>
      </c>
      <c r="J1131" s="41" t="s">
        <v>56</v>
      </c>
      <c r="K1131" s="41" t="s">
        <v>164</v>
      </c>
      <c r="L1131" s="41" t="s">
        <v>58</v>
      </c>
      <c r="M1131" s="42" t="s">
        <v>2498</v>
      </c>
      <c r="N1131" s="44" t="s">
        <v>21</v>
      </c>
      <c r="O1131" s="44" t="s">
        <v>60</v>
      </c>
      <c r="P1131" s="44"/>
      <c r="Q1131" s="44"/>
      <c r="R1131" s="45"/>
      <c r="S1131" s="45" t="s">
        <v>488</v>
      </c>
      <c r="T1131" s="44"/>
      <c r="U1131" s="44"/>
      <c r="V1131" s="45" t="str">
        <f t="array" ref="V1131">IFERROR(INDEX(#REF!,MATCH($Q1131,#REF!,0)),"")</f>
        <v/>
      </c>
      <c r="W1131" s="45" t="str">
        <f t="array" ref="W1131">IFERROR(INDEX(#REF!,MATCH($Q1131,#REF!,0)),"")</f>
        <v/>
      </c>
      <c r="X1131" s="46" t="str">
        <f t="array" ref="X1131">IFERROR(INDEX(#REF!,MATCH($Q1131,#REF!,0)),"")</f>
        <v/>
      </c>
      <c r="Y1131" s="46" t="str">
        <f t="array" ref="Y1131">IFERROR(INDEX(#REF!,MATCH($Q1131,#REF!,0)),"")</f>
        <v/>
      </c>
      <c r="Z1131" s="46" t="str">
        <f t="array" ref="Z1131">IFERROR(INDEX(#REF!,MATCH($Q1131,#REF!,0)),"")</f>
        <v/>
      </c>
      <c r="AA1131" s="46" t="e">
        <f t="shared" si="16"/>
        <v>#VALUE!</v>
      </c>
      <c r="AB1131" s="44"/>
      <c r="AC1131" s="44"/>
    </row>
    <row r="1132" spans="1:29" ht="15.75" hidden="1" customHeight="1">
      <c r="A1132" s="47" t="s">
        <v>215</v>
      </c>
      <c r="B1132" s="47" t="s">
        <v>283</v>
      </c>
      <c r="C1132" s="60" t="s">
        <v>551</v>
      </c>
      <c r="D1132" s="49" t="s">
        <v>53</v>
      </c>
      <c r="E1132" s="49">
        <v>2</v>
      </c>
      <c r="F1132" s="50">
        <v>400</v>
      </c>
      <c r="G1132" s="51" t="s">
        <v>54</v>
      </c>
      <c r="H1132" s="52">
        <v>46174</v>
      </c>
      <c r="I1132" s="53" t="s">
        <v>55</v>
      </c>
      <c r="J1132" s="53" t="s">
        <v>56</v>
      </c>
      <c r="K1132" s="53" t="s">
        <v>164</v>
      </c>
      <c r="L1132" s="53" t="s">
        <v>58</v>
      </c>
      <c r="M1132" s="54" t="s">
        <v>109</v>
      </c>
      <c r="N1132" s="56" t="s">
        <v>21</v>
      </c>
      <c r="O1132" s="56" t="s">
        <v>60</v>
      </c>
      <c r="P1132" s="56"/>
      <c r="Q1132" s="56"/>
      <c r="R1132" s="57"/>
      <c r="S1132" s="57" t="s">
        <v>488</v>
      </c>
      <c r="T1132" s="56"/>
      <c r="U1132" s="56"/>
      <c r="V1132" s="57" t="str">
        <f t="array" ref="V1132">IFERROR(INDEX(#REF!,MATCH($Q1132,#REF!,0)),"")</f>
        <v/>
      </c>
      <c r="W1132" s="57" t="str">
        <f t="array" ref="W1132">IFERROR(INDEX(#REF!,MATCH($Q1132,#REF!,0)),"")</f>
        <v/>
      </c>
      <c r="X1132" s="58" t="str">
        <f t="array" ref="X1132">IFERROR(INDEX(#REF!,MATCH($Q1132,#REF!,0)),"")</f>
        <v/>
      </c>
      <c r="Y1132" s="58" t="str">
        <f t="array" ref="Y1132">IFERROR(INDEX(#REF!,MATCH($Q1132,#REF!,0)),"")</f>
        <v/>
      </c>
      <c r="Z1132" s="58" t="str">
        <f t="array" ref="Z1132">IFERROR(INDEX(#REF!,MATCH($Q1132,#REF!,0)),"")</f>
        <v/>
      </c>
      <c r="AA1132" s="58" t="e">
        <f t="shared" si="16"/>
        <v>#VALUE!</v>
      </c>
      <c r="AB1132" s="56"/>
      <c r="AC1132" s="56"/>
    </row>
    <row r="1133" spans="1:29" ht="15.75" customHeight="1">
      <c r="A1133" s="35"/>
      <c r="B1133" s="35" t="s">
        <v>2693</v>
      </c>
      <c r="C1133" s="36"/>
      <c r="D1133" s="37"/>
      <c r="E1133" s="37"/>
      <c r="F1133" s="38">
        <v>4500</v>
      </c>
      <c r="G1133" s="39"/>
      <c r="H1133" s="40"/>
      <c r="I1133" s="41"/>
      <c r="J1133" s="41"/>
      <c r="K1133" s="41"/>
      <c r="L1133" s="41"/>
      <c r="M1133" s="42"/>
      <c r="N1133" s="44" t="s">
        <v>951</v>
      </c>
      <c r="O1133" s="44" t="s">
        <v>2767</v>
      </c>
      <c r="P1133" s="44"/>
      <c r="Q1133" s="44"/>
      <c r="R1133" s="45"/>
      <c r="S1133" s="45" t="s">
        <v>1533</v>
      </c>
      <c r="T1133" s="44"/>
      <c r="U1133" s="44"/>
      <c r="V1133" s="45" t="str">
        <f t="array" ref="V1133">IFERROR(INDEX(#REF!,MATCH($Q1133,#REF!,0)),"")</f>
        <v/>
      </c>
      <c r="W1133" s="45" t="str">
        <f t="array" ref="W1133">IFERROR(INDEX(#REF!,MATCH($Q1133,#REF!,0)),"")</f>
        <v/>
      </c>
      <c r="X1133" s="46" t="str">
        <f t="array" ref="X1133">IFERROR(INDEX(#REF!,MATCH($Q1133,#REF!,0)),"")</f>
        <v/>
      </c>
      <c r="Y1133" s="46" t="str">
        <f t="array" ref="Y1133">IFERROR(INDEX(#REF!,MATCH($Q1133,#REF!,0)),"")</f>
        <v/>
      </c>
      <c r="Z1133" s="46" t="str">
        <f t="array" ref="Z1133">IFERROR(INDEX(#REF!,MATCH($Q1133,#REF!,0)),"")</f>
        <v/>
      </c>
      <c r="AA1133" s="46" t="e">
        <f t="shared" si="16"/>
        <v>#VALUE!</v>
      </c>
      <c r="AB1133" s="44"/>
      <c r="AC1133" s="44"/>
    </row>
    <row r="1134" spans="1:29" ht="15.75" hidden="1" customHeight="1">
      <c r="A1134" s="184"/>
      <c r="B1134" s="184" t="s">
        <v>1560</v>
      </c>
      <c r="C1134" s="185" t="s">
        <v>2473</v>
      </c>
      <c r="D1134" s="186" t="s">
        <v>53</v>
      </c>
      <c r="E1134" s="186">
        <v>1</v>
      </c>
      <c r="F1134" s="187">
        <v>500000</v>
      </c>
      <c r="G1134" s="188" t="s">
        <v>66</v>
      </c>
      <c r="H1134" s="189">
        <v>46266</v>
      </c>
      <c r="I1134" s="190" t="s">
        <v>101</v>
      </c>
      <c r="J1134" s="190" t="s">
        <v>56</v>
      </c>
      <c r="K1134" s="190" t="s">
        <v>864</v>
      </c>
      <c r="L1134" s="190" t="s">
        <v>91</v>
      </c>
      <c r="M1134" s="191" t="s">
        <v>2451</v>
      </c>
      <c r="N1134" s="192" t="s">
        <v>951</v>
      </c>
      <c r="O1134" s="56" t="s">
        <v>2452</v>
      </c>
      <c r="P1134" s="56"/>
      <c r="Q1134" s="56"/>
      <c r="R1134" s="57" t="str">
        <f t="array" ref="R1134">IFERROR(INDEX('BANCO DE DADOS'!$C$3:$C1631,MATCH(C1134,'BANCO DE DADOS'!$B$3:$B1631,0),0),"")</f>
        <v>GEA - OBRAS</v>
      </c>
      <c r="S1134" s="57" t="str">
        <f t="array" ref="S1134">IFERROR(INDEX('BANCO DE DADOS'!$D$3:$D1631,MATCH(C1134,'BANCO DE DADOS'!$B$3:$B1631,0),0),"")</f>
        <v>SERVIÇOS DE CONSULTORIA E PROJETOS</v>
      </c>
      <c r="T1134" s="56"/>
      <c r="U1134" s="56"/>
      <c r="V1134" s="57" t="str">
        <f t="array" ref="V1134">IFERROR(INDEX(#REF!,MATCH($Q1134,#REF!,0)),"")</f>
        <v/>
      </c>
      <c r="W1134" s="57" t="str">
        <f t="array" ref="W1134">IFERROR(INDEX(#REF!,MATCH($Q1134,#REF!,0)),"")</f>
        <v/>
      </c>
      <c r="X1134" s="58" t="str">
        <f t="array" ref="X1134">IFERROR(INDEX(#REF!,MATCH($Q1134,#REF!,0)),"")</f>
        <v/>
      </c>
      <c r="Y1134" s="58" t="str">
        <f t="array" ref="Y1134">IFERROR(INDEX(#REF!,MATCH($Q1134,#REF!,0)),"")</f>
        <v/>
      </c>
      <c r="Z1134" s="58" t="str">
        <f t="array" ref="Z1134">IFERROR(INDEX(#REF!,MATCH($Q1134,#REF!,0)),"")</f>
        <v/>
      </c>
      <c r="AA1134" s="58" t="e">
        <f t="shared" si="16"/>
        <v>#VALUE!</v>
      </c>
      <c r="AB1134" s="56"/>
      <c r="AC1134" s="56"/>
    </row>
    <row r="1135" spans="1:29" ht="15.75" customHeight="1">
      <c r="A1135" s="35"/>
      <c r="B1135" s="35" t="s">
        <v>2693</v>
      </c>
      <c r="C1135" s="36"/>
      <c r="D1135" s="37"/>
      <c r="E1135" s="37"/>
      <c r="F1135" s="38">
        <v>500</v>
      </c>
      <c r="G1135" s="39"/>
      <c r="H1135" s="40"/>
      <c r="I1135" s="41"/>
      <c r="J1135" s="41"/>
      <c r="K1135" s="41"/>
      <c r="L1135" s="41"/>
      <c r="M1135" s="42"/>
      <c r="N1135" s="44" t="s">
        <v>21</v>
      </c>
      <c r="O1135" s="44" t="s">
        <v>2767</v>
      </c>
      <c r="P1135" s="44"/>
      <c r="Q1135" s="44"/>
      <c r="R1135" s="45"/>
      <c r="S1135" s="45" t="s">
        <v>617</v>
      </c>
      <c r="T1135" s="44"/>
      <c r="U1135" s="44"/>
      <c r="V1135" s="45" t="str">
        <f t="array" ref="V1135">IFERROR(INDEX(#REF!,MATCH($Q1135,#REF!,0)),"")</f>
        <v/>
      </c>
      <c r="W1135" s="45" t="str">
        <f t="array" ref="W1135">IFERROR(INDEX(#REF!,MATCH($Q1135,#REF!,0)),"")</f>
        <v/>
      </c>
      <c r="X1135" s="46" t="str">
        <f t="array" ref="X1135">IFERROR(INDEX(#REF!,MATCH($Q1135,#REF!,0)),"")</f>
        <v/>
      </c>
      <c r="Y1135" s="46" t="str">
        <f t="array" ref="Y1135">IFERROR(INDEX(#REF!,MATCH($Q1135,#REF!,0)),"")</f>
        <v/>
      </c>
      <c r="Z1135" s="46" t="str">
        <f t="array" ref="Z1135">IFERROR(INDEX(#REF!,MATCH($Q1135,#REF!,0)),"")</f>
        <v/>
      </c>
      <c r="AA1135" s="46" t="e">
        <f t="shared" si="16"/>
        <v>#VALUE!</v>
      </c>
      <c r="AB1135" s="44"/>
      <c r="AC1135" s="44"/>
    </row>
    <row r="1136" spans="1:29" ht="15.75" hidden="1" customHeight="1">
      <c r="A1136" s="47"/>
      <c r="B1136" s="47" t="s">
        <v>51</v>
      </c>
      <c r="C1136" s="60" t="s">
        <v>1347</v>
      </c>
      <c r="D1136" s="49" t="s">
        <v>53</v>
      </c>
      <c r="E1136" s="49">
        <v>20</v>
      </c>
      <c r="F1136" s="50">
        <v>400</v>
      </c>
      <c r="G1136" s="51" t="s">
        <v>54</v>
      </c>
      <c r="H1136" s="52">
        <v>46174</v>
      </c>
      <c r="I1136" s="53" t="s">
        <v>55</v>
      </c>
      <c r="J1136" s="53" t="s">
        <v>56</v>
      </c>
      <c r="K1136" s="53" t="s">
        <v>164</v>
      </c>
      <c r="L1136" s="53" t="s">
        <v>91</v>
      </c>
      <c r="M1136" s="54" t="s">
        <v>2534</v>
      </c>
      <c r="N1136" s="56" t="s">
        <v>884</v>
      </c>
      <c r="O1136" s="56" t="s">
        <v>60</v>
      </c>
      <c r="P1136" s="56"/>
      <c r="Q1136" s="56"/>
      <c r="R1136" s="57">
        <f t="array" ref="R1136">IFERROR(INDEX('BANCO DE DADOS'!$C$3:$C1631,MATCH(C1136,'BANCO DE DADOS'!$B$3:$B1631,0),0),"")</f>
        <v>0</v>
      </c>
      <c r="S1136" s="57" t="s">
        <v>730</v>
      </c>
      <c r="T1136" s="56"/>
      <c r="U1136" s="56"/>
      <c r="V1136" s="57" t="str">
        <f t="array" ref="V1136">IFERROR(INDEX(#REF!,MATCH($Q1136,#REF!,0)),"")</f>
        <v/>
      </c>
      <c r="W1136" s="57" t="str">
        <f t="array" ref="W1136">IFERROR(INDEX(#REF!,MATCH($Q1136,#REF!,0)),"")</f>
        <v/>
      </c>
      <c r="X1136" s="58" t="str">
        <f t="array" ref="X1136">IFERROR(INDEX(#REF!,MATCH($Q1136,#REF!,0)),"")</f>
        <v/>
      </c>
      <c r="Y1136" s="58" t="str">
        <f t="array" ref="Y1136">IFERROR(INDEX(#REF!,MATCH($Q1136,#REF!,0)),"")</f>
        <v/>
      </c>
      <c r="Z1136" s="58" t="str">
        <f t="array" ref="Z1136">IFERROR(INDEX(#REF!,MATCH($Q1136,#REF!,0)),"")</f>
        <v/>
      </c>
      <c r="AA1136" s="58" t="e">
        <f t="shared" si="16"/>
        <v>#VALUE!</v>
      </c>
      <c r="AB1136" s="56"/>
      <c r="AC1136" s="56"/>
    </row>
    <row r="1137" spans="1:29" ht="15.75" customHeight="1">
      <c r="A1137" s="35"/>
      <c r="B1137" s="35" t="s">
        <v>2693</v>
      </c>
      <c r="C1137" s="36"/>
      <c r="D1137" s="37"/>
      <c r="E1137" s="37"/>
      <c r="F1137" s="38">
        <v>18240</v>
      </c>
      <c r="G1137" s="39"/>
      <c r="H1137" s="40"/>
      <c r="I1137" s="41"/>
      <c r="J1137" s="41"/>
      <c r="K1137" s="41"/>
      <c r="L1137" s="41"/>
      <c r="M1137" s="42"/>
      <c r="N1137" s="44" t="s">
        <v>884</v>
      </c>
      <c r="O1137" s="44" t="s">
        <v>2767</v>
      </c>
      <c r="P1137" s="44"/>
      <c r="Q1137" s="44"/>
      <c r="R1137" s="45"/>
      <c r="S1137" s="45" t="s">
        <v>1109</v>
      </c>
      <c r="T1137" s="44"/>
      <c r="U1137" s="44"/>
      <c r="V1137" s="45" t="str">
        <f t="array" ref="V1137">IFERROR(INDEX(#REF!,MATCH($Q1137,#REF!,0)),"")</f>
        <v/>
      </c>
      <c r="W1137" s="45" t="str">
        <f t="array" ref="W1137">IFERROR(INDEX(#REF!,MATCH($Q1137,#REF!,0)),"")</f>
        <v/>
      </c>
      <c r="X1137" s="46" t="str">
        <f t="array" ref="X1137">IFERROR(INDEX(#REF!,MATCH($Q1137,#REF!,0)),"")</f>
        <v/>
      </c>
      <c r="Y1137" s="46" t="str">
        <f t="array" ref="Y1137">IFERROR(INDEX(#REF!,MATCH($Q1137,#REF!,0)),"")</f>
        <v/>
      </c>
      <c r="Z1137" s="46" t="str">
        <f t="array" ref="Z1137">IFERROR(INDEX(#REF!,MATCH($Q1137,#REF!,0)),"")</f>
        <v/>
      </c>
      <c r="AA1137" s="46" t="e">
        <f t="shared" si="16"/>
        <v>#VALUE!</v>
      </c>
      <c r="AB1137" s="44"/>
      <c r="AC1137" s="44"/>
    </row>
    <row r="1138" spans="1:29" ht="15.75" hidden="1" customHeight="1">
      <c r="A1138" s="47"/>
      <c r="B1138" s="47" t="s">
        <v>848</v>
      </c>
      <c r="C1138" s="60" t="s">
        <v>1349</v>
      </c>
      <c r="D1138" s="49" t="s">
        <v>53</v>
      </c>
      <c r="E1138" s="49">
        <v>10</v>
      </c>
      <c r="F1138" s="50">
        <v>400</v>
      </c>
      <c r="G1138" s="51" t="s">
        <v>54</v>
      </c>
      <c r="H1138" s="52">
        <v>46174</v>
      </c>
      <c r="I1138" s="53" t="s">
        <v>55</v>
      </c>
      <c r="J1138" s="53" t="s">
        <v>56</v>
      </c>
      <c r="K1138" s="53" t="s">
        <v>164</v>
      </c>
      <c r="L1138" s="53" t="s">
        <v>91</v>
      </c>
      <c r="M1138" s="54" t="s">
        <v>2498</v>
      </c>
      <c r="N1138" s="56" t="s">
        <v>884</v>
      </c>
      <c r="O1138" s="56" t="s">
        <v>60</v>
      </c>
      <c r="P1138" s="56"/>
      <c r="Q1138" s="56"/>
      <c r="R1138" s="57" t="s">
        <v>322</v>
      </c>
      <c r="S1138" s="57" t="s">
        <v>323</v>
      </c>
      <c r="T1138" s="56"/>
      <c r="U1138" s="56"/>
      <c r="V1138" s="57" t="str">
        <f t="array" ref="V1138">IFERROR(INDEX(#REF!,MATCH($Q1138,#REF!,0)),"")</f>
        <v/>
      </c>
      <c r="W1138" s="57" t="str">
        <f t="array" ref="W1138">IFERROR(INDEX(#REF!,MATCH($Q1138,#REF!,0)),"")</f>
        <v/>
      </c>
      <c r="X1138" s="58" t="str">
        <f t="array" ref="X1138">IFERROR(INDEX(#REF!,MATCH($Q1138,#REF!,0)),"")</f>
        <v/>
      </c>
      <c r="Y1138" s="58" t="str">
        <f t="array" ref="Y1138">IFERROR(INDEX(#REF!,MATCH($Q1138,#REF!,0)),"")</f>
        <v/>
      </c>
      <c r="Z1138" s="58" t="str">
        <f t="array" ref="Z1138">IFERROR(INDEX(#REF!,MATCH($Q1138,#REF!,0)),"")</f>
        <v/>
      </c>
      <c r="AA1138" s="58" t="e">
        <f t="shared" si="16"/>
        <v>#VALUE!</v>
      </c>
      <c r="AB1138" s="56"/>
      <c r="AC1138" s="56"/>
    </row>
    <row r="1139" spans="1:29" ht="15.75" hidden="1" customHeight="1">
      <c r="A1139" s="35"/>
      <c r="B1139" s="35" t="s">
        <v>2693</v>
      </c>
      <c r="C1139" s="36"/>
      <c r="D1139" s="37"/>
      <c r="E1139" s="37"/>
      <c r="F1139" s="38">
        <v>500</v>
      </c>
      <c r="G1139" s="39"/>
      <c r="H1139" s="40"/>
      <c r="I1139" s="41"/>
      <c r="J1139" s="41"/>
      <c r="K1139" s="41"/>
      <c r="L1139" s="41"/>
      <c r="M1139" s="42"/>
      <c r="N1139" s="44" t="s">
        <v>951</v>
      </c>
      <c r="O1139" s="44" t="s">
        <v>60</v>
      </c>
      <c r="P1139" s="44"/>
      <c r="Q1139" s="44"/>
      <c r="R1139" s="45"/>
      <c r="S1139" s="45" t="s">
        <v>2240</v>
      </c>
      <c r="T1139" s="44"/>
      <c r="U1139" s="44"/>
      <c r="V1139" s="45" t="str">
        <f t="array" ref="V1139">IFERROR(INDEX(#REF!,MATCH($Q1139,#REF!,0)),"")</f>
        <v/>
      </c>
      <c r="W1139" s="45" t="str">
        <f t="array" ref="W1139">IFERROR(INDEX(#REF!,MATCH($Q1139,#REF!,0)),"")</f>
        <v/>
      </c>
      <c r="X1139" s="46" t="str">
        <f t="array" ref="X1139">IFERROR(INDEX(#REF!,MATCH($Q1139,#REF!,0)),"")</f>
        <v/>
      </c>
      <c r="Y1139" s="46" t="str">
        <f t="array" ref="Y1139">IFERROR(INDEX(#REF!,MATCH($Q1139,#REF!,0)),"")</f>
        <v/>
      </c>
      <c r="Z1139" s="46" t="str">
        <f t="array" ref="Z1139">IFERROR(INDEX(#REF!,MATCH($Q1139,#REF!,0)),"")</f>
        <v/>
      </c>
      <c r="AA1139" s="46" t="e">
        <f t="shared" si="16"/>
        <v>#VALUE!</v>
      </c>
      <c r="AB1139" s="44"/>
      <c r="AC1139" s="44"/>
    </row>
    <row r="1140" spans="1:29" ht="15.75" hidden="1" customHeight="1">
      <c r="A1140" s="47"/>
      <c r="B1140" s="47" t="s">
        <v>861</v>
      </c>
      <c r="C1140" s="60" t="s">
        <v>1351</v>
      </c>
      <c r="D1140" s="49" t="s">
        <v>53</v>
      </c>
      <c r="E1140" s="49">
        <v>1</v>
      </c>
      <c r="F1140" s="50">
        <v>400</v>
      </c>
      <c r="G1140" s="51" t="s">
        <v>54</v>
      </c>
      <c r="H1140" s="52">
        <v>46174</v>
      </c>
      <c r="I1140" s="53" t="s">
        <v>55</v>
      </c>
      <c r="J1140" s="53" t="s">
        <v>56</v>
      </c>
      <c r="K1140" s="53" t="s">
        <v>164</v>
      </c>
      <c r="L1140" s="53" t="s">
        <v>91</v>
      </c>
      <c r="M1140" s="54" t="s">
        <v>2517</v>
      </c>
      <c r="N1140" s="56" t="s">
        <v>884</v>
      </c>
      <c r="O1140" s="56" t="s">
        <v>60</v>
      </c>
      <c r="P1140" s="56"/>
      <c r="Q1140" s="56"/>
      <c r="R1140" s="57"/>
      <c r="S1140" s="57" t="s">
        <v>1352</v>
      </c>
      <c r="T1140" s="56"/>
      <c r="U1140" s="56"/>
      <c r="V1140" s="57" t="str">
        <f t="array" ref="V1140">IFERROR(INDEX(#REF!,MATCH($Q1140,#REF!,0)),"")</f>
        <v/>
      </c>
      <c r="W1140" s="57" t="str">
        <f t="array" ref="W1140">IFERROR(INDEX(#REF!,MATCH($Q1140,#REF!,0)),"")</f>
        <v/>
      </c>
      <c r="X1140" s="58" t="str">
        <f t="array" ref="X1140">IFERROR(INDEX(#REF!,MATCH($Q1140,#REF!,0)),"")</f>
        <v/>
      </c>
      <c r="Y1140" s="58" t="str">
        <f t="array" ref="Y1140">IFERROR(INDEX(#REF!,MATCH($Q1140,#REF!,0)),"")</f>
        <v/>
      </c>
      <c r="Z1140" s="58" t="str">
        <f t="array" ref="Z1140">IFERROR(INDEX(#REF!,MATCH($Q1140,#REF!,0)),"")</f>
        <v/>
      </c>
      <c r="AA1140" s="58" t="e">
        <f t="shared" si="16"/>
        <v>#VALUE!</v>
      </c>
      <c r="AB1140" s="56"/>
      <c r="AC1140" s="56"/>
    </row>
    <row r="1141" spans="1:29" ht="15.75" customHeight="1">
      <c r="A1141" s="35"/>
      <c r="B1141" s="35" t="s">
        <v>2693</v>
      </c>
      <c r="C1141" s="36"/>
      <c r="D1141" s="37"/>
      <c r="E1141" s="37"/>
      <c r="F1141" s="38">
        <v>470</v>
      </c>
      <c r="G1141" s="39"/>
      <c r="H1141" s="40"/>
      <c r="I1141" s="41"/>
      <c r="J1141" s="41"/>
      <c r="K1141" s="41"/>
      <c r="L1141" s="41"/>
      <c r="M1141" s="42"/>
      <c r="N1141" s="44" t="s">
        <v>951</v>
      </c>
      <c r="O1141" s="44" t="s">
        <v>2767</v>
      </c>
      <c r="P1141" s="44"/>
      <c r="Q1141" s="44"/>
      <c r="R1141" s="45"/>
      <c r="S1141" s="45" t="s">
        <v>2249</v>
      </c>
      <c r="T1141" s="44"/>
      <c r="U1141" s="44"/>
      <c r="V1141" s="45" t="str">
        <f t="array" ref="V1141">IFERROR(INDEX(#REF!,MATCH($Q1141,#REF!,0)),"")</f>
        <v/>
      </c>
      <c r="W1141" s="45" t="str">
        <f t="array" ref="W1141">IFERROR(INDEX(#REF!,MATCH($Q1141,#REF!,0)),"")</f>
        <v/>
      </c>
      <c r="X1141" s="46" t="str">
        <f t="array" ref="X1141">IFERROR(INDEX(#REF!,MATCH($Q1141,#REF!,0)),"")</f>
        <v/>
      </c>
      <c r="Y1141" s="46" t="str">
        <f t="array" ref="Y1141">IFERROR(INDEX(#REF!,MATCH($Q1141,#REF!,0)),"")</f>
        <v/>
      </c>
      <c r="Z1141" s="46" t="str">
        <f t="array" ref="Z1141">IFERROR(INDEX(#REF!,MATCH($Q1141,#REF!,0)),"")</f>
        <v/>
      </c>
      <c r="AA1141" s="46" t="e">
        <f t="shared" si="16"/>
        <v>#VALUE!</v>
      </c>
      <c r="AB1141" s="44"/>
      <c r="AC1141" s="44"/>
    </row>
    <row r="1142" spans="1:29" ht="15.75" hidden="1" customHeight="1">
      <c r="A1142" s="47" t="s">
        <v>1864</v>
      </c>
      <c r="B1142" s="47" t="s">
        <v>219</v>
      </c>
      <c r="C1142" s="60" t="s">
        <v>1385</v>
      </c>
      <c r="D1142" s="49" t="s">
        <v>53</v>
      </c>
      <c r="E1142" s="49">
        <v>4</v>
      </c>
      <c r="F1142" s="50">
        <v>400</v>
      </c>
      <c r="G1142" s="51" t="s">
        <v>54</v>
      </c>
      <c r="H1142" s="52">
        <v>46174</v>
      </c>
      <c r="I1142" s="53" t="s">
        <v>55</v>
      </c>
      <c r="J1142" s="53" t="s">
        <v>56</v>
      </c>
      <c r="K1142" s="53" t="s">
        <v>164</v>
      </c>
      <c r="L1142" s="53" t="s">
        <v>91</v>
      </c>
      <c r="M1142" s="54" t="s">
        <v>73</v>
      </c>
      <c r="N1142" s="56" t="s">
        <v>951</v>
      </c>
      <c r="O1142" s="56" t="s">
        <v>60</v>
      </c>
      <c r="P1142" s="56"/>
      <c r="Q1142" s="56"/>
      <c r="R1142" s="57" t="s">
        <v>322</v>
      </c>
      <c r="S1142" s="57" t="s">
        <v>323</v>
      </c>
      <c r="T1142" s="56"/>
      <c r="U1142" s="56"/>
      <c r="V1142" s="57" t="str">
        <f t="array" ref="V1142">IFERROR(INDEX(#REF!,MATCH($Q1142,#REF!,0)),"")</f>
        <v/>
      </c>
      <c r="W1142" s="57" t="str">
        <f t="array" ref="W1142">IFERROR(INDEX(#REF!,MATCH($Q1142,#REF!,0)),"")</f>
        <v/>
      </c>
      <c r="X1142" s="58" t="str">
        <f t="array" ref="X1142">IFERROR(INDEX(#REF!,MATCH($Q1142,#REF!,0)),"")</f>
        <v/>
      </c>
      <c r="Y1142" s="58" t="str">
        <f t="array" ref="Y1142">IFERROR(INDEX(#REF!,MATCH($Q1142,#REF!,0)),"")</f>
        <v/>
      </c>
      <c r="Z1142" s="58" t="str">
        <f t="array" ref="Z1142">IFERROR(INDEX(#REF!,MATCH($Q1142,#REF!,0)),"")</f>
        <v/>
      </c>
      <c r="AA1142" s="58" t="e">
        <f t="shared" si="16"/>
        <v>#VALUE!</v>
      </c>
      <c r="AB1142" s="56"/>
      <c r="AC1142" s="56"/>
    </row>
    <row r="1143" spans="1:29" ht="15.75" customHeight="1">
      <c r="A1143" s="35"/>
      <c r="B1143" s="35" t="s">
        <v>2693</v>
      </c>
      <c r="C1143" s="36"/>
      <c r="D1143" s="37"/>
      <c r="E1143" s="37"/>
      <c r="F1143" s="38">
        <v>1200</v>
      </c>
      <c r="G1143" s="39"/>
      <c r="H1143" s="40"/>
      <c r="I1143" s="41"/>
      <c r="J1143" s="41"/>
      <c r="K1143" s="41"/>
      <c r="L1143" s="41"/>
      <c r="M1143" s="42"/>
      <c r="N1143" s="44" t="s">
        <v>21</v>
      </c>
      <c r="O1143" s="44"/>
      <c r="P1143" s="44"/>
      <c r="Q1143" s="44"/>
      <c r="R1143" s="45"/>
      <c r="S1143" s="45" t="s">
        <v>492</v>
      </c>
      <c r="T1143" s="44"/>
      <c r="U1143" s="44"/>
      <c r="V1143" s="45" t="str">
        <f t="array" ref="V1143">IFERROR(INDEX(#REF!,MATCH($Q1143,#REF!,0)),"")</f>
        <v/>
      </c>
      <c r="W1143" s="45" t="str">
        <f t="array" ref="W1143">IFERROR(INDEX(#REF!,MATCH($Q1143,#REF!,0)),"")</f>
        <v/>
      </c>
      <c r="X1143" s="46" t="str">
        <f t="array" ref="X1143">IFERROR(INDEX(#REF!,MATCH($Q1143,#REF!,0)),"")</f>
        <v/>
      </c>
      <c r="Y1143" s="46" t="str">
        <f t="array" ref="Y1143">IFERROR(INDEX(#REF!,MATCH($Q1143,#REF!,0)),"")</f>
        <v/>
      </c>
      <c r="Z1143" s="46" t="str">
        <f t="array" ref="Z1143">IFERROR(INDEX(#REF!,MATCH($Q1143,#REF!,0)),"")</f>
        <v/>
      </c>
      <c r="AA1143" s="46" t="e">
        <f t="shared" si="16"/>
        <v>#VALUE!</v>
      </c>
      <c r="AB1143" s="44"/>
      <c r="AC1143" s="44"/>
    </row>
    <row r="1144" spans="1:29" ht="15.75" hidden="1" customHeight="1">
      <c r="A1144" s="47" t="s">
        <v>1866</v>
      </c>
      <c r="B1144" s="47" t="s">
        <v>169</v>
      </c>
      <c r="C1144" s="60" t="s">
        <v>2365</v>
      </c>
      <c r="D1144" s="49" t="s">
        <v>53</v>
      </c>
      <c r="E1144" s="49">
        <v>2</v>
      </c>
      <c r="F1144" s="50">
        <v>400</v>
      </c>
      <c r="G1144" s="51" t="s">
        <v>54</v>
      </c>
      <c r="H1144" s="52">
        <v>46174</v>
      </c>
      <c r="I1144" s="53" t="s">
        <v>55</v>
      </c>
      <c r="J1144" s="53" t="s">
        <v>56</v>
      </c>
      <c r="K1144" s="53" t="s">
        <v>2358</v>
      </c>
      <c r="L1144" s="53" t="s">
        <v>91</v>
      </c>
      <c r="M1144" s="54" t="s">
        <v>2517</v>
      </c>
      <c r="N1144" s="56" t="s">
        <v>951</v>
      </c>
      <c r="O1144" s="56" t="s">
        <v>60</v>
      </c>
      <c r="P1144" s="56"/>
      <c r="Q1144" s="56"/>
      <c r="R1144" s="57" t="s">
        <v>322</v>
      </c>
      <c r="S1144" s="57" t="s">
        <v>323</v>
      </c>
      <c r="T1144" s="56"/>
      <c r="U1144" s="56"/>
      <c r="V1144" s="57" t="str">
        <f t="array" ref="V1144">IFERROR(INDEX(#REF!,MATCH($Q1144,#REF!,0)),"")</f>
        <v/>
      </c>
      <c r="W1144" s="57" t="str">
        <f t="array" ref="W1144">IFERROR(INDEX(#REF!,MATCH($Q1144,#REF!,0)),"")</f>
        <v/>
      </c>
      <c r="X1144" s="58" t="str">
        <f t="array" ref="X1144">IFERROR(INDEX(#REF!,MATCH($Q1144,#REF!,0)),"")</f>
        <v/>
      </c>
      <c r="Y1144" s="58" t="str">
        <f t="array" ref="Y1144">IFERROR(INDEX(#REF!,MATCH($Q1144,#REF!,0)),"")</f>
        <v/>
      </c>
      <c r="Z1144" s="58" t="str">
        <f t="array" ref="Z1144">IFERROR(INDEX(#REF!,MATCH($Q1144,#REF!,0)),"")</f>
        <v/>
      </c>
      <c r="AA1144" s="58" t="e">
        <f t="shared" si="16"/>
        <v>#VALUE!</v>
      </c>
      <c r="AB1144" s="56"/>
      <c r="AC1144" s="56"/>
    </row>
    <row r="1145" spans="1:29" ht="15.75" hidden="1" customHeight="1">
      <c r="A1145" s="35"/>
      <c r="B1145" s="35" t="s">
        <v>2693</v>
      </c>
      <c r="C1145" s="36"/>
      <c r="D1145" s="37"/>
      <c r="E1145" s="37"/>
      <c r="F1145" s="38">
        <v>5600</v>
      </c>
      <c r="G1145" s="39"/>
      <c r="H1145" s="40"/>
      <c r="I1145" s="41"/>
      <c r="J1145" s="41"/>
      <c r="K1145" s="41"/>
      <c r="L1145" s="41"/>
      <c r="M1145" s="42"/>
      <c r="N1145" s="44" t="s">
        <v>884</v>
      </c>
      <c r="O1145" s="44" t="s">
        <v>60</v>
      </c>
      <c r="P1145" s="44"/>
      <c r="Q1145" s="44"/>
      <c r="R1145" s="45"/>
      <c r="S1145" s="45" t="s">
        <v>1199</v>
      </c>
      <c r="T1145" s="44"/>
      <c r="U1145" s="44"/>
      <c r="V1145" s="45" t="str">
        <f t="array" ref="V1145">IFERROR(INDEX(#REF!,MATCH($Q1145,#REF!,0)),"")</f>
        <v/>
      </c>
      <c r="W1145" s="45" t="str">
        <f t="array" ref="W1145">IFERROR(INDEX(#REF!,MATCH($Q1145,#REF!,0)),"")</f>
        <v/>
      </c>
      <c r="X1145" s="46" t="str">
        <f t="array" ref="X1145">IFERROR(INDEX(#REF!,MATCH($Q1145,#REF!,0)),"")</f>
        <v/>
      </c>
      <c r="Y1145" s="46" t="str">
        <f t="array" ref="Y1145">IFERROR(INDEX(#REF!,MATCH($Q1145,#REF!,0)),"")</f>
        <v/>
      </c>
      <c r="Z1145" s="46" t="str">
        <f t="array" ref="Z1145">IFERROR(INDEX(#REF!,MATCH($Q1145,#REF!,0)),"")</f>
        <v/>
      </c>
      <c r="AA1145" s="46" t="e">
        <f t="shared" si="16"/>
        <v>#VALUE!</v>
      </c>
      <c r="AB1145" s="44"/>
      <c r="AC1145" s="44"/>
    </row>
    <row r="1146" spans="1:29" ht="15.75" hidden="1" customHeight="1">
      <c r="A1146" s="47" t="s">
        <v>1902</v>
      </c>
      <c r="B1146" s="47" t="s">
        <v>161</v>
      </c>
      <c r="C1146" s="60" t="s">
        <v>2265</v>
      </c>
      <c r="D1146" s="49" t="s">
        <v>53</v>
      </c>
      <c r="E1146" s="49">
        <v>20</v>
      </c>
      <c r="F1146" s="50">
        <v>400</v>
      </c>
      <c r="G1146" s="51" t="s">
        <v>54</v>
      </c>
      <c r="H1146" s="52">
        <v>46174</v>
      </c>
      <c r="I1146" s="53" t="s">
        <v>55</v>
      </c>
      <c r="J1146" s="53" t="s">
        <v>56</v>
      </c>
      <c r="K1146" s="53" t="s">
        <v>164</v>
      </c>
      <c r="L1146" s="53" t="s">
        <v>91</v>
      </c>
      <c r="M1146" s="54" t="s">
        <v>148</v>
      </c>
      <c r="N1146" s="56" t="s">
        <v>951</v>
      </c>
      <c r="O1146" s="56" t="s">
        <v>60</v>
      </c>
      <c r="P1146" s="56"/>
      <c r="Q1146" s="56"/>
      <c r="R1146" s="57" t="s">
        <v>304</v>
      </c>
      <c r="S1146" s="57" t="s">
        <v>305</v>
      </c>
      <c r="T1146" s="56"/>
      <c r="U1146" s="56"/>
      <c r="V1146" s="57" t="str">
        <f t="array" ref="V1146">IFERROR(INDEX(#REF!,MATCH($Q1146,#REF!,0)),"")</f>
        <v/>
      </c>
      <c r="W1146" s="57" t="str">
        <f t="array" ref="W1146">IFERROR(INDEX(#REF!,MATCH($Q1146,#REF!,0)),"")</f>
        <v/>
      </c>
      <c r="X1146" s="58" t="str">
        <f t="array" ref="X1146">IFERROR(INDEX(#REF!,MATCH($Q1146,#REF!,0)),"")</f>
        <v/>
      </c>
      <c r="Y1146" s="58" t="str">
        <f t="array" ref="Y1146">IFERROR(INDEX(#REF!,MATCH($Q1146,#REF!,0)),"")</f>
        <v/>
      </c>
      <c r="Z1146" s="58" t="str">
        <f t="array" ref="Z1146">IFERROR(INDEX(#REF!,MATCH($Q1146,#REF!,0)),"")</f>
        <v/>
      </c>
      <c r="AA1146" s="58" t="e">
        <f t="shared" si="16"/>
        <v>#VALUE!</v>
      </c>
      <c r="AB1146" s="56"/>
      <c r="AC1146" s="56"/>
    </row>
    <row r="1147" spans="1:29" ht="15.75" hidden="1" customHeight="1">
      <c r="A1147" s="35"/>
      <c r="B1147" s="35" t="s">
        <v>2693</v>
      </c>
      <c r="C1147" s="36"/>
      <c r="D1147" s="37"/>
      <c r="E1147" s="37"/>
      <c r="F1147" s="38">
        <v>50000</v>
      </c>
      <c r="G1147" s="39"/>
      <c r="H1147" s="40"/>
      <c r="I1147" s="41"/>
      <c r="J1147" s="41"/>
      <c r="K1147" s="41"/>
      <c r="L1147" s="41"/>
      <c r="M1147" s="42"/>
      <c r="N1147" s="44" t="s">
        <v>2755</v>
      </c>
      <c r="O1147" s="44" t="s">
        <v>60</v>
      </c>
      <c r="P1147" s="44"/>
      <c r="Q1147" s="44"/>
      <c r="R1147" s="45"/>
      <c r="S1147" s="45" t="s">
        <v>2866</v>
      </c>
      <c r="T1147" s="199"/>
      <c r="U1147" s="44"/>
      <c r="V1147" s="45" t="str">
        <f t="array" ref="V1147">IFERROR(INDEX(#REF!,MATCH($Q1147,#REF!,0)),"")</f>
        <v/>
      </c>
      <c r="W1147" s="45" t="str">
        <f t="array" ref="W1147">IFERROR(INDEX(#REF!,MATCH($Q1147,#REF!,0)),"")</f>
        <v/>
      </c>
      <c r="X1147" s="46" t="str">
        <f t="array" ref="X1147">IFERROR(INDEX(#REF!,MATCH($Q1147,#REF!,0)),"")</f>
        <v/>
      </c>
      <c r="Y1147" s="46" t="str">
        <f t="array" ref="Y1147">IFERROR(INDEX(#REF!,MATCH($Q1147,#REF!,0)),"")</f>
        <v/>
      </c>
      <c r="Z1147" s="46" t="str">
        <f t="array" ref="Z1147">IFERROR(INDEX(#REF!,MATCH($Q1147,#REF!,0)),"")</f>
        <v/>
      </c>
      <c r="AA1147" s="46" t="e">
        <f t="shared" si="16"/>
        <v>#VALUE!</v>
      </c>
      <c r="AB1147" s="44"/>
      <c r="AC1147" s="44"/>
    </row>
    <row r="1148" spans="1:29" ht="15.75" customHeight="1">
      <c r="A1148" s="47"/>
      <c r="B1148" s="47" t="s">
        <v>2693</v>
      </c>
      <c r="C1148" s="60"/>
      <c r="D1148" s="49"/>
      <c r="E1148" s="49"/>
      <c r="F1148" s="50">
        <v>40000</v>
      </c>
      <c r="G1148" s="51"/>
      <c r="H1148" s="52"/>
      <c r="I1148" s="53"/>
      <c r="J1148" s="53"/>
      <c r="K1148" s="53"/>
      <c r="L1148" s="53"/>
      <c r="M1148" s="54"/>
      <c r="N1148" s="56" t="s">
        <v>951</v>
      </c>
      <c r="O1148" s="56"/>
      <c r="P1148" s="56"/>
      <c r="Q1148" s="56"/>
      <c r="R1148" s="57"/>
      <c r="S1148" s="57" t="s">
        <v>1679</v>
      </c>
      <c r="T1148" s="60"/>
      <c r="U1148" s="56"/>
      <c r="V1148" s="57" t="str">
        <f t="array" ref="V1148">IFERROR(INDEX(#REF!,MATCH($Q1148,#REF!,0)),"")</f>
        <v/>
      </c>
      <c r="W1148" s="57" t="str">
        <f t="array" ref="W1148">IFERROR(INDEX(#REF!,MATCH($Q1148,#REF!,0)),"")</f>
        <v/>
      </c>
      <c r="X1148" s="58" t="str">
        <f t="array" ref="X1148">IFERROR(INDEX(#REF!,MATCH($Q1148,#REF!,0)),"")</f>
        <v/>
      </c>
      <c r="Y1148" s="58" t="str">
        <f t="array" ref="Y1148">IFERROR(INDEX(#REF!,MATCH($Q1148,#REF!,0)),"")</f>
        <v/>
      </c>
      <c r="Z1148" s="58" t="str">
        <f t="array" ref="Z1148">IFERROR(INDEX(#REF!,MATCH($Q1148,#REF!,0)),"")</f>
        <v/>
      </c>
      <c r="AA1148" s="58" t="e">
        <f t="shared" si="16"/>
        <v>#VALUE!</v>
      </c>
      <c r="AB1148" s="56"/>
      <c r="AC1148" s="56"/>
    </row>
    <row r="1149" spans="1:29" ht="15.75" hidden="1" customHeight="1">
      <c r="A1149" s="35" t="s">
        <v>1737</v>
      </c>
      <c r="B1149" s="35" t="s">
        <v>156</v>
      </c>
      <c r="C1149" s="36" t="s">
        <v>2267</v>
      </c>
      <c r="D1149" s="37" t="s">
        <v>53</v>
      </c>
      <c r="E1149" s="37">
        <v>1</v>
      </c>
      <c r="F1149" s="38">
        <v>400</v>
      </c>
      <c r="G1149" s="39" t="s">
        <v>54</v>
      </c>
      <c r="H1149" s="40">
        <v>46174</v>
      </c>
      <c r="I1149" s="41" t="s">
        <v>55</v>
      </c>
      <c r="J1149" s="41" t="s">
        <v>56</v>
      </c>
      <c r="K1149" s="41" t="s">
        <v>164</v>
      </c>
      <c r="L1149" s="41" t="s">
        <v>91</v>
      </c>
      <c r="M1149" s="42" t="s">
        <v>2534</v>
      </c>
      <c r="N1149" s="44" t="s">
        <v>951</v>
      </c>
      <c r="O1149" s="44" t="s">
        <v>60</v>
      </c>
      <c r="P1149" s="44"/>
      <c r="Q1149" s="44"/>
      <c r="R1149" s="45">
        <f t="array" ref="R1149">IFERROR(INDEX('BANCO DE DADOS'!$C$3:$C1631,MATCH(C1149,'BANCO DE DADOS'!$B$3:$B1631,0),0),"")</f>
        <v>0</v>
      </c>
      <c r="S1149" s="45" t="s">
        <v>2268</v>
      </c>
      <c r="T1149" s="44"/>
      <c r="U1149" s="44"/>
      <c r="V1149" s="45" t="str">
        <f t="array" ref="V1149">IFERROR(INDEX(#REF!,MATCH($Q1149,#REF!,0)),"")</f>
        <v/>
      </c>
      <c r="W1149" s="45" t="str">
        <f t="array" ref="W1149">IFERROR(INDEX(#REF!,MATCH($Q1149,#REF!,0)),"")</f>
        <v/>
      </c>
      <c r="X1149" s="46" t="str">
        <f t="array" ref="X1149">IFERROR(INDEX(#REF!,MATCH($Q1149,#REF!,0)),"")</f>
        <v/>
      </c>
      <c r="Y1149" s="46" t="str">
        <f t="array" ref="Y1149">IFERROR(INDEX(#REF!,MATCH($Q1149,#REF!,0)),"")</f>
        <v/>
      </c>
      <c r="Z1149" s="46" t="str">
        <f t="array" ref="Z1149">IFERROR(INDEX(#REF!,MATCH($Q1149,#REF!,0)),"")</f>
        <v/>
      </c>
      <c r="AA1149" s="46" t="e">
        <f t="shared" si="16"/>
        <v>#VALUE!</v>
      </c>
      <c r="AB1149" s="44"/>
      <c r="AC1149" s="44"/>
    </row>
    <row r="1150" spans="1:29" ht="15.75" hidden="1" customHeight="1">
      <c r="A1150" s="47" t="s">
        <v>1806</v>
      </c>
      <c r="B1150" s="47" t="s">
        <v>291</v>
      </c>
      <c r="C1150" s="60" t="s">
        <v>2270</v>
      </c>
      <c r="D1150" s="49" t="s">
        <v>53</v>
      </c>
      <c r="E1150" s="49">
        <v>2</v>
      </c>
      <c r="F1150" s="50">
        <v>400</v>
      </c>
      <c r="G1150" s="51" t="s">
        <v>54</v>
      </c>
      <c r="H1150" s="52">
        <v>46174</v>
      </c>
      <c r="I1150" s="53" t="s">
        <v>55</v>
      </c>
      <c r="J1150" s="53" t="s">
        <v>56</v>
      </c>
      <c r="K1150" s="53" t="s">
        <v>164</v>
      </c>
      <c r="L1150" s="53" t="s">
        <v>91</v>
      </c>
      <c r="M1150" s="54" t="s">
        <v>2498</v>
      </c>
      <c r="N1150" s="56" t="s">
        <v>951</v>
      </c>
      <c r="O1150" s="56" t="s">
        <v>60</v>
      </c>
      <c r="P1150" s="56"/>
      <c r="Q1150" s="56"/>
      <c r="R1150" s="57"/>
      <c r="S1150" s="57" t="s">
        <v>1132</v>
      </c>
      <c r="T1150" s="56"/>
      <c r="U1150" s="56"/>
      <c r="V1150" s="57" t="str">
        <f t="array" ref="V1150">IFERROR(INDEX(#REF!,MATCH($Q1150,#REF!,0)),"")</f>
        <v/>
      </c>
      <c r="W1150" s="57" t="str">
        <f t="array" ref="W1150">IFERROR(INDEX(#REF!,MATCH($Q1150,#REF!,0)),"")</f>
        <v/>
      </c>
      <c r="X1150" s="58" t="str">
        <f t="array" ref="X1150">IFERROR(INDEX(#REF!,MATCH($Q1150,#REF!,0)),"")</f>
        <v/>
      </c>
      <c r="Y1150" s="58" t="str">
        <f t="array" ref="Y1150">IFERROR(INDEX(#REF!,MATCH($Q1150,#REF!,0)),"")</f>
        <v/>
      </c>
      <c r="Z1150" s="58" t="str">
        <f t="array" ref="Z1150">IFERROR(INDEX(#REF!,MATCH($Q1150,#REF!,0)),"")</f>
        <v/>
      </c>
      <c r="AA1150" s="58" t="e">
        <f t="shared" si="16"/>
        <v>#VALUE!</v>
      </c>
      <c r="AB1150" s="56"/>
      <c r="AC1150" s="56"/>
    </row>
    <row r="1151" spans="1:29" ht="15.75" hidden="1" customHeight="1">
      <c r="A1151" s="35" t="s">
        <v>1558</v>
      </c>
      <c r="B1151" s="35" t="s">
        <v>1476</v>
      </c>
      <c r="C1151" s="36" t="s">
        <v>659</v>
      </c>
      <c r="D1151" s="37" t="s">
        <v>53</v>
      </c>
      <c r="E1151" s="37">
        <v>4</v>
      </c>
      <c r="F1151" s="38">
        <v>400</v>
      </c>
      <c r="G1151" s="39" t="s">
        <v>54</v>
      </c>
      <c r="H1151" s="40">
        <v>46174</v>
      </c>
      <c r="I1151" s="41" t="s">
        <v>55</v>
      </c>
      <c r="J1151" s="41" t="s">
        <v>56</v>
      </c>
      <c r="K1151" s="41" t="s">
        <v>164</v>
      </c>
      <c r="L1151" s="41" t="s">
        <v>91</v>
      </c>
      <c r="M1151" s="42" t="s">
        <v>2486</v>
      </c>
      <c r="N1151" s="44" t="s">
        <v>951</v>
      </c>
      <c r="O1151" s="44" t="s">
        <v>60</v>
      </c>
      <c r="P1151" s="44"/>
      <c r="Q1151" s="44"/>
      <c r="R1151" s="45"/>
      <c r="S1151" s="45" t="s">
        <v>660</v>
      </c>
      <c r="T1151" s="44"/>
      <c r="U1151" s="44"/>
      <c r="V1151" s="45" t="str">
        <f t="array" ref="V1151">IFERROR(INDEX(#REF!,MATCH($Q1151,#REF!,0)),"")</f>
        <v/>
      </c>
      <c r="W1151" s="45" t="str">
        <f t="array" ref="W1151">IFERROR(INDEX(#REF!,MATCH($Q1151,#REF!,0)),"")</f>
        <v/>
      </c>
      <c r="X1151" s="46" t="str">
        <f t="array" ref="X1151">IFERROR(INDEX(#REF!,MATCH($Q1151,#REF!,0)),"")</f>
        <v/>
      </c>
      <c r="Y1151" s="46" t="str">
        <f t="array" ref="Y1151">IFERROR(INDEX(#REF!,MATCH($Q1151,#REF!,0)),"")</f>
        <v/>
      </c>
      <c r="Z1151" s="46" t="str">
        <f t="array" ref="Z1151">IFERROR(INDEX(#REF!,MATCH($Q1151,#REF!,0)),"")</f>
        <v/>
      </c>
      <c r="AA1151" s="46" t="e">
        <f t="shared" si="16"/>
        <v>#VALUE!</v>
      </c>
      <c r="AB1151" s="44"/>
      <c r="AC1151" s="44"/>
    </row>
    <row r="1152" spans="1:29" ht="15.75" customHeight="1">
      <c r="A1152" s="47"/>
      <c r="B1152" s="47" t="s">
        <v>2693</v>
      </c>
      <c r="C1152" s="60"/>
      <c r="D1152" s="49"/>
      <c r="E1152" s="49"/>
      <c r="F1152" s="50">
        <v>15000</v>
      </c>
      <c r="G1152" s="51"/>
      <c r="H1152" s="52"/>
      <c r="I1152" s="53"/>
      <c r="J1152" s="53"/>
      <c r="K1152" s="53"/>
      <c r="L1152" s="53"/>
      <c r="M1152" s="54"/>
      <c r="N1152" s="56" t="s">
        <v>21</v>
      </c>
      <c r="O1152" s="56" t="s">
        <v>2767</v>
      </c>
      <c r="P1152" s="56"/>
      <c r="Q1152" s="56"/>
      <c r="R1152" s="57"/>
      <c r="S1152" s="57" t="s">
        <v>138</v>
      </c>
      <c r="T1152" s="56"/>
      <c r="U1152" s="56"/>
      <c r="V1152" s="57" t="str">
        <f t="array" ref="V1152">IFERROR(INDEX(#REF!,MATCH($Q1152,#REF!,0)),"")</f>
        <v/>
      </c>
      <c r="W1152" s="57" t="str">
        <f t="array" ref="W1152">IFERROR(INDEX(#REF!,MATCH($Q1152,#REF!,0)),"")</f>
        <v/>
      </c>
      <c r="X1152" s="58" t="str">
        <f t="array" ref="X1152">IFERROR(INDEX(#REF!,MATCH($Q1152,#REF!,0)),"")</f>
        <v/>
      </c>
      <c r="Y1152" s="58" t="str">
        <f t="array" ref="Y1152">IFERROR(INDEX(#REF!,MATCH($Q1152,#REF!,0)),"")</f>
        <v/>
      </c>
      <c r="Z1152" s="58" t="str">
        <f t="array" ref="Z1152">IFERROR(INDEX(#REF!,MATCH($Q1152,#REF!,0)),"")</f>
        <v/>
      </c>
      <c r="AA1152" s="58" t="e">
        <f t="shared" si="16"/>
        <v>#VALUE!</v>
      </c>
      <c r="AB1152" s="56"/>
      <c r="AC1152" s="56"/>
    </row>
    <row r="1153" spans="1:29" ht="15.75" hidden="1" customHeight="1">
      <c r="A1153" s="35" t="s">
        <v>447</v>
      </c>
      <c r="B1153" s="35" t="s">
        <v>1049</v>
      </c>
      <c r="C1153" s="36" t="s">
        <v>2148</v>
      </c>
      <c r="D1153" s="37" t="s">
        <v>53</v>
      </c>
      <c r="E1153" s="37">
        <v>10</v>
      </c>
      <c r="F1153" s="38">
        <v>400</v>
      </c>
      <c r="G1153" s="39" t="s">
        <v>54</v>
      </c>
      <c r="H1153" s="40">
        <v>46174</v>
      </c>
      <c r="I1153" s="41" t="s">
        <v>55</v>
      </c>
      <c r="J1153" s="41" t="s">
        <v>56</v>
      </c>
      <c r="K1153" s="41" t="s">
        <v>164</v>
      </c>
      <c r="L1153" s="41" t="s">
        <v>58</v>
      </c>
      <c r="M1153" s="42" t="s">
        <v>109</v>
      </c>
      <c r="N1153" s="44" t="s">
        <v>951</v>
      </c>
      <c r="O1153" s="44" t="s">
        <v>60</v>
      </c>
      <c r="P1153" s="44"/>
      <c r="Q1153" s="44"/>
      <c r="R1153" s="45" t="s">
        <v>729</v>
      </c>
      <c r="S1153" s="45" t="s">
        <v>730</v>
      </c>
      <c r="T1153" s="44"/>
      <c r="U1153" s="44"/>
      <c r="V1153" s="45" t="str">
        <f t="array" ref="V1153">IFERROR(INDEX(#REF!,MATCH($Q1153,#REF!,0)),"")</f>
        <v/>
      </c>
      <c r="W1153" s="45" t="str">
        <f t="array" ref="W1153">IFERROR(INDEX(#REF!,MATCH($Q1153,#REF!,0)),"")</f>
        <v/>
      </c>
      <c r="X1153" s="46" t="str">
        <f t="array" ref="X1153">IFERROR(INDEX(#REF!,MATCH($Q1153,#REF!,0)),"")</f>
        <v/>
      </c>
      <c r="Y1153" s="46" t="str">
        <f t="array" ref="Y1153">IFERROR(INDEX(#REF!,MATCH($Q1153,#REF!,0)),"")</f>
        <v/>
      </c>
      <c r="Z1153" s="46" t="str">
        <f t="array" ref="Z1153">IFERROR(INDEX(#REF!,MATCH($Q1153,#REF!,0)),"")</f>
        <v/>
      </c>
      <c r="AA1153" s="46" t="e">
        <f t="shared" si="16"/>
        <v>#VALUE!</v>
      </c>
      <c r="AB1153" s="44"/>
      <c r="AC1153" s="44"/>
    </row>
    <row r="1154" spans="1:29" ht="15.75" customHeight="1">
      <c r="A1154" s="47"/>
      <c r="B1154" s="47" t="s">
        <v>2693</v>
      </c>
      <c r="C1154" s="60"/>
      <c r="D1154" s="49"/>
      <c r="E1154" s="49"/>
      <c r="F1154" s="50">
        <v>10000</v>
      </c>
      <c r="G1154" s="51"/>
      <c r="H1154" s="52"/>
      <c r="I1154" s="53"/>
      <c r="J1154" s="53"/>
      <c r="K1154" s="53"/>
      <c r="L1154" s="53"/>
      <c r="M1154" s="54"/>
      <c r="N1154" s="56" t="s">
        <v>21</v>
      </c>
      <c r="O1154" s="56" t="s">
        <v>2767</v>
      </c>
      <c r="P1154" s="56"/>
      <c r="Q1154" s="56"/>
      <c r="R1154" s="57" t="s">
        <v>158</v>
      </c>
      <c r="S1154" s="57" t="s">
        <v>1815</v>
      </c>
      <c r="T1154" s="56"/>
      <c r="U1154" s="56"/>
      <c r="V1154" s="57" t="str">
        <f t="array" ref="V1154">IFERROR(INDEX(#REF!,MATCH($Q1154,#REF!,0)),"")</f>
        <v/>
      </c>
      <c r="W1154" s="57" t="str">
        <f t="array" ref="W1154">IFERROR(INDEX(#REF!,MATCH($Q1154,#REF!,0)),"")</f>
        <v/>
      </c>
      <c r="X1154" s="58" t="str">
        <f t="array" ref="X1154">IFERROR(INDEX(#REF!,MATCH($Q1154,#REF!,0)),"")</f>
        <v/>
      </c>
      <c r="Y1154" s="58" t="str">
        <f t="array" ref="Y1154">IFERROR(INDEX(#REF!,MATCH($Q1154,#REF!,0)),"")</f>
        <v/>
      </c>
      <c r="Z1154" s="58" t="str">
        <f t="array" ref="Z1154">IFERROR(INDEX(#REF!,MATCH($Q1154,#REF!,0)),"")</f>
        <v/>
      </c>
      <c r="AA1154" s="58" t="e">
        <f t="shared" si="16"/>
        <v>#VALUE!</v>
      </c>
      <c r="AB1154" s="56"/>
      <c r="AC1154" s="56"/>
    </row>
    <row r="1155" spans="1:29" ht="15.75" hidden="1" customHeight="1">
      <c r="A1155" s="35" t="s">
        <v>570</v>
      </c>
      <c r="B1155" s="35" t="s">
        <v>1049</v>
      </c>
      <c r="C1155" s="36" t="s">
        <v>2154</v>
      </c>
      <c r="D1155" s="37" t="s">
        <v>53</v>
      </c>
      <c r="E1155" s="37">
        <v>10</v>
      </c>
      <c r="F1155" s="38">
        <v>400</v>
      </c>
      <c r="G1155" s="39" t="s">
        <v>54</v>
      </c>
      <c r="H1155" s="40">
        <v>46174</v>
      </c>
      <c r="I1155" s="41" t="s">
        <v>55</v>
      </c>
      <c r="J1155" s="41" t="s">
        <v>56</v>
      </c>
      <c r="K1155" s="41" t="s">
        <v>164</v>
      </c>
      <c r="L1155" s="41" t="s">
        <v>58</v>
      </c>
      <c r="M1155" s="42" t="s">
        <v>2739</v>
      </c>
      <c r="N1155" s="44" t="s">
        <v>951</v>
      </c>
      <c r="O1155" s="44" t="s">
        <v>60</v>
      </c>
      <c r="P1155" s="44"/>
      <c r="Q1155" s="44"/>
      <c r="R1155" s="45" t="s">
        <v>1400</v>
      </c>
      <c r="S1155" s="45" t="s">
        <v>1401</v>
      </c>
      <c r="T1155" s="44"/>
      <c r="U1155" s="44"/>
      <c r="V1155" s="45" t="str">
        <f t="array" ref="V1155">IFERROR(INDEX(#REF!,MATCH($Q1155,#REF!,0)),"")</f>
        <v/>
      </c>
      <c r="W1155" s="45" t="str">
        <f t="array" ref="W1155">IFERROR(INDEX(#REF!,MATCH($Q1155,#REF!,0)),"")</f>
        <v/>
      </c>
      <c r="X1155" s="46" t="str">
        <f t="array" ref="X1155">IFERROR(INDEX(#REF!,MATCH($Q1155,#REF!,0)),"")</f>
        <v/>
      </c>
      <c r="Y1155" s="46" t="str">
        <f t="array" ref="Y1155">IFERROR(INDEX(#REF!,MATCH($Q1155,#REF!,0)),"")</f>
        <v/>
      </c>
      <c r="Z1155" s="46" t="str">
        <f t="array" ref="Z1155">IFERROR(INDEX(#REF!,MATCH($Q1155,#REF!,0)),"")</f>
        <v/>
      </c>
      <c r="AA1155" s="46" t="e">
        <f t="shared" si="16"/>
        <v>#VALUE!</v>
      </c>
      <c r="AB1155" s="44"/>
      <c r="AC1155" s="44"/>
    </row>
    <row r="1156" spans="1:29" ht="15.75" hidden="1" customHeight="1">
      <c r="A1156" s="47" t="s">
        <v>1621</v>
      </c>
      <c r="B1156" s="47" t="s">
        <v>156</v>
      </c>
      <c r="C1156" s="60" t="s">
        <v>2273</v>
      </c>
      <c r="D1156" s="49" t="s">
        <v>53</v>
      </c>
      <c r="E1156" s="49">
        <v>800</v>
      </c>
      <c r="F1156" s="50">
        <v>400</v>
      </c>
      <c r="G1156" s="51" t="s">
        <v>54</v>
      </c>
      <c r="H1156" s="52">
        <v>46174</v>
      </c>
      <c r="I1156" s="53" t="s">
        <v>55</v>
      </c>
      <c r="J1156" s="53" t="s">
        <v>56</v>
      </c>
      <c r="K1156" s="53" t="s">
        <v>164</v>
      </c>
      <c r="L1156" s="53" t="s">
        <v>58</v>
      </c>
      <c r="M1156" s="54" t="s">
        <v>109</v>
      </c>
      <c r="N1156" s="56" t="s">
        <v>951</v>
      </c>
      <c r="O1156" s="56" t="s">
        <v>60</v>
      </c>
      <c r="P1156" s="56"/>
      <c r="Q1156" s="56"/>
      <c r="R1156" s="57"/>
      <c r="S1156" s="57" t="s">
        <v>275</v>
      </c>
      <c r="T1156" s="56"/>
      <c r="U1156" s="56"/>
      <c r="V1156" s="57" t="str">
        <f t="array" ref="V1156">IFERROR(INDEX(#REF!,MATCH($Q1156,#REF!,0)),"")</f>
        <v/>
      </c>
      <c r="W1156" s="57" t="str">
        <f t="array" ref="W1156">IFERROR(INDEX(#REF!,MATCH($Q1156,#REF!,0)),"")</f>
        <v/>
      </c>
      <c r="X1156" s="58" t="str">
        <f t="array" ref="X1156">IFERROR(INDEX(#REF!,MATCH($Q1156,#REF!,0)),"")</f>
        <v/>
      </c>
      <c r="Y1156" s="58" t="str">
        <f t="array" ref="Y1156">IFERROR(INDEX(#REF!,MATCH($Q1156,#REF!,0)),"")</f>
        <v/>
      </c>
      <c r="Z1156" s="58" t="str">
        <f t="array" ref="Z1156">IFERROR(INDEX(#REF!,MATCH($Q1156,#REF!,0)),"")</f>
        <v/>
      </c>
      <c r="AA1156" s="58" t="e">
        <f t="shared" si="16"/>
        <v>#VALUE!</v>
      </c>
      <c r="AB1156" s="56"/>
      <c r="AC1156" s="56"/>
    </row>
    <row r="1157" spans="1:29" ht="15.75" hidden="1" customHeight="1">
      <c r="A1157" s="167"/>
      <c r="B1157" s="167" t="s">
        <v>247</v>
      </c>
      <c r="C1157" s="168" t="s">
        <v>2275</v>
      </c>
      <c r="D1157" s="176" t="s">
        <v>53</v>
      </c>
      <c r="E1157" s="176">
        <v>8</v>
      </c>
      <c r="F1157" s="177">
        <v>400</v>
      </c>
      <c r="G1157" s="178" t="s">
        <v>54</v>
      </c>
      <c r="H1157" s="179">
        <v>46174</v>
      </c>
      <c r="I1157" s="180" t="s">
        <v>55</v>
      </c>
      <c r="J1157" s="180" t="s">
        <v>56</v>
      </c>
      <c r="K1157" s="180" t="s">
        <v>164</v>
      </c>
      <c r="L1157" s="180" t="s">
        <v>91</v>
      </c>
      <c r="M1157" s="181" t="s">
        <v>2451</v>
      </c>
      <c r="N1157" s="175" t="s">
        <v>951</v>
      </c>
      <c r="O1157" s="44" t="s">
        <v>60</v>
      </c>
      <c r="P1157" s="44"/>
      <c r="Q1157" s="44"/>
      <c r="R1157" s="45" t="str">
        <f t="array" ref="R1157">IFERROR(INDEX('BANCO DE DADOS'!$C$3:$C1631,MATCH(C1157,'BANCO DE DADOS'!$B$3:$B1631,0),0),"")</f>
        <v>CEIB - RECARGA DE EXTINTOR</v>
      </c>
      <c r="S1157" s="45" t="str">
        <f t="array" ref="S1157">IFERROR(INDEX('BANCO DE DADOS'!$D$3:$D1631,MATCH(C1157,'BANCO DE DADOS'!$B$3:$B1631,0),0),"")</f>
        <v>SERVIÇOS DE MANUTENÇÃO - SISTEMAS DE PROTEÇÃO CONTRA INCÊNDIO</v>
      </c>
      <c r="T1157" s="44"/>
      <c r="U1157" s="44"/>
      <c r="V1157" s="45" t="str">
        <f t="array" ref="V1157">IFERROR(INDEX(#REF!,MATCH($Q1157,#REF!,0)),"")</f>
        <v/>
      </c>
      <c r="W1157" s="45" t="str">
        <f t="array" ref="W1157">IFERROR(INDEX(#REF!,MATCH($Q1157,#REF!,0)),"")</f>
        <v/>
      </c>
      <c r="X1157" s="46" t="str">
        <f t="array" ref="X1157">IFERROR(INDEX(#REF!,MATCH($Q1157,#REF!,0)),"")</f>
        <v/>
      </c>
      <c r="Y1157" s="46" t="str">
        <f t="array" ref="Y1157">IFERROR(INDEX(#REF!,MATCH($Q1157,#REF!,0)),"")</f>
        <v/>
      </c>
      <c r="Z1157" s="46" t="str">
        <f t="array" ref="Z1157">IFERROR(INDEX(#REF!,MATCH($Q1157,#REF!,0)),"")</f>
        <v/>
      </c>
      <c r="AA1157" s="46" t="e">
        <f t="shared" si="16"/>
        <v>#VALUE!</v>
      </c>
      <c r="AB1157" s="44"/>
      <c r="AC1157" s="44"/>
    </row>
    <row r="1158" spans="1:29" ht="15.75" hidden="1" customHeight="1">
      <c r="A1158" s="47" t="s">
        <v>2867</v>
      </c>
      <c r="B1158" s="47" t="s">
        <v>1049</v>
      </c>
      <c r="C1158" s="60" t="s">
        <v>2156</v>
      </c>
      <c r="D1158" s="49" t="s">
        <v>53</v>
      </c>
      <c r="E1158" s="49">
        <v>20</v>
      </c>
      <c r="F1158" s="50">
        <v>390</v>
      </c>
      <c r="G1158" s="51" t="s">
        <v>54</v>
      </c>
      <c r="H1158" s="52">
        <v>46174</v>
      </c>
      <c r="I1158" s="53" t="s">
        <v>55</v>
      </c>
      <c r="J1158" s="53" t="s">
        <v>56</v>
      </c>
      <c r="K1158" s="53" t="s">
        <v>164</v>
      </c>
      <c r="L1158" s="53" t="s">
        <v>58</v>
      </c>
      <c r="M1158" s="54" t="s">
        <v>73</v>
      </c>
      <c r="N1158" s="56" t="s">
        <v>951</v>
      </c>
      <c r="O1158" s="56" t="s">
        <v>60</v>
      </c>
      <c r="P1158" s="56"/>
      <c r="Q1158" s="56"/>
      <c r="R1158" s="57" t="s">
        <v>304</v>
      </c>
      <c r="S1158" s="57" t="s">
        <v>305</v>
      </c>
      <c r="T1158" s="56"/>
      <c r="U1158" s="56"/>
      <c r="V1158" s="57" t="str">
        <f t="array" ref="V1158">IFERROR(INDEX(#REF!,MATCH($Q1158,#REF!,0)),"")</f>
        <v/>
      </c>
      <c r="W1158" s="57" t="str">
        <f t="array" ref="W1158">IFERROR(INDEX(#REF!,MATCH($Q1158,#REF!,0)),"")</f>
        <v/>
      </c>
      <c r="X1158" s="58" t="str">
        <f t="array" ref="X1158">IFERROR(INDEX(#REF!,MATCH($Q1158,#REF!,0)),"")</f>
        <v/>
      </c>
      <c r="Y1158" s="58" t="str">
        <f t="array" ref="Y1158">IFERROR(INDEX(#REF!,MATCH($Q1158,#REF!,0)),"")</f>
        <v/>
      </c>
      <c r="Z1158" s="58" t="str">
        <f t="array" ref="Z1158">IFERROR(INDEX(#REF!,MATCH($Q1158,#REF!,0)),"")</f>
        <v/>
      </c>
      <c r="AA1158" s="58" t="e">
        <f t="shared" si="16"/>
        <v>#VALUE!</v>
      </c>
      <c r="AB1158" s="56"/>
      <c r="AC1158" s="56"/>
    </row>
    <row r="1159" spans="1:29" ht="15.75" hidden="1" customHeight="1">
      <c r="A1159" s="35"/>
      <c r="B1159" s="35" t="s">
        <v>2693</v>
      </c>
      <c r="C1159" s="36"/>
      <c r="D1159" s="37"/>
      <c r="E1159" s="37"/>
      <c r="F1159" s="38">
        <v>50000</v>
      </c>
      <c r="G1159" s="74"/>
      <c r="H1159" s="86"/>
      <c r="I1159" s="75"/>
      <c r="J1159" s="75"/>
      <c r="K1159" s="75"/>
      <c r="L1159" s="75"/>
      <c r="M1159" s="42"/>
      <c r="N1159" s="44" t="s">
        <v>884</v>
      </c>
      <c r="O1159" s="44" t="s">
        <v>60</v>
      </c>
      <c r="P1159" s="44"/>
      <c r="Q1159" s="44"/>
      <c r="R1159" s="45"/>
      <c r="S1159" s="45" t="s">
        <v>902</v>
      </c>
      <c r="T1159" s="44"/>
      <c r="U1159" s="44"/>
      <c r="V1159" s="45" t="str">
        <f t="array" ref="V1159">IFERROR(INDEX(#REF!,MATCH($Q1159,#REF!,0)),"")</f>
        <v/>
      </c>
      <c r="W1159" s="45" t="str">
        <f t="array" ref="W1159">IFERROR(INDEX(#REF!,MATCH($Q1159,#REF!,0)),"")</f>
        <v/>
      </c>
      <c r="X1159" s="46" t="str">
        <f t="array" ref="X1159">IFERROR(INDEX(#REF!,MATCH($Q1159,#REF!,0)),"")</f>
        <v/>
      </c>
      <c r="Y1159" s="46" t="str">
        <f t="array" ref="Y1159">IFERROR(INDEX(#REF!,MATCH($Q1159,#REF!,0)),"")</f>
        <v/>
      </c>
      <c r="Z1159" s="46" t="str">
        <f t="array" ref="Z1159">IFERROR(INDEX(#REF!,MATCH($Q1159,#REF!,0)),"")</f>
        <v/>
      </c>
      <c r="AA1159" s="46" t="e">
        <f t="shared" si="16"/>
        <v>#VALUE!</v>
      </c>
      <c r="AB1159" s="44"/>
      <c r="AC1159" s="44"/>
    </row>
    <row r="1160" spans="1:29" ht="15.75" hidden="1" customHeight="1">
      <c r="A1160" s="47"/>
      <c r="B1160" s="47" t="s">
        <v>2693</v>
      </c>
      <c r="C1160" s="85"/>
      <c r="D1160" s="49"/>
      <c r="E1160" s="85"/>
      <c r="F1160" s="50">
        <v>5100</v>
      </c>
      <c r="G1160" s="51"/>
      <c r="H1160" s="52"/>
      <c r="I1160" s="53"/>
      <c r="J1160" s="53"/>
      <c r="K1160" s="53"/>
      <c r="L1160" s="53"/>
      <c r="M1160" s="54"/>
      <c r="N1160" s="56" t="s">
        <v>861</v>
      </c>
      <c r="O1160" s="56" t="s">
        <v>60</v>
      </c>
      <c r="P1160" s="56"/>
      <c r="Q1160" s="56"/>
      <c r="R1160" s="57"/>
      <c r="S1160" s="57" t="s">
        <v>2868</v>
      </c>
      <c r="T1160" s="56"/>
      <c r="U1160" s="56"/>
      <c r="V1160" s="57" t="str">
        <f t="array" ref="V1160">IFERROR(INDEX(#REF!,MATCH($Q1160,#REF!,0)),"")</f>
        <v/>
      </c>
      <c r="W1160" s="57" t="str">
        <f t="array" ref="W1160">IFERROR(INDEX(#REF!,MATCH($Q1160,#REF!,0)),"")</f>
        <v/>
      </c>
      <c r="X1160" s="58" t="str">
        <f t="array" ref="X1160">IFERROR(INDEX(#REF!,MATCH($Q1160,#REF!,0)),"")</f>
        <v/>
      </c>
      <c r="Y1160" s="58" t="str">
        <f t="array" ref="Y1160">IFERROR(INDEX(#REF!,MATCH($Q1160,#REF!,0)),"")</f>
        <v/>
      </c>
      <c r="Z1160" s="58" t="str">
        <f t="array" ref="Z1160">IFERROR(INDEX(#REF!,MATCH($Q1160,#REF!,0)),"")</f>
        <v/>
      </c>
      <c r="AA1160" s="58" t="e">
        <f t="shared" si="16"/>
        <v>#VALUE!</v>
      </c>
      <c r="AB1160" s="56"/>
      <c r="AC1160" s="56"/>
    </row>
    <row r="1161" spans="1:29" ht="15.75" hidden="1" customHeight="1">
      <c r="A1161" s="35"/>
      <c r="B1161" s="35" t="s">
        <v>2693</v>
      </c>
      <c r="C1161" s="82"/>
      <c r="D1161" s="37"/>
      <c r="E1161" s="82"/>
      <c r="F1161" s="38">
        <v>75000</v>
      </c>
      <c r="G1161" s="39"/>
      <c r="H1161" s="40"/>
      <c r="I1161" s="41"/>
      <c r="J1161" s="41"/>
      <c r="K1161" s="41"/>
      <c r="L1161" s="41"/>
      <c r="M1161" s="42"/>
      <c r="N1161" s="44" t="s">
        <v>884</v>
      </c>
      <c r="O1161" s="44" t="s">
        <v>60</v>
      </c>
      <c r="P1161" s="44"/>
      <c r="Q1161" s="44"/>
      <c r="R1161" s="45"/>
      <c r="S1161" s="45" t="s">
        <v>2869</v>
      </c>
      <c r="T1161" s="44"/>
      <c r="U1161" s="44"/>
      <c r="V1161" s="45" t="str">
        <f t="array" ref="V1161">IFERROR(INDEX(#REF!,MATCH($Q1161,#REF!,0)),"")</f>
        <v/>
      </c>
      <c r="W1161" s="45" t="str">
        <f t="array" ref="W1161">IFERROR(INDEX(#REF!,MATCH($Q1161,#REF!,0)),"")</f>
        <v/>
      </c>
      <c r="X1161" s="46" t="str">
        <f t="array" ref="X1161">IFERROR(INDEX(#REF!,MATCH($Q1161,#REF!,0)),"")</f>
        <v/>
      </c>
      <c r="Y1161" s="46" t="str">
        <f t="array" ref="Y1161">IFERROR(INDEX(#REF!,MATCH($Q1161,#REF!,0)),"")</f>
        <v/>
      </c>
      <c r="Z1161" s="46" t="str">
        <f t="array" ref="Z1161">IFERROR(INDEX(#REF!,MATCH($Q1161,#REF!,0)),"")</f>
        <v/>
      </c>
      <c r="AA1161" s="46" t="e">
        <f t="shared" si="16"/>
        <v>#VALUE!</v>
      </c>
      <c r="AB1161" s="44"/>
      <c r="AC1161" s="44"/>
    </row>
    <row r="1162" spans="1:29" ht="15.75" hidden="1" customHeight="1">
      <c r="A1162" s="47"/>
      <c r="B1162" s="47" t="s">
        <v>2693</v>
      </c>
      <c r="C1162" s="85"/>
      <c r="D1162" s="49"/>
      <c r="E1162" s="85"/>
      <c r="F1162" s="50">
        <v>3000</v>
      </c>
      <c r="G1162" s="51"/>
      <c r="H1162" s="52"/>
      <c r="I1162" s="53"/>
      <c r="J1162" s="53"/>
      <c r="K1162" s="53"/>
      <c r="L1162" s="53"/>
      <c r="M1162" s="54"/>
      <c r="N1162" s="56" t="s">
        <v>884</v>
      </c>
      <c r="O1162" s="56" t="s">
        <v>60</v>
      </c>
      <c r="P1162" s="56"/>
      <c r="Q1162" s="56"/>
      <c r="R1162" s="57"/>
      <c r="S1162" s="57" t="s">
        <v>1021</v>
      </c>
      <c r="T1162" s="56"/>
      <c r="U1162" s="56"/>
      <c r="V1162" s="57" t="str">
        <f t="array" ref="V1162">IFERROR(INDEX(#REF!,MATCH($Q1162,#REF!,0)),"")</f>
        <v/>
      </c>
      <c r="W1162" s="57" t="str">
        <f t="array" ref="W1162">IFERROR(INDEX(#REF!,MATCH($Q1162,#REF!,0)),"")</f>
        <v/>
      </c>
      <c r="X1162" s="58" t="str">
        <f t="array" ref="X1162">IFERROR(INDEX(#REF!,MATCH($Q1162,#REF!,0)),"")</f>
        <v/>
      </c>
      <c r="Y1162" s="58" t="str">
        <f t="array" ref="Y1162">IFERROR(INDEX(#REF!,MATCH($Q1162,#REF!,0)),"")</f>
        <v/>
      </c>
      <c r="Z1162" s="58" t="str">
        <f t="array" ref="Z1162">IFERROR(INDEX(#REF!,MATCH($Q1162,#REF!,0)),"")</f>
        <v/>
      </c>
      <c r="AA1162" s="58" t="e">
        <f t="shared" si="16"/>
        <v>#VALUE!</v>
      </c>
      <c r="AB1162" s="56"/>
      <c r="AC1162" s="56"/>
    </row>
    <row r="1163" spans="1:29" ht="15.75" hidden="1" customHeight="1">
      <c r="A1163" s="35"/>
      <c r="B1163" s="35" t="s">
        <v>2693</v>
      </c>
      <c r="C1163" s="82"/>
      <c r="D1163" s="37"/>
      <c r="E1163" s="82"/>
      <c r="F1163" s="38">
        <v>400</v>
      </c>
      <c r="G1163" s="39"/>
      <c r="H1163" s="40"/>
      <c r="I1163" s="41"/>
      <c r="J1163" s="41"/>
      <c r="K1163" s="41"/>
      <c r="L1163" s="41"/>
      <c r="M1163" s="42"/>
      <c r="N1163" s="44" t="s">
        <v>884</v>
      </c>
      <c r="O1163" s="44" t="s">
        <v>60</v>
      </c>
      <c r="P1163" s="44"/>
      <c r="Q1163" s="44"/>
      <c r="R1163" s="45"/>
      <c r="S1163" s="45" t="s">
        <v>1352</v>
      </c>
      <c r="T1163" s="44"/>
      <c r="U1163" s="44"/>
      <c r="V1163" s="45" t="str">
        <f t="array" ref="V1163">IFERROR(INDEX(#REF!,MATCH($Q1163,#REF!,0)),"")</f>
        <v/>
      </c>
      <c r="W1163" s="45" t="str">
        <f t="array" ref="W1163">IFERROR(INDEX(#REF!,MATCH($Q1163,#REF!,0)),"")</f>
        <v/>
      </c>
      <c r="X1163" s="46" t="str">
        <f t="array" ref="X1163">IFERROR(INDEX(#REF!,MATCH($Q1163,#REF!,0)),"")</f>
        <v/>
      </c>
      <c r="Y1163" s="46" t="str">
        <f t="array" ref="Y1163">IFERROR(INDEX(#REF!,MATCH($Q1163,#REF!,0)),"")</f>
        <v/>
      </c>
      <c r="Z1163" s="46" t="str">
        <f t="array" ref="Z1163">IFERROR(INDEX(#REF!,MATCH($Q1163,#REF!,0)),"")</f>
        <v/>
      </c>
      <c r="AA1163" s="46" t="e">
        <f t="shared" si="16"/>
        <v>#VALUE!</v>
      </c>
      <c r="AB1163" s="44"/>
      <c r="AC1163" s="44"/>
    </row>
    <row r="1164" spans="1:29" ht="15.75" customHeight="1">
      <c r="A1164" s="47"/>
      <c r="B1164" s="47" t="s">
        <v>2693</v>
      </c>
      <c r="C1164" s="85"/>
      <c r="D1164" s="49"/>
      <c r="E1164" s="85"/>
      <c r="F1164" s="50">
        <v>200000</v>
      </c>
      <c r="G1164" s="51"/>
      <c r="H1164" s="52"/>
      <c r="I1164" s="53"/>
      <c r="J1164" s="53"/>
      <c r="K1164" s="53"/>
      <c r="L1164" s="53"/>
      <c r="M1164" s="54"/>
      <c r="N1164" s="56" t="s">
        <v>861</v>
      </c>
      <c r="O1164" s="56" t="s">
        <v>2767</v>
      </c>
      <c r="P1164" s="56"/>
      <c r="Q1164" s="56"/>
      <c r="R1164" s="57"/>
      <c r="S1164" s="57" t="s">
        <v>1034</v>
      </c>
      <c r="T1164" s="56"/>
      <c r="U1164" s="56"/>
      <c r="V1164" s="57" t="str">
        <f t="array" ref="V1164">IFERROR(INDEX(#REF!,MATCH($Q1164,#REF!,0)),"")</f>
        <v/>
      </c>
      <c r="W1164" s="57" t="str">
        <f t="array" ref="W1164">IFERROR(INDEX(#REF!,MATCH($Q1164,#REF!,0)),"")</f>
        <v/>
      </c>
      <c r="X1164" s="58" t="str">
        <f t="array" ref="X1164">IFERROR(INDEX(#REF!,MATCH($Q1164,#REF!,0)),"")</f>
        <v/>
      </c>
      <c r="Y1164" s="58" t="str">
        <f t="array" ref="Y1164">IFERROR(INDEX(#REF!,MATCH($Q1164,#REF!,0)),"")</f>
        <v/>
      </c>
      <c r="Z1164" s="58" t="str">
        <f t="array" ref="Z1164">IFERROR(INDEX(#REF!,MATCH($Q1164,#REF!,0)),"")</f>
        <v/>
      </c>
      <c r="AA1164" s="58" t="e">
        <f t="shared" si="16"/>
        <v>#VALUE!</v>
      </c>
      <c r="AB1164" s="56"/>
      <c r="AC1164" s="56"/>
    </row>
    <row r="1165" spans="1:29" ht="15.75" customHeight="1">
      <c r="A1165" s="35"/>
      <c r="B1165" s="35" t="s">
        <v>2693</v>
      </c>
      <c r="C1165" s="82"/>
      <c r="D1165" s="37"/>
      <c r="E1165" s="82"/>
      <c r="F1165" s="38">
        <v>225000</v>
      </c>
      <c r="G1165" s="39"/>
      <c r="H1165" s="40"/>
      <c r="I1165" s="41"/>
      <c r="J1165" s="41"/>
      <c r="K1165" s="41"/>
      <c r="L1165" s="41"/>
      <c r="M1165" s="42"/>
      <c r="N1165" s="44" t="s">
        <v>884</v>
      </c>
      <c r="O1165" s="44"/>
      <c r="P1165" s="44"/>
      <c r="Q1165" s="44"/>
      <c r="R1165" s="45"/>
      <c r="S1165" s="45" t="s">
        <v>1040</v>
      </c>
      <c r="T1165" s="44"/>
      <c r="U1165" s="44"/>
      <c r="V1165" s="45" t="str">
        <f t="array" ref="V1165">IFERROR(INDEX(#REF!,MATCH($Q1165,#REF!,0)),"")</f>
        <v/>
      </c>
      <c r="W1165" s="45" t="str">
        <f t="array" ref="W1165">IFERROR(INDEX(#REF!,MATCH($Q1165,#REF!,0)),"")</f>
        <v/>
      </c>
      <c r="X1165" s="46" t="str">
        <f t="array" ref="X1165">IFERROR(INDEX(#REF!,MATCH($Q1165,#REF!,0)),"")</f>
        <v/>
      </c>
      <c r="Y1165" s="46" t="str">
        <f t="array" ref="Y1165">IFERROR(INDEX(#REF!,MATCH($Q1165,#REF!,0)),"")</f>
        <v/>
      </c>
      <c r="Z1165" s="46" t="str">
        <f t="array" ref="Z1165">IFERROR(INDEX(#REF!,MATCH($Q1165,#REF!,0)),"")</f>
        <v/>
      </c>
      <c r="AA1165" s="46" t="e">
        <f t="shared" si="16"/>
        <v>#VALUE!</v>
      </c>
      <c r="AB1165" s="44"/>
      <c r="AC1165" s="44"/>
    </row>
    <row r="1166" spans="1:29" ht="15.75" customHeight="1">
      <c r="A1166" s="47"/>
      <c r="B1166" s="47" t="s">
        <v>2693</v>
      </c>
      <c r="C1166" s="85"/>
      <c r="D1166" s="49"/>
      <c r="E1166" s="85"/>
      <c r="F1166" s="50">
        <v>500000</v>
      </c>
      <c r="G1166" s="51"/>
      <c r="H1166" s="52"/>
      <c r="I1166" s="53"/>
      <c r="J1166" s="53"/>
      <c r="K1166" s="53"/>
      <c r="L1166" s="53"/>
      <c r="M1166" s="54"/>
      <c r="N1166" s="56" t="s">
        <v>884</v>
      </c>
      <c r="O1166" s="56" t="s">
        <v>2767</v>
      </c>
      <c r="P1166" s="56"/>
      <c r="Q1166" s="56"/>
      <c r="R1166" s="57"/>
      <c r="S1166" s="57" t="s">
        <v>1028</v>
      </c>
      <c r="T1166" s="56"/>
      <c r="U1166" s="56"/>
      <c r="V1166" s="57" t="str">
        <f t="array" ref="V1166">IFERROR(INDEX(#REF!,MATCH($Q1166,#REF!,0)),"")</f>
        <v/>
      </c>
      <c r="W1166" s="57" t="str">
        <f t="array" ref="W1166">IFERROR(INDEX(#REF!,MATCH($Q1166,#REF!,0)),"")</f>
        <v/>
      </c>
      <c r="X1166" s="58" t="str">
        <f t="array" ref="X1166">IFERROR(INDEX(#REF!,MATCH($Q1166,#REF!,0)),"")</f>
        <v/>
      </c>
      <c r="Y1166" s="58" t="str">
        <f t="array" ref="Y1166">IFERROR(INDEX(#REF!,MATCH($Q1166,#REF!,0)),"")</f>
        <v/>
      </c>
      <c r="Z1166" s="58" t="str">
        <f t="array" ref="Z1166">IFERROR(INDEX(#REF!,MATCH($Q1166,#REF!,0)),"")</f>
        <v/>
      </c>
      <c r="AA1166" s="58" t="e">
        <f t="shared" si="16"/>
        <v>#VALUE!</v>
      </c>
      <c r="AB1166" s="56"/>
      <c r="AC1166" s="56"/>
    </row>
    <row r="1167" spans="1:29" ht="15.75" customHeight="1">
      <c r="A1167" s="35"/>
      <c r="B1167" s="35" t="s">
        <v>2693</v>
      </c>
      <c r="C1167" s="82"/>
      <c r="D1167" s="37"/>
      <c r="E1167" s="82"/>
      <c r="F1167" s="38">
        <v>500000</v>
      </c>
      <c r="G1167" s="39"/>
      <c r="H1167" s="40"/>
      <c r="I1167" s="41"/>
      <c r="J1167" s="41"/>
      <c r="K1167" s="41"/>
      <c r="L1167" s="41"/>
      <c r="M1167" s="42"/>
      <c r="N1167" s="44" t="s">
        <v>884</v>
      </c>
      <c r="O1167" s="44"/>
      <c r="P1167" s="44"/>
      <c r="Q1167" s="44"/>
      <c r="R1167" s="45"/>
      <c r="S1167" s="45" t="s">
        <v>1030</v>
      </c>
      <c r="T1167" s="44"/>
      <c r="U1167" s="44"/>
      <c r="V1167" s="45" t="str">
        <f t="array" ref="V1167">IFERROR(INDEX(#REF!,MATCH($Q1167,#REF!,0)),"")</f>
        <v/>
      </c>
      <c r="W1167" s="45" t="str">
        <f t="array" ref="W1167">IFERROR(INDEX(#REF!,MATCH($Q1167,#REF!,0)),"")</f>
        <v/>
      </c>
      <c r="X1167" s="46" t="str">
        <f t="array" ref="X1167">IFERROR(INDEX(#REF!,MATCH($Q1167,#REF!,0)),"")</f>
        <v/>
      </c>
      <c r="Y1167" s="46" t="str">
        <f t="array" ref="Y1167">IFERROR(INDEX(#REF!,MATCH($Q1167,#REF!,0)),"")</f>
        <v/>
      </c>
      <c r="Z1167" s="46" t="str">
        <f t="array" ref="Z1167">IFERROR(INDEX(#REF!,MATCH($Q1167,#REF!,0)),"")</f>
        <v/>
      </c>
      <c r="AA1167" s="46" t="e">
        <f t="shared" si="16"/>
        <v>#VALUE!</v>
      </c>
      <c r="AB1167" s="44"/>
      <c r="AC1167" s="44"/>
    </row>
    <row r="1168" spans="1:29" ht="15.75" customHeight="1">
      <c r="A1168" s="47"/>
      <c r="B1168" s="47" t="s">
        <v>2693</v>
      </c>
      <c r="C1168" s="85"/>
      <c r="D1168" s="49"/>
      <c r="E1168" s="85"/>
      <c r="F1168" s="50">
        <v>305000</v>
      </c>
      <c r="G1168" s="51"/>
      <c r="H1168" s="52"/>
      <c r="I1168" s="53"/>
      <c r="J1168" s="53"/>
      <c r="K1168" s="53"/>
      <c r="L1168" s="53"/>
      <c r="M1168" s="54"/>
      <c r="N1168" s="56" t="s">
        <v>884</v>
      </c>
      <c r="O1168" s="56" t="s">
        <v>2767</v>
      </c>
      <c r="P1168" s="56"/>
      <c r="Q1168" s="56"/>
      <c r="R1168" s="57"/>
      <c r="S1168" s="57" t="s">
        <v>1038</v>
      </c>
      <c r="T1168" s="56"/>
      <c r="U1168" s="56"/>
      <c r="V1168" s="57" t="str">
        <f t="array" ref="V1168">IFERROR(INDEX(#REF!,MATCH($Q1168,#REF!,0)),"")</f>
        <v/>
      </c>
      <c r="W1168" s="57" t="str">
        <f t="array" ref="W1168">IFERROR(INDEX(#REF!,MATCH($Q1168,#REF!,0)),"")</f>
        <v/>
      </c>
      <c r="X1168" s="58" t="str">
        <f t="array" ref="X1168">IFERROR(INDEX(#REF!,MATCH($Q1168,#REF!,0)),"")</f>
        <v/>
      </c>
      <c r="Y1168" s="58" t="str">
        <f t="array" ref="Y1168">IFERROR(INDEX(#REF!,MATCH($Q1168,#REF!,0)),"")</f>
        <v/>
      </c>
      <c r="Z1168" s="58" t="str">
        <f t="array" ref="Z1168">IFERROR(INDEX(#REF!,MATCH($Q1168,#REF!,0)),"")</f>
        <v/>
      </c>
      <c r="AA1168" s="58" t="e">
        <f t="shared" si="16"/>
        <v>#VALUE!</v>
      </c>
      <c r="AB1168" s="56"/>
      <c r="AC1168" s="56"/>
    </row>
    <row r="1169" spans="1:29" ht="15.75" customHeight="1">
      <c r="A1169" s="35"/>
      <c r="B1169" s="35" t="s">
        <v>2693</v>
      </c>
      <c r="C1169" s="82"/>
      <c r="D1169" s="37"/>
      <c r="E1169" s="82"/>
      <c r="F1169" s="38">
        <v>500000</v>
      </c>
      <c r="G1169" s="39"/>
      <c r="H1169" s="40"/>
      <c r="I1169" s="41"/>
      <c r="J1169" s="41"/>
      <c r="K1169" s="41"/>
      <c r="L1169" s="41"/>
      <c r="M1169" s="42"/>
      <c r="N1169" s="44" t="s">
        <v>884</v>
      </c>
      <c r="O1169" s="44"/>
      <c r="P1169" s="44"/>
      <c r="Q1169" s="44"/>
      <c r="R1169" s="45"/>
      <c r="S1169" s="45" t="s">
        <v>1032</v>
      </c>
      <c r="T1169" s="44"/>
      <c r="U1169" s="44"/>
      <c r="V1169" s="45" t="str">
        <f t="array" ref="V1169">IFERROR(INDEX(#REF!,MATCH($Q1169,#REF!,0)),"")</f>
        <v/>
      </c>
      <c r="W1169" s="45" t="str">
        <f t="array" ref="W1169">IFERROR(INDEX(#REF!,MATCH($Q1169,#REF!,0)),"")</f>
        <v/>
      </c>
      <c r="X1169" s="46" t="str">
        <f t="array" ref="X1169">IFERROR(INDEX(#REF!,MATCH($Q1169,#REF!,0)),"")</f>
        <v/>
      </c>
      <c r="Y1169" s="46" t="str">
        <f t="array" ref="Y1169">IFERROR(INDEX(#REF!,MATCH($Q1169,#REF!,0)),"")</f>
        <v/>
      </c>
      <c r="Z1169" s="46" t="str">
        <f t="array" ref="Z1169">IFERROR(INDEX(#REF!,MATCH($Q1169,#REF!,0)),"")</f>
        <v/>
      </c>
      <c r="AA1169" s="46" t="e">
        <f t="shared" si="16"/>
        <v>#VALUE!</v>
      </c>
      <c r="AB1169" s="44"/>
      <c r="AC1169" s="44"/>
    </row>
    <row r="1170" spans="1:29" ht="15.75" customHeight="1">
      <c r="A1170" s="47"/>
      <c r="B1170" s="47" t="s">
        <v>2693</v>
      </c>
      <c r="C1170" s="85"/>
      <c r="D1170" s="49"/>
      <c r="E1170" s="85"/>
      <c r="F1170" s="50">
        <v>600000</v>
      </c>
      <c r="G1170" s="51"/>
      <c r="H1170" s="52"/>
      <c r="I1170" s="53"/>
      <c r="J1170" s="53"/>
      <c r="K1170" s="53"/>
      <c r="L1170" s="53"/>
      <c r="M1170" s="54"/>
      <c r="N1170" s="56" t="s">
        <v>884</v>
      </c>
      <c r="O1170" s="56" t="s">
        <v>2767</v>
      </c>
      <c r="P1170" s="56"/>
      <c r="Q1170" s="56"/>
      <c r="R1170" s="57"/>
      <c r="S1170" s="57" t="s">
        <v>1036</v>
      </c>
      <c r="T1170" s="56"/>
      <c r="U1170" s="56"/>
      <c r="V1170" s="57" t="str">
        <f t="array" ref="V1170">IFERROR(INDEX(#REF!,MATCH($Q1170,#REF!,0)),"")</f>
        <v/>
      </c>
      <c r="W1170" s="57" t="str">
        <f t="array" ref="W1170">IFERROR(INDEX(#REF!,MATCH($Q1170,#REF!,0)),"")</f>
        <v/>
      </c>
      <c r="X1170" s="58" t="str">
        <f t="array" ref="X1170">IFERROR(INDEX(#REF!,MATCH($Q1170,#REF!,0)),"")</f>
        <v/>
      </c>
      <c r="Y1170" s="58" t="str">
        <f t="array" ref="Y1170">IFERROR(INDEX(#REF!,MATCH($Q1170,#REF!,0)),"")</f>
        <v/>
      </c>
      <c r="Z1170" s="58" t="str">
        <f t="array" ref="Z1170">IFERROR(INDEX(#REF!,MATCH($Q1170,#REF!,0)),"")</f>
        <v/>
      </c>
      <c r="AA1170" s="58" t="e">
        <f t="shared" si="16"/>
        <v>#VALUE!</v>
      </c>
      <c r="AB1170" s="56"/>
      <c r="AC1170" s="56"/>
    </row>
    <row r="1171" spans="1:29" ht="15.75" customHeight="1">
      <c r="A1171" s="35"/>
      <c r="B1171" s="35" t="s">
        <v>2693</v>
      </c>
      <c r="C1171" s="82"/>
      <c r="D1171" s="37"/>
      <c r="E1171" s="82"/>
      <c r="F1171" s="38">
        <v>75750</v>
      </c>
      <c r="G1171" s="39"/>
      <c r="H1171" s="40"/>
      <c r="I1171" s="41"/>
      <c r="J1171" s="41"/>
      <c r="K1171" s="41"/>
      <c r="L1171" s="41"/>
      <c r="M1171" s="42"/>
      <c r="N1171" s="44" t="s">
        <v>884</v>
      </c>
      <c r="O1171" s="44" t="s">
        <v>2767</v>
      </c>
      <c r="P1171" s="44"/>
      <c r="Q1171" s="44"/>
      <c r="R1171" s="45"/>
      <c r="S1171" s="45" t="s">
        <v>1058</v>
      </c>
      <c r="T1171" s="44"/>
      <c r="U1171" s="44"/>
      <c r="V1171" s="45" t="str">
        <f t="array" ref="V1171">IFERROR(INDEX(#REF!,MATCH($Q1171,#REF!,0)),"")</f>
        <v/>
      </c>
      <c r="W1171" s="45" t="str">
        <f t="array" ref="W1171">IFERROR(INDEX(#REF!,MATCH($Q1171,#REF!,0)),"")</f>
        <v/>
      </c>
      <c r="X1171" s="46" t="str">
        <f t="array" ref="X1171">IFERROR(INDEX(#REF!,MATCH($Q1171,#REF!,0)),"")</f>
        <v/>
      </c>
      <c r="Y1171" s="46" t="str">
        <f t="array" ref="Y1171">IFERROR(INDEX(#REF!,MATCH($Q1171,#REF!,0)),"")</f>
        <v/>
      </c>
      <c r="Z1171" s="46" t="str">
        <f t="array" ref="Z1171">IFERROR(INDEX(#REF!,MATCH($Q1171,#REF!,0)),"")</f>
        <v/>
      </c>
      <c r="AA1171" s="46" t="e">
        <f t="shared" si="16"/>
        <v>#VALUE!</v>
      </c>
      <c r="AB1171" s="44"/>
      <c r="AC1171" s="44"/>
    </row>
    <row r="1172" spans="1:29" ht="15.75" customHeight="1">
      <c r="A1172" s="47"/>
      <c r="B1172" s="47" t="s">
        <v>2693</v>
      </c>
      <c r="C1172" s="85"/>
      <c r="D1172" s="49"/>
      <c r="E1172" s="85"/>
      <c r="F1172" s="50">
        <v>30000</v>
      </c>
      <c r="G1172" s="51"/>
      <c r="H1172" s="52"/>
      <c r="I1172" s="53"/>
      <c r="J1172" s="53"/>
      <c r="K1172" s="53"/>
      <c r="L1172" s="53"/>
      <c r="M1172" s="54"/>
      <c r="N1172" s="56" t="s">
        <v>884</v>
      </c>
      <c r="O1172" s="56" t="s">
        <v>2767</v>
      </c>
      <c r="P1172" s="56"/>
      <c r="Q1172" s="56"/>
      <c r="R1172" s="57"/>
      <c r="S1172" s="57" t="s">
        <v>1043</v>
      </c>
      <c r="T1172" s="56"/>
      <c r="U1172" s="56"/>
      <c r="V1172" s="57" t="str">
        <f t="array" ref="V1172">IFERROR(INDEX(#REF!,MATCH($Q1172,#REF!,0)),"")</f>
        <v/>
      </c>
      <c r="W1172" s="57" t="str">
        <f t="array" ref="W1172">IFERROR(INDEX(#REF!,MATCH($Q1172,#REF!,0)),"")</f>
        <v/>
      </c>
      <c r="X1172" s="58" t="str">
        <f t="array" ref="X1172">IFERROR(INDEX(#REF!,MATCH($Q1172,#REF!,0)),"")</f>
        <v/>
      </c>
      <c r="Y1172" s="58" t="str">
        <f t="array" ref="Y1172">IFERROR(INDEX(#REF!,MATCH($Q1172,#REF!,0)),"")</f>
        <v/>
      </c>
      <c r="Z1172" s="58" t="str">
        <f t="array" ref="Z1172">IFERROR(INDEX(#REF!,MATCH($Q1172,#REF!,0)),"")</f>
        <v/>
      </c>
      <c r="AA1172" s="58" t="e">
        <f t="shared" si="16"/>
        <v>#VALUE!</v>
      </c>
      <c r="AB1172" s="56"/>
      <c r="AC1172" s="56"/>
    </row>
    <row r="1173" spans="1:29" ht="15.75" customHeight="1">
      <c r="A1173" s="35"/>
      <c r="B1173" s="167" t="s">
        <v>2693</v>
      </c>
      <c r="C1173" s="210"/>
      <c r="D1173" s="210"/>
      <c r="E1173" s="210"/>
      <c r="F1173" s="38">
        <v>100000</v>
      </c>
      <c r="G1173" s="211"/>
      <c r="H1173" s="212"/>
      <c r="I1173" s="210"/>
      <c r="J1173" s="210"/>
      <c r="K1173" s="210"/>
      <c r="L1173" s="210"/>
      <c r="M1173" s="210"/>
      <c r="N1173" s="44" t="s">
        <v>884</v>
      </c>
      <c r="O1173" s="44"/>
      <c r="P1173" s="210"/>
      <c r="Q1173" s="175"/>
      <c r="R1173" s="210"/>
      <c r="S1173" s="45" t="s">
        <v>1053</v>
      </c>
      <c r="T1173" s="210"/>
      <c r="U1173" s="210"/>
      <c r="V1173" s="45" t="str">
        <f t="array" ref="V1173">IFERROR(INDEX(#REF!,MATCH($Q1173,#REF!,0)),"")</f>
        <v/>
      </c>
      <c r="W1173" s="45" t="str">
        <f t="array" ref="W1173">IFERROR(INDEX(#REF!,MATCH($Q1173,#REF!,0)),"")</f>
        <v/>
      </c>
      <c r="X1173" s="46" t="str">
        <f t="array" ref="X1173">IFERROR(INDEX(#REF!,MATCH($Q1173,#REF!,0)),"")</f>
        <v/>
      </c>
      <c r="Y1173" s="46" t="str">
        <f t="array" ref="Y1173">IFERROR(INDEX(#REF!,MATCH($Q1173,#REF!,0)),"")</f>
        <v/>
      </c>
      <c r="Z1173" s="46" t="str">
        <f t="array" ref="Z1173">IFERROR(INDEX(#REF!,MATCH($Q1173,#REF!,0)),"")</f>
        <v/>
      </c>
      <c r="AA1173" s="46" t="e">
        <f t="shared" si="16"/>
        <v>#VALUE!</v>
      </c>
      <c r="AB1173" s="44"/>
      <c r="AC1173" s="44"/>
    </row>
    <row r="1174" spans="1:29" ht="15.75" customHeight="1">
      <c r="A1174" s="47"/>
      <c r="B1174" s="184" t="s">
        <v>2693</v>
      </c>
      <c r="C1174" s="213"/>
      <c r="D1174" s="213"/>
      <c r="E1174" s="213"/>
      <c r="F1174" s="50">
        <v>5000</v>
      </c>
      <c r="G1174" s="214"/>
      <c r="H1174" s="215"/>
      <c r="I1174" s="213"/>
      <c r="J1174" s="213"/>
      <c r="K1174" s="213"/>
      <c r="L1174" s="213"/>
      <c r="M1174" s="213"/>
      <c r="N1174" s="192" t="s">
        <v>861</v>
      </c>
      <c r="O1174" s="56" t="s">
        <v>2767</v>
      </c>
      <c r="P1174" s="213"/>
      <c r="Q1174" s="192"/>
      <c r="R1174" s="213"/>
      <c r="S1174" s="204" t="s">
        <v>1017</v>
      </c>
      <c r="T1174" s="213"/>
      <c r="U1174" s="213"/>
      <c r="V1174" s="57" t="str">
        <f t="array" ref="V1174">IFERROR(INDEX(#REF!,MATCH($Q1174,#REF!,0)),"")</f>
        <v/>
      </c>
      <c r="W1174" s="57" t="str">
        <f t="array" ref="W1174">IFERROR(INDEX(#REF!,MATCH($Q1174,#REF!,0)),"")</f>
        <v/>
      </c>
      <c r="X1174" s="58" t="str">
        <f t="array" ref="X1174">IFERROR(INDEX(#REF!,MATCH($Q1174,#REF!,0)),"")</f>
        <v/>
      </c>
      <c r="Y1174" s="58" t="str">
        <f t="array" ref="Y1174">IFERROR(INDEX(#REF!,MATCH($Q1174,#REF!,0)),"")</f>
        <v/>
      </c>
      <c r="Z1174" s="58" t="str">
        <f t="array" ref="Z1174">IFERROR(INDEX(#REF!,MATCH($Q1174,#REF!,0)),"")</f>
        <v/>
      </c>
      <c r="AA1174" s="58" t="e">
        <f t="shared" si="16"/>
        <v>#VALUE!</v>
      </c>
      <c r="AB1174" s="56"/>
      <c r="AC1174" s="56"/>
    </row>
    <row r="1175" spans="1:29" ht="15.75" customHeight="1">
      <c r="A1175" s="35"/>
      <c r="B1175" s="167" t="s">
        <v>2693</v>
      </c>
      <c r="C1175" s="210"/>
      <c r="D1175" s="210"/>
      <c r="E1175" s="210"/>
      <c r="F1175" s="38">
        <v>1000000</v>
      </c>
      <c r="G1175" s="211"/>
      <c r="H1175" s="212"/>
      <c r="I1175" s="210"/>
      <c r="J1175" s="210"/>
      <c r="K1175" s="210"/>
      <c r="L1175" s="210"/>
      <c r="M1175" s="210"/>
      <c r="N1175" s="175" t="s">
        <v>861</v>
      </c>
      <c r="O1175" s="44"/>
      <c r="P1175" s="210"/>
      <c r="Q1175" s="175"/>
      <c r="R1175" s="210"/>
      <c r="S1175" s="195" t="s">
        <v>898</v>
      </c>
      <c r="T1175" s="210"/>
      <c r="U1175" s="210"/>
      <c r="V1175" s="45" t="str">
        <f t="array" ref="V1175">IFERROR(INDEX(#REF!,MATCH($Q1175,#REF!,0)),"")</f>
        <v/>
      </c>
      <c r="W1175" s="45" t="str">
        <f t="array" ref="W1175">IFERROR(INDEX(#REF!,MATCH($Q1175,#REF!,0)),"")</f>
        <v/>
      </c>
      <c r="X1175" s="46" t="str">
        <f t="array" ref="X1175">IFERROR(INDEX(#REF!,MATCH($Q1175,#REF!,0)),"")</f>
        <v/>
      </c>
      <c r="Y1175" s="46" t="str">
        <f t="array" ref="Y1175">IFERROR(INDEX(#REF!,MATCH($Q1175,#REF!,0)),"")</f>
        <v/>
      </c>
      <c r="Z1175" s="46" t="str">
        <f t="array" ref="Z1175">IFERROR(INDEX(#REF!,MATCH($Q1175,#REF!,0)),"")</f>
        <v/>
      </c>
      <c r="AA1175" s="46" t="e">
        <f t="shared" si="16"/>
        <v>#VALUE!</v>
      </c>
      <c r="AB1175" s="44"/>
      <c r="AC1175" s="44"/>
    </row>
    <row r="1176" spans="1:29" ht="15.75" customHeight="1">
      <c r="A1176" s="47"/>
      <c r="B1176" s="184" t="s">
        <v>2693</v>
      </c>
      <c r="C1176" s="213"/>
      <c r="D1176" s="213"/>
      <c r="E1176" s="213"/>
      <c r="F1176" s="50">
        <v>25000</v>
      </c>
      <c r="G1176" s="214"/>
      <c r="H1176" s="215"/>
      <c r="I1176" s="213"/>
      <c r="J1176" s="213"/>
      <c r="K1176" s="213"/>
      <c r="L1176" s="213"/>
      <c r="M1176" s="213"/>
      <c r="N1176" s="56" t="s">
        <v>884</v>
      </c>
      <c r="O1176" s="56" t="s">
        <v>2767</v>
      </c>
      <c r="P1176" s="213"/>
      <c r="Q1176" s="192"/>
      <c r="R1176" s="213"/>
      <c r="S1176" s="57" t="s">
        <v>1003</v>
      </c>
      <c r="T1176" s="213"/>
      <c r="U1176" s="213"/>
      <c r="V1176" s="57" t="str">
        <f t="array" ref="V1176">IFERROR(INDEX(#REF!,MATCH($Q1176,#REF!,0)),"")</f>
        <v/>
      </c>
      <c r="W1176" s="57" t="str">
        <f t="array" ref="W1176">IFERROR(INDEX(#REF!,MATCH($Q1176,#REF!,0)),"")</f>
        <v/>
      </c>
      <c r="X1176" s="58" t="str">
        <f t="array" ref="X1176">IFERROR(INDEX(#REF!,MATCH($Q1176,#REF!,0)),"")</f>
        <v/>
      </c>
      <c r="Y1176" s="58" t="str">
        <f t="array" ref="Y1176">IFERROR(INDEX(#REF!,MATCH($Q1176,#REF!,0)),"")</f>
        <v/>
      </c>
      <c r="Z1176" s="58" t="str">
        <f t="array" ref="Z1176">IFERROR(INDEX(#REF!,MATCH($Q1176,#REF!,0)),"")</f>
        <v/>
      </c>
      <c r="AA1176" s="58" t="e">
        <f t="shared" si="16"/>
        <v>#VALUE!</v>
      </c>
      <c r="AB1176" s="56"/>
      <c r="AC1176" s="56"/>
    </row>
    <row r="1177" spans="1:29" ht="15.75" customHeight="1">
      <c r="A1177" s="35"/>
      <c r="B1177" s="167" t="s">
        <v>2693</v>
      </c>
      <c r="C1177" s="210"/>
      <c r="D1177" s="210"/>
      <c r="E1177" s="210"/>
      <c r="F1177" s="38">
        <v>12000</v>
      </c>
      <c r="G1177" s="211"/>
      <c r="H1177" s="212"/>
      <c r="I1177" s="210"/>
      <c r="J1177" s="210"/>
      <c r="K1177" s="210"/>
      <c r="L1177" s="210"/>
      <c r="M1177" s="210"/>
      <c r="N1177" s="44" t="s">
        <v>884</v>
      </c>
      <c r="O1177" s="44"/>
      <c r="P1177" s="210"/>
      <c r="Q1177" s="175"/>
      <c r="R1177" s="210"/>
      <c r="S1177" s="45" t="s">
        <v>1007</v>
      </c>
      <c r="T1177" s="210"/>
      <c r="U1177" s="210"/>
      <c r="V1177" s="45" t="str">
        <f t="array" ref="V1177">IFERROR(INDEX(#REF!,MATCH($Q1177,#REF!,0)),"")</f>
        <v/>
      </c>
      <c r="W1177" s="45" t="str">
        <f t="array" ref="W1177">IFERROR(INDEX(#REF!,MATCH($Q1177,#REF!,0)),"")</f>
        <v/>
      </c>
      <c r="X1177" s="46" t="str">
        <f t="array" ref="X1177">IFERROR(INDEX(#REF!,MATCH($Q1177,#REF!,0)),"")</f>
        <v/>
      </c>
      <c r="Y1177" s="46" t="str">
        <f t="array" ref="Y1177">IFERROR(INDEX(#REF!,MATCH($Q1177,#REF!,0)),"")</f>
        <v/>
      </c>
      <c r="Z1177" s="46" t="str">
        <f t="array" ref="Z1177">IFERROR(INDEX(#REF!,MATCH($Q1177,#REF!,0)),"")</f>
        <v/>
      </c>
      <c r="AA1177" s="46" t="e">
        <f t="shared" si="16"/>
        <v>#VALUE!</v>
      </c>
      <c r="AB1177" s="44"/>
      <c r="AC1177" s="44"/>
    </row>
    <row r="1178" spans="1:29" ht="15.75" customHeight="1">
      <c r="A1178" s="47"/>
      <c r="B1178" s="184" t="s">
        <v>2693</v>
      </c>
      <c r="C1178" s="213"/>
      <c r="D1178" s="213"/>
      <c r="E1178" s="213"/>
      <c r="F1178" s="50">
        <v>12000</v>
      </c>
      <c r="G1178" s="214"/>
      <c r="H1178" s="215"/>
      <c r="I1178" s="213"/>
      <c r="J1178" s="213"/>
      <c r="K1178" s="213"/>
      <c r="L1178" s="213"/>
      <c r="M1178" s="213"/>
      <c r="N1178" s="56" t="s">
        <v>884</v>
      </c>
      <c r="O1178" s="56" t="s">
        <v>2767</v>
      </c>
      <c r="P1178" s="213"/>
      <c r="Q1178" s="192"/>
      <c r="R1178" s="213"/>
      <c r="S1178" s="57" t="s">
        <v>1009</v>
      </c>
      <c r="T1178" s="213"/>
      <c r="U1178" s="213"/>
      <c r="V1178" s="57" t="str">
        <f t="array" ref="V1178">IFERROR(INDEX(#REF!,MATCH($Q1178,#REF!,0)),"")</f>
        <v/>
      </c>
      <c r="W1178" s="57" t="str">
        <f t="array" ref="W1178">IFERROR(INDEX(#REF!,MATCH($Q1178,#REF!,0)),"")</f>
        <v/>
      </c>
      <c r="X1178" s="58" t="str">
        <f t="array" ref="X1178">IFERROR(INDEX(#REF!,MATCH($Q1178,#REF!,0)),"")</f>
        <v/>
      </c>
      <c r="Y1178" s="58" t="str">
        <f t="array" ref="Y1178">IFERROR(INDEX(#REF!,MATCH($Q1178,#REF!,0)),"")</f>
        <v/>
      </c>
      <c r="Z1178" s="58" t="str">
        <f t="array" ref="Z1178">IFERROR(INDEX(#REF!,MATCH($Q1178,#REF!,0)),"")</f>
        <v/>
      </c>
      <c r="AA1178" s="58" t="e">
        <f t="shared" si="16"/>
        <v>#VALUE!</v>
      </c>
      <c r="AB1178" s="56"/>
      <c r="AC1178" s="56"/>
    </row>
    <row r="1179" spans="1:29" ht="15.75" customHeight="1">
      <c r="A1179" s="35"/>
      <c r="B1179" s="167" t="s">
        <v>2693</v>
      </c>
      <c r="C1179" s="210"/>
      <c r="D1179" s="210"/>
      <c r="E1179" s="210"/>
      <c r="F1179" s="38">
        <v>26000</v>
      </c>
      <c r="G1179" s="211"/>
      <c r="H1179" s="212"/>
      <c r="I1179" s="210"/>
      <c r="J1179" s="210"/>
      <c r="K1179" s="210"/>
      <c r="L1179" s="210"/>
      <c r="M1179" s="210"/>
      <c r="N1179" s="44" t="s">
        <v>884</v>
      </c>
      <c r="O1179" s="44" t="s">
        <v>2767</v>
      </c>
      <c r="P1179" s="210"/>
      <c r="Q1179" s="175"/>
      <c r="R1179" s="210"/>
      <c r="S1179" s="45" t="s">
        <v>1001</v>
      </c>
      <c r="T1179" s="210"/>
      <c r="U1179" s="210"/>
      <c r="V1179" s="45" t="str">
        <f t="array" ref="V1179">IFERROR(INDEX(#REF!,MATCH($Q1179,#REF!,0)),"")</f>
        <v/>
      </c>
      <c r="W1179" s="45" t="str">
        <f t="array" ref="W1179">IFERROR(INDEX(#REF!,MATCH($Q1179,#REF!,0)),"")</f>
        <v/>
      </c>
      <c r="X1179" s="46" t="str">
        <f t="array" ref="X1179">IFERROR(INDEX(#REF!,MATCH($Q1179,#REF!,0)),"")</f>
        <v/>
      </c>
      <c r="Y1179" s="46" t="str">
        <f t="array" ref="Y1179">IFERROR(INDEX(#REF!,MATCH($Q1179,#REF!,0)),"")</f>
        <v/>
      </c>
      <c r="Z1179" s="46" t="str">
        <f t="array" ref="Z1179">IFERROR(INDEX(#REF!,MATCH($Q1179,#REF!,0)),"")</f>
        <v/>
      </c>
      <c r="AA1179" s="46" t="e">
        <f t="shared" si="16"/>
        <v>#VALUE!</v>
      </c>
      <c r="AB1179" s="44"/>
      <c r="AC1179" s="44"/>
    </row>
    <row r="1180" spans="1:29" ht="15.75" customHeight="1">
      <c r="A1180" s="47"/>
      <c r="B1180" s="184" t="s">
        <v>2693</v>
      </c>
      <c r="C1180" s="213"/>
      <c r="D1180" s="213"/>
      <c r="E1180" s="213"/>
      <c r="F1180" s="50">
        <v>60000</v>
      </c>
      <c r="G1180" s="214"/>
      <c r="H1180" s="215"/>
      <c r="I1180" s="213"/>
      <c r="J1180" s="213"/>
      <c r="K1180" s="213"/>
      <c r="L1180" s="213"/>
      <c r="M1180" s="213"/>
      <c r="N1180" s="56" t="s">
        <v>884</v>
      </c>
      <c r="O1180" s="56" t="s">
        <v>2767</v>
      </c>
      <c r="P1180" s="213"/>
      <c r="Q1180" s="192"/>
      <c r="R1180" s="213"/>
      <c r="S1180" s="57" t="s">
        <v>993</v>
      </c>
      <c r="T1180" s="213"/>
      <c r="U1180" s="213"/>
      <c r="V1180" s="57" t="str">
        <f t="array" ref="V1180">IFERROR(INDEX(#REF!,MATCH($Q1180,#REF!,0)),"")</f>
        <v/>
      </c>
      <c r="W1180" s="57" t="str">
        <f t="array" ref="W1180">IFERROR(INDEX(#REF!,MATCH($Q1180,#REF!,0)),"")</f>
        <v/>
      </c>
      <c r="X1180" s="58" t="str">
        <f t="array" ref="X1180">IFERROR(INDEX(#REF!,MATCH($Q1180,#REF!,0)),"")</f>
        <v/>
      </c>
      <c r="Y1180" s="58" t="str">
        <f t="array" ref="Y1180">IFERROR(INDEX(#REF!,MATCH($Q1180,#REF!,0)),"")</f>
        <v/>
      </c>
      <c r="Z1180" s="58" t="str">
        <f t="array" ref="Z1180">IFERROR(INDEX(#REF!,MATCH($Q1180,#REF!,0)),"")</f>
        <v/>
      </c>
      <c r="AA1180" s="58" t="e">
        <f t="shared" si="16"/>
        <v>#VALUE!</v>
      </c>
      <c r="AB1180" s="56"/>
      <c r="AC1180" s="56"/>
    </row>
    <row r="1181" spans="1:29" ht="15.75" customHeight="1">
      <c r="A1181" s="35"/>
      <c r="B1181" s="167" t="s">
        <v>2693</v>
      </c>
      <c r="C1181" s="210"/>
      <c r="D1181" s="210"/>
      <c r="E1181" s="210"/>
      <c r="F1181" s="38">
        <v>120000</v>
      </c>
      <c r="G1181" s="211"/>
      <c r="H1181" s="212"/>
      <c r="I1181" s="210"/>
      <c r="J1181" s="210"/>
      <c r="K1181" s="210"/>
      <c r="L1181" s="210"/>
      <c r="M1181" s="210"/>
      <c r="N1181" s="44" t="s">
        <v>884</v>
      </c>
      <c r="O1181" s="44" t="s">
        <v>2767</v>
      </c>
      <c r="P1181" s="210"/>
      <c r="Q1181" s="175"/>
      <c r="R1181" s="210"/>
      <c r="S1181" s="45" t="s">
        <v>990</v>
      </c>
      <c r="T1181" s="210"/>
      <c r="U1181" s="210"/>
      <c r="V1181" s="45" t="str">
        <f t="array" ref="V1181">IFERROR(INDEX(#REF!,MATCH($Q1181,#REF!,0)),"")</f>
        <v/>
      </c>
      <c r="W1181" s="45" t="str">
        <f t="array" ref="W1181">IFERROR(INDEX(#REF!,MATCH($Q1181,#REF!,0)),"")</f>
        <v/>
      </c>
      <c r="X1181" s="46" t="str">
        <f t="array" ref="X1181">IFERROR(INDEX(#REF!,MATCH($Q1181,#REF!,0)),"")</f>
        <v/>
      </c>
      <c r="Y1181" s="46" t="str">
        <f t="array" ref="Y1181">IFERROR(INDEX(#REF!,MATCH($Q1181,#REF!,0)),"")</f>
        <v/>
      </c>
      <c r="Z1181" s="46" t="str">
        <f t="array" ref="Z1181">IFERROR(INDEX(#REF!,MATCH($Q1181,#REF!,0)),"")</f>
        <v/>
      </c>
      <c r="AA1181" s="46" t="e">
        <f t="shared" si="16"/>
        <v>#VALUE!</v>
      </c>
      <c r="AB1181" s="44"/>
      <c r="AC1181" s="44"/>
    </row>
    <row r="1182" spans="1:29" ht="15.75" customHeight="1">
      <c r="A1182" s="47"/>
      <c r="B1182" s="184" t="s">
        <v>2693</v>
      </c>
      <c r="C1182" s="213"/>
      <c r="D1182" s="213"/>
      <c r="E1182" s="213"/>
      <c r="F1182" s="50">
        <v>12000</v>
      </c>
      <c r="G1182" s="214"/>
      <c r="H1182" s="215"/>
      <c r="I1182" s="213"/>
      <c r="J1182" s="213"/>
      <c r="K1182" s="213"/>
      <c r="L1182" s="213"/>
      <c r="M1182" s="213"/>
      <c r="N1182" s="56" t="s">
        <v>884</v>
      </c>
      <c r="O1182" s="56"/>
      <c r="P1182" s="213"/>
      <c r="Q1182" s="192"/>
      <c r="R1182" s="213"/>
      <c r="S1182" s="57" t="s">
        <v>1011</v>
      </c>
      <c r="T1182" s="213"/>
      <c r="U1182" s="213"/>
      <c r="V1182" s="57" t="str">
        <f t="array" ref="V1182">IFERROR(INDEX(#REF!,MATCH($Q1182,#REF!,0)),"")</f>
        <v/>
      </c>
      <c r="W1182" s="57" t="str">
        <f t="array" ref="W1182">IFERROR(INDEX(#REF!,MATCH($Q1182,#REF!,0)),"")</f>
        <v/>
      </c>
      <c r="X1182" s="58" t="str">
        <f t="array" ref="X1182">IFERROR(INDEX(#REF!,MATCH($Q1182,#REF!,0)),"")</f>
        <v/>
      </c>
      <c r="Y1182" s="58" t="str">
        <f t="array" ref="Y1182">IFERROR(INDEX(#REF!,MATCH($Q1182,#REF!,0)),"")</f>
        <v/>
      </c>
      <c r="Z1182" s="58" t="str">
        <f t="array" ref="Z1182">IFERROR(INDEX(#REF!,MATCH($Q1182,#REF!,0)),"")</f>
        <v/>
      </c>
      <c r="AA1182" s="58" t="e">
        <f t="shared" si="16"/>
        <v>#VALUE!</v>
      </c>
      <c r="AB1182" s="56"/>
      <c r="AC1182" s="56"/>
    </row>
    <row r="1183" spans="1:29" ht="15.75" customHeight="1">
      <c r="A1183" s="35"/>
      <c r="B1183" s="167" t="s">
        <v>2693</v>
      </c>
      <c r="C1183" s="210"/>
      <c r="D1183" s="210"/>
      <c r="E1183" s="210"/>
      <c r="F1183" s="38">
        <v>50000</v>
      </c>
      <c r="G1183" s="211"/>
      <c r="H1183" s="212"/>
      <c r="I1183" s="210"/>
      <c r="J1183" s="210"/>
      <c r="K1183" s="210"/>
      <c r="L1183" s="210"/>
      <c r="M1183" s="210"/>
      <c r="N1183" s="44" t="s">
        <v>884</v>
      </c>
      <c r="O1183" s="44" t="s">
        <v>2767</v>
      </c>
      <c r="P1183" s="210"/>
      <c r="Q1183" s="175"/>
      <c r="R1183" s="210"/>
      <c r="S1183" s="45" t="s">
        <v>995</v>
      </c>
      <c r="T1183" s="210"/>
      <c r="U1183" s="210"/>
      <c r="V1183" s="45" t="str">
        <f t="array" ref="V1183">IFERROR(INDEX(#REF!,MATCH($Q1183,#REF!,0)),"")</f>
        <v/>
      </c>
      <c r="W1183" s="45" t="str">
        <f t="array" ref="W1183">IFERROR(INDEX(#REF!,MATCH($Q1183,#REF!,0)),"")</f>
        <v/>
      </c>
      <c r="X1183" s="46" t="str">
        <f t="array" ref="X1183">IFERROR(INDEX(#REF!,MATCH($Q1183,#REF!,0)),"")</f>
        <v/>
      </c>
      <c r="Y1183" s="46" t="str">
        <f t="array" ref="Y1183">IFERROR(INDEX(#REF!,MATCH($Q1183,#REF!,0)),"")</f>
        <v/>
      </c>
      <c r="Z1183" s="46" t="str">
        <f t="array" ref="Z1183">IFERROR(INDEX(#REF!,MATCH($Q1183,#REF!,0)),"")</f>
        <v/>
      </c>
      <c r="AA1183" s="46" t="e">
        <f t="shared" si="16"/>
        <v>#VALUE!</v>
      </c>
      <c r="AB1183" s="44"/>
      <c r="AC1183" s="44"/>
    </row>
    <row r="1184" spans="1:29" ht="15.75" customHeight="1">
      <c r="A1184" s="47"/>
      <c r="B1184" s="184" t="s">
        <v>2693</v>
      </c>
      <c r="C1184" s="213"/>
      <c r="D1184" s="213"/>
      <c r="E1184" s="213"/>
      <c r="F1184" s="50">
        <v>15000</v>
      </c>
      <c r="G1184" s="214"/>
      <c r="H1184" s="215"/>
      <c r="I1184" s="213"/>
      <c r="J1184" s="213"/>
      <c r="K1184" s="213"/>
      <c r="L1184" s="213"/>
      <c r="M1184" s="213"/>
      <c r="N1184" s="56" t="s">
        <v>884</v>
      </c>
      <c r="O1184" s="56"/>
      <c r="P1184" s="213"/>
      <c r="Q1184" s="192"/>
      <c r="R1184" s="213"/>
      <c r="S1184" s="57" t="s">
        <v>1005</v>
      </c>
      <c r="T1184" s="213"/>
      <c r="U1184" s="213"/>
      <c r="V1184" s="57" t="str">
        <f t="array" ref="V1184">IFERROR(INDEX(#REF!,MATCH($Q1184,#REF!,0)),"")</f>
        <v/>
      </c>
      <c r="W1184" s="57" t="str">
        <f t="array" ref="W1184">IFERROR(INDEX(#REF!,MATCH($Q1184,#REF!,0)),"")</f>
        <v/>
      </c>
      <c r="X1184" s="58" t="str">
        <f t="array" ref="X1184">IFERROR(INDEX(#REF!,MATCH($Q1184,#REF!,0)),"")</f>
        <v/>
      </c>
      <c r="Y1184" s="58" t="str">
        <f t="array" ref="Y1184">IFERROR(INDEX(#REF!,MATCH($Q1184,#REF!,0)),"")</f>
        <v/>
      </c>
      <c r="Z1184" s="58" t="str">
        <f t="array" ref="Z1184">IFERROR(INDEX(#REF!,MATCH($Q1184,#REF!,0)),"")</f>
        <v/>
      </c>
      <c r="AA1184" s="58" t="e">
        <f t="shared" si="16"/>
        <v>#VALUE!</v>
      </c>
      <c r="AB1184" s="56"/>
      <c r="AC1184" s="56"/>
    </row>
    <row r="1185" spans="1:29" ht="15.75" customHeight="1">
      <c r="A1185" s="35"/>
      <c r="B1185" s="167" t="s">
        <v>2693</v>
      </c>
      <c r="C1185" s="210"/>
      <c r="D1185" s="210"/>
      <c r="E1185" s="210"/>
      <c r="F1185" s="38">
        <v>7200</v>
      </c>
      <c r="G1185" s="211"/>
      <c r="H1185" s="212"/>
      <c r="I1185" s="210"/>
      <c r="J1185" s="210"/>
      <c r="K1185" s="210"/>
      <c r="L1185" s="210"/>
      <c r="M1185" s="210"/>
      <c r="N1185" s="44" t="s">
        <v>884</v>
      </c>
      <c r="O1185" s="44" t="s">
        <v>2767</v>
      </c>
      <c r="P1185" s="210"/>
      <c r="Q1185" s="175"/>
      <c r="R1185" s="210"/>
      <c r="S1185" s="45" t="s">
        <v>1060</v>
      </c>
      <c r="T1185" s="210"/>
      <c r="U1185" s="210"/>
      <c r="V1185" s="45" t="str">
        <f t="array" ref="V1185">IFERROR(INDEX(#REF!,MATCH($Q1185,#REF!,0)),"")</f>
        <v/>
      </c>
      <c r="W1185" s="45" t="str">
        <f t="array" ref="W1185">IFERROR(INDEX(#REF!,MATCH($Q1185,#REF!,0)),"")</f>
        <v/>
      </c>
      <c r="X1185" s="46" t="str">
        <f t="array" ref="X1185">IFERROR(INDEX(#REF!,MATCH($Q1185,#REF!,0)),"")</f>
        <v/>
      </c>
      <c r="Y1185" s="46" t="str">
        <f t="array" ref="Y1185">IFERROR(INDEX(#REF!,MATCH($Q1185,#REF!,0)),"")</f>
        <v/>
      </c>
      <c r="Z1185" s="46" t="str">
        <f t="array" ref="Z1185">IFERROR(INDEX(#REF!,MATCH($Q1185,#REF!,0)),"")</f>
        <v/>
      </c>
      <c r="AA1185" s="46" t="e">
        <f t="shared" si="16"/>
        <v>#VALUE!</v>
      </c>
      <c r="AB1185" s="44"/>
      <c r="AC1185" s="44"/>
    </row>
    <row r="1186" spans="1:29" ht="15.75" hidden="1" customHeight="1">
      <c r="A1186" s="47" t="s">
        <v>2870</v>
      </c>
      <c r="B1186" s="47" t="s">
        <v>156</v>
      </c>
      <c r="C1186" s="60" t="s">
        <v>664</v>
      </c>
      <c r="D1186" s="49" t="s">
        <v>53</v>
      </c>
      <c r="E1186" s="49">
        <v>5</v>
      </c>
      <c r="F1186" s="50">
        <v>385</v>
      </c>
      <c r="G1186" s="51" t="s">
        <v>54</v>
      </c>
      <c r="H1186" s="52">
        <v>46174</v>
      </c>
      <c r="I1186" s="53" t="s">
        <v>55</v>
      </c>
      <c r="J1186" s="53" t="s">
        <v>56</v>
      </c>
      <c r="K1186" s="53" t="s">
        <v>164</v>
      </c>
      <c r="L1186" s="53" t="s">
        <v>58</v>
      </c>
      <c r="M1186" s="54" t="s">
        <v>148</v>
      </c>
      <c r="N1186" s="56" t="s">
        <v>21</v>
      </c>
      <c r="O1186" s="56" t="s">
        <v>60</v>
      </c>
      <c r="P1186" s="56"/>
      <c r="Q1186" s="56"/>
      <c r="R1186" s="57"/>
      <c r="S1186" s="57" t="s">
        <v>623</v>
      </c>
      <c r="T1186" s="56"/>
      <c r="U1186" s="56"/>
      <c r="V1186" s="57" t="str">
        <f t="array" ref="V1186">IFERROR(INDEX(#REF!,MATCH($Q1186,#REF!,0)),"")</f>
        <v/>
      </c>
      <c r="W1186" s="57" t="str">
        <f t="array" ref="W1186">IFERROR(INDEX(#REF!,MATCH($Q1186,#REF!,0)),"")</f>
        <v/>
      </c>
      <c r="X1186" s="58" t="str">
        <f t="array" ref="X1186">IFERROR(INDEX(#REF!,MATCH($Q1186,#REF!,0)),"")</f>
        <v/>
      </c>
      <c r="Y1186" s="58" t="str">
        <f t="array" ref="Y1186">IFERROR(INDEX(#REF!,MATCH($Q1186,#REF!,0)),"")</f>
        <v/>
      </c>
      <c r="Z1186" s="58" t="str">
        <f t="array" ref="Z1186">IFERROR(INDEX(#REF!,MATCH($Q1186,#REF!,0)),"")</f>
        <v/>
      </c>
      <c r="AA1186" s="58" t="e">
        <f t="shared" si="16"/>
        <v>#VALUE!</v>
      </c>
      <c r="AB1186" s="56"/>
      <c r="AC1186" s="56"/>
    </row>
    <row r="1187" spans="1:29" ht="15.75" hidden="1" customHeight="1">
      <c r="A1187" s="167"/>
      <c r="B1187" s="167" t="s">
        <v>861</v>
      </c>
      <c r="C1187" s="168" t="s">
        <v>981</v>
      </c>
      <c r="D1187" s="176" t="s">
        <v>53</v>
      </c>
      <c r="E1187" s="176">
        <v>1</v>
      </c>
      <c r="F1187" s="177">
        <v>385</v>
      </c>
      <c r="G1187" s="178" t="s">
        <v>54</v>
      </c>
      <c r="H1187" s="179"/>
      <c r="I1187" s="180" t="s">
        <v>55</v>
      </c>
      <c r="J1187" s="180"/>
      <c r="K1187" s="180"/>
      <c r="L1187" s="180"/>
      <c r="M1187" s="181"/>
      <c r="N1187" s="175" t="s">
        <v>884</v>
      </c>
      <c r="O1187" s="44" t="s">
        <v>60</v>
      </c>
      <c r="P1187" s="44"/>
      <c r="Q1187" s="44"/>
      <c r="R1187" s="45"/>
      <c r="S1187" s="45" t="s">
        <v>982</v>
      </c>
      <c r="T1187" s="44" t="s">
        <v>983</v>
      </c>
      <c r="U1187" s="44"/>
      <c r="V1187" s="45"/>
      <c r="W1187" s="45"/>
      <c r="X1187" s="46"/>
      <c r="Y1187" s="46"/>
      <c r="Z1187" s="46"/>
      <c r="AA1187" s="46"/>
      <c r="AB1187" s="44"/>
      <c r="AC1187" s="44"/>
    </row>
    <row r="1188" spans="1:29" ht="15.75" hidden="1" customHeight="1">
      <c r="A1188" s="47" t="s">
        <v>423</v>
      </c>
      <c r="B1188" s="47" t="s">
        <v>258</v>
      </c>
      <c r="C1188" s="60" t="s">
        <v>666</v>
      </c>
      <c r="D1188" s="49" t="s">
        <v>53</v>
      </c>
      <c r="E1188" s="49">
        <v>2</v>
      </c>
      <c r="F1188" s="50">
        <v>380</v>
      </c>
      <c r="G1188" s="51" t="s">
        <v>54</v>
      </c>
      <c r="H1188" s="52">
        <v>46174</v>
      </c>
      <c r="I1188" s="53" t="s">
        <v>55</v>
      </c>
      <c r="J1188" s="53" t="s">
        <v>56</v>
      </c>
      <c r="K1188" s="53" t="s">
        <v>164</v>
      </c>
      <c r="L1188" s="53" t="s">
        <v>58</v>
      </c>
      <c r="M1188" s="54" t="s">
        <v>109</v>
      </c>
      <c r="N1188" s="56" t="s">
        <v>21</v>
      </c>
      <c r="O1188" s="56" t="s">
        <v>60</v>
      </c>
      <c r="P1188" s="56"/>
      <c r="Q1188" s="56"/>
      <c r="R1188" s="57">
        <f t="array" ref="R1188">IFERROR(INDEX('BANCO DE DADOS'!$C$3:$C1631,MATCH(C1188,'BANCO DE DADOS'!$B$3:$B1631,0),0),"")</f>
        <v>0</v>
      </c>
      <c r="S1188" s="57" t="s">
        <v>181</v>
      </c>
      <c r="T1188" s="56"/>
      <c r="U1188" s="56"/>
      <c r="V1188" s="57" t="str">
        <f t="array" ref="V1188">IFERROR(INDEX(#REF!,MATCH($Q1188,#REF!,0)),"")</f>
        <v/>
      </c>
      <c r="W1188" s="57" t="str">
        <f t="array" ref="W1188">IFERROR(INDEX(#REF!,MATCH($Q1188,#REF!,0)),"")</f>
        <v/>
      </c>
      <c r="X1188" s="58" t="str">
        <f t="array" ref="X1188">IFERROR(INDEX(#REF!,MATCH($Q1188,#REF!,0)),"")</f>
        <v/>
      </c>
      <c r="Y1188" s="58" t="str">
        <f t="array" ref="Y1188">IFERROR(INDEX(#REF!,MATCH($Q1188,#REF!,0)),"")</f>
        <v/>
      </c>
      <c r="Z1188" s="58" t="str">
        <f t="array" ref="Z1188">IFERROR(INDEX(#REF!,MATCH($Q1188,#REF!,0)),"")</f>
        <v/>
      </c>
      <c r="AA1188" s="58" t="e">
        <f t="shared" ref="AA1188:AA1442" si="17">Z1188+45</f>
        <v>#VALUE!</v>
      </c>
      <c r="AB1188" s="56"/>
      <c r="AC1188" s="56"/>
    </row>
    <row r="1189" spans="1:29" ht="15.75" hidden="1" customHeight="1">
      <c r="A1189" s="35" t="s">
        <v>424</v>
      </c>
      <c r="B1189" s="35" t="s">
        <v>247</v>
      </c>
      <c r="C1189" s="36" t="s">
        <v>666</v>
      </c>
      <c r="D1189" s="37" t="s">
        <v>53</v>
      </c>
      <c r="E1189" s="37">
        <v>2</v>
      </c>
      <c r="F1189" s="38">
        <v>380</v>
      </c>
      <c r="G1189" s="39" t="s">
        <v>54</v>
      </c>
      <c r="H1189" s="40">
        <v>46174</v>
      </c>
      <c r="I1189" s="41" t="s">
        <v>55</v>
      </c>
      <c r="J1189" s="41" t="s">
        <v>56</v>
      </c>
      <c r="K1189" s="41" t="s">
        <v>164</v>
      </c>
      <c r="L1189" s="41" t="s">
        <v>58</v>
      </c>
      <c r="M1189" s="42" t="s">
        <v>109</v>
      </c>
      <c r="N1189" s="44" t="s">
        <v>21</v>
      </c>
      <c r="O1189" s="44" t="s">
        <v>60</v>
      </c>
      <c r="P1189" s="44"/>
      <c r="Q1189" s="44"/>
      <c r="R1189" s="45">
        <f t="array" ref="R1189">IFERROR(INDEX('BANCO DE DADOS'!$C$3:$C1631,MATCH(C1189,'BANCO DE DADOS'!$B$3:$B1631,0),0),"")</f>
        <v>0</v>
      </c>
      <c r="S1189" s="45" t="s">
        <v>181</v>
      </c>
      <c r="T1189" s="44"/>
      <c r="U1189" s="44"/>
      <c r="V1189" s="45" t="str">
        <f t="array" ref="V1189">IFERROR(INDEX(#REF!,MATCH($Q1189,#REF!,0)),"")</f>
        <v/>
      </c>
      <c r="W1189" s="45" t="str">
        <f t="array" ref="W1189">IFERROR(INDEX(#REF!,MATCH($Q1189,#REF!,0)),"")</f>
        <v/>
      </c>
      <c r="X1189" s="46" t="str">
        <f t="array" ref="X1189">IFERROR(INDEX(#REF!,MATCH($Q1189,#REF!,0)),"")</f>
        <v/>
      </c>
      <c r="Y1189" s="46" t="str">
        <f t="array" ref="Y1189">IFERROR(INDEX(#REF!,MATCH($Q1189,#REF!,0)),"")</f>
        <v/>
      </c>
      <c r="Z1189" s="46" t="str">
        <f t="array" ref="Z1189">IFERROR(INDEX(#REF!,MATCH($Q1189,#REF!,0)),"")</f>
        <v/>
      </c>
      <c r="AA1189" s="46" t="e">
        <f t="shared" si="17"/>
        <v>#VALUE!</v>
      </c>
      <c r="AB1189" s="44"/>
      <c r="AC1189" s="44"/>
    </row>
    <row r="1190" spans="1:29" ht="15.75" hidden="1" customHeight="1">
      <c r="A1190" s="47" t="s">
        <v>2871</v>
      </c>
      <c r="B1190" s="47" t="s">
        <v>242</v>
      </c>
      <c r="C1190" s="60" t="s">
        <v>669</v>
      </c>
      <c r="D1190" s="49" t="s">
        <v>53</v>
      </c>
      <c r="E1190" s="49">
        <v>1</v>
      </c>
      <c r="F1190" s="50">
        <v>370</v>
      </c>
      <c r="G1190" s="51" t="s">
        <v>54</v>
      </c>
      <c r="H1190" s="52">
        <v>46174</v>
      </c>
      <c r="I1190" s="53" t="s">
        <v>55</v>
      </c>
      <c r="J1190" s="53" t="s">
        <v>56</v>
      </c>
      <c r="K1190" s="53" t="s">
        <v>164</v>
      </c>
      <c r="L1190" s="53" t="s">
        <v>58</v>
      </c>
      <c r="M1190" s="54" t="s">
        <v>2534</v>
      </c>
      <c r="N1190" s="56" t="s">
        <v>21</v>
      </c>
      <c r="O1190" s="56" t="s">
        <v>60</v>
      </c>
      <c r="P1190" s="56"/>
      <c r="Q1190" s="56"/>
      <c r="R1190" s="57" t="s">
        <v>670</v>
      </c>
      <c r="S1190" s="57" t="s">
        <v>323</v>
      </c>
      <c r="T1190" s="194"/>
      <c r="U1190" s="56"/>
      <c r="V1190" s="57" t="str">
        <f t="array" ref="V1190">IFERROR(INDEX(#REF!,MATCH($Q1190,#REF!,0)),"")</f>
        <v/>
      </c>
      <c r="W1190" s="57" t="str">
        <f t="array" ref="W1190">IFERROR(INDEX(#REF!,MATCH($Q1190,#REF!,0)),"")</f>
        <v/>
      </c>
      <c r="X1190" s="58" t="str">
        <f t="array" ref="X1190">IFERROR(INDEX(#REF!,MATCH($Q1190,#REF!,0)),"")</f>
        <v/>
      </c>
      <c r="Y1190" s="58" t="str">
        <f t="array" ref="Y1190">IFERROR(INDEX(#REF!,MATCH($Q1190,#REF!,0)),"")</f>
        <v/>
      </c>
      <c r="Z1190" s="58" t="str">
        <f t="array" ref="Z1190">IFERROR(INDEX(#REF!,MATCH($Q1190,#REF!,0)),"")</f>
        <v/>
      </c>
      <c r="AA1190" s="58" t="e">
        <f t="shared" si="17"/>
        <v>#VALUE!</v>
      </c>
      <c r="AB1190" s="56"/>
      <c r="AC1190" s="56"/>
    </row>
    <row r="1191" spans="1:29" ht="15.75" hidden="1" customHeight="1">
      <c r="A1191" s="35" t="s">
        <v>837</v>
      </c>
      <c r="B1191" s="35" t="s">
        <v>283</v>
      </c>
      <c r="C1191" s="36" t="s">
        <v>672</v>
      </c>
      <c r="D1191" s="37" t="s">
        <v>53</v>
      </c>
      <c r="E1191" s="37">
        <v>2</v>
      </c>
      <c r="F1191" s="38">
        <v>370</v>
      </c>
      <c r="G1191" s="39" t="s">
        <v>54</v>
      </c>
      <c r="H1191" s="40">
        <v>46174</v>
      </c>
      <c r="I1191" s="41" t="s">
        <v>55</v>
      </c>
      <c r="J1191" s="41" t="s">
        <v>56</v>
      </c>
      <c r="K1191" s="41" t="s">
        <v>164</v>
      </c>
      <c r="L1191" s="41" t="s">
        <v>58</v>
      </c>
      <c r="M1191" s="42" t="s">
        <v>2498</v>
      </c>
      <c r="N1191" s="44" t="s">
        <v>21</v>
      </c>
      <c r="O1191" s="44" t="s">
        <v>60</v>
      </c>
      <c r="P1191" s="44"/>
      <c r="Q1191" s="44"/>
      <c r="R1191" s="45"/>
      <c r="S1191" s="45" t="s">
        <v>673</v>
      </c>
      <c r="T1191" s="44"/>
      <c r="U1191" s="44"/>
      <c r="V1191" s="45" t="str">
        <f t="array" ref="V1191">IFERROR(INDEX(#REF!,MATCH($Q1191,#REF!,0)),"")</f>
        <v/>
      </c>
      <c r="W1191" s="45" t="str">
        <f t="array" ref="W1191">IFERROR(INDEX(#REF!,MATCH($Q1191,#REF!,0)),"")</f>
        <v/>
      </c>
      <c r="X1191" s="46" t="str">
        <f t="array" ref="X1191">IFERROR(INDEX(#REF!,MATCH($Q1191,#REF!,0)),"")</f>
        <v/>
      </c>
      <c r="Y1191" s="46" t="str">
        <f t="array" ref="Y1191">IFERROR(INDEX(#REF!,MATCH($Q1191,#REF!,0)),"")</f>
        <v/>
      </c>
      <c r="Z1191" s="46" t="str">
        <f t="array" ref="Z1191">IFERROR(INDEX(#REF!,MATCH($Q1191,#REF!,0)),"")</f>
        <v/>
      </c>
      <c r="AA1191" s="46" t="e">
        <f t="shared" si="17"/>
        <v>#VALUE!</v>
      </c>
      <c r="AB1191" s="44"/>
      <c r="AC1191" s="44"/>
    </row>
    <row r="1192" spans="1:29" ht="15.75" hidden="1" customHeight="1">
      <c r="A1192" s="47" t="s">
        <v>414</v>
      </c>
      <c r="B1192" s="47" t="s">
        <v>106</v>
      </c>
      <c r="C1192" s="60" t="s">
        <v>201</v>
      </c>
      <c r="D1192" s="49" t="s">
        <v>53</v>
      </c>
      <c r="E1192" s="49">
        <v>2</v>
      </c>
      <c r="F1192" s="50">
        <v>364</v>
      </c>
      <c r="G1192" s="51" t="s">
        <v>54</v>
      </c>
      <c r="H1192" s="52">
        <v>46174</v>
      </c>
      <c r="I1192" s="53" t="s">
        <v>55</v>
      </c>
      <c r="J1192" s="53" t="s">
        <v>56</v>
      </c>
      <c r="K1192" s="53" t="s">
        <v>164</v>
      </c>
      <c r="L1192" s="53" t="s">
        <v>58</v>
      </c>
      <c r="M1192" s="54" t="s">
        <v>2498</v>
      </c>
      <c r="N1192" s="56" t="s">
        <v>21</v>
      </c>
      <c r="O1192" s="56" t="s">
        <v>60</v>
      </c>
      <c r="P1192" s="56"/>
      <c r="Q1192" s="56"/>
      <c r="R1192" s="57" t="s">
        <v>202</v>
      </c>
      <c r="S1192" s="57" t="s">
        <v>181</v>
      </c>
      <c r="T1192" s="56"/>
      <c r="U1192" s="56"/>
      <c r="V1192" s="57" t="str">
        <f t="array" ref="V1192">IFERROR(INDEX(#REF!,MATCH($Q1192,#REF!,0)),"")</f>
        <v/>
      </c>
      <c r="W1192" s="57" t="str">
        <f t="array" ref="W1192">IFERROR(INDEX(#REF!,MATCH($Q1192,#REF!,0)),"")</f>
        <v/>
      </c>
      <c r="X1192" s="58" t="str">
        <f t="array" ref="X1192">IFERROR(INDEX(#REF!,MATCH($Q1192,#REF!,0)),"")</f>
        <v/>
      </c>
      <c r="Y1192" s="58" t="str">
        <f t="array" ref="Y1192">IFERROR(INDEX(#REF!,MATCH($Q1192,#REF!,0)),"")</f>
        <v/>
      </c>
      <c r="Z1192" s="58" t="str">
        <f t="array" ref="Z1192">IFERROR(INDEX(#REF!,MATCH($Q1192,#REF!,0)),"")</f>
        <v/>
      </c>
      <c r="AA1192" s="58" t="e">
        <f t="shared" si="17"/>
        <v>#VALUE!</v>
      </c>
      <c r="AB1192" s="56"/>
      <c r="AC1192" s="56"/>
    </row>
    <row r="1193" spans="1:29" ht="15.75" hidden="1" customHeight="1">
      <c r="A1193" s="35" t="s">
        <v>290</v>
      </c>
      <c r="B1193" s="35" t="s">
        <v>106</v>
      </c>
      <c r="C1193" s="36" t="s">
        <v>204</v>
      </c>
      <c r="D1193" s="37" t="s">
        <v>205</v>
      </c>
      <c r="E1193" s="37">
        <v>12</v>
      </c>
      <c r="F1193" s="38">
        <v>360</v>
      </c>
      <c r="G1193" s="39" t="s">
        <v>54</v>
      </c>
      <c r="H1193" s="40">
        <v>46174</v>
      </c>
      <c r="I1193" s="41" t="s">
        <v>55</v>
      </c>
      <c r="J1193" s="41" t="s">
        <v>56</v>
      </c>
      <c r="K1193" s="41" t="s">
        <v>164</v>
      </c>
      <c r="L1193" s="41" t="s">
        <v>58</v>
      </c>
      <c r="M1193" s="42" t="s">
        <v>2534</v>
      </c>
      <c r="N1193" s="44" t="s">
        <v>21</v>
      </c>
      <c r="O1193" s="44" t="s">
        <v>60</v>
      </c>
      <c r="P1193" s="44"/>
      <c r="Q1193" s="44"/>
      <c r="R1193" s="45" t="s">
        <v>177</v>
      </c>
      <c r="S1193" s="45" t="s">
        <v>185</v>
      </c>
      <c r="T1193" s="208"/>
      <c r="U1193" s="44"/>
      <c r="V1193" s="45" t="str">
        <f t="array" ref="V1193">IFERROR(INDEX(#REF!,MATCH($Q1193,#REF!,0)),"")</f>
        <v/>
      </c>
      <c r="W1193" s="45" t="str">
        <f t="array" ref="W1193">IFERROR(INDEX(#REF!,MATCH($Q1193,#REF!,0)),"")</f>
        <v/>
      </c>
      <c r="X1193" s="46" t="str">
        <f t="array" ref="X1193">IFERROR(INDEX(#REF!,MATCH($Q1193,#REF!,0)),"")</f>
        <v/>
      </c>
      <c r="Y1193" s="46" t="str">
        <f t="array" ref="Y1193">IFERROR(INDEX(#REF!,MATCH($Q1193,#REF!,0)),"")</f>
        <v/>
      </c>
      <c r="Z1193" s="46" t="str">
        <f t="array" ref="Z1193">IFERROR(INDEX(#REF!,MATCH($Q1193,#REF!,0)),"")</f>
        <v/>
      </c>
      <c r="AA1193" s="46" t="e">
        <f t="shared" si="17"/>
        <v>#VALUE!</v>
      </c>
      <c r="AB1193" s="44"/>
      <c r="AC1193" s="44"/>
    </row>
    <row r="1194" spans="1:29" ht="15.75" hidden="1" customHeight="1">
      <c r="A1194" s="47" t="s">
        <v>839</v>
      </c>
      <c r="B1194" s="47" t="s">
        <v>283</v>
      </c>
      <c r="C1194" s="60" t="s">
        <v>675</v>
      </c>
      <c r="D1194" s="49" t="s">
        <v>53</v>
      </c>
      <c r="E1194" s="49">
        <v>2</v>
      </c>
      <c r="F1194" s="50">
        <v>360</v>
      </c>
      <c r="G1194" s="51" t="s">
        <v>54</v>
      </c>
      <c r="H1194" s="52">
        <v>46174</v>
      </c>
      <c r="I1194" s="53" t="s">
        <v>55</v>
      </c>
      <c r="J1194" s="53" t="s">
        <v>56</v>
      </c>
      <c r="K1194" s="53" t="s">
        <v>164</v>
      </c>
      <c r="L1194" s="53" t="s">
        <v>58</v>
      </c>
      <c r="M1194" s="54" t="s">
        <v>2498</v>
      </c>
      <c r="N1194" s="56" t="s">
        <v>21</v>
      </c>
      <c r="O1194" s="56" t="s">
        <v>60</v>
      </c>
      <c r="P1194" s="56"/>
      <c r="Q1194" s="56"/>
      <c r="R1194" s="57"/>
      <c r="S1194" s="57" t="s">
        <v>673</v>
      </c>
      <c r="T1194" s="56"/>
      <c r="U1194" s="56"/>
      <c r="V1194" s="57" t="str">
        <f t="array" ref="V1194">IFERROR(INDEX(#REF!,MATCH($Q1194,#REF!,0)),"")</f>
        <v/>
      </c>
      <c r="W1194" s="57" t="str">
        <f t="array" ref="W1194">IFERROR(INDEX(#REF!,MATCH($Q1194,#REF!,0)),"")</f>
        <v/>
      </c>
      <c r="X1194" s="58" t="str">
        <f t="array" ref="X1194">IFERROR(INDEX(#REF!,MATCH($Q1194,#REF!,0)),"")</f>
        <v/>
      </c>
      <c r="Y1194" s="58" t="str">
        <f t="array" ref="Y1194">IFERROR(INDEX(#REF!,MATCH($Q1194,#REF!,0)),"")</f>
        <v/>
      </c>
      <c r="Z1194" s="58" t="str">
        <f t="array" ref="Z1194">IFERROR(INDEX(#REF!,MATCH($Q1194,#REF!,0)),"")</f>
        <v/>
      </c>
      <c r="AA1194" s="58" t="e">
        <f t="shared" si="17"/>
        <v>#VALUE!</v>
      </c>
      <c r="AB1194" s="56"/>
      <c r="AC1194" s="56"/>
    </row>
    <row r="1195" spans="1:29" ht="15.75" hidden="1" customHeight="1">
      <c r="A1195" s="35"/>
      <c r="B1195" s="35" t="s">
        <v>51</v>
      </c>
      <c r="C1195" s="36" t="s">
        <v>1354</v>
      </c>
      <c r="D1195" s="37" t="s">
        <v>53</v>
      </c>
      <c r="E1195" s="37">
        <v>2</v>
      </c>
      <c r="F1195" s="38">
        <v>360</v>
      </c>
      <c r="G1195" s="39" t="s">
        <v>54</v>
      </c>
      <c r="H1195" s="40">
        <v>46174</v>
      </c>
      <c r="I1195" s="41" t="s">
        <v>55</v>
      </c>
      <c r="J1195" s="41" t="s">
        <v>56</v>
      </c>
      <c r="K1195" s="41" t="s">
        <v>164</v>
      </c>
      <c r="L1195" s="41" t="s">
        <v>91</v>
      </c>
      <c r="M1195" s="42" t="s">
        <v>2486</v>
      </c>
      <c r="N1195" s="44" t="s">
        <v>884</v>
      </c>
      <c r="O1195" s="44" t="s">
        <v>60</v>
      </c>
      <c r="P1195" s="44"/>
      <c r="Q1195" s="44"/>
      <c r="R1195" s="45" t="s">
        <v>322</v>
      </c>
      <c r="S1195" s="45" t="s">
        <v>323</v>
      </c>
      <c r="T1195" s="44"/>
      <c r="U1195" s="44"/>
      <c r="V1195" s="45" t="str">
        <f t="array" ref="V1195">IFERROR(INDEX(#REF!,MATCH($Q1195,#REF!,0)),"")</f>
        <v/>
      </c>
      <c r="W1195" s="45" t="str">
        <f t="array" ref="W1195">IFERROR(INDEX(#REF!,MATCH($Q1195,#REF!,0)),"")</f>
        <v/>
      </c>
      <c r="X1195" s="46" t="str">
        <f t="array" ref="X1195">IFERROR(INDEX(#REF!,MATCH($Q1195,#REF!,0)),"")</f>
        <v/>
      </c>
      <c r="Y1195" s="46" t="str">
        <f t="array" ref="Y1195">IFERROR(INDEX(#REF!,MATCH($Q1195,#REF!,0)),"")</f>
        <v/>
      </c>
      <c r="Z1195" s="46" t="str">
        <f t="array" ref="Z1195">IFERROR(INDEX(#REF!,MATCH($Q1195,#REF!,0)),"")</f>
        <v/>
      </c>
      <c r="AA1195" s="46" t="e">
        <f t="shared" si="17"/>
        <v>#VALUE!</v>
      </c>
      <c r="AB1195" s="44"/>
      <c r="AC1195" s="44"/>
    </row>
    <row r="1196" spans="1:29" ht="15.75" hidden="1" customHeight="1">
      <c r="A1196" s="47"/>
      <c r="B1196" s="47" t="s">
        <v>51</v>
      </c>
      <c r="C1196" s="60" t="s">
        <v>1356</v>
      </c>
      <c r="D1196" s="49" t="s">
        <v>53</v>
      </c>
      <c r="E1196" s="49">
        <v>3</v>
      </c>
      <c r="F1196" s="50">
        <v>360</v>
      </c>
      <c r="G1196" s="51" t="s">
        <v>54</v>
      </c>
      <c r="H1196" s="52">
        <v>46174</v>
      </c>
      <c r="I1196" s="53" t="s">
        <v>55</v>
      </c>
      <c r="J1196" s="53" t="s">
        <v>56</v>
      </c>
      <c r="K1196" s="53" t="s">
        <v>164</v>
      </c>
      <c r="L1196" s="53" t="s">
        <v>91</v>
      </c>
      <c r="M1196" s="54" t="s">
        <v>148</v>
      </c>
      <c r="N1196" s="56" t="s">
        <v>884</v>
      </c>
      <c r="O1196" s="56" t="s">
        <v>60</v>
      </c>
      <c r="P1196" s="56"/>
      <c r="Q1196" s="56"/>
      <c r="R1196" s="57"/>
      <c r="S1196" s="57" t="s">
        <v>319</v>
      </c>
      <c r="T1196" s="56"/>
      <c r="U1196" s="56"/>
      <c r="V1196" s="57" t="str">
        <f t="array" ref="V1196">IFERROR(INDEX(#REF!,MATCH($Q1196,#REF!,0)),"")</f>
        <v/>
      </c>
      <c r="W1196" s="57" t="str">
        <f t="array" ref="W1196">IFERROR(INDEX(#REF!,MATCH($Q1196,#REF!,0)),"")</f>
        <v/>
      </c>
      <c r="X1196" s="58" t="str">
        <f t="array" ref="X1196">IFERROR(INDEX(#REF!,MATCH($Q1196,#REF!,0)),"")</f>
        <v/>
      </c>
      <c r="Y1196" s="58" t="str">
        <f t="array" ref="Y1196">IFERROR(INDEX(#REF!,MATCH($Q1196,#REF!,0)),"")</f>
        <v/>
      </c>
      <c r="Z1196" s="58" t="str">
        <f t="array" ref="Z1196">IFERROR(INDEX(#REF!,MATCH($Q1196,#REF!,0)),"")</f>
        <v/>
      </c>
      <c r="AA1196" s="58" t="e">
        <f t="shared" si="17"/>
        <v>#VALUE!</v>
      </c>
      <c r="AB1196" s="56"/>
      <c r="AC1196" s="56"/>
    </row>
    <row r="1197" spans="1:29" ht="15.75" hidden="1" customHeight="1">
      <c r="A1197" s="35"/>
      <c r="B1197" s="35" t="s">
        <v>51</v>
      </c>
      <c r="C1197" s="36" t="s">
        <v>675</v>
      </c>
      <c r="D1197" s="37" t="s">
        <v>53</v>
      </c>
      <c r="E1197" s="37">
        <v>2</v>
      </c>
      <c r="F1197" s="38">
        <v>360</v>
      </c>
      <c r="G1197" s="39" t="s">
        <v>54</v>
      </c>
      <c r="H1197" s="40">
        <v>46174</v>
      </c>
      <c r="I1197" s="41" t="s">
        <v>55</v>
      </c>
      <c r="J1197" s="41" t="s">
        <v>56</v>
      </c>
      <c r="K1197" s="41" t="s">
        <v>164</v>
      </c>
      <c r="L1197" s="41" t="s">
        <v>91</v>
      </c>
      <c r="M1197" s="42" t="s">
        <v>73</v>
      </c>
      <c r="N1197" s="44" t="s">
        <v>884</v>
      </c>
      <c r="O1197" s="44" t="s">
        <v>60</v>
      </c>
      <c r="P1197" s="44"/>
      <c r="Q1197" s="44"/>
      <c r="R1197" s="45"/>
      <c r="S1197" s="45" t="s">
        <v>673</v>
      </c>
      <c r="T1197" s="44"/>
      <c r="U1197" s="44"/>
      <c r="V1197" s="45" t="str">
        <f t="array" ref="V1197">IFERROR(INDEX(#REF!,MATCH($Q1197,#REF!,0)),"")</f>
        <v/>
      </c>
      <c r="W1197" s="45" t="str">
        <f t="array" ref="W1197">IFERROR(INDEX(#REF!,MATCH($Q1197,#REF!,0)),"")</f>
        <v/>
      </c>
      <c r="X1197" s="46" t="str">
        <f t="array" ref="X1197">IFERROR(INDEX(#REF!,MATCH($Q1197,#REF!,0)),"")</f>
        <v/>
      </c>
      <c r="Y1197" s="46" t="str">
        <f t="array" ref="Y1197">IFERROR(INDEX(#REF!,MATCH($Q1197,#REF!,0)),"")</f>
        <v/>
      </c>
      <c r="Z1197" s="46" t="str">
        <f t="array" ref="Z1197">IFERROR(INDEX(#REF!,MATCH($Q1197,#REF!,0)),"")</f>
        <v/>
      </c>
      <c r="AA1197" s="46" t="e">
        <f t="shared" si="17"/>
        <v>#VALUE!</v>
      </c>
      <c r="AB1197" s="44"/>
      <c r="AC1197" s="44"/>
    </row>
    <row r="1198" spans="1:29" ht="15.75" hidden="1" customHeight="1">
      <c r="A1198" s="47" t="s">
        <v>2872</v>
      </c>
      <c r="B1198" s="47" t="s">
        <v>1049</v>
      </c>
      <c r="C1198" s="60" t="s">
        <v>2158</v>
      </c>
      <c r="D1198" s="49" t="s">
        <v>53</v>
      </c>
      <c r="E1198" s="49">
        <v>10</v>
      </c>
      <c r="F1198" s="50">
        <v>360</v>
      </c>
      <c r="G1198" s="51" t="s">
        <v>54</v>
      </c>
      <c r="H1198" s="52">
        <v>46174</v>
      </c>
      <c r="I1198" s="53" t="s">
        <v>55</v>
      </c>
      <c r="J1198" s="53" t="s">
        <v>56</v>
      </c>
      <c r="K1198" s="53" t="s">
        <v>164</v>
      </c>
      <c r="L1198" s="53" t="s">
        <v>58</v>
      </c>
      <c r="M1198" s="54" t="s">
        <v>148</v>
      </c>
      <c r="N1198" s="56" t="s">
        <v>951</v>
      </c>
      <c r="O1198" s="56" t="s">
        <v>60</v>
      </c>
      <c r="P1198" s="56"/>
      <c r="Q1198" s="56"/>
      <c r="R1198" s="57" t="s">
        <v>622</v>
      </c>
      <c r="S1198" s="57" t="s">
        <v>623</v>
      </c>
      <c r="T1198" s="56"/>
      <c r="U1198" s="56"/>
      <c r="V1198" s="57" t="str">
        <f t="array" ref="V1198">IFERROR(INDEX(#REF!,MATCH($Q1198,#REF!,0)),"")</f>
        <v/>
      </c>
      <c r="W1198" s="57" t="str">
        <f t="array" ref="W1198">IFERROR(INDEX(#REF!,MATCH($Q1198,#REF!,0)),"")</f>
        <v/>
      </c>
      <c r="X1198" s="58" t="str">
        <f t="array" ref="X1198">IFERROR(INDEX(#REF!,MATCH($Q1198,#REF!,0)),"")</f>
        <v/>
      </c>
      <c r="Y1198" s="58" t="str">
        <f t="array" ref="Y1198">IFERROR(INDEX(#REF!,MATCH($Q1198,#REF!,0)),"")</f>
        <v/>
      </c>
      <c r="Z1198" s="58" t="str">
        <f t="array" ref="Z1198">IFERROR(INDEX(#REF!,MATCH($Q1198,#REF!,0)),"")</f>
        <v/>
      </c>
      <c r="AA1198" s="58" t="e">
        <f t="shared" si="17"/>
        <v>#VALUE!</v>
      </c>
      <c r="AB1198" s="56"/>
      <c r="AC1198" s="56"/>
    </row>
    <row r="1199" spans="1:29" ht="15.75" hidden="1" customHeight="1">
      <c r="A1199" s="35" t="s">
        <v>1801</v>
      </c>
      <c r="B1199" s="35" t="s">
        <v>894</v>
      </c>
      <c r="C1199" s="36" t="s">
        <v>2281</v>
      </c>
      <c r="D1199" s="37" t="s">
        <v>53</v>
      </c>
      <c r="E1199" s="37">
        <v>2</v>
      </c>
      <c r="F1199" s="38">
        <v>351.8</v>
      </c>
      <c r="G1199" s="39" t="s">
        <v>54</v>
      </c>
      <c r="H1199" s="40">
        <v>46174</v>
      </c>
      <c r="I1199" s="41" t="s">
        <v>55</v>
      </c>
      <c r="J1199" s="41" t="s">
        <v>56</v>
      </c>
      <c r="K1199" s="41" t="s">
        <v>164</v>
      </c>
      <c r="L1199" s="41" t="s">
        <v>91</v>
      </c>
      <c r="M1199" s="42" t="s">
        <v>2486</v>
      </c>
      <c r="N1199" s="44" t="s">
        <v>951</v>
      </c>
      <c r="O1199" s="44" t="s">
        <v>60</v>
      </c>
      <c r="P1199" s="44"/>
      <c r="Q1199" s="44"/>
      <c r="R1199" s="45"/>
      <c r="S1199" s="45" t="s">
        <v>1506</v>
      </c>
      <c r="T1199" s="44"/>
      <c r="U1199" s="44"/>
      <c r="V1199" s="45" t="str">
        <f t="array" ref="V1199">IFERROR(INDEX(#REF!,MATCH($Q1199,#REF!,0)),"")</f>
        <v/>
      </c>
      <c r="W1199" s="45" t="str">
        <f t="array" ref="W1199">IFERROR(INDEX(#REF!,MATCH($Q1199,#REF!,0)),"")</f>
        <v/>
      </c>
      <c r="X1199" s="46" t="str">
        <f t="array" ref="X1199">IFERROR(INDEX(#REF!,MATCH($Q1199,#REF!,0)),"")</f>
        <v/>
      </c>
      <c r="Y1199" s="46" t="str">
        <f t="array" ref="Y1199">IFERROR(INDEX(#REF!,MATCH($Q1199,#REF!,0)),"")</f>
        <v/>
      </c>
      <c r="Z1199" s="46" t="str">
        <f t="array" ref="Z1199">IFERROR(INDEX(#REF!,MATCH($Q1199,#REF!,0)),"")</f>
        <v/>
      </c>
      <c r="AA1199" s="46" t="e">
        <f t="shared" si="17"/>
        <v>#VALUE!</v>
      </c>
      <c r="AB1199" s="44"/>
      <c r="AC1199" s="44"/>
    </row>
    <row r="1200" spans="1:29" ht="15.75" hidden="1" customHeight="1">
      <c r="A1200" s="47" t="s">
        <v>421</v>
      </c>
      <c r="B1200" s="47" t="s">
        <v>440</v>
      </c>
      <c r="C1200" s="60" t="s">
        <v>677</v>
      </c>
      <c r="D1200" s="49" t="s">
        <v>511</v>
      </c>
      <c r="E1200" s="49">
        <v>7</v>
      </c>
      <c r="F1200" s="50">
        <v>350</v>
      </c>
      <c r="G1200" s="51" t="s">
        <v>54</v>
      </c>
      <c r="H1200" s="52">
        <v>46174</v>
      </c>
      <c r="I1200" s="53" t="s">
        <v>55</v>
      </c>
      <c r="J1200" s="53" t="s">
        <v>56</v>
      </c>
      <c r="K1200" s="53" t="s">
        <v>164</v>
      </c>
      <c r="L1200" s="53" t="s">
        <v>58</v>
      </c>
      <c r="M1200" s="54" t="s">
        <v>2498</v>
      </c>
      <c r="N1200" s="56" t="s">
        <v>21</v>
      </c>
      <c r="O1200" s="56" t="s">
        <v>60</v>
      </c>
      <c r="P1200" s="56"/>
      <c r="Q1200" s="56"/>
      <c r="R1200" s="57"/>
      <c r="S1200" s="57" t="s">
        <v>181</v>
      </c>
      <c r="T1200" s="56"/>
      <c r="U1200" s="56"/>
      <c r="V1200" s="57" t="str">
        <f t="array" ref="V1200">IFERROR(INDEX(#REF!,MATCH($Q1200,#REF!,0)),"")</f>
        <v/>
      </c>
      <c r="W1200" s="57" t="str">
        <f t="array" ref="W1200">IFERROR(INDEX(#REF!,MATCH($Q1200,#REF!,0)),"")</f>
        <v/>
      </c>
      <c r="X1200" s="58" t="str">
        <f t="array" ref="X1200">IFERROR(INDEX(#REF!,MATCH($Q1200,#REF!,0)),"")</f>
        <v/>
      </c>
      <c r="Y1200" s="58" t="str">
        <f t="array" ref="Y1200">IFERROR(INDEX(#REF!,MATCH($Q1200,#REF!,0)),"")</f>
        <v/>
      </c>
      <c r="Z1200" s="58" t="str">
        <f t="array" ref="Z1200">IFERROR(INDEX(#REF!,MATCH($Q1200,#REF!,0)),"")</f>
        <v/>
      </c>
      <c r="AA1200" s="58" t="e">
        <f t="shared" si="17"/>
        <v>#VALUE!</v>
      </c>
      <c r="AB1200" s="56"/>
      <c r="AC1200" s="56"/>
    </row>
    <row r="1201" spans="1:29" ht="15.75" hidden="1" customHeight="1">
      <c r="A1201" s="35" t="s">
        <v>2873</v>
      </c>
      <c r="B1201" s="35" t="s">
        <v>254</v>
      </c>
      <c r="C1201" s="36" t="s">
        <v>679</v>
      </c>
      <c r="D1201" s="37" t="s">
        <v>53</v>
      </c>
      <c r="E1201" s="37">
        <v>10</v>
      </c>
      <c r="F1201" s="38">
        <v>350</v>
      </c>
      <c r="G1201" s="39" t="s">
        <v>54</v>
      </c>
      <c r="H1201" s="40">
        <v>46174</v>
      </c>
      <c r="I1201" s="41" t="s">
        <v>55</v>
      </c>
      <c r="J1201" s="41" t="s">
        <v>56</v>
      </c>
      <c r="K1201" s="41" t="s">
        <v>164</v>
      </c>
      <c r="L1201" s="41" t="s">
        <v>58</v>
      </c>
      <c r="M1201" s="42" t="s">
        <v>2517</v>
      </c>
      <c r="N1201" s="44" t="s">
        <v>21</v>
      </c>
      <c r="O1201" s="44" t="s">
        <v>60</v>
      </c>
      <c r="P1201" s="44"/>
      <c r="Q1201" s="44"/>
      <c r="R1201" s="45"/>
      <c r="S1201" s="45" t="s">
        <v>410</v>
      </c>
      <c r="T1201" s="44"/>
      <c r="U1201" s="44"/>
      <c r="V1201" s="45" t="str">
        <f t="array" ref="V1201">IFERROR(INDEX(#REF!,MATCH($Q1201,#REF!,0)),"")</f>
        <v/>
      </c>
      <c r="W1201" s="45" t="str">
        <f t="array" ref="W1201">IFERROR(INDEX(#REF!,MATCH($Q1201,#REF!,0)),"")</f>
        <v/>
      </c>
      <c r="X1201" s="46" t="str">
        <f t="array" ref="X1201">IFERROR(INDEX(#REF!,MATCH($Q1201,#REF!,0)),"")</f>
        <v/>
      </c>
      <c r="Y1201" s="46" t="str">
        <f t="array" ref="Y1201">IFERROR(INDEX(#REF!,MATCH($Q1201,#REF!,0)),"")</f>
        <v/>
      </c>
      <c r="Z1201" s="46" t="str">
        <f t="array" ref="Z1201">IFERROR(INDEX(#REF!,MATCH($Q1201,#REF!,0)),"")</f>
        <v/>
      </c>
      <c r="AA1201" s="46" t="e">
        <f t="shared" si="17"/>
        <v>#VALUE!</v>
      </c>
      <c r="AB1201" s="44"/>
      <c r="AC1201" s="44"/>
    </row>
    <row r="1202" spans="1:29" ht="15.75" hidden="1" customHeight="1">
      <c r="A1202" s="47" t="s">
        <v>2874</v>
      </c>
      <c r="B1202" s="47" t="s">
        <v>156</v>
      </c>
      <c r="C1202" s="60" t="s">
        <v>681</v>
      </c>
      <c r="D1202" s="49" t="s">
        <v>53</v>
      </c>
      <c r="E1202" s="49">
        <v>5</v>
      </c>
      <c r="F1202" s="50">
        <v>350</v>
      </c>
      <c r="G1202" s="51" t="s">
        <v>54</v>
      </c>
      <c r="H1202" s="52">
        <v>46174</v>
      </c>
      <c r="I1202" s="53" t="s">
        <v>55</v>
      </c>
      <c r="J1202" s="53" t="s">
        <v>56</v>
      </c>
      <c r="K1202" s="53" t="s">
        <v>164</v>
      </c>
      <c r="L1202" s="53" t="s">
        <v>58</v>
      </c>
      <c r="M1202" s="54" t="s">
        <v>148</v>
      </c>
      <c r="N1202" s="56" t="s">
        <v>21</v>
      </c>
      <c r="O1202" s="56" t="s">
        <v>60</v>
      </c>
      <c r="P1202" s="56"/>
      <c r="Q1202" s="56"/>
      <c r="R1202" s="57"/>
      <c r="S1202" s="57" t="s">
        <v>623</v>
      </c>
      <c r="T1202" s="56"/>
      <c r="U1202" s="56"/>
      <c r="V1202" s="57" t="str">
        <f t="array" ref="V1202">IFERROR(INDEX(#REF!,MATCH($Q1202,#REF!,0)),"")</f>
        <v/>
      </c>
      <c r="W1202" s="57" t="str">
        <f t="array" ref="W1202">IFERROR(INDEX(#REF!,MATCH($Q1202,#REF!,0)),"")</f>
        <v/>
      </c>
      <c r="X1202" s="58" t="str">
        <f t="array" ref="X1202">IFERROR(INDEX(#REF!,MATCH($Q1202,#REF!,0)),"")</f>
        <v/>
      </c>
      <c r="Y1202" s="58" t="str">
        <f t="array" ref="Y1202">IFERROR(INDEX(#REF!,MATCH($Q1202,#REF!,0)),"")</f>
        <v/>
      </c>
      <c r="Z1202" s="58" t="str">
        <f t="array" ref="Z1202">IFERROR(INDEX(#REF!,MATCH($Q1202,#REF!,0)),"")</f>
        <v/>
      </c>
      <c r="AA1202" s="58" t="e">
        <f t="shared" si="17"/>
        <v>#VALUE!</v>
      </c>
      <c r="AB1202" s="56"/>
      <c r="AC1202" s="56"/>
    </row>
    <row r="1203" spans="1:29" ht="15.75" hidden="1" customHeight="1">
      <c r="A1203" s="35"/>
      <c r="B1203" s="35" t="s">
        <v>848</v>
      </c>
      <c r="C1203" s="36" t="s">
        <v>1359</v>
      </c>
      <c r="D1203" s="37" t="s">
        <v>1258</v>
      </c>
      <c r="E1203" s="37">
        <v>10</v>
      </c>
      <c r="F1203" s="38">
        <v>350</v>
      </c>
      <c r="G1203" s="39" t="s">
        <v>54</v>
      </c>
      <c r="H1203" s="40">
        <v>46174</v>
      </c>
      <c r="I1203" s="41" t="s">
        <v>55</v>
      </c>
      <c r="J1203" s="41" t="s">
        <v>56</v>
      </c>
      <c r="K1203" s="41" t="s">
        <v>164</v>
      </c>
      <c r="L1203" s="41" t="s">
        <v>91</v>
      </c>
      <c r="M1203" s="42" t="s">
        <v>109</v>
      </c>
      <c r="N1203" s="44" t="s">
        <v>884</v>
      </c>
      <c r="O1203" s="44" t="s">
        <v>60</v>
      </c>
      <c r="P1203" s="44"/>
      <c r="Q1203" s="44"/>
      <c r="R1203" s="45" t="s">
        <v>304</v>
      </c>
      <c r="S1203" s="45" t="s">
        <v>305</v>
      </c>
      <c r="T1203" s="44"/>
      <c r="U1203" s="44"/>
      <c r="V1203" s="45" t="str">
        <f t="array" ref="V1203">IFERROR(INDEX(#REF!,MATCH($Q1203,#REF!,0)),"")</f>
        <v/>
      </c>
      <c r="W1203" s="45" t="str">
        <f t="array" ref="W1203">IFERROR(INDEX(#REF!,MATCH($Q1203,#REF!,0)),"")</f>
        <v/>
      </c>
      <c r="X1203" s="46" t="str">
        <f t="array" ref="X1203">IFERROR(INDEX(#REF!,MATCH($Q1203,#REF!,0)),"")</f>
        <v/>
      </c>
      <c r="Y1203" s="46" t="str">
        <f t="array" ref="Y1203">IFERROR(INDEX(#REF!,MATCH($Q1203,#REF!,0)),"")</f>
        <v/>
      </c>
      <c r="Z1203" s="46" t="str">
        <f t="array" ref="Z1203">IFERROR(INDEX(#REF!,MATCH($Q1203,#REF!,0)),"")</f>
        <v/>
      </c>
      <c r="AA1203" s="46" t="e">
        <f t="shared" si="17"/>
        <v>#VALUE!</v>
      </c>
      <c r="AB1203" s="44"/>
      <c r="AC1203" s="44"/>
    </row>
    <row r="1204" spans="1:29" ht="15.75" hidden="1" customHeight="1">
      <c r="A1204" s="47" t="s">
        <v>1486</v>
      </c>
      <c r="B1204" s="47" t="s">
        <v>169</v>
      </c>
      <c r="C1204" s="60" t="s">
        <v>2138</v>
      </c>
      <c r="D1204" s="49" t="s">
        <v>53</v>
      </c>
      <c r="E1204" s="49">
        <v>1</v>
      </c>
      <c r="F1204" s="50">
        <v>350</v>
      </c>
      <c r="G1204" s="51" t="s">
        <v>54</v>
      </c>
      <c r="H1204" s="52">
        <v>46174</v>
      </c>
      <c r="I1204" s="53" t="s">
        <v>55</v>
      </c>
      <c r="J1204" s="53" t="s">
        <v>56</v>
      </c>
      <c r="K1204" s="53" t="s">
        <v>164</v>
      </c>
      <c r="L1204" s="53" t="s">
        <v>91</v>
      </c>
      <c r="M1204" s="54" t="s">
        <v>2486</v>
      </c>
      <c r="N1204" s="56" t="s">
        <v>951</v>
      </c>
      <c r="O1204" s="56" t="s">
        <v>60</v>
      </c>
      <c r="P1204" s="56"/>
      <c r="Q1204" s="56"/>
      <c r="R1204" s="57"/>
      <c r="S1204" s="57" t="s">
        <v>2139</v>
      </c>
      <c r="T1204" s="56"/>
      <c r="U1204" s="56"/>
      <c r="V1204" s="57" t="str">
        <f t="array" ref="V1204">IFERROR(INDEX(#REF!,MATCH($Q1204,#REF!,0)),"")</f>
        <v/>
      </c>
      <c r="W1204" s="57" t="str">
        <f t="array" ref="W1204">IFERROR(INDEX(#REF!,MATCH($Q1204,#REF!,0)),"")</f>
        <v/>
      </c>
      <c r="X1204" s="58" t="str">
        <f t="array" ref="X1204">IFERROR(INDEX(#REF!,MATCH($Q1204,#REF!,0)),"")</f>
        <v/>
      </c>
      <c r="Y1204" s="58" t="str">
        <f t="array" ref="Y1204">IFERROR(INDEX(#REF!,MATCH($Q1204,#REF!,0)),"")</f>
        <v/>
      </c>
      <c r="Z1204" s="58" t="str">
        <f t="array" ref="Z1204">IFERROR(INDEX(#REF!,MATCH($Q1204,#REF!,0)),"")</f>
        <v/>
      </c>
      <c r="AA1204" s="58" t="e">
        <f t="shared" si="17"/>
        <v>#VALUE!</v>
      </c>
      <c r="AB1204" s="56"/>
      <c r="AC1204" s="56"/>
    </row>
    <row r="1205" spans="1:29" ht="15.75" hidden="1" customHeight="1">
      <c r="A1205" s="35" t="s">
        <v>1488</v>
      </c>
      <c r="B1205" s="35" t="s">
        <v>242</v>
      </c>
      <c r="C1205" s="36" t="s">
        <v>2138</v>
      </c>
      <c r="D1205" s="37" t="s">
        <v>53</v>
      </c>
      <c r="E1205" s="37">
        <v>1</v>
      </c>
      <c r="F1205" s="38">
        <v>350</v>
      </c>
      <c r="G1205" s="39" t="s">
        <v>54</v>
      </c>
      <c r="H1205" s="40">
        <v>46174</v>
      </c>
      <c r="I1205" s="41" t="s">
        <v>55</v>
      </c>
      <c r="J1205" s="41" t="s">
        <v>56</v>
      </c>
      <c r="K1205" s="41" t="s">
        <v>164</v>
      </c>
      <c r="L1205" s="41" t="s">
        <v>91</v>
      </c>
      <c r="M1205" s="42" t="s">
        <v>2486</v>
      </c>
      <c r="N1205" s="44" t="s">
        <v>951</v>
      </c>
      <c r="O1205" s="44" t="s">
        <v>60</v>
      </c>
      <c r="P1205" s="44"/>
      <c r="Q1205" s="44"/>
      <c r="R1205" s="45"/>
      <c r="S1205" s="45" t="s">
        <v>2139</v>
      </c>
      <c r="T1205" s="44"/>
      <c r="U1205" s="44"/>
      <c r="V1205" s="45" t="str">
        <f t="array" ref="V1205">IFERROR(INDEX(#REF!,MATCH($Q1205,#REF!,0)),"")</f>
        <v/>
      </c>
      <c r="W1205" s="45" t="str">
        <f t="array" ref="W1205">IFERROR(INDEX(#REF!,MATCH($Q1205,#REF!,0)),"")</f>
        <v/>
      </c>
      <c r="X1205" s="46" t="str">
        <f t="array" ref="X1205">IFERROR(INDEX(#REF!,MATCH($Q1205,#REF!,0)),"")</f>
        <v/>
      </c>
      <c r="Y1205" s="46" t="str">
        <f t="array" ref="Y1205">IFERROR(INDEX(#REF!,MATCH($Q1205,#REF!,0)),"")</f>
        <v/>
      </c>
      <c r="Z1205" s="46" t="str">
        <f t="array" ref="Z1205">IFERROR(INDEX(#REF!,MATCH($Q1205,#REF!,0)),"")</f>
        <v/>
      </c>
      <c r="AA1205" s="46" t="e">
        <f t="shared" si="17"/>
        <v>#VALUE!</v>
      </c>
      <c r="AB1205" s="44"/>
      <c r="AC1205" s="44"/>
    </row>
    <row r="1206" spans="1:29" ht="15.75" hidden="1" customHeight="1">
      <c r="A1206" s="47" t="s">
        <v>1920</v>
      </c>
      <c r="B1206" s="47" t="s">
        <v>1521</v>
      </c>
      <c r="C1206" s="60" t="s">
        <v>2285</v>
      </c>
      <c r="D1206" s="49" t="s">
        <v>53</v>
      </c>
      <c r="E1206" s="49">
        <v>1</v>
      </c>
      <c r="F1206" s="50">
        <v>350</v>
      </c>
      <c r="G1206" s="51" t="s">
        <v>54</v>
      </c>
      <c r="H1206" s="52">
        <v>46174</v>
      </c>
      <c r="I1206" s="53" t="s">
        <v>55</v>
      </c>
      <c r="J1206" s="53" t="s">
        <v>56</v>
      </c>
      <c r="K1206" s="53" t="s">
        <v>164</v>
      </c>
      <c r="L1206" s="53" t="s">
        <v>91</v>
      </c>
      <c r="M1206" s="54" t="s">
        <v>73</v>
      </c>
      <c r="N1206" s="56" t="s">
        <v>951</v>
      </c>
      <c r="O1206" s="56" t="s">
        <v>60</v>
      </c>
      <c r="P1206" s="56"/>
      <c r="Q1206" s="56"/>
      <c r="R1206" s="57" t="s">
        <v>780</v>
      </c>
      <c r="S1206" s="57" t="s">
        <v>781</v>
      </c>
      <c r="T1206" s="56"/>
      <c r="U1206" s="56"/>
      <c r="V1206" s="57" t="str">
        <f t="array" ref="V1206">IFERROR(INDEX(#REF!,MATCH($Q1206,#REF!,0)),"")</f>
        <v/>
      </c>
      <c r="W1206" s="57" t="str">
        <f t="array" ref="W1206">IFERROR(INDEX(#REF!,MATCH($Q1206,#REF!,0)),"")</f>
        <v/>
      </c>
      <c r="X1206" s="58" t="str">
        <f t="array" ref="X1206">IFERROR(INDEX(#REF!,MATCH($Q1206,#REF!,0)),"")</f>
        <v/>
      </c>
      <c r="Y1206" s="58" t="str">
        <f t="array" ref="Y1206">IFERROR(INDEX(#REF!,MATCH($Q1206,#REF!,0)),"")</f>
        <v/>
      </c>
      <c r="Z1206" s="58" t="str">
        <f t="array" ref="Z1206">IFERROR(INDEX(#REF!,MATCH($Q1206,#REF!,0)),"")</f>
        <v/>
      </c>
      <c r="AA1206" s="58" t="e">
        <f t="shared" si="17"/>
        <v>#VALUE!</v>
      </c>
      <c r="AB1206" s="56"/>
      <c r="AC1206" s="56"/>
    </row>
    <row r="1207" spans="1:29" ht="15.75" hidden="1" customHeight="1">
      <c r="A1207" s="35" t="s">
        <v>2691</v>
      </c>
      <c r="B1207" s="201" t="s">
        <v>1049</v>
      </c>
      <c r="C1207" s="168" t="s">
        <v>2404</v>
      </c>
      <c r="D1207" s="37" t="s">
        <v>53</v>
      </c>
      <c r="E1207" s="37">
        <v>35</v>
      </c>
      <c r="F1207" s="38">
        <v>350</v>
      </c>
      <c r="G1207" s="39" t="s">
        <v>54</v>
      </c>
      <c r="H1207" s="40"/>
      <c r="I1207" s="41" t="s">
        <v>55</v>
      </c>
      <c r="J1207" s="41"/>
      <c r="K1207" s="41"/>
      <c r="L1207" s="41"/>
      <c r="M1207" s="42"/>
      <c r="N1207" s="44" t="s">
        <v>951</v>
      </c>
      <c r="O1207" s="44" t="s">
        <v>60</v>
      </c>
      <c r="P1207" s="44"/>
      <c r="Q1207" s="44"/>
      <c r="R1207" s="45"/>
      <c r="S1207" s="45"/>
      <c r="T1207" s="199"/>
      <c r="U1207" s="44"/>
      <c r="V1207" s="45" t="str">
        <f t="array" ref="V1207">IFERROR(INDEX(#REF!,MATCH($Q1207,#REF!,0)),"")</f>
        <v/>
      </c>
      <c r="W1207" s="45" t="str">
        <f t="array" ref="W1207">IFERROR(INDEX(#REF!,MATCH($Q1207,#REF!,0)),"")</f>
        <v/>
      </c>
      <c r="X1207" s="46" t="str">
        <f t="array" ref="X1207">IFERROR(INDEX(#REF!,MATCH($Q1207,#REF!,0)),"")</f>
        <v/>
      </c>
      <c r="Y1207" s="46" t="str">
        <f t="array" ref="Y1207">IFERROR(INDEX(#REF!,MATCH($Q1207,#REF!,0)),"")</f>
        <v/>
      </c>
      <c r="Z1207" s="46" t="str">
        <f t="array" ref="Z1207">IFERROR(INDEX(#REF!,MATCH($Q1207,#REF!,0)),"")</f>
        <v/>
      </c>
      <c r="AA1207" s="46" t="e">
        <f t="shared" si="17"/>
        <v>#VALUE!</v>
      </c>
      <c r="AB1207" s="44"/>
      <c r="AC1207" s="44"/>
    </row>
    <row r="1208" spans="1:29" ht="15.75" hidden="1" customHeight="1">
      <c r="A1208" s="47" t="s">
        <v>2691</v>
      </c>
      <c r="B1208" s="201" t="s">
        <v>1049</v>
      </c>
      <c r="C1208" s="113" t="s">
        <v>2406</v>
      </c>
      <c r="D1208" s="49" t="s">
        <v>53</v>
      </c>
      <c r="E1208" s="49">
        <v>5</v>
      </c>
      <c r="F1208" s="50">
        <v>350</v>
      </c>
      <c r="G1208" s="51" t="s">
        <v>54</v>
      </c>
      <c r="H1208" s="52"/>
      <c r="I1208" s="53" t="s">
        <v>55</v>
      </c>
      <c r="J1208" s="53"/>
      <c r="K1208" s="53"/>
      <c r="L1208" s="53"/>
      <c r="M1208" s="54"/>
      <c r="N1208" s="56" t="s">
        <v>951</v>
      </c>
      <c r="O1208" s="56" t="s">
        <v>60</v>
      </c>
      <c r="P1208" s="56"/>
      <c r="Q1208" s="56"/>
      <c r="R1208" s="57"/>
      <c r="S1208" s="57"/>
      <c r="T1208" s="194"/>
      <c r="U1208" s="56"/>
      <c r="V1208" s="57" t="str">
        <f t="array" ref="V1208">IFERROR(INDEX(#REF!,MATCH($Q1208,#REF!,0)),"")</f>
        <v/>
      </c>
      <c r="W1208" s="57" t="str">
        <f t="array" ref="W1208">IFERROR(INDEX(#REF!,MATCH($Q1208,#REF!,0)),"")</f>
        <v/>
      </c>
      <c r="X1208" s="58" t="str">
        <f t="array" ref="X1208">IFERROR(INDEX(#REF!,MATCH($Q1208,#REF!,0)),"")</f>
        <v/>
      </c>
      <c r="Y1208" s="58" t="str">
        <f t="array" ref="Y1208">IFERROR(INDEX(#REF!,MATCH($Q1208,#REF!,0)),"")</f>
        <v/>
      </c>
      <c r="Z1208" s="58" t="str">
        <f t="array" ref="Z1208">IFERROR(INDEX(#REF!,MATCH($Q1208,#REF!,0)),"")</f>
        <v/>
      </c>
      <c r="AA1208" s="58" t="e">
        <f t="shared" si="17"/>
        <v>#VALUE!</v>
      </c>
      <c r="AB1208" s="56"/>
      <c r="AC1208" s="56"/>
    </row>
    <row r="1209" spans="1:29" ht="15.75" hidden="1" customHeight="1">
      <c r="A1209" s="35"/>
      <c r="B1209" s="35" t="s">
        <v>51</v>
      </c>
      <c r="C1209" s="36" t="s">
        <v>1361</v>
      </c>
      <c r="D1209" s="37" t="s">
        <v>53</v>
      </c>
      <c r="E1209" s="37">
        <v>4</v>
      </c>
      <c r="F1209" s="38">
        <v>345.6</v>
      </c>
      <c r="G1209" s="39" t="s">
        <v>54</v>
      </c>
      <c r="H1209" s="40">
        <v>46174</v>
      </c>
      <c r="I1209" s="41" t="s">
        <v>55</v>
      </c>
      <c r="J1209" s="41" t="s">
        <v>56</v>
      </c>
      <c r="K1209" s="41" t="s">
        <v>164</v>
      </c>
      <c r="L1209" s="41" t="s">
        <v>91</v>
      </c>
      <c r="M1209" s="42" t="s">
        <v>2517</v>
      </c>
      <c r="N1209" s="44" t="s">
        <v>884</v>
      </c>
      <c r="O1209" s="44" t="s">
        <v>60</v>
      </c>
      <c r="P1209" s="44"/>
      <c r="Q1209" s="44"/>
      <c r="R1209" s="45"/>
      <c r="S1209" s="45" t="s">
        <v>410</v>
      </c>
      <c r="T1209" s="44"/>
      <c r="U1209" s="44"/>
      <c r="V1209" s="45" t="str">
        <f t="array" ref="V1209">IFERROR(INDEX(#REF!,MATCH($Q1209,#REF!,0)),"")</f>
        <v/>
      </c>
      <c r="W1209" s="45" t="str">
        <f t="array" ref="W1209">IFERROR(INDEX(#REF!,MATCH($Q1209,#REF!,0)),"")</f>
        <v/>
      </c>
      <c r="X1209" s="46" t="str">
        <f t="array" ref="X1209">IFERROR(INDEX(#REF!,MATCH($Q1209,#REF!,0)),"")</f>
        <v/>
      </c>
      <c r="Y1209" s="46" t="str">
        <f t="array" ref="Y1209">IFERROR(INDEX(#REF!,MATCH($Q1209,#REF!,0)),"")</f>
        <v/>
      </c>
      <c r="Z1209" s="46" t="str">
        <f t="array" ref="Z1209">IFERROR(INDEX(#REF!,MATCH($Q1209,#REF!,0)),"")</f>
        <v/>
      </c>
      <c r="AA1209" s="46" t="e">
        <f t="shared" si="17"/>
        <v>#VALUE!</v>
      </c>
      <c r="AB1209" s="44"/>
      <c r="AC1209" s="44"/>
    </row>
    <row r="1210" spans="1:29" ht="15.75" hidden="1" customHeight="1">
      <c r="A1210" s="47" t="s">
        <v>2875</v>
      </c>
      <c r="B1210" s="47" t="s">
        <v>242</v>
      </c>
      <c r="C1210" s="60" t="s">
        <v>576</v>
      </c>
      <c r="D1210" s="49" t="s">
        <v>53</v>
      </c>
      <c r="E1210" s="49">
        <v>1</v>
      </c>
      <c r="F1210" s="50">
        <v>340</v>
      </c>
      <c r="G1210" s="51" t="s">
        <v>54</v>
      </c>
      <c r="H1210" s="52">
        <v>46174</v>
      </c>
      <c r="I1210" s="53" t="s">
        <v>55</v>
      </c>
      <c r="J1210" s="53" t="s">
        <v>56</v>
      </c>
      <c r="K1210" s="53" t="s">
        <v>164</v>
      </c>
      <c r="L1210" s="53" t="s">
        <v>58</v>
      </c>
      <c r="M1210" s="54" t="s">
        <v>2498</v>
      </c>
      <c r="N1210" s="56" t="s">
        <v>21</v>
      </c>
      <c r="O1210" s="56" t="s">
        <v>60</v>
      </c>
      <c r="P1210" s="56"/>
      <c r="Q1210" s="56"/>
      <c r="R1210" s="57" t="s">
        <v>304</v>
      </c>
      <c r="S1210" s="57" t="s">
        <v>305</v>
      </c>
      <c r="T1210" s="56"/>
      <c r="U1210" s="56"/>
      <c r="V1210" s="57" t="str">
        <f t="array" ref="V1210">IFERROR(INDEX(#REF!,MATCH($Q1210,#REF!,0)),"")</f>
        <v/>
      </c>
      <c r="W1210" s="57" t="str">
        <f t="array" ref="W1210">IFERROR(INDEX(#REF!,MATCH($Q1210,#REF!,0)),"")</f>
        <v/>
      </c>
      <c r="X1210" s="58" t="str">
        <f t="array" ref="X1210">IFERROR(INDEX(#REF!,MATCH($Q1210,#REF!,0)),"")</f>
        <v/>
      </c>
      <c r="Y1210" s="58" t="str">
        <f t="array" ref="Y1210">IFERROR(INDEX(#REF!,MATCH($Q1210,#REF!,0)),"")</f>
        <v/>
      </c>
      <c r="Z1210" s="58" t="str">
        <f t="array" ref="Z1210">IFERROR(INDEX(#REF!,MATCH($Q1210,#REF!,0)),"")</f>
        <v/>
      </c>
      <c r="AA1210" s="58" t="e">
        <f t="shared" si="17"/>
        <v>#VALUE!</v>
      </c>
      <c r="AB1210" s="56"/>
      <c r="AC1210" s="56"/>
    </row>
    <row r="1211" spans="1:29" ht="15.75" hidden="1" customHeight="1">
      <c r="A1211" s="35"/>
      <c r="B1211" s="35" t="s">
        <v>51</v>
      </c>
      <c r="C1211" s="36" t="s">
        <v>1363</v>
      </c>
      <c r="D1211" s="37" t="s">
        <v>53</v>
      </c>
      <c r="E1211" s="37">
        <v>2</v>
      </c>
      <c r="F1211" s="38">
        <v>340</v>
      </c>
      <c r="G1211" s="39" t="s">
        <v>54</v>
      </c>
      <c r="H1211" s="40">
        <v>46174</v>
      </c>
      <c r="I1211" s="41" t="s">
        <v>55</v>
      </c>
      <c r="J1211" s="41" t="s">
        <v>56</v>
      </c>
      <c r="K1211" s="41" t="s">
        <v>164</v>
      </c>
      <c r="L1211" s="41" t="s">
        <v>91</v>
      </c>
      <c r="M1211" s="42" t="s">
        <v>2534</v>
      </c>
      <c r="N1211" s="44" t="s">
        <v>884</v>
      </c>
      <c r="O1211" s="44" t="s">
        <v>60</v>
      </c>
      <c r="P1211" s="44"/>
      <c r="Q1211" s="44"/>
      <c r="R1211" s="45" t="s">
        <v>322</v>
      </c>
      <c r="S1211" s="45" t="s">
        <v>323</v>
      </c>
      <c r="T1211" s="44"/>
      <c r="U1211" s="44"/>
      <c r="V1211" s="45" t="str">
        <f t="array" ref="V1211">IFERROR(INDEX(#REF!,MATCH($Q1211,#REF!,0)),"")</f>
        <v/>
      </c>
      <c r="W1211" s="45" t="str">
        <f t="array" ref="W1211">IFERROR(INDEX(#REF!,MATCH($Q1211,#REF!,0)),"")</f>
        <v/>
      </c>
      <c r="X1211" s="46" t="str">
        <f t="array" ref="X1211">IFERROR(INDEX(#REF!,MATCH($Q1211,#REF!,0)),"")</f>
        <v/>
      </c>
      <c r="Y1211" s="46" t="str">
        <f t="array" ref="Y1211">IFERROR(INDEX(#REF!,MATCH($Q1211,#REF!,0)),"")</f>
        <v/>
      </c>
      <c r="Z1211" s="46" t="str">
        <f t="array" ref="Z1211">IFERROR(INDEX(#REF!,MATCH($Q1211,#REF!,0)),"")</f>
        <v/>
      </c>
      <c r="AA1211" s="46" t="e">
        <f t="shared" si="17"/>
        <v>#VALUE!</v>
      </c>
      <c r="AB1211" s="44"/>
      <c r="AC1211" s="44"/>
    </row>
    <row r="1212" spans="1:29" ht="15.75" hidden="1" customHeight="1">
      <c r="A1212" s="47"/>
      <c r="B1212" s="47" t="s">
        <v>51</v>
      </c>
      <c r="C1212" s="60" t="s">
        <v>1365</v>
      </c>
      <c r="D1212" s="49" t="s">
        <v>53</v>
      </c>
      <c r="E1212" s="49">
        <v>1</v>
      </c>
      <c r="F1212" s="50">
        <v>336</v>
      </c>
      <c r="G1212" s="51" t="s">
        <v>54</v>
      </c>
      <c r="H1212" s="52">
        <v>46174</v>
      </c>
      <c r="I1212" s="53" t="s">
        <v>55</v>
      </c>
      <c r="J1212" s="53" t="s">
        <v>56</v>
      </c>
      <c r="K1212" s="53" t="s">
        <v>164</v>
      </c>
      <c r="L1212" s="53" t="s">
        <v>91</v>
      </c>
      <c r="M1212" s="54" t="s">
        <v>2498</v>
      </c>
      <c r="N1212" s="56" t="s">
        <v>884</v>
      </c>
      <c r="O1212" s="56" t="s">
        <v>60</v>
      </c>
      <c r="P1212" s="56"/>
      <c r="Q1212" s="56"/>
      <c r="R1212" s="57" t="s">
        <v>729</v>
      </c>
      <c r="S1212" s="57" t="s">
        <v>730</v>
      </c>
      <c r="T1212" s="56"/>
      <c r="U1212" s="56"/>
      <c r="V1212" s="57" t="str">
        <f t="array" ref="V1212">IFERROR(INDEX(#REF!,MATCH($Q1212,#REF!,0)),"")</f>
        <v/>
      </c>
      <c r="W1212" s="57" t="str">
        <f t="array" ref="W1212">IFERROR(INDEX(#REF!,MATCH($Q1212,#REF!,0)),"")</f>
        <v/>
      </c>
      <c r="X1212" s="58" t="str">
        <f t="array" ref="X1212">IFERROR(INDEX(#REF!,MATCH($Q1212,#REF!,0)),"")</f>
        <v/>
      </c>
      <c r="Y1212" s="58" t="str">
        <f t="array" ref="Y1212">IFERROR(INDEX(#REF!,MATCH($Q1212,#REF!,0)),"")</f>
        <v/>
      </c>
      <c r="Z1212" s="58" t="str">
        <f t="array" ref="Z1212">IFERROR(INDEX(#REF!,MATCH($Q1212,#REF!,0)),"")</f>
        <v/>
      </c>
      <c r="AA1212" s="58" t="e">
        <f t="shared" si="17"/>
        <v>#VALUE!</v>
      </c>
      <c r="AB1212" s="56"/>
      <c r="AC1212" s="56"/>
    </row>
    <row r="1213" spans="1:29" ht="15.75" hidden="1" customHeight="1">
      <c r="A1213" s="35" t="s">
        <v>2876</v>
      </c>
      <c r="B1213" s="35" t="s">
        <v>156</v>
      </c>
      <c r="C1213" s="36" t="s">
        <v>684</v>
      </c>
      <c r="D1213" s="37" t="s">
        <v>53</v>
      </c>
      <c r="E1213" s="37">
        <v>5</v>
      </c>
      <c r="F1213" s="38">
        <v>332</v>
      </c>
      <c r="G1213" s="39" t="s">
        <v>54</v>
      </c>
      <c r="H1213" s="40">
        <v>46174</v>
      </c>
      <c r="I1213" s="41" t="s">
        <v>55</v>
      </c>
      <c r="J1213" s="41" t="s">
        <v>56</v>
      </c>
      <c r="K1213" s="41" t="s">
        <v>164</v>
      </c>
      <c r="L1213" s="41" t="s">
        <v>58</v>
      </c>
      <c r="M1213" s="42" t="s">
        <v>148</v>
      </c>
      <c r="N1213" s="44" t="s">
        <v>21</v>
      </c>
      <c r="O1213" s="44" t="s">
        <v>60</v>
      </c>
      <c r="P1213" s="44"/>
      <c r="Q1213" s="44"/>
      <c r="R1213" s="45"/>
      <c r="S1213" s="45" t="s">
        <v>623</v>
      </c>
      <c r="T1213" s="44"/>
      <c r="U1213" s="44"/>
      <c r="V1213" s="45" t="str">
        <f t="array" ref="V1213">IFERROR(INDEX(#REF!,MATCH($Q1213,#REF!,0)),"")</f>
        <v/>
      </c>
      <c r="W1213" s="45" t="str">
        <f t="array" ref="W1213">IFERROR(INDEX(#REF!,MATCH($Q1213,#REF!,0)),"")</f>
        <v/>
      </c>
      <c r="X1213" s="46" t="str">
        <f t="array" ref="X1213">IFERROR(INDEX(#REF!,MATCH($Q1213,#REF!,0)),"")</f>
        <v/>
      </c>
      <c r="Y1213" s="46" t="str">
        <f t="array" ref="Y1213">IFERROR(INDEX(#REF!,MATCH($Q1213,#REF!,0)),"")</f>
        <v/>
      </c>
      <c r="Z1213" s="46" t="str">
        <f t="array" ref="Z1213">IFERROR(INDEX(#REF!,MATCH($Q1213,#REF!,0)),"")</f>
        <v/>
      </c>
      <c r="AA1213" s="46" t="e">
        <f t="shared" si="17"/>
        <v>#VALUE!</v>
      </c>
      <c r="AB1213" s="44"/>
      <c r="AC1213" s="44"/>
    </row>
    <row r="1214" spans="1:29" ht="15.75" hidden="1" customHeight="1">
      <c r="A1214" s="184"/>
      <c r="B1214" s="184" t="s">
        <v>1560</v>
      </c>
      <c r="C1214" s="185" t="s">
        <v>2481</v>
      </c>
      <c r="D1214" s="186" t="s">
        <v>53</v>
      </c>
      <c r="E1214" s="186">
        <v>1</v>
      </c>
      <c r="F1214" s="187">
        <v>440000</v>
      </c>
      <c r="G1214" s="188" t="s">
        <v>54</v>
      </c>
      <c r="H1214" s="189">
        <v>46266</v>
      </c>
      <c r="I1214" s="190" t="s">
        <v>101</v>
      </c>
      <c r="J1214" s="190" t="s">
        <v>56</v>
      </c>
      <c r="K1214" s="190" t="s">
        <v>864</v>
      </c>
      <c r="L1214" s="190" t="s">
        <v>84</v>
      </c>
      <c r="M1214" s="191" t="s">
        <v>2451</v>
      </c>
      <c r="N1214" s="192" t="s">
        <v>951</v>
      </c>
      <c r="O1214" s="56" t="s">
        <v>2452</v>
      </c>
      <c r="P1214" s="56"/>
      <c r="Q1214" s="56"/>
      <c r="R1214" s="57" t="str">
        <f t="array" ref="R1214">IFERROR(INDEX('BANCO DE DADOS'!$C$3:$C1631,MATCH(C1214,'BANCO DE DADOS'!$B$3:$B1631,0),0),"")</f>
        <v>GEA - OBRAS</v>
      </c>
      <c r="S1214" s="57" t="str">
        <f t="array" ref="S1214">IFERROR(INDEX('BANCO DE DADOS'!$D$3:$D1631,MATCH(C1214,'BANCO DE DADOS'!$B$3:$B1631,0),0),"")</f>
        <v>SERVIÇOS DE CONSTRUÇÃO - INFRAESTRUTURA PREDIAL</v>
      </c>
      <c r="T1214" s="56"/>
      <c r="U1214" s="56"/>
      <c r="V1214" s="57" t="str">
        <f t="array" ref="V1214">IFERROR(INDEX(#REF!,MATCH($Q1214,#REF!,0)),"")</f>
        <v/>
      </c>
      <c r="W1214" s="57" t="str">
        <f t="array" ref="W1214">IFERROR(INDEX(#REF!,MATCH($Q1214,#REF!,0)),"")</f>
        <v/>
      </c>
      <c r="X1214" s="58" t="str">
        <f t="array" ref="X1214">IFERROR(INDEX(#REF!,MATCH($Q1214,#REF!,0)),"")</f>
        <v/>
      </c>
      <c r="Y1214" s="58" t="str">
        <f t="array" ref="Y1214">IFERROR(INDEX(#REF!,MATCH($Q1214,#REF!,0)),"")</f>
        <v/>
      </c>
      <c r="Z1214" s="58" t="str">
        <f t="array" ref="Z1214">IFERROR(INDEX(#REF!,MATCH($Q1214,#REF!,0)),"")</f>
        <v/>
      </c>
      <c r="AA1214" s="58" t="e">
        <f t="shared" si="17"/>
        <v>#VALUE!</v>
      </c>
      <c r="AB1214" s="56"/>
      <c r="AC1214" s="56"/>
    </row>
    <row r="1215" spans="1:29" ht="15.75" hidden="1" customHeight="1">
      <c r="A1215" s="35" t="s">
        <v>2877</v>
      </c>
      <c r="B1215" s="35" t="s">
        <v>1049</v>
      </c>
      <c r="C1215" s="36" t="s">
        <v>2169</v>
      </c>
      <c r="D1215" s="37" t="s">
        <v>53</v>
      </c>
      <c r="E1215" s="37">
        <v>30</v>
      </c>
      <c r="F1215" s="38">
        <v>327</v>
      </c>
      <c r="G1215" s="39" t="s">
        <v>54</v>
      </c>
      <c r="H1215" s="40">
        <v>46174</v>
      </c>
      <c r="I1215" s="41" t="s">
        <v>55</v>
      </c>
      <c r="J1215" s="41" t="s">
        <v>56</v>
      </c>
      <c r="K1215" s="41" t="s">
        <v>164</v>
      </c>
      <c r="L1215" s="41" t="s">
        <v>58</v>
      </c>
      <c r="M1215" s="42" t="s">
        <v>148</v>
      </c>
      <c r="N1215" s="44" t="s">
        <v>951</v>
      </c>
      <c r="O1215" s="44" t="s">
        <v>60</v>
      </c>
      <c r="P1215" s="44"/>
      <c r="Q1215" s="44"/>
      <c r="R1215" s="45" t="s">
        <v>304</v>
      </c>
      <c r="S1215" s="45" t="s">
        <v>305</v>
      </c>
      <c r="T1215" s="44"/>
      <c r="U1215" s="44"/>
      <c r="V1215" s="45" t="str">
        <f t="array" ref="V1215">IFERROR(INDEX(#REF!,MATCH($Q1215,#REF!,0)),"")</f>
        <v/>
      </c>
      <c r="W1215" s="45" t="str">
        <f t="array" ref="W1215">IFERROR(INDEX(#REF!,MATCH($Q1215,#REF!,0)),"")</f>
        <v/>
      </c>
      <c r="X1215" s="46" t="str">
        <f t="array" ref="X1215">IFERROR(INDEX(#REF!,MATCH($Q1215,#REF!,0)),"")</f>
        <v/>
      </c>
      <c r="Y1215" s="46" t="str">
        <f t="array" ref="Y1215">IFERROR(INDEX(#REF!,MATCH($Q1215,#REF!,0)),"")</f>
        <v/>
      </c>
      <c r="Z1215" s="46" t="str">
        <f t="array" ref="Z1215">IFERROR(INDEX(#REF!,MATCH($Q1215,#REF!,0)),"")</f>
        <v/>
      </c>
      <c r="AA1215" s="46" t="e">
        <f t="shared" si="17"/>
        <v>#VALUE!</v>
      </c>
      <c r="AB1215" s="44"/>
      <c r="AC1215" s="44"/>
    </row>
    <row r="1216" spans="1:29" ht="15.75" hidden="1" customHeight="1">
      <c r="A1216" s="47" t="s">
        <v>379</v>
      </c>
      <c r="B1216" s="47" t="s">
        <v>156</v>
      </c>
      <c r="C1216" s="60" t="s">
        <v>686</v>
      </c>
      <c r="D1216" s="49" t="s">
        <v>53</v>
      </c>
      <c r="E1216" s="49">
        <v>4</v>
      </c>
      <c r="F1216" s="50">
        <v>320</v>
      </c>
      <c r="G1216" s="51" t="s">
        <v>54</v>
      </c>
      <c r="H1216" s="52">
        <v>46174</v>
      </c>
      <c r="I1216" s="53" t="s">
        <v>55</v>
      </c>
      <c r="J1216" s="53" t="s">
        <v>56</v>
      </c>
      <c r="K1216" s="53" t="s">
        <v>164</v>
      </c>
      <c r="L1216" s="53" t="s">
        <v>58</v>
      </c>
      <c r="M1216" s="54" t="s">
        <v>109</v>
      </c>
      <c r="N1216" s="56" t="s">
        <v>21</v>
      </c>
      <c r="O1216" s="56" t="s">
        <v>60</v>
      </c>
      <c r="P1216" s="56"/>
      <c r="Q1216" s="56"/>
      <c r="R1216" s="57" t="s">
        <v>202</v>
      </c>
      <c r="S1216" s="57" t="s">
        <v>181</v>
      </c>
      <c r="T1216" s="56"/>
      <c r="U1216" s="56"/>
      <c r="V1216" s="57" t="str">
        <f t="array" ref="V1216">IFERROR(INDEX(#REF!,MATCH($Q1216,#REF!,0)),"")</f>
        <v/>
      </c>
      <c r="W1216" s="57" t="str">
        <f t="array" ref="W1216">IFERROR(INDEX(#REF!,MATCH($Q1216,#REF!,0)),"")</f>
        <v/>
      </c>
      <c r="X1216" s="58" t="str">
        <f t="array" ref="X1216">IFERROR(INDEX(#REF!,MATCH($Q1216,#REF!,0)),"")</f>
        <v/>
      </c>
      <c r="Y1216" s="58" t="str">
        <f t="array" ref="Y1216">IFERROR(INDEX(#REF!,MATCH($Q1216,#REF!,0)),"")</f>
        <v/>
      </c>
      <c r="Z1216" s="58" t="str">
        <f t="array" ref="Z1216">IFERROR(INDEX(#REF!,MATCH($Q1216,#REF!,0)),"")</f>
        <v/>
      </c>
      <c r="AA1216" s="58" t="e">
        <f t="shared" si="17"/>
        <v>#VALUE!</v>
      </c>
      <c r="AB1216" s="56"/>
      <c r="AC1216" s="56"/>
    </row>
    <row r="1217" spans="1:29" ht="15.75" hidden="1" customHeight="1">
      <c r="A1217" s="35" t="s">
        <v>2878</v>
      </c>
      <c r="B1217" s="35" t="s">
        <v>1049</v>
      </c>
      <c r="C1217" s="36" t="s">
        <v>2174</v>
      </c>
      <c r="D1217" s="37" t="s">
        <v>53</v>
      </c>
      <c r="E1217" s="37">
        <v>50</v>
      </c>
      <c r="F1217" s="38">
        <v>319</v>
      </c>
      <c r="G1217" s="39" t="s">
        <v>54</v>
      </c>
      <c r="H1217" s="40">
        <v>46174</v>
      </c>
      <c r="I1217" s="41" t="s">
        <v>55</v>
      </c>
      <c r="J1217" s="41" t="s">
        <v>56</v>
      </c>
      <c r="K1217" s="41" t="s">
        <v>164</v>
      </c>
      <c r="L1217" s="41" t="s">
        <v>58</v>
      </c>
      <c r="M1217" s="42" t="s">
        <v>148</v>
      </c>
      <c r="N1217" s="44" t="s">
        <v>951</v>
      </c>
      <c r="O1217" s="44" t="s">
        <v>60</v>
      </c>
      <c r="P1217" s="44"/>
      <c r="Q1217" s="44"/>
      <c r="R1217" s="45" t="s">
        <v>304</v>
      </c>
      <c r="S1217" s="45" t="s">
        <v>305</v>
      </c>
      <c r="T1217" s="44"/>
      <c r="U1217" s="44"/>
      <c r="V1217" s="45" t="str">
        <f t="array" ref="V1217">IFERROR(INDEX(#REF!,MATCH($Q1217,#REF!,0)),"")</f>
        <v/>
      </c>
      <c r="W1217" s="45" t="str">
        <f t="array" ref="W1217">IFERROR(INDEX(#REF!,MATCH($Q1217,#REF!,0)),"")</f>
        <v/>
      </c>
      <c r="X1217" s="46" t="str">
        <f t="array" ref="X1217">IFERROR(INDEX(#REF!,MATCH($Q1217,#REF!,0)),"")</f>
        <v/>
      </c>
      <c r="Y1217" s="46" t="str">
        <f t="array" ref="Y1217">IFERROR(INDEX(#REF!,MATCH($Q1217,#REF!,0)),"")</f>
        <v/>
      </c>
      <c r="Z1217" s="46" t="str">
        <f t="array" ref="Z1217">IFERROR(INDEX(#REF!,MATCH($Q1217,#REF!,0)),"")</f>
        <v/>
      </c>
      <c r="AA1217" s="46" t="e">
        <f t="shared" si="17"/>
        <v>#VALUE!</v>
      </c>
      <c r="AB1217" s="44"/>
      <c r="AC1217" s="44"/>
    </row>
    <row r="1218" spans="1:29" ht="15.75" hidden="1" customHeight="1">
      <c r="A1218" s="47" t="s">
        <v>2691</v>
      </c>
      <c r="B1218" s="201" t="s">
        <v>1049</v>
      </c>
      <c r="C1218" s="113" t="s">
        <v>2408</v>
      </c>
      <c r="D1218" s="49" t="s">
        <v>53</v>
      </c>
      <c r="E1218" s="176">
        <v>50</v>
      </c>
      <c r="F1218" s="177">
        <v>319</v>
      </c>
      <c r="G1218" s="188"/>
      <c r="H1218" s="179"/>
      <c r="I1218" s="180" t="s">
        <v>55</v>
      </c>
      <c r="J1218" s="180"/>
      <c r="K1218" s="180"/>
      <c r="L1218" s="180"/>
      <c r="M1218" s="181"/>
      <c r="N1218" s="175" t="s">
        <v>951</v>
      </c>
      <c r="O1218" s="56" t="s">
        <v>60</v>
      </c>
      <c r="P1218" s="44"/>
      <c r="Q1218" s="44"/>
      <c r="R1218" s="45" t="str">
        <f t="array" ref="R1218">IFERROR(INDEX('BANCO DE DADOS'!$C$3:$C1631,MATCH(C1218,'BANCO DE DADOS'!$B$3:$B1631,0),0),"")</f>
        <v/>
      </c>
      <c r="S1218" s="45"/>
      <c r="T1218" s="44"/>
      <c r="U1218" s="44"/>
      <c r="V1218" s="57" t="str">
        <f t="array" ref="V1218">IFERROR(INDEX(#REF!,MATCH($Q1218,#REF!,0)),"")</f>
        <v/>
      </c>
      <c r="W1218" s="57" t="str">
        <f t="array" ref="W1218">IFERROR(INDEX(#REF!,MATCH($Q1218,#REF!,0)),"")</f>
        <v/>
      </c>
      <c r="X1218" s="58" t="str">
        <f t="array" ref="X1218">IFERROR(INDEX(#REF!,MATCH($Q1218,#REF!,0)),"")</f>
        <v/>
      </c>
      <c r="Y1218" s="58" t="str">
        <f t="array" ref="Y1218">IFERROR(INDEX(#REF!,MATCH($Q1218,#REF!,0)),"")</f>
        <v/>
      </c>
      <c r="Z1218" s="58" t="str">
        <f t="array" ref="Z1218">IFERROR(INDEX(#REF!,MATCH($Q1218,#REF!,0)),"")</f>
        <v/>
      </c>
      <c r="AA1218" s="58" t="e">
        <f t="shared" si="17"/>
        <v>#VALUE!</v>
      </c>
      <c r="AB1218" s="44"/>
      <c r="AC1218" s="44"/>
    </row>
    <row r="1219" spans="1:29" ht="15.75" hidden="1" customHeight="1">
      <c r="A1219" s="35" t="s">
        <v>532</v>
      </c>
      <c r="B1219" s="35" t="s">
        <v>1049</v>
      </c>
      <c r="C1219" s="36" t="s">
        <v>2181</v>
      </c>
      <c r="D1219" s="37" t="s">
        <v>511</v>
      </c>
      <c r="E1219" s="37">
        <v>10</v>
      </c>
      <c r="F1219" s="38">
        <v>310</v>
      </c>
      <c r="G1219" s="39" t="s">
        <v>54</v>
      </c>
      <c r="H1219" s="40">
        <v>46174</v>
      </c>
      <c r="I1219" s="41" t="s">
        <v>55</v>
      </c>
      <c r="J1219" s="41" t="s">
        <v>56</v>
      </c>
      <c r="K1219" s="41" t="s">
        <v>164</v>
      </c>
      <c r="L1219" s="41" t="s">
        <v>58</v>
      </c>
      <c r="M1219" s="42" t="s">
        <v>2498</v>
      </c>
      <c r="N1219" s="44" t="s">
        <v>951</v>
      </c>
      <c r="O1219" s="44" t="s">
        <v>60</v>
      </c>
      <c r="P1219" s="44"/>
      <c r="Q1219" s="44"/>
      <c r="R1219" s="45" t="s">
        <v>729</v>
      </c>
      <c r="S1219" s="45" t="s">
        <v>730</v>
      </c>
      <c r="T1219" s="44"/>
      <c r="U1219" s="44"/>
      <c r="V1219" s="45" t="str">
        <f t="array" ref="V1219">IFERROR(INDEX(#REF!,MATCH($Q1219,#REF!,0)),"")</f>
        <v/>
      </c>
      <c r="W1219" s="45" t="str">
        <f t="array" ref="W1219">IFERROR(INDEX(#REF!,MATCH($Q1219,#REF!,0)),"")</f>
        <v/>
      </c>
      <c r="X1219" s="46" t="str">
        <f t="array" ref="X1219">IFERROR(INDEX(#REF!,MATCH($Q1219,#REF!,0)),"")</f>
        <v/>
      </c>
      <c r="Y1219" s="46" t="str">
        <f t="array" ref="Y1219">IFERROR(INDEX(#REF!,MATCH($Q1219,#REF!,0)),"")</f>
        <v/>
      </c>
      <c r="Z1219" s="46" t="str">
        <f t="array" ref="Z1219">IFERROR(INDEX(#REF!,MATCH($Q1219,#REF!,0)),"")</f>
        <v/>
      </c>
      <c r="AA1219" s="46" t="e">
        <f t="shared" si="17"/>
        <v>#VALUE!</v>
      </c>
      <c r="AB1219" s="44"/>
      <c r="AC1219" s="44"/>
    </row>
    <row r="1220" spans="1:29" ht="15.75" hidden="1" customHeight="1">
      <c r="A1220" s="47" t="s">
        <v>2879</v>
      </c>
      <c r="B1220" s="47" t="s">
        <v>172</v>
      </c>
      <c r="C1220" s="60" t="s">
        <v>688</v>
      </c>
      <c r="D1220" s="49" t="s">
        <v>53</v>
      </c>
      <c r="E1220" s="49">
        <v>6</v>
      </c>
      <c r="F1220" s="50">
        <v>300</v>
      </c>
      <c r="G1220" s="51" t="s">
        <v>54</v>
      </c>
      <c r="H1220" s="52">
        <v>46174</v>
      </c>
      <c r="I1220" s="53" t="s">
        <v>55</v>
      </c>
      <c r="J1220" s="53" t="s">
        <v>56</v>
      </c>
      <c r="K1220" s="53" t="s">
        <v>164</v>
      </c>
      <c r="L1220" s="53" t="s">
        <v>58</v>
      </c>
      <c r="M1220" s="54" t="s">
        <v>2486</v>
      </c>
      <c r="N1220" s="56" t="s">
        <v>21</v>
      </c>
      <c r="O1220" s="56" t="s">
        <v>60</v>
      </c>
      <c r="P1220" s="56"/>
      <c r="Q1220" s="56"/>
      <c r="R1220" s="57" t="s">
        <v>304</v>
      </c>
      <c r="S1220" s="57" t="s">
        <v>305</v>
      </c>
      <c r="T1220" s="56"/>
      <c r="U1220" s="56"/>
      <c r="V1220" s="57" t="str">
        <f t="array" ref="V1220">IFERROR(INDEX(#REF!,MATCH($Q1220,#REF!,0)),"")</f>
        <v/>
      </c>
      <c r="W1220" s="57" t="str">
        <f t="array" ref="W1220">IFERROR(INDEX(#REF!,MATCH($Q1220,#REF!,0)),"")</f>
        <v/>
      </c>
      <c r="X1220" s="58" t="str">
        <f t="array" ref="X1220">IFERROR(INDEX(#REF!,MATCH($Q1220,#REF!,0)),"")</f>
        <v/>
      </c>
      <c r="Y1220" s="58" t="str">
        <f t="array" ref="Y1220">IFERROR(INDEX(#REF!,MATCH($Q1220,#REF!,0)),"")</f>
        <v/>
      </c>
      <c r="Z1220" s="58" t="str">
        <f t="array" ref="Z1220">IFERROR(INDEX(#REF!,MATCH($Q1220,#REF!,0)),"")</f>
        <v/>
      </c>
      <c r="AA1220" s="58" t="e">
        <f t="shared" si="17"/>
        <v>#VALUE!</v>
      </c>
      <c r="AB1220" s="56"/>
      <c r="AC1220" s="56"/>
    </row>
    <row r="1221" spans="1:29" ht="15.75" hidden="1" customHeight="1">
      <c r="A1221" s="35" t="s">
        <v>2880</v>
      </c>
      <c r="B1221" s="35" t="s">
        <v>161</v>
      </c>
      <c r="C1221" s="36" t="s">
        <v>690</v>
      </c>
      <c r="D1221" s="37" t="s">
        <v>53</v>
      </c>
      <c r="E1221" s="37">
        <v>20</v>
      </c>
      <c r="F1221" s="38">
        <v>300</v>
      </c>
      <c r="G1221" s="39" t="s">
        <v>54</v>
      </c>
      <c r="H1221" s="40">
        <v>46174</v>
      </c>
      <c r="I1221" s="41" t="s">
        <v>55</v>
      </c>
      <c r="J1221" s="41" t="s">
        <v>56</v>
      </c>
      <c r="K1221" s="41" t="s">
        <v>164</v>
      </c>
      <c r="L1221" s="41" t="s">
        <v>58</v>
      </c>
      <c r="M1221" s="42" t="s">
        <v>2517</v>
      </c>
      <c r="N1221" s="44" t="s">
        <v>21</v>
      </c>
      <c r="O1221" s="44" t="s">
        <v>60</v>
      </c>
      <c r="P1221" s="44"/>
      <c r="Q1221" s="44"/>
      <c r="R1221" s="45" t="s">
        <v>304</v>
      </c>
      <c r="S1221" s="45" t="s">
        <v>305</v>
      </c>
      <c r="T1221" s="44"/>
      <c r="U1221" s="44"/>
      <c r="V1221" s="45" t="str">
        <f t="array" ref="V1221">IFERROR(INDEX(#REF!,MATCH($Q1221,#REF!,0)),"")</f>
        <v/>
      </c>
      <c r="W1221" s="45" t="str">
        <f t="array" ref="W1221">IFERROR(INDEX(#REF!,MATCH($Q1221,#REF!,0)),"")</f>
        <v/>
      </c>
      <c r="X1221" s="46" t="str">
        <f t="array" ref="X1221">IFERROR(INDEX(#REF!,MATCH($Q1221,#REF!,0)),"")</f>
        <v/>
      </c>
      <c r="Y1221" s="46" t="str">
        <f t="array" ref="Y1221">IFERROR(INDEX(#REF!,MATCH($Q1221,#REF!,0)),"")</f>
        <v/>
      </c>
      <c r="Z1221" s="46" t="str">
        <f t="array" ref="Z1221">IFERROR(INDEX(#REF!,MATCH($Q1221,#REF!,0)),"")</f>
        <v/>
      </c>
      <c r="AA1221" s="46" t="e">
        <f t="shared" si="17"/>
        <v>#VALUE!</v>
      </c>
      <c r="AB1221" s="44"/>
      <c r="AC1221" s="44"/>
    </row>
    <row r="1222" spans="1:29" ht="15.75" hidden="1" customHeight="1">
      <c r="A1222" s="47" t="s">
        <v>2881</v>
      </c>
      <c r="B1222" s="47" t="s">
        <v>245</v>
      </c>
      <c r="C1222" s="60" t="s">
        <v>648</v>
      </c>
      <c r="D1222" s="49" t="s">
        <v>53</v>
      </c>
      <c r="E1222" s="49">
        <v>15</v>
      </c>
      <c r="F1222" s="50">
        <v>300</v>
      </c>
      <c r="G1222" s="51" t="s">
        <v>54</v>
      </c>
      <c r="H1222" s="52">
        <v>46174</v>
      </c>
      <c r="I1222" s="53" t="s">
        <v>55</v>
      </c>
      <c r="J1222" s="53" t="s">
        <v>56</v>
      </c>
      <c r="K1222" s="53" t="s">
        <v>164</v>
      </c>
      <c r="L1222" s="53" t="s">
        <v>58</v>
      </c>
      <c r="M1222" s="54" t="s">
        <v>2517</v>
      </c>
      <c r="N1222" s="56" t="s">
        <v>21</v>
      </c>
      <c r="O1222" s="56" t="s">
        <v>60</v>
      </c>
      <c r="P1222" s="56"/>
      <c r="Q1222" s="56"/>
      <c r="R1222" s="57"/>
      <c r="S1222" s="57" t="s">
        <v>529</v>
      </c>
      <c r="T1222" s="56"/>
      <c r="U1222" s="56"/>
      <c r="V1222" s="57" t="str">
        <f t="array" ref="V1222">IFERROR(INDEX(#REF!,MATCH($Q1222,#REF!,0)),"")</f>
        <v/>
      </c>
      <c r="W1222" s="57" t="str">
        <f t="array" ref="W1222">IFERROR(INDEX(#REF!,MATCH($Q1222,#REF!,0)),"")</f>
        <v/>
      </c>
      <c r="X1222" s="58" t="str">
        <f t="array" ref="X1222">IFERROR(INDEX(#REF!,MATCH($Q1222,#REF!,0)),"")</f>
        <v/>
      </c>
      <c r="Y1222" s="58" t="str">
        <f t="array" ref="Y1222">IFERROR(INDEX(#REF!,MATCH($Q1222,#REF!,0)),"")</f>
        <v/>
      </c>
      <c r="Z1222" s="58" t="str">
        <f t="array" ref="Z1222">IFERROR(INDEX(#REF!,MATCH($Q1222,#REF!,0)),"")</f>
        <v/>
      </c>
      <c r="AA1222" s="58" t="e">
        <f t="shared" si="17"/>
        <v>#VALUE!</v>
      </c>
      <c r="AB1222" s="56"/>
      <c r="AC1222" s="56"/>
    </row>
    <row r="1223" spans="1:29" ht="15.75" hidden="1" customHeight="1">
      <c r="A1223" s="35" t="s">
        <v>1868</v>
      </c>
      <c r="B1223" s="35" t="s">
        <v>51</v>
      </c>
      <c r="C1223" s="36" t="s">
        <v>2674</v>
      </c>
      <c r="D1223" s="37" t="s">
        <v>53</v>
      </c>
      <c r="E1223" s="37">
        <v>15</v>
      </c>
      <c r="F1223" s="38">
        <v>360</v>
      </c>
      <c r="G1223" s="39" t="s">
        <v>54</v>
      </c>
      <c r="H1223" s="40">
        <v>46174</v>
      </c>
      <c r="I1223" s="41" t="s">
        <v>55</v>
      </c>
      <c r="J1223" s="41" t="s">
        <v>56</v>
      </c>
      <c r="K1223" s="41" t="s">
        <v>164</v>
      </c>
      <c r="L1223" s="41" t="s">
        <v>91</v>
      </c>
      <c r="M1223" s="42" t="s">
        <v>2498</v>
      </c>
      <c r="N1223" s="44" t="s">
        <v>951</v>
      </c>
      <c r="O1223" s="44" t="s">
        <v>2452</v>
      </c>
      <c r="P1223" s="44"/>
      <c r="Q1223" s="44"/>
      <c r="R1223" s="45" t="s">
        <v>322</v>
      </c>
      <c r="S1223" s="45" t="s">
        <v>323</v>
      </c>
      <c r="T1223" s="44"/>
      <c r="U1223" s="44"/>
      <c r="V1223" s="45" t="str">
        <f t="array" ref="V1223">IFERROR(INDEX(#REF!,MATCH($Q1223,#REF!,0)),"")</f>
        <v/>
      </c>
      <c r="W1223" s="45" t="str">
        <f t="array" ref="W1223">IFERROR(INDEX(#REF!,MATCH($Q1223,#REF!,0)),"")</f>
        <v/>
      </c>
      <c r="X1223" s="46" t="str">
        <f t="array" ref="X1223">IFERROR(INDEX(#REF!,MATCH($Q1223,#REF!,0)),"")</f>
        <v/>
      </c>
      <c r="Y1223" s="46" t="str">
        <f t="array" ref="Y1223">IFERROR(INDEX(#REF!,MATCH($Q1223,#REF!,0)),"")</f>
        <v/>
      </c>
      <c r="Z1223" s="46" t="str">
        <f t="array" ref="Z1223">IFERROR(INDEX(#REF!,MATCH($Q1223,#REF!,0)),"")</f>
        <v/>
      </c>
      <c r="AA1223" s="46" t="e">
        <f t="shared" si="17"/>
        <v>#VALUE!</v>
      </c>
      <c r="AB1223" s="44"/>
      <c r="AC1223" s="44"/>
    </row>
    <row r="1224" spans="1:29" ht="15.75" hidden="1" customHeight="1">
      <c r="A1224" s="47"/>
      <c r="B1224" s="47" t="s">
        <v>51</v>
      </c>
      <c r="C1224" s="60" t="s">
        <v>1367</v>
      </c>
      <c r="D1224" s="49" t="s">
        <v>53</v>
      </c>
      <c r="E1224" s="49">
        <v>100</v>
      </c>
      <c r="F1224" s="50">
        <v>300</v>
      </c>
      <c r="G1224" s="51" t="s">
        <v>54</v>
      </c>
      <c r="H1224" s="52">
        <v>46174</v>
      </c>
      <c r="I1224" s="53" t="s">
        <v>55</v>
      </c>
      <c r="J1224" s="53" t="s">
        <v>56</v>
      </c>
      <c r="K1224" s="53" t="s">
        <v>164</v>
      </c>
      <c r="L1224" s="53" t="s">
        <v>91</v>
      </c>
      <c r="M1224" s="54" t="s">
        <v>2486</v>
      </c>
      <c r="N1224" s="56" t="s">
        <v>884</v>
      </c>
      <c r="O1224" s="56" t="s">
        <v>60</v>
      </c>
      <c r="P1224" s="56"/>
      <c r="Q1224" s="56"/>
      <c r="R1224" s="57" t="s">
        <v>304</v>
      </c>
      <c r="S1224" s="57" t="s">
        <v>305</v>
      </c>
      <c r="T1224" s="56"/>
      <c r="U1224" s="56"/>
      <c r="V1224" s="57" t="str">
        <f t="array" ref="V1224">IFERROR(INDEX(#REF!,MATCH($Q1224,#REF!,0)),"")</f>
        <v/>
      </c>
      <c r="W1224" s="57" t="str">
        <f t="array" ref="W1224">IFERROR(INDEX(#REF!,MATCH($Q1224,#REF!,0)),"")</f>
        <v/>
      </c>
      <c r="X1224" s="58" t="str">
        <f t="array" ref="X1224">IFERROR(INDEX(#REF!,MATCH($Q1224,#REF!,0)),"")</f>
        <v/>
      </c>
      <c r="Y1224" s="58" t="str">
        <f t="array" ref="Y1224">IFERROR(INDEX(#REF!,MATCH($Q1224,#REF!,0)),"")</f>
        <v/>
      </c>
      <c r="Z1224" s="58" t="str">
        <f t="array" ref="Z1224">IFERROR(INDEX(#REF!,MATCH($Q1224,#REF!,0)),"")</f>
        <v/>
      </c>
      <c r="AA1224" s="58" t="e">
        <f t="shared" si="17"/>
        <v>#VALUE!</v>
      </c>
      <c r="AB1224" s="56"/>
      <c r="AC1224" s="56"/>
    </row>
    <row r="1225" spans="1:29" ht="15.75" hidden="1" customHeight="1">
      <c r="A1225" s="35"/>
      <c r="B1225" s="35" t="s">
        <v>51</v>
      </c>
      <c r="C1225" s="36" t="s">
        <v>1369</v>
      </c>
      <c r="D1225" s="37" t="s">
        <v>53</v>
      </c>
      <c r="E1225" s="37">
        <v>15</v>
      </c>
      <c r="F1225" s="38">
        <v>300</v>
      </c>
      <c r="G1225" s="39" t="s">
        <v>54</v>
      </c>
      <c r="H1225" s="40">
        <v>46174</v>
      </c>
      <c r="I1225" s="41" t="s">
        <v>55</v>
      </c>
      <c r="J1225" s="41" t="s">
        <v>56</v>
      </c>
      <c r="K1225" s="41" t="s">
        <v>164</v>
      </c>
      <c r="L1225" s="41" t="s">
        <v>91</v>
      </c>
      <c r="M1225" s="42" t="s">
        <v>73</v>
      </c>
      <c r="N1225" s="44" t="s">
        <v>884</v>
      </c>
      <c r="O1225" s="44" t="s">
        <v>60</v>
      </c>
      <c r="P1225" s="44"/>
      <c r="Q1225" s="44"/>
      <c r="R1225" s="45" t="s">
        <v>158</v>
      </c>
      <c r="S1225" s="45" t="s">
        <v>741</v>
      </c>
      <c r="T1225" s="44"/>
      <c r="U1225" s="44"/>
      <c r="V1225" s="45" t="str">
        <f t="array" ref="V1225">IFERROR(INDEX(#REF!,MATCH($Q1225,#REF!,0)),"")</f>
        <v/>
      </c>
      <c r="W1225" s="45" t="str">
        <f t="array" ref="W1225">IFERROR(INDEX(#REF!,MATCH($Q1225,#REF!,0)),"")</f>
        <v/>
      </c>
      <c r="X1225" s="46" t="str">
        <f t="array" ref="X1225">IFERROR(INDEX(#REF!,MATCH($Q1225,#REF!,0)),"")</f>
        <v/>
      </c>
      <c r="Y1225" s="46" t="str">
        <f t="array" ref="Y1225">IFERROR(INDEX(#REF!,MATCH($Q1225,#REF!,0)),"")</f>
        <v/>
      </c>
      <c r="Z1225" s="46" t="str">
        <f t="array" ref="Z1225">IFERROR(INDEX(#REF!,MATCH($Q1225,#REF!,0)),"")</f>
        <v/>
      </c>
      <c r="AA1225" s="46" t="e">
        <f t="shared" si="17"/>
        <v>#VALUE!</v>
      </c>
      <c r="AB1225" s="44"/>
      <c r="AC1225" s="44"/>
    </row>
    <row r="1226" spans="1:29" ht="15.75" hidden="1" customHeight="1">
      <c r="A1226" s="47" t="s">
        <v>1870</v>
      </c>
      <c r="B1226" s="47" t="s">
        <v>652</v>
      </c>
      <c r="C1226" s="60" t="s">
        <v>2300</v>
      </c>
      <c r="D1226" s="49" t="s">
        <v>53</v>
      </c>
      <c r="E1226" s="49">
        <v>1</v>
      </c>
      <c r="F1226" s="50">
        <v>300</v>
      </c>
      <c r="G1226" s="51" t="s">
        <v>54</v>
      </c>
      <c r="H1226" s="52">
        <v>46174</v>
      </c>
      <c r="I1226" s="53" t="s">
        <v>55</v>
      </c>
      <c r="J1226" s="53" t="s">
        <v>56</v>
      </c>
      <c r="K1226" s="53" t="s">
        <v>164</v>
      </c>
      <c r="L1226" s="53" t="s">
        <v>91</v>
      </c>
      <c r="M1226" s="54" t="s">
        <v>2498</v>
      </c>
      <c r="N1226" s="56" t="s">
        <v>951</v>
      </c>
      <c r="O1226" s="56" t="s">
        <v>60</v>
      </c>
      <c r="P1226" s="56"/>
      <c r="Q1226" s="56"/>
      <c r="R1226" s="57" t="s">
        <v>322</v>
      </c>
      <c r="S1226" s="57" t="s">
        <v>323</v>
      </c>
      <c r="T1226" s="56"/>
      <c r="U1226" s="56"/>
      <c r="V1226" s="57" t="str">
        <f t="array" ref="V1226">IFERROR(INDEX(#REF!,MATCH($Q1226,#REF!,0)),"")</f>
        <v/>
      </c>
      <c r="W1226" s="57" t="str">
        <f t="array" ref="W1226">IFERROR(INDEX(#REF!,MATCH($Q1226,#REF!,0)),"")</f>
        <v/>
      </c>
      <c r="X1226" s="58" t="str">
        <f t="array" ref="X1226">IFERROR(INDEX(#REF!,MATCH($Q1226,#REF!,0)),"")</f>
        <v/>
      </c>
      <c r="Y1226" s="58" t="str">
        <f t="array" ref="Y1226">IFERROR(INDEX(#REF!,MATCH($Q1226,#REF!,0)),"")</f>
        <v/>
      </c>
      <c r="Z1226" s="58" t="str">
        <f t="array" ref="Z1226">IFERROR(INDEX(#REF!,MATCH($Q1226,#REF!,0)),"")</f>
        <v/>
      </c>
      <c r="AA1226" s="58" t="e">
        <f t="shared" si="17"/>
        <v>#VALUE!</v>
      </c>
      <c r="AB1226" s="56"/>
      <c r="AC1226" s="56"/>
    </row>
    <row r="1227" spans="1:29" ht="15.75" hidden="1" customHeight="1">
      <c r="A1227" s="35" t="s">
        <v>1890</v>
      </c>
      <c r="B1227" s="35" t="s">
        <v>247</v>
      </c>
      <c r="C1227" s="36" t="s">
        <v>2302</v>
      </c>
      <c r="D1227" s="37" t="s">
        <v>53</v>
      </c>
      <c r="E1227" s="37">
        <v>10</v>
      </c>
      <c r="F1227" s="38">
        <v>300</v>
      </c>
      <c r="G1227" s="39" t="s">
        <v>54</v>
      </c>
      <c r="H1227" s="40">
        <v>46174</v>
      </c>
      <c r="I1227" s="41" t="s">
        <v>55</v>
      </c>
      <c r="J1227" s="41" t="s">
        <v>56</v>
      </c>
      <c r="K1227" s="41" t="s">
        <v>164</v>
      </c>
      <c r="L1227" s="41" t="s">
        <v>91</v>
      </c>
      <c r="M1227" s="42" t="s">
        <v>2486</v>
      </c>
      <c r="N1227" s="44" t="s">
        <v>951</v>
      </c>
      <c r="O1227" s="44" t="s">
        <v>60</v>
      </c>
      <c r="P1227" s="44"/>
      <c r="Q1227" s="44"/>
      <c r="R1227" s="45" t="s">
        <v>304</v>
      </c>
      <c r="S1227" s="45" t="s">
        <v>305</v>
      </c>
      <c r="T1227" s="44"/>
      <c r="U1227" s="44"/>
      <c r="V1227" s="45" t="str">
        <f t="array" ref="V1227">IFERROR(INDEX(#REF!,MATCH($Q1227,#REF!,0)),"")</f>
        <v/>
      </c>
      <c r="W1227" s="45" t="str">
        <f t="array" ref="W1227">IFERROR(INDEX(#REF!,MATCH($Q1227,#REF!,0)),"")</f>
        <v/>
      </c>
      <c r="X1227" s="46" t="str">
        <f t="array" ref="X1227">IFERROR(INDEX(#REF!,MATCH($Q1227,#REF!,0)),"")</f>
        <v/>
      </c>
      <c r="Y1227" s="46" t="str">
        <f t="array" ref="Y1227">IFERROR(INDEX(#REF!,MATCH($Q1227,#REF!,0)),"")</f>
        <v/>
      </c>
      <c r="Z1227" s="46" t="str">
        <f t="array" ref="Z1227">IFERROR(INDEX(#REF!,MATCH($Q1227,#REF!,0)),"")</f>
        <v/>
      </c>
      <c r="AA1227" s="46" t="e">
        <f t="shared" si="17"/>
        <v>#VALUE!</v>
      </c>
      <c r="AB1227" s="44"/>
      <c r="AC1227" s="44"/>
    </row>
    <row r="1228" spans="1:29" ht="15.75" hidden="1" customHeight="1">
      <c r="A1228" s="47" t="s">
        <v>1490</v>
      </c>
      <c r="B1228" s="47" t="s">
        <v>295</v>
      </c>
      <c r="C1228" s="60" t="s">
        <v>2304</v>
      </c>
      <c r="D1228" s="49" t="s">
        <v>53</v>
      </c>
      <c r="E1228" s="49">
        <v>2</v>
      </c>
      <c r="F1228" s="50">
        <v>300</v>
      </c>
      <c r="G1228" s="51" t="s">
        <v>54</v>
      </c>
      <c r="H1228" s="52">
        <v>46174</v>
      </c>
      <c r="I1228" s="53" t="s">
        <v>55</v>
      </c>
      <c r="J1228" s="53" t="s">
        <v>56</v>
      </c>
      <c r="K1228" s="53" t="s">
        <v>164</v>
      </c>
      <c r="L1228" s="53" t="s">
        <v>91</v>
      </c>
      <c r="M1228" s="54" t="s">
        <v>2739</v>
      </c>
      <c r="N1228" s="56" t="s">
        <v>951</v>
      </c>
      <c r="O1228" s="56" t="s">
        <v>60</v>
      </c>
      <c r="P1228" s="56"/>
      <c r="Q1228" s="56"/>
      <c r="R1228" s="57"/>
      <c r="S1228" s="57" t="s">
        <v>2139</v>
      </c>
      <c r="T1228" s="56"/>
      <c r="U1228" s="56"/>
      <c r="V1228" s="57" t="str">
        <f t="array" ref="V1228">IFERROR(INDEX(#REF!,MATCH($Q1228,#REF!,0)),"")</f>
        <v/>
      </c>
      <c r="W1228" s="57" t="str">
        <f t="array" ref="W1228">IFERROR(INDEX(#REF!,MATCH($Q1228,#REF!,0)),"")</f>
        <v/>
      </c>
      <c r="X1228" s="58" t="str">
        <f t="array" ref="X1228">IFERROR(INDEX(#REF!,MATCH($Q1228,#REF!,0)),"")</f>
        <v/>
      </c>
      <c r="Y1228" s="58" t="str">
        <f t="array" ref="Y1228">IFERROR(INDEX(#REF!,MATCH($Q1228,#REF!,0)),"")</f>
        <v/>
      </c>
      <c r="Z1228" s="58" t="str">
        <f t="array" ref="Z1228">IFERROR(INDEX(#REF!,MATCH($Q1228,#REF!,0)),"")</f>
        <v/>
      </c>
      <c r="AA1228" s="58" t="e">
        <f t="shared" si="17"/>
        <v>#VALUE!</v>
      </c>
      <c r="AB1228" s="56"/>
      <c r="AC1228" s="56"/>
    </row>
    <row r="1229" spans="1:29" ht="15.75" hidden="1" customHeight="1">
      <c r="A1229" s="35" t="s">
        <v>350</v>
      </c>
      <c r="B1229" s="35" t="s">
        <v>1049</v>
      </c>
      <c r="C1229" s="36" t="s">
        <v>2183</v>
      </c>
      <c r="D1229" s="37" t="s">
        <v>53</v>
      </c>
      <c r="E1229" s="37">
        <v>100</v>
      </c>
      <c r="F1229" s="38">
        <v>300</v>
      </c>
      <c r="G1229" s="39" t="s">
        <v>54</v>
      </c>
      <c r="H1229" s="40">
        <v>46174</v>
      </c>
      <c r="I1229" s="41" t="s">
        <v>55</v>
      </c>
      <c r="J1229" s="41" t="s">
        <v>56</v>
      </c>
      <c r="K1229" s="41" t="s">
        <v>164</v>
      </c>
      <c r="L1229" s="41" t="s">
        <v>58</v>
      </c>
      <c r="M1229" s="42" t="s">
        <v>109</v>
      </c>
      <c r="N1229" s="44" t="s">
        <v>951</v>
      </c>
      <c r="O1229" s="44" t="s">
        <v>60</v>
      </c>
      <c r="P1229" s="44"/>
      <c r="Q1229" s="44"/>
      <c r="R1229" s="45" t="s">
        <v>165</v>
      </c>
      <c r="S1229" s="45" t="s">
        <v>505</v>
      </c>
      <c r="T1229" s="44"/>
      <c r="U1229" s="44"/>
      <c r="V1229" s="45" t="str">
        <f t="array" ref="V1229">IFERROR(INDEX(#REF!,MATCH($Q1229,#REF!,0)),"")</f>
        <v/>
      </c>
      <c r="W1229" s="45" t="str">
        <f t="array" ref="W1229">IFERROR(INDEX(#REF!,MATCH($Q1229,#REF!,0)),"")</f>
        <v/>
      </c>
      <c r="X1229" s="46" t="str">
        <f t="array" ref="X1229">IFERROR(INDEX(#REF!,MATCH($Q1229,#REF!,0)),"")</f>
        <v/>
      </c>
      <c r="Y1229" s="46" t="str">
        <f t="array" ref="Y1229">IFERROR(INDEX(#REF!,MATCH($Q1229,#REF!,0)),"")</f>
        <v/>
      </c>
      <c r="Z1229" s="46" t="str">
        <f t="array" ref="Z1229">IFERROR(INDEX(#REF!,MATCH($Q1229,#REF!,0)),"")</f>
        <v/>
      </c>
      <c r="AA1229" s="46" t="e">
        <f t="shared" si="17"/>
        <v>#VALUE!</v>
      </c>
      <c r="AB1229" s="44"/>
      <c r="AC1229" s="44"/>
    </row>
    <row r="1230" spans="1:29" ht="15.75" hidden="1" customHeight="1">
      <c r="A1230" s="47" t="s">
        <v>589</v>
      </c>
      <c r="B1230" s="47" t="s">
        <v>1049</v>
      </c>
      <c r="C1230" s="60" t="s">
        <v>2185</v>
      </c>
      <c r="D1230" s="49" t="s">
        <v>53</v>
      </c>
      <c r="E1230" s="49">
        <v>120</v>
      </c>
      <c r="F1230" s="50">
        <v>300</v>
      </c>
      <c r="G1230" s="51" t="s">
        <v>54</v>
      </c>
      <c r="H1230" s="52">
        <v>46174</v>
      </c>
      <c r="I1230" s="53" t="s">
        <v>55</v>
      </c>
      <c r="J1230" s="53" t="s">
        <v>56</v>
      </c>
      <c r="K1230" s="53" t="s">
        <v>164</v>
      </c>
      <c r="L1230" s="53" t="s">
        <v>58</v>
      </c>
      <c r="M1230" s="54" t="s">
        <v>2498</v>
      </c>
      <c r="N1230" s="56" t="s">
        <v>951</v>
      </c>
      <c r="O1230" s="56" t="s">
        <v>60</v>
      </c>
      <c r="P1230" s="56"/>
      <c r="Q1230" s="56"/>
      <c r="R1230" s="57" t="s">
        <v>1400</v>
      </c>
      <c r="S1230" s="57" t="s">
        <v>1401</v>
      </c>
      <c r="T1230" s="56"/>
      <c r="U1230" s="56"/>
      <c r="V1230" s="57" t="str">
        <f t="array" ref="V1230">IFERROR(INDEX(#REF!,MATCH($Q1230,#REF!,0)),"")</f>
        <v/>
      </c>
      <c r="W1230" s="57" t="str">
        <f t="array" ref="W1230">IFERROR(INDEX(#REF!,MATCH($Q1230,#REF!,0)),"")</f>
        <v/>
      </c>
      <c r="X1230" s="58" t="str">
        <f t="array" ref="X1230">IFERROR(INDEX(#REF!,MATCH($Q1230,#REF!,0)),"")</f>
        <v/>
      </c>
      <c r="Y1230" s="58" t="str">
        <f t="array" ref="Y1230">IFERROR(INDEX(#REF!,MATCH($Q1230,#REF!,0)),"")</f>
        <v/>
      </c>
      <c r="Z1230" s="58" t="str">
        <f t="array" ref="Z1230">IFERROR(INDEX(#REF!,MATCH($Q1230,#REF!,0)),"")</f>
        <v/>
      </c>
      <c r="AA1230" s="58" t="e">
        <f t="shared" si="17"/>
        <v>#VALUE!</v>
      </c>
      <c r="AB1230" s="56"/>
      <c r="AC1230" s="56"/>
    </row>
    <row r="1231" spans="1:29" ht="15.75" hidden="1" customHeight="1">
      <c r="A1231" s="35" t="s">
        <v>1926</v>
      </c>
      <c r="B1231" s="35" t="s">
        <v>247</v>
      </c>
      <c r="C1231" s="36" t="s">
        <v>2310</v>
      </c>
      <c r="D1231" s="37" t="s">
        <v>53</v>
      </c>
      <c r="E1231" s="37">
        <v>2</v>
      </c>
      <c r="F1231" s="38">
        <v>300</v>
      </c>
      <c r="G1231" s="39" t="s">
        <v>54</v>
      </c>
      <c r="H1231" s="40">
        <v>46174</v>
      </c>
      <c r="I1231" s="41" t="s">
        <v>55</v>
      </c>
      <c r="J1231" s="41" t="s">
        <v>56</v>
      </c>
      <c r="K1231" s="41" t="s">
        <v>164</v>
      </c>
      <c r="L1231" s="41" t="s">
        <v>91</v>
      </c>
      <c r="M1231" s="42" t="s">
        <v>2534</v>
      </c>
      <c r="N1231" s="44" t="s">
        <v>951</v>
      </c>
      <c r="O1231" s="44" t="s">
        <v>60</v>
      </c>
      <c r="P1231" s="44"/>
      <c r="Q1231" s="44"/>
      <c r="R1231" s="45" t="s">
        <v>202</v>
      </c>
      <c r="S1231" s="45" t="s">
        <v>781</v>
      </c>
      <c r="T1231" s="44"/>
      <c r="U1231" s="44"/>
      <c r="V1231" s="45" t="str">
        <f t="array" ref="V1231">IFERROR(INDEX(#REF!,MATCH($Q1231,#REF!,0)),"")</f>
        <v/>
      </c>
      <c r="W1231" s="45" t="str">
        <f t="array" ref="W1231">IFERROR(INDEX(#REF!,MATCH($Q1231,#REF!,0)),"")</f>
        <v/>
      </c>
      <c r="X1231" s="46" t="str">
        <f t="array" ref="X1231">IFERROR(INDEX(#REF!,MATCH($Q1231,#REF!,0)),"")</f>
        <v/>
      </c>
      <c r="Y1231" s="46" t="str">
        <f t="array" ref="Y1231">IFERROR(INDEX(#REF!,MATCH($Q1231,#REF!,0)),"")</f>
        <v/>
      </c>
      <c r="Z1231" s="46" t="str">
        <f t="array" ref="Z1231">IFERROR(INDEX(#REF!,MATCH($Q1231,#REF!,0)),"")</f>
        <v/>
      </c>
      <c r="AA1231" s="46" t="e">
        <f t="shared" si="17"/>
        <v>#VALUE!</v>
      </c>
      <c r="AB1231" s="44"/>
      <c r="AC1231" s="44"/>
    </row>
    <row r="1232" spans="1:29" ht="15.75" hidden="1" customHeight="1">
      <c r="A1232" s="184"/>
      <c r="B1232" s="184" t="s">
        <v>247</v>
      </c>
      <c r="C1232" s="185" t="s">
        <v>2310</v>
      </c>
      <c r="D1232" s="186" t="s">
        <v>53</v>
      </c>
      <c r="E1232" s="186">
        <v>2</v>
      </c>
      <c r="F1232" s="187">
        <v>300</v>
      </c>
      <c r="G1232" s="188" t="s">
        <v>54</v>
      </c>
      <c r="H1232" s="189">
        <v>46174</v>
      </c>
      <c r="I1232" s="190" t="s">
        <v>55</v>
      </c>
      <c r="J1232" s="190" t="s">
        <v>56</v>
      </c>
      <c r="K1232" s="190" t="s">
        <v>164</v>
      </c>
      <c r="L1232" s="190" t="s">
        <v>91</v>
      </c>
      <c r="M1232" s="191" t="s">
        <v>2451</v>
      </c>
      <c r="N1232" s="192" t="s">
        <v>951</v>
      </c>
      <c r="O1232" s="56" t="s">
        <v>60</v>
      </c>
      <c r="P1232" s="56"/>
      <c r="Q1232" s="56"/>
      <c r="R1232" s="57" t="str">
        <f t="array" ref="R1232">IFERROR(INDEX('BANCO DE DADOS'!$C$3:$C1631,MATCH(C1232,'BANCO DE DADOS'!$B$3:$B1631,0),0),"")</f>
        <v>ALMOXARIFADO GERAL</v>
      </c>
      <c r="S1232" s="57" t="str">
        <f t="array" ref="S1232">IFERROR(INDEX('BANCO DE DADOS'!$D$3:$D1631,MATCH(C1232,'BANCO DE DADOS'!$B$3:$B1631,0),0),"")</f>
        <v>COMPRA DE EQUIPAMENTOS PARA COZINHA E REFEITÓRIO</v>
      </c>
      <c r="T1232" s="56"/>
      <c r="U1232" s="56"/>
      <c r="V1232" s="57" t="str">
        <f t="array" ref="V1232">IFERROR(INDEX(#REF!,MATCH($Q1232,#REF!,0)),"")</f>
        <v/>
      </c>
      <c r="W1232" s="57" t="str">
        <f t="array" ref="W1232">IFERROR(INDEX(#REF!,MATCH($Q1232,#REF!,0)),"")</f>
        <v/>
      </c>
      <c r="X1232" s="58" t="str">
        <f t="array" ref="X1232">IFERROR(INDEX(#REF!,MATCH($Q1232,#REF!,0)),"")</f>
        <v/>
      </c>
      <c r="Y1232" s="58" t="str">
        <f t="array" ref="Y1232">IFERROR(INDEX(#REF!,MATCH($Q1232,#REF!,0)),"")</f>
        <v/>
      </c>
      <c r="Z1232" s="58" t="str">
        <f t="array" ref="Z1232">IFERROR(INDEX(#REF!,MATCH($Q1232,#REF!,0)),"")</f>
        <v/>
      </c>
      <c r="AA1232" s="58" t="e">
        <f t="shared" si="17"/>
        <v>#VALUE!</v>
      </c>
      <c r="AB1232" s="56"/>
      <c r="AC1232" s="56"/>
    </row>
    <row r="1233" spans="1:29" ht="15.75" hidden="1" customHeight="1">
      <c r="A1233" s="35" t="s">
        <v>2882</v>
      </c>
      <c r="B1233" s="35" t="s">
        <v>242</v>
      </c>
      <c r="C1233" s="36" t="s">
        <v>693</v>
      </c>
      <c r="D1233" s="37" t="s">
        <v>53</v>
      </c>
      <c r="E1233" s="37">
        <v>10</v>
      </c>
      <c r="F1233" s="38">
        <v>299</v>
      </c>
      <c r="G1233" s="39" t="s">
        <v>54</v>
      </c>
      <c r="H1233" s="40">
        <v>46174</v>
      </c>
      <c r="I1233" s="41" t="s">
        <v>55</v>
      </c>
      <c r="J1233" s="41" t="s">
        <v>56</v>
      </c>
      <c r="K1233" s="41" t="s">
        <v>164</v>
      </c>
      <c r="L1233" s="41" t="s">
        <v>58</v>
      </c>
      <c r="M1233" s="42" t="s">
        <v>2534</v>
      </c>
      <c r="N1233" s="44" t="s">
        <v>21</v>
      </c>
      <c r="O1233" s="44" t="s">
        <v>60</v>
      </c>
      <c r="P1233" s="44"/>
      <c r="Q1233" s="44"/>
      <c r="R1233" s="45" t="s">
        <v>322</v>
      </c>
      <c r="S1233" s="45" t="s">
        <v>323</v>
      </c>
      <c r="T1233" s="44"/>
      <c r="U1233" s="44"/>
      <c r="V1233" s="45" t="str">
        <f t="array" ref="V1233">IFERROR(INDEX(#REF!,MATCH($Q1233,#REF!,0)),"")</f>
        <v/>
      </c>
      <c r="W1233" s="45" t="str">
        <f t="array" ref="W1233">IFERROR(INDEX(#REF!,MATCH($Q1233,#REF!,0)),"")</f>
        <v/>
      </c>
      <c r="X1233" s="46" t="str">
        <f t="array" ref="X1233">IFERROR(INDEX(#REF!,MATCH($Q1233,#REF!,0)),"")</f>
        <v/>
      </c>
      <c r="Y1233" s="46" t="str">
        <f t="array" ref="Y1233">IFERROR(INDEX(#REF!,MATCH($Q1233,#REF!,0)),"")</f>
        <v/>
      </c>
      <c r="Z1233" s="46" t="str">
        <f t="array" ref="Z1233">IFERROR(INDEX(#REF!,MATCH($Q1233,#REF!,0)),"")</f>
        <v/>
      </c>
      <c r="AA1233" s="46" t="e">
        <f t="shared" si="17"/>
        <v>#VALUE!</v>
      </c>
      <c r="AB1233" s="44"/>
      <c r="AC1233" s="44"/>
    </row>
    <row r="1234" spans="1:29" ht="15.75" hidden="1" customHeight="1">
      <c r="A1234" s="184"/>
      <c r="B1234" s="184" t="s">
        <v>1560</v>
      </c>
      <c r="C1234" s="185" t="s">
        <v>2488</v>
      </c>
      <c r="D1234" s="186" t="s">
        <v>53</v>
      </c>
      <c r="E1234" s="186">
        <v>1</v>
      </c>
      <c r="F1234" s="187">
        <v>300000</v>
      </c>
      <c r="G1234" s="188" t="s">
        <v>66</v>
      </c>
      <c r="H1234" s="189">
        <v>46266</v>
      </c>
      <c r="I1234" s="190" t="s">
        <v>101</v>
      </c>
      <c r="J1234" s="190" t="s">
        <v>56</v>
      </c>
      <c r="K1234" s="190" t="s">
        <v>864</v>
      </c>
      <c r="L1234" s="190" t="s">
        <v>91</v>
      </c>
      <c r="M1234" s="191" t="s">
        <v>2451</v>
      </c>
      <c r="N1234" s="192" t="s">
        <v>951</v>
      </c>
      <c r="O1234" s="56" t="s">
        <v>2452</v>
      </c>
      <c r="P1234" s="56"/>
      <c r="Q1234" s="56"/>
      <c r="R1234" s="57" t="str">
        <f t="array" ref="R1234">IFERROR(INDEX('BANCO DE DADOS'!$C$3:$C1631,MATCH(C1234,'BANCO DE DADOS'!$B$3:$B1631,0),0),"")</f>
        <v>GEA - OBRAS</v>
      </c>
      <c r="S1234" s="57" t="str">
        <f t="array" ref="S1234">IFERROR(INDEX('BANCO DE DADOS'!$D$3:$D1631,MATCH(C1234,'BANCO DE DADOS'!$B$3:$B1631,0),0),"")</f>
        <v>SERVIÇOS DE MANUTENÇÃO - INFRAESTRUTURA PREDIAL</v>
      </c>
      <c r="T1234" s="56"/>
      <c r="U1234" s="56"/>
      <c r="V1234" s="57" t="str">
        <f t="array" ref="V1234">IFERROR(INDEX(#REF!,MATCH($Q1234,#REF!,0)),"")</f>
        <v/>
      </c>
      <c r="W1234" s="57" t="str">
        <f t="array" ref="W1234">IFERROR(INDEX(#REF!,MATCH($Q1234,#REF!,0)),"")</f>
        <v/>
      </c>
      <c r="X1234" s="58" t="str">
        <f t="array" ref="X1234">IFERROR(INDEX(#REF!,MATCH($Q1234,#REF!,0)),"")</f>
        <v/>
      </c>
      <c r="Y1234" s="58" t="str">
        <f t="array" ref="Y1234">IFERROR(INDEX(#REF!,MATCH($Q1234,#REF!,0)),"")</f>
        <v/>
      </c>
      <c r="Z1234" s="58" t="str">
        <f t="array" ref="Z1234">IFERROR(INDEX(#REF!,MATCH($Q1234,#REF!,0)),"")</f>
        <v/>
      </c>
      <c r="AA1234" s="58" t="e">
        <f t="shared" si="17"/>
        <v>#VALUE!</v>
      </c>
      <c r="AB1234" s="56"/>
      <c r="AC1234" s="56"/>
    </row>
    <row r="1235" spans="1:29" ht="15.75" hidden="1" customHeight="1">
      <c r="A1235" s="35" t="s">
        <v>2883</v>
      </c>
      <c r="B1235" s="35" t="s">
        <v>247</v>
      </c>
      <c r="C1235" s="36" t="s">
        <v>371</v>
      </c>
      <c r="D1235" s="37" t="s">
        <v>53</v>
      </c>
      <c r="E1235" s="37">
        <v>20</v>
      </c>
      <c r="F1235" s="38">
        <v>298</v>
      </c>
      <c r="G1235" s="39" t="s">
        <v>54</v>
      </c>
      <c r="H1235" s="40">
        <v>46174</v>
      </c>
      <c r="I1235" s="41" t="s">
        <v>55</v>
      </c>
      <c r="J1235" s="41" t="s">
        <v>56</v>
      </c>
      <c r="K1235" s="41" t="s">
        <v>164</v>
      </c>
      <c r="L1235" s="41" t="s">
        <v>58</v>
      </c>
      <c r="M1235" s="42" t="s">
        <v>2517</v>
      </c>
      <c r="N1235" s="44" t="s">
        <v>21</v>
      </c>
      <c r="O1235" s="44" t="s">
        <v>60</v>
      </c>
      <c r="P1235" s="44"/>
      <c r="Q1235" s="44"/>
      <c r="R1235" s="45" t="s">
        <v>304</v>
      </c>
      <c r="S1235" s="45" t="s">
        <v>305</v>
      </c>
      <c r="T1235" s="44"/>
      <c r="U1235" s="44"/>
      <c r="V1235" s="45" t="str">
        <f t="array" ref="V1235">IFERROR(INDEX(#REF!,MATCH($Q1235,#REF!,0)),"")</f>
        <v/>
      </c>
      <c r="W1235" s="45" t="str">
        <f t="array" ref="W1235">IFERROR(INDEX(#REF!,MATCH($Q1235,#REF!,0)),"")</f>
        <v/>
      </c>
      <c r="X1235" s="46" t="str">
        <f t="array" ref="X1235">IFERROR(INDEX(#REF!,MATCH($Q1235,#REF!,0)),"")</f>
        <v/>
      </c>
      <c r="Y1235" s="46" t="str">
        <f t="array" ref="Y1235">IFERROR(INDEX(#REF!,MATCH($Q1235,#REF!,0)),"")</f>
        <v/>
      </c>
      <c r="Z1235" s="46" t="str">
        <f t="array" ref="Z1235">IFERROR(INDEX(#REF!,MATCH($Q1235,#REF!,0)),"")</f>
        <v/>
      </c>
      <c r="AA1235" s="46" t="e">
        <f t="shared" si="17"/>
        <v>#VALUE!</v>
      </c>
      <c r="AB1235" s="44"/>
      <c r="AC1235" s="44"/>
    </row>
    <row r="1236" spans="1:29" ht="15.75" hidden="1" customHeight="1">
      <c r="A1236" s="47" t="s">
        <v>2884</v>
      </c>
      <c r="B1236" s="47" t="s">
        <v>156</v>
      </c>
      <c r="C1236" s="60" t="s">
        <v>696</v>
      </c>
      <c r="D1236" s="49" t="s">
        <v>53</v>
      </c>
      <c r="E1236" s="49">
        <v>6</v>
      </c>
      <c r="F1236" s="50">
        <v>294</v>
      </c>
      <c r="G1236" s="51" t="s">
        <v>54</v>
      </c>
      <c r="H1236" s="52">
        <v>46174</v>
      </c>
      <c r="I1236" s="53" t="s">
        <v>55</v>
      </c>
      <c r="J1236" s="53" t="s">
        <v>56</v>
      </c>
      <c r="K1236" s="53" t="s">
        <v>164</v>
      </c>
      <c r="L1236" s="53" t="s">
        <v>58</v>
      </c>
      <c r="M1236" s="54" t="s">
        <v>2486</v>
      </c>
      <c r="N1236" s="56" t="s">
        <v>21</v>
      </c>
      <c r="O1236" s="56" t="s">
        <v>60</v>
      </c>
      <c r="P1236" s="56"/>
      <c r="Q1236" s="56"/>
      <c r="R1236" s="57" t="s">
        <v>697</v>
      </c>
      <c r="S1236" s="57" t="s">
        <v>485</v>
      </c>
      <c r="T1236" s="56"/>
      <c r="U1236" s="56"/>
      <c r="V1236" s="57" t="str">
        <f t="array" ref="V1236">IFERROR(INDEX(#REF!,MATCH($Q1236,#REF!,0)),"")</f>
        <v/>
      </c>
      <c r="W1236" s="57" t="str">
        <f t="array" ref="W1236">IFERROR(INDEX(#REF!,MATCH($Q1236,#REF!,0)),"")</f>
        <v/>
      </c>
      <c r="X1236" s="58" t="str">
        <f t="array" ref="X1236">IFERROR(INDEX(#REF!,MATCH($Q1236,#REF!,0)),"")</f>
        <v/>
      </c>
      <c r="Y1236" s="58" t="str">
        <f t="array" ref="Y1236">IFERROR(INDEX(#REF!,MATCH($Q1236,#REF!,0)),"")</f>
        <v/>
      </c>
      <c r="Z1236" s="58" t="str">
        <f t="array" ref="Z1236">IFERROR(INDEX(#REF!,MATCH($Q1236,#REF!,0)),"")</f>
        <v/>
      </c>
      <c r="AA1236" s="58" t="e">
        <f t="shared" si="17"/>
        <v>#VALUE!</v>
      </c>
      <c r="AB1236" s="56"/>
      <c r="AC1236" s="56"/>
    </row>
    <row r="1237" spans="1:29" ht="15.75" hidden="1" customHeight="1">
      <c r="A1237" s="35"/>
      <c r="B1237" s="35" t="s">
        <v>51</v>
      </c>
      <c r="C1237" s="36" t="s">
        <v>1371</v>
      </c>
      <c r="D1237" s="37" t="s">
        <v>583</v>
      </c>
      <c r="E1237" s="37">
        <v>5</v>
      </c>
      <c r="F1237" s="38">
        <v>290</v>
      </c>
      <c r="G1237" s="39" t="s">
        <v>54</v>
      </c>
      <c r="H1237" s="40">
        <v>46143</v>
      </c>
      <c r="I1237" s="41" t="s">
        <v>55</v>
      </c>
      <c r="J1237" s="41" t="s">
        <v>56</v>
      </c>
      <c r="K1237" s="41" t="s">
        <v>164</v>
      </c>
      <c r="L1237" s="41" t="s">
        <v>91</v>
      </c>
      <c r="M1237" s="42" t="s">
        <v>148</v>
      </c>
      <c r="N1237" s="44" t="s">
        <v>884</v>
      </c>
      <c r="O1237" s="44" t="s">
        <v>60</v>
      </c>
      <c r="P1237" s="44"/>
      <c r="Q1237" s="44"/>
      <c r="R1237" s="45" t="s">
        <v>158</v>
      </c>
      <c r="S1237" s="45" t="s">
        <v>515</v>
      </c>
      <c r="T1237" s="44"/>
      <c r="U1237" s="44"/>
      <c r="V1237" s="45" t="str">
        <f t="array" ref="V1237">IFERROR(INDEX(#REF!,MATCH($Q1237,#REF!,0)),"")</f>
        <v/>
      </c>
      <c r="W1237" s="45" t="str">
        <f t="array" ref="W1237">IFERROR(INDEX(#REF!,MATCH($Q1237,#REF!,0)),"")</f>
        <v/>
      </c>
      <c r="X1237" s="46" t="str">
        <f t="array" ref="X1237">IFERROR(INDEX(#REF!,MATCH($Q1237,#REF!,0)),"")</f>
        <v/>
      </c>
      <c r="Y1237" s="46" t="str">
        <f t="array" ref="Y1237">IFERROR(INDEX(#REF!,MATCH($Q1237,#REF!,0)),"")</f>
        <v/>
      </c>
      <c r="Z1237" s="46" t="str">
        <f t="array" ref="Z1237">IFERROR(INDEX(#REF!,MATCH($Q1237,#REF!,0)),"")</f>
        <v/>
      </c>
      <c r="AA1237" s="46" t="e">
        <f t="shared" si="17"/>
        <v>#VALUE!</v>
      </c>
      <c r="AB1237" s="44"/>
      <c r="AC1237" s="44"/>
    </row>
    <row r="1238" spans="1:29" ht="15.75" hidden="1" customHeight="1">
      <c r="A1238" s="47" t="s">
        <v>404</v>
      </c>
      <c r="B1238" s="47" t="s">
        <v>169</v>
      </c>
      <c r="C1238" s="60" t="s">
        <v>569</v>
      </c>
      <c r="D1238" s="49" t="s">
        <v>53</v>
      </c>
      <c r="E1238" s="49">
        <v>4</v>
      </c>
      <c r="F1238" s="50">
        <v>288</v>
      </c>
      <c r="G1238" s="51" t="s">
        <v>54</v>
      </c>
      <c r="H1238" s="52">
        <v>46143</v>
      </c>
      <c r="I1238" s="53" t="s">
        <v>55</v>
      </c>
      <c r="J1238" s="53" t="s">
        <v>56</v>
      </c>
      <c r="K1238" s="53" t="s">
        <v>164</v>
      </c>
      <c r="L1238" s="53" t="s">
        <v>58</v>
      </c>
      <c r="M1238" s="54" t="s">
        <v>2498</v>
      </c>
      <c r="N1238" s="56" t="s">
        <v>21</v>
      </c>
      <c r="O1238" s="56" t="s">
        <v>60</v>
      </c>
      <c r="P1238" s="56"/>
      <c r="Q1238" s="56"/>
      <c r="R1238" s="57" t="s">
        <v>202</v>
      </c>
      <c r="S1238" s="57" t="s">
        <v>181</v>
      </c>
      <c r="T1238" s="56"/>
      <c r="U1238" s="56"/>
      <c r="V1238" s="57" t="str">
        <f t="array" ref="V1238">IFERROR(INDEX(#REF!,MATCH($Q1238,#REF!,0)),"")</f>
        <v/>
      </c>
      <c r="W1238" s="57" t="str">
        <f t="array" ref="W1238">IFERROR(INDEX(#REF!,MATCH($Q1238,#REF!,0)),"")</f>
        <v/>
      </c>
      <c r="X1238" s="58" t="str">
        <f t="array" ref="X1238">IFERROR(INDEX(#REF!,MATCH($Q1238,#REF!,0)),"")</f>
        <v/>
      </c>
      <c r="Y1238" s="58" t="str">
        <f t="array" ref="Y1238">IFERROR(INDEX(#REF!,MATCH($Q1238,#REF!,0)),"")</f>
        <v/>
      </c>
      <c r="Z1238" s="58" t="str">
        <f t="array" ref="Z1238">IFERROR(INDEX(#REF!,MATCH($Q1238,#REF!,0)),"")</f>
        <v/>
      </c>
      <c r="AA1238" s="58" t="e">
        <f t="shared" si="17"/>
        <v>#VALUE!</v>
      </c>
      <c r="AB1238" s="56"/>
      <c r="AC1238" s="56"/>
    </row>
    <row r="1239" spans="1:29" ht="15.75" hidden="1" customHeight="1">
      <c r="A1239" s="35" t="s">
        <v>2885</v>
      </c>
      <c r="B1239" s="35" t="s">
        <v>242</v>
      </c>
      <c r="C1239" s="36" t="s">
        <v>700</v>
      </c>
      <c r="D1239" s="37" t="s">
        <v>53</v>
      </c>
      <c r="E1239" s="37">
        <v>2</v>
      </c>
      <c r="F1239" s="38">
        <v>288</v>
      </c>
      <c r="G1239" s="39" t="s">
        <v>54</v>
      </c>
      <c r="H1239" s="40">
        <v>46143</v>
      </c>
      <c r="I1239" s="41" t="s">
        <v>55</v>
      </c>
      <c r="J1239" s="41" t="s">
        <v>56</v>
      </c>
      <c r="K1239" s="41" t="s">
        <v>164</v>
      </c>
      <c r="L1239" s="41" t="s">
        <v>58</v>
      </c>
      <c r="M1239" s="42" t="s">
        <v>148</v>
      </c>
      <c r="N1239" s="44" t="s">
        <v>21</v>
      </c>
      <c r="O1239" s="44" t="s">
        <v>60</v>
      </c>
      <c r="P1239" s="44"/>
      <c r="Q1239" s="44"/>
      <c r="R1239" s="45" t="s">
        <v>322</v>
      </c>
      <c r="S1239" s="45" t="s">
        <v>323</v>
      </c>
      <c r="T1239" s="44"/>
      <c r="U1239" s="44"/>
      <c r="V1239" s="45" t="str">
        <f t="array" ref="V1239">IFERROR(INDEX(#REF!,MATCH($Q1239,#REF!,0)),"")</f>
        <v/>
      </c>
      <c r="W1239" s="45" t="str">
        <f t="array" ref="W1239">IFERROR(INDEX(#REF!,MATCH($Q1239,#REF!,0)),"")</f>
        <v/>
      </c>
      <c r="X1239" s="46" t="str">
        <f t="array" ref="X1239">IFERROR(INDEX(#REF!,MATCH($Q1239,#REF!,0)),"")</f>
        <v/>
      </c>
      <c r="Y1239" s="46" t="str">
        <f t="array" ref="Y1239">IFERROR(INDEX(#REF!,MATCH($Q1239,#REF!,0)),"")</f>
        <v/>
      </c>
      <c r="Z1239" s="46" t="str">
        <f t="array" ref="Z1239">IFERROR(INDEX(#REF!,MATCH($Q1239,#REF!,0)),"")</f>
        <v/>
      </c>
      <c r="AA1239" s="46" t="e">
        <f t="shared" si="17"/>
        <v>#VALUE!</v>
      </c>
      <c r="AB1239" s="44"/>
      <c r="AC1239" s="44"/>
    </row>
    <row r="1240" spans="1:29" ht="15.75" hidden="1" customHeight="1">
      <c r="A1240" s="47" t="s">
        <v>2886</v>
      </c>
      <c r="B1240" s="47" t="s">
        <v>172</v>
      </c>
      <c r="C1240" s="60" t="s">
        <v>700</v>
      </c>
      <c r="D1240" s="49" t="s">
        <v>53</v>
      </c>
      <c r="E1240" s="49">
        <v>2</v>
      </c>
      <c r="F1240" s="50">
        <v>288</v>
      </c>
      <c r="G1240" s="51" t="s">
        <v>54</v>
      </c>
      <c r="H1240" s="52">
        <v>46143</v>
      </c>
      <c r="I1240" s="53" t="s">
        <v>55</v>
      </c>
      <c r="J1240" s="53" t="s">
        <v>56</v>
      </c>
      <c r="K1240" s="53" t="s">
        <v>164</v>
      </c>
      <c r="L1240" s="53" t="s">
        <v>58</v>
      </c>
      <c r="M1240" s="54" t="s">
        <v>148</v>
      </c>
      <c r="N1240" s="56" t="s">
        <v>21</v>
      </c>
      <c r="O1240" s="56" t="s">
        <v>60</v>
      </c>
      <c r="P1240" s="56"/>
      <c r="Q1240" s="56"/>
      <c r="R1240" s="57" t="s">
        <v>322</v>
      </c>
      <c r="S1240" s="57" t="s">
        <v>323</v>
      </c>
      <c r="T1240" s="56"/>
      <c r="U1240" s="56"/>
      <c r="V1240" s="57" t="str">
        <f t="array" ref="V1240">IFERROR(INDEX(#REF!,MATCH($Q1240,#REF!,0)),"")</f>
        <v/>
      </c>
      <c r="W1240" s="57" t="str">
        <f t="array" ref="W1240">IFERROR(INDEX(#REF!,MATCH($Q1240,#REF!,0)),"")</f>
        <v/>
      </c>
      <c r="X1240" s="58" t="str">
        <f t="array" ref="X1240">IFERROR(INDEX(#REF!,MATCH($Q1240,#REF!,0)),"")</f>
        <v/>
      </c>
      <c r="Y1240" s="58" t="str">
        <f t="array" ref="Y1240">IFERROR(INDEX(#REF!,MATCH($Q1240,#REF!,0)),"")</f>
        <v/>
      </c>
      <c r="Z1240" s="58" t="str">
        <f t="array" ref="Z1240">IFERROR(INDEX(#REF!,MATCH($Q1240,#REF!,0)),"")</f>
        <v/>
      </c>
      <c r="AA1240" s="58" t="e">
        <f t="shared" si="17"/>
        <v>#VALUE!</v>
      </c>
      <c r="AB1240" s="56"/>
      <c r="AC1240" s="56"/>
    </row>
    <row r="1241" spans="1:29" ht="15.75" hidden="1" customHeight="1">
      <c r="A1241" s="35"/>
      <c r="B1241" s="35" t="s">
        <v>51</v>
      </c>
      <c r="C1241" s="36" t="s">
        <v>700</v>
      </c>
      <c r="D1241" s="37" t="s">
        <v>53</v>
      </c>
      <c r="E1241" s="37">
        <v>2</v>
      </c>
      <c r="F1241" s="38">
        <v>288</v>
      </c>
      <c r="G1241" s="39" t="s">
        <v>54</v>
      </c>
      <c r="H1241" s="40">
        <v>46143</v>
      </c>
      <c r="I1241" s="41" t="s">
        <v>55</v>
      </c>
      <c r="J1241" s="41" t="s">
        <v>56</v>
      </c>
      <c r="K1241" s="41" t="s">
        <v>164</v>
      </c>
      <c r="L1241" s="41" t="s">
        <v>91</v>
      </c>
      <c r="M1241" s="42" t="s">
        <v>109</v>
      </c>
      <c r="N1241" s="44" t="s">
        <v>884</v>
      </c>
      <c r="O1241" s="44" t="s">
        <v>60</v>
      </c>
      <c r="P1241" s="44"/>
      <c r="Q1241" s="44"/>
      <c r="R1241" s="45" t="s">
        <v>322</v>
      </c>
      <c r="S1241" s="45" t="s">
        <v>323</v>
      </c>
      <c r="T1241" s="44"/>
      <c r="U1241" s="44"/>
      <c r="V1241" s="45" t="str">
        <f t="array" ref="V1241">IFERROR(INDEX(#REF!,MATCH($Q1241,#REF!,0)),"")</f>
        <v/>
      </c>
      <c r="W1241" s="45" t="str">
        <f t="array" ref="W1241">IFERROR(INDEX(#REF!,MATCH($Q1241,#REF!,0)),"")</f>
        <v/>
      </c>
      <c r="X1241" s="46" t="str">
        <f t="array" ref="X1241">IFERROR(INDEX(#REF!,MATCH($Q1241,#REF!,0)),"")</f>
        <v/>
      </c>
      <c r="Y1241" s="46" t="str">
        <f t="array" ref="Y1241">IFERROR(INDEX(#REF!,MATCH($Q1241,#REF!,0)),"")</f>
        <v/>
      </c>
      <c r="Z1241" s="46" t="str">
        <f t="array" ref="Z1241">IFERROR(INDEX(#REF!,MATCH($Q1241,#REF!,0)),"")</f>
        <v/>
      </c>
      <c r="AA1241" s="46" t="e">
        <f t="shared" si="17"/>
        <v>#VALUE!</v>
      </c>
      <c r="AB1241" s="44"/>
      <c r="AC1241" s="44"/>
    </row>
    <row r="1242" spans="1:29" ht="15.75" hidden="1" customHeight="1">
      <c r="A1242" s="47"/>
      <c r="B1242" s="47" t="s">
        <v>51</v>
      </c>
      <c r="C1242" s="60" t="s">
        <v>722</v>
      </c>
      <c r="D1242" s="49" t="s">
        <v>53</v>
      </c>
      <c r="E1242" s="49">
        <v>30</v>
      </c>
      <c r="F1242" s="50">
        <v>285</v>
      </c>
      <c r="G1242" s="51" t="s">
        <v>54</v>
      </c>
      <c r="H1242" s="52">
        <v>46143</v>
      </c>
      <c r="I1242" s="53" t="s">
        <v>55</v>
      </c>
      <c r="J1242" s="53" t="s">
        <v>56</v>
      </c>
      <c r="K1242" s="53" t="s">
        <v>164</v>
      </c>
      <c r="L1242" s="53" t="s">
        <v>91</v>
      </c>
      <c r="M1242" s="54" t="s">
        <v>2517</v>
      </c>
      <c r="N1242" s="56" t="s">
        <v>884</v>
      </c>
      <c r="O1242" s="56" t="s">
        <v>60</v>
      </c>
      <c r="P1242" s="56"/>
      <c r="Q1242" s="56"/>
      <c r="R1242" s="57" t="s">
        <v>158</v>
      </c>
      <c r="S1242" s="57" t="s">
        <v>515</v>
      </c>
      <c r="T1242" s="56"/>
      <c r="U1242" s="56"/>
      <c r="V1242" s="57" t="str">
        <f t="array" ref="V1242">IFERROR(INDEX(#REF!,MATCH($Q1242,#REF!,0)),"")</f>
        <v/>
      </c>
      <c r="W1242" s="57" t="str">
        <f t="array" ref="W1242">IFERROR(INDEX(#REF!,MATCH($Q1242,#REF!,0)),"")</f>
        <v/>
      </c>
      <c r="X1242" s="58" t="str">
        <f t="array" ref="X1242">IFERROR(INDEX(#REF!,MATCH($Q1242,#REF!,0)),"")</f>
        <v/>
      </c>
      <c r="Y1242" s="58" t="str">
        <f t="array" ref="Y1242">IFERROR(INDEX(#REF!,MATCH($Q1242,#REF!,0)),"")</f>
        <v/>
      </c>
      <c r="Z1242" s="58" t="str">
        <f t="array" ref="Z1242">IFERROR(INDEX(#REF!,MATCH($Q1242,#REF!,0)),"")</f>
        <v/>
      </c>
      <c r="AA1242" s="58" t="e">
        <f t="shared" si="17"/>
        <v>#VALUE!</v>
      </c>
      <c r="AB1242" s="56"/>
      <c r="AC1242" s="56"/>
    </row>
    <row r="1243" spans="1:29" ht="15.75" hidden="1" customHeight="1">
      <c r="A1243" s="35" t="s">
        <v>449</v>
      </c>
      <c r="B1243" s="35" t="s">
        <v>1049</v>
      </c>
      <c r="C1243" s="36" t="s">
        <v>2187</v>
      </c>
      <c r="D1243" s="37" t="s">
        <v>53</v>
      </c>
      <c r="E1243" s="37">
        <v>48</v>
      </c>
      <c r="F1243" s="38">
        <v>283.2</v>
      </c>
      <c r="G1243" s="39" t="s">
        <v>54</v>
      </c>
      <c r="H1243" s="40">
        <v>46143</v>
      </c>
      <c r="I1243" s="41" t="s">
        <v>55</v>
      </c>
      <c r="J1243" s="41" t="s">
        <v>56</v>
      </c>
      <c r="K1243" s="41" t="s">
        <v>164</v>
      </c>
      <c r="L1243" s="41" t="s">
        <v>58</v>
      </c>
      <c r="M1243" s="42" t="s">
        <v>109</v>
      </c>
      <c r="N1243" s="44" t="s">
        <v>951</v>
      </c>
      <c r="O1243" s="44" t="s">
        <v>60</v>
      </c>
      <c r="P1243" s="44"/>
      <c r="Q1243" s="44"/>
      <c r="R1243" s="45" t="s">
        <v>729</v>
      </c>
      <c r="S1243" s="45" t="s">
        <v>730</v>
      </c>
      <c r="T1243" s="44"/>
      <c r="U1243" s="44"/>
      <c r="V1243" s="45" t="str">
        <f t="array" ref="V1243">IFERROR(INDEX(#REF!,MATCH($Q1243,#REF!,0)),"")</f>
        <v/>
      </c>
      <c r="W1243" s="45" t="str">
        <f t="array" ref="W1243">IFERROR(INDEX(#REF!,MATCH($Q1243,#REF!,0)),"")</f>
        <v/>
      </c>
      <c r="X1243" s="46" t="str">
        <f t="array" ref="X1243">IFERROR(INDEX(#REF!,MATCH($Q1243,#REF!,0)),"")</f>
        <v/>
      </c>
      <c r="Y1243" s="46" t="str">
        <f t="array" ref="Y1243">IFERROR(INDEX(#REF!,MATCH($Q1243,#REF!,0)),"")</f>
        <v/>
      </c>
      <c r="Z1243" s="46" t="str">
        <f t="array" ref="Z1243">IFERROR(INDEX(#REF!,MATCH($Q1243,#REF!,0)),"")</f>
        <v/>
      </c>
      <c r="AA1243" s="46" t="e">
        <f t="shared" si="17"/>
        <v>#VALUE!</v>
      </c>
      <c r="AB1243" s="44"/>
      <c r="AC1243" s="44"/>
    </row>
    <row r="1244" spans="1:29" ht="15.75" hidden="1" customHeight="1">
      <c r="A1244" s="47" t="s">
        <v>2691</v>
      </c>
      <c r="B1244" s="207" t="s">
        <v>1049</v>
      </c>
      <c r="C1244" s="113" t="s">
        <v>2410</v>
      </c>
      <c r="D1244" s="60" t="s">
        <v>53</v>
      </c>
      <c r="E1244" s="60">
        <v>30</v>
      </c>
      <c r="F1244" s="105">
        <v>273</v>
      </c>
      <c r="G1244" s="51"/>
      <c r="H1244" s="52"/>
      <c r="I1244" s="53" t="s">
        <v>55</v>
      </c>
      <c r="J1244" s="53"/>
      <c r="K1244" s="53"/>
      <c r="L1244" s="53"/>
      <c r="M1244" s="54"/>
      <c r="N1244" s="56" t="s">
        <v>951</v>
      </c>
      <c r="O1244" s="56" t="s">
        <v>60</v>
      </c>
      <c r="P1244" s="56"/>
      <c r="Q1244" s="56"/>
      <c r="R1244" s="57"/>
      <c r="S1244" s="57"/>
      <c r="T1244" s="194"/>
      <c r="U1244" s="56"/>
      <c r="V1244" s="57" t="str">
        <f t="array" ref="V1244">IFERROR(INDEX(#REF!,MATCH($Q1244,#REF!,0)),"")</f>
        <v/>
      </c>
      <c r="W1244" s="57" t="str">
        <f t="array" ref="W1244">IFERROR(INDEX(#REF!,MATCH($Q1244,#REF!,0)),"")</f>
        <v/>
      </c>
      <c r="X1244" s="58" t="str">
        <f t="array" ref="X1244">IFERROR(INDEX(#REF!,MATCH($Q1244,#REF!,0)),"")</f>
        <v/>
      </c>
      <c r="Y1244" s="58" t="str">
        <f t="array" ref="Y1244">IFERROR(INDEX(#REF!,MATCH($Q1244,#REF!,0)),"")</f>
        <v/>
      </c>
      <c r="Z1244" s="58" t="str">
        <f t="array" ref="Z1244">IFERROR(INDEX(#REF!,MATCH($Q1244,#REF!,0)),"")</f>
        <v/>
      </c>
      <c r="AA1244" s="58" t="e">
        <f t="shared" si="17"/>
        <v>#VALUE!</v>
      </c>
      <c r="AB1244" s="56"/>
      <c r="AC1244" s="56"/>
    </row>
    <row r="1245" spans="1:29" ht="15.75" hidden="1" customHeight="1">
      <c r="A1245" s="35"/>
      <c r="B1245" s="35" t="s">
        <v>51</v>
      </c>
      <c r="C1245" s="36" t="s">
        <v>1375</v>
      </c>
      <c r="D1245" s="37" t="s">
        <v>53</v>
      </c>
      <c r="E1245" s="37">
        <v>4</v>
      </c>
      <c r="F1245" s="38">
        <v>263.04000000000002</v>
      </c>
      <c r="G1245" s="39" t="s">
        <v>54</v>
      </c>
      <c r="H1245" s="40">
        <v>46143</v>
      </c>
      <c r="I1245" s="41" t="s">
        <v>55</v>
      </c>
      <c r="J1245" s="41" t="s">
        <v>56</v>
      </c>
      <c r="K1245" s="41" t="s">
        <v>164</v>
      </c>
      <c r="L1245" s="41" t="s">
        <v>91</v>
      </c>
      <c r="M1245" s="42" t="s">
        <v>2534</v>
      </c>
      <c r="N1245" s="44" t="s">
        <v>884</v>
      </c>
      <c r="O1245" s="44" t="s">
        <v>60</v>
      </c>
      <c r="P1245" s="44"/>
      <c r="Q1245" s="44"/>
      <c r="R1245" s="45" t="s">
        <v>755</v>
      </c>
      <c r="S1245" s="45" t="s">
        <v>467</v>
      </c>
      <c r="T1245" s="44"/>
      <c r="U1245" s="44"/>
      <c r="V1245" s="45" t="str">
        <f t="array" ref="V1245">IFERROR(INDEX(#REF!,MATCH($Q1245,#REF!,0)),"")</f>
        <v/>
      </c>
      <c r="W1245" s="45" t="str">
        <f t="array" ref="W1245">IFERROR(INDEX(#REF!,MATCH($Q1245,#REF!,0)),"")</f>
        <v/>
      </c>
      <c r="X1245" s="46" t="str">
        <f t="array" ref="X1245">IFERROR(INDEX(#REF!,MATCH($Q1245,#REF!,0)),"")</f>
        <v/>
      </c>
      <c r="Y1245" s="46" t="str">
        <f t="array" ref="Y1245">IFERROR(INDEX(#REF!,MATCH($Q1245,#REF!,0)),"")</f>
        <v/>
      </c>
      <c r="Z1245" s="46" t="str">
        <f t="array" ref="Z1245">IFERROR(INDEX(#REF!,MATCH($Q1245,#REF!,0)),"")</f>
        <v/>
      </c>
      <c r="AA1245" s="46" t="e">
        <f t="shared" si="17"/>
        <v>#VALUE!</v>
      </c>
      <c r="AB1245" s="44"/>
      <c r="AC1245" s="44"/>
    </row>
    <row r="1246" spans="1:29" ht="15.75" hidden="1" customHeight="1">
      <c r="A1246" s="47" t="s">
        <v>2887</v>
      </c>
      <c r="B1246" s="47" t="s">
        <v>245</v>
      </c>
      <c r="C1246" s="60" t="s">
        <v>703</v>
      </c>
      <c r="D1246" s="49" t="s">
        <v>53</v>
      </c>
      <c r="E1246" s="49">
        <v>2</v>
      </c>
      <c r="F1246" s="50">
        <v>260</v>
      </c>
      <c r="G1246" s="51" t="s">
        <v>54</v>
      </c>
      <c r="H1246" s="52">
        <v>46143</v>
      </c>
      <c r="I1246" s="53" t="s">
        <v>55</v>
      </c>
      <c r="J1246" s="53" t="s">
        <v>56</v>
      </c>
      <c r="K1246" s="53" t="s">
        <v>164</v>
      </c>
      <c r="L1246" s="53" t="s">
        <v>58</v>
      </c>
      <c r="M1246" s="54" t="s">
        <v>2534</v>
      </c>
      <c r="N1246" s="56" t="s">
        <v>21</v>
      </c>
      <c r="O1246" s="56" t="s">
        <v>60</v>
      </c>
      <c r="P1246" s="56"/>
      <c r="Q1246" s="56"/>
      <c r="R1246" s="57"/>
      <c r="S1246" s="57" t="s">
        <v>229</v>
      </c>
      <c r="T1246" s="56"/>
      <c r="U1246" s="56"/>
      <c r="V1246" s="57" t="str">
        <f t="array" ref="V1246">IFERROR(INDEX(#REF!,MATCH($Q1246,#REF!,0)),"")</f>
        <v/>
      </c>
      <c r="W1246" s="57" t="str">
        <f t="array" ref="W1246">IFERROR(INDEX(#REF!,MATCH($Q1246,#REF!,0)),"")</f>
        <v/>
      </c>
      <c r="X1246" s="58" t="str">
        <f t="array" ref="X1246">IFERROR(INDEX(#REF!,MATCH($Q1246,#REF!,0)),"")</f>
        <v/>
      </c>
      <c r="Y1246" s="58" t="str">
        <f t="array" ref="Y1246">IFERROR(INDEX(#REF!,MATCH($Q1246,#REF!,0)),"")</f>
        <v/>
      </c>
      <c r="Z1246" s="58" t="str">
        <f t="array" ref="Z1246">IFERROR(INDEX(#REF!,MATCH($Q1246,#REF!,0)),"")</f>
        <v/>
      </c>
      <c r="AA1246" s="58" t="e">
        <f t="shared" si="17"/>
        <v>#VALUE!</v>
      </c>
      <c r="AB1246" s="56"/>
      <c r="AC1246" s="56"/>
    </row>
    <row r="1247" spans="1:29" ht="15.75" hidden="1" customHeight="1">
      <c r="A1247" s="35" t="s">
        <v>2888</v>
      </c>
      <c r="B1247" s="35" t="s">
        <v>317</v>
      </c>
      <c r="C1247" s="36" t="s">
        <v>703</v>
      </c>
      <c r="D1247" s="37" t="s">
        <v>53</v>
      </c>
      <c r="E1247" s="37">
        <v>2</v>
      </c>
      <c r="F1247" s="38">
        <v>260</v>
      </c>
      <c r="G1247" s="39" t="s">
        <v>54</v>
      </c>
      <c r="H1247" s="40">
        <v>46143</v>
      </c>
      <c r="I1247" s="41" t="s">
        <v>55</v>
      </c>
      <c r="J1247" s="41" t="s">
        <v>56</v>
      </c>
      <c r="K1247" s="41" t="s">
        <v>164</v>
      </c>
      <c r="L1247" s="41" t="s">
        <v>58</v>
      </c>
      <c r="M1247" s="42" t="s">
        <v>2534</v>
      </c>
      <c r="N1247" s="44" t="s">
        <v>21</v>
      </c>
      <c r="O1247" s="44" t="s">
        <v>60</v>
      </c>
      <c r="P1247" s="44"/>
      <c r="Q1247" s="44"/>
      <c r="R1247" s="45"/>
      <c r="S1247" s="45" t="s">
        <v>229</v>
      </c>
      <c r="T1247" s="44"/>
      <c r="U1247" s="44"/>
      <c r="V1247" s="45" t="str">
        <f t="array" ref="V1247">IFERROR(INDEX(#REF!,MATCH($Q1247,#REF!,0)),"")</f>
        <v/>
      </c>
      <c r="W1247" s="45" t="str">
        <f t="array" ref="W1247">IFERROR(INDEX(#REF!,MATCH($Q1247,#REF!,0)),"")</f>
        <v/>
      </c>
      <c r="X1247" s="46" t="str">
        <f t="array" ref="X1247">IFERROR(INDEX(#REF!,MATCH($Q1247,#REF!,0)),"")</f>
        <v/>
      </c>
      <c r="Y1247" s="46" t="str">
        <f t="array" ref="Y1247">IFERROR(INDEX(#REF!,MATCH($Q1247,#REF!,0)),"")</f>
        <v/>
      </c>
      <c r="Z1247" s="46" t="str">
        <f t="array" ref="Z1247">IFERROR(INDEX(#REF!,MATCH($Q1247,#REF!,0)),"")</f>
        <v/>
      </c>
      <c r="AA1247" s="46" t="e">
        <f t="shared" si="17"/>
        <v>#VALUE!</v>
      </c>
      <c r="AB1247" s="44"/>
      <c r="AC1247" s="44"/>
    </row>
    <row r="1248" spans="1:29" ht="15.75" hidden="1" customHeight="1">
      <c r="A1248" s="47" t="s">
        <v>721</v>
      </c>
      <c r="B1248" s="47" t="s">
        <v>1049</v>
      </c>
      <c r="C1248" s="60" t="s">
        <v>2192</v>
      </c>
      <c r="D1248" s="49" t="s">
        <v>53</v>
      </c>
      <c r="E1248" s="49">
        <v>30</v>
      </c>
      <c r="F1248" s="50">
        <v>258</v>
      </c>
      <c r="G1248" s="51" t="s">
        <v>54</v>
      </c>
      <c r="H1248" s="52">
        <v>46143</v>
      </c>
      <c r="I1248" s="53" t="s">
        <v>55</v>
      </c>
      <c r="J1248" s="53" t="s">
        <v>56</v>
      </c>
      <c r="K1248" s="53" t="s">
        <v>164</v>
      </c>
      <c r="L1248" s="53" t="s">
        <v>58</v>
      </c>
      <c r="M1248" s="54" t="s">
        <v>2486</v>
      </c>
      <c r="N1248" s="56" t="s">
        <v>951</v>
      </c>
      <c r="O1248" s="56" t="s">
        <v>60</v>
      </c>
      <c r="P1248" s="56"/>
      <c r="Q1248" s="56"/>
      <c r="R1248" s="57" t="s">
        <v>158</v>
      </c>
      <c r="S1248" s="57" t="s">
        <v>515</v>
      </c>
      <c r="T1248" s="56"/>
      <c r="U1248" s="56"/>
      <c r="V1248" s="57" t="str">
        <f t="array" ref="V1248">IFERROR(INDEX(#REF!,MATCH($Q1248,#REF!,0)),"")</f>
        <v/>
      </c>
      <c r="W1248" s="57" t="str">
        <f t="array" ref="W1248">IFERROR(INDEX(#REF!,MATCH($Q1248,#REF!,0)),"")</f>
        <v/>
      </c>
      <c r="X1248" s="58" t="str">
        <f t="array" ref="X1248">IFERROR(INDEX(#REF!,MATCH($Q1248,#REF!,0)),"")</f>
        <v/>
      </c>
      <c r="Y1248" s="58" t="str">
        <f t="array" ref="Y1248">IFERROR(INDEX(#REF!,MATCH($Q1248,#REF!,0)),"")</f>
        <v/>
      </c>
      <c r="Z1248" s="58" t="str">
        <f t="array" ref="Z1248">IFERROR(INDEX(#REF!,MATCH($Q1248,#REF!,0)),"")</f>
        <v/>
      </c>
      <c r="AA1248" s="58" t="e">
        <f t="shared" si="17"/>
        <v>#VALUE!</v>
      </c>
      <c r="AB1248" s="56"/>
      <c r="AC1248" s="56"/>
    </row>
    <row r="1249" spans="1:29" ht="15.75" hidden="1" customHeight="1">
      <c r="A1249" s="35" t="s">
        <v>2889</v>
      </c>
      <c r="B1249" s="35" t="s">
        <v>156</v>
      </c>
      <c r="C1249" s="36" t="s">
        <v>706</v>
      </c>
      <c r="D1249" s="37" t="s">
        <v>53</v>
      </c>
      <c r="E1249" s="37">
        <v>6</v>
      </c>
      <c r="F1249" s="38">
        <v>257.82</v>
      </c>
      <c r="G1249" s="39" t="s">
        <v>54</v>
      </c>
      <c r="H1249" s="40">
        <v>46143</v>
      </c>
      <c r="I1249" s="41" t="s">
        <v>55</v>
      </c>
      <c r="J1249" s="41" t="s">
        <v>56</v>
      </c>
      <c r="K1249" s="41" t="s">
        <v>164</v>
      </c>
      <c r="L1249" s="41" t="s">
        <v>58</v>
      </c>
      <c r="M1249" s="42" t="s">
        <v>2486</v>
      </c>
      <c r="N1249" s="44" t="s">
        <v>21</v>
      </c>
      <c r="O1249" s="44" t="s">
        <v>60</v>
      </c>
      <c r="P1249" s="44"/>
      <c r="Q1249" s="44"/>
      <c r="R1249" s="45" t="s">
        <v>697</v>
      </c>
      <c r="S1249" s="45" t="s">
        <v>485</v>
      </c>
      <c r="T1249" s="44"/>
      <c r="U1249" s="44"/>
      <c r="V1249" s="45" t="str">
        <f t="array" ref="V1249">IFERROR(INDEX(#REF!,MATCH($Q1249,#REF!,0)),"")</f>
        <v/>
      </c>
      <c r="W1249" s="45" t="str">
        <f t="array" ref="W1249">IFERROR(INDEX(#REF!,MATCH($Q1249,#REF!,0)),"")</f>
        <v/>
      </c>
      <c r="X1249" s="46" t="str">
        <f t="array" ref="X1249">IFERROR(INDEX(#REF!,MATCH($Q1249,#REF!,0)),"")</f>
        <v/>
      </c>
      <c r="Y1249" s="46" t="str">
        <f t="array" ref="Y1249">IFERROR(INDEX(#REF!,MATCH($Q1249,#REF!,0)),"")</f>
        <v/>
      </c>
      <c r="Z1249" s="46" t="str">
        <f t="array" ref="Z1249">IFERROR(INDEX(#REF!,MATCH($Q1249,#REF!,0)),"")</f>
        <v/>
      </c>
      <c r="AA1249" s="46" t="e">
        <f t="shared" si="17"/>
        <v>#VALUE!</v>
      </c>
      <c r="AB1249" s="44"/>
      <c r="AC1249" s="44"/>
    </row>
    <row r="1250" spans="1:29" ht="15.75" hidden="1" customHeight="1">
      <c r="A1250" s="47" t="s">
        <v>2890</v>
      </c>
      <c r="B1250" s="47" t="s">
        <v>169</v>
      </c>
      <c r="C1250" s="60" t="s">
        <v>611</v>
      </c>
      <c r="D1250" s="49" t="s">
        <v>53</v>
      </c>
      <c r="E1250" s="49">
        <v>5</v>
      </c>
      <c r="F1250" s="50">
        <v>250</v>
      </c>
      <c r="G1250" s="51" t="s">
        <v>54</v>
      </c>
      <c r="H1250" s="52">
        <v>46143</v>
      </c>
      <c r="I1250" s="53" t="s">
        <v>55</v>
      </c>
      <c r="J1250" s="53" t="s">
        <v>56</v>
      </c>
      <c r="K1250" s="53" t="s">
        <v>164</v>
      </c>
      <c r="L1250" s="53" t="s">
        <v>58</v>
      </c>
      <c r="M1250" s="54" t="s">
        <v>2534</v>
      </c>
      <c r="N1250" s="56" t="s">
        <v>21</v>
      </c>
      <c r="O1250" s="56" t="s">
        <v>60</v>
      </c>
      <c r="P1250" s="56"/>
      <c r="Q1250" s="56"/>
      <c r="R1250" s="57" t="s">
        <v>322</v>
      </c>
      <c r="S1250" s="57" t="s">
        <v>323</v>
      </c>
      <c r="T1250" s="56"/>
      <c r="U1250" s="56"/>
      <c r="V1250" s="57" t="str">
        <f t="array" ref="V1250">IFERROR(INDEX(#REF!,MATCH($Q1250,#REF!,0)),"")</f>
        <v/>
      </c>
      <c r="W1250" s="57" t="str">
        <f t="array" ref="W1250">IFERROR(INDEX(#REF!,MATCH($Q1250,#REF!,0)),"")</f>
        <v/>
      </c>
      <c r="X1250" s="58" t="str">
        <f t="array" ref="X1250">IFERROR(INDEX(#REF!,MATCH($Q1250,#REF!,0)),"")</f>
        <v/>
      </c>
      <c r="Y1250" s="58" t="str">
        <f t="array" ref="Y1250">IFERROR(INDEX(#REF!,MATCH($Q1250,#REF!,0)),"")</f>
        <v/>
      </c>
      <c r="Z1250" s="58" t="str">
        <f t="array" ref="Z1250">IFERROR(INDEX(#REF!,MATCH($Q1250,#REF!,0)),"")</f>
        <v/>
      </c>
      <c r="AA1250" s="58" t="e">
        <f t="shared" si="17"/>
        <v>#VALUE!</v>
      </c>
      <c r="AB1250" s="56"/>
      <c r="AC1250" s="56"/>
    </row>
    <row r="1251" spans="1:29" ht="15.75" hidden="1" customHeight="1">
      <c r="A1251" s="35" t="s">
        <v>2891</v>
      </c>
      <c r="B1251" s="35" t="s">
        <v>283</v>
      </c>
      <c r="C1251" s="36" t="s">
        <v>709</v>
      </c>
      <c r="D1251" s="37" t="s">
        <v>53</v>
      </c>
      <c r="E1251" s="37">
        <v>5</v>
      </c>
      <c r="F1251" s="38">
        <v>250</v>
      </c>
      <c r="G1251" s="39" t="s">
        <v>54</v>
      </c>
      <c r="H1251" s="40">
        <v>46143</v>
      </c>
      <c r="I1251" s="41" t="s">
        <v>55</v>
      </c>
      <c r="J1251" s="41" t="s">
        <v>56</v>
      </c>
      <c r="K1251" s="41" t="s">
        <v>164</v>
      </c>
      <c r="L1251" s="41" t="s">
        <v>58</v>
      </c>
      <c r="M1251" s="42" t="s">
        <v>2534</v>
      </c>
      <c r="N1251" s="44" t="s">
        <v>21</v>
      </c>
      <c r="O1251" s="44" t="s">
        <v>60</v>
      </c>
      <c r="P1251" s="44"/>
      <c r="Q1251" s="44"/>
      <c r="R1251" s="45"/>
      <c r="S1251" s="45" t="s">
        <v>323</v>
      </c>
      <c r="T1251" s="44"/>
      <c r="U1251" s="44"/>
      <c r="V1251" s="45" t="str">
        <f t="array" ref="V1251">IFERROR(INDEX(#REF!,MATCH($Q1251,#REF!,0)),"")</f>
        <v/>
      </c>
      <c r="W1251" s="45" t="str">
        <f t="array" ref="W1251">IFERROR(INDEX(#REF!,MATCH($Q1251,#REF!,0)),"")</f>
        <v/>
      </c>
      <c r="X1251" s="46" t="str">
        <f t="array" ref="X1251">IFERROR(INDEX(#REF!,MATCH($Q1251,#REF!,0)),"")</f>
        <v/>
      </c>
      <c r="Y1251" s="46" t="str">
        <f t="array" ref="Y1251">IFERROR(INDEX(#REF!,MATCH($Q1251,#REF!,0)),"")</f>
        <v/>
      </c>
      <c r="Z1251" s="46" t="str">
        <f t="array" ref="Z1251">IFERROR(INDEX(#REF!,MATCH($Q1251,#REF!,0)),"")</f>
        <v/>
      </c>
      <c r="AA1251" s="46" t="e">
        <f t="shared" si="17"/>
        <v>#VALUE!</v>
      </c>
      <c r="AB1251" s="44"/>
      <c r="AC1251" s="44"/>
    </row>
    <row r="1252" spans="1:29" ht="15.75" hidden="1" customHeight="1">
      <c r="A1252" s="47" t="s">
        <v>2892</v>
      </c>
      <c r="B1252" s="47" t="s">
        <v>156</v>
      </c>
      <c r="C1252" s="60" t="s">
        <v>711</v>
      </c>
      <c r="D1252" s="49" t="s">
        <v>53</v>
      </c>
      <c r="E1252" s="49">
        <v>1</v>
      </c>
      <c r="F1252" s="50">
        <v>250</v>
      </c>
      <c r="G1252" s="51" t="s">
        <v>54</v>
      </c>
      <c r="H1252" s="52">
        <v>46143</v>
      </c>
      <c r="I1252" s="53" t="s">
        <v>55</v>
      </c>
      <c r="J1252" s="53" t="s">
        <v>56</v>
      </c>
      <c r="K1252" s="53" t="s">
        <v>164</v>
      </c>
      <c r="L1252" s="53" t="s">
        <v>58</v>
      </c>
      <c r="M1252" s="54" t="s">
        <v>148</v>
      </c>
      <c r="N1252" s="56" t="s">
        <v>21</v>
      </c>
      <c r="O1252" s="56" t="s">
        <v>60</v>
      </c>
      <c r="P1252" s="56"/>
      <c r="Q1252" s="56"/>
      <c r="R1252" s="57"/>
      <c r="S1252" s="57" t="s">
        <v>712</v>
      </c>
      <c r="T1252" s="56"/>
      <c r="U1252" s="56"/>
      <c r="V1252" s="57" t="str">
        <f t="array" ref="V1252">IFERROR(INDEX(#REF!,MATCH($Q1252,#REF!,0)),"")</f>
        <v/>
      </c>
      <c r="W1252" s="57" t="str">
        <f t="array" ref="W1252">IFERROR(INDEX(#REF!,MATCH($Q1252,#REF!,0)),"")</f>
        <v/>
      </c>
      <c r="X1252" s="58" t="str">
        <f t="array" ref="X1252">IFERROR(INDEX(#REF!,MATCH($Q1252,#REF!,0)),"")</f>
        <v/>
      </c>
      <c r="Y1252" s="58" t="str">
        <f t="array" ref="Y1252">IFERROR(INDEX(#REF!,MATCH($Q1252,#REF!,0)),"")</f>
        <v/>
      </c>
      <c r="Z1252" s="58" t="str">
        <f t="array" ref="Z1252">IFERROR(INDEX(#REF!,MATCH($Q1252,#REF!,0)),"")</f>
        <v/>
      </c>
      <c r="AA1252" s="58" t="e">
        <f t="shared" si="17"/>
        <v>#VALUE!</v>
      </c>
      <c r="AB1252" s="56"/>
      <c r="AC1252" s="56"/>
    </row>
    <row r="1253" spans="1:29" ht="15.75" hidden="1" customHeight="1">
      <c r="A1253" s="35"/>
      <c r="B1253" s="35" t="s">
        <v>848</v>
      </c>
      <c r="C1253" s="36" t="s">
        <v>1377</v>
      </c>
      <c r="D1253" s="37" t="s">
        <v>53</v>
      </c>
      <c r="E1253" s="37">
        <v>10</v>
      </c>
      <c r="F1253" s="38">
        <v>250</v>
      </c>
      <c r="G1253" s="39" t="s">
        <v>54</v>
      </c>
      <c r="H1253" s="40">
        <v>46143</v>
      </c>
      <c r="I1253" s="41" t="s">
        <v>55</v>
      </c>
      <c r="J1253" s="41" t="s">
        <v>56</v>
      </c>
      <c r="K1253" s="41" t="s">
        <v>164</v>
      </c>
      <c r="L1253" s="41" t="s">
        <v>91</v>
      </c>
      <c r="M1253" s="42" t="s">
        <v>2498</v>
      </c>
      <c r="N1253" s="44" t="s">
        <v>884</v>
      </c>
      <c r="O1253" s="44" t="s">
        <v>60</v>
      </c>
      <c r="P1253" s="44"/>
      <c r="Q1253" s="44"/>
      <c r="R1253" s="45" t="s">
        <v>322</v>
      </c>
      <c r="S1253" s="45" t="s">
        <v>323</v>
      </c>
      <c r="T1253" s="44"/>
      <c r="U1253" s="44"/>
      <c r="V1253" s="45" t="str">
        <f t="array" ref="V1253">IFERROR(INDEX(#REF!,MATCH($Q1253,#REF!,0)),"")</f>
        <v/>
      </c>
      <c r="W1253" s="45" t="str">
        <f t="array" ref="W1253">IFERROR(INDEX(#REF!,MATCH($Q1253,#REF!,0)),"")</f>
        <v/>
      </c>
      <c r="X1253" s="46" t="str">
        <f t="array" ref="X1253">IFERROR(INDEX(#REF!,MATCH($Q1253,#REF!,0)),"")</f>
        <v/>
      </c>
      <c r="Y1253" s="46" t="str">
        <f t="array" ref="Y1253">IFERROR(INDEX(#REF!,MATCH($Q1253,#REF!,0)),"")</f>
        <v/>
      </c>
      <c r="Z1253" s="46" t="str">
        <f t="array" ref="Z1253">IFERROR(INDEX(#REF!,MATCH($Q1253,#REF!,0)),"")</f>
        <v/>
      </c>
      <c r="AA1253" s="46" t="e">
        <f t="shared" si="17"/>
        <v>#VALUE!</v>
      </c>
      <c r="AB1253" s="44"/>
      <c r="AC1253" s="44"/>
    </row>
    <row r="1254" spans="1:29" ht="15.75" hidden="1" customHeight="1">
      <c r="A1254" s="184"/>
      <c r="B1254" s="184" t="s">
        <v>51</v>
      </c>
      <c r="C1254" s="185" t="s">
        <v>2489</v>
      </c>
      <c r="D1254" s="186" t="s">
        <v>53</v>
      </c>
      <c r="E1254" s="186">
        <v>1</v>
      </c>
      <c r="F1254" s="187">
        <v>300000</v>
      </c>
      <c r="G1254" s="188" t="s">
        <v>54</v>
      </c>
      <c r="H1254" s="189">
        <v>46266</v>
      </c>
      <c r="I1254" s="190" t="s">
        <v>101</v>
      </c>
      <c r="J1254" s="190" t="s">
        <v>56</v>
      </c>
      <c r="K1254" s="190" t="s">
        <v>858</v>
      </c>
      <c r="L1254" s="190" t="s">
        <v>91</v>
      </c>
      <c r="M1254" s="191" t="s">
        <v>2451</v>
      </c>
      <c r="N1254" s="192" t="s">
        <v>951</v>
      </c>
      <c r="O1254" s="56" t="s">
        <v>2452</v>
      </c>
      <c r="P1254" s="56"/>
      <c r="Q1254" s="56"/>
      <c r="R1254" s="57" t="str">
        <f t="array" ref="R1254">IFERROR(INDEX('BANCO DE DADOS'!$C$3:$C1631,MATCH(C1254,'BANCO DE DADOS'!$B$3:$B1631,0),0),"")</f>
        <v>CEIB</v>
      </c>
      <c r="S1254" s="57" t="str">
        <f t="array" ref="S1254">IFERROR(INDEX('BANCO DE DADOS'!$D$3:$D1631,MATCH(C1254,'BANCO DE DADOS'!$B$3:$B1631,0),0),"")</f>
        <v>SERVIÇOS DE BUSCA E RESGATE</v>
      </c>
      <c r="T1254" s="56"/>
      <c r="U1254" s="56"/>
      <c r="V1254" s="57" t="str">
        <f t="array" ref="V1254">IFERROR(INDEX(#REF!,MATCH($Q1254,#REF!,0)),"")</f>
        <v/>
      </c>
      <c r="W1254" s="57" t="str">
        <f t="array" ref="W1254">IFERROR(INDEX(#REF!,MATCH($Q1254,#REF!,0)),"")</f>
        <v/>
      </c>
      <c r="X1254" s="58" t="str">
        <f t="array" ref="X1254">IFERROR(INDEX(#REF!,MATCH($Q1254,#REF!,0)),"")</f>
        <v/>
      </c>
      <c r="Y1254" s="58" t="str">
        <f t="array" ref="Y1254">IFERROR(INDEX(#REF!,MATCH($Q1254,#REF!,0)),"")</f>
        <v/>
      </c>
      <c r="Z1254" s="58" t="str">
        <f t="array" ref="Z1254">IFERROR(INDEX(#REF!,MATCH($Q1254,#REF!,0)),"")</f>
        <v/>
      </c>
      <c r="AA1254" s="58" t="e">
        <f t="shared" si="17"/>
        <v>#VALUE!</v>
      </c>
      <c r="AB1254" s="56"/>
      <c r="AC1254" s="56"/>
    </row>
    <row r="1255" spans="1:29" ht="15.75" hidden="1" customHeight="1">
      <c r="A1255" s="35" t="s">
        <v>1872</v>
      </c>
      <c r="B1255" s="35" t="s">
        <v>652</v>
      </c>
      <c r="C1255" s="36" t="s">
        <v>2319</v>
      </c>
      <c r="D1255" s="37" t="s">
        <v>53</v>
      </c>
      <c r="E1255" s="37">
        <v>1</v>
      </c>
      <c r="F1255" s="38">
        <v>250</v>
      </c>
      <c r="G1255" s="39" t="s">
        <v>54</v>
      </c>
      <c r="H1255" s="40">
        <v>46143</v>
      </c>
      <c r="I1255" s="41" t="s">
        <v>55</v>
      </c>
      <c r="J1255" s="41" t="s">
        <v>56</v>
      </c>
      <c r="K1255" s="41" t="s">
        <v>164</v>
      </c>
      <c r="L1255" s="41" t="s">
        <v>91</v>
      </c>
      <c r="M1255" s="42" t="s">
        <v>73</v>
      </c>
      <c r="N1255" s="44" t="s">
        <v>951</v>
      </c>
      <c r="O1255" s="44" t="s">
        <v>60</v>
      </c>
      <c r="P1255" s="44"/>
      <c r="Q1255" s="44"/>
      <c r="R1255" s="45" t="s">
        <v>322</v>
      </c>
      <c r="S1255" s="45" t="s">
        <v>323</v>
      </c>
      <c r="T1255" s="44"/>
      <c r="U1255" s="44"/>
      <c r="V1255" s="45" t="str">
        <f t="array" ref="V1255">IFERROR(INDEX(#REF!,MATCH($Q1255,#REF!,0)),"")</f>
        <v/>
      </c>
      <c r="W1255" s="45" t="str">
        <f t="array" ref="W1255">IFERROR(INDEX(#REF!,MATCH($Q1255,#REF!,0)),"")</f>
        <v/>
      </c>
      <c r="X1255" s="46" t="str">
        <f t="array" ref="X1255">IFERROR(INDEX(#REF!,MATCH($Q1255,#REF!,0)),"")</f>
        <v/>
      </c>
      <c r="Y1255" s="46" t="str">
        <f t="array" ref="Y1255">IFERROR(INDEX(#REF!,MATCH($Q1255,#REF!,0)),"")</f>
        <v/>
      </c>
      <c r="Z1255" s="46" t="str">
        <f t="array" ref="Z1255">IFERROR(INDEX(#REF!,MATCH($Q1255,#REF!,0)),"")</f>
        <v/>
      </c>
      <c r="AA1255" s="46" t="e">
        <f t="shared" si="17"/>
        <v>#VALUE!</v>
      </c>
      <c r="AB1255" s="44"/>
      <c r="AC1255" s="44"/>
    </row>
    <row r="1256" spans="1:29" ht="15.75" hidden="1" customHeight="1">
      <c r="A1256" s="47" t="s">
        <v>1874</v>
      </c>
      <c r="B1256" s="47" t="s">
        <v>652</v>
      </c>
      <c r="C1256" s="60" t="s">
        <v>2321</v>
      </c>
      <c r="D1256" s="49" t="s">
        <v>53</v>
      </c>
      <c r="E1256" s="49">
        <v>1</v>
      </c>
      <c r="F1256" s="50">
        <v>250</v>
      </c>
      <c r="G1256" s="51" t="s">
        <v>54</v>
      </c>
      <c r="H1256" s="52">
        <v>46143</v>
      </c>
      <c r="I1256" s="53" t="s">
        <v>55</v>
      </c>
      <c r="J1256" s="53" t="s">
        <v>56</v>
      </c>
      <c r="K1256" s="53" t="s">
        <v>164</v>
      </c>
      <c r="L1256" s="53" t="s">
        <v>91</v>
      </c>
      <c r="M1256" s="54" t="s">
        <v>2517</v>
      </c>
      <c r="N1256" s="56" t="s">
        <v>951</v>
      </c>
      <c r="O1256" s="56" t="s">
        <v>60</v>
      </c>
      <c r="P1256" s="56"/>
      <c r="Q1256" s="56"/>
      <c r="R1256" s="57" t="s">
        <v>322</v>
      </c>
      <c r="S1256" s="57" t="s">
        <v>323</v>
      </c>
      <c r="T1256" s="56"/>
      <c r="U1256" s="56"/>
      <c r="V1256" s="57" t="str">
        <f t="array" ref="V1256">IFERROR(INDEX(#REF!,MATCH($Q1256,#REF!,0)),"")</f>
        <v/>
      </c>
      <c r="W1256" s="57" t="str">
        <f t="array" ref="W1256">IFERROR(INDEX(#REF!,MATCH($Q1256,#REF!,0)),"")</f>
        <v/>
      </c>
      <c r="X1256" s="58" t="str">
        <f t="array" ref="X1256">IFERROR(INDEX(#REF!,MATCH($Q1256,#REF!,0)),"")</f>
        <v/>
      </c>
      <c r="Y1256" s="58" t="str">
        <f t="array" ref="Y1256">IFERROR(INDEX(#REF!,MATCH($Q1256,#REF!,0)),"")</f>
        <v/>
      </c>
      <c r="Z1256" s="58" t="str">
        <f t="array" ref="Z1256">IFERROR(INDEX(#REF!,MATCH($Q1256,#REF!,0)),"")</f>
        <v/>
      </c>
      <c r="AA1256" s="58" t="e">
        <f t="shared" si="17"/>
        <v>#VALUE!</v>
      </c>
      <c r="AB1256" s="56"/>
      <c r="AC1256" s="56"/>
    </row>
    <row r="1257" spans="1:29" ht="15.75" hidden="1" customHeight="1">
      <c r="A1257" s="35" t="s">
        <v>457</v>
      </c>
      <c r="B1257" s="35" t="s">
        <v>1049</v>
      </c>
      <c r="C1257" s="36" t="s">
        <v>2194</v>
      </c>
      <c r="D1257" s="37" t="s">
        <v>511</v>
      </c>
      <c r="E1257" s="37">
        <v>10</v>
      </c>
      <c r="F1257" s="38">
        <v>250</v>
      </c>
      <c r="G1257" s="39" t="s">
        <v>54</v>
      </c>
      <c r="H1257" s="40">
        <v>46143</v>
      </c>
      <c r="I1257" s="41" t="s">
        <v>55</v>
      </c>
      <c r="J1257" s="41" t="s">
        <v>56</v>
      </c>
      <c r="K1257" s="41" t="s">
        <v>164</v>
      </c>
      <c r="L1257" s="41" t="s">
        <v>58</v>
      </c>
      <c r="M1257" s="42" t="s">
        <v>2837</v>
      </c>
      <c r="N1257" s="44" t="s">
        <v>951</v>
      </c>
      <c r="O1257" s="44" t="s">
        <v>60</v>
      </c>
      <c r="P1257" s="44"/>
      <c r="Q1257" s="44"/>
      <c r="R1257" s="45" t="s">
        <v>729</v>
      </c>
      <c r="S1257" s="45" t="s">
        <v>730</v>
      </c>
      <c r="T1257" s="44"/>
      <c r="U1257" s="44"/>
      <c r="V1257" s="45" t="str">
        <f t="array" ref="V1257">IFERROR(INDEX(#REF!,MATCH($Q1257,#REF!,0)),"")</f>
        <v/>
      </c>
      <c r="W1257" s="45" t="str">
        <f t="array" ref="W1257">IFERROR(INDEX(#REF!,MATCH($Q1257,#REF!,0)),"")</f>
        <v/>
      </c>
      <c r="X1257" s="46" t="str">
        <f t="array" ref="X1257">IFERROR(INDEX(#REF!,MATCH($Q1257,#REF!,0)),"")</f>
        <v/>
      </c>
      <c r="Y1257" s="46" t="str">
        <f t="array" ref="Y1257">IFERROR(INDEX(#REF!,MATCH($Q1257,#REF!,0)),"")</f>
        <v/>
      </c>
      <c r="Z1257" s="46" t="str">
        <f t="array" ref="Z1257">IFERROR(INDEX(#REF!,MATCH($Q1257,#REF!,0)),"")</f>
        <v/>
      </c>
      <c r="AA1257" s="46" t="e">
        <f t="shared" si="17"/>
        <v>#VALUE!</v>
      </c>
      <c r="AB1257" s="44"/>
      <c r="AC1257" s="44"/>
    </row>
    <row r="1258" spans="1:29" ht="15.75" hidden="1" customHeight="1">
      <c r="A1258" s="47" t="s">
        <v>2893</v>
      </c>
      <c r="B1258" s="201" t="s">
        <v>1049</v>
      </c>
      <c r="C1258" s="60" t="s">
        <v>2196</v>
      </c>
      <c r="D1258" s="49" t="s">
        <v>53</v>
      </c>
      <c r="E1258" s="49">
        <v>20</v>
      </c>
      <c r="F1258" s="50">
        <v>250</v>
      </c>
      <c r="G1258" s="51" t="s">
        <v>54</v>
      </c>
      <c r="H1258" s="52">
        <v>46143</v>
      </c>
      <c r="I1258" s="53" t="s">
        <v>55</v>
      </c>
      <c r="J1258" s="53" t="s">
        <v>56</v>
      </c>
      <c r="K1258" s="53" t="s">
        <v>164</v>
      </c>
      <c r="L1258" s="53" t="s">
        <v>58</v>
      </c>
      <c r="M1258" s="54" t="s">
        <v>2498</v>
      </c>
      <c r="N1258" s="56" t="s">
        <v>951</v>
      </c>
      <c r="O1258" s="56" t="s">
        <v>60</v>
      </c>
      <c r="P1258" s="56"/>
      <c r="Q1258" s="56"/>
      <c r="R1258" s="57" t="s">
        <v>304</v>
      </c>
      <c r="S1258" s="57" t="s">
        <v>305</v>
      </c>
      <c r="T1258" s="56"/>
      <c r="U1258" s="56"/>
      <c r="V1258" s="57" t="str">
        <f t="array" ref="V1258">IFERROR(INDEX(#REF!,MATCH($Q1258,#REF!,0)),"")</f>
        <v/>
      </c>
      <c r="W1258" s="57" t="str">
        <f t="array" ref="W1258">IFERROR(INDEX(#REF!,MATCH($Q1258,#REF!,0)),"")</f>
        <v/>
      </c>
      <c r="X1258" s="58" t="str">
        <f t="array" ref="X1258">IFERROR(INDEX(#REF!,MATCH($Q1258,#REF!,0)),"")</f>
        <v/>
      </c>
      <c r="Y1258" s="58" t="str">
        <f t="array" ref="Y1258">IFERROR(INDEX(#REF!,MATCH($Q1258,#REF!,0)),"")</f>
        <v/>
      </c>
      <c r="Z1258" s="58" t="str">
        <f t="array" ref="Z1258">IFERROR(INDEX(#REF!,MATCH($Q1258,#REF!,0)),"")</f>
        <v/>
      </c>
      <c r="AA1258" s="58" t="e">
        <f t="shared" si="17"/>
        <v>#VALUE!</v>
      </c>
      <c r="AB1258" s="56"/>
      <c r="AC1258" s="56"/>
    </row>
    <row r="1259" spans="1:29" ht="15.75" hidden="1" customHeight="1">
      <c r="A1259" s="35" t="s">
        <v>353</v>
      </c>
      <c r="B1259" s="35" t="s">
        <v>317</v>
      </c>
      <c r="C1259" s="36" t="s">
        <v>714</v>
      </c>
      <c r="D1259" s="37" t="s">
        <v>53</v>
      </c>
      <c r="E1259" s="37">
        <v>7</v>
      </c>
      <c r="F1259" s="38">
        <f>E1259*35</f>
        <v>245</v>
      </c>
      <c r="G1259" s="39" t="s">
        <v>54</v>
      </c>
      <c r="H1259" s="40">
        <v>46143</v>
      </c>
      <c r="I1259" s="41" t="s">
        <v>55</v>
      </c>
      <c r="J1259" s="41" t="s">
        <v>56</v>
      </c>
      <c r="K1259" s="41" t="s">
        <v>164</v>
      </c>
      <c r="L1259" s="41" t="s">
        <v>58</v>
      </c>
      <c r="M1259" s="42" t="s">
        <v>2534</v>
      </c>
      <c r="N1259" s="44" t="s">
        <v>21</v>
      </c>
      <c r="O1259" s="44" t="s">
        <v>60</v>
      </c>
      <c r="P1259" s="44"/>
      <c r="Q1259" s="44"/>
      <c r="R1259" s="45" t="s">
        <v>165</v>
      </c>
      <c r="S1259" s="45" t="s">
        <v>505</v>
      </c>
      <c r="T1259" s="44"/>
      <c r="U1259" s="44"/>
      <c r="V1259" s="45" t="str">
        <f t="array" ref="V1259">IFERROR(INDEX(#REF!,MATCH($Q1259,#REF!,0)),"")</f>
        <v/>
      </c>
      <c r="W1259" s="45" t="str">
        <f t="array" ref="W1259">IFERROR(INDEX(#REF!,MATCH($Q1259,#REF!,0)),"")</f>
        <v/>
      </c>
      <c r="X1259" s="46" t="str">
        <f t="array" ref="X1259">IFERROR(INDEX(#REF!,MATCH($Q1259,#REF!,0)),"")</f>
        <v/>
      </c>
      <c r="Y1259" s="46" t="str">
        <f t="array" ref="Y1259">IFERROR(INDEX(#REF!,MATCH($Q1259,#REF!,0)),"")</f>
        <v/>
      </c>
      <c r="Z1259" s="46" t="str">
        <f t="array" ref="Z1259">IFERROR(INDEX(#REF!,MATCH($Q1259,#REF!,0)),"")</f>
        <v/>
      </c>
      <c r="AA1259" s="46" t="e">
        <f t="shared" si="17"/>
        <v>#VALUE!</v>
      </c>
      <c r="AB1259" s="44"/>
      <c r="AC1259" s="44"/>
    </row>
    <row r="1260" spans="1:29" ht="15.75" hidden="1" customHeight="1">
      <c r="A1260" s="184"/>
      <c r="B1260" s="184" t="s">
        <v>51</v>
      </c>
      <c r="C1260" s="185" t="s">
        <v>2490</v>
      </c>
      <c r="D1260" s="186" t="s">
        <v>53</v>
      </c>
      <c r="E1260" s="186">
        <v>35</v>
      </c>
      <c r="F1260" s="187">
        <v>280000</v>
      </c>
      <c r="G1260" s="188" t="s">
        <v>54</v>
      </c>
      <c r="H1260" s="189">
        <v>46266</v>
      </c>
      <c r="I1260" s="190" t="s">
        <v>101</v>
      </c>
      <c r="J1260" s="190" t="s">
        <v>56</v>
      </c>
      <c r="K1260" s="190" t="s">
        <v>858</v>
      </c>
      <c r="L1260" s="190" t="s">
        <v>91</v>
      </c>
      <c r="M1260" s="191" t="s">
        <v>2451</v>
      </c>
      <c r="N1260" s="192" t="s">
        <v>951</v>
      </c>
      <c r="O1260" s="56" t="s">
        <v>2452</v>
      </c>
      <c r="P1260" s="56"/>
      <c r="Q1260" s="56"/>
      <c r="R1260" s="57" t="str">
        <f t="array" ref="R1260">IFERROR(INDEX('BANCO DE DADOS'!$C$3:$C1631,MATCH(C1260,'BANCO DE DADOS'!$B$3:$B1631,0),0),"")</f>
        <v>DOP - EPI SALVAMENTO TERRESTRE</v>
      </c>
      <c r="S1260" s="57" t="str">
        <f t="array" ref="S1260">IFERROR(INDEX('BANCO DE DADOS'!$D$3:$D1631,MATCH(C1260,'BANCO DE DADOS'!$B$3:$B1631,0),0),"")</f>
        <v>COMPRA DE EQUIPAMENTOS DE PROTEÇÃO RESPIRATÓRIA</v>
      </c>
      <c r="T1260" s="56"/>
      <c r="U1260" s="56"/>
      <c r="V1260" s="57" t="str">
        <f t="array" ref="V1260">IFERROR(INDEX(#REF!,MATCH($Q1260,#REF!,0)),"")</f>
        <v/>
      </c>
      <c r="W1260" s="57" t="str">
        <f t="array" ref="W1260">IFERROR(INDEX(#REF!,MATCH($Q1260,#REF!,0)),"")</f>
        <v/>
      </c>
      <c r="X1260" s="58" t="str">
        <f t="array" ref="X1260">IFERROR(INDEX(#REF!,MATCH($Q1260,#REF!,0)),"")</f>
        <v/>
      </c>
      <c r="Y1260" s="58" t="str">
        <f t="array" ref="Y1260">IFERROR(INDEX(#REF!,MATCH($Q1260,#REF!,0)),"")</f>
        <v/>
      </c>
      <c r="Z1260" s="58" t="str">
        <f t="array" ref="Z1260">IFERROR(INDEX(#REF!,MATCH($Q1260,#REF!,0)),"")</f>
        <v/>
      </c>
      <c r="AA1260" s="58" t="e">
        <f t="shared" si="17"/>
        <v>#VALUE!</v>
      </c>
      <c r="AB1260" s="56"/>
      <c r="AC1260" s="56"/>
    </row>
    <row r="1261" spans="1:29" ht="15.75" hidden="1" customHeight="1">
      <c r="A1261" s="35" t="s">
        <v>355</v>
      </c>
      <c r="B1261" s="35" t="s">
        <v>172</v>
      </c>
      <c r="C1261" s="36" t="s">
        <v>714</v>
      </c>
      <c r="D1261" s="37" t="s">
        <v>53</v>
      </c>
      <c r="E1261" s="37">
        <v>7</v>
      </c>
      <c r="F1261" s="38">
        <f>E1261*35</f>
        <v>245</v>
      </c>
      <c r="G1261" s="39" t="s">
        <v>54</v>
      </c>
      <c r="H1261" s="40">
        <v>46143</v>
      </c>
      <c r="I1261" s="41" t="s">
        <v>55</v>
      </c>
      <c r="J1261" s="41" t="s">
        <v>56</v>
      </c>
      <c r="K1261" s="41" t="s">
        <v>164</v>
      </c>
      <c r="L1261" s="41" t="s">
        <v>58</v>
      </c>
      <c r="M1261" s="42" t="s">
        <v>2534</v>
      </c>
      <c r="N1261" s="44" t="s">
        <v>21</v>
      </c>
      <c r="O1261" s="44" t="s">
        <v>60</v>
      </c>
      <c r="P1261" s="44"/>
      <c r="Q1261" s="44"/>
      <c r="R1261" s="45" t="s">
        <v>165</v>
      </c>
      <c r="S1261" s="45" t="s">
        <v>505</v>
      </c>
      <c r="T1261" s="44"/>
      <c r="U1261" s="44"/>
      <c r="V1261" s="45" t="str">
        <f t="array" ref="V1261">IFERROR(INDEX(#REF!,MATCH($Q1261,#REF!,0)),"")</f>
        <v/>
      </c>
      <c r="W1261" s="45" t="str">
        <f t="array" ref="W1261">IFERROR(INDEX(#REF!,MATCH($Q1261,#REF!,0)),"")</f>
        <v/>
      </c>
      <c r="X1261" s="46" t="str">
        <f t="array" ref="X1261">IFERROR(INDEX(#REF!,MATCH($Q1261,#REF!,0)),"")</f>
        <v/>
      </c>
      <c r="Y1261" s="46" t="str">
        <f t="array" ref="Y1261">IFERROR(INDEX(#REF!,MATCH($Q1261,#REF!,0)),"")</f>
        <v/>
      </c>
      <c r="Z1261" s="46" t="str">
        <f t="array" ref="Z1261">IFERROR(INDEX(#REF!,MATCH($Q1261,#REF!,0)),"")</f>
        <v/>
      </c>
      <c r="AA1261" s="46" t="e">
        <f t="shared" si="17"/>
        <v>#VALUE!</v>
      </c>
      <c r="AB1261" s="44"/>
      <c r="AC1261" s="44"/>
    </row>
    <row r="1262" spans="1:29" ht="15.75" hidden="1" customHeight="1">
      <c r="A1262" s="47" t="s">
        <v>411</v>
      </c>
      <c r="B1262" s="47" t="s">
        <v>106</v>
      </c>
      <c r="C1262" s="60" t="s">
        <v>207</v>
      </c>
      <c r="D1262" s="49" t="s">
        <v>53</v>
      </c>
      <c r="E1262" s="49">
        <v>2</v>
      </c>
      <c r="F1262" s="50">
        <v>240</v>
      </c>
      <c r="G1262" s="51" t="s">
        <v>54</v>
      </c>
      <c r="H1262" s="52">
        <v>46143</v>
      </c>
      <c r="I1262" s="53" t="s">
        <v>55</v>
      </c>
      <c r="J1262" s="53" t="s">
        <v>56</v>
      </c>
      <c r="K1262" s="53" t="s">
        <v>164</v>
      </c>
      <c r="L1262" s="53" t="s">
        <v>58</v>
      </c>
      <c r="M1262" s="54" t="s">
        <v>2498</v>
      </c>
      <c r="N1262" s="56" t="s">
        <v>21</v>
      </c>
      <c r="O1262" s="56" t="s">
        <v>60</v>
      </c>
      <c r="P1262" s="56"/>
      <c r="Q1262" s="56"/>
      <c r="R1262" s="57" t="s">
        <v>202</v>
      </c>
      <c r="S1262" s="57" t="s">
        <v>181</v>
      </c>
      <c r="T1262" s="56"/>
      <c r="U1262" s="56"/>
      <c r="V1262" s="57" t="str">
        <f t="array" ref="V1262">IFERROR(INDEX(#REF!,MATCH($Q1262,#REF!,0)),"")</f>
        <v/>
      </c>
      <c r="W1262" s="57" t="str">
        <f t="array" ref="W1262">IFERROR(INDEX(#REF!,MATCH($Q1262,#REF!,0)),"")</f>
        <v/>
      </c>
      <c r="X1262" s="58" t="str">
        <f t="array" ref="X1262">IFERROR(INDEX(#REF!,MATCH($Q1262,#REF!,0)),"")</f>
        <v/>
      </c>
      <c r="Y1262" s="58" t="str">
        <f t="array" ref="Y1262">IFERROR(INDEX(#REF!,MATCH($Q1262,#REF!,0)),"")</f>
        <v/>
      </c>
      <c r="Z1262" s="58" t="str">
        <f t="array" ref="Z1262">IFERROR(INDEX(#REF!,MATCH($Q1262,#REF!,0)),"")</f>
        <v/>
      </c>
      <c r="AA1262" s="58" t="e">
        <f t="shared" si="17"/>
        <v>#VALUE!</v>
      </c>
      <c r="AB1262" s="56"/>
      <c r="AC1262" s="56"/>
    </row>
    <row r="1263" spans="1:29" ht="15.75" hidden="1" customHeight="1">
      <c r="A1263" s="35" t="s">
        <v>435</v>
      </c>
      <c r="B1263" s="35" t="s">
        <v>156</v>
      </c>
      <c r="C1263" s="36" t="s">
        <v>717</v>
      </c>
      <c r="D1263" s="37" t="s">
        <v>53</v>
      </c>
      <c r="E1263" s="37">
        <v>12</v>
      </c>
      <c r="F1263" s="38">
        <v>240</v>
      </c>
      <c r="G1263" s="39" t="s">
        <v>54</v>
      </c>
      <c r="H1263" s="40">
        <v>46143</v>
      </c>
      <c r="I1263" s="41" t="s">
        <v>55</v>
      </c>
      <c r="J1263" s="41" t="s">
        <v>56</v>
      </c>
      <c r="K1263" s="41" t="s">
        <v>164</v>
      </c>
      <c r="L1263" s="41" t="s">
        <v>58</v>
      </c>
      <c r="M1263" s="42" t="s">
        <v>109</v>
      </c>
      <c r="N1263" s="44" t="s">
        <v>21</v>
      </c>
      <c r="O1263" s="44" t="s">
        <v>60</v>
      </c>
      <c r="P1263" s="44"/>
      <c r="Q1263" s="44"/>
      <c r="R1263" s="45">
        <f t="array" ref="R1263">IFERROR(INDEX('BANCO DE DADOS'!$C$3:$C1631,MATCH(C1263,'BANCO DE DADOS'!$B$3:$B1631,0),0),"")</f>
        <v>0</v>
      </c>
      <c r="S1263" s="45" t="s">
        <v>181</v>
      </c>
      <c r="T1263" s="44"/>
      <c r="U1263" s="44"/>
      <c r="V1263" s="45" t="str">
        <f t="array" ref="V1263">IFERROR(INDEX(#REF!,MATCH($Q1263,#REF!,0)),"")</f>
        <v/>
      </c>
      <c r="W1263" s="45" t="str">
        <f t="array" ref="W1263">IFERROR(INDEX(#REF!,MATCH($Q1263,#REF!,0)),"")</f>
        <v/>
      </c>
      <c r="X1263" s="46" t="str">
        <f t="array" ref="X1263">IFERROR(INDEX(#REF!,MATCH($Q1263,#REF!,0)),"")</f>
        <v/>
      </c>
      <c r="Y1263" s="46" t="str">
        <f t="array" ref="Y1263">IFERROR(INDEX(#REF!,MATCH($Q1263,#REF!,0)),"")</f>
        <v/>
      </c>
      <c r="Z1263" s="46" t="str">
        <f t="array" ref="Z1263">IFERROR(INDEX(#REF!,MATCH($Q1263,#REF!,0)),"")</f>
        <v/>
      </c>
      <c r="AA1263" s="46" t="e">
        <f t="shared" si="17"/>
        <v>#VALUE!</v>
      </c>
      <c r="AB1263" s="44"/>
      <c r="AC1263" s="44"/>
    </row>
    <row r="1264" spans="1:29" ht="15.75" hidden="1" customHeight="1">
      <c r="A1264" s="184"/>
      <c r="B1264" s="184" t="s">
        <v>51</v>
      </c>
      <c r="C1264" s="185" t="s">
        <v>2491</v>
      </c>
      <c r="D1264" s="186" t="s">
        <v>53</v>
      </c>
      <c r="E1264" s="186">
        <v>2</v>
      </c>
      <c r="F1264" s="187">
        <v>252000</v>
      </c>
      <c r="G1264" s="188" t="s">
        <v>54</v>
      </c>
      <c r="H1264" s="189">
        <v>46266</v>
      </c>
      <c r="I1264" s="190" t="s">
        <v>101</v>
      </c>
      <c r="J1264" s="190" t="s">
        <v>56</v>
      </c>
      <c r="K1264" s="190" t="s">
        <v>858</v>
      </c>
      <c r="L1264" s="190" t="s">
        <v>91</v>
      </c>
      <c r="M1264" s="191" t="s">
        <v>2451</v>
      </c>
      <c r="N1264" s="192" t="s">
        <v>951</v>
      </c>
      <c r="O1264" s="56" t="s">
        <v>2452</v>
      </c>
      <c r="P1264" s="56"/>
      <c r="Q1264" s="56"/>
      <c r="R1264" s="57" t="str">
        <f t="array" ref="R1264">IFERROR(INDEX('BANCO DE DADOS'!$C$3:$C1631,MATCH(C1264,'BANCO DE DADOS'!$B$3:$B1631,0),0),"")</f>
        <v>ALMOXARIFADO GERAL - MATERIAL DE COPA E COZINHA</v>
      </c>
      <c r="S1264" s="57" t="str">
        <f t="array" ref="S1264">IFERROR(INDEX('BANCO DE DADOS'!$D$3:$D1631,MATCH(C1264,'BANCO DE DADOS'!$B$3:$B1631,0),0),"")</f>
        <v>COMPRA DE EQUIPAMENTOS DE IMAGEAMENTO TÉRMICO</v>
      </c>
      <c r="T1264" s="56"/>
      <c r="U1264" s="56"/>
      <c r="V1264" s="57" t="str">
        <f t="array" ref="V1264">IFERROR(INDEX(#REF!,MATCH($Q1264,#REF!,0)),"")</f>
        <v/>
      </c>
      <c r="W1264" s="57" t="str">
        <f t="array" ref="W1264">IFERROR(INDEX(#REF!,MATCH($Q1264,#REF!,0)),"")</f>
        <v/>
      </c>
      <c r="X1264" s="58" t="str">
        <f t="array" ref="X1264">IFERROR(INDEX(#REF!,MATCH($Q1264,#REF!,0)),"")</f>
        <v/>
      </c>
      <c r="Y1264" s="58" t="str">
        <f t="array" ref="Y1264">IFERROR(INDEX(#REF!,MATCH($Q1264,#REF!,0)),"")</f>
        <v/>
      </c>
      <c r="Z1264" s="58" t="str">
        <f t="array" ref="Z1264">IFERROR(INDEX(#REF!,MATCH($Q1264,#REF!,0)),"")</f>
        <v/>
      </c>
      <c r="AA1264" s="58" t="e">
        <f t="shared" si="17"/>
        <v>#VALUE!</v>
      </c>
      <c r="AB1264" s="56"/>
      <c r="AC1264" s="56"/>
    </row>
    <row r="1265" spans="1:29" ht="15.75" hidden="1" customHeight="1">
      <c r="A1265" s="167"/>
      <c r="B1265" s="167" t="s">
        <v>70</v>
      </c>
      <c r="C1265" s="168" t="s">
        <v>2492</v>
      </c>
      <c r="D1265" s="176" t="s">
        <v>53</v>
      </c>
      <c r="E1265" s="176">
        <v>5</v>
      </c>
      <c r="F1265" s="177">
        <v>250000</v>
      </c>
      <c r="G1265" s="178" t="s">
        <v>54</v>
      </c>
      <c r="H1265" s="179">
        <v>46266</v>
      </c>
      <c r="I1265" s="180" t="s">
        <v>101</v>
      </c>
      <c r="J1265" s="180" t="s">
        <v>56</v>
      </c>
      <c r="K1265" s="180" t="s">
        <v>858</v>
      </c>
      <c r="L1265" s="180" t="s">
        <v>91</v>
      </c>
      <c r="M1265" s="181" t="s">
        <v>2451</v>
      </c>
      <c r="N1265" s="175" t="s">
        <v>951</v>
      </c>
      <c r="O1265" s="44" t="s">
        <v>2452</v>
      </c>
      <c r="P1265" s="44"/>
      <c r="Q1265" s="44"/>
      <c r="R1265" s="45">
        <f t="array" ref="R1265">IFERROR(INDEX('BANCO DE DADOS'!$C$3:$C1631,MATCH(C1265,'BANCO DE DADOS'!$B$3:$B1631,0),0),"")</f>
        <v>0</v>
      </c>
      <c r="S1265" s="45" t="str">
        <f t="array" ref="S1265">IFERROR(INDEX('BANCO DE DADOS'!$D$3:$D1631,MATCH(C1265,'BANCO DE DADOS'!$B$3:$B1631,0),0),"")</f>
        <v>COMPRA DE SERVIDORES</v>
      </c>
      <c r="T1265" s="44"/>
      <c r="U1265" s="44"/>
      <c r="V1265" s="45" t="str">
        <f t="array" ref="V1265">IFERROR(INDEX(#REF!,MATCH($Q1265,#REF!,0)),"")</f>
        <v/>
      </c>
      <c r="W1265" s="45" t="str">
        <f t="array" ref="W1265">IFERROR(INDEX(#REF!,MATCH($Q1265,#REF!,0)),"")</f>
        <v/>
      </c>
      <c r="X1265" s="46" t="str">
        <f t="array" ref="X1265">IFERROR(INDEX(#REF!,MATCH($Q1265,#REF!,0)),"")</f>
        <v/>
      </c>
      <c r="Y1265" s="46" t="str">
        <f t="array" ref="Y1265">IFERROR(INDEX(#REF!,MATCH($Q1265,#REF!,0)),"")</f>
        <v/>
      </c>
      <c r="Z1265" s="46" t="str">
        <f t="array" ref="Z1265">IFERROR(INDEX(#REF!,MATCH($Q1265,#REF!,0)),"")</f>
        <v/>
      </c>
      <c r="AA1265" s="46" t="e">
        <f t="shared" si="17"/>
        <v>#VALUE!</v>
      </c>
      <c r="AB1265" s="44"/>
      <c r="AC1265" s="44"/>
    </row>
    <row r="1266" spans="1:29" ht="15.75" hidden="1" customHeight="1">
      <c r="A1266" s="47" t="s">
        <v>2894</v>
      </c>
      <c r="B1266" s="47" t="s">
        <v>51</v>
      </c>
      <c r="C1266" s="60" t="s">
        <v>719</v>
      </c>
      <c r="D1266" s="49" t="s">
        <v>53</v>
      </c>
      <c r="E1266" s="49">
        <v>2</v>
      </c>
      <c r="F1266" s="50">
        <v>240</v>
      </c>
      <c r="G1266" s="51" t="s">
        <v>54</v>
      </c>
      <c r="H1266" s="52">
        <v>46143</v>
      </c>
      <c r="I1266" s="53" t="s">
        <v>55</v>
      </c>
      <c r="J1266" s="53" t="s">
        <v>56</v>
      </c>
      <c r="K1266" s="53" t="s">
        <v>164</v>
      </c>
      <c r="L1266" s="53" t="s">
        <v>91</v>
      </c>
      <c r="M1266" s="54" t="s">
        <v>2486</v>
      </c>
      <c r="N1266" s="56" t="s">
        <v>21</v>
      </c>
      <c r="O1266" s="56" t="s">
        <v>60</v>
      </c>
      <c r="P1266" s="56"/>
      <c r="Q1266" s="56"/>
      <c r="R1266" s="57" t="s">
        <v>322</v>
      </c>
      <c r="S1266" s="57" t="s">
        <v>323</v>
      </c>
      <c r="T1266" s="56"/>
      <c r="U1266" s="56"/>
      <c r="V1266" s="57" t="str">
        <f t="array" ref="V1266">IFERROR(INDEX(#REF!,MATCH($Q1266,#REF!,0)),"")</f>
        <v/>
      </c>
      <c r="W1266" s="57" t="str">
        <f t="array" ref="W1266">IFERROR(INDEX(#REF!,MATCH($Q1266,#REF!,0)),"")</f>
        <v/>
      </c>
      <c r="X1266" s="58" t="str">
        <f t="array" ref="X1266">IFERROR(INDEX(#REF!,MATCH($Q1266,#REF!,0)),"")</f>
        <v/>
      </c>
      <c r="Y1266" s="58" t="str">
        <f t="array" ref="Y1266">IFERROR(INDEX(#REF!,MATCH($Q1266,#REF!,0)),"")</f>
        <v/>
      </c>
      <c r="Z1266" s="58" t="str">
        <f t="array" ref="Z1266">IFERROR(INDEX(#REF!,MATCH($Q1266,#REF!,0)),"")</f>
        <v/>
      </c>
      <c r="AA1266" s="58" t="e">
        <f t="shared" si="17"/>
        <v>#VALUE!</v>
      </c>
      <c r="AB1266" s="56"/>
      <c r="AC1266" s="56"/>
    </row>
    <row r="1267" spans="1:29" ht="15.75" hidden="1" customHeight="1">
      <c r="A1267" s="167"/>
      <c r="B1267" s="167" t="s">
        <v>2493</v>
      </c>
      <c r="C1267" s="168" t="s">
        <v>2494</v>
      </c>
      <c r="D1267" s="176" t="s">
        <v>53</v>
      </c>
      <c r="E1267" s="176">
        <v>1</v>
      </c>
      <c r="F1267" s="177">
        <v>200000</v>
      </c>
      <c r="G1267" s="178" t="s">
        <v>54</v>
      </c>
      <c r="H1267" s="179">
        <v>46266</v>
      </c>
      <c r="I1267" s="180" t="s">
        <v>101</v>
      </c>
      <c r="J1267" s="180" t="s">
        <v>56</v>
      </c>
      <c r="K1267" s="180" t="s">
        <v>864</v>
      </c>
      <c r="L1267" s="180" t="s">
        <v>91</v>
      </c>
      <c r="M1267" s="181" t="s">
        <v>2451</v>
      </c>
      <c r="N1267" s="175" t="s">
        <v>951</v>
      </c>
      <c r="O1267" s="44" t="s">
        <v>2452</v>
      </c>
      <c r="P1267" s="44"/>
      <c r="Q1267" s="44"/>
      <c r="R1267" s="45" t="str">
        <f t="array" ref="R1267">IFERROR(INDEX('BANCO DE DADOS'!$C$3:$C1631,MATCH(C1267,'BANCO DE DADOS'!$B$3:$B1631,0),0),"")</f>
        <v>GEA - OBRAS</v>
      </c>
      <c r="S1267" s="45" t="str">
        <f t="array" ref="S1267">IFERROR(INDEX('BANCO DE DADOS'!$D$3:$D1631,MATCH(C1267,'BANCO DE DADOS'!$B$3:$B1631,0),0),"")</f>
        <v>SERVIÇOS DE MANUTENÇÃO - INFRAESTRUTURA PREDIAL</v>
      </c>
      <c r="T1267" s="44"/>
      <c r="U1267" s="44"/>
      <c r="V1267" s="45" t="str">
        <f t="array" ref="V1267">IFERROR(INDEX(#REF!,MATCH($Q1267,#REF!,0)),"")</f>
        <v/>
      </c>
      <c r="W1267" s="45" t="str">
        <f t="array" ref="W1267">IFERROR(INDEX(#REF!,MATCH($Q1267,#REF!,0)),"")</f>
        <v/>
      </c>
      <c r="X1267" s="46" t="str">
        <f t="array" ref="X1267">IFERROR(INDEX(#REF!,MATCH($Q1267,#REF!,0)),"")</f>
        <v/>
      </c>
      <c r="Y1267" s="46" t="str">
        <f t="array" ref="Y1267">IFERROR(INDEX(#REF!,MATCH($Q1267,#REF!,0)),"")</f>
        <v/>
      </c>
      <c r="Z1267" s="46" t="str">
        <f t="array" ref="Z1267">IFERROR(INDEX(#REF!,MATCH($Q1267,#REF!,0)),"")</f>
        <v/>
      </c>
      <c r="AA1267" s="46" t="e">
        <f t="shared" si="17"/>
        <v>#VALUE!</v>
      </c>
      <c r="AB1267" s="44"/>
      <c r="AC1267" s="44"/>
    </row>
    <row r="1268" spans="1:29" ht="15.75" hidden="1" customHeight="1">
      <c r="A1268" s="47" t="s">
        <v>2895</v>
      </c>
      <c r="B1268" s="47" t="s">
        <v>172</v>
      </c>
      <c r="C1268" s="60" t="s">
        <v>371</v>
      </c>
      <c r="D1268" s="49" t="s">
        <v>53</v>
      </c>
      <c r="E1268" s="49">
        <v>6</v>
      </c>
      <c r="F1268" s="50">
        <v>240</v>
      </c>
      <c r="G1268" s="51" t="s">
        <v>54</v>
      </c>
      <c r="H1268" s="52">
        <v>46143</v>
      </c>
      <c r="I1268" s="53" t="s">
        <v>55</v>
      </c>
      <c r="J1268" s="53" t="s">
        <v>56</v>
      </c>
      <c r="K1268" s="53" t="s">
        <v>164</v>
      </c>
      <c r="L1268" s="53" t="s">
        <v>58</v>
      </c>
      <c r="M1268" s="54" t="s">
        <v>2739</v>
      </c>
      <c r="N1268" s="56" t="s">
        <v>21</v>
      </c>
      <c r="O1268" s="56" t="s">
        <v>60</v>
      </c>
      <c r="P1268" s="56"/>
      <c r="Q1268" s="56"/>
      <c r="R1268" s="57" t="s">
        <v>304</v>
      </c>
      <c r="S1268" s="57" t="s">
        <v>305</v>
      </c>
      <c r="T1268" s="56"/>
      <c r="U1268" s="56"/>
      <c r="V1268" s="57" t="str">
        <f t="array" ref="V1268">IFERROR(INDEX(#REF!,MATCH($Q1268,#REF!,0)),"")</f>
        <v/>
      </c>
      <c r="W1268" s="57" t="str">
        <f t="array" ref="W1268">IFERROR(INDEX(#REF!,MATCH($Q1268,#REF!,0)),"")</f>
        <v/>
      </c>
      <c r="X1268" s="58" t="str">
        <f t="array" ref="X1268">IFERROR(INDEX(#REF!,MATCH($Q1268,#REF!,0)),"")</f>
        <v/>
      </c>
      <c r="Y1268" s="58" t="str">
        <f t="array" ref="Y1268">IFERROR(INDEX(#REF!,MATCH($Q1268,#REF!,0)),"")</f>
        <v/>
      </c>
      <c r="Z1268" s="58" t="str">
        <f t="array" ref="Z1268">IFERROR(INDEX(#REF!,MATCH($Q1268,#REF!,0)),"")</f>
        <v/>
      </c>
      <c r="AA1268" s="58" t="e">
        <f t="shared" si="17"/>
        <v>#VALUE!</v>
      </c>
      <c r="AB1268" s="56"/>
      <c r="AC1268" s="56"/>
    </row>
    <row r="1269" spans="1:29" ht="15.75" hidden="1" customHeight="1">
      <c r="A1269" s="35"/>
      <c r="B1269" s="35" t="s">
        <v>848</v>
      </c>
      <c r="C1269" s="36" t="s">
        <v>1379</v>
      </c>
      <c r="D1269" s="37" t="s">
        <v>53</v>
      </c>
      <c r="E1269" s="37">
        <v>4</v>
      </c>
      <c r="F1269" s="38">
        <v>240</v>
      </c>
      <c r="G1269" s="39" t="s">
        <v>54</v>
      </c>
      <c r="H1269" s="40">
        <v>46143</v>
      </c>
      <c r="I1269" s="41" t="s">
        <v>55</v>
      </c>
      <c r="J1269" s="41" t="s">
        <v>56</v>
      </c>
      <c r="K1269" s="41" t="s">
        <v>164</v>
      </c>
      <c r="L1269" s="41" t="s">
        <v>91</v>
      </c>
      <c r="M1269" s="42" t="s">
        <v>2486</v>
      </c>
      <c r="N1269" s="44" t="s">
        <v>884</v>
      </c>
      <c r="O1269" s="44" t="s">
        <v>60</v>
      </c>
      <c r="P1269" s="44"/>
      <c r="Q1269" s="44"/>
      <c r="R1269" s="45">
        <f t="array" ref="R1269">IFERROR(INDEX('BANCO DE DADOS'!$C$3:$C1631,MATCH(C1269,'BANCO DE DADOS'!$B$3:$B1631,0),0),"")</f>
        <v>0</v>
      </c>
      <c r="S1269" s="45" t="s">
        <v>323</v>
      </c>
      <c r="T1269" s="44"/>
      <c r="U1269" s="44"/>
      <c r="V1269" s="45" t="str">
        <f t="array" ref="V1269">IFERROR(INDEX(#REF!,MATCH($Q1269,#REF!,0)),"")</f>
        <v/>
      </c>
      <c r="W1269" s="45" t="str">
        <f t="array" ref="W1269">IFERROR(INDEX(#REF!,MATCH($Q1269,#REF!,0)),"")</f>
        <v/>
      </c>
      <c r="X1269" s="46" t="str">
        <f t="array" ref="X1269">IFERROR(INDEX(#REF!,MATCH($Q1269,#REF!,0)),"")</f>
        <v/>
      </c>
      <c r="Y1269" s="46" t="str">
        <f t="array" ref="Y1269">IFERROR(INDEX(#REF!,MATCH($Q1269,#REF!,0)),"")</f>
        <v/>
      </c>
      <c r="Z1269" s="46" t="str">
        <f t="array" ref="Z1269">IFERROR(INDEX(#REF!,MATCH($Q1269,#REF!,0)),"")</f>
        <v/>
      </c>
      <c r="AA1269" s="46" t="e">
        <f t="shared" si="17"/>
        <v>#VALUE!</v>
      </c>
      <c r="AB1269" s="44"/>
      <c r="AC1269" s="44"/>
    </row>
    <row r="1270" spans="1:29" ht="15.75" hidden="1" customHeight="1">
      <c r="A1270" s="47"/>
      <c r="B1270" s="47" t="s">
        <v>848</v>
      </c>
      <c r="C1270" s="60" t="s">
        <v>1381</v>
      </c>
      <c r="D1270" s="49" t="s">
        <v>53</v>
      </c>
      <c r="E1270" s="49">
        <v>4</v>
      </c>
      <c r="F1270" s="50">
        <v>240</v>
      </c>
      <c r="G1270" s="51" t="s">
        <v>54</v>
      </c>
      <c r="H1270" s="52">
        <v>46143</v>
      </c>
      <c r="I1270" s="53" t="s">
        <v>55</v>
      </c>
      <c r="J1270" s="53" t="s">
        <v>56</v>
      </c>
      <c r="K1270" s="53" t="s">
        <v>164</v>
      </c>
      <c r="L1270" s="53" t="s">
        <v>91</v>
      </c>
      <c r="M1270" s="54" t="s">
        <v>73</v>
      </c>
      <c r="N1270" s="56" t="s">
        <v>884</v>
      </c>
      <c r="O1270" s="56" t="s">
        <v>60</v>
      </c>
      <c r="P1270" s="56"/>
      <c r="Q1270" s="56"/>
      <c r="R1270" s="57" t="s">
        <v>322</v>
      </c>
      <c r="S1270" s="57" t="s">
        <v>323</v>
      </c>
      <c r="T1270" s="56"/>
      <c r="U1270" s="56"/>
      <c r="V1270" s="57" t="str">
        <f t="array" ref="V1270">IFERROR(INDEX(#REF!,MATCH($Q1270,#REF!,0)),"")</f>
        <v/>
      </c>
      <c r="W1270" s="57" t="str">
        <f t="array" ref="W1270">IFERROR(INDEX(#REF!,MATCH($Q1270,#REF!,0)),"")</f>
        <v/>
      </c>
      <c r="X1270" s="58" t="str">
        <f t="array" ref="X1270">IFERROR(INDEX(#REF!,MATCH($Q1270,#REF!,0)),"")</f>
        <v/>
      </c>
      <c r="Y1270" s="58" t="str">
        <f t="array" ref="Y1270">IFERROR(INDEX(#REF!,MATCH($Q1270,#REF!,0)),"")</f>
        <v/>
      </c>
      <c r="Z1270" s="58" t="str">
        <f t="array" ref="Z1270">IFERROR(INDEX(#REF!,MATCH($Q1270,#REF!,0)),"")</f>
        <v/>
      </c>
      <c r="AA1270" s="58" t="e">
        <f t="shared" si="17"/>
        <v>#VALUE!</v>
      </c>
      <c r="AB1270" s="56"/>
      <c r="AC1270" s="56"/>
    </row>
    <row r="1271" spans="1:29" ht="15.75" hidden="1" customHeight="1">
      <c r="A1271" s="35" t="s">
        <v>1904</v>
      </c>
      <c r="B1271" s="35" t="s">
        <v>245</v>
      </c>
      <c r="C1271" s="36" t="s">
        <v>2323</v>
      </c>
      <c r="D1271" s="37" t="s">
        <v>53</v>
      </c>
      <c r="E1271" s="37">
        <v>5</v>
      </c>
      <c r="F1271" s="38">
        <v>240</v>
      </c>
      <c r="G1271" s="39" t="s">
        <v>54</v>
      </c>
      <c r="H1271" s="40">
        <v>46143</v>
      </c>
      <c r="I1271" s="41" t="s">
        <v>55</v>
      </c>
      <c r="J1271" s="41" t="s">
        <v>56</v>
      </c>
      <c r="K1271" s="41" t="s">
        <v>164</v>
      </c>
      <c r="L1271" s="41" t="s">
        <v>91</v>
      </c>
      <c r="M1271" s="42" t="s">
        <v>2534</v>
      </c>
      <c r="N1271" s="44" t="s">
        <v>951</v>
      </c>
      <c r="O1271" s="44" t="s">
        <v>60</v>
      </c>
      <c r="P1271" s="44"/>
      <c r="Q1271" s="44"/>
      <c r="R1271" s="45" t="s">
        <v>304</v>
      </c>
      <c r="S1271" s="45" t="s">
        <v>305</v>
      </c>
      <c r="T1271" s="44"/>
      <c r="U1271" s="44"/>
      <c r="V1271" s="45" t="str">
        <f t="array" ref="V1271">IFERROR(INDEX(#REF!,MATCH($Q1271,#REF!,0)),"")</f>
        <v/>
      </c>
      <c r="W1271" s="45" t="str">
        <f t="array" ref="W1271">IFERROR(INDEX(#REF!,MATCH($Q1271,#REF!,0)),"")</f>
        <v/>
      </c>
      <c r="X1271" s="46" t="str">
        <f t="array" ref="X1271">IFERROR(INDEX(#REF!,MATCH($Q1271,#REF!,0)),"")</f>
        <v/>
      </c>
      <c r="Y1271" s="46" t="str">
        <f t="array" ref="Y1271">IFERROR(INDEX(#REF!,MATCH($Q1271,#REF!,0)),"")</f>
        <v/>
      </c>
      <c r="Z1271" s="46" t="str">
        <f t="array" ref="Z1271">IFERROR(INDEX(#REF!,MATCH($Q1271,#REF!,0)),"")</f>
        <v/>
      </c>
      <c r="AA1271" s="46" t="e">
        <f t="shared" si="17"/>
        <v>#VALUE!</v>
      </c>
      <c r="AB1271" s="44"/>
      <c r="AC1271" s="44"/>
    </row>
    <row r="1272" spans="1:29" ht="15.75" hidden="1" customHeight="1">
      <c r="A1272" s="184"/>
      <c r="B1272" s="184" t="s">
        <v>51</v>
      </c>
      <c r="C1272" s="185" t="s">
        <v>2496</v>
      </c>
      <c r="D1272" s="186" t="s">
        <v>53</v>
      </c>
      <c r="E1272" s="186">
        <v>1</v>
      </c>
      <c r="F1272" s="187">
        <v>160000</v>
      </c>
      <c r="G1272" s="188" t="s">
        <v>54</v>
      </c>
      <c r="H1272" s="189">
        <v>46266</v>
      </c>
      <c r="I1272" s="190" t="s">
        <v>101</v>
      </c>
      <c r="J1272" s="190" t="s">
        <v>56</v>
      </c>
      <c r="K1272" s="190" t="s">
        <v>858</v>
      </c>
      <c r="L1272" s="190" t="s">
        <v>91</v>
      </c>
      <c r="M1272" s="191" t="s">
        <v>2451</v>
      </c>
      <c r="N1272" s="192" t="s">
        <v>951</v>
      </c>
      <c r="O1272" s="56" t="s">
        <v>2452</v>
      </c>
      <c r="P1272" s="56"/>
      <c r="Q1272" s="56"/>
      <c r="R1272" s="57" t="str">
        <f t="array" ref="R1272">IFERROR(INDEX('BANCO DE DADOS'!$C$3:$C1631,MATCH(C1272,'BANCO DE DADOS'!$B$3:$B1631,0),0),"")</f>
        <v>DOP - EQUIPAMENTO OPERACIONAL SALVAMENTO TERRESTRE</v>
      </c>
      <c r="S1272" s="57" t="str">
        <f t="array" ref="S1272">IFERROR(INDEX('BANCO DE DADOS'!$D$3:$D1631,MATCH(C1272,'BANCO DE DADOS'!$B$3:$B1631,0),0),"")</f>
        <v>COMPRA DE CAMERA PARA BUSCA E RESGATE</v>
      </c>
      <c r="T1272" s="56"/>
      <c r="U1272" s="56"/>
      <c r="V1272" s="57" t="str">
        <f t="array" ref="V1272">IFERROR(INDEX(#REF!,MATCH($Q1272,#REF!,0)),"")</f>
        <v/>
      </c>
      <c r="W1272" s="57" t="str">
        <f t="array" ref="W1272">IFERROR(INDEX(#REF!,MATCH($Q1272,#REF!,0)),"")</f>
        <v/>
      </c>
      <c r="X1272" s="58" t="str">
        <f t="array" ref="X1272">IFERROR(INDEX(#REF!,MATCH($Q1272,#REF!,0)),"")</f>
        <v/>
      </c>
      <c r="Y1272" s="58" t="str">
        <f t="array" ref="Y1272">IFERROR(INDEX(#REF!,MATCH($Q1272,#REF!,0)),"")</f>
        <v/>
      </c>
      <c r="Z1272" s="58" t="str">
        <f t="array" ref="Z1272">IFERROR(INDEX(#REF!,MATCH($Q1272,#REF!,0)),"")</f>
        <v/>
      </c>
      <c r="AA1272" s="58" t="e">
        <f t="shared" si="17"/>
        <v>#VALUE!</v>
      </c>
      <c r="AB1272" s="56"/>
      <c r="AC1272" s="56"/>
    </row>
    <row r="1273" spans="1:29" ht="15.75" hidden="1" customHeight="1">
      <c r="A1273" s="167"/>
      <c r="B1273" s="167" t="s">
        <v>51</v>
      </c>
      <c r="C1273" s="168" t="s">
        <v>2500</v>
      </c>
      <c r="D1273" s="176" t="s">
        <v>53</v>
      </c>
      <c r="E1273" s="176">
        <v>4</v>
      </c>
      <c r="F1273" s="177">
        <v>146400</v>
      </c>
      <c r="G1273" s="178" t="s">
        <v>54</v>
      </c>
      <c r="H1273" s="179">
        <v>46266</v>
      </c>
      <c r="I1273" s="180" t="s">
        <v>101</v>
      </c>
      <c r="J1273" s="180" t="s">
        <v>56</v>
      </c>
      <c r="K1273" s="180" t="s">
        <v>858</v>
      </c>
      <c r="L1273" s="180" t="s">
        <v>91</v>
      </c>
      <c r="M1273" s="181" t="s">
        <v>2451</v>
      </c>
      <c r="N1273" s="175" t="s">
        <v>951</v>
      </c>
      <c r="O1273" s="44" t="s">
        <v>2452</v>
      </c>
      <c r="P1273" s="44"/>
      <c r="Q1273" s="44"/>
      <c r="R1273" s="45" t="str">
        <f t="array" ref="R1273">IFERROR(INDEX('BANCO DE DADOS'!$C$3:$C1631,MATCH(C1273,'BANCO DE DADOS'!$B$3:$B1631,0),0),"")</f>
        <v>DEPMAT - EQUIPAMENTO DE CALIBRAÇÃO</v>
      </c>
      <c r="S1273" s="45" t="str">
        <f t="array" ref="S1273">IFERROR(INDEX('BANCO DE DADOS'!$D$3:$D1631,MATCH(C1273,'BANCO DE DADOS'!$B$3:$B1631,0),0),"")</f>
        <v>COMPRA DE EQUIPAMENTOS DE MEDIÇÃO E CALIBRAÇÃO</v>
      </c>
      <c r="T1273" s="44"/>
      <c r="U1273" s="44"/>
      <c r="V1273" s="45" t="str">
        <f t="array" ref="V1273">IFERROR(INDEX(#REF!,MATCH($Q1273,#REF!,0)),"")</f>
        <v/>
      </c>
      <c r="W1273" s="45" t="str">
        <f t="array" ref="W1273">IFERROR(INDEX(#REF!,MATCH($Q1273,#REF!,0)),"")</f>
        <v/>
      </c>
      <c r="X1273" s="46" t="str">
        <f t="array" ref="X1273">IFERROR(INDEX(#REF!,MATCH($Q1273,#REF!,0)),"")</f>
        <v/>
      </c>
      <c r="Y1273" s="46" t="str">
        <f t="array" ref="Y1273">IFERROR(INDEX(#REF!,MATCH($Q1273,#REF!,0)),"")</f>
        <v/>
      </c>
      <c r="Z1273" s="46" t="str">
        <f t="array" ref="Z1273">IFERROR(INDEX(#REF!,MATCH($Q1273,#REF!,0)),"")</f>
        <v/>
      </c>
      <c r="AA1273" s="46" t="e">
        <f t="shared" si="17"/>
        <v>#VALUE!</v>
      </c>
      <c r="AB1273" s="44"/>
      <c r="AC1273" s="44"/>
    </row>
    <row r="1274" spans="1:29" ht="15.75" hidden="1" customHeight="1">
      <c r="A1274" s="184"/>
      <c r="B1274" s="184" t="s">
        <v>51</v>
      </c>
      <c r="C1274" s="185" t="s">
        <v>2501</v>
      </c>
      <c r="D1274" s="186" t="s">
        <v>53</v>
      </c>
      <c r="E1274" s="186">
        <v>20</v>
      </c>
      <c r="F1274" s="187">
        <v>144000</v>
      </c>
      <c r="G1274" s="188" t="s">
        <v>54</v>
      </c>
      <c r="H1274" s="189">
        <v>46266</v>
      </c>
      <c r="I1274" s="190" t="s">
        <v>101</v>
      </c>
      <c r="J1274" s="190" t="s">
        <v>56</v>
      </c>
      <c r="K1274" s="190" t="s">
        <v>858</v>
      </c>
      <c r="L1274" s="190" t="s">
        <v>91</v>
      </c>
      <c r="M1274" s="191" t="s">
        <v>2451</v>
      </c>
      <c r="N1274" s="192" t="s">
        <v>951</v>
      </c>
      <c r="O1274" s="56" t="s">
        <v>2452</v>
      </c>
      <c r="P1274" s="56"/>
      <c r="Q1274" s="56"/>
      <c r="R1274" s="57" t="str">
        <f t="array" ref="R1274">IFERROR(INDEX('BANCO DE DADOS'!$C$3:$C1631,MATCH(C1274,'BANCO DE DADOS'!$B$3:$B1631,0),0),"")</f>
        <v>DEPMAT</v>
      </c>
      <c r="S1274" s="57" t="str">
        <f t="array" ref="S1274">IFERROR(INDEX('BANCO DE DADOS'!$D$3:$D1631,MATCH(C1274,'BANCO DE DADOS'!$B$3:$B1631,0),0),"")</f>
        <v>COMPRA DE HT</v>
      </c>
      <c r="T1274" s="56"/>
      <c r="U1274" s="56"/>
      <c r="V1274" s="57" t="str">
        <f t="array" ref="V1274">IFERROR(INDEX(#REF!,MATCH($Q1274,#REF!,0)),"")</f>
        <v/>
      </c>
      <c r="W1274" s="57" t="str">
        <f t="array" ref="W1274">IFERROR(INDEX(#REF!,MATCH($Q1274,#REF!,0)),"")</f>
        <v/>
      </c>
      <c r="X1274" s="58" t="str">
        <f t="array" ref="X1274">IFERROR(INDEX(#REF!,MATCH($Q1274,#REF!,0)),"")</f>
        <v/>
      </c>
      <c r="Y1274" s="58" t="str">
        <f t="array" ref="Y1274">IFERROR(INDEX(#REF!,MATCH($Q1274,#REF!,0)),"")</f>
        <v/>
      </c>
      <c r="Z1274" s="58" t="str">
        <f t="array" ref="Z1274">IFERROR(INDEX(#REF!,MATCH($Q1274,#REF!,0)),"")</f>
        <v/>
      </c>
      <c r="AA1274" s="58" t="e">
        <f t="shared" si="17"/>
        <v>#VALUE!</v>
      </c>
      <c r="AB1274" s="56"/>
      <c r="AC1274" s="56"/>
    </row>
    <row r="1275" spans="1:29" ht="15.75" hidden="1" customHeight="1">
      <c r="A1275" s="35" t="s">
        <v>1906</v>
      </c>
      <c r="B1275" s="35" t="s">
        <v>258</v>
      </c>
      <c r="C1275" s="36" t="s">
        <v>2323</v>
      </c>
      <c r="D1275" s="37" t="s">
        <v>53</v>
      </c>
      <c r="E1275" s="37">
        <v>5</v>
      </c>
      <c r="F1275" s="38">
        <v>240</v>
      </c>
      <c r="G1275" s="39" t="s">
        <v>54</v>
      </c>
      <c r="H1275" s="40">
        <v>46143</v>
      </c>
      <c r="I1275" s="41" t="s">
        <v>55</v>
      </c>
      <c r="J1275" s="41" t="s">
        <v>56</v>
      </c>
      <c r="K1275" s="41" t="s">
        <v>164</v>
      </c>
      <c r="L1275" s="41" t="s">
        <v>91</v>
      </c>
      <c r="M1275" s="42" t="s">
        <v>2534</v>
      </c>
      <c r="N1275" s="44" t="s">
        <v>951</v>
      </c>
      <c r="O1275" s="44" t="s">
        <v>60</v>
      </c>
      <c r="P1275" s="44"/>
      <c r="Q1275" s="44"/>
      <c r="R1275" s="45" t="s">
        <v>304</v>
      </c>
      <c r="S1275" s="45" t="s">
        <v>305</v>
      </c>
      <c r="T1275" s="44"/>
      <c r="U1275" s="44"/>
      <c r="V1275" s="45" t="str">
        <f t="array" ref="V1275">IFERROR(INDEX(#REF!,MATCH($Q1275,#REF!,0)),"")</f>
        <v/>
      </c>
      <c r="W1275" s="45" t="str">
        <f t="array" ref="W1275">IFERROR(INDEX(#REF!,MATCH($Q1275,#REF!,0)),"")</f>
        <v/>
      </c>
      <c r="X1275" s="46" t="str">
        <f t="array" ref="X1275">IFERROR(INDEX(#REF!,MATCH($Q1275,#REF!,0)),"")</f>
        <v/>
      </c>
      <c r="Y1275" s="46" t="str">
        <f t="array" ref="Y1275">IFERROR(INDEX(#REF!,MATCH($Q1275,#REF!,0)),"")</f>
        <v/>
      </c>
      <c r="Z1275" s="46" t="str">
        <f t="array" ref="Z1275">IFERROR(INDEX(#REF!,MATCH($Q1275,#REF!,0)),"")</f>
        <v/>
      </c>
      <c r="AA1275" s="46" t="e">
        <f t="shared" si="17"/>
        <v>#VALUE!</v>
      </c>
      <c r="AB1275" s="44"/>
      <c r="AC1275" s="44"/>
    </row>
    <row r="1276" spans="1:29" ht="15.75" hidden="1" customHeight="1">
      <c r="A1276" s="47" t="s">
        <v>1908</v>
      </c>
      <c r="B1276" s="47" t="s">
        <v>317</v>
      </c>
      <c r="C1276" s="60" t="s">
        <v>2323</v>
      </c>
      <c r="D1276" s="49" t="s">
        <v>53</v>
      </c>
      <c r="E1276" s="49">
        <v>5</v>
      </c>
      <c r="F1276" s="50">
        <v>240</v>
      </c>
      <c r="G1276" s="51" t="s">
        <v>54</v>
      </c>
      <c r="H1276" s="52">
        <v>46143</v>
      </c>
      <c r="I1276" s="53" t="s">
        <v>55</v>
      </c>
      <c r="J1276" s="53" t="s">
        <v>56</v>
      </c>
      <c r="K1276" s="53" t="s">
        <v>164</v>
      </c>
      <c r="L1276" s="53" t="s">
        <v>91</v>
      </c>
      <c r="M1276" s="54" t="s">
        <v>2534</v>
      </c>
      <c r="N1276" s="56" t="s">
        <v>951</v>
      </c>
      <c r="O1276" s="56" t="s">
        <v>60</v>
      </c>
      <c r="P1276" s="56"/>
      <c r="Q1276" s="56"/>
      <c r="R1276" s="57" t="s">
        <v>304</v>
      </c>
      <c r="S1276" s="57" t="s">
        <v>305</v>
      </c>
      <c r="T1276" s="56"/>
      <c r="U1276" s="56"/>
      <c r="V1276" s="57" t="str">
        <f t="array" ref="V1276">IFERROR(INDEX(#REF!,MATCH($Q1276,#REF!,0)),"")</f>
        <v/>
      </c>
      <c r="W1276" s="57" t="str">
        <f t="array" ref="W1276">IFERROR(INDEX(#REF!,MATCH($Q1276,#REF!,0)),"")</f>
        <v/>
      </c>
      <c r="X1276" s="58" t="str">
        <f t="array" ref="X1276">IFERROR(INDEX(#REF!,MATCH($Q1276,#REF!,0)),"")</f>
        <v/>
      </c>
      <c r="Y1276" s="58" t="str">
        <f t="array" ref="Y1276">IFERROR(INDEX(#REF!,MATCH($Q1276,#REF!,0)),"")</f>
        <v/>
      </c>
      <c r="Z1276" s="58" t="str">
        <f t="array" ref="Z1276">IFERROR(INDEX(#REF!,MATCH($Q1276,#REF!,0)),"")</f>
        <v/>
      </c>
      <c r="AA1276" s="58" t="e">
        <f t="shared" si="17"/>
        <v>#VALUE!</v>
      </c>
      <c r="AB1276" s="56"/>
      <c r="AC1276" s="56"/>
    </row>
    <row r="1277" spans="1:29" ht="15.75" hidden="1" customHeight="1">
      <c r="A1277" s="167"/>
      <c r="B1277" s="167" t="s">
        <v>1049</v>
      </c>
      <c r="C1277" s="168" t="s">
        <v>2506</v>
      </c>
      <c r="D1277" s="176" t="s">
        <v>53</v>
      </c>
      <c r="E1277" s="176">
        <v>10</v>
      </c>
      <c r="F1277" s="177">
        <v>118200</v>
      </c>
      <c r="G1277" s="178" t="s">
        <v>54</v>
      </c>
      <c r="H1277" s="179">
        <v>46266</v>
      </c>
      <c r="I1277" s="180" t="s">
        <v>101</v>
      </c>
      <c r="J1277" s="180" t="s">
        <v>56</v>
      </c>
      <c r="K1277" s="180" t="s">
        <v>858</v>
      </c>
      <c r="L1277" s="180" t="s">
        <v>91</v>
      </c>
      <c r="M1277" s="181" t="s">
        <v>2451</v>
      </c>
      <c r="N1277" s="175" t="s">
        <v>951</v>
      </c>
      <c r="O1277" s="44" t="s">
        <v>2452</v>
      </c>
      <c r="P1277" s="44"/>
      <c r="Q1277" s="44"/>
      <c r="R1277" s="45" t="str">
        <f t="array" ref="R1277">IFERROR(INDEX('BANCO DE DADOS'!$C$3:$C1631,MATCH(C1277,'BANCO DE DADOS'!$B$3:$B1631,0),0),"")</f>
        <v>ALMOXARIFADO GERAL</v>
      </c>
      <c r="S1277" s="45" t="str">
        <f t="array" ref="S1277">IFERROR(INDEX('BANCO DE DADOS'!$D$3:$D1631,MATCH(C1277,'BANCO DE DADOS'!$B$3:$B1631,0),0),"")</f>
        <v>COMPRA DE EQUIPAMENTOS MÉDICOS E DE EMERGÊNCIA</v>
      </c>
      <c r="T1277" s="44"/>
      <c r="U1277" s="44"/>
      <c r="V1277" s="45" t="str">
        <f t="array" ref="V1277">IFERROR(INDEX(#REF!,MATCH($Q1277,#REF!,0)),"")</f>
        <v/>
      </c>
      <c r="W1277" s="45" t="str">
        <f t="array" ref="W1277">IFERROR(INDEX(#REF!,MATCH($Q1277,#REF!,0)),"")</f>
        <v/>
      </c>
      <c r="X1277" s="46" t="str">
        <f t="array" ref="X1277">IFERROR(INDEX(#REF!,MATCH($Q1277,#REF!,0)),"")</f>
        <v/>
      </c>
      <c r="Y1277" s="46" t="str">
        <f t="array" ref="Y1277">IFERROR(INDEX(#REF!,MATCH($Q1277,#REF!,0)),"")</f>
        <v/>
      </c>
      <c r="Z1277" s="46" t="str">
        <f t="array" ref="Z1277">IFERROR(INDEX(#REF!,MATCH($Q1277,#REF!,0)),"")</f>
        <v/>
      </c>
      <c r="AA1277" s="46" t="e">
        <f t="shared" si="17"/>
        <v>#VALUE!</v>
      </c>
      <c r="AB1277" s="44"/>
      <c r="AC1277" s="44"/>
    </row>
    <row r="1278" spans="1:29" ht="15.75" hidden="1" customHeight="1">
      <c r="A1278" s="47" t="s">
        <v>2691</v>
      </c>
      <c r="B1278" s="201" t="s">
        <v>1049</v>
      </c>
      <c r="C1278" s="113" t="s">
        <v>2412</v>
      </c>
      <c r="D1278" s="49" t="s">
        <v>53</v>
      </c>
      <c r="E1278" s="49">
        <v>6</v>
      </c>
      <c r="F1278" s="50">
        <v>240</v>
      </c>
      <c r="G1278" s="51" t="s">
        <v>54</v>
      </c>
      <c r="H1278" s="52"/>
      <c r="I1278" s="53" t="s">
        <v>55</v>
      </c>
      <c r="J1278" s="53"/>
      <c r="K1278" s="53"/>
      <c r="L1278" s="53"/>
      <c r="M1278" s="54"/>
      <c r="N1278" s="56" t="s">
        <v>951</v>
      </c>
      <c r="O1278" s="56" t="s">
        <v>60</v>
      </c>
      <c r="P1278" s="56"/>
      <c r="Q1278" s="56"/>
      <c r="R1278" s="57"/>
      <c r="S1278" s="57"/>
      <c r="T1278" s="194"/>
      <c r="U1278" s="56"/>
      <c r="V1278" s="57" t="str">
        <f t="array" ref="V1278">IFERROR(INDEX(#REF!,MATCH($Q1278,#REF!,0)),"")</f>
        <v/>
      </c>
      <c r="W1278" s="57" t="str">
        <f t="array" ref="W1278">IFERROR(INDEX(#REF!,MATCH($Q1278,#REF!,0)),"")</f>
        <v/>
      </c>
      <c r="X1278" s="58" t="str">
        <f t="array" ref="X1278">IFERROR(INDEX(#REF!,MATCH($Q1278,#REF!,0)),"")</f>
        <v/>
      </c>
      <c r="Y1278" s="58" t="str">
        <f t="array" ref="Y1278">IFERROR(INDEX(#REF!,MATCH($Q1278,#REF!,0)),"")</f>
        <v/>
      </c>
      <c r="Z1278" s="58" t="str">
        <f t="array" ref="Z1278">IFERROR(INDEX(#REF!,MATCH($Q1278,#REF!,0)),"")</f>
        <v/>
      </c>
      <c r="AA1278" s="58" t="e">
        <f t="shared" si="17"/>
        <v>#VALUE!</v>
      </c>
      <c r="AB1278" s="56"/>
      <c r="AC1278" s="56"/>
    </row>
    <row r="1279" spans="1:29" ht="15.75" hidden="1" customHeight="1">
      <c r="A1279" s="35" t="s">
        <v>2691</v>
      </c>
      <c r="B1279" s="207" t="s">
        <v>1049</v>
      </c>
      <c r="C1279" s="107" t="s">
        <v>2414</v>
      </c>
      <c r="D1279" s="37" t="s">
        <v>53</v>
      </c>
      <c r="E1279" s="176">
        <v>3</v>
      </c>
      <c r="F1279" s="177">
        <v>240</v>
      </c>
      <c r="G1279" s="178"/>
      <c r="H1279" s="179"/>
      <c r="I1279" s="180" t="s">
        <v>55</v>
      </c>
      <c r="J1279" s="180"/>
      <c r="K1279" s="180"/>
      <c r="L1279" s="180"/>
      <c r="M1279" s="181"/>
      <c r="N1279" s="175" t="s">
        <v>951</v>
      </c>
      <c r="O1279" s="44" t="s">
        <v>60</v>
      </c>
      <c r="P1279" s="44"/>
      <c r="Q1279" s="44"/>
      <c r="R1279" s="45" t="str">
        <f t="array" ref="R1279">IFERROR(INDEX('BANCO DE DADOS'!$C$3:$C1631,MATCH(C1279,'BANCO DE DADOS'!$B$3:$B1631,0),0),"")</f>
        <v/>
      </c>
      <c r="S1279" s="45"/>
      <c r="T1279" s="44"/>
      <c r="U1279" s="44"/>
      <c r="V1279" s="45" t="str">
        <f t="array" ref="V1279">IFERROR(INDEX(#REF!,MATCH($Q1279,#REF!,0)),"")</f>
        <v/>
      </c>
      <c r="W1279" s="45" t="str">
        <f t="array" ref="W1279">IFERROR(INDEX(#REF!,MATCH($Q1279,#REF!,0)),"")</f>
        <v/>
      </c>
      <c r="X1279" s="46" t="str">
        <f t="array" ref="X1279">IFERROR(INDEX(#REF!,MATCH($Q1279,#REF!,0)),"")</f>
        <v/>
      </c>
      <c r="Y1279" s="46" t="str">
        <f t="array" ref="Y1279">IFERROR(INDEX(#REF!,MATCH($Q1279,#REF!,0)),"")</f>
        <v/>
      </c>
      <c r="Z1279" s="46" t="str">
        <f t="array" ref="Z1279">IFERROR(INDEX(#REF!,MATCH($Q1279,#REF!,0)),"")</f>
        <v/>
      </c>
      <c r="AA1279" s="46" t="e">
        <f t="shared" si="17"/>
        <v>#VALUE!</v>
      </c>
      <c r="AB1279" s="44"/>
      <c r="AC1279" s="44"/>
    </row>
    <row r="1280" spans="1:29" ht="15.75" hidden="1" customHeight="1">
      <c r="A1280" s="47" t="s">
        <v>739</v>
      </c>
      <c r="B1280" s="47" t="s">
        <v>250</v>
      </c>
      <c r="C1280" s="60" t="s">
        <v>722</v>
      </c>
      <c r="D1280" s="49" t="s">
        <v>53</v>
      </c>
      <c r="E1280" s="49">
        <v>25</v>
      </c>
      <c r="F1280" s="50">
        <v>237.5</v>
      </c>
      <c r="G1280" s="51" t="s">
        <v>54</v>
      </c>
      <c r="H1280" s="52">
        <v>46143</v>
      </c>
      <c r="I1280" s="53" t="s">
        <v>55</v>
      </c>
      <c r="J1280" s="53" t="s">
        <v>56</v>
      </c>
      <c r="K1280" s="53" t="s">
        <v>164</v>
      </c>
      <c r="L1280" s="53" t="s">
        <v>58</v>
      </c>
      <c r="M1280" s="54" t="s">
        <v>148</v>
      </c>
      <c r="N1280" s="56" t="s">
        <v>21</v>
      </c>
      <c r="O1280" s="56" t="s">
        <v>60</v>
      </c>
      <c r="P1280" s="56"/>
      <c r="Q1280" s="56"/>
      <c r="R1280" s="57" t="s">
        <v>158</v>
      </c>
      <c r="S1280" s="57" t="s">
        <v>515</v>
      </c>
      <c r="T1280" s="56"/>
      <c r="U1280" s="56"/>
      <c r="V1280" s="57" t="str">
        <f t="array" ref="V1280">IFERROR(INDEX(#REF!,MATCH($Q1280,#REF!,0)),"")</f>
        <v/>
      </c>
      <c r="W1280" s="57" t="str">
        <f t="array" ref="W1280">IFERROR(INDEX(#REF!,MATCH($Q1280,#REF!,0)),"")</f>
        <v/>
      </c>
      <c r="X1280" s="58" t="str">
        <f t="array" ref="X1280">IFERROR(INDEX(#REF!,MATCH($Q1280,#REF!,0)),"")</f>
        <v/>
      </c>
      <c r="Y1280" s="58" t="str">
        <f t="array" ref="Y1280">IFERROR(INDEX(#REF!,MATCH($Q1280,#REF!,0)),"")</f>
        <v/>
      </c>
      <c r="Z1280" s="58" t="str">
        <f t="array" ref="Z1280">IFERROR(INDEX(#REF!,MATCH($Q1280,#REF!,0)),"")</f>
        <v/>
      </c>
      <c r="AA1280" s="58" t="e">
        <f t="shared" si="17"/>
        <v>#VALUE!</v>
      </c>
      <c r="AB1280" s="56"/>
      <c r="AC1280" s="56"/>
    </row>
    <row r="1281" spans="1:29" ht="15.75" hidden="1" customHeight="1">
      <c r="A1281" s="35" t="s">
        <v>2896</v>
      </c>
      <c r="B1281" s="35" t="s">
        <v>1049</v>
      </c>
      <c r="C1281" s="36" t="s">
        <v>2204</v>
      </c>
      <c r="D1281" s="37" t="s">
        <v>53</v>
      </c>
      <c r="E1281" s="37">
        <v>30</v>
      </c>
      <c r="F1281" s="38">
        <v>237</v>
      </c>
      <c r="G1281" s="39" t="s">
        <v>54</v>
      </c>
      <c r="H1281" s="40">
        <v>46143</v>
      </c>
      <c r="I1281" s="41" t="s">
        <v>55</v>
      </c>
      <c r="J1281" s="41" t="s">
        <v>56</v>
      </c>
      <c r="K1281" s="41" t="s">
        <v>164</v>
      </c>
      <c r="L1281" s="41" t="s">
        <v>58</v>
      </c>
      <c r="M1281" s="42" t="s">
        <v>2486</v>
      </c>
      <c r="N1281" s="44" t="s">
        <v>951</v>
      </c>
      <c r="O1281" s="44" t="s">
        <v>60</v>
      </c>
      <c r="P1281" s="44"/>
      <c r="Q1281" s="44"/>
      <c r="R1281" s="45" t="s">
        <v>304</v>
      </c>
      <c r="S1281" s="45" t="s">
        <v>305</v>
      </c>
      <c r="T1281" s="44"/>
      <c r="U1281" s="44"/>
      <c r="V1281" s="45" t="str">
        <f t="array" ref="V1281">IFERROR(INDEX(#REF!,MATCH($Q1281,#REF!,0)),"")</f>
        <v/>
      </c>
      <c r="W1281" s="45" t="str">
        <f t="array" ref="W1281">IFERROR(INDEX(#REF!,MATCH($Q1281,#REF!,0)),"")</f>
        <v/>
      </c>
      <c r="X1281" s="46" t="str">
        <f t="array" ref="X1281">IFERROR(INDEX(#REF!,MATCH($Q1281,#REF!,0)),"")</f>
        <v/>
      </c>
      <c r="Y1281" s="46" t="str">
        <f t="array" ref="Y1281">IFERROR(INDEX(#REF!,MATCH($Q1281,#REF!,0)),"")</f>
        <v/>
      </c>
      <c r="Z1281" s="46" t="str">
        <f t="array" ref="Z1281">IFERROR(INDEX(#REF!,MATCH($Q1281,#REF!,0)),"")</f>
        <v/>
      </c>
      <c r="AA1281" s="46" t="e">
        <f t="shared" si="17"/>
        <v>#VALUE!</v>
      </c>
      <c r="AB1281" s="44"/>
      <c r="AC1281" s="44"/>
    </row>
    <row r="1282" spans="1:29" ht="15.75" hidden="1" customHeight="1">
      <c r="A1282" s="47" t="s">
        <v>2897</v>
      </c>
      <c r="B1282" s="47" t="s">
        <v>317</v>
      </c>
      <c r="C1282" s="60" t="s">
        <v>724</v>
      </c>
      <c r="D1282" s="49" t="s">
        <v>53</v>
      </c>
      <c r="E1282" s="49">
        <v>4</v>
      </c>
      <c r="F1282" s="50">
        <v>236</v>
      </c>
      <c r="G1282" s="51" t="s">
        <v>54</v>
      </c>
      <c r="H1282" s="52">
        <v>46143</v>
      </c>
      <c r="I1282" s="53" t="s">
        <v>55</v>
      </c>
      <c r="J1282" s="53" t="s">
        <v>56</v>
      </c>
      <c r="K1282" s="53" t="s">
        <v>164</v>
      </c>
      <c r="L1282" s="53" t="s">
        <v>58</v>
      </c>
      <c r="M1282" s="54" t="s">
        <v>2498</v>
      </c>
      <c r="N1282" s="56" t="s">
        <v>21</v>
      </c>
      <c r="O1282" s="56" t="s">
        <v>60</v>
      </c>
      <c r="P1282" s="56"/>
      <c r="Q1282" s="56"/>
      <c r="R1282" s="57" t="s">
        <v>322</v>
      </c>
      <c r="S1282" s="57" t="s">
        <v>323</v>
      </c>
      <c r="T1282" s="56"/>
      <c r="U1282" s="56"/>
      <c r="V1282" s="57" t="str">
        <f t="array" ref="V1282">IFERROR(INDEX(#REF!,MATCH($Q1282,#REF!,0)),"")</f>
        <v/>
      </c>
      <c r="W1282" s="57" t="str">
        <f t="array" ref="W1282">IFERROR(INDEX(#REF!,MATCH($Q1282,#REF!,0)),"")</f>
        <v/>
      </c>
      <c r="X1282" s="58" t="str">
        <f t="array" ref="X1282">IFERROR(INDEX(#REF!,MATCH($Q1282,#REF!,0)),"")</f>
        <v/>
      </c>
      <c r="Y1282" s="58" t="str">
        <f t="array" ref="Y1282">IFERROR(INDEX(#REF!,MATCH($Q1282,#REF!,0)),"")</f>
        <v/>
      </c>
      <c r="Z1282" s="58" t="str">
        <f t="array" ref="Z1282">IFERROR(INDEX(#REF!,MATCH($Q1282,#REF!,0)),"")</f>
        <v/>
      </c>
      <c r="AA1282" s="58" t="e">
        <f t="shared" si="17"/>
        <v>#VALUE!</v>
      </c>
      <c r="AB1282" s="56"/>
      <c r="AC1282" s="56"/>
    </row>
    <row r="1283" spans="1:29" ht="15.75" hidden="1" customHeight="1">
      <c r="A1283" s="35" t="s">
        <v>2898</v>
      </c>
      <c r="B1283" s="35" t="s">
        <v>317</v>
      </c>
      <c r="C1283" s="36" t="s">
        <v>726</v>
      </c>
      <c r="D1283" s="37" t="s">
        <v>53</v>
      </c>
      <c r="E1283" s="37">
        <v>4</v>
      </c>
      <c r="F1283" s="38">
        <v>224</v>
      </c>
      <c r="G1283" s="39" t="s">
        <v>54</v>
      </c>
      <c r="H1283" s="40">
        <v>46143</v>
      </c>
      <c r="I1283" s="41" t="s">
        <v>55</v>
      </c>
      <c r="J1283" s="41" t="s">
        <v>56</v>
      </c>
      <c r="K1283" s="41" t="s">
        <v>164</v>
      </c>
      <c r="L1283" s="41" t="s">
        <v>58</v>
      </c>
      <c r="M1283" s="42" t="s">
        <v>73</v>
      </c>
      <c r="N1283" s="44" t="s">
        <v>21</v>
      </c>
      <c r="O1283" s="44" t="s">
        <v>60</v>
      </c>
      <c r="P1283" s="44"/>
      <c r="Q1283" s="44"/>
      <c r="R1283" s="45" t="s">
        <v>304</v>
      </c>
      <c r="S1283" s="45" t="s">
        <v>305</v>
      </c>
      <c r="T1283" s="44"/>
      <c r="U1283" s="44"/>
      <c r="V1283" s="45" t="str">
        <f t="array" ref="V1283">IFERROR(INDEX(#REF!,MATCH($Q1283,#REF!,0)),"")</f>
        <v/>
      </c>
      <c r="W1283" s="45" t="str">
        <f t="array" ref="W1283">IFERROR(INDEX(#REF!,MATCH($Q1283,#REF!,0)),"")</f>
        <v/>
      </c>
      <c r="X1283" s="46" t="str">
        <f t="array" ref="X1283">IFERROR(INDEX(#REF!,MATCH($Q1283,#REF!,0)),"")</f>
        <v/>
      </c>
      <c r="Y1283" s="46" t="str">
        <f t="array" ref="Y1283">IFERROR(INDEX(#REF!,MATCH($Q1283,#REF!,0)),"")</f>
        <v/>
      </c>
      <c r="Z1283" s="46" t="str">
        <f t="array" ref="Z1283">IFERROR(INDEX(#REF!,MATCH($Q1283,#REF!,0)),"")</f>
        <v/>
      </c>
      <c r="AA1283" s="46" t="e">
        <f t="shared" si="17"/>
        <v>#VALUE!</v>
      </c>
      <c r="AB1283" s="44"/>
      <c r="AC1283" s="44"/>
    </row>
    <row r="1284" spans="1:29" ht="15.75" hidden="1" customHeight="1">
      <c r="A1284" s="184"/>
      <c r="B1284" s="184" t="s">
        <v>1407</v>
      </c>
      <c r="C1284" s="185" t="s">
        <v>2544</v>
      </c>
      <c r="D1284" s="186" t="s">
        <v>53</v>
      </c>
      <c r="E1284" s="186">
        <v>1</v>
      </c>
      <c r="F1284" s="187">
        <v>25000</v>
      </c>
      <c r="G1284" s="188" t="s">
        <v>54</v>
      </c>
      <c r="H1284" s="189">
        <v>46235</v>
      </c>
      <c r="I1284" s="190" t="s">
        <v>101</v>
      </c>
      <c r="J1284" s="190" t="s">
        <v>56</v>
      </c>
      <c r="K1284" s="190" t="s">
        <v>858</v>
      </c>
      <c r="L1284" s="190" t="s">
        <v>91</v>
      </c>
      <c r="M1284" s="191" t="s">
        <v>2451</v>
      </c>
      <c r="N1284" s="192" t="s">
        <v>951</v>
      </c>
      <c r="O1284" s="56" t="s">
        <v>2452</v>
      </c>
      <c r="P1284" s="56"/>
      <c r="Q1284" s="56"/>
      <c r="R1284" s="57">
        <f t="array" ref="R1284">IFERROR(INDEX('BANCO DE DADOS'!$C$3:$C1631,MATCH(C1284,'BANCO DE DADOS'!$B$3:$B1631,0),0),"")</f>
        <v>0</v>
      </c>
      <c r="S1284" s="57" t="str">
        <f t="array" ref="S1284">IFERROR(INDEX('BANCO DE DADOS'!$D$3:$D1631,MATCH(C1284,'BANCO DE DADOS'!$B$3:$B1631,0),0),"")</f>
        <v>COMPRA DE EQUIPAMENTOS PARA EMBARCAÇÕES</v>
      </c>
      <c r="T1284" s="56"/>
      <c r="U1284" s="56"/>
      <c r="V1284" s="57" t="str">
        <f t="array" ref="V1284">IFERROR(INDEX(#REF!,MATCH($Q1284,#REF!,0)),"")</f>
        <v/>
      </c>
      <c r="W1284" s="57" t="str">
        <f t="array" ref="W1284">IFERROR(INDEX(#REF!,MATCH($Q1284,#REF!,0)),"")</f>
        <v/>
      </c>
      <c r="X1284" s="58" t="str">
        <f t="array" ref="X1284">IFERROR(INDEX(#REF!,MATCH($Q1284,#REF!,0)),"")</f>
        <v/>
      </c>
      <c r="Y1284" s="58" t="str">
        <f t="array" ref="Y1284">IFERROR(INDEX(#REF!,MATCH($Q1284,#REF!,0)),"")</f>
        <v/>
      </c>
      <c r="Z1284" s="58" t="str">
        <f t="array" ref="Z1284">IFERROR(INDEX(#REF!,MATCH($Q1284,#REF!,0)),"")</f>
        <v/>
      </c>
      <c r="AA1284" s="58" t="e">
        <f t="shared" si="17"/>
        <v>#VALUE!</v>
      </c>
      <c r="AB1284" s="56"/>
      <c r="AC1284" s="56"/>
    </row>
    <row r="1285" spans="1:29" ht="15.75" hidden="1" customHeight="1">
      <c r="A1285" s="35" t="s">
        <v>497</v>
      </c>
      <c r="B1285" s="35" t="s">
        <v>1049</v>
      </c>
      <c r="C1285" s="36" t="s">
        <v>2206</v>
      </c>
      <c r="D1285" s="37" t="s">
        <v>53</v>
      </c>
      <c r="E1285" s="37">
        <v>30</v>
      </c>
      <c r="F1285" s="38">
        <v>216</v>
      </c>
      <c r="G1285" s="39" t="s">
        <v>54</v>
      </c>
      <c r="H1285" s="40">
        <v>46143</v>
      </c>
      <c r="I1285" s="41" t="s">
        <v>55</v>
      </c>
      <c r="J1285" s="41" t="s">
        <v>56</v>
      </c>
      <c r="K1285" s="41" t="s">
        <v>164</v>
      </c>
      <c r="L1285" s="41" t="s">
        <v>58</v>
      </c>
      <c r="M1285" s="42" t="s">
        <v>2517</v>
      </c>
      <c r="N1285" s="44" t="s">
        <v>951</v>
      </c>
      <c r="O1285" s="44" t="s">
        <v>60</v>
      </c>
      <c r="P1285" s="44"/>
      <c r="Q1285" s="44"/>
      <c r="R1285" s="45" t="s">
        <v>729</v>
      </c>
      <c r="S1285" s="45" t="s">
        <v>730</v>
      </c>
      <c r="T1285" s="44"/>
      <c r="U1285" s="44"/>
      <c r="V1285" s="45" t="str">
        <f t="array" ref="V1285">IFERROR(INDEX(#REF!,MATCH($Q1285,#REF!,0)),"")</f>
        <v/>
      </c>
      <c r="W1285" s="45" t="str">
        <f t="array" ref="W1285">IFERROR(INDEX(#REF!,MATCH($Q1285,#REF!,0)),"")</f>
        <v/>
      </c>
      <c r="X1285" s="46" t="str">
        <f t="array" ref="X1285">IFERROR(INDEX(#REF!,MATCH($Q1285,#REF!,0)),"")</f>
        <v/>
      </c>
      <c r="Y1285" s="46" t="str">
        <f t="array" ref="Y1285">IFERROR(INDEX(#REF!,MATCH($Q1285,#REF!,0)),"")</f>
        <v/>
      </c>
      <c r="Z1285" s="46" t="str">
        <f t="array" ref="Z1285">IFERROR(INDEX(#REF!,MATCH($Q1285,#REF!,0)),"")</f>
        <v/>
      </c>
      <c r="AA1285" s="46" t="e">
        <f t="shared" si="17"/>
        <v>#VALUE!</v>
      </c>
      <c r="AB1285" s="44"/>
      <c r="AC1285" s="44"/>
    </row>
    <row r="1286" spans="1:29" ht="15.75" hidden="1" customHeight="1">
      <c r="A1286" s="47" t="s">
        <v>482</v>
      </c>
      <c r="B1286" s="47" t="s">
        <v>440</v>
      </c>
      <c r="C1286" s="60" t="s">
        <v>728</v>
      </c>
      <c r="D1286" s="49" t="s">
        <v>53</v>
      </c>
      <c r="E1286" s="49">
        <v>1</v>
      </c>
      <c r="F1286" s="50">
        <v>212</v>
      </c>
      <c r="G1286" s="51" t="s">
        <v>54</v>
      </c>
      <c r="H1286" s="52">
        <v>46143</v>
      </c>
      <c r="I1286" s="53" t="s">
        <v>55</v>
      </c>
      <c r="J1286" s="53" t="s">
        <v>56</v>
      </c>
      <c r="K1286" s="53" t="s">
        <v>164</v>
      </c>
      <c r="L1286" s="53" t="s">
        <v>58</v>
      </c>
      <c r="M1286" s="54" t="s">
        <v>2517</v>
      </c>
      <c r="N1286" s="56" t="s">
        <v>21</v>
      </c>
      <c r="O1286" s="56" t="s">
        <v>60</v>
      </c>
      <c r="P1286" s="56"/>
      <c r="Q1286" s="56"/>
      <c r="R1286" s="57" t="s">
        <v>729</v>
      </c>
      <c r="S1286" s="57" t="s">
        <v>730</v>
      </c>
      <c r="T1286" s="56"/>
      <c r="U1286" s="56"/>
      <c r="V1286" s="57" t="str">
        <f t="array" ref="V1286">IFERROR(INDEX(#REF!,MATCH($Q1286,#REF!,0)),"")</f>
        <v/>
      </c>
      <c r="W1286" s="57" t="str">
        <f t="array" ref="W1286">IFERROR(INDEX(#REF!,MATCH($Q1286,#REF!,0)),"")</f>
        <v/>
      </c>
      <c r="X1286" s="58" t="str">
        <f t="array" ref="X1286">IFERROR(INDEX(#REF!,MATCH($Q1286,#REF!,0)),"")</f>
        <v/>
      </c>
      <c r="Y1286" s="58" t="str">
        <f t="array" ref="Y1286">IFERROR(INDEX(#REF!,MATCH($Q1286,#REF!,0)),"")</f>
        <v/>
      </c>
      <c r="Z1286" s="58" t="str">
        <f t="array" ref="Z1286">IFERROR(INDEX(#REF!,MATCH($Q1286,#REF!,0)),"")</f>
        <v/>
      </c>
      <c r="AA1286" s="58" t="e">
        <f t="shared" si="17"/>
        <v>#VALUE!</v>
      </c>
      <c r="AB1286" s="56"/>
      <c r="AC1286" s="56"/>
    </row>
    <row r="1287" spans="1:29" ht="15.75" hidden="1" customHeight="1">
      <c r="A1287" s="167"/>
      <c r="B1287" s="167" t="s">
        <v>1476</v>
      </c>
      <c r="C1287" s="168" t="s">
        <v>2509</v>
      </c>
      <c r="D1287" s="176" t="s">
        <v>53</v>
      </c>
      <c r="E1287" s="176">
        <v>2</v>
      </c>
      <c r="F1287" s="177">
        <v>80000</v>
      </c>
      <c r="G1287" s="178" t="s">
        <v>54</v>
      </c>
      <c r="H1287" s="179">
        <v>46266</v>
      </c>
      <c r="I1287" s="180" t="s">
        <v>101</v>
      </c>
      <c r="J1287" s="180" t="s">
        <v>56</v>
      </c>
      <c r="K1287" s="180" t="s">
        <v>858</v>
      </c>
      <c r="L1287" s="180" t="s">
        <v>91</v>
      </c>
      <c r="M1287" s="181" t="s">
        <v>2451</v>
      </c>
      <c r="N1287" s="175" t="s">
        <v>951</v>
      </c>
      <c r="O1287" s="44" t="s">
        <v>2452</v>
      </c>
      <c r="P1287" s="44"/>
      <c r="Q1287" s="44"/>
      <c r="R1287" s="45" t="str">
        <f t="array" ref="R1287">IFERROR(INDEX('BANCO DE DADOS'!$C$3:$C1631,MATCH(C1287,'BANCO DE DADOS'!$B$3:$B1631,0),0),"")</f>
        <v>PERICIA</v>
      </c>
      <c r="S1287" s="45" t="str">
        <f t="array" ref="S1287">IFERROR(INDEX('BANCO DE DADOS'!$D$3:$D1631,MATCH(C1287,'BANCO DE DADOS'!$B$3:$B1631,0),0),"")</f>
        <v>COMPRA DE KIT PARA COLETA DE EVIDÊNCIAS DE INCÊNDIO</v>
      </c>
      <c r="T1287" s="44"/>
      <c r="U1287" s="44"/>
      <c r="V1287" s="45" t="str">
        <f t="array" ref="V1287">IFERROR(INDEX(#REF!,MATCH($Q1287,#REF!,0)),"")</f>
        <v/>
      </c>
      <c r="W1287" s="45" t="str">
        <f t="array" ref="W1287">IFERROR(INDEX(#REF!,MATCH($Q1287,#REF!,0)),"")</f>
        <v/>
      </c>
      <c r="X1287" s="46" t="str">
        <f t="array" ref="X1287">IFERROR(INDEX(#REF!,MATCH($Q1287,#REF!,0)),"")</f>
        <v/>
      </c>
      <c r="Y1287" s="46" t="str">
        <f t="array" ref="Y1287">IFERROR(INDEX(#REF!,MATCH($Q1287,#REF!,0)),"")</f>
        <v/>
      </c>
      <c r="Z1287" s="46" t="str">
        <f t="array" ref="Z1287">IFERROR(INDEX(#REF!,MATCH($Q1287,#REF!,0)),"")</f>
        <v/>
      </c>
      <c r="AA1287" s="46" t="e">
        <f t="shared" si="17"/>
        <v>#VALUE!</v>
      </c>
      <c r="AB1287" s="44"/>
      <c r="AC1287" s="44"/>
    </row>
    <row r="1288" spans="1:29" ht="15.75" hidden="1" customHeight="1">
      <c r="A1288" s="47" t="s">
        <v>2899</v>
      </c>
      <c r="B1288" s="47" t="s">
        <v>317</v>
      </c>
      <c r="C1288" s="60" t="s">
        <v>732</v>
      </c>
      <c r="D1288" s="49" t="s">
        <v>53</v>
      </c>
      <c r="E1288" s="49">
        <v>3</v>
      </c>
      <c r="F1288" s="50">
        <v>210</v>
      </c>
      <c r="G1288" s="51" t="s">
        <v>54</v>
      </c>
      <c r="H1288" s="52">
        <v>46143</v>
      </c>
      <c r="I1288" s="53" t="s">
        <v>55</v>
      </c>
      <c r="J1288" s="53" t="s">
        <v>56</v>
      </c>
      <c r="K1288" s="53" t="s">
        <v>164</v>
      </c>
      <c r="L1288" s="53" t="s">
        <v>58</v>
      </c>
      <c r="M1288" s="54" t="s">
        <v>2517</v>
      </c>
      <c r="N1288" s="56" t="s">
        <v>21</v>
      </c>
      <c r="O1288" s="56" t="s">
        <v>60</v>
      </c>
      <c r="P1288" s="56"/>
      <c r="Q1288" s="56"/>
      <c r="R1288" s="57"/>
      <c r="S1288" s="57" t="s">
        <v>733</v>
      </c>
      <c r="T1288" s="56"/>
      <c r="U1288" s="56"/>
      <c r="V1288" s="57" t="str">
        <f t="array" ref="V1288">IFERROR(INDEX(#REF!,MATCH($Q1288,#REF!,0)),"")</f>
        <v/>
      </c>
      <c r="W1288" s="57" t="str">
        <f t="array" ref="W1288">IFERROR(INDEX(#REF!,MATCH($Q1288,#REF!,0)),"")</f>
        <v/>
      </c>
      <c r="X1288" s="58" t="str">
        <f t="array" ref="X1288">IFERROR(INDEX(#REF!,MATCH($Q1288,#REF!,0)),"")</f>
        <v/>
      </c>
      <c r="Y1288" s="58" t="str">
        <f t="array" ref="Y1288">IFERROR(INDEX(#REF!,MATCH($Q1288,#REF!,0)),"")</f>
        <v/>
      </c>
      <c r="Z1288" s="58" t="str">
        <f t="array" ref="Z1288">IFERROR(INDEX(#REF!,MATCH($Q1288,#REF!,0)),"")</f>
        <v/>
      </c>
      <c r="AA1288" s="58" t="e">
        <f t="shared" si="17"/>
        <v>#VALUE!</v>
      </c>
      <c r="AB1288" s="56"/>
      <c r="AC1288" s="56"/>
    </row>
    <row r="1289" spans="1:29" ht="15.75" hidden="1" customHeight="1">
      <c r="A1289" s="167"/>
      <c r="B1289" s="167" t="s">
        <v>51</v>
      </c>
      <c r="C1289" s="168" t="s">
        <v>2510</v>
      </c>
      <c r="D1289" s="176" t="s">
        <v>53</v>
      </c>
      <c r="E1289" s="176">
        <v>7</v>
      </c>
      <c r="F1289" s="177">
        <v>70000</v>
      </c>
      <c r="G1289" s="178" t="s">
        <v>54</v>
      </c>
      <c r="H1289" s="179">
        <v>46266</v>
      </c>
      <c r="I1289" s="180" t="s">
        <v>101</v>
      </c>
      <c r="J1289" s="180" t="s">
        <v>56</v>
      </c>
      <c r="K1289" s="180" t="s">
        <v>858</v>
      </c>
      <c r="L1289" s="180" t="s">
        <v>58</v>
      </c>
      <c r="M1289" s="181" t="s">
        <v>2451</v>
      </c>
      <c r="N1289" s="175" t="s">
        <v>951</v>
      </c>
      <c r="O1289" s="44" t="s">
        <v>2452</v>
      </c>
      <c r="P1289" s="44"/>
      <c r="Q1289" s="44"/>
      <c r="R1289" s="45" t="str">
        <f t="array" ref="R1289">IFERROR(INDEX('BANCO DE DADOS'!$C$3:$C1631,MATCH(C1289,'BANCO DE DADOS'!$B$3:$B1631,0),0),"")</f>
        <v/>
      </c>
      <c r="S1289" s="45" t="str">
        <f t="array" ref="S1289">IFERROR(INDEX('BANCO DE DADOS'!$D$3:$D1631,MATCH(C1289,'BANCO DE DADOS'!$B$3:$B1631,0),0),"")</f>
        <v/>
      </c>
      <c r="T1289" s="44"/>
      <c r="U1289" s="44"/>
      <c r="V1289" s="45" t="str">
        <f t="array" ref="V1289">IFERROR(INDEX(#REF!,MATCH($Q1289,#REF!,0)),"")</f>
        <v/>
      </c>
      <c r="W1289" s="45" t="str">
        <f t="array" ref="W1289">IFERROR(INDEX(#REF!,MATCH($Q1289,#REF!,0)),"")</f>
        <v/>
      </c>
      <c r="X1289" s="46" t="str">
        <f t="array" ref="X1289">IFERROR(INDEX(#REF!,MATCH($Q1289,#REF!,0)),"")</f>
        <v/>
      </c>
      <c r="Y1289" s="46" t="str">
        <f t="array" ref="Y1289">IFERROR(INDEX(#REF!,MATCH($Q1289,#REF!,0)),"")</f>
        <v/>
      </c>
      <c r="Z1289" s="46" t="str">
        <f t="array" ref="Z1289">IFERROR(INDEX(#REF!,MATCH($Q1289,#REF!,0)),"")</f>
        <v/>
      </c>
      <c r="AA1289" s="46" t="e">
        <f t="shared" si="17"/>
        <v>#VALUE!</v>
      </c>
      <c r="AB1289" s="44"/>
      <c r="AC1289" s="44"/>
    </row>
    <row r="1290" spans="1:29" ht="15.75" hidden="1" customHeight="1">
      <c r="A1290" s="47" t="s">
        <v>2900</v>
      </c>
      <c r="B1290" s="47" t="s">
        <v>242</v>
      </c>
      <c r="C1290" s="60" t="s">
        <v>732</v>
      </c>
      <c r="D1290" s="49" t="s">
        <v>53</v>
      </c>
      <c r="E1290" s="49">
        <v>3</v>
      </c>
      <c r="F1290" s="50">
        <v>210</v>
      </c>
      <c r="G1290" s="51" t="s">
        <v>54</v>
      </c>
      <c r="H1290" s="52">
        <v>46143</v>
      </c>
      <c r="I1290" s="53" t="s">
        <v>55</v>
      </c>
      <c r="J1290" s="53" t="s">
        <v>56</v>
      </c>
      <c r="K1290" s="53" t="s">
        <v>164</v>
      </c>
      <c r="L1290" s="53" t="s">
        <v>58</v>
      </c>
      <c r="M1290" s="54" t="s">
        <v>2534</v>
      </c>
      <c r="N1290" s="56" t="s">
        <v>21</v>
      </c>
      <c r="O1290" s="56" t="s">
        <v>60</v>
      </c>
      <c r="P1290" s="56"/>
      <c r="Q1290" s="56"/>
      <c r="R1290" s="57"/>
      <c r="S1290" s="57" t="s">
        <v>733</v>
      </c>
      <c r="T1290" s="56"/>
      <c r="U1290" s="56"/>
      <c r="V1290" s="57" t="str">
        <f t="array" ref="V1290">IFERROR(INDEX(#REF!,MATCH($Q1290,#REF!,0)),"")</f>
        <v/>
      </c>
      <c r="W1290" s="57" t="str">
        <f t="array" ref="W1290">IFERROR(INDEX(#REF!,MATCH($Q1290,#REF!,0)),"")</f>
        <v/>
      </c>
      <c r="X1290" s="58" t="str">
        <f t="array" ref="X1290">IFERROR(INDEX(#REF!,MATCH($Q1290,#REF!,0)),"")</f>
        <v/>
      </c>
      <c r="Y1290" s="58" t="str">
        <f t="array" ref="Y1290">IFERROR(INDEX(#REF!,MATCH($Q1290,#REF!,0)),"")</f>
        <v/>
      </c>
      <c r="Z1290" s="58" t="str">
        <f t="array" ref="Z1290">IFERROR(INDEX(#REF!,MATCH($Q1290,#REF!,0)),"")</f>
        <v/>
      </c>
      <c r="AA1290" s="58" t="e">
        <f t="shared" si="17"/>
        <v>#VALUE!</v>
      </c>
      <c r="AB1290" s="56"/>
      <c r="AC1290" s="56"/>
    </row>
    <row r="1291" spans="1:29" ht="15.75" hidden="1" customHeight="1">
      <c r="A1291" s="167"/>
      <c r="B1291" s="167" t="s">
        <v>888</v>
      </c>
      <c r="C1291" s="168" t="s">
        <v>2519</v>
      </c>
      <c r="D1291" s="176" t="s">
        <v>53</v>
      </c>
      <c r="E1291" s="176">
        <v>2</v>
      </c>
      <c r="F1291" s="177">
        <v>60000</v>
      </c>
      <c r="G1291" s="178" t="s">
        <v>54</v>
      </c>
      <c r="H1291" s="179">
        <v>46266</v>
      </c>
      <c r="I1291" s="180" t="s">
        <v>101</v>
      </c>
      <c r="J1291" s="180" t="s">
        <v>56</v>
      </c>
      <c r="K1291" s="180" t="s">
        <v>858</v>
      </c>
      <c r="L1291" s="180" t="s">
        <v>58</v>
      </c>
      <c r="M1291" s="181" t="s">
        <v>2451</v>
      </c>
      <c r="N1291" s="175" t="s">
        <v>951</v>
      </c>
      <c r="O1291" s="44" t="s">
        <v>2452</v>
      </c>
      <c r="P1291" s="44"/>
      <c r="Q1291" s="44"/>
      <c r="R1291" s="45" t="str">
        <f t="array" ref="R1291">IFERROR(INDEX('BANCO DE DADOS'!$C$3:$C1631,MATCH(C1291,'BANCO DE DADOS'!$B$3:$B1631,0),0),"")</f>
        <v>DOP - EQUIPAMENTO OPERACIONAL SALVAMENTO TERRESTRE</v>
      </c>
      <c r="S1291" s="45" t="str">
        <f t="array" ref="S1291">IFERROR(INDEX('BANCO DE DADOS'!$D$3:$D1631,MATCH(C1291,'BANCO DE DADOS'!$B$3:$B1631,0),0),"")</f>
        <v>COMPRA DE EQUIPAMENTOS DE DETECÇÃO E MONITORAMENTO</v>
      </c>
      <c r="T1291" s="44"/>
      <c r="U1291" s="44"/>
      <c r="V1291" s="45" t="str">
        <f t="array" ref="V1291">IFERROR(INDEX(#REF!,MATCH($Q1291,#REF!,0)),"")</f>
        <v/>
      </c>
      <c r="W1291" s="45" t="str">
        <f t="array" ref="W1291">IFERROR(INDEX(#REF!,MATCH($Q1291,#REF!,0)),"")</f>
        <v/>
      </c>
      <c r="X1291" s="46" t="str">
        <f t="array" ref="X1291">IFERROR(INDEX(#REF!,MATCH($Q1291,#REF!,0)),"")</f>
        <v/>
      </c>
      <c r="Y1291" s="46" t="str">
        <f t="array" ref="Y1291">IFERROR(INDEX(#REF!,MATCH($Q1291,#REF!,0)),"")</f>
        <v/>
      </c>
      <c r="Z1291" s="46" t="str">
        <f t="array" ref="Z1291">IFERROR(INDEX(#REF!,MATCH($Q1291,#REF!,0)),"")</f>
        <v/>
      </c>
      <c r="AA1291" s="46" t="e">
        <f t="shared" si="17"/>
        <v>#VALUE!</v>
      </c>
      <c r="AB1291" s="44"/>
      <c r="AC1291" s="44"/>
    </row>
    <row r="1292" spans="1:29" ht="15.75" hidden="1" customHeight="1">
      <c r="A1292" s="47"/>
      <c r="B1292" s="47" t="s">
        <v>51</v>
      </c>
      <c r="C1292" s="60" t="s">
        <v>2523</v>
      </c>
      <c r="D1292" s="49" t="s">
        <v>53</v>
      </c>
      <c r="E1292" s="49">
        <v>4</v>
      </c>
      <c r="F1292" s="50">
        <v>57600</v>
      </c>
      <c r="G1292" s="51" t="s">
        <v>54</v>
      </c>
      <c r="H1292" s="52">
        <v>46266</v>
      </c>
      <c r="I1292" s="53" t="s">
        <v>101</v>
      </c>
      <c r="J1292" s="53" t="s">
        <v>56</v>
      </c>
      <c r="K1292" s="53" t="s">
        <v>164</v>
      </c>
      <c r="L1292" s="53" t="s">
        <v>91</v>
      </c>
      <c r="M1292" s="54" t="s">
        <v>73</v>
      </c>
      <c r="N1292" s="56" t="s">
        <v>951</v>
      </c>
      <c r="O1292" s="56" t="s">
        <v>2452</v>
      </c>
      <c r="P1292" s="56"/>
      <c r="Q1292" s="56"/>
      <c r="R1292" s="57">
        <f t="array" ref="R1292">IFERROR(INDEX('BANCO DE DADOS'!$C$3:$C1631,MATCH(C1292,'BANCO DE DADOS'!$B$3:$B1631,0),0),"")</f>
        <v>0</v>
      </c>
      <c r="S1292" s="57" t="s">
        <v>416</v>
      </c>
      <c r="T1292" s="56"/>
      <c r="U1292" s="56"/>
      <c r="V1292" s="57" t="str">
        <f t="array" ref="V1292">IFERROR(INDEX(#REF!,MATCH($Q1292,#REF!,0)),"")</f>
        <v/>
      </c>
      <c r="W1292" s="57" t="str">
        <f t="array" ref="W1292">IFERROR(INDEX(#REF!,MATCH($Q1292,#REF!,0)),"")</f>
        <v/>
      </c>
      <c r="X1292" s="58" t="str">
        <f t="array" ref="X1292">IFERROR(INDEX(#REF!,MATCH($Q1292,#REF!,0)),"")</f>
        <v/>
      </c>
      <c r="Y1292" s="58" t="str">
        <f t="array" ref="Y1292">IFERROR(INDEX(#REF!,MATCH($Q1292,#REF!,0)),"")</f>
        <v/>
      </c>
      <c r="Z1292" s="58" t="str">
        <f t="array" ref="Z1292">IFERROR(INDEX(#REF!,MATCH($Q1292,#REF!,0)),"")</f>
        <v/>
      </c>
      <c r="AA1292" s="58" t="e">
        <f t="shared" si="17"/>
        <v>#VALUE!</v>
      </c>
      <c r="AB1292" s="56"/>
      <c r="AC1292" s="56"/>
    </row>
    <row r="1293" spans="1:29" ht="15.75" hidden="1" customHeight="1">
      <c r="A1293" s="35" t="s">
        <v>531</v>
      </c>
      <c r="B1293" s="35" t="s">
        <v>1049</v>
      </c>
      <c r="C1293" s="36" t="s">
        <v>2211</v>
      </c>
      <c r="D1293" s="37" t="s">
        <v>511</v>
      </c>
      <c r="E1293" s="37">
        <v>10</v>
      </c>
      <c r="F1293" s="38">
        <v>210</v>
      </c>
      <c r="G1293" s="39" t="s">
        <v>54</v>
      </c>
      <c r="H1293" s="40">
        <v>46143</v>
      </c>
      <c r="I1293" s="41" t="s">
        <v>55</v>
      </c>
      <c r="J1293" s="41" t="s">
        <v>56</v>
      </c>
      <c r="K1293" s="41" t="s">
        <v>164</v>
      </c>
      <c r="L1293" s="41" t="s">
        <v>58</v>
      </c>
      <c r="M1293" s="42" t="s">
        <v>2498</v>
      </c>
      <c r="N1293" s="44" t="s">
        <v>951</v>
      </c>
      <c r="O1293" s="44" t="s">
        <v>60</v>
      </c>
      <c r="P1293" s="44"/>
      <c r="Q1293" s="44"/>
      <c r="R1293" s="45" t="s">
        <v>729</v>
      </c>
      <c r="S1293" s="45" t="s">
        <v>730</v>
      </c>
      <c r="T1293" s="44"/>
      <c r="U1293" s="44"/>
      <c r="V1293" s="45" t="str">
        <f t="array" ref="V1293">IFERROR(INDEX(#REF!,MATCH($Q1293,#REF!,0)),"")</f>
        <v/>
      </c>
      <c r="W1293" s="45" t="str">
        <f t="array" ref="W1293">IFERROR(INDEX(#REF!,MATCH($Q1293,#REF!,0)),"")</f>
        <v/>
      </c>
      <c r="X1293" s="46" t="str">
        <f t="array" ref="X1293">IFERROR(INDEX(#REF!,MATCH($Q1293,#REF!,0)),"")</f>
        <v/>
      </c>
      <c r="Y1293" s="46" t="str">
        <f t="array" ref="Y1293">IFERROR(INDEX(#REF!,MATCH($Q1293,#REF!,0)),"")</f>
        <v/>
      </c>
      <c r="Z1293" s="46" t="str">
        <f t="array" ref="Z1293">IFERROR(INDEX(#REF!,MATCH($Q1293,#REF!,0)),"")</f>
        <v/>
      </c>
      <c r="AA1293" s="46" t="e">
        <f t="shared" si="17"/>
        <v>#VALUE!</v>
      </c>
      <c r="AB1293" s="44"/>
      <c r="AC1293" s="44"/>
    </row>
    <row r="1294" spans="1:29" ht="15.75" hidden="1" customHeight="1">
      <c r="A1294" s="184"/>
      <c r="B1294" s="184" t="s">
        <v>1476</v>
      </c>
      <c r="C1294" s="185" t="s">
        <v>348</v>
      </c>
      <c r="D1294" s="186" t="s">
        <v>53</v>
      </c>
      <c r="E1294" s="186">
        <v>1</v>
      </c>
      <c r="F1294" s="187">
        <v>50000</v>
      </c>
      <c r="G1294" s="188" t="s">
        <v>54</v>
      </c>
      <c r="H1294" s="189">
        <v>46266</v>
      </c>
      <c r="I1294" s="190" t="s">
        <v>101</v>
      </c>
      <c r="J1294" s="190" t="s">
        <v>56</v>
      </c>
      <c r="K1294" s="190" t="s">
        <v>858</v>
      </c>
      <c r="L1294" s="190" t="s">
        <v>58</v>
      </c>
      <c r="M1294" s="191" t="s">
        <v>2451</v>
      </c>
      <c r="N1294" s="192" t="s">
        <v>951</v>
      </c>
      <c r="O1294" s="56" t="s">
        <v>2452</v>
      </c>
      <c r="P1294" s="56"/>
      <c r="Q1294" s="56"/>
      <c r="R1294" s="57">
        <f t="array" ref="R1294">IFERROR(INDEX('BANCO DE DADOS'!$C$3:$C1631,MATCH(C1294,'BANCO DE DADOS'!$B$3:$B1631,0),0),"")</f>
        <v>0</v>
      </c>
      <c r="S1294" s="57" t="str">
        <f t="array" ref="S1294">IFERROR(INDEX('BANCO DE DADOS'!$D$3:$D1631,MATCH(C1294,'BANCO DE DADOS'!$B$3:$B1631,0),0),"")</f>
        <v>COMPRA DE EQUIPAMENTOS ESPECIALIZADOS DE VÍDEO E IMAGEM</v>
      </c>
      <c r="T1294" s="56"/>
      <c r="U1294" s="56"/>
      <c r="V1294" s="57" t="str">
        <f t="array" ref="V1294">IFERROR(INDEX(#REF!,MATCH($Q1294,#REF!,0)),"")</f>
        <v/>
      </c>
      <c r="W1294" s="57" t="str">
        <f t="array" ref="W1294">IFERROR(INDEX(#REF!,MATCH($Q1294,#REF!,0)),"")</f>
        <v/>
      </c>
      <c r="X1294" s="58" t="str">
        <f t="array" ref="X1294">IFERROR(INDEX(#REF!,MATCH($Q1294,#REF!,0)),"")</f>
        <v/>
      </c>
      <c r="Y1294" s="58" t="str">
        <f t="array" ref="Y1294">IFERROR(INDEX(#REF!,MATCH($Q1294,#REF!,0)),"")</f>
        <v/>
      </c>
      <c r="Z1294" s="58" t="str">
        <f t="array" ref="Z1294">IFERROR(INDEX(#REF!,MATCH($Q1294,#REF!,0)),"")</f>
        <v/>
      </c>
      <c r="AA1294" s="58" t="e">
        <f t="shared" si="17"/>
        <v>#VALUE!</v>
      </c>
      <c r="AB1294" s="56"/>
      <c r="AC1294" s="56"/>
    </row>
    <row r="1295" spans="1:29" ht="15.75" hidden="1" customHeight="1">
      <c r="A1295" s="35" t="s">
        <v>444</v>
      </c>
      <c r="B1295" s="35" t="s">
        <v>1049</v>
      </c>
      <c r="C1295" s="36" t="s">
        <v>2213</v>
      </c>
      <c r="D1295" s="37" t="s">
        <v>53</v>
      </c>
      <c r="E1295" s="37">
        <v>30</v>
      </c>
      <c r="F1295" s="38">
        <v>202.5</v>
      </c>
      <c r="G1295" s="39" t="s">
        <v>54</v>
      </c>
      <c r="H1295" s="40">
        <v>46143</v>
      </c>
      <c r="I1295" s="41" t="s">
        <v>55</v>
      </c>
      <c r="J1295" s="41" t="s">
        <v>56</v>
      </c>
      <c r="K1295" s="41" t="s">
        <v>164</v>
      </c>
      <c r="L1295" s="41" t="s">
        <v>58</v>
      </c>
      <c r="M1295" s="42" t="s">
        <v>2486</v>
      </c>
      <c r="N1295" s="44" t="s">
        <v>951</v>
      </c>
      <c r="O1295" s="44" t="s">
        <v>60</v>
      </c>
      <c r="P1295" s="44"/>
      <c r="Q1295" s="44"/>
      <c r="R1295" s="45" t="s">
        <v>729</v>
      </c>
      <c r="S1295" s="45" t="s">
        <v>730</v>
      </c>
      <c r="T1295" s="44"/>
      <c r="U1295" s="44"/>
      <c r="V1295" s="45" t="str">
        <f t="array" ref="V1295">IFERROR(INDEX(#REF!,MATCH($Q1295,#REF!,0)),"")</f>
        <v/>
      </c>
      <c r="W1295" s="45" t="str">
        <f t="array" ref="W1295">IFERROR(INDEX(#REF!,MATCH($Q1295,#REF!,0)),"")</f>
        <v/>
      </c>
      <c r="X1295" s="46" t="str">
        <f t="array" ref="X1295">IFERROR(INDEX(#REF!,MATCH($Q1295,#REF!,0)),"")</f>
        <v/>
      </c>
      <c r="Y1295" s="46" t="str">
        <f t="array" ref="Y1295">IFERROR(INDEX(#REF!,MATCH($Q1295,#REF!,0)),"")</f>
        <v/>
      </c>
      <c r="Z1295" s="46" t="str">
        <f t="array" ref="Z1295">IFERROR(INDEX(#REF!,MATCH($Q1295,#REF!,0)),"")</f>
        <v/>
      </c>
      <c r="AA1295" s="46" t="e">
        <f t="shared" si="17"/>
        <v>#VALUE!</v>
      </c>
      <c r="AB1295" s="44"/>
      <c r="AC1295" s="44"/>
    </row>
    <row r="1296" spans="1:29" ht="15.75" hidden="1" customHeight="1">
      <c r="A1296" s="184"/>
      <c r="B1296" s="184" t="s">
        <v>848</v>
      </c>
      <c r="C1296" s="185" t="s">
        <v>2529</v>
      </c>
      <c r="D1296" s="186" t="s">
        <v>53</v>
      </c>
      <c r="E1296" s="186">
        <v>2</v>
      </c>
      <c r="F1296" s="187">
        <v>50000</v>
      </c>
      <c r="G1296" s="188" t="s">
        <v>54</v>
      </c>
      <c r="H1296" s="189">
        <v>46266</v>
      </c>
      <c r="I1296" s="190" t="s">
        <v>101</v>
      </c>
      <c r="J1296" s="190" t="s">
        <v>56</v>
      </c>
      <c r="K1296" s="190" t="s">
        <v>858</v>
      </c>
      <c r="L1296" s="190" t="s">
        <v>91</v>
      </c>
      <c r="M1296" s="191" t="s">
        <v>2451</v>
      </c>
      <c r="N1296" s="192" t="s">
        <v>951</v>
      </c>
      <c r="O1296" s="56" t="s">
        <v>2452</v>
      </c>
      <c r="P1296" s="56"/>
      <c r="Q1296" s="56"/>
      <c r="R1296" s="57" t="str">
        <f t="array" ref="R1296">IFERROR(INDEX('BANCO DE DADOS'!$C$3:$C1631,MATCH(C1296,'BANCO DE DADOS'!$B$3:$B1631,0),0),"")</f>
        <v>DOP - EQUIPAMENTO OPERACIONAL SALVAMENTO AQUATICO</v>
      </c>
      <c r="S1296" s="57" t="str">
        <f t="array" ref="S1296">IFERROR(INDEX('BANCO DE DADOS'!$D$3:$D1631,MATCH(C1296,'BANCO DE DADOS'!$B$3:$B1631,0),0),"")</f>
        <v>COMPRA DE EQUIPAMENTOS DE RESGATE E SALVAMENTO</v>
      </c>
      <c r="T1296" s="56"/>
      <c r="U1296" s="56"/>
      <c r="V1296" s="57" t="str">
        <f t="array" ref="V1296">IFERROR(INDEX(#REF!,MATCH($Q1296,#REF!,0)),"")</f>
        <v/>
      </c>
      <c r="W1296" s="57" t="str">
        <f t="array" ref="W1296">IFERROR(INDEX(#REF!,MATCH($Q1296,#REF!,0)),"")</f>
        <v/>
      </c>
      <c r="X1296" s="58" t="str">
        <f t="array" ref="X1296">IFERROR(INDEX(#REF!,MATCH($Q1296,#REF!,0)),"")</f>
        <v/>
      </c>
      <c r="Y1296" s="58" t="str">
        <f t="array" ref="Y1296">IFERROR(INDEX(#REF!,MATCH($Q1296,#REF!,0)),"")</f>
        <v/>
      </c>
      <c r="Z1296" s="58" t="str">
        <f t="array" ref="Z1296">IFERROR(INDEX(#REF!,MATCH($Q1296,#REF!,0)),"")</f>
        <v/>
      </c>
      <c r="AA1296" s="58" t="e">
        <f t="shared" si="17"/>
        <v>#VALUE!</v>
      </c>
      <c r="AB1296" s="56"/>
      <c r="AC1296" s="56"/>
    </row>
    <row r="1297" spans="1:29" ht="15.75" hidden="1" customHeight="1">
      <c r="A1297" s="167"/>
      <c r="B1297" s="167" t="s">
        <v>51</v>
      </c>
      <c r="C1297" s="168" t="s">
        <v>348</v>
      </c>
      <c r="D1297" s="176" t="s">
        <v>53</v>
      </c>
      <c r="E1297" s="176">
        <v>1</v>
      </c>
      <c r="F1297" s="177">
        <v>50000</v>
      </c>
      <c r="G1297" s="178" t="s">
        <v>54</v>
      </c>
      <c r="H1297" s="179">
        <v>46266</v>
      </c>
      <c r="I1297" s="180" t="s">
        <v>101</v>
      </c>
      <c r="J1297" s="180" t="s">
        <v>56</v>
      </c>
      <c r="K1297" s="180" t="s">
        <v>858</v>
      </c>
      <c r="L1297" s="180" t="s">
        <v>91</v>
      </c>
      <c r="M1297" s="181" t="s">
        <v>2451</v>
      </c>
      <c r="N1297" s="175" t="s">
        <v>951</v>
      </c>
      <c r="O1297" s="44" t="s">
        <v>2452</v>
      </c>
      <c r="P1297" s="44"/>
      <c r="Q1297" s="44"/>
      <c r="R1297" s="45">
        <f t="array" ref="R1297">IFERROR(INDEX('BANCO DE DADOS'!$C$3:$C1631,MATCH(C1297,'BANCO DE DADOS'!$B$3:$B1631,0),0),"")</f>
        <v>0</v>
      </c>
      <c r="S1297" s="45" t="str">
        <f t="array" ref="S1297">IFERROR(INDEX('BANCO DE DADOS'!$D$3:$D1631,MATCH(C1297,'BANCO DE DADOS'!$B$3:$B1631,0),0),"")</f>
        <v>COMPRA DE EQUIPAMENTOS ESPECIALIZADOS DE VÍDEO E IMAGEM</v>
      </c>
      <c r="T1297" s="44"/>
      <c r="U1297" s="44"/>
      <c r="V1297" s="45" t="str">
        <f t="array" ref="V1297">IFERROR(INDEX(#REF!,MATCH($Q1297,#REF!,0)),"")</f>
        <v/>
      </c>
      <c r="W1297" s="45" t="str">
        <f t="array" ref="W1297">IFERROR(INDEX(#REF!,MATCH($Q1297,#REF!,0)),"")</f>
        <v/>
      </c>
      <c r="X1297" s="46" t="str">
        <f t="array" ref="X1297">IFERROR(INDEX(#REF!,MATCH($Q1297,#REF!,0)),"")</f>
        <v/>
      </c>
      <c r="Y1297" s="46" t="str">
        <f t="array" ref="Y1297">IFERROR(INDEX(#REF!,MATCH($Q1297,#REF!,0)),"")</f>
        <v/>
      </c>
      <c r="Z1297" s="46" t="str">
        <f t="array" ref="Z1297">IFERROR(INDEX(#REF!,MATCH($Q1297,#REF!,0)),"")</f>
        <v/>
      </c>
      <c r="AA1297" s="46" t="e">
        <f t="shared" si="17"/>
        <v>#VALUE!</v>
      </c>
      <c r="AB1297" s="44"/>
      <c r="AC1297" s="44"/>
    </row>
    <row r="1298" spans="1:29" ht="15.75" hidden="1" customHeight="1">
      <c r="A1298" s="184"/>
      <c r="B1298" s="184" t="s">
        <v>848</v>
      </c>
      <c r="C1298" s="185" t="s">
        <v>348</v>
      </c>
      <c r="D1298" s="186" t="s">
        <v>53</v>
      </c>
      <c r="E1298" s="186">
        <v>1</v>
      </c>
      <c r="F1298" s="187">
        <v>50000</v>
      </c>
      <c r="G1298" s="188" t="s">
        <v>54</v>
      </c>
      <c r="H1298" s="189">
        <v>46266</v>
      </c>
      <c r="I1298" s="190" t="s">
        <v>101</v>
      </c>
      <c r="J1298" s="190" t="s">
        <v>56</v>
      </c>
      <c r="K1298" s="190" t="s">
        <v>858</v>
      </c>
      <c r="L1298" s="190" t="s">
        <v>91</v>
      </c>
      <c r="M1298" s="191" t="s">
        <v>2451</v>
      </c>
      <c r="N1298" s="192" t="s">
        <v>951</v>
      </c>
      <c r="O1298" s="56" t="s">
        <v>2452</v>
      </c>
      <c r="P1298" s="56"/>
      <c r="Q1298" s="56"/>
      <c r="R1298" s="57">
        <f t="array" ref="R1298">IFERROR(INDEX('BANCO DE DADOS'!$C$3:$C1631,MATCH(C1298,'BANCO DE DADOS'!$B$3:$B1631,0),0),"")</f>
        <v>0</v>
      </c>
      <c r="S1298" s="57" t="str">
        <f t="array" ref="S1298">IFERROR(INDEX('BANCO DE DADOS'!$D$3:$D1631,MATCH(C1298,'BANCO DE DADOS'!$B$3:$B1631,0),0),"")</f>
        <v>COMPRA DE EQUIPAMENTOS ESPECIALIZADOS DE VÍDEO E IMAGEM</v>
      </c>
      <c r="T1298" s="56"/>
      <c r="U1298" s="56"/>
      <c r="V1298" s="57" t="str">
        <f t="array" ref="V1298">IFERROR(INDEX(#REF!,MATCH($Q1298,#REF!,0)),"")</f>
        <v/>
      </c>
      <c r="W1298" s="57" t="str">
        <f t="array" ref="W1298">IFERROR(INDEX(#REF!,MATCH($Q1298,#REF!,0)),"")</f>
        <v/>
      </c>
      <c r="X1298" s="58" t="str">
        <f t="array" ref="X1298">IFERROR(INDEX(#REF!,MATCH($Q1298,#REF!,0)),"")</f>
        <v/>
      </c>
      <c r="Y1298" s="58" t="str">
        <f t="array" ref="Y1298">IFERROR(INDEX(#REF!,MATCH($Q1298,#REF!,0)),"")</f>
        <v/>
      </c>
      <c r="Z1298" s="58" t="str">
        <f t="array" ref="Z1298">IFERROR(INDEX(#REF!,MATCH($Q1298,#REF!,0)),"")</f>
        <v/>
      </c>
      <c r="AA1298" s="58" t="e">
        <f t="shared" si="17"/>
        <v>#VALUE!</v>
      </c>
      <c r="AB1298" s="56"/>
      <c r="AC1298" s="56"/>
    </row>
    <row r="1299" spans="1:29" ht="15.75" hidden="1" customHeight="1">
      <c r="A1299" s="167"/>
      <c r="B1299" s="167" t="s">
        <v>51</v>
      </c>
      <c r="C1299" s="168" t="s">
        <v>2530</v>
      </c>
      <c r="D1299" s="176" t="s">
        <v>53</v>
      </c>
      <c r="E1299" s="176">
        <v>17</v>
      </c>
      <c r="F1299" s="177">
        <v>49300</v>
      </c>
      <c r="G1299" s="178" t="s">
        <v>54</v>
      </c>
      <c r="H1299" s="179">
        <v>46266</v>
      </c>
      <c r="I1299" s="180" t="s">
        <v>101</v>
      </c>
      <c r="J1299" s="180" t="s">
        <v>56</v>
      </c>
      <c r="K1299" s="180" t="s">
        <v>858</v>
      </c>
      <c r="L1299" s="180" t="s">
        <v>84</v>
      </c>
      <c r="M1299" s="181" t="s">
        <v>2451</v>
      </c>
      <c r="N1299" s="175" t="s">
        <v>951</v>
      </c>
      <c r="O1299" s="44" t="s">
        <v>2452</v>
      </c>
      <c r="P1299" s="44"/>
      <c r="Q1299" s="44"/>
      <c r="R1299" s="45" t="str">
        <f t="array" ref="R1299">IFERROR(INDEX('BANCO DE DADOS'!$C$3:$C1631,MATCH(C1299,'BANCO DE DADOS'!$B$3:$B1631,0),0),"")</f>
        <v>CEIB - EQUIPAMENTO PARA TREINAMENTO</v>
      </c>
      <c r="S1299" s="45" t="str">
        <f t="array" ref="S1299">IFERROR(INDEX('BANCO DE DADOS'!$D$3:$D1631,MATCH(C1299,'BANCO DE DADOS'!$B$3:$B1631,0),0),"")</f>
        <v>COMPRA DE EQUIPAMENTOS DE TREINAMENTO E SIMULAÇÃO</v>
      </c>
      <c r="T1299" s="44"/>
      <c r="U1299" s="44"/>
      <c r="V1299" s="45" t="str">
        <f t="array" ref="V1299">IFERROR(INDEX(#REF!,MATCH($Q1299,#REF!,0)),"")</f>
        <v/>
      </c>
      <c r="W1299" s="45" t="str">
        <f t="array" ref="W1299">IFERROR(INDEX(#REF!,MATCH($Q1299,#REF!,0)),"")</f>
        <v/>
      </c>
      <c r="X1299" s="46" t="str">
        <f t="array" ref="X1299">IFERROR(INDEX(#REF!,MATCH($Q1299,#REF!,0)),"")</f>
        <v/>
      </c>
      <c r="Y1299" s="46" t="str">
        <f t="array" ref="Y1299">IFERROR(INDEX(#REF!,MATCH($Q1299,#REF!,0)),"")</f>
        <v/>
      </c>
      <c r="Z1299" s="46" t="str">
        <f t="array" ref="Z1299">IFERROR(INDEX(#REF!,MATCH($Q1299,#REF!,0)),"")</f>
        <v/>
      </c>
      <c r="AA1299" s="46" t="e">
        <f t="shared" si="17"/>
        <v>#VALUE!</v>
      </c>
      <c r="AB1299" s="44"/>
      <c r="AC1299" s="44"/>
    </row>
    <row r="1300" spans="1:29" ht="15.75" hidden="1" customHeight="1">
      <c r="A1300" s="47" t="s">
        <v>575</v>
      </c>
      <c r="B1300" s="47" t="s">
        <v>1049</v>
      </c>
      <c r="C1300" s="60" t="s">
        <v>2215</v>
      </c>
      <c r="D1300" s="49" t="s">
        <v>2216</v>
      </c>
      <c r="E1300" s="49">
        <v>60</v>
      </c>
      <c r="F1300" s="50">
        <v>201</v>
      </c>
      <c r="G1300" s="51" t="s">
        <v>54</v>
      </c>
      <c r="H1300" s="52">
        <v>46143</v>
      </c>
      <c r="I1300" s="53" t="s">
        <v>55</v>
      </c>
      <c r="J1300" s="53" t="s">
        <v>56</v>
      </c>
      <c r="K1300" s="53" t="s">
        <v>164</v>
      </c>
      <c r="L1300" s="53" t="s">
        <v>58</v>
      </c>
      <c r="M1300" s="54" t="s">
        <v>148</v>
      </c>
      <c r="N1300" s="56" t="s">
        <v>951</v>
      </c>
      <c r="O1300" s="56" t="s">
        <v>60</v>
      </c>
      <c r="P1300" s="56"/>
      <c r="Q1300" s="56"/>
      <c r="R1300" s="57" t="s">
        <v>1400</v>
      </c>
      <c r="S1300" s="57" t="s">
        <v>1401</v>
      </c>
      <c r="T1300" s="56"/>
      <c r="U1300" s="56"/>
      <c r="V1300" s="57" t="str">
        <f t="array" ref="V1300">IFERROR(INDEX(#REF!,MATCH($Q1300,#REF!,0)),"")</f>
        <v/>
      </c>
      <c r="W1300" s="57" t="str">
        <f t="array" ref="W1300">IFERROR(INDEX(#REF!,MATCH($Q1300,#REF!,0)),"")</f>
        <v/>
      </c>
      <c r="X1300" s="58" t="str">
        <f t="array" ref="X1300">IFERROR(INDEX(#REF!,MATCH($Q1300,#REF!,0)),"")</f>
        <v/>
      </c>
      <c r="Y1300" s="58" t="str">
        <f t="array" ref="Y1300">IFERROR(INDEX(#REF!,MATCH($Q1300,#REF!,0)),"")</f>
        <v/>
      </c>
      <c r="Z1300" s="58" t="str">
        <f t="array" ref="Z1300">IFERROR(INDEX(#REF!,MATCH($Q1300,#REF!,0)),"")</f>
        <v/>
      </c>
      <c r="AA1300" s="58" t="e">
        <f t="shared" si="17"/>
        <v>#VALUE!</v>
      </c>
      <c r="AB1300" s="56"/>
      <c r="AC1300" s="56"/>
    </row>
    <row r="1301" spans="1:29" ht="15.75" hidden="1" customHeight="1">
      <c r="A1301" s="167"/>
      <c r="B1301" s="167" t="s">
        <v>888</v>
      </c>
      <c r="C1301" s="168" t="s">
        <v>2536</v>
      </c>
      <c r="D1301" s="176" t="s">
        <v>53</v>
      </c>
      <c r="E1301" s="176">
        <v>5</v>
      </c>
      <c r="F1301" s="177">
        <v>37500</v>
      </c>
      <c r="G1301" s="178" t="s">
        <v>54</v>
      </c>
      <c r="H1301" s="179">
        <v>46235</v>
      </c>
      <c r="I1301" s="180" t="s">
        <v>101</v>
      </c>
      <c r="J1301" s="180" t="s">
        <v>56</v>
      </c>
      <c r="K1301" s="180" t="s">
        <v>858</v>
      </c>
      <c r="L1301" s="180" t="s">
        <v>91</v>
      </c>
      <c r="M1301" s="181" t="s">
        <v>2451</v>
      </c>
      <c r="N1301" s="175" t="s">
        <v>951</v>
      </c>
      <c r="O1301" s="44" t="s">
        <v>2452</v>
      </c>
      <c r="P1301" s="44"/>
      <c r="Q1301" s="44"/>
      <c r="R1301" s="45" t="str">
        <f t="array" ref="R1301">IFERROR(INDEX('BANCO DE DADOS'!$C$3:$C1631,MATCH(C1301,'BANCO DE DADOS'!$B$3:$B1631,0),0),"")</f>
        <v>DOP - EQUIPAMENTO OPERACIONAL SALVAMENTO AQUATICO</v>
      </c>
      <c r="S1301" s="45" t="str">
        <f t="array" ref="S1301">IFERROR(INDEX('BANCO DE DADOS'!$D$3:$D1631,MATCH(C1301,'BANCO DE DADOS'!$B$3:$B1631,0),0),"")</f>
        <v>COMPRA DE EQUIPAMENTOS ESPECIALIZADOS DE MERGULHO</v>
      </c>
      <c r="T1301" s="44"/>
      <c r="U1301" s="44"/>
      <c r="V1301" s="45" t="str">
        <f t="array" ref="V1301">IFERROR(INDEX(#REF!,MATCH($Q1301,#REF!,0)),"")</f>
        <v/>
      </c>
      <c r="W1301" s="45" t="str">
        <f t="array" ref="W1301">IFERROR(INDEX(#REF!,MATCH($Q1301,#REF!,0)),"")</f>
        <v/>
      </c>
      <c r="X1301" s="46" t="str">
        <f t="array" ref="X1301">IFERROR(INDEX(#REF!,MATCH($Q1301,#REF!,0)),"")</f>
        <v/>
      </c>
      <c r="Y1301" s="46" t="str">
        <f t="array" ref="Y1301">IFERROR(INDEX(#REF!,MATCH($Q1301,#REF!,0)),"")</f>
        <v/>
      </c>
      <c r="Z1301" s="46" t="str">
        <f t="array" ref="Z1301">IFERROR(INDEX(#REF!,MATCH($Q1301,#REF!,0)),"")</f>
        <v/>
      </c>
      <c r="AA1301" s="46" t="e">
        <f t="shared" si="17"/>
        <v>#VALUE!</v>
      </c>
      <c r="AB1301" s="44"/>
      <c r="AC1301" s="44"/>
    </row>
    <row r="1302" spans="1:29" ht="15.75" hidden="1" customHeight="1">
      <c r="A1302" s="47" t="s">
        <v>365</v>
      </c>
      <c r="B1302" s="47" t="s">
        <v>156</v>
      </c>
      <c r="C1302" s="60" t="s">
        <v>736</v>
      </c>
      <c r="D1302" s="49" t="s">
        <v>53</v>
      </c>
      <c r="E1302" s="49">
        <v>2</v>
      </c>
      <c r="F1302" s="50">
        <v>200</v>
      </c>
      <c r="G1302" s="51" t="s">
        <v>54</v>
      </c>
      <c r="H1302" s="52">
        <v>46143</v>
      </c>
      <c r="I1302" s="53" t="s">
        <v>55</v>
      </c>
      <c r="J1302" s="53" t="s">
        <v>56</v>
      </c>
      <c r="K1302" s="53" t="s">
        <v>164</v>
      </c>
      <c r="L1302" s="53" t="s">
        <v>58</v>
      </c>
      <c r="M1302" s="54" t="s">
        <v>148</v>
      </c>
      <c r="N1302" s="56" t="s">
        <v>21</v>
      </c>
      <c r="O1302" s="56" t="s">
        <v>60</v>
      </c>
      <c r="P1302" s="56"/>
      <c r="Q1302" s="56"/>
      <c r="R1302" s="57" t="s">
        <v>202</v>
      </c>
      <c r="S1302" s="57" t="s">
        <v>181</v>
      </c>
      <c r="T1302" s="194"/>
      <c r="U1302" s="56"/>
      <c r="V1302" s="57" t="str">
        <f t="array" ref="V1302">IFERROR(INDEX(#REF!,MATCH($Q1302,#REF!,0)),"")</f>
        <v/>
      </c>
      <c r="W1302" s="57" t="str">
        <f t="array" ref="W1302">IFERROR(INDEX(#REF!,MATCH($Q1302,#REF!,0)),"")</f>
        <v/>
      </c>
      <c r="X1302" s="58" t="str">
        <f t="array" ref="X1302">IFERROR(INDEX(#REF!,MATCH($Q1302,#REF!,0)),"")</f>
        <v/>
      </c>
      <c r="Y1302" s="58" t="str">
        <f t="array" ref="Y1302">IFERROR(INDEX(#REF!,MATCH($Q1302,#REF!,0)),"")</f>
        <v/>
      </c>
      <c r="Z1302" s="58" t="str">
        <f t="array" ref="Z1302">IFERROR(INDEX(#REF!,MATCH($Q1302,#REF!,0)),"")</f>
        <v/>
      </c>
      <c r="AA1302" s="58" t="e">
        <f t="shared" si="17"/>
        <v>#VALUE!</v>
      </c>
      <c r="AB1302" s="56"/>
      <c r="AC1302" s="56"/>
    </row>
    <row r="1303" spans="1:29" ht="15.75" hidden="1" customHeight="1">
      <c r="A1303" s="167"/>
      <c r="B1303" s="167" t="s">
        <v>51</v>
      </c>
      <c r="C1303" s="168" t="s">
        <v>2537</v>
      </c>
      <c r="D1303" s="176" t="s">
        <v>53</v>
      </c>
      <c r="E1303" s="176">
        <v>4</v>
      </c>
      <c r="F1303" s="177">
        <v>36960</v>
      </c>
      <c r="G1303" s="178" t="s">
        <v>54</v>
      </c>
      <c r="H1303" s="179">
        <v>46235</v>
      </c>
      <c r="I1303" s="180" t="s">
        <v>101</v>
      </c>
      <c r="J1303" s="180" t="s">
        <v>56</v>
      </c>
      <c r="K1303" s="180" t="s">
        <v>858</v>
      </c>
      <c r="L1303" s="180" t="s">
        <v>91</v>
      </c>
      <c r="M1303" s="181" t="s">
        <v>2451</v>
      </c>
      <c r="N1303" s="175" t="s">
        <v>951</v>
      </c>
      <c r="O1303" s="44" t="s">
        <v>2452</v>
      </c>
      <c r="P1303" s="44"/>
      <c r="Q1303" s="44"/>
      <c r="R1303" s="45" t="str">
        <f t="array" ref="R1303">IFERROR(INDEX('BANCO DE DADOS'!$C$3:$C1631,MATCH(C1303,'BANCO DE DADOS'!$B$3:$B1631,0),0),"")</f>
        <v>DOP - EQUIPAMENTO OPERACIONAL SALVAMENTO TERRESTRE</v>
      </c>
      <c r="S1303" s="45" t="str">
        <f t="array" ref="S1303">IFERROR(INDEX('BANCO DE DADOS'!$D$3:$D1631,MATCH(C1303,'BANCO DE DADOS'!$B$3:$B1631,0),0),"")</f>
        <v>COMPRA DE EQUIPAMENTOS DE IMAGEAMENTO TÉRMICO</v>
      </c>
      <c r="T1303" s="44"/>
      <c r="U1303" s="44"/>
      <c r="V1303" s="45" t="str">
        <f t="array" ref="V1303">IFERROR(INDEX(#REF!,MATCH($Q1303,#REF!,0)),"")</f>
        <v/>
      </c>
      <c r="W1303" s="45" t="str">
        <f t="array" ref="W1303">IFERROR(INDEX(#REF!,MATCH($Q1303,#REF!,0)),"")</f>
        <v/>
      </c>
      <c r="X1303" s="46" t="str">
        <f t="array" ref="X1303">IFERROR(INDEX(#REF!,MATCH($Q1303,#REF!,0)),"")</f>
        <v/>
      </c>
      <c r="Y1303" s="46" t="str">
        <f t="array" ref="Y1303">IFERROR(INDEX(#REF!,MATCH($Q1303,#REF!,0)),"")</f>
        <v/>
      </c>
      <c r="Z1303" s="46" t="str">
        <f t="array" ref="Z1303">IFERROR(INDEX(#REF!,MATCH($Q1303,#REF!,0)),"")</f>
        <v/>
      </c>
      <c r="AA1303" s="46" t="e">
        <f t="shared" si="17"/>
        <v>#VALUE!</v>
      </c>
      <c r="AB1303" s="44"/>
      <c r="AC1303" s="44"/>
    </row>
    <row r="1304" spans="1:29" ht="15.75" hidden="1" customHeight="1">
      <c r="A1304" s="47" t="s">
        <v>450</v>
      </c>
      <c r="B1304" s="47" t="s">
        <v>250</v>
      </c>
      <c r="C1304" s="60" t="s">
        <v>738</v>
      </c>
      <c r="D1304" s="49" t="s">
        <v>53</v>
      </c>
      <c r="E1304" s="49">
        <v>25</v>
      </c>
      <c r="F1304" s="50">
        <v>200</v>
      </c>
      <c r="G1304" s="51" t="s">
        <v>54</v>
      </c>
      <c r="H1304" s="52">
        <v>46143</v>
      </c>
      <c r="I1304" s="53" t="s">
        <v>55</v>
      </c>
      <c r="J1304" s="53" t="s">
        <v>56</v>
      </c>
      <c r="K1304" s="53" t="s">
        <v>164</v>
      </c>
      <c r="L1304" s="53" t="s">
        <v>58</v>
      </c>
      <c r="M1304" s="54" t="s">
        <v>109</v>
      </c>
      <c r="N1304" s="56" t="s">
        <v>21</v>
      </c>
      <c r="O1304" s="56" t="s">
        <v>60</v>
      </c>
      <c r="P1304" s="56"/>
      <c r="Q1304" s="56"/>
      <c r="R1304" s="57" t="s">
        <v>729</v>
      </c>
      <c r="S1304" s="57" t="s">
        <v>730</v>
      </c>
      <c r="T1304" s="56"/>
      <c r="U1304" s="56"/>
      <c r="V1304" s="57" t="str">
        <f t="array" ref="V1304">IFERROR(INDEX(#REF!,MATCH($Q1304,#REF!,0)),"")</f>
        <v/>
      </c>
      <c r="W1304" s="57" t="str">
        <f t="array" ref="W1304">IFERROR(INDEX(#REF!,MATCH($Q1304,#REF!,0)),"")</f>
        <v/>
      </c>
      <c r="X1304" s="58" t="str">
        <f t="array" ref="X1304">IFERROR(INDEX(#REF!,MATCH($Q1304,#REF!,0)),"")</f>
        <v/>
      </c>
      <c r="Y1304" s="58" t="str">
        <f t="array" ref="Y1304">IFERROR(INDEX(#REF!,MATCH($Q1304,#REF!,0)),"")</f>
        <v/>
      </c>
      <c r="Z1304" s="58" t="str">
        <f t="array" ref="Z1304">IFERROR(INDEX(#REF!,MATCH($Q1304,#REF!,0)),"")</f>
        <v/>
      </c>
      <c r="AA1304" s="58" t="e">
        <f t="shared" si="17"/>
        <v>#VALUE!</v>
      </c>
      <c r="AB1304" s="56"/>
      <c r="AC1304" s="56"/>
    </row>
    <row r="1305" spans="1:29" ht="15.75" hidden="1" customHeight="1">
      <c r="A1305" s="167"/>
      <c r="B1305" s="167" t="s">
        <v>1476</v>
      </c>
      <c r="C1305" s="168" t="s">
        <v>2538</v>
      </c>
      <c r="D1305" s="176" t="s">
        <v>53</v>
      </c>
      <c r="E1305" s="176">
        <v>1</v>
      </c>
      <c r="F1305" s="177">
        <v>35000</v>
      </c>
      <c r="G1305" s="178" t="s">
        <v>54</v>
      </c>
      <c r="H1305" s="179">
        <v>46235</v>
      </c>
      <c r="I1305" s="180" t="s">
        <v>101</v>
      </c>
      <c r="J1305" s="180" t="s">
        <v>56</v>
      </c>
      <c r="K1305" s="180" t="s">
        <v>72</v>
      </c>
      <c r="L1305" s="180" t="s">
        <v>84</v>
      </c>
      <c r="M1305" s="181" t="s">
        <v>2451</v>
      </c>
      <c r="N1305" s="175" t="s">
        <v>951</v>
      </c>
      <c r="O1305" s="44" t="s">
        <v>2452</v>
      </c>
      <c r="P1305" s="44"/>
      <c r="Q1305" s="44"/>
      <c r="R1305" s="45">
        <f t="array" ref="R1305">IFERROR(INDEX('BANCO DE DADOS'!$C$3:$C1631,MATCH(C1305,'BANCO DE DADOS'!$B$3:$B1631,0),0),"")</f>
        <v>0</v>
      </c>
      <c r="S1305" s="45" t="str">
        <f t="array" ref="S1305">IFERROR(INDEX('BANCO DE DADOS'!$D$3:$D1631,MATCH(C1305,'BANCO DE DADOS'!$B$3:$B1631,0),0),"")</f>
        <v>COMPRA DE SOFTWARES E LICENÇAS</v>
      </c>
      <c r="T1305" s="44"/>
      <c r="U1305" s="44"/>
      <c r="V1305" s="45" t="str">
        <f t="array" ref="V1305">IFERROR(INDEX(#REF!,MATCH($Q1305,#REF!,0)),"")</f>
        <v/>
      </c>
      <c r="W1305" s="45" t="str">
        <f t="array" ref="W1305">IFERROR(INDEX(#REF!,MATCH($Q1305,#REF!,0)),"")</f>
        <v/>
      </c>
      <c r="X1305" s="46" t="str">
        <f t="array" ref="X1305">IFERROR(INDEX(#REF!,MATCH($Q1305,#REF!,0)),"")</f>
        <v/>
      </c>
      <c r="Y1305" s="46" t="str">
        <f t="array" ref="Y1305">IFERROR(INDEX(#REF!,MATCH($Q1305,#REF!,0)),"")</f>
        <v/>
      </c>
      <c r="Z1305" s="46" t="str">
        <f t="array" ref="Z1305">IFERROR(INDEX(#REF!,MATCH($Q1305,#REF!,0)),"")</f>
        <v/>
      </c>
      <c r="AA1305" s="46" t="e">
        <f t="shared" si="17"/>
        <v>#VALUE!</v>
      </c>
      <c r="AB1305" s="44"/>
      <c r="AC1305" s="44"/>
    </row>
    <row r="1306" spans="1:29" ht="15.75" hidden="1" customHeight="1">
      <c r="A1306" s="47" t="s">
        <v>1680</v>
      </c>
      <c r="B1306" s="47" t="s">
        <v>51</v>
      </c>
      <c r="C1306" s="60" t="s">
        <v>2675</v>
      </c>
      <c r="D1306" s="49" t="s">
        <v>53</v>
      </c>
      <c r="E1306" s="49">
        <v>4</v>
      </c>
      <c r="F1306" s="50">
        <v>240</v>
      </c>
      <c r="G1306" s="51" t="s">
        <v>54</v>
      </c>
      <c r="H1306" s="52">
        <v>46143</v>
      </c>
      <c r="I1306" s="53" t="s">
        <v>55</v>
      </c>
      <c r="J1306" s="53" t="s">
        <v>56</v>
      </c>
      <c r="K1306" s="53" t="s">
        <v>164</v>
      </c>
      <c r="L1306" s="53" t="s">
        <v>58</v>
      </c>
      <c r="M1306" s="54" t="s">
        <v>73</v>
      </c>
      <c r="N1306" s="56" t="s">
        <v>951</v>
      </c>
      <c r="O1306" s="56" t="s">
        <v>2452</v>
      </c>
      <c r="P1306" s="56"/>
      <c r="Q1306" s="56"/>
      <c r="R1306" s="57"/>
      <c r="S1306" s="57" t="s">
        <v>297</v>
      </c>
      <c r="T1306" s="56"/>
      <c r="U1306" s="56"/>
      <c r="V1306" s="57" t="str">
        <f t="array" ref="V1306">IFERROR(INDEX(#REF!,MATCH($Q1306,#REF!,0)),"")</f>
        <v/>
      </c>
      <c r="W1306" s="57" t="str">
        <f t="array" ref="W1306">IFERROR(INDEX(#REF!,MATCH($Q1306,#REF!,0)),"")</f>
        <v/>
      </c>
      <c r="X1306" s="58" t="str">
        <f t="array" ref="X1306">IFERROR(INDEX(#REF!,MATCH($Q1306,#REF!,0)),"")</f>
        <v/>
      </c>
      <c r="Y1306" s="58" t="str">
        <f t="array" ref="Y1306">IFERROR(INDEX(#REF!,MATCH($Q1306,#REF!,0)),"")</f>
        <v/>
      </c>
      <c r="Z1306" s="58" t="str">
        <f t="array" ref="Z1306">IFERROR(INDEX(#REF!,MATCH($Q1306,#REF!,0)),"")</f>
        <v/>
      </c>
      <c r="AA1306" s="58" t="e">
        <f t="shared" si="17"/>
        <v>#VALUE!</v>
      </c>
      <c r="AB1306" s="56"/>
      <c r="AC1306" s="56"/>
    </row>
    <row r="1307" spans="1:29" ht="15.75" hidden="1" customHeight="1">
      <c r="A1307" s="167"/>
      <c r="B1307" s="167" t="s">
        <v>51</v>
      </c>
      <c r="C1307" s="168" t="s">
        <v>2539</v>
      </c>
      <c r="D1307" s="176" t="s">
        <v>53</v>
      </c>
      <c r="E1307" s="176">
        <v>8</v>
      </c>
      <c r="F1307" s="177">
        <v>32006.400000000001</v>
      </c>
      <c r="G1307" s="178" t="s">
        <v>54</v>
      </c>
      <c r="H1307" s="179">
        <v>46235</v>
      </c>
      <c r="I1307" s="180" t="s">
        <v>101</v>
      </c>
      <c r="J1307" s="180" t="s">
        <v>56</v>
      </c>
      <c r="K1307" s="180" t="s">
        <v>164</v>
      </c>
      <c r="L1307" s="180" t="s">
        <v>91</v>
      </c>
      <c r="M1307" s="181" t="s">
        <v>2451</v>
      </c>
      <c r="N1307" s="175" t="s">
        <v>951</v>
      </c>
      <c r="O1307" s="44" t="s">
        <v>2452</v>
      </c>
      <c r="P1307" s="44"/>
      <c r="Q1307" s="44"/>
      <c r="R1307" s="45" t="str">
        <f t="array" ref="R1307">IFERROR(INDEX('BANCO DE DADOS'!$C$3:$C1631,MATCH(C1307,'BANCO DE DADOS'!$B$3:$B1631,0),0),"")</f>
        <v>DEPMAT - EQUIPAMENTO DE CALIBRAÇÃO</v>
      </c>
      <c r="S1307" s="45" t="str">
        <f t="array" ref="S1307">IFERROR(INDEX('BANCO DE DADOS'!$D$3:$D1631,MATCH(C1307,'BANCO DE DADOS'!$B$3:$B1631,0),0),"")</f>
        <v>COMPRA DE EQUIPAMENTOS DE MEDIÇÃO E CALIBRAÇÃO</v>
      </c>
      <c r="T1307" s="44"/>
      <c r="U1307" s="44"/>
      <c r="V1307" s="45" t="str">
        <f t="array" ref="V1307">IFERROR(INDEX(#REF!,MATCH($Q1307,#REF!,0)),"")</f>
        <v/>
      </c>
      <c r="W1307" s="45" t="str">
        <f t="array" ref="W1307">IFERROR(INDEX(#REF!,MATCH($Q1307,#REF!,0)),"")</f>
        <v/>
      </c>
      <c r="X1307" s="46" t="str">
        <f t="array" ref="X1307">IFERROR(INDEX(#REF!,MATCH($Q1307,#REF!,0)),"")</f>
        <v/>
      </c>
      <c r="Y1307" s="46" t="str">
        <f t="array" ref="Y1307">IFERROR(INDEX(#REF!,MATCH($Q1307,#REF!,0)),"")</f>
        <v/>
      </c>
      <c r="Z1307" s="46" t="str">
        <f t="array" ref="Z1307">IFERROR(INDEX(#REF!,MATCH($Q1307,#REF!,0)),"")</f>
        <v/>
      </c>
      <c r="AA1307" s="46" t="e">
        <f t="shared" si="17"/>
        <v>#VALUE!</v>
      </c>
      <c r="AB1307" s="44"/>
      <c r="AC1307" s="44"/>
    </row>
    <row r="1308" spans="1:29" ht="15.75" hidden="1" customHeight="1">
      <c r="A1308" s="47" t="s">
        <v>646</v>
      </c>
      <c r="B1308" s="47" t="s">
        <v>245</v>
      </c>
      <c r="C1308" s="60" t="s">
        <v>740</v>
      </c>
      <c r="D1308" s="49" t="s">
        <v>53</v>
      </c>
      <c r="E1308" s="49">
        <v>4</v>
      </c>
      <c r="F1308" s="50">
        <v>200</v>
      </c>
      <c r="G1308" s="51" t="s">
        <v>54</v>
      </c>
      <c r="H1308" s="52">
        <v>46143</v>
      </c>
      <c r="I1308" s="53" t="s">
        <v>55</v>
      </c>
      <c r="J1308" s="53" t="s">
        <v>56</v>
      </c>
      <c r="K1308" s="53" t="s">
        <v>164</v>
      </c>
      <c r="L1308" s="53" t="s">
        <v>58</v>
      </c>
      <c r="M1308" s="54" t="s">
        <v>2534</v>
      </c>
      <c r="N1308" s="56" t="s">
        <v>21</v>
      </c>
      <c r="O1308" s="56" t="s">
        <v>60</v>
      </c>
      <c r="P1308" s="56"/>
      <c r="Q1308" s="56"/>
      <c r="R1308" s="57" t="s">
        <v>158</v>
      </c>
      <c r="S1308" s="57" t="s">
        <v>741</v>
      </c>
      <c r="T1308" s="56"/>
      <c r="U1308" s="56"/>
      <c r="V1308" s="57" t="str">
        <f t="array" ref="V1308">IFERROR(INDEX(#REF!,MATCH($Q1308,#REF!,0)),"")</f>
        <v/>
      </c>
      <c r="W1308" s="57" t="str">
        <f t="array" ref="W1308">IFERROR(INDEX(#REF!,MATCH($Q1308,#REF!,0)),"")</f>
        <v/>
      </c>
      <c r="X1308" s="58" t="str">
        <f t="array" ref="X1308">IFERROR(INDEX(#REF!,MATCH($Q1308,#REF!,0)),"")</f>
        <v/>
      </c>
      <c r="Y1308" s="58" t="str">
        <f t="array" ref="Y1308">IFERROR(INDEX(#REF!,MATCH($Q1308,#REF!,0)),"")</f>
        <v/>
      </c>
      <c r="Z1308" s="58" t="str">
        <f t="array" ref="Z1308">IFERROR(INDEX(#REF!,MATCH($Q1308,#REF!,0)),"")</f>
        <v/>
      </c>
      <c r="AA1308" s="58" t="e">
        <f t="shared" si="17"/>
        <v>#VALUE!</v>
      </c>
      <c r="AB1308" s="56"/>
      <c r="AC1308" s="56"/>
    </row>
    <row r="1309" spans="1:29" ht="15.75" hidden="1" customHeight="1">
      <c r="A1309" s="35" t="s">
        <v>647</v>
      </c>
      <c r="B1309" s="35" t="s">
        <v>317</v>
      </c>
      <c r="C1309" s="36" t="s">
        <v>740</v>
      </c>
      <c r="D1309" s="37" t="s">
        <v>53</v>
      </c>
      <c r="E1309" s="37">
        <v>4</v>
      </c>
      <c r="F1309" s="38">
        <v>200</v>
      </c>
      <c r="G1309" s="39" t="s">
        <v>54</v>
      </c>
      <c r="H1309" s="40">
        <v>46143</v>
      </c>
      <c r="I1309" s="41" t="s">
        <v>55</v>
      </c>
      <c r="J1309" s="41" t="s">
        <v>56</v>
      </c>
      <c r="K1309" s="41" t="s">
        <v>164</v>
      </c>
      <c r="L1309" s="41" t="s">
        <v>58</v>
      </c>
      <c r="M1309" s="42" t="s">
        <v>2534</v>
      </c>
      <c r="N1309" s="44" t="s">
        <v>21</v>
      </c>
      <c r="O1309" s="44" t="s">
        <v>60</v>
      </c>
      <c r="P1309" s="44"/>
      <c r="Q1309" s="44"/>
      <c r="R1309" s="45" t="s">
        <v>158</v>
      </c>
      <c r="S1309" s="45" t="s">
        <v>741</v>
      </c>
      <c r="T1309" s="44"/>
      <c r="U1309" s="44"/>
      <c r="V1309" s="45" t="str">
        <f t="array" ref="V1309">IFERROR(INDEX(#REF!,MATCH($Q1309,#REF!,0)),"")</f>
        <v/>
      </c>
      <c r="W1309" s="45" t="str">
        <f t="array" ref="W1309">IFERROR(INDEX(#REF!,MATCH($Q1309,#REF!,0)),"")</f>
        <v/>
      </c>
      <c r="X1309" s="46" t="str">
        <f t="array" ref="X1309">IFERROR(INDEX(#REF!,MATCH($Q1309,#REF!,0)),"")</f>
        <v/>
      </c>
      <c r="Y1309" s="46" t="str">
        <f t="array" ref="Y1309">IFERROR(INDEX(#REF!,MATCH($Q1309,#REF!,0)),"")</f>
        <v/>
      </c>
      <c r="Z1309" s="46" t="str">
        <f t="array" ref="Z1309">IFERROR(INDEX(#REF!,MATCH($Q1309,#REF!,0)),"")</f>
        <v/>
      </c>
      <c r="AA1309" s="46" t="e">
        <f t="shared" si="17"/>
        <v>#VALUE!</v>
      </c>
      <c r="AB1309" s="44"/>
      <c r="AC1309" s="44"/>
    </row>
    <row r="1310" spans="1:29" ht="15.75" hidden="1" customHeight="1">
      <c r="A1310" s="47" t="s">
        <v>649</v>
      </c>
      <c r="B1310" s="47" t="s">
        <v>169</v>
      </c>
      <c r="C1310" s="60" t="s">
        <v>740</v>
      </c>
      <c r="D1310" s="49" t="s">
        <v>53</v>
      </c>
      <c r="E1310" s="49">
        <v>4</v>
      </c>
      <c r="F1310" s="50">
        <v>200</v>
      </c>
      <c r="G1310" s="51" t="s">
        <v>54</v>
      </c>
      <c r="H1310" s="52">
        <v>46143</v>
      </c>
      <c r="I1310" s="53" t="s">
        <v>55</v>
      </c>
      <c r="J1310" s="53" t="s">
        <v>56</v>
      </c>
      <c r="K1310" s="53" t="s">
        <v>164</v>
      </c>
      <c r="L1310" s="53" t="s">
        <v>58</v>
      </c>
      <c r="M1310" s="54" t="s">
        <v>2534</v>
      </c>
      <c r="N1310" s="56" t="s">
        <v>21</v>
      </c>
      <c r="O1310" s="56" t="s">
        <v>60</v>
      </c>
      <c r="P1310" s="56"/>
      <c r="Q1310" s="56"/>
      <c r="R1310" s="57" t="s">
        <v>158</v>
      </c>
      <c r="S1310" s="57" t="s">
        <v>741</v>
      </c>
      <c r="T1310" s="56"/>
      <c r="U1310" s="56"/>
      <c r="V1310" s="57" t="str">
        <f t="array" ref="V1310">IFERROR(INDEX(#REF!,MATCH($Q1310,#REF!,0)),"")</f>
        <v/>
      </c>
      <c r="W1310" s="57" t="str">
        <f t="array" ref="W1310">IFERROR(INDEX(#REF!,MATCH($Q1310,#REF!,0)),"")</f>
        <v/>
      </c>
      <c r="X1310" s="58" t="str">
        <f t="array" ref="X1310">IFERROR(INDEX(#REF!,MATCH($Q1310,#REF!,0)),"")</f>
        <v/>
      </c>
      <c r="Y1310" s="58" t="str">
        <f t="array" ref="Y1310">IFERROR(INDEX(#REF!,MATCH($Q1310,#REF!,0)),"")</f>
        <v/>
      </c>
      <c r="Z1310" s="58" t="str">
        <f t="array" ref="Z1310">IFERROR(INDEX(#REF!,MATCH($Q1310,#REF!,0)),"")</f>
        <v/>
      </c>
      <c r="AA1310" s="58" t="e">
        <f t="shared" si="17"/>
        <v>#VALUE!</v>
      </c>
      <c r="AB1310" s="56"/>
      <c r="AC1310" s="56"/>
    </row>
    <row r="1311" spans="1:29" ht="15.75" hidden="1" customHeight="1">
      <c r="A1311" s="167"/>
      <c r="B1311" s="167" t="s">
        <v>51</v>
      </c>
      <c r="C1311" s="168" t="s">
        <v>2540</v>
      </c>
      <c r="D1311" s="176" t="s">
        <v>53</v>
      </c>
      <c r="E1311" s="176">
        <v>4</v>
      </c>
      <c r="F1311" s="177">
        <v>30084</v>
      </c>
      <c r="G1311" s="178" t="s">
        <v>54</v>
      </c>
      <c r="H1311" s="179">
        <v>46235</v>
      </c>
      <c r="I1311" s="180" t="s">
        <v>101</v>
      </c>
      <c r="J1311" s="180" t="s">
        <v>56</v>
      </c>
      <c r="K1311" s="180" t="s">
        <v>858</v>
      </c>
      <c r="L1311" s="180" t="s">
        <v>91</v>
      </c>
      <c r="M1311" s="181" t="s">
        <v>2451</v>
      </c>
      <c r="N1311" s="175" t="s">
        <v>951</v>
      </c>
      <c r="O1311" s="44" t="s">
        <v>2452</v>
      </c>
      <c r="P1311" s="44"/>
      <c r="Q1311" s="44"/>
      <c r="R1311" s="45" t="str">
        <f t="array" ref="R1311">IFERROR(INDEX('BANCO DE DADOS'!$C$3:$C1631,MATCH(C1311,'BANCO DE DADOS'!$B$3:$B1631,0),0),"")</f>
        <v>CEIB - EQUIPAMENTO PARA TREINAMENTO</v>
      </c>
      <c r="S1311" s="45" t="str">
        <f t="array" ref="S1311">IFERROR(INDEX('BANCO DE DADOS'!$D$3:$D1631,MATCH(C1311,'BANCO DE DADOS'!$B$3:$B1631,0),0),"")</f>
        <v>COMPRA DE EQUIPAMENTOS DE TREINAMENTO E SIMULAÇÃO</v>
      </c>
      <c r="T1311" s="44"/>
      <c r="U1311" s="44"/>
      <c r="V1311" s="45" t="str">
        <f t="array" ref="V1311">IFERROR(INDEX(#REF!,MATCH($Q1311,#REF!,0)),"")</f>
        <v/>
      </c>
      <c r="W1311" s="45" t="str">
        <f t="array" ref="W1311">IFERROR(INDEX(#REF!,MATCH($Q1311,#REF!,0)),"")</f>
        <v/>
      </c>
      <c r="X1311" s="46" t="str">
        <f t="array" ref="X1311">IFERROR(INDEX(#REF!,MATCH($Q1311,#REF!,0)),"")</f>
        <v/>
      </c>
      <c r="Y1311" s="46" t="str">
        <f t="array" ref="Y1311">IFERROR(INDEX(#REF!,MATCH($Q1311,#REF!,0)),"")</f>
        <v/>
      </c>
      <c r="Z1311" s="46" t="str">
        <f t="array" ref="Z1311">IFERROR(INDEX(#REF!,MATCH($Q1311,#REF!,0)),"")</f>
        <v/>
      </c>
      <c r="AA1311" s="46" t="e">
        <f t="shared" si="17"/>
        <v>#VALUE!</v>
      </c>
      <c r="AB1311" s="44"/>
      <c r="AC1311" s="44"/>
    </row>
    <row r="1312" spans="1:29" ht="15.75" hidden="1" customHeight="1">
      <c r="A1312" s="47" t="s">
        <v>695</v>
      </c>
      <c r="B1312" s="47" t="s">
        <v>156</v>
      </c>
      <c r="C1312" s="60" t="s">
        <v>745</v>
      </c>
      <c r="D1312" s="49" t="s">
        <v>746</v>
      </c>
      <c r="E1312" s="49">
        <v>10</v>
      </c>
      <c r="F1312" s="50">
        <v>200</v>
      </c>
      <c r="G1312" s="51" t="s">
        <v>54</v>
      </c>
      <c r="H1312" s="52">
        <v>46143</v>
      </c>
      <c r="I1312" s="53" t="s">
        <v>55</v>
      </c>
      <c r="J1312" s="53" t="s">
        <v>56</v>
      </c>
      <c r="K1312" s="53" t="s">
        <v>164</v>
      </c>
      <c r="L1312" s="53" t="s">
        <v>58</v>
      </c>
      <c r="M1312" s="54" t="s">
        <v>73</v>
      </c>
      <c r="N1312" s="56" t="s">
        <v>21</v>
      </c>
      <c r="O1312" s="56" t="s">
        <v>60</v>
      </c>
      <c r="P1312" s="56"/>
      <c r="Q1312" s="56"/>
      <c r="R1312" s="57" t="s">
        <v>158</v>
      </c>
      <c r="S1312" s="57" t="s">
        <v>281</v>
      </c>
      <c r="T1312" s="56"/>
      <c r="U1312" s="56"/>
      <c r="V1312" s="57" t="str">
        <f t="array" ref="V1312">IFERROR(INDEX(#REF!,MATCH($Q1312,#REF!,0)),"")</f>
        <v/>
      </c>
      <c r="W1312" s="57" t="str">
        <f t="array" ref="W1312">IFERROR(INDEX(#REF!,MATCH($Q1312,#REF!,0)),"")</f>
        <v/>
      </c>
      <c r="X1312" s="58" t="str">
        <f t="array" ref="X1312">IFERROR(INDEX(#REF!,MATCH($Q1312,#REF!,0)),"")</f>
        <v/>
      </c>
      <c r="Y1312" s="58" t="str">
        <f t="array" ref="Y1312">IFERROR(INDEX(#REF!,MATCH($Q1312,#REF!,0)),"")</f>
        <v/>
      </c>
      <c r="Z1312" s="58" t="str">
        <f t="array" ref="Z1312">IFERROR(INDEX(#REF!,MATCH($Q1312,#REF!,0)),"")</f>
        <v/>
      </c>
      <c r="AA1312" s="58" t="e">
        <f t="shared" si="17"/>
        <v>#VALUE!</v>
      </c>
      <c r="AB1312" s="56"/>
      <c r="AC1312" s="56"/>
    </row>
    <row r="1313" spans="1:29" ht="15.75" hidden="1" customHeight="1">
      <c r="A1313" s="35" t="s">
        <v>2901</v>
      </c>
      <c r="B1313" s="35" t="s">
        <v>283</v>
      </c>
      <c r="C1313" s="36" t="s">
        <v>748</v>
      </c>
      <c r="D1313" s="37" t="s">
        <v>53</v>
      </c>
      <c r="E1313" s="37">
        <v>2</v>
      </c>
      <c r="F1313" s="38">
        <v>200</v>
      </c>
      <c r="G1313" s="39" t="s">
        <v>54</v>
      </c>
      <c r="H1313" s="40">
        <v>46143</v>
      </c>
      <c r="I1313" s="41" t="s">
        <v>55</v>
      </c>
      <c r="J1313" s="41" t="s">
        <v>56</v>
      </c>
      <c r="K1313" s="41" t="s">
        <v>164</v>
      </c>
      <c r="L1313" s="41" t="s">
        <v>58</v>
      </c>
      <c r="M1313" s="42" t="s">
        <v>2517</v>
      </c>
      <c r="N1313" s="44" t="s">
        <v>21</v>
      </c>
      <c r="O1313" s="44" t="s">
        <v>60</v>
      </c>
      <c r="P1313" s="44"/>
      <c r="Q1313" s="44"/>
      <c r="R1313" s="45"/>
      <c r="S1313" s="45" t="s">
        <v>410</v>
      </c>
      <c r="T1313" s="44"/>
      <c r="U1313" s="44"/>
      <c r="V1313" s="45" t="str">
        <f t="array" ref="V1313">IFERROR(INDEX(#REF!,MATCH($Q1313,#REF!,0)),"")</f>
        <v/>
      </c>
      <c r="W1313" s="45" t="str">
        <f t="array" ref="W1313">IFERROR(INDEX(#REF!,MATCH($Q1313,#REF!,0)),"")</f>
        <v/>
      </c>
      <c r="X1313" s="46" t="str">
        <f t="array" ref="X1313">IFERROR(INDEX(#REF!,MATCH($Q1313,#REF!,0)),"")</f>
        <v/>
      </c>
      <c r="Y1313" s="46" t="str">
        <f t="array" ref="Y1313">IFERROR(INDEX(#REF!,MATCH($Q1313,#REF!,0)),"")</f>
        <v/>
      </c>
      <c r="Z1313" s="46" t="str">
        <f t="array" ref="Z1313">IFERROR(INDEX(#REF!,MATCH($Q1313,#REF!,0)),"")</f>
        <v/>
      </c>
      <c r="AA1313" s="46" t="e">
        <f t="shared" si="17"/>
        <v>#VALUE!</v>
      </c>
      <c r="AB1313" s="44"/>
      <c r="AC1313" s="44"/>
    </row>
    <row r="1314" spans="1:29" ht="15.75" hidden="1" customHeight="1">
      <c r="A1314" s="184"/>
      <c r="B1314" s="184" t="s">
        <v>888</v>
      </c>
      <c r="C1314" s="185" t="s">
        <v>1092</v>
      </c>
      <c r="D1314" s="186" t="s">
        <v>53</v>
      </c>
      <c r="E1314" s="186">
        <v>3</v>
      </c>
      <c r="F1314" s="187">
        <v>30000</v>
      </c>
      <c r="G1314" s="188" t="s">
        <v>54</v>
      </c>
      <c r="H1314" s="189">
        <v>46235</v>
      </c>
      <c r="I1314" s="190" t="s">
        <v>101</v>
      </c>
      <c r="J1314" s="190" t="s">
        <v>56</v>
      </c>
      <c r="K1314" s="190" t="s">
        <v>858</v>
      </c>
      <c r="L1314" s="190" t="s">
        <v>91</v>
      </c>
      <c r="M1314" s="191" t="s">
        <v>2451</v>
      </c>
      <c r="N1314" s="192" t="s">
        <v>951</v>
      </c>
      <c r="O1314" s="56" t="s">
        <v>2452</v>
      </c>
      <c r="P1314" s="56"/>
      <c r="Q1314" s="56"/>
      <c r="R1314" s="57" t="str">
        <f t="array" ref="R1314">IFERROR(INDEX('BANCO DE DADOS'!$C$3:$C1631,MATCH(C1314,'BANCO DE DADOS'!$B$3:$B1631,0),0),"")</f>
        <v>GTI - MULTIMIDIA</v>
      </c>
      <c r="S1314" s="57" t="str">
        <f t="array" ref="S1314">IFERROR(INDEX('BANCO DE DADOS'!$D$3:$D1631,MATCH(C1314,'BANCO DE DADOS'!$B$3:$B1631,0),0),"")</f>
        <v>COMPRA DE EQUIPAMENTOS DE ÁUDIO E COMUNICAÇÃO</v>
      </c>
      <c r="T1314" s="56"/>
      <c r="U1314" s="56"/>
      <c r="V1314" s="57" t="str">
        <f t="array" ref="V1314">IFERROR(INDEX(#REF!,MATCH($Q1314,#REF!,0)),"")</f>
        <v/>
      </c>
      <c r="W1314" s="57" t="str">
        <f t="array" ref="W1314">IFERROR(INDEX(#REF!,MATCH($Q1314,#REF!,0)),"")</f>
        <v/>
      </c>
      <c r="X1314" s="58" t="str">
        <f t="array" ref="X1314">IFERROR(INDEX(#REF!,MATCH($Q1314,#REF!,0)),"")</f>
        <v/>
      </c>
      <c r="Y1314" s="58" t="str">
        <f t="array" ref="Y1314">IFERROR(INDEX(#REF!,MATCH($Q1314,#REF!,0)),"")</f>
        <v/>
      </c>
      <c r="Z1314" s="58" t="str">
        <f t="array" ref="Z1314">IFERROR(INDEX(#REF!,MATCH($Q1314,#REF!,0)),"")</f>
        <v/>
      </c>
      <c r="AA1314" s="58" t="e">
        <f t="shared" si="17"/>
        <v>#VALUE!</v>
      </c>
      <c r="AB1314" s="56"/>
      <c r="AC1314" s="56"/>
    </row>
    <row r="1315" spans="1:29" ht="15.75" hidden="1" customHeight="1">
      <c r="A1315" s="167"/>
      <c r="B1315" s="167" t="s">
        <v>51</v>
      </c>
      <c r="C1315" s="168" t="s">
        <v>2541</v>
      </c>
      <c r="D1315" s="176" t="s">
        <v>53</v>
      </c>
      <c r="E1315" s="176">
        <v>3</v>
      </c>
      <c r="F1315" s="177">
        <v>30000</v>
      </c>
      <c r="G1315" s="178" t="s">
        <v>54</v>
      </c>
      <c r="H1315" s="179">
        <v>46235</v>
      </c>
      <c r="I1315" s="180" t="s">
        <v>101</v>
      </c>
      <c r="J1315" s="180" t="s">
        <v>56</v>
      </c>
      <c r="K1315" s="180" t="s">
        <v>858</v>
      </c>
      <c r="L1315" s="180" t="s">
        <v>91</v>
      </c>
      <c r="M1315" s="181" t="s">
        <v>2451</v>
      </c>
      <c r="N1315" s="175" t="s">
        <v>951</v>
      </c>
      <c r="O1315" s="44" t="s">
        <v>2452</v>
      </c>
      <c r="P1315" s="44"/>
      <c r="Q1315" s="44"/>
      <c r="R1315" s="45" t="str">
        <f t="array" ref="R1315">IFERROR(INDEX('BANCO DE DADOS'!$C$3:$C1631,MATCH(C1315,'BANCO DE DADOS'!$B$3:$B1631,0),0),"")</f>
        <v>DOP - EQUIPAMENTO OPERACIONAL SALVAMENTO TERRESTRE</v>
      </c>
      <c r="S1315" s="45" t="str">
        <f t="array" ref="S1315">IFERROR(INDEX('BANCO DE DADOS'!$D$3:$D1631,MATCH(C1315,'BANCO DE DADOS'!$B$3:$B1631,0),0),"")</f>
        <v>COMPRA DE EQUIPAMENTOS DE GERAÇÃO DE ENERGIA</v>
      </c>
      <c r="T1315" s="44"/>
      <c r="U1315" s="44"/>
      <c r="V1315" s="45" t="str">
        <f t="array" ref="V1315">IFERROR(INDEX(#REF!,MATCH($Q1315,#REF!,0)),"")</f>
        <v/>
      </c>
      <c r="W1315" s="45" t="str">
        <f t="array" ref="W1315">IFERROR(INDEX(#REF!,MATCH($Q1315,#REF!,0)),"")</f>
        <v/>
      </c>
      <c r="X1315" s="46" t="str">
        <f t="array" ref="X1315">IFERROR(INDEX(#REF!,MATCH($Q1315,#REF!,0)),"")</f>
        <v/>
      </c>
      <c r="Y1315" s="46" t="str">
        <f t="array" ref="Y1315">IFERROR(INDEX(#REF!,MATCH($Q1315,#REF!,0)),"")</f>
        <v/>
      </c>
      <c r="Z1315" s="46" t="str">
        <f t="array" ref="Z1315">IFERROR(INDEX(#REF!,MATCH($Q1315,#REF!,0)),"")</f>
        <v/>
      </c>
      <c r="AA1315" s="46" t="e">
        <f t="shared" si="17"/>
        <v>#VALUE!</v>
      </c>
      <c r="AB1315" s="44"/>
      <c r="AC1315" s="44"/>
    </row>
    <row r="1316" spans="1:29" ht="15.75" hidden="1" customHeight="1">
      <c r="A1316" s="47" t="s">
        <v>218</v>
      </c>
      <c r="B1316" s="47" t="s">
        <v>237</v>
      </c>
      <c r="C1316" s="60" t="s">
        <v>551</v>
      </c>
      <c r="D1316" s="49" t="s">
        <v>53</v>
      </c>
      <c r="E1316" s="49">
        <v>1</v>
      </c>
      <c r="F1316" s="50">
        <v>200</v>
      </c>
      <c r="G1316" s="51" t="s">
        <v>54</v>
      </c>
      <c r="H1316" s="52">
        <v>46143</v>
      </c>
      <c r="I1316" s="53" t="s">
        <v>55</v>
      </c>
      <c r="J1316" s="53" t="s">
        <v>56</v>
      </c>
      <c r="K1316" s="53" t="s">
        <v>164</v>
      </c>
      <c r="L1316" s="53" t="s">
        <v>58</v>
      </c>
      <c r="M1316" s="54" t="s">
        <v>109</v>
      </c>
      <c r="N1316" s="56" t="s">
        <v>21</v>
      </c>
      <c r="O1316" s="56" t="s">
        <v>60</v>
      </c>
      <c r="P1316" s="56"/>
      <c r="Q1316" s="56"/>
      <c r="R1316" s="57"/>
      <c r="S1316" s="57" t="s">
        <v>488</v>
      </c>
      <c r="T1316" s="56"/>
      <c r="U1316" s="56"/>
      <c r="V1316" s="57" t="str">
        <f t="array" ref="V1316">IFERROR(INDEX(#REF!,MATCH($Q1316,#REF!,0)),"")</f>
        <v/>
      </c>
      <c r="W1316" s="57" t="str">
        <f t="array" ref="W1316">IFERROR(INDEX(#REF!,MATCH($Q1316,#REF!,0)),"")</f>
        <v/>
      </c>
      <c r="X1316" s="58" t="str">
        <f t="array" ref="X1316">IFERROR(INDEX(#REF!,MATCH($Q1316,#REF!,0)),"")</f>
        <v/>
      </c>
      <c r="Y1316" s="58" t="str">
        <f t="array" ref="Y1316">IFERROR(INDEX(#REF!,MATCH($Q1316,#REF!,0)),"")</f>
        <v/>
      </c>
      <c r="Z1316" s="58" t="str">
        <f t="array" ref="Z1316">IFERROR(INDEX(#REF!,MATCH($Q1316,#REF!,0)),"")</f>
        <v/>
      </c>
      <c r="AA1316" s="58" t="e">
        <f t="shared" si="17"/>
        <v>#VALUE!</v>
      </c>
      <c r="AB1316" s="56"/>
      <c r="AC1316" s="56"/>
    </row>
    <row r="1317" spans="1:29" ht="15.75" hidden="1" customHeight="1">
      <c r="A1317" s="167"/>
      <c r="B1317" s="167" t="s">
        <v>888</v>
      </c>
      <c r="C1317" s="168" t="s">
        <v>2542</v>
      </c>
      <c r="D1317" s="176" t="s">
        <v>53</v>
      </c>
      <c r="E1317" s="176">
        <v>3</v>
      </c>
      <c r="F1317" s="177">
        <v>30000</v>
      </c>
      <c r="G1317" s="178" t="s">
        <v>54</v>
      </c>
      <c r="H1317" s="179">
        <v>46235</v>
      </c>
      <c r="I1317" s="180" t="s">
        <v>101</v>
      </c>
      <c r="J1317" s="180" t="s">
        <v>56</v>
      </c>
      <c r="K1317" s="180" t="s">
        <v>858</v>
      </c>
      <c r="L1317" s="180" t="s">
        <v>84</v>
      </c>
      <c r="M1317" s="181" t="s">
        <v>2451</v>
      </c>
      <c r="N1317" s="175" t="s">
        <v>951</v>
      </c>
      <c r="O1317" s="44" t="s">
        <v>2452</v>
      </c>
      <c r="P1317" s="44"/>
      <c r="Q1317" s="44"/>
      <c r="R1317" s="45">
        <f t="array" ref="R1317">IFERROR(INDEX('BANCO DE DADOS'!$C$3:$C1631,MATCH(C1317,'BANCO DE DADOS'!$B$3:$B1631,0),0),"")</f>
        <v>0</v>
      </c>
      <c r="S1317" s="45" t="str">
        <f t="array" ref="S1317">IFERROR(INDEX('BANCO DE DADOS'!$D$3:$D1631,MATCH(C1317,'BANCO DE DADOS'!$B$3:$B1631,0),0),"")</f>
        <v>COMPRA DE EQUIPAMENTOS ESPECIALIZADOS DE MERGULHO</v>
      </c>
      <c r="T1317" s="44"/>
      <c r="U1317" s="44"/>
      <c r="V1317" s="45" t="str">
        <f t="array" ref="V1317">IFERROR(INDEX(#REF!,MATCH($Q1317,#REF!,0)),"")</f>
        <v/>
      </c>
      <c r="W1317" s="45" t="str">
        <f t="array" ref="W1317">IFERROR(INDEX(#REF!,MATCH($Q1317,#REF!,0)),"")</f>
        <v/>
      </c>
      <c r="X1317" s="46" t="str">
        <f t="array" ref="X1317">IFERROR(INDEX(#REF!,MATCH($Q1317,#REF!,0)),"")</f>
        <v/>
      </c>
      <c r="Y1317" s="46" t="str">
        <f t="array" ref="Y1317">IFERROR(INDEX(#REF!,MATCH($Q1317,#REF!,0)),"")</f>
        <v/>
      </c>
      <c r="Z1317" s="46" t="str">
        <f t="array" ref="Z1317">IFERROR(INDEX(#REF!,MATCH($Q1317,#REF!,0)),"")</f>
        <v/>
      </c>
      <c r="AA1317" s="46" t="e">
        <f t="shared" si="17"/>
        <v>#VALUE!</v>
      </c>
      <c r="AB1317" s="44"/>
      <c r="AC1317" s="44"/>
    </row>
    <row r="1318" spans="1:29" ht="15.75" hidden="1" customHeight="1">
      <c r="A1318" s="47" t="s">
        <v>767</v>
      </c>
      <c r="B1318" s="47" t="s">
        <v>172</v>
      </c>
      <c r="C1318" s="60" t="s">
        <v>751</v>
      </c>
      <c r="D1318" s="49" t="s">
        <v>53</v>
      </c>
      <c r="E1318" s="49">
        <v>4</v>
      </c>
      <c r="F1318" s="50">
        <v>200</v>
      </c>
      <c r="G1318" s="51" t="s">
        <v>54</v>
      </c>
      <c r="H1318" s="52">
        <v>46143</v>
      </c>
      <c r="I1318" s="53" t="s">
        <v>55</v>
      </c>
      <c r="J1318" s="53" t="s">
        <v>56</v>
      </c>
      <c r="K1318" s="53" t="s">
        <v>164</v>
      </c>
      <c r="L1318" s="53" t="s">
        <v>58</v>
      </c>
      <c r="M1318" s="54" t="s">
        <v>148</v>
      </c>
      <c r="N1318" s="56" t="s">
        <v>21</v>
      </c>
      <c r="O1318" s="56" t="s">
        <v>60</v>
      </c>
      <c r="P1318" s="56"/>
      <c r="Q1318" s="56"/>
      <c r="R1318" s="57" t="s">
        <v>158</v>
      </c>
      <c r="S1318" s="57" t="s">
        <v>752</v>
      </c>
      <c r="T1318" s="56"/>
      <c r="U1318" s="56"/>
      <c r="V1318" s="57" t="str">
        <f t="array" ref="V1318">IFERROR(INDEX(#REF!,MATCH($Q1318,#REF!,0)),"")</f>
        <v/>
      </c>
      <c r="W1318" s="57" t="str">
        <f t="array" ref="W1318">IFERROR(INDEX(#REF!,MATCH($Q1318,#REF!,0)),"")</f>
        <v/>
      </c>
      <c r="X1318" s="58" t="str">
        <f t="array" ref="X1318">IFERROR(INDEX(#REF!,MATCH($Q1318,#REF!,0)),"")</f>
        <v/>
      </c>
      <c r="Y1318" s="58" t="str">
        <f t="array" ref="Y1318">IFERROR(INDEX(#REF!,MATCH($Q1318,#REF!,0)),"")</f>
        <v/>
      </c>
      <c r="Z1318" s="58" t="str">
        <f t="array" ref="Z1318">IFERROR(INDEX(#REF!,MATCH($Q1318,#REF!,0)),"")</f>
        <v/>
      </c>
      <c r="AA1318" s="58" t="e">
        <f t="shared" si="17"/>
        <v>#VALUE!</v>
      </c>
      <c r="AB1318" s="56"/>
      <c r="AC1318" s="56"/>
    </row>
    <row r="1319" spans="1:29" ht="15.75" hidden="1" customHeight="1">
      <c r="A1319" s="35"/>
      <c r="B1319" s="35" t="s">
        <v>51</v>
      </c>
      <c r="C1319" s="36" t="s">
        <v>1383</v>
      </c>
      <c r="D1319" s="37" t="s">
        <v>53</v>
      </c>
      <c r="E1319" s="37">
        <v>2</v>
      </c>
      <c r="F1319" s="38">
        <v>200</v>
      </c>
      <c r="G1319" s="39" t="s">
        <v>54</v>
      </c>
      <c r="H1319" s="40">
        <v>46143</v>
      </c>
      <c r="I1319" s="41" t="s">
        <v>55</v>
      </c>
      <c r="J1319" s="41" t="s">
        <v>56</v>
      </c>
      <c r="K1319" s="41" t="s">
        <v>164</v>
      </c>
      <c r="L1319" s="41" t="s">
        <v>91</v>
      </c>
      <c r="M1319" s="42" t="s">
        <v>148</v>
      </c>
      <c r="N1319" s="44" t="s">
        <v>884</v>
      </c>
      <c r="O1319" s="44" t="s">
        <v>60</v>
      </c>
      <c r="P1319" s="44"/>
      <c r="Q1319" s="44"/>
      <c r="R1319" s="45" t="s">
        <v>322</v>
      </c>
      <c r="S1319" s="45" t="s">
        <v>323</v>
      </c>
      <c r="T1319" s="44"/>
      <c r="U1319" s="44"/>
      <c r="V1319" s="45" t="str">
        <f t="array" ref="V1319">IFERROR(INDEX(#REF!,MATCH($Q1319,#REF!,0)),"")</f>
        <v/>
      </c>
      <c r="W1319" s="45" t="str">
        <f t="array" ref="W1319">IFERROR(INDEX(#REF!,MATCH($Q1319,#REF!,0)),"")</f>
        <v/>
      </c>
      <c r="X1319" s="46" t="str">
        <f t="array" ref="X1319">IFERROR(INDEX(#REF!,MATCH($Q1319,#REF!,0)),"")</f>
        <v/>
      </c>
      <c r="Y1319" s="46" t="str">
        <f t="array" ref="Y1319">IFERROR(INDEX(#REF!,MATCH($Q1319,#REF!,0)),"")</f>
        <v/>
      </c>
      <c r="Z1319" s="46" t="str">
        <f t="array" ref="Z1319">IFERROR(INDEX(#REF!,MATCH($Q1319,#REF!,0)),"")</f>
        <v/>
      </c>
      <c r="AA1319" s="46" t="e">
        <f t="shared" si="17"/>
        <v>#VALUE!</v>
      </c>
      <c r="AB1319" s="44"/>
      <c r="AC1319" s="44"/>
    </row>
    <row r="1320" spans="1:29" ht="15.75" hidden="1" customHeight="1">
      <c r="A1320" s="47"/>
      <c r="B1320" s="47" t="s">
        <v>51</v>
      </c>
      <c r="C1320" s="60" t="s">
        <v>1385</v>
      </c>
      <c r="D1320" s="49" t="s">
        <v>53</v>
      </c>
      <c r="E1320" s="49">
        <v>2</v>
      </c>
      <c r="F1320" s="50">
        <v>200</v>
      </c>
      <c r="G1320" s="51" t="s">
        <v>54</v>
      </c>
      <c r="H1320" s="52">
        <v>46143</v>
      </c>
      <c r="I1320" s="53" t="s">
        <v>55</v>
      </c>
      <c r="J1320" s="53" t="s">
        <v>56</v>
      </c>
      <c r="K1320" s="53" t="s">
        <v>164</v>
      </c>
      <c r="L1320" s="53" t="s">
        <v>91</v>
      </c>
      <c r="M1320" s="54" t="s">
        <v>109</v>
      </c>
      <c r="N1320" s="56" t="s">
        <v>884</v>
      </c>
      <c r="O1320" s="56" t="s">
        <v>60</v>
      </c>
      <c r="P1320" s="56"/>
      <c r="Q1320" s="56"/>
      <c r="R1320" s="57" t="s">
        <v>322</v>
      </c>
      <c r="S1320" s="57" t="s">
        <v>323</v>
      </c>
      <c r="T1320" s="56"/>
      <c r="U1320" s="56"/>
      <c r="V1320" s="57" t="str">
        <f t="array" ref="V1320">IFERROR(INDEX(#REF!,MATCH($Q1320,#REF!,0)),"")</f>
        <v/>
      </c>
      <c r="W1320" s="57" t="str">
        <f t="array" ref="W1320">IFERROR(INDEX(#REF!,MATCH($Q1320,#REF!,0)),"")</f>
        <v/>
      </c>
      <c r="X1320" s="58" t="str">
        <f t="array" ref="X1320">IFERROR(INDEX(#REF!,MATCH($Q1320,#REF!,0)),"")</f>
        <v/>
      </c>
      <c r="Y1320" s="58" t="str">
        <f t="array" ref="Y1320">IFERROR(INDEX(#REF!,MATCH($Q1320,#REF!,0)),"")</f>
        <v/>
      </c>
      <c r="Z1320" s="58" t="str">
        <f t="array" ref="Z1320">IFERROR(INDEX(#REF!,MATCH($Q1320,#REF!,0)),"")</f>
        <v/>
      </c>
      <c r="AA1320" s="58" t="e">
        <f t="shared" si="17"/>
        <v>#VALUE!</v>
      </c>
      <c r="AB1320" s="56"/>
      <c r="AC1320" s="56"/>
    </row>
    <row r="1321" spans="1:29" ht="15.75" hidden="1" customHeight="1">
      <c r="A1321" s="35"/>
      <c r="B1321" s="35" t="s">
        <v>51</v>
      </c>
      <c r="C1321" s="36" t="s">
        <v>1387</v>
      </c>
      <c r="D1321" s="37" t="s">
        <v>53</v>
      </c>
      <c r="E1321" s="37">
        <v>2</v>
      </c>
      <c r="F1321" s="38">
        <v>200</v>
      </c>
      <c r="G1321" s="39" t="s">
        <v>54</v>
      </c>
      <c r="H1321" s="40">
        <v>46143</v>
      </c>
      <c r="I1321" s="41" t="s">
        <v>55</v>
      </c>
      <c r="J1321" s="41" t="s">
        <v>56</v>
      </c>
      <c r="K1321" s="41" t="s">
        <v>164</v>
      </c>
      <c r="L1321" s="41" t="s">
        <v>91</v>
      </c>
      <c r="M1321" s="42" t="s">
        <v>2517</v>
      </c>
      <c r="N1321" s="44" t="s">
        <v>884</v>
      </c>
      <c r="O1321" s="44" t="s">
        <v>60</v>
      </c>
      <c r="P1321" s="44"/>
      <c r="Q1321" s="44"/>
      <c r="R1321" s="45" t="s">
        <v>322</v>
      </c>
      <c r="S1321" s="45" t="s">
        <v>323</v>
      </c>
      <c r="T1321" s="44"/>
      <c r="U1321" s="44"/>
      <c r="V1321" s="45" t="str">
        <f t="array" ref="V1321">IFERROR(INDEX(#REF!,MATCH($Q1321,#REF!,0)),"")</f>
        <v/>
      </c>
      <c r="W1321" s="45" t="str">
        <f t="array" ref="W1321">IFERROR(INDEX(#REF!,MATCH($Q1321,#REF!,0)),"")</f>
        <v/>
      </c>
      <c r="X1321" s="46" t="str">
        <f t="array" ref="X1321">IFERROR(INDEX(#REF!,MATCH($Q1321,#REF!,0)),"")</f>
        <v/>
      </c>
      <c r="Y1321" s="46" t="str">
        <f t="array" ref="Y1321">IFERROR(INDEX(#REF!,MATCH($Q1321,#REF!,0)),"")</f>
        <v/>
      </c>
      <c r="Z1321" s="46" t="str">
        <f t="array" ref="Z1321">IFERROR(INDEX(#REF!,MATCH($Q1321,#REF!,0)),"")</f>
        <v/>
      </c>
      <c r="AA1321" s="46" t="e">
        <f t="shared" si="17"/>
        <v>#VALUE!</v>
      </c>
      <c r="AB1321" s="44"/>
      <c r="AC1321" s="44"/>
    </row>
    <row r="1322" spans="1:29" ht="15.75" hidden="1" customHeight="1">
      <c r="A1322" s="194"/>
      <c r="B1322" s="71" t="s">
        <v>1476</v>
      </c>
      <c r="C1322" s="60" t="s">
        <v>2545</v>
      </c>
      <c r="D1322" s="72" t="s">
        <v>53</v>
      </c>
      <c r="E1322" s="72">
        <v>1</v>
      </c>
      <c r="F1322" s="73">
        <v>25000</v>
      </c>
      <c r="G1322" s="188" t="s">
        <v>54</v>
      </c>
      <c r="H1322" s="179">
        <v>46235</v>
      </c>
      <c r="I1322" s="180" t="s">
        <v>101</v>
      </c>
      <c r="J1322" s="180" t="s">
        <v>56</v>
      </c>
      <c r="K1322" s="180" t="s">
        <v>858</v>
      </c>
      <c r="L1322" s="180" t="s">
        <v>84</v>
      </c>
      <c r="M1322" s="181" t="s">
        <v>2451</v>
      </c>
      <c r="N1322" s="175" t="s">
        <v>951</v>
      </c>
      <c r="O1322" s="44" t="s">
        <v>2452</v>
      </c>
      <c r="P1322" s="44"/>
      <c r="Q1322" s="44"/>
      <c r="R1322" s="45" t="str">
        <f t="array" ref="R1322">IFERROR(INDEX('BANCO DE DADOS'!$C$3:$C1631,MATCH(#REF!,'BANCO DE DADOS'!$B$3:$B1631,0),0),"")</f>
        <v/>
      </c>
      <c r="S1322" s="45" t="str">
        <f t="array" ref="S1322">IFERROR(INDEX('BANCO DE DADOS'!$D$3:$D1631,MATCH(#REF!,'BANCO DE DADOS'!$B$3:$B1631,0),0),"")</f>
        <v/>
      </c>
      <c r="T1322" s="44"/>
      <c r="U1322" s="44"/>
      <c r="V1322" s="57" t="str">
        <f t="array" ref="V1322">IFERROR(INDEX(#REF!,MATCH($Q1322,#REF!,0)),"")</f>
        <v/>
      </c>
      <c r="W1322" s="57" t="str">
        <f t="array" ref="W1322">IFERROR(INDEX(#REF!,MATCH($Q1322,#REF!,0)),"")</f>
        <v/>
      </c>
      <c r="X1322" s="58" t="str">
        <f t="array" ref="X1322">IFERROR(INDEX(#REF!,MATCH($Q1322,#REF!,0)),"")</f>
        <v/>
      </c>
      <c r="Y1322" s="58" t="str">
        <f t="array" ref="Y1322">IFERROR(INDEX(#REF!,MATCH($Q1322,#REF!,0)),"")</f>
        <v/>
      </c>
      <c r="Z1322" s="58" t="str">
        <f t="array" ref="Z1322">IFERROR(INDEX(#REF!,MATCH($Q1322,#REF!,0)),"")</f>
        <v/>
      </c>
      <c r="AA1322" s="58" t="e">
        <f t="shared" si="17"/>
        <v>#VALUE!</v>
      </c>
      <c r="AB1322" s="44"/>
      <c r="AC1322" s="44"/>
    </row>
    <row r="1323" spans="1:29" ht="15.75" hidden="1" customHeight="1">
      <c r="A1323" s="167"/>
      <c r="B1323" s="167" t="s">
        <v>291</v>
      </c>
      <c r="C1323" s="168" t="s">
        <v>2547</v>
      </c>
      <c r="D1323" s="176" t="s">
        <v>53</v>
      </c>
      <c r="E1323" s="176">
        <v>24</v>
      </c>
      <c r="F1323" s="177">
        <v>24000</v>
      </c>
      <c r="G1323" s="178" t="s">
        <v>54</v>
      </c>
      <c r="H1323" s="179">
        <v>46235</v>
      </c>
      <c r="I1323" s="180" t="s">
        <v>101</v>
      </c>
      <c r="J1323" s="180" t="s">
        <v>56</v>
      </c>
      <c r="K1323" s="180" t="s">
        <v>858</v>
      </c>
      <c r="L1323" s="180" t="s">
        <v>91</v>
      </c>
      <c r="M1323" s="181" t="s">
        <v>2451</v>
      </c>
      <c r="N1323" s="175" t="s">
        <v>951</v>
      </c>
      <c r="O1323" s="44" t="s">
        <v>2452</v>
      </c>
      <c r="P1323" s="44"/>
      <c r="Q1323" s="44"/>
      <c r="R1323" s="45">
        <f t="array" ref="R1323">IFERROR(INDEX('BANCO DE DADOS'!$C$3:$C1631,MATCH(C1323,'BANCO DE DADOS'!$B$3:$B1631,0),0),"")</f>
        <v>0</v>
      </c>
      <c r="S1323" s="45" t="str">
        <f t="array" ref="S1323">IFERROR(INDEX('BANCO DE DADOS'!$D$3:$D1631,MATCH(C1323,'BANCO DE DADOS'!$B$3:$B1631,0),0),"")</f>
        <v>COMPRA DE MÓVEIS E EQUIPAMENTOS PARA ÁREAS COMUNS</v>
      </c>
      <c r="T1323" s="44"/>
      <c r="U1323" s="44"/>
      <c r="V1323" s="45" t="str">
        <f t="array" ref="V1323">IFERROR(INDEX(#REF!,MATCH($Q1323,#REF!,0)),"")</f>
        <v/>
      </c>
      <c r="W1323" s="45" t="str">
        <f t="array" ref="W1323">IFERROR(INDEX(#REF!,MATCH($Q1323,#REF!,0)),"")</f>
        <v/>
      </c>
      <c r="X1323" s="46" t="str">
        <f t="array" ref="X1323">IFERROR(INDEX(#REF!,MATCH($Q1323,#REF!,0)),"")</f>
        <v/>
      </c>
      <c r="Y1323" s="46" t="str">
        <f t="array" ref="Y1323">IFERROR(INDEX(#REF!,MATCH($Q1323,#REF!,0)),"")</f>
        <v/>
      </c>
      <c r="Z1323" s="46" t="str">
        <f t="array" ref="Z1323">IFERROR(INDEX(#REF!,MATCH($Q1323,#REF!,0)),"")</f>
        <v/>
      </c>
      <c r="AA1323" s="46" t="e">
        <f t="shared" si="17"/>
        <v>#VALUE!</v>
      </c>
      <c r="AB1323" s="44"/>
      <c r="AC1323" s="44"/>
    </row>
    <row r="1324" spans="1:29" ht="15.75" hidden="1" customHeight="1">
      <c r="A1324" s="184"/>
      <c r="B1324" s="184" t="s">
        <v>291</v>
      </c>
      <c r="C1324" s="185" t="s">
        <v>2535</v>
      </c>
      <c r="D1324" s="186" t="s">
        <v>53</v>
      </c>
      <c r="E1324" s="186">
        <v>2</v>
      </c>
      <c r="F1324" s="187">
        <v>40000</v>
      </c>
      <c r="G1324" s="188" t="s">
        <v>54</v>
      </c>
      <c r="H1324" s="189">
        <v>46266</v>
      </c>
      <c r="I1324" s="190" t="s">
        <v>55</v>
      </c>
      <c r="J1324" s="190" t="s">
        <v>56</v>
      </c>
      <c r="K1324" s="190" t="s">
        <v>841</v>
      </c>
      <c r="L1324" s="190" t="s">
        <v>91</v>
      </c>
      <c r="M1324" s="191" t="s">
        <v>2451</v>
      </c>
      <c r="N1324" s="192"/>
      <c r="O1324" s="56" t="s">
        <v>2452</v>
      </c>
      <c r="P1324" s="56"/>
      <c r="Q1324" s="56"/>
      <c r="R1324" s="57">
        <f t="array" ref="R1324">IFERROR(INDEX('BANCO DE DADOS'!$C$3:$C1631,MATCH(C1324,'BANCO DE DADOS'!$B$3:$B1631,0),0),"")</f>
        <v>0</v>
      </c>
      <c r="S1324" s="57" t="str">
        <f t="array" ref="S1324">IFERROR(INDEX('BANCO DE DADOS'!$D$3:$D1631,MATCH(C1324,'BANCO DE DADOS'!$B$3:$B1631,0),0),"")</f>
        <v>SERVIÇOS DE INSCRIÇÃO E PARTICIPAÇÃO EM EVENTOS</v>
      </c>
      <c r="T1324" s="56"/>
      <c r="U1324" s="56"/>
      <c r="V1324" s="57" t="str">
        <f t="array" ref="V1324">IFERROR(INDEX(#REF!,MATCH($Q1324,#REF!,0)),"")</f>
        <v/>
      </c>
      <c r="W1324" s="57" t="str">
        <f t="array" ref="W1324">IFERROR(INDEX(#REF!,MATCH($Q1324,#REF!,0)),"")</f>
        <v/>
      </c>
      <c r="X1324" s="58" t="str">
        <f t="array" ref="X1324">IFERROR(INDEX(#REF!,MATCH($Q1324,#REF!,0)),"")</f>
        <v/>
      </c>
      <c r="Y1324" s="58" t="str">
        <f t="array" ref="Y1324">IFERROR(INDEX(#REF!,MATCH($Q1324,#REF!,0)),"")</f>
        <v/>
      </c>
      <c r="Z1324" s="58" t="str">
        <f t="array" ref="Z1324">IFERROR(INDEX(#REF!,MATCH($Q1324,#REF!,0)),"")</f>
        <v/>
      </c>
      <c r="AA1324" s="58" t="e">
        <f t="shared" si="17"/>
        <v>#VALUE!</v>
      </c>
      <c r="AB1324" s="56"/>
      <c r="AC1324" s="56"/>
    </row>
    <row r="1325" spans="1:29" ht="15.75" hidden="1" customHeight="1">
      <c r="A1325" s="35"/>
      <c r="B1325" s="35" t="s">
        <v>51</v>
      </c>
      <c r="C1325" s="36" t="s">
        <v>1389</v>
      </c>
      <c r="D1325" s="37" t="s">
        <v>53</v>
      </c>
      <c r="E1325" s="37">
        <v>2</v>
      </c>
      <c r="F1325" s="38">
        <v>200</v>
      </c>
      <c r="G1325" s="39" t="s">
        <v>54</v>
      </c>
      <c r="H1325" s="40">
        <v>46143</v>
      </c>
      <c r="I1325" s="41" t="s">
        <v>55</v>
      </c>
      <c r="J1325" s="41" t="s">
        <v>56</v>
      </c>
      <c r="K1325" s="41" t="s">
        <v>164</v>
      </c>
      <c r="L1325" s="41" t="s">
        <v>91</v>
      </c>
      <c r="M1325" s="42" t="s">
        <v>2498</v>
      </c>
      <c r="N1325" s="44" t="s">
        <v>884</v>
      </c>
      <c r="O1325" s="44" t="s">
        <v>60</v>
      </c>
      <c r="P1325" s="44"/>
      <c r="Q1325" s="44"/>
      <c r="R1325" s="45" t="s">
        <v>322</v>
      </c>
      <c r="S1325" s="45" t="s">
        <v>323</v>
      </c>
      <c r="T1325" s="44"/>
      <c r="U1325" s="44"/>
      <c r="V1325" s="45" t="str">
        <f t="array" ref="V1325">IFERROR(INDEX(#REF!,MATCH($Q1325,#REF!,0)),"")</f>
        <v/>
      </c>
      <c r="W1325" s="45" t="str">
        <f t="array" ref="W1325">IFERROR(INDEX(#REF!,MATCH($Q1325,#REF!,0)),"")</f>
        <v/>
      </c>
      <c r="X1325" s="46" t="str">
        <f t="array" ref="X1325">IFERROR(INDEX(#REF!,MATCH($Q1325,#REF!,0)),"")</f>
        <v/>
      </c>
      <c r="Y1325" s="46" t="str">
        <f t="array" ref="Y1325">IFERROR(INDEX(#REF!,MATCH($Q1325,#REF!,0)),"")</f>
        <v/>
      </c>
      <c r="Z1325" s="46" t="str">
        <f t="array" ref="Z1325">IFERROR(INDEX(#REF!,MATCH($Q1325,#REF!,0)),"")</f>
        <v/>
      </c>
      <c r="AA1325" s="46" t="e">
        <f t="shared" si="17"/>
        <v>#VALUE!</v>
      </c>
      <c r="AB1325" s="44"/>
      <c r="AC1325" s="44"/>
    </row>
    <row r="1326" spans="1:29" ht="15.75" hidden="1" customHeight="1">
      <c r="A1326" s="47"/>
      <c r="B1326" s="47" t="s">
        <v>51</v>
      </c>
      <c r="C1326" s="60" t="s">
        <v>1391</v>
      </c>
      <c r="D1326" s="49" t="s">
        <v>53</v>
      </c>
      <c r="E1326" s="49">
        <v>2</v>
      </c>
      <c r="F1326" s="50">
        <v>200</v>
      </c>
      <c r="G1326" s="51" t="s">
        <v>54</v>
      </c>
      <c r="H1326" s="52">
        <v>46143</v>
      </c>
      <c r="I1326" s="53" t="s">
        <v>55</v>
      </c>
      <c r="J1326" s="53" t="s">
        <v>56</v>
      </c>
      <c r="K1326" s="53" t="s">
        <v>164</v>
      </c>
      <c r="L1326" s="53" t="s">
        <v>91</v>
      </c>
      <c r="M1326" s="54" t="s">
        <v>2498</v>
      </c>
      <c r="N1326" s="56" t="s">
        <v>884</v>
      </c>
      <c r="O1326" s="56" t="s">
        <v>60</v>
      </c>
      <c r="P1326" s="56"/>
      <c r="Q1326" s="56"/>
      <c r="R1326" s="57" t="s">
        <v>322</v>
      </c>
      <c r="S1326" s="57" t="s">
        <v>323</v>
      </c>
      <c r="T1326" s="56"/>
      <c r="U1326" s="56"/>
      <c r="V1326" s="57" t="str">
        <f t="array" ref="V1326">IFERROR(INDEX(#REF!,MATCH($Q1326,#REF!,0)),"")</f>
        <v/>
      </c>
      <c r="W1326" s="57" t="str">
        <f t="array" ref="W1326">IFERROR(INDEX(#REF!,MATCH($Q1326,#REF!,0)),"")</f>
        <v/>
      </c>
      <c r="X1326" s="58" t="str">
        <f t="array" ref="X1326">IFERROR(INDEX(#REF!,MATCH($Q1326,#REF!,0)),"")</f>
        <v/>
      </c>
      <c r="Y1326" s="58" t="str">
        <f t="array" ref="Y1326">IFERROR(INDEX(#REF!,MATCH($Q1326,#REF!,0)),"")</f>
        <v/>
      </c>
      <c r="Z1326" s="58" t="str">
        <f t="array" ref="Z1326">IFERROR(INDEX(#REF!,MATCH($Q1326,#REF!,0)),"")</f>
        <v/>
      </c>
      <c r="AA1326" s="58" t="e">
        <f t="shared" si="17"/>
        <v>#VALUE!</v>
      </c>
      <c r="AB1326" s="56"/>
      <c r="AC1326" s="56"/>
    </row>
    <row r="1327" spans="1:29" ht="15.75" hidden="1" customHeight="1">
      <c r="A1327" s="35"/>
      <c r="B1327" s="35" t="s">
        <v>51</v>
      </c>
      <c r="C1327" s="36" t="s">
        <v>1393</v>
      </c>
      <c r="D1327" s="37" t="s">
        <v>53</v>
      </c>
      <c r="E1327" s="37">
        <v>50</v>
      </c>
      <c r="F1327" s="38">
        <v>200</v>
      </c>
      <c r="G1327" s="39" t="s">
        <v>54</v>
      </c>
      <c r="H1327" s="40">
        <v>46143</v>
      </c>
      <c r="I1327" s="41" t="s">
        <v>55</v>
      </c>
      <c r="J1327" s="41" t="s">
        <v>56</v>
      </c>
      <c r="K1327" s="41" t="s">
        <v>164</v>
      </c>
      <c r="L1327" s="41" t="s">
        <v>91</v>
      </c>
      <c r="M1327" s="42" t="s">
        <v>2534</v>
      </c>
      <c r="N1327" s="44" t="s">
        <v>884</v>
      </c>
      <c r="O1327" s="44" t="s">
        <v>60</v>
      </c>
      <c r="P1327" s="44"/>
      <c r="Q1327" s="44"/>
      <c r="R1327" s="45" t="s">
        <v>158</v>
      </c>
      <c r="S1327" s="45" t="s">
        <v>281</v>
      </c>
      <c r="T1327" s="44"/>
      <c r="U1327" s="44"/>
      <c r="V1327" s="45" t="str">
        <f t="array" ref="V1327">IFERROR(INDEX(#REF!,MATCH($Q1327,#REF!,0)),"")</f>
        <v/>
      </c>
      <c r="W1327" s="45" t="str">
        <f t="array" ref="W1327">IFERROR(INDEX(#REF!,MATCH($Q1327,#REF!,0)),"")</f>
        <v/>
      </c>
      <c r="X1327" s="46" t="str">
        <f t="array" ref="X1327">IFERROR(INDEX(#REF!,MATCH($Q1327,#REF!,0)),"")</f>
        <v/>
      </c>
      <c r="Y1327" s="46" t="str">
        <f t="array" ref="Y1327">IFERROR(INDEX(#REF!,MATCH($Q1327,#REF!,0)),"")</f>
        <v/>
      </c>
      <c r="Z1327" s="46" t="str">
        <f t="array" ref="Z1327">IFERROR(INDEX(#REF!,MATCH($Q1327,#REF!,0)),"")</f>
        <v/>
      </c>
      <c r="AA1327" s="46" t="e">
        <f t="shared" si="17"/>
        <v>#VALUE!</v>
      </c>
      <c r="AB1327" s="44"/>
      <c r="AC1327" s="44"/>
    </row>
    <row r="1328" spans="1:29" ht="15.75" hidden="1" customHeight="1">
      <c r="A1328" s="184"/>
      <c r="B1328" s="184" t="s">
        <v>233</v>
      </c>
      <c r="C1328" s="185" t="s">
        <v>2555</v>
      </c>
      <c r="D1328" s="186" t="s">
        <v>53</v>
      </c>
      <c r="E1328" s="186">
        <v>2</v>
      </c>
      <c r="F1328" s="187">
        <v>18000</v>
      </c>
      <c r="G1328" s="188" t="s">
        <v>54</v>
      </c>
      <c r="H1328" s="189">
        <v>46235</v>
      </c>
      <c r="I1328" s="190" t="s">
        <v>101</v>
      </c>
      <c r="J1328" s="190" t="s">
        <v>56</v>
      </c>
      <c r="K1328" s="190" t="s">
        <v>858</v>
      </c>
      <c r="L1328" s="190" t="s">
        <v>91</v>
      </c>
      <c r="M1328" s="191" t="s">
        <v>2451</v>
      </c>
      <c r="N1328" s="192" t="s">
        <v>951</v>
      </c>
      <c r="O1328" s="56" t="s">
        <v>2452</v>
      </c>
      <c r="P1328" s="56"/>
      <c r="Q1328" s="56"/>
      <c r="R1328" s="57">
        <f t="array" ref="R1328">IFERROR(INDEX('BANCO DE DADOS'!$C$3:$C1631,MATCH(C1328,'BANCO DE DADOS'!$B$3:$B1631,0),0),"")</f>
        <v>0</v>
      </c>
      <c r="S1328" s="57" t="str">
        <f t="array" ref="S1328">IFERROR(INDEX('BANCO DE DADOS'!$D$3:$D1631,MATCH(C1328,'BANCO DE DADOS'!$B$3:$B1631,0),0),"")</f>
        <v>COMPRA DE EQUIPAMENTOS PARA EMBARCAÇÕES</v>
      </c>
      <c r="T1328" s="56"/>
      <c r="U1328" s="56"/>
      <c r="V1328" s="57" t="str">
        <f t="array" ref="V1328">IFERROR(INDEX(#REF!,MATCH($Q1328,#REF!,0)),"")</f>
        <v/>
      </c>
      <c r="W1328" s="57" t="str">
        <f t="array" ref="W1328">IFERROR(INDEX(#REF!,MATCH($Q1328,#REF!,0)),"")</f>
        <v/>
      </c>
      <c r="X1328" s="58" t="str">
        <f t="array" ref="X1328">IFERROR(INDEX(#REF!,MATCH($Q1328,#REF!,0)),"")</f>
        <v/>
      </c>
      <c r="Y1328" s="58" t="str">
        <f t="array" ref="Y1328">IFERROR(INDEX(#REF!,MATCH($Q1328,#REF!,0)),"")</f>
        <v/>
      </c>
      <c r="Z1328" s="58" t="str">
        <f t="array" ref="Z1328">IFERROR(INDEX(#REF!,MATCH($Q1328,#REF!,0)),"")</f>
        <v/>
      </c>
      <c r="AA1328" s="58" t="e">
        <f t="shared" si="17"/>
        <v>#VALUE!</v>
      </c>
      <c r="AB1328" s="56"/>
      <c r="AC1328" s="56"/>
    </row>
    <row r="1329" spans="1:29" ht="15.75" hidden="1" customHeight="1">
      <c r="A1329" s="167"/>
      <c r="B1329" s="167" t="s">
        <v>233</v>
      </c>
      <c r="C1329" s="168" t="s">
        <v>2558</v>
      </c>
      <c r="D1329" s="176" t="s">
        <v>53</v>
      </c>
      <c r="E1329" s="176">
        <v>1</v>
      </c>
      <c r="F1329" s="177">
        <v>17000</v>
      </c>
      <c r="G1329" s="178" t="s">
        <v>54</v>
      </c>
      <c r="H1329" s="179">
        <v>46235</v>
      </c>
      <c r="I1329" s="180" t="s">
        <v>101</v>
      </c>
      <c r="J1329" s="180" t="s">
        <v>56</v>
      </c>
      <c r="K1329" s="180" t="s">
        <v>858</v>
      </c>
      <c r="L1329" s="180" t="s">
        <v>58</v>
      </c>
      <c r="M1329" s="181" t="s">
        <v>2451</v>
      </c>
      <c r="N1329" s="175" t="s">
        <v>951</v>
      </c>
      <c r="O1329" s="44" t="s">
        <v>2452</v>
      </c>
      <c r="P1329" s="44"/>
      <c r="Q1329" s="44"/>
      <c r="R1329" s="45">
        <f t="array" ref="R1329">IFERROR(INDEX('BANCO DE DADOS'!$C$3:$C1631,MATCH(C1329,'BANCO DE DADOS'!$B$3:$B1631,0),0),"")</f>
        <v>0</v>
      </c>
      <c r="S1329" s="45" t="str">
        <f t="array" ref="S1329">IFERROR(INDEX('BANCO DE DADOS'!$D$3:$D1631,MATCH(C1329,'BANCO DE DADOS'!$B$3:$B1631,0),0),"")</f>
        <v>COMPRA DE EQUIPAMENTOS PARA EMBARCAÇÕES</v>
      </c>
      <c r="T1329" s="44"/>
      <c r="U1329" s="44"/>
      <c r="V1329" s="45" t="str">
        <f t="array" ref="V1329">IFERROR(INDEX(#REF!,MATCH($Q1329,#REF!,0)),"")</f>
        <v/>
      </c>
      <c r="W1329" s="45" t="str">
        <f t="array" ref="W1329">IFERROR(INDEX(#REF!,MATCH($Q1329,#REF!,0)),"")</f>
        <v/>
      </c>
      <c r="X1329" s="46" t="str">
        <f t="array" ref="X1329">IFERROR(INDEX(#REF!,MATCH($Q1329,#REF!,0)),"")</f>
        <v/>
      </c>
      <c r="Y1329" s="46" t="str">
        <f t="array" ref="Y1329">IFERROR(INDEX(#REF!,MATCH($Q1329,#REF!,0)),"")</f>
        <v/>
      </c>
      <c r="Z1329" s="46" t="str">
        <f t="array" ref="Z1329">IFERROR(INDEX(#REF!,MATCH($Q1329,#REF!,0)),"")</f>
        <v/>
      </c>
      <c r="AA1329" s="46" t="e">
        <f t="shared" si="17"/>
        <v>#VALUE!</v>
      </c>
      <c r="AB1329" s="44"/>
      <c r="AC1329" s="44"/>
    </row>
    <row r="1330" spans="1:29" ht="15.75" hidden="1" customHeight="1">
      <c r="A1330" s="47"/>
      <c r="B1330" s="47" t="s">
        <v>51</v>
      </c>
      <c r="C1330" s="60" t="s">
        <v>1395</v>
      </c>
      <c r="D1330" s="49" t="s">
        <v>53</v>
      </c>
      <c r="E1330" s="49">
        <v>2</v>
      </c>
      <c r="F1330" s="50">
        <v>200</v>
      </c>
      <c r="G1330" s="51" t="s">
        <v>54</v>
      </c>
      <c r="H1330" s="52">
        <v>46143</v>
      </c>
      <c r="I1330" s="53" t="s">
        <v>55</v>
      </c>
      <c r="J1330" s="53" t="s">
        <v>56</v>
      </c>
      <c r="K1330" s="53" t="s">
        <v>164</v>
      </c>
      <c r="L1330" s="53" t="s">
        <v>91</v>
      </c>
      <c r="M1330" s="54" t="s">
        <v>73</v>
      </c>
      <c r="N1330" s="56" t="s">
        <v>884</v>
      </c>
      <c r="O1330" s="56" t="s">
        <v>60</v>
      </c>
      <c r="P1330" s="56"/>
      <c r="Q1330" s="56"/>
      <c r="R1330" s="57"/>
      <c r="S1330" s="57" t="s">
        <v>499</v>
      </c>
      <c r="T1330" s="56"/>
      <c r="U1330" s="56"/>
      <c r="V1330" s="57" t="str">
        <f t="array" ref="V1330">IFERROR(INDEX(#REF!,MATCH($Q1330,#REF!,0)),"")</f>
        <v/>
      </c>
      <c r="W1330" s="57" t="str">
        <f t="array" ref="W1330">IFERROR(INDEX(#REF!,MATCH($Q1330,#REF!,0)),"")</f>
        <v/>
      </c>
      <c r="X1330" s="58" t="str">
        <f t="array" ref="X1330">IFERROR(INDEX(#REF!,MATCH($Q1330,#REF!,0)),"")</f>
        <v/>
      </c>
      <c r="Y1330" s="58" t="str">
        <f t="array" ref="Y1330">IFERROR(INDEX(#REF!,MATCH($Q1330,#REF!,0)),"")</f>
        <v/>
      </c>
      <c r="Z1330" s="58" t="str">
        <f t="array" ref="Z1330">IFERROR(INDEX(#REF!,MATCH($Q1330,#REF!,0)),"")</f>
        <v/>
      </c>
      <c r="AA1330" s="58" t="e">
        <f t="shared" si="17"/>
        <v>#VALUE!</v>
      </c>
      <c r="AB1330" s="56"/>
      <c r="AC1330" s="56"/>
    </row>
    <row r="1331" spans="1:29" ht="15.75" hidden="1" customHeight="1">
      <c r="A1331" s="167"/>
      <c r="B1331" s="167" t="s">
        <v>156</v>
      </c>
      <c r="C1331" s="168" t="s">
        <v>2559</v>
      </c>
      <c r="D1331" s="176" t="s">
        <v>53</v>
      </c>
      <c r="E1331" s="176">
        <v>4</v>
      </c>
      <c r="F1331" s="177">
        <v>16000</v>
      </c>
      <c r="G1331" s="178" t="s">
        <v>54</v>
      </c>
      <c r="H1331" s="179">
        <v>46235</v>
      </c>
      <c r="I1331" s="180" t="s">
        <v>101</v>
      </c>
      <c r="J1331" s="180" t="s">
        <v>56</v>
      </c>
      <c r="K1331" s="180" t="s">
        <v>858</v>
      </c>
      <c r="L1331" s="180" t="s">
        <v>91</v>
      </c>
      <c r="M1331" s="181" t="s">
        <v>2451</v>
      </c>
      <c r="N1331" s="175" t="s">
        <v>951</v>
      </c>
      <c r="O1331" s="44" t="s">
        <v>2452</v>
      </c>
      <c r="P1331" s="44"/>
      <c r="Q1331" s="44"/>
      <c r="R1331" s="45" t="str">
        <f t="array" ref="R1331">IFERROR(INDEX('BANCO DE DADOS'!$C$3:$C1631,MATCH(C1331,'BANCO DE DADOS'!$B$3:$B1631,0),0),"")</f>
        <v>DAL - AR CONDICIONADO</v>
      </c>
      <c r="S1331" s="45" t="str">
        <f t="array" ref="S1331">IFERROR(INDEX('BANCO DE DADOS'!$D$3:$D1631,MATCH(C1331,'BANCO DE DADOS'!$B$3:$B1631,0),0),"")</f>
        <v>COMPRA DE EQUIPAMENTOS DE CLIMATIZAÇÃO</v>
      </c>
      <c r="T1331" s="44"/>
      <c r="U1331" s="44"/>
      <c r="V1331" s="45" t="str">
        <f t="array" ref="V1331">IFERROR(INDEX(#REF!,MATCH($Q1331,#REF!,0)),"")</f>
        <v/>
      </c>
      <c r="W1331" s="45" t="str">
        <f t="array" ref="W1331">IFERROR(INDEX(#REF!,MATCH($Q1331,#REF!,0)),"")</f>
        <v/>
      </c>
      <c r="X1331" s="46" t="str">
        <f t="array" ref="X1331">IFERROR(INDEX(#REF!,MATCH($Q1331,#REF!,0)),"")</f>
        <v/>
      </c>
      <c r="Y1331" s="46" t="str">
        <f t="array" ref="Y1331">IFERROR(INDEX(#REF!,MATCH($Q1331,#REF!,0)),"")</f>
        <v/>
      </c>
      <c r="Z1331" s="46" t="str">
        <f t="array" ref="Z1331">IFERROR(INDEX(#REF!,MATCH($Q1331,#REF!,0)),"")</f>
        <v/>
      </c>
      <c r="AA1331" s="46" t="e">
        <f t="shared" si="17"/>
        <v>#VALUE!</v>
      </c>
      <c r="AB1331" s="44"/>
      <c r="AC1331" s="44"/>
    </row>
    <row r="1332" spans="1:29" ht="15.75" hidden="1" customHeight="1">
      <c r="A1332" s="184"/>
      <c r="B1332" s="184" t="s">
        <v>51</v>
      </c>
      <c r="C1332" s="185" t="s">
        <v>2560</v>
      </c>
      <c r="D1332" s="186" t="s">
        <v>53</v>
      </c>
      <c r="E1332" s="186">
        <v>9</v>
      </c>
      <c r="F1332" s="187">
        <v>15300</v>
      </c>
      <c r="G1332" s="188" t="s">
        <v>54</v>
      </c>
      <c r="H1332" s="189">
        <v>46235</v>
      </c>
      <c r="I1332" s="190" t="s">
        <v>101</v>
      </c>
      <c r="J1332" s="190" t="s">
        <v>56</v>
      </c>
      <c r="K1332" s="190" t="s">
        <v>858</v>
      </c>
      <c r="L1332" s="190" t="s">
        <v>84</v>
      </c>
      <c r="M1332" s="191" t="s">
        <v>2451</v>
      </c>
      <c r="N1332" s="192" t="s">
        <v>951</v>
      </c>
      <c r="O1332" s="56" t="s">
        <v>2452</v>
      </c>
      <c r="P1332" s="56"/>
      <c r="Q1332" s="56"/>
      <c r="R1332" s="57" t="str">
        <f t="array" ref="R1332">IFERROR(INDEX('BANCO DE DADOS'!$C$3:$C1631,MATCH(C1332,'BANCO DE DADOS'!$B$3:$B1631,0),0),"")</f>
        <v>CEIB - EQUIPAMENTO PARA TREINAMENTO</v>
      </c>
      <c r="S1332" s="57" t="str">
        <f t="array" ref="S1332">IFERROR(INDEX('BANCO DE DADOS'!$D$3:$D1631,MATCH(C1332,'BANCO DE DADOS'!$B$3:$B1631,0),0),"")</f>
        <v>COMPRA DE EQUIPAMENTOS DE TREINAMENTO E SIMULAÇÃO</v>
      </c>
      <c r="T1332" s="56"/>
      <c r="U1332" s="56"/>
      <c r="V1332" s="57" t="str">
        <f t="array" ref="V1332">IFERROR(INDEX(#REF!,MATCH($Q1332,#REF!,0)),"")</f>
        <v/>
      </c>
      <c r="W1332" s="57" t="str">
        <f t="array" ref="W1332">IFERROR(INDEX(#REF!,MATCH($Q1332,#REF!,0)),"")</f>
        <v/>
      </c>
      <c r="X1332" s="58" t="str">
        <f t="array" ref="X1332">IFERROR(INDEX(#REF!,MATCH($Q1332,#REF!,0)),"")</f>
        <v/>
      </c>
      <c r="Y1332" s="58" t="str">
        <f t="array" ref="Y1332">IFERROR(INDEX(#REF!,MATCH($Q1332,#REF!,0)),"")</f>
        <v/>
      </c>
      <c r="Z1332" s="58" t="str">
        <f t="array" ref="Z1332">IFERROR(INDEX(#REF!,MATCH($Q1332,#REF!,0)),"")</f>
        <v/>
      </c>
      <c r="AA1332" s="58" t="e">
        <f t="shared" si="17"/>
        <v>#VALUE!</v>
      </c>
      <c r="AB1332" s="56"/>
      <c r="AC1332" s="56"/>
    </row>
    <row r="1333" spans="1:29" ht="15.75" hidden="1" customHeight="1">
      <c r="A1333" s="35" t="s">
        <v>1590</v>
      </c>
      <c r="B1333" s="35" t="s">
        <v>440</v>
      </c>
      <c r="C1333" s="36" t="s">
        <v>1925</v>
      </c>
      <c r="D1333" s="37" t="s">
        <v>53</v>
      </c>
      <c r="E1333" s="37">
        <v>2</v>
      </c>
      <c r="F1333" s="38">
        <v>200</v>
      </c>
      <c r="G1333" s="39" t="s">
        <v>54</v>
      </c>
      <c r="H1333" s="40">
        <v>46143</v>
      </c>
      <c r="I1333" s="41" t="s">
        <v>55</v>
      </c>
      <c r="J1333" s="41" t="s">
        <v>56</v>
      </c>
      <c r="K1333" s="41" t="s">
        <v>164</v>
      </c>
      <c r="L1333" s="41" t="s">
        <v>91</v>
      </c>
      <c r="M1333" s="42" t="s">
        <v>2517</v>
      </c>
      <c r="N1333" s="44" t="s">
        <v>951</v>
      </c>
      <c r="O1333" s="44" t="s">
        <v>60</v>
      </c>
      <c r="P1333" s="44"/>
      <c r="Q1333" s="44"/>
      <c r="R1333" s="45" t="s">
        <v>729</v>
      </c>
      <c r="S1333" s="45" t="s">
        <v>730</v>
      </c>
      <c r="T1333" s="44"/>
      <c r="U1333" s="44"/>
      <c r="V1333" s="45" t="str">
        <f t="array" ref="V1333">IFERROR(INDEX(#REF!,MATCH($Q1333,#REF!,0)),"")</f>
        <v/>
      </c>
      <c r="W1333" s="45" t="str">
        <f t="array" ref="W1333">IFERROR(INDEX(#REF!,MATCH($Q1333,#REF!,0)),"")</f>
        <v/>
      </c>
      <c r="X1333" s="46" t="str">
        <f t="array" ref="X1333">IFERROR(INDEX(#REF!,MATCH($Q1333,#REF!,0)),"")</f>
        <v/>
      </c>
      <c r="Y1333" s="46" t="str">
        <f t="array" ref="Y1333">IFERROR(INDEX(#REF!,MATCH($Q1333,#REF!,0)),"")</f>
        <v/>
      </c>
      <c r="Z1333" s="46" t="str">
        <f t="array" ref="Z1333">IFERROR(INDEX(#REF!,MATCH($Q1333,#REF!,0)),"")</f>
        <v/>
      </c>
      <c r="AA1333" s="46" t="e">
        <f t="shared" si="17"/>
        <v>#VALUE!</v>
      </c>
      <c r="AB1333" s="44"/>
      <c r="AC1333" s="44"/>
    </row>
    <row r="1334" spans="1:29" ht="15.75" hidden="1" customHeight="1">
      <c r="A1334" s="47" t="s">
        <v>1876</v>
      </c>
      <c r="B1334" s="47" t="s">
        <v>233</v>
      </c>
      <c r="C1334" s="60" t="s">
        <v>2328</v>
      </c>
      <c r="D1334" s="49" t="s">
        <v>53</v>
      </c>
      <c r="E1334" s="49">
        <v>1</v>
      </c>
      <c r="F1334" s="50">
        <v>200</v>
      </c>
      <c r="G1334" s="51" t="s">
        <v>54</v>
      </c>
      <c r="H1334" s="52">
        <v>46143</v>
      </c>
      <c r="I1334" s="53" t="s">
        <v>55</v>
      </c>
      <c r="J1334" s="53" t="s">
        <v>56</v>
      </c>
      <c r="K1334" s="53" t="s">
        <v>164</v>
      </c>
      <c r="L1334" s="53" t="s">
        <v>91</v>
      </c>
      <c r="M1334" s="54" t="s">
        <v>148</v>
      </c>
      <c r="N1334" s="56" t="s">
        <v>951</v>
      </c>
      <c r="O1334" s="56" t="s">
        <v>60</v>
      </c>
      <c r="P1334" s="56"/>
      <c r="Q1334" s="56"/>
      <c r="R1334" s="57" t="s">
        <v>322</v>
      </c>
      <c r="S1334" s="57" t="s">
        <v>323</v>
      </c>
      <c r="T1334" s="56"/>
      <c r="U1334" s="56"/>
      <c r="V1334" s="57" t="str">
        <f t="array" ref="V1334">IFERROR(INDEX(#REF!,MATCH($Q1334,#REF!,0)),"")</f>
        <v/>
      </c>
      <c r="W1334" s="57" t="str">
        <f t="array" ref="W1334">IFERROR(INDEX(#REF!,MATCH($Q1334,#REF!,0)),"")</f>
        <v/>
      </c>
      <c r="X1334" s="58" t="str">
        <f t="array" ref="X1334">IFERROR(INDEX(#REF!,MATCH($Q1334,#REF!,0)),"")</f>
        <v/>
      </c>
      <c r="Y1334" s="58" t="str">
        <f t="array" ref="Y1334">IFERROR(INDEX(#REF!,MATCH($Q1334,#REF!,0)),"")</f>
        <v/>
      </c>
      <c r="Z1334" s="58" t="str">
        <f t="array" ref="Z1334">IFERROR(INDEX(#REF!,MATCH($Q1334,#REF!,0)),"")</f>
        <v/>
      </c>
      <c r="AA1334" s="58" t="e">
        <f t="shared" si="17"/>
        <v>#VALUE!</v>
      </c>
      <c r="AB1334" s="56"/>
      <c r="AC1334" s="56"/>
    </row>
    <row r="1335" spans="1:29" ht="15.75" hidden="1" customHeight="1">
      <c r="A1335" s="35" t="s">
        <v>1879</v>
      </c>
      <c r="B1335" s="35" t="s">
        <v>172</v>
      </c>
      <c r="C1335" s="36" t="s">
        <v>2365</v>
      </c>
      <c r="D1335" s="37" t="s">
        <v>53</v>
      </c>
      <c r="E1335" s="37">
        <v>1</v>
      </c>
      <c r="F1335" s="38">
        <v>200</v>
      </c>
      <c r="G1335" s="39" t="s">
        <v>54</v>
      </c>
      <c r="H1335" s="40">
        <v>46143</v>
      </c>
      <c r="I1335" s="41" t="s">
        <v>55</v>
      </c>
      <c r="J1335" s="41" t="s">
        <v>56</v>
      </c>
      <c r="K1335" s="41" t="s">
        <v>2358</v>
      </c>
      <c r="L1335" s="41" t="s">
        <v>91</v>
      </c>
      <c r="M1335" s="42" t="s">
        <v>109</v>
      </c>
      <c r="N1335" s="44" t="s">
        <v>951</v>
      </c>
      <c r="O1335" s="44" t="s">
        <v>60</v>
      </c>
      <c r="P1335" s="44"/>
      <c r="Q1335" s="44"/>
      <c r="R1335" s="45" t="s">
        <v>322</v>
      </c>
      <c r="S1335" s="45" t="s">
        <v>323</v>
      </c>
      <c r="T1335" s="44"/>
      <c r="U1335" s="44"/>
      <c r="V1335" s="45" t="str">
        <f t="array" ref="V1335">IFERROR(INDEX(#REF!,MATCH($Q1335,#REF!,0)),"")</f>
        <v/>
      </c>
      <c r="W1335" s="45" t="str">
        <f t="array" ref="W1335">IFERROR(INDEX(#REF!,MATCH($Q1335,#REF!,0)),"")</f>
        <v/>
      </c>
      <c r="X1335" s="46" t="str">
        <f t="array" ref="X1335">IFERROR(INDEX(#REF!,MATCH($Q1335,#REF!,0)),"")</f>
        <v/>
      </c>
      <c r="Y1335" s="46" t="str">
        <f t="array" ref="Y1335">IFERROR(INDEX(#REF!,MATCH($Q1335,#REF!,0)),"")</f>
        <v/>
      </c>
      <c r="Z1335" s="46" t="str">
        <f t="array" ref="Z1335">IFERROR(INDEX(#REF!,MATCH($Q1335,#REF!,0)),"")</f>
        <v/>
      </c>
      <c r="AA1335" s="46" t="e">
        <f t="shared" si="17"/>
        <v>#VALUE!</v>
      </c>
      <c r="AB1335" s="44"/>
      <c r="AC1335" s="44"/>
    </row>
    <row r="1336" spans="1:29" ht="15.75" hidden="1" customHeight="1">
      <c r="A1336" s="184"/>
      <c r="B1336" s="184" t="s">
        <v>440</v>
      </c>
      <c r="C1336" s="185" t="s">
        <v>2550</v>
      </c>
      <c r="D1336" s="186" t="s">
        <v>53</v>
      </c>
      <c r="E1336" s="186">
        <v>60</v>
      </c>
      <c r="F1336" s="187">
        <v>20100</v>
      </c>
      <c r="G1336" s="188" t="s">
        <v>54</v>
      </c>
      <c r="H1336" s="189">
        <v>46235</v>
      </c>
      <c r="I1336" s="190" t="s">
        <v>101</v>
      </c>
      <c r="J1336" s="190" t="s">
        <v>56</v>
      </c>
      <c r="K1336" s="190" t="s">
        <v>164</v>
      </c>
      <c r="L1336" s="190" t="s">
        <v>91</v>
      </c>
      <c r="M1336" s="191" t="s">
        <v>2451</v>
      </c>
      <c r="N1336" s="192" t="s">
        <v>951</v>
      </c>
      <c r="O1336" s="56" t="s">
        <v>2452</v>
      </c>
      <c r="P1336" s="56"/>
      <c r="Q1336" s="56"/>
      <c r="R1336" s="57">
        <f t="array" ref="R1336">IFERROR(INDEX('BANCO DE DADOS'!$C$3:$C1631,MATCH(C1336,'BANCO DE DADOS'!$B$3:$B1631,0),0),"")</f>
        <v>0</v>
      </c>
      <c r="S1336" s="57" t="str">
        <f t="array" ref="S1336">IFERROR(INDEX('BANCO DE DADOS'!$D$3:$D1631,MATCH(C1336,'BANCO DE DADOS'!$B$3:$B1631,0),0),"")</f>
        <v>COMPRA DE MÓVEIS PARA ESCRITÓRIO E ÁREAS COMUNS</v>
      </c>
      <c r="T1336" s="56"/>
      <c r="U1336" s="56"/>
      <c r="V1336" s="57" t="str">
        <f t="array" ref="V1336">IFERROR(INDEX(#REF!,MATCH($Q1336,#REF!,0)),"")</f>
        <v/>
      </c>
      <c r="W1336" s="57" t="str">
        <f t="array" ref="W1336">IFERROR(INDEX(#REF!,MATCH($Q1336,#REF!,0)),"")</f>
        <v/>
      </c>
      <c r="X1336" s="58" t="str">
        <f t="array" ref="X1336">IFERROR(INDEX(#REF!,MATCH($Q1336,#REF!,0)),"")</f>
        <v/>
      </c>
      <c r="Y1336" s="58" t="str">
        <f t="array" ref="Y1336">IFERROR(INDEX(#REF!,MATCH($Q1336,#REF!,0)),"")</f>
        <v/>
      </c>
      <c r="Z1336" s="58" t="str">
        <f t="array" ref="Z1336">IFERROR(INDEX(#REF!,MATCH($Q1336,#REF!,0)),"")</f>
        <v/>
      </c>
      <c r="AA1336" s="58" t="e">
        <f t="shared" si="17"/>
        <v>#VALUE!</v>
      </c>
      <c r="AB1336" s="56"/>
      <c r="AC1336" s="56"/>
    </row>
    <row r="1337" spans="1:29" ht="15.75" hidden="1" customHeight="1">
      <c r="A1337" s="167"/>
      <c r="B1337" s="167" t="s">
        <v>247</v>
      </c>
      <c r="C1337" s="168" t="s">
        <v>2330</v>
      </c>
      <c r="D1337" s="176" t="s">
        <v>53</v>
      </c>
      <c r="E1337" s="176">
        <v>4</v>
      </c>
      <c r="F1337" s="177">
        <v>200</v>
      </c>
      <c r="G1337" s="178" t="s">
        <v>54</v>
      </c>
      <c r="H1337" s="179">
        <v>46143</v>
      </c>
      <c r="I1337" s="180" t="s">
        <v>55</v>
      </c>
      <c r="J1337" s="180" t="s">
        <v>56</v>
      </c>
      <c r="K1337" s="180" t="s">
        <v>164</v>
      </c>
      <c r="L1337" s="180" t="s">
        <v>91</v>
      </c>
      <c r="M1337" s="181" t="s">
        <v>2451</v>
      </c>
      <c r="N1337" s="175" t="s">
        <v>951</v>
      </c>
      <c r="O1337" s="44" t="s">
        <v>60</v>
      </c>
      <c r="P1337" s="44"/>
      <c r="Q1337" s="44"/>
      <c r="R1337" s="45" t="str">
        <f t="array" ref="R1337">IFERROR(INDEX('BANCO DE DADOS'!$C$3:$C1631,MATCH(C1337,'BANCO DE DADOS'!$B$3:$B1631,0),0),"")</f>
        <v>CEIB - RECARGA DE EXTINTOR</v>
      </c>
      <c r="S1337" s="45" t="str">
        <f t="array" ref="S1337">IFERROR(INDEX('BANCO DE DADOS'!$D$3:$D1631,MATCH(C1337,'BANCO DE DADOS'!$B$3:$B1631,0),0),"")</f>
        <v>SERVIÇOS DE MANUTENÇÃO - SISTEMAS DE PROTEÇÃO CONTRA INCÊNDIO</v>
      </c>
      <c r="T1337" s="44"/>
      <c r="U1337" s="44"/>
      <c r="V1337" s="45" t="str">
        <f t="array" ref="V1337">IFERROR(INDEX(#REF!,MATCH($Q1337,#REF!,0)),"")</f>
        <v/>
      </c>
      <c r="W1337" s="45" t="str">
        <f t="array" ref="W1337">IFERROR(INDEX(#REF!,MATCH($Q1337,#REF!,0)),"")</f>
        <v/>
      </c>
      <c r="X1337" s="46" t="str">
        <f t="array" ref="X1337">IFERROR(INDEX(#REF!,MATCH($Q1337,#REF!,0)),"")</f>
        <v/>
      </c>
      <c r="Y1337" s="46" t="str">
        <f t="array" ref="Y1337">IFERROR(INDEX(#REF!,MATCH($Q1337,#REF!,0)),"")</f>
        <v/>
      </c>
      <c r="Z1337" s="46" t="str">
        <f t="array" ref="Z1337">IFERROR(INDEX(#REF!,MATCH($Q1337,#REF!,0)),"")</f>
        <v/>
      </c>
      <c r="AA1337" s="46" t="e">
        <f t="shared" si="17"/>
        <v>#VALUE!</v>
      </c>
      <c r="AB1337" s="44"/>
      <c r="AC1337" s="44"/>
    </row>
    <row r="1338" spans="1:29" ht="15.75" hidden="1" customHeight="1">
      <c r="A1338" s="184"/>
      <c r="B1338" s="184" t="s">
        <v>775</v>
      </c>
      <c r="C1338" s="185" t="s">
        <v>1198</v>
      </c>
      <c r="D1338" s="186" t="s">
        <v>53</v>
      </c>
      <c r="E1338" s="186">
        <v>10</v>
      </c>
      <c r="F1338" s="187">
        <v>14000</v>
      </c>
      <c r="G1338" s="188" t="s">
        <v>54</v>
      </c>
      <c r="H1338" s="189">
        <v>46235</v>
      </c>
      <c r="I1338" s="190" t="s">
        <v>101</v>
      </c>
      <c r="J1338" s="190" t="s">
        <v>56</v>
      </c>
      <c r="K1338" s="190" t="s">
        <v>858</v>
      </c>
      <c r="L1338" s="190" t="s">
        <v>91</v>
      </c>
      <c r="M1338" s="191" t="s">
        <v>2451</v>
      </c>
      <c r="N1338" s="192" t="s">
        <v>951</v>
      </c>
      <c r="O1338" s="56" t="s">
        <v>2452</v>
      </c>
      <c r="P1338" s="56"/>
      <c r="Q1338" s="56"/>
      <c r="R1338" s="57" t="str">
        <f t="array" ref="R1338">IFERROR(INDEX('BANCO DE DADOS'!$C$3:$C1631,MATCH(C1338,'BANCO DE DADOS'!$B$3:$B1631,0),0),"")</f>
        <v>ALMOXARIFADO GERAL - MATERIAL PARA MANUTENÇÃO</v>
      </c>
      <c r="S1338" s="57" t="str">
        <f t="array" ref="S1338">IFERROR(INDEX('BANCO DE DADOS'!$D$3:$D1631,MATCH(C1338,'BANCO DE DADOS'!$B$3:$B1631,0),0),"")</f>
        <v>COMPRA DE EQUIPAMENTOS DE SEGURANÇA E ACESSO</v>
      </c>
      <c r="T1338" s="56"/>
      <c r="U1338" s="56"/>
      <c r="V1338" s="57" t="str">
        <f t="array" ref="V1338">IFERROR(INDEX(#REF!,MATCH($Q1338,#REF!,0)),"")</f>
        <v/>
      </c>
      <c r="W1338" s="57" t="str">
        <f t="array" ref="W1338">IFERROR(INDEX(#REF!,MATCH($Q1338,#REF!,0)),"")</f>
        <v/>
      </c>
      <c r="X1338" s="58" t="str">
        <f t="array" ref="X1338">IFERROR(INDEX(#REF!,MATCH($Q1338,#REF!,0)),"")</f>
        <v/>
      </c>
      <c r="Y1338" s="58" t="str">
        <f t="array" ref="Y1338">IFERROR(INDEX(#REF!,MATCH($Q1338,#REF!,0)),"")</f>
        <v/>
      </c>
      <c r="Z1338" s="58" t="str">
        <f t="array" ref="Z1338">IFERROR(INDEX(#REF!,MATCH($Q1338,#REF!,0)),"")</f>
        <v/>
      </c>
      <c r="AA1338" s="58" t="e">
        <f t="shared" si="17"/>
        <v>#VALUE!</v>
      </c>
      <c r="AB1338" s="56"/>
      <c r="AC1338" s="56"/>
    </row>
    <row r="1339" spans="1:29" ht="15.75" hidden="1" customHeight="1">
      <c r="A1339" s="167"/>
      <c r="B1339" s="167" t="s">
        <v>51</v>
      </c>
      <c r="C1339" s="168" t="s">
        <v>2553</v>
      </c>
      <c r="D1339" s="176" t="s">
        <v>53</v>
      </c>
      <c r="E1339" s="176">
        <v>8</v>
      </c>
      <c r="F1339" s="177">
        <v>18240</v>
      </c>
      <c r="G1339" s="178" t="s">
        <v>54</v>
      </c>
      <c r="H1339" s="179">
        <v>46235</v>
      </c>
      <c r="I1339" s="180" t="s">
        <v>55</v>
      </c>
      <c r="J1339" s="180" t="s">
        <v>56</v>
      </c>
      <c r="K1339" s="180" t="s">
        <v>83</v>
      </c>
      <c r="L1339" s="180" t="s">
        <v>91</v>
      </c>
      <c r="M1339" s="181" t="s">
        <v>2451</v>
      </c>
      <c r="N1339" s="175"/>
      <c r="O1339" s="44" t="s">
        <v>2452</v>
      </c>
      <c r="P1339" s="44"/>
      <c r="Q1339" s="44"/>
      <c r="R1339" s="45">
        <f t="array" ref="R1339">IFERROR(INDEX('BANCO DE DADOS'!$C$3:$C1631,MATCH(C1339,'BANCO DE DADOS'!$B$3:$B1631,0),0),"")</f>
        <v>0</v>
      </c>
      <c r="S1339" s="45" t="str">
        <f t="array" ref="S1339">IFERROR(INDEX('BANCO DE DADOS'!$D$3:$D1631,MATCH(C1339,'BANCO DE DADOS'!$B$3:$B1631,0),0),"")</f>
        <v>SERVIÇOS DE CAPACITAÇÃO E TREINAMENTO</v>
      </c>
      <c r="T1339" s="44"/>
      <c r="U1339" s="44"/>
      <c r="V1339" s="45" t="str">
        <f t="array" ref="V1339">IFERROR(INDEX(#REF!,MATCH($Q1339,#REF!,0)),"")</f>
        <v/>
      </c>
      <c r="W1339" s="45" t="str">
        <f t="array" ref="W1339">IFERROR(INDEX(#REF!,MATCH($Q1339,#REF!,0)),"")</f>
        <v/>
      </c>
      <c r="X1339" s="46" t="str">
        <f t="array" ref="X1339">IFERROR(INDEX(#REF!,MATCH($Q1339,#REF!,0)),"")</f>
        <v/>
      </c>
      <c r="Y1339" s="46" t="str">
        <f t="array" ref="Y1339">IFERROR(INDEX(#REF!,MATCH($Q1339,#REF!,0)),"")</f>
        <v/>
      </c>
      <c r="Z1339" s="46" t="str">
        <f t="array" ref="Z1339">IFERROR(INDEX(#REF!,MATCH($Q1339,#REF!,0)),"")</f>
        <v/>
      </c>
      <c r="AA1339" s="46" t="e">
        <f t="shared" si="17"/>
        <v>#VALUE!</v>
      </c>
      <c r="AB1339" s="44"/>
      <c r="AC1339" s="44"/>
    </row>
    <row r="1340" spans="1:29" ht="15.75" hidden="1" customHeight="1">
      <c r="A1340" s="184"/>
      <c r="B1340" s="184" t="s">
        <v>245</v>
      </c>
      <c r="C1340" s="185" t="s">
        <v>2565</v>
      </c>
      <c r="D1340" s="186" t="s">
        <v>53</v>
      </c>
      <c r="E1340" s="186">
        <v>4</v>
      </c>
      <c r="F1340" s="187">
        <v>14000</v>
      </c>
      <c r="G1340" s="188" t="s">
        <v>54</v>
      </c>
      <c r="H1340" s="189">
        <v>46235</v>
      </c>
      <c r="I1340" s="190" t="s">
        <v>101</v>
      </c>
      <c r="J1340" s="190" t="s">
        <v>56</v>
      </c>
      <c r="K1340" s="190" t="s">
        <v>858</v>
      </c>
      <c r="L1340" s="190" t="s">
        <v>91</v>
      </c>
      <c r="M1340" s="191" t="s">
        <v>2451</v>
      </c>
      <c r="N1340" s="192" t="s">
        <v>951</v>
      </c>
      <c r="O1340" s="56" t="s">
        <v>2452</v>
      </c>
      <c r="P1340" s="56"/>
      <c r="Q1340" s="56"/>
      <c r="R1340" s="57" t="str">
        <f t="array" ref="R1340">IFERROR(INDEX('BANCO DE DADOS'!$C$3:$C1631,MATCH(C1340,'BANCO DE DADOS'!$B$3:$B1631,0),0),"")</f>
        <v>DEPMAT</v>
      </c>
      <c r="S1340" s="57" t="str">
        <f t="array" ref="S1340">IFERROR(INDEX('BANCO DE DADOS'!$D$3:$D1631,MATCH(C1340,'BANCO DE DADOS'!$B$3:$B1631,0),0),"")</f>
        <v>COMPRA DE PEÇAS E ACESSÓRIOS VEICULARES</v>
      </c>
      <c r="T1340" s="56"/>
      <c r="U1340" s="56"/>
      <c r="V1340" s="57" t="str">
        <f t="array" ref="V1340">IFERROR(INDEX(#REF!,MATCH($Q1340,#REF!,0)),"")</f>
        <v/>
      </c>
      <c r="W1340" s="57" t="str">
        <f t="array" ref="W1340">IFERROR(INDEX(#REF!,MATCH($Q1340,#REF!,0)),"")</f>
        <v/>
      </c>
      <c r="X1340" s="58" t="str">
        <f t="array" ref="X1340">IFERROR(INDEX(#REF!,MATCH($Q1340,#REF!,0)),"")</f>
        <v/>
      </c>
      <c r="Y1340" s="58" t="str">
        <f t="array" ref="Y1340">IFERROR(INDEX(#REF!,MATCH($Q1340,#REF!,0)),"")</f>
        <v/>
      </c>
      <c r="Z1340" s="58" t="str">
        <f t="array" ref="Z1340">IFERROR(INDEX(#REF!,MATCH($Q1340,#REF!,0)),"")</f>
        <v/>
      </c>
      <c r="AA1340" s="58" t="e">
        <f t="shared" si="17"/>
        <v>#VALUE!</v>
      </c>
      <c r="AB1340" s="56"/>
      <c r="AC1340" s="56"/>
    </row>
    <row r="1341" spans="1:29" ht="15.75" hidden="1" customHeight="1">
      <c r="A1341" s="35" t="s">
        <v>680</v>
      </c>
      <c r="B1341" s="35" t="s">
        <v>242</v>
      </c>
      <c r="C1341" s="36" t="s">
        <v>754</v>
      </c>
      <c r="D1341" s="37" t="s">
        <v>53</v>
      </c>
      <c r="E1341" s="37">
        <v>10</v>
      </c>
      <c r="F1341" s="38">
        <v>199</v>
      </c>
      <c r="G1341" s="39" t="s">
        <v>54</v>
      </c>
      <c r="H1341" s="40">
        <v>46143</v>
      </c>
      <c r="I1341" s="41" t="s">
        <v>55</v>
      </c>
      <c r="J1341" s="41" t="s">
        <v>56</v>
      </c>
      <c r="K1341" s="41" t="s">
        <v>164</v>
      </c>
      <c r="L1341" s="41" t="s">
        <v>58</v>
      </c>
      <c r="M1341" s="42" t="s">
        <v>2517</v>
      </c>
      <c r="N1341" s="44" t="s">
        <v>21</v>
      </c>
      <c r="O1341" s="44" t="s">
        <v>60</v>
      </c>
      <c r="P1341" s="44"/>
      <c r="Q1341" s="44"/>
      <c r="R1341" s="45" t="s">
        <v>755</v>
      </c>
      <c r="S1341" s="45" t="s">
        <v>467</v>
      </c>
      <c r="T1341" s="44"/>
      <c r="U1341" s="44"/>
      <c r="V1341" s="45" t="str">
        <f t="array" ref="V1341">IFERROR(INDEX(#REF!,MATCH($Q1341,#REF!,0)),"")</f>
        <v/>
      </c>
      <c r="W1341" s="45" t="str">
        <f t="array" ref="W1341">IFERROR(INDEX(#REF!,MATCH($Q1341,#REF!,0)),"")</f>
        <v/>
      </c>
      <c r="X1341" s="46" t="str">
        <f t="array" ref="X1341">IFERROR(INDEX(#REF!,MATCH($Q1341,#REF!,0)),"")</f>
        <v/>
      </c>
      <c r="Y1341" s="46" t="str">
        <f t="array" ref="Y1341">IFERROR(INDEX(#REF!,MATCH($Q1341,#REF!,0)),"")</f>
        <v/>
      </c>
      <c r="Z1341" s="46" t="str">
        <f t="array" ref="Z1341">IFERROR(INDEX(#REF!,MATCH($Q1341,#REF!,0)),"")</f>
        <v/>
      </c>
      <c r="AA1341" s="46" t="e">
        <f t="shared" si="17"/>
        <v>#VALUE!</v>
      </c>
      <c r="AB1341" s="44"/>
      <c r="AC1341" s="44"/>
    </row>
    <row r="1342" spans="1:29" ht="15.75" hidden="1" customHeight="1">
      <c r="A1342" s="47" t="s">
        <v>501</v>
      </c>
      <c r="B1342" s="47" t="s">
        <v>1049</v>
      </c>
      <c r="C1342" s="60" t="s">
        <v>2221</v>
      </c>
      <c r="D1342" s="49" t="s">
        <v>53</v>
      </c>
      <c r="E1342" s="49">
        <v>10</v>
      </c>
      <c r="F1342" s="50">
        <v>195</v>
      </c>
      <c r="G1342" s="51" t="s">
        <v>54</v>
      </c>
      <c r="H1342" s="52">
        <v>46143</v>
      </c>
      <c r="I1342" s="53" t="s">
        <v>55</v>
      </c>
      <c r="J1342" s="53" t="s">
        <v>56</v>
      </c>
      <c r="K1342" s="53" t="s">
        <v>164</v>
      </c>
      <c r="L1342" s="53" t="s">
        <v>58</v>
      </c>
      <c r="M1342" s="54" t="s">
        <v>2534</v>
      </c>
      <c r="N1342" s="56" t="s">
        <v>951</v>
      </c>
      <c r="O1342" s="56" t="s">
        <v>60</v>
      </c>
      <c r="P1342" s="56"/>
      <c r="Q1342" s="56"/>
      <c r="R1342" s="57" t="s">
        <v>729</v>
      </c>
      <c r="S1342" s="57" t="s">
        <v>730</v>
      </c>
      <c r="T1342" s="56"/>
      <c r="U1342" s="56"/>
      <c r="V1342" s="57" t="str">
        <f t="array" ref="V1342">IFERROR(INDEX(#REF!,MATCH($Q1342,#REF!,0)),"")</f>
        <v/>
      </c>
      <c r="W1342" s="57" t="str">
        <f t="array" ref="W1342">IFERROR(INDEX(#REF!,MATCH($Q1342,#REF!,0)),"")</f>
        <v/>
      </c>
      <c r="X1342" s="58" t="str">
        <f t="array" ref="X1342">IFERROR(INDEX(#REF!,MATCH($Q1342,#REF!,0)),"")</f>
        <v/>
      </c>
      <c r="Y1342" s="58" t="str">
        <f t="array" ref="Y1342">IFERROR(INDEX(#REF!,MATCH($Q1342,#REF!,0)),"")</f>
        <v/>
      </c>
      <c r="Z1342" s="58" t="str">
        <f t="array" ref="Z1342">IFERROR(INDEX(#REF!,MATCH($Q1342,#REF!,0)),"")</f>
        <v/>
      </c>
      <c r="AA1342" s="58" t="e">
        <f t="shared" si="17"/>
        <v>#VALUE!</v>
      </c>
      <c r="AB1342" s="56"/>
      <c r="AC1342" s="56"/>
    </row>
    <row r="1343" spans="1:29" ht="15.75" hidden="1" customHeight="1">
      <c r="A1343" s="35" t="s">
        <v>2902</v>
      </c>
      <c r="B1343" s="201" t="s">
        <v>1049</v>
      </c>
      <c r="C1343" s="36" t="s">
        <v>2223</v>
      </c>
      <c r="D1343" s="37" t="s">
        <v>53</v>
      </c>
      <c r="E1343" s="37">
        <v>20</v>
      </c>
      <c r="F1343" s="38">
        <v>190</v>
      </c>
      <c r="G1343" s="39" t="s">
        <v>54</v>
      </c>
      <c r="H1343" s="40">
        <v>46143</v>
      </c>
      <c r="I1343" s="41" t="s">
        <v>55</v>
      </c>
      <c r="J1343" s="41" t="s">
        <v>56</v>
      </c>
      <c r="K1343" s="41" t="s">
        <v>164</v>
      </c>
      <c r="L1343" s="41" t="s">
        <v>58</v>
      </c>
      <c r="M1343" s="42" t="s">
        <v>2498</v>
      </c>
      <c r="N1343" s="44" t="s">
        <v>951</v>
      </c>
      <c r="O1343" s="44" t="s">
        <v>60</v>
      </c>
      <c r="P1343" s="44"/>
      <c r="Q1343" s="44"/>
      <c r="R1343" s="45" t="s">
        <v>304</v>
      </c>
      <c r="S1343" s="45" t="s">
        <v>305</v>
      </c>
      <c r="T1343" s="44"/>
      <c r="U1343" s="44"/>
      <c r="V1343" s="45" t="str">
        <f t="array" ref="V1343">IFERROR(INDEX(#REF!,MATCH($Q1343,#REF!,0)),"")</f>
        <v/>
      </c>
      <c r="W1343" s="45" t="str">
        <f t="array" ref="W1343">IFERROR(INDEX(#REF!,MATCH($Q1343,#REF!,0)),"")</f>
        <v/>
      </c>
      <c r="X1343" s="46" t="str">
        <f t="array" ref="X1343">IFERROR(INDEX(#REF!,MATCH($Q1343,#REF!,0)),"")</f>
        <v/>
      </c>
      <c r="Y1343" s="46" t="str">
        <f t="array" ref="Y1343">IFERROR(INDEX(#REF!,MATCH($Q1343,#REF!,0)),"")</f>
        <v/>
      </c>
      <c r="Z1343" s="46" t="str">
        <f t="array" ref="Z1343">IFERROR(INDEX(#REF!,MATCH($Q1343,#REF!,0)),"")</f>
        <v/>
      </c>
      <c r="AA1343" s="46" t="e">
        <f t="shared" si="17"/>
        <v>#VALUE!</v>
      </c>
      <c r="AB1343" s="44"/>
      <c r="AC1343" s="44"/>
    </row>
    <row r="1344" spans="1:29" ht="15.75" hidden="1" customHeight="1">
      <c r="A1344" s="47" t="s">
        <v>2903</v>
      </c>
      <c r="B1344" s="47" t="s">
        <v>156</v>
      </c>
      <c r="C1344" s="60" t="s">
        <v>757</v>
      </c>
      <c r="D1344" s="49" t="s">
        <v>53</v>
      </c>
      <c r="E1344" s="49">
        <v>5</v>
      </c>
      <c r="F1344" s="50">
        <v>189.5</v>
      </c>
      <c r="G1344" s="51" t="s">
        <v>54</v>
      </c>
      <c r="H1344" s="52">
        <v>46143</v>
      </c>
      <c r="I1344" s="53" t="s">
        <v>55</v>
      </c>
      <c r="J1344" s="53" t="s">
        <v>56</v>
      </c>
      <c r="K1344" s="53" t="s">
        <v>164</v>
      </c>
      <c r="L1344" s="53" t="s">
        <v>58</v>
      </c>
      <c r="M1344" s="54" t="s">
        <v>148</v>
      </c>
      <c r="N1344" s="56" t="s">
        <v>21</v>
      </c>
      <c r="O1344" s="56" t="s">
        <v>60</v>
      </c>
      <c r="P1344" s="56"/>
      <c r="Q1344" s="56"/>
      <c r="R1344" s="57"/>
      <c r="S1344" s="57" t="s">
        <v>623</v>
      </c>
      <c r="T1344" s="56"/>
      <c r="U1344" s="56"/>
      <c r="V1344" s="57" t="str">
        <f t="array" ref="V1344">IFERROR(INDEX(#REF!,MATCH($Q1344,#REF!,0)),"")</f>
        <v/>
      </c>
      <c r="W1344" s="57" t="str">
        <f t="array" ref="W1344">IFERROR(INDEX(#REF!,MATCH($Q1344,#REF!,0)),"")</f>
        <v/>
      </c>
      <c r="X1344" s="58" t="str">
        <f t="array" ref="X1344">IFERROR(INDEX(#REF!,MATCH($Q1344,#REF!,0)),"")</f>
        <v/>
      </c>
      <c r="Y1344" s="58" t="str">
        <f t="array" ref="Y1344">IFERROR(INDEX(#REF!,MATCH($Q1344,#REF!,0)),"")</f>
        <v/>
      </c>
      <c r="Z1344" s="58" t="str">
        <f t="array" ref="Z1344">IFERROR(INDEX(#REF!,MATCH($Q1344,#REF!,0)),"")</f>
        <v/>
      </c>
      <c r="AA1344" s="58" t="e">
        <f t="shared" si="17"/>
        <v>#VALUE!</v>
      </c>
      <c r="AB1344" s="56"/>
      <c r="AC1344" s="56"/>
    </row>
    <row r="1345" spans="1:29" ht="15.75" hidden="1" customHeight="1">
      <c r="A1345" s="35" t="s">
        <v>442</v>
      </c>
      <c r="B1345" s="35" t="s">
        <v>1049</v>
      </c>
      <c r="C1345" s="36" t="s">
        <v>2225</v>
      </c>
      <c r="D1345" s="37" t="s">
        <v>53</v>
      </c>
      <c r="E1345" s="37">
        <v>10</v>
      </c>
      <c r="F1345" s="38">
        <v>183</v>
      </c>
      <c r="G1345" s="39" t="s">
        <v>54</v>
      </c>
      <c r="H1345" s="40">
        <v>46143</v>
      </c>
      <c r="I1345" s="41" t="s">
        <v>55</v>
      </c>
      <c r="J1345" s="41" t="s">
        <v>56</v>
      </c>
      <c r="K1345" s="41" t="s">
        <v>164</v>
      </c>
      <c r="L1345" s="41" t="s">
        <v>58</v>
      </c>
      <c r="M1345" s="42" t="s">
        <v>73</v>
      </c>
      <c r="N1345" s="44" t="s">
        <v>951</v>
      </c>
      <c r="O1345" s="44" t="s">
        <v>60</v>
      </c>
      <c r="P1345" s="44"/>
      <c r="Q1345" s="44"/>
      <c r="R1345" s="45" t="s">
        <v>729</v>
      </c>
      <c r="S1345" s="45" t="s">
        <v>730</v>
      </c>
      <c r="T1345" s="199"/>
      <c r="U1345" s="44"/>
      <c r="V1345" s="45" t="str">
        <f t="array" ref="V1345">IFERROR(INDEX(#REF!,MATCH($Q1345,#REF!,0)),"")</f>
        <v/>
      </c>
      <c r="W1345" s="45" t="str">
        <f t="array" ref="W1345">IFERROR(INDEX(#REF!,MATCH($Q1345,#REF!,0)),"")</f>
        <v/>
      </c>
      <c r="X1345" s="46" t="str">
        <f t="array" ref="X1345">IFERROR(INDEX(#REF!,MATCH($Q1345,#REF!,0)),"")</f>
        <v/>
      </c>
      <c r="Y1345" s="46" t="str">
        <f t="array" ref="Y1345">IFERROR(INDEX(#REF!,MATCH($Q1345,#REF!,0)),"")</f>
        <v/>
      </c>
      <c r="Z1345" s="46" t="str">
        <f t="array" ref="Z1345">IFERROR(INDEX(#REF!,MATCH($Q1345,#REF!,0)),"")</f>
        <v/>
      </c>
      <c r="AA1345" s="46" t="e">
        <f t="shared" si="17"/>
        <v>#VALUE!</v>
      </c>
      <c r="AB1345" s="44"/>
      <c r="AC1345" s="44"/>
    </row>
    <row r="1346" spans="1:29" ht="15.75" hidden="1" customHeight="1">
      <c r="A1346" s="184"/>
      <c r="B1346" s="184" t="s">
        <v>291</v>
      </c>
      <c r="C1346" s="185" t="s">
        <v>2569</v>
      </c>
      <c r="D1346" s="186" t="s">
        <v>53</v>
      </c>
      <c r="E1346" s="186">
        <v>4</v>
      </c>
      <c r="F1346" s="187">
        <v>12000</v>
      </c>
      <c r="G1346" s="188" t="s">
        <v>54</v>
      </c>
      <c r="H1346" s="189">
        <v>46235</v>
      </c>
      <c r="I1346" s="190" t="s">
        <v>101</v>
      </c>
      <c r="J1346" s="190" t="s">
        <v>56</v>
      </c>
      <c r="K1346" s="190" t="s">
        <v>858</v>
      </c>
      <c r="L1346" s="190" t="s">
        <v>91</v>
      </c>
      <c r="M1346" s="191" t="s">
        <v>2451</v>
      </c>
      <c r="N1346" s="192" t="s">
        <v>951</v>
      </c>
      <c r="O1346" s="56" t="s">
        <v>2452</v>
      </c>
      <c r="P1346" s="56"/>
      <c r="Q1346" s="56"/>
      <c r="R1346" s="57" t="str">
        <f t="array" ref="R1346">IFERROR(INDEX('BANCO DE DADOS'!$C$3:$C1631,MATCH(C1346,'BANCO DE DADOS'!$B$3:$B1631,0),0),"")</f>
        <v>GTI - MULTIMIDIA</v>
      </c>
      <c r="S1346" s="57" t="str">
        <f t="array" ref="S1346">IFERROR(INDEX('BANCO DE DADOS'!$D$3:$D1631,MATCH(C1346,'BANCO DE DADOS'!$B$3:$B1631,0),0),"")</f>
        <v>COMPRA DE EQUIPAMENTOS DE SOM E ÁUDIO</v>
      </c>
      <c r="T1346" s="56"/>
      <c r="U1346" s="56"/>
      <c r="V1346" s="57" t="str">
        <f t="array" ref="V1346">IFERROR(INDEX(#REF!,MATCH($Q1346,#REF!,0)),"")</f>
        <v/>
      </c>
      <c r="W1346" s="57" t="str">
        <f t="array" ref="W1346">IFERROR(INDEX(#REF!,MATCH($Q1346,#REF!,0)),"")</f>
        <v/>
      </c>
      <c r="X1346" s="58" t="str">
        <f t="array" ref="X1346">IFERROR(INDEX(#REF!,MATCH($Q1346,#REF!,0)),"")</f>
        <v/>
      </c>
      <c r="Y1346" s="58" t="str">
        <f t="array" ref="Y1346">IFERROR(INDEX(#REF!,MATCH($Q1346,#REF!,0)),"")</f>
        <v/>
      </c>
      <c r="Z1346" s="58" t="str">
        <f t="array" ref="Z1346">IFERROR(INDEX(#REF!,MATCH($Q1346,#REF!,0)),"")</f>
        <v/>
      </c>
      <c r="AA1346" s="58" t="e">
        <f t="shared" si="17"/>
        <v>#VALUE!</v>
      </c>
      <c r="AB1346" s="56"/>
      <c r="AC1346" s="56"/>
    </row>
    <row r="1347" spans="1:29" ht="15.75" hidden="1" customHeight="1">
      <c r="A1347" s="35"/>
      <c r="B1347" s="35" t="s">
        <v>848</v>
      </c>
      <c r="C1347" s="36" t="s">
        <v>1397</v>
      </c>
      <c r="D1347" s="37" t="s">
        <v>53</v>
      </c>
      <c r="E1347" s="37">
        <v>6</v>
      </c>
      <c r="F1347" s="38">
        <v>180</v>
      </c>
      <c r="G1347" s="39" t="s">
        <v>54</v>
      </c>
      <c r="H1347" s="40">
        <v>46143</v>
      </c>
      <c r="I1347" s="41" t="s">
        <v>55</v>
      </c>
      <c r="J1347" s="41" t="s">
        <v>56</v>
      </c>
      <c r="K1347" s="41" t="s">
        <v>164</v>
      </c>
      <c r="L1347" s="41" t="s">
        <v>91</v>
      </c>
      <c r="M1347" s="42" t="s">
        <v>148</v>
      </c>
      <c r="N1347" s="44" t="s">
        <v>884</v>
      </c>
      <c r="O1347" s="44" t="s">
        <v>60</v>
      </c>
      <c r="P1347" s="44"/>
      <c r="Q1347" s="44"/>
      <c r="R1347" s="45"/>
      <c r="S1347" s="45" t="s">
        <v>730</v>
      </c>
      <c r="T1347" s="44"/>
      <c r="U1347" s="44"/>
      <c r="V1347" s="45" t="str">
        <f t="array" ref="V1347">IFERROR(INDEX(#REF!,MATCH($Q1347,#REF!,0)),"")</f>
        <v/>
      </c>
      <c r="W1347" s="45" t="str">
        <f t="array" ref="W1347">IFERROR(INDEX(#REF!,MATCH($Q1347,#REF!,0)),"")</f>
        <v/>
      </c>
      <c r="X1347" s="46" t="str">
        <f t="array" ref="X1347">IFERROR(INDEX(#REF!,MATCH($Q1347,#REF!,0)),"")</f>
        <v/>
      </c>
      <c r="Y1347" s="46" t="str">
        <f t="array" ref="Y1347">IFERROR(INDEX(#REF!,MATCH($Q1347,#REF!,0)),"")</f>
        <v/>
      </c>
      <c r="Z1347" s="46" t="str">
        <f t="array" ref="Z1347">IFERROR(INDEX(#REF!,MATCH($Q1347,#REF!,0)),"")</f>
        <v/>
      </c>
      <c r="AA1347" s="46" t="e">
        <f t="shared" si="17"/>
        <v>#VALUE!</v>
      </c>
      <c r="AB1347" s="44"/>
      <c r="AC1347" s="44"/>
    </row>
    <row r="1348" spans="1:29" ht="15.75" hidden="1" customHeight="1">
      <c r="A1348" s="184"/>
      <c r="B1348" s="184" t="s">
        <v>440</v>
      </c>
      <c r="C1348" s="185" t="s">
        <v>2570</v>
      </c>
      <c r="D1348" s="186" t="s">
        <v>53</v>
      </c>
      <c r="E1348" s="186">
        <v>2</v>
      </c>
      <c r="F1348" s="187">
        <v>11898</v>
      </c>
      <c r="G1348" s="188" t="s">
        <v>54</v>
      </c>
      <c r="H1348" s="189">
        <v>46235</v>
      </c>
      <c r="I1348" s="190" t="s">
        <v>101</v>
      </c>
      <c r="J1348" s="190" t="s">
        <v>56</v>
      </c>
      <c r="K1348" s="190" t="s">
        <v>858</v>
      </c>
      <c r="L1348" s="190" t="s">
        <v>91</v>
      </c>
      <c r="M1348" s="191" t="s">
        <v>2451</v>
      </c>
      <c r="N1348" s="192" t="s">
        <v>951</v>
      </c>
      <c r="O1348" s="56" t="s">
        <v>2452</v>
      </c>
      <c r="P1348" s="56"/>
      <c r="Q1348" s="56"/>
      <c r="R1348" s="57">
        <f t="array" ref="R1348">IFERROR(INDEX('BANCO DE DADOS'!$C$3:$C1631,MATCH(C1348,'BANCO DE DADOS'!$B$3:$B1631,0),0),"")</f>
        <v>0</v>
      </c>
      <c r="S1348" s="57" t="str">
        <f t="array" ref="S1348">IFERROR(INDEX('BANCO DE DADOS'!$D$3:$D1631,MATCH(C1348,'BANCO DE DADOS'!$B$3:$B1631,0),0),"")</f>
        <v>COMPRA DE EQUIPAMENTOS PARA COZINHA E REFEITÓRIO</v>
      </c>
      <c r="T1348" s="56"/>
      <c r="U1348" s="56"/>
      <c r="V1348" s="57" t="str">
        <f t="array" ref="V1348">IFERROR(INDEX(#REF!,MATCH($Q1348,#REF!,0)),"")</f>
        <v/>
      </c>
      <c r="W1348" s="57" t="str">
        <f t="array" ref="W1348">IFERROR(INDEX(#REF!,MATCH($Q1348,#REF!,0)),"")</f>
        <v/>
      </c>
      <c r="X1348" s="58" t="str">
        <f t="array" ref="X1348">IFERROR(INDEX(#REF!,MATCH($Q1348,#REF!,0)),"")</f>
        <v/>
      </c>
      <c r="Y1348" s="58" t="str">
        <f t="array" ref="Y1348">IFERROR(INDEX(#REF!,MATCH($Q1348,#REF!,0)),"")</f>
        <v/>
      </c>
      <c r="Z1348" s="58" t="str">
        <f t="array" ref="Z1348">IFERROR(INDEX(#REF!,MATCH($Q1348,#REF!,0)),"")</f>
        <v/>
      </c>
      <c r="AA1348" s="58" t="e">
        <f t="shared" si="17"/>
        <v>#VALUE!</v>
      </c>
      <c r="AB1348" s="56"/>
      <c r="AC1348" s="56"/>
    </row>
    <row r="1349" spans="1:29" ht="15.75" hidden="1" customHeight="1">
      <c r="A1349" s="167"/>
      <c r="B1349" s="167" t="s">
        <v>317</v>
      </c>
      <c r="C1349" s="168" t="s">
        <v>2547</v>
      </c>
      <c r="D1349" s="176" t="s">
        <v>53</v>
      </c>
      <c r="E1349" s="176">
        <v>11</v>
      </c>
      <c r="F1349" s="177">
        <v>11000</v>
      </c>
      <c r="G1349" s="178" t="s">
        <v>54</v>
      </c>
      <c r="H1349" s="179">
        <v>46235</v>
      </c>
      <c r="I1349" s="180" t="s">
        <v>101</v>
      </c>
      <c r="J1349" s="180" t="s">
        <v>56</v>
      </c>
      <c r="K1349" s="180" t="s">
        <v>858</v>
      </c>
      <c r="L1349" s="180" t="s">
        <v>91</v>
      </c>
      <c r="M1349" s="181" t="s">
        <v>2451</v>
      </c>
      <c r="N1349" s="175" t="s">
        <v>951</v>
      </c>
      <c r="O1349" s="44" t="s">
        <v>2452</v>
      </c>
      <c r="P1349" s="44"/>
      <c r="Q1349" s="44"/>
      <c r="R1349" s="45">
        <f t="array" ref="R1349">IFERROR(INDEX('BANCO DE DADOS'!$C$3:$C1631,MATCH(C1349,'BANCO DE DADOS'!$B$3:$B1631,0),0),"")</f>
        <v>0</v>
      </c>
      <c r="S1349" s="45" t="str">
        <f t="array" ref="S1349">IFERROR(INDEX('BANCO DE DADOS'!$D$3:$D1631,MATCH(C1349,'BANCO DE DADOS'!$B$3:$B1631,0),0),"")</f>
        <v>COMPRA DE MÓVEIS E EQUIPAMENTOS PARA ÁREAS COMUNS</v>
      </c>
      <c r="T1349" s="44"/>
      <c r="U1349" s="44"/>
      <c r="V1349" s="45" t="str">
        <f t="array" ref="V1349">IFERROR(INDEX(#REF!,MATCH($Q1349,#REF!,0)),"")</f>
        <v/>
      </c>
      <c r="W1349" s="45" t="str">
        <f t="array" ref="W1349">IFERROR(INDEX(#REF!,MATCH($Q1349,#REF!,0)),"")</f>
        <v/>
      </c>
      <c r="X1349" s="46" t="str">
        <f t="array" ref="X1349">IFERROR(INDEX(#REF!,MATCH($Q1349,#REF!,0)),"")</f>
        <v/>
      </c>
      <c r="Y1349" s="46" t="str">
        <f t="array" ref="Y1349">IFERROR(INDEX(#REF!,MATCH($Q1349,#REF!,0)),"")</f>
        <v/>
      </c>
      <c r="Z1349" s="46" t="str">
        <f t="array" ref="Z1349">IFERROR(INDEX(#REF!,MATCH($Q1349,#REF!,0)),"")</f>
        <v/>
      </c>
      <c r="AA1349" s="46" t="e">
        <f t="shared" si="17"/>
        <v>#VALUE!</v>
      </c>
      <c r="AB1349" s="44"/>
      <c r="AC1349" s="44"/>
    </row>
    <row r="1350" spans="1:29" ht="15.75" hidden="1" customHeight="1">
      <c r="A1350" s="47" t="s">
        <v>1910</v>
      </c>
      <c r="B1350" s="47" t="s">
        <v>652</v>
      </c>
      <c r="C1350" s="60" t="s">
        <v>2332</v>
      </c>
      <c r="D1350" s="49" t="s">
        <v>2333</v>
      </c>
      <c r="E1350" s="49">
        <v>1</v>
      </c>
      <c r="F1350" s="50">
        <v>180</v>
      </c>
      <c r="G1350" s="51" t="s">
        <v>54</v>
      </c>
      <c r="H1350" s="52">
        <v>46143</v>
      </c>
      <c r="I1350" s="53" t="s">
        <v>55</v>
      </c>
      <c r="J1350" s="53" t="s">
        <v>56</v>
      </c>
      <c r="K1350" s="53" t="s">
        <v>164</v>
      </c>
      <c r="L1350" s="53" t="s">
        <v>91</v>
      </c>
      <c r="M1350" s="54" t="s">
        <v>2498</v>
      </c>
      <c r="N1350" s="56" t="s">
        <v>951</v>
      </c>
      <c r="O1350" s="56" t="s">
        <v>60</v>
      </c>
      <c r="P1350" s="56"/>
      <c r="Q1350" s="56"/>
      <c r="R1350" s="57" t="s">
        <v>304</v>
      </c>
      <c r="S1350" s="57" t="s">
        <v>305</v>
      </c>
      <c r="T1350" s="56"/>
      <c r="U1350" s="56"/>
      <c r="V1350" s="57" t="str">
        <f t="array" ref="V1350">IFERROR(INDEX(#REF!,MATCH($Q1350,#REF!,0)),"")</f>
        <v/>
      </c>
      <c r="W1350" s="57" t="str">
        <f t="array" ref="W1350">IFERROR(INDEX(#REF!,MATCH($Q1350,#REF!,0)),"")</f>
        <v/>
      </c>
      <c r="X1350" s="58" t="str">
        <f t="array" ref="X1350">IFERROR(INDEX(#REF!,MATCH($Q1350,#REF!,0)),"")</f>
        <v/>
      </c>
      <c r="Y1350" s="58" t="str">
        <f t="array" ref="Y1350">IFERROR(INDEX(#REF!,MATCH($Q1350,#REF!,0)),"")</f>
        <v/>
      </c>
      <c r="Z1350" s="58" t="str">
        <f t="array" ref="Z1350">IFERROR(INDEX(#REF!,MATCH($Q1350,#REF!,0)),"")</f>
        <v/>
      </c>
      <c r="AA1350" s="58" t="e">
        <f t="shared" si="17"/>
        <v>#VALUE!</v>
      </c>
      <c r="AB1350" s="56"/>
      <c r="AC1350" s="56"/>
    </row>
    <row r="1351" spans="1:29" ht="15.75" hidden="1" customHeight="1">
      <c r="A1351" s="167"/>
      <c r="B1351" s="167" t="s">
        <v>145</v>
      </c>
      <c r="C1351" s="168" t="s">
        <v>2574</v>
      </c>
      <c r="D1351" s="176" t="s">
        <v>53</v>
      </c>
      <c r="E1351" s="176">
        <v>2</v>
      </c>
      <c r="F1351" s="177">
        <v>11000</v>
      </c>
      <c r="G1351" s="178" t="s">
        <v>54</v>
      </c>
      <c r="H1351" s="179">
        <v>46235</v>
      </c>
      <c r="I1351" s="180" t="s">
        <v>101</v>
      </c>
      <c r="J1351" s="180" t="s">
        <v>56</v>
      </c>
      <c r="K1351" s="180" t="s">
        <v>858</v>
      </c>
      <c r="L1351" s="180" t="s">
        <v>84</v>
      </c>
      <c r="M1351" s="181" t="s">
        <v>2451</v>
      </c>
      <c r="N1351" s="175" t="s">
        <v>951</v>
      </c>
      <c r="O1351" s="44" t="s">
        <v>2452</v>
      </c>
      <c r="P1351" s="44"/>
      <c r="Q1351" s="44"/>
      <c r="R1351" s="45" t="str">
        <f t="array" ref="R1351">IFERROR(INDEX('BANCO DE DADOS'!$C$3:$C1631,MATCH(C1351,'BANCO DE DADOS'!$B$3:$B1631,0),0),"")</f>
        <v>DAL - ELETRODOMÉSTICOS</v>
      </c>
      <c r="S1351" s="45" t="str">
        <f t="array" ref="S1351">IFERROR(INDEX('BANCO DE DADOS'!$D$3:$D1631,MATCH(C1351,'BANCO DE DADOS'!$B$3:$B1631,0),0),"")</f>
        <v>COMPRA DE EQUIPAMENTOS DE ÁUDIO E VÍDEO</v>
      </c>
      <c r="T1351" s="44"/>
      <c r="U1351" s="44"/>
      <c r="V1351" s="45" t="str">
        <f t="array" ref="V1351">IFERROR(INDEX(#REF!,MATCH($Q1351,#REF!,0)),"")</f>
        <v/>
      </c>
      <c r="W1351" s="45" t="str">
        <f t="array" ref="W1351">IFERROR(INDEX(#REF!,MATCH($Q1351,#REF!,0)),"")</f>
        <v/>
      </c>
      <c r="X1351" s="46" t="str">
        <f t="array" ref="X1351">IFERROR(INDEX(#REF!,MATCH($Q1351,#REF!,0)),"")</f>
        <v/>
      </c>
      <c r="Y1351" s="46" t="str">
        <f t="array" ref="Y1351">IFERROR(INDEX(#REF!,MATCH($Q1351,#REF!,0)),"")</f>
        <v/>
      </c>
      <c r="Z1351" s="46" t="str">
        <f t="array" ref="Z1351">IFERROR(INDEX(#REF!,MATCH($Q1351,#REF!,0)),"")</f>
        <v/>
      </c>
      <c r="AA1351" s="46" t="e">
        <f t="shared" si="17"/>
        <v>#VALUE!</v>
      </c>
      <c r="AB1351" s="44"/>
      <c r="AC1351" s="44"/>
    </row>
    <row r="1352" spans="1:29" ht="15.75" hidden="1" customHeight="1">
      <c r="A1352" s="184"/>
      <c r="B1352" s="184" t="s">
        <v>51</v>
      </c>
      <c r="C1352" s="185" t="s">
        <v>2575</v>
      </c>
      <c r="D1352" s="186" t="s">
        <v>53</v>
      </c>
      <c r="E1352" s="186">
        <v>5</v>
      </c>
      <c r="F1352" s="187">
        <v>10680</v>
      </c>
      <c r="G1352" s="188" t="s">
        <v>54</v>
      </c>
      <c r="H1352" s="189">
        <v>46235</v>
      </c>
      <c r="I1352" s="190" t="s">
        <v>101</v>
      </c>
      <c r="J1352" s="190" t="s">
        <v>56</v>
      </c>
      <c r="K1352" s="190" t="s">
        <v>858</v>
      </c>
      <c r="L1352" s="190" t="s">
        <v>91</v>
      </c>
      <c r="M1352" s="191" t="s">
        <v>2451</v>
      </c>
      <c r="N1352" s="192" t="s">
        <v>951</v>
      </c>
      <c r="O1352" s="56" t="s">
        <v>2452</v>
      </c>
      <c r="P1352" s="56"/>
      <c r="Q1352" s="56"/>
      <c r="R1352" s="57" t="str">
        <f t="array" ref="R1352">IFERROR(INDEX('BANCO DE DADOS'!$C$3:$C1631,MATCH(C1352,'BANCO DE DADOS'!$B$3:$B1631,0),0),"")</f>
        <v>ALMOXARIFADO GERAL</v>
      </c>
      <c r="S1352" s="57" t="str">
        <f t="array" ref="S1352">IFERROR(INDEX('BANCO DE DADOS'!$D$3:$D1631,MATCH(C1352,'BANCO DE DADOS'!$B$3:$B1631,0),0),"")</f>
        <v>COMPRA DE EQUIPAMENTOS MÉDICOS E DE SUPORTE</v>
      </c>
      <c r="T1352" s="56"/>
      <c r="U1352" s="56"/>
      <c r="V1352" s="57" t="str">
        <f t="array" ref="V1352">IFERROR(INDEX(#REF!,MATCH($Q1352,#REF!,0)),"")</f>
        <v/>
      </c>
      <c r="W1352" s="57" t="str">
        <f t="array" ref="W1352">IFERROR(INDEX(#REF!,MATCH($Q1352,#REF!,0)),"")</f>
        <v/>
      </c>
      <c r="X1352" s="58" t="str">
        <f t="array" ref="X1352">IFERROR(INDEX(#REF!,MATCH($Q1352,#REF!,0)),"")</f>
        <v/>
      </c>
      <c r="Y1352" s="58" t="str">
        <f t="array" ref="Y1352">IFERROR(INDEX(#REF!,MATCH($Q1352,#REF!,0)),"")</f>
        <v/>
      </c>
      <c r="Z1352" s="58" t="str">
        <f t="array" ref="Z1352">IFERROR(INDEX(#REF!,MATCH($Q1352,#REF!,0)),"")</f>
        <v/>
      </c>
      <c r="AA1352" s="58" t="e">
        <f t="shared" si="17"/>
        <v>#VALUE!</v>
      </c>
      <c r="AB1352" s="56"/>
      <c r="AC1352" s="56"/>
    </row>
    <row r="1353" spans="1:29" ht="15.75" hidden="1" customHeight="1">
      <c r="A1353" s="35" t="s">
        <v>1912</v>
      </c>
      <c r="B1353" s="35" t="s">
        <v>652</v>
      </c>
      <c r="C1353" s="36" t="s">
        <v>2335</v>
      </c>
      <c r="D1353" s="37" t="s">
        <v>53</v>
      </c>
      <c r="E1353" s="37">
        <v>5</v>
      </c>
      <c r="F1353" s="38">
        <v>180</v>
      </c>
      <c r="G1353" s="39" t="s">
        <v>54</v>
      </c>
      <c r="H1353" s="40">
        <v>46143</v>
      </c>
      <c r="I1353" s="41" t="s">
        <v>55</v>
      </c>
      <c r="J1353" s="41" t="s">
        <v>56</v>
      </c>
      <c r="K1353" s="41" t="s">
        <v>164</v>
      </c>
      <c r="L1353" s="41" t="s">
        <v>91</v>
      </c>
      <c r="M1353" s="42" t="s">
        <v>2486</v>
      </c>
      <c r="N1353" s="44" t="s">
        <v>951</v>
      </c>
      <c r="O1353" s="44" t="s">
        <v>60</v>
      </c>
      <c r="P1353" s="44"/>
      <c r="Q1353" s="44"/>
      <c r="R1353" s="45" t="s">
        <v>304</v>
      </c>
      <c r="S1353" s="45" t="s">
        <v>305</v>
      </c>
      <c r="T1353" s="44"/>
      <c r="U1353" s="44"/>
      <c r="V1353" s="45" t="str">
        <f t="array" ref="V1353">IFERROR(INDEX(#REF!,MATCH($Q1353,#REF!,0)),"")</f>
        <v/>
      </c>
      <c r="W1353" s="45" t="str">
        <f t="array" ref="W1353">IFERROR(INDEX(#REF!,MATCH($Q1353,#REF!,0)),"")</f>
        <v/>
      </c>
      <c r="X1353" s="46" t="str">
        <f t="array" ref="X1353">IFERROR(INDEX(#REF!,MATCH($Q1353,#REF!,0)),"")</f>
        <v/>
      </c>
      <c r="Y1353" s="46" t="str">
        <f t="array" ref="Y1353">IFERROR(INDEX(#REF!,MATCH($Q1353,#REF!,0)),"")</f>
        <v/>
      </c>
      <c r="Z1353" s="46" t="str">
        <f t="array" ref="Z1353">IFERROR(INDEX(#REF!,MATCH($Q1353,#REF!,0)),"")</f>
        <v/>
      </c>
      <c r="AA1353" s="46" t="e">
        <f t="shared" si="17"/>
        <v>#VALUE!</v>
      </c>
      <c r="AB1353" s="44"/>
      <c r="AC1353" s="44"/>
    </row>
    <row r="1354" spans="1:29" ht="15.75" hidden="1" customHeight="1">
      <c r="A1354" s="47" t="s">
        <v>455</v>
      </c>
      <c r="B1354" s="47" t="s">
        <v>1049</v>
      </c>
      <c r="C1354" s="60" t="s">
        <v>2227</v>
      </c>
      <c r="D1354" s="49" t="s">
        <v>53</v>
      </c>
      <c r="E1354" s="49">
        <v>50</v>
      </c>
      <c r="F1354" s="50">
        <v>180</v>
      </c>
      <c r="G1354" s="51" t="s">
        <v>54</v>
      </c>
      <c r="H1354" s="52">
        <v>46143</v>
      </c>
      <c r="I1354" s="53" t="s">
        <v>55</v>
      </c>
      <c r="J1354" s="53" t="s">
        <v>56</v>
      </c>
      <c r="K1354" s="53" t="s">
        <v>164</v>
      </c>
      <c r="L1354" s="53" t="s">
        <v>58</v>
      </c>
      <c r="M1354" s="54" t="s">
        <v>148</v>
      </c>
      <c r="N1354" s="56" t="s">
        <v>951</v>
      </c>
      <c r="O1354" s="56" t="s">
        <v>60</v>
      </c>
      <c r="P1354" s="56"/>
      <c r="Q1354" s="56"/>
      <c r="R1354" s="57" t="s">
        <v>729</v>
      </c>
      <c r="S1354" s="57" t="s">
        <v>730</v>
      </c>
      <c r="T1354" s="56"/>
      <c r="U1354" s="56"/>
      <c r="V1354" s="57" t="str">
        <f t="array" ref="V1354">IFERROR(INDEX(#REF!,MATCH($Q1354,#REF!,0)),"")</f>
        <v/>
      </c>
      <c r="W1354" s="57" t="str">
        <f t="array" ref="W1354">IFERROR(INDEX(#REF!,MATCH($Q1354,#REF!,0)),"")</f>
        <v/>
      </c>
      <c r="X1354" s="58" t="str">
        <f t="array" ref="X1354">IFERROR(INDEX(#REF!,MATCH($Q1354,#REF!,0)),"")</f>
        <v/>
      </c>
      <c r="Y1354" s="58" t="str">
        <f t="array" ref="Y1354">IFERROR(INDEX(#REF!,MATCH($Q1354,#REF!,0)),"")</f>
        <v/>
      </c>
      <c r="Z1354" s="58" t="str">
        <f t="array" ref="Z1354">IFERROR(INDEX(#REF!,MATCH($Q1354,#REF!,0)),"")</f>
        <v/>
      </c>
      <c r="AA1354" s="58" t="e">
        <f t="shared" si="17"/>
        <v>#VALUE!</v>
      </c>
      <c r="AB1354" s="56"/>
      <c r="AC1354" s="56"/>
    </row>
    <row r="1355" spans="1:29" ht="15.75" hidden="1" customHeight="1">
      <c r="A1355" s="167"/>
      <c r="B1355" s="167" t="s">
        <v>652</v>
      </c>
      <c r="C1355" s="168" t="s">
        <v>2332</v>
      </c>
      <c r="D1355" s="176" t="s">
        <v>2333</v>
      </c>
      <c r="E1355" s="176">
        <v>1</v>
      </c>
      <c r="F1355" s="177">
        <v>180</v>
      </c>
      <c r="G1355" s="178" t="s">
        <v>54</v>
      </c>
      <c r="H1355" s="179">
        <v>46143</v>
      </c>
      <c r="I1355" s="180" t="s">
        <v>55</v>
      </c>
      <c r="J1355" s="180" t="s">
        <v>56</v>
      </c>
      <c r="K1355" s="180" t="s">
        <v>164</v>
      </c>
      <c r="L1355" s="180" t="s">
        <v>91</v>
      </c>
      <c r="M1355" s="181" t="s">
        <v>2451</v>
      </c>
      <c r="N1355" s="175" t="s">
        <v>951</v>
      </c>
      <c r="O1355" s="44" t="s">
        <v>60</v>
      </c>
      <c r="P1355" s="44"/>
      <c r="Q1355" s="44"/>
      <c r="R1355" s="45" t="str">
        <f t="array" ref="R1355">IFERROR(INDEX('BANCO DE DADOS'!$C$3:$C1631,MATCH(C1355,'BANCO DE DADOS'!$B$3:$B1631,0),0),"")</f>
        <v>PREFEITURA DAL</v>
      </c>
      <c r="S1355" s="45" t="str">
        <f t="array" ref="S1355">IFERROR(INDEX('BANCO DE DADOS'!$D$3:$D1631,MATCH(C1355,'BANCO DE DADOS'!$B$3:$B1631,0),0),"")</f>
        <v>COMPRA DE INSUMOS PARA CONSTRUÇÃO E MANUTENÇÃO</v>
      </c>
      <c r="T1355" s="44"/>
      <c r="U1355" s="44"/>
      <c r="V1355" s="45" t="str">
        <f t="array" ref="V1355">IFERROR(INDEX(#REF!,MATCH($Q1355,#REF!,0)),"")</f>
        <v/>
      </c>
      <c r="W1355" s="45" t="str">
        <f t="array" ref="W1355">IFERROR(INDEX(#REF!,MATCH($Q1355,#REF!,0)),"")</f>
        <v/>
      </c>
      <c r="X1355" s="46" t="str">
        <f t="array" ref="X1355">IFERROR(INDEX(#REF!,MATCH($Q1355,#REF!,0)),"")</f>
        <v/>
      </c>
      <c r="Y1355" s="46" t="str">
        <f t="array" ref="Y1355">IFERROR(INDEX(#REF!,MATCH($Q1355,#REF!,0)),"")</f>
        <v/>
      </c>
      <c r="Z1355" s="46" t="str">
        <f t="array" ref="Z1355">IFERROR(INDEX(#REF!,MATCH($Q1355,#REF!,0)),"")</f>
        <v/>
      </c>
      <c r="AA1355" s="46" t="e">
        <f t="shared" si="17"/>
        <v>#VALUE!</v>
      </c>
      <c r="AB1355" s="44"/>
      <c r="AC1355" s="44"/>
    </row>
    <row r="1356" spans="1:29" ht="15.75" hidden="1" customHeight="1">
      <c r="A1356" s="184"/>
      <c r="B1356" s="184" t="s">
        <v>219</v>
      </c>
      <c r="C1356" s="185" t="s">
        <v>2576</v>
      </c>
      <c r="D1356" s="186" t="s">
        <v>53</v>
      </c>
      <c r="E1356" s="186">
        <v>4</v>
      </c>
      <c r="F1356" s="187">
        <v>10400</v>
      </c>
      <c r="G1356" s="188" t="s">
        <v>54</v>
      </c>
      <c r="H1356" s="189">
        <v>46235</v>
      </c>
      <c r="I1356" s="190" t="s">
        <v>101</v>
      </c>
      <c r="J1356" s="190" t="s">
        <v>56</v>
      </c>
      <c r="K1356" s="190" t="s">
        <v>858</v>
      </c>
      <c r="L1356" s="190" t="s">
        <v>91</v>
      </c>
      <c r="M1356" s="191" t="s">
        <v>2451</v>
      </c>
      <c r="N1356" s="192" t="s">
        <v>951</v>
      </c>
      <c r="O1356" s="56" t="s">
        <v>2452</v>
      </c>
      <c r="P1356" s="56"/>
      <c r="Q1356" s="56"/>
      <c r="R1356" s="57">
        <f t="array" ref="R1356">IFERROR(INDEX('BANCO DE DADOS'!$C$3:$C1631,MATCH(C1356,'BANCO DE DADOS'!$B$3:$B1631,0),0),"")</f>
        <v>0</v>
      </c>
      <c r="S1356" s="57" t="str">
        <f t="array" ref="S1356">IFERROR(INDEX('BANCO DE DADOS'!$D$3:$D1631,MATCH(C1356,'BANCO DE DADOS'!$B$3:$B1631,0),0),"")</f>
        <v>COMPRA DE EQUIPAMENTOS PARA COZINHA E REFEITÓRIO</v>
      </c>
      <c r="T1356" s="56"/>
      <c r="U1356" s="56"/>
      <c r="V1356" s="57" t="str">
        <f t="array" ref="V1356">IFERROR(INDEX(#REF!,MATCH($Q1356,#REF!,0)),"")</f>
        <v/>
      </c>
      <c r="W1356" s="57" t="str">
        <f t="array" ref="W1356">IFERROR(INDEX(#REF!,MATCH($Q1356,#REF!,0)),"")</f>
        <v/>
      </c>
      <c r="X1356" s="58" t="str">
        <f t="array" ref="X1356">IFERROR(INDEX(#REF!,MATCH($Q1356,#REF!,0)),"")</f>
        <v/>
      </c>
      <c r="Y1356" s="58" t="str">
        <f t="array" ref="Y1356">IFERROR(INDEX(#REF!,MATCH($Q1356,#REF!,0)),"")</f>
        <v/>
      </c>
      <c r="Z1356" s="58" t="str">
        <f t="array" ref="Z1356">IFERROR(INDEX(#REF!,MATCH($Q1356,#REF!,0)),"")</f>
        <v/>
      </c>
      <c r="AA1356" s="58" t="e">
        <f t="shared" si="17"/>
        <v>#VALUE!</v>
      </c>
      <c r="AB1356" s="56"/>
      <c r="AC1356" s="56"/>
    </row>
    <row r="1357" spans="1:29" ht="15.75" hidden="1" customHeight="1">
      <c r="A1357" s="35" t="s">
        <v>223</v>
      </c>
      <c r="B1357" s="35" t="s">
        <v>317</v>
      </c>
      <c r="C1357" s="36" t="s">
        <v>2578</v>
      </c>
      <c r="D1357" s="37" t="s">
        <v>53</v>
      </c>
      <c r="E1357" s="37">
        <v>1</v>
      </c>
      <c r="F1357" s="38">
        <v>10000</v>
      </c>
      <c r="G1357" s="39" t="s">
        <v>54</v>
      </c>
      <c r="H1357" s="40">
        <v>46204</v>
      </c>
      <c r="I1357" s="41" t="s">
        <v>101</v>
      </c>
      <c r="J1357" s="41" t="s">
        <v>56</v>
      </c>
      <c r="K1357" s="41" t="s">
        <v>858</v>
      </c>
      <c r="L1357" s="41" t="s">
        <v>58</v>
      </c>
      <c r="M1357" s="42" t="s">
        <v>2534</v>
      </c>
      <c r="N1357" s="44" t="s">
        <v>951</v>
      </c>
      <c r="O1357" s="44" t="s">
        <v>2452</v>
      </c>
      <c r="P1357" s="44"/>
      <c r="Q1357" s="44"/>
      <c r="R1357" s="45"/>
      <c r="S1357" s="45" t="s">
        <v>2579</v>
      </c>
      <c r="T1357" s="44"/>
      <c r="U1357" s="44"/>
      <c r="V1357" s="45" t="str">
        <f t="array" ref="V1357">IFERROR(INDEX(#REF!,MATCH($Q1357,#REF!,0)),"")</f>
        <v/>
      </c>
      <c r="W1357" s="45" t="str">
        <f t="array" ref="W1357">IFERROR(INDEX(#REF!,MATCH($Q1357,#REF!,0)),"")</f>
        <v/>
      </c>
      <c r="X1357" s="46" t="str">
        <f t="array" ref="X1357">IFERROR(INDEX(#REF!,MATCH($Q1357,#REF!,0)),"")</f>
        <v/>
      </c>
      <c r="Y1357" s="46" t="str">
        <f t="array" ref="Y1357">IFERROR(INDEX(#REF!,MATCH($Q1357,#REF!,0)),"")</f>
        <v/>
      </c>
      <c r="Z1357" s="46" t="str">
        <f t="array" ref="Z1357">IFERROR(INDEX(#REF!,MATCH($Q1357,#REF!,0)),"")</f>
        <v/>
      </c>
      <c r="AA1357" s="46" t="e">
        <f t="shared" si="17"/>
        <v>#VALUE!</v>
      </c>
      <c r="AB1357" s="44"/>
      <c r="AC1357" s="44"/>
    </row>
    <row r="1358" spans="1:29" ht="15.75" hidden="1" customHeight="1">
      <c r="A1358" s="47" t="s">
        <v>500</v>
      </c>
      <c r="B1358" s="47" t="s">
        <v>1049</v>
      </c>
      <c r="C1358" s="60" t="s">
        <v>2229</v>
      </c>
      <c r="D1358" s="49" t="s">
        <v>53</v>
      </c>
      <c r="E1358" s="49">
        <v>10</v>
      </c>
      <c r="F1358" s="50">
        <v>179</v>
      </c>
      <c r="G1358" s="51" t="s">
        <v>54</v>
      </c>
      <c r="H1358" s="52">
        <v>46143</v>
      </c>
      <c r="I1358" s="53" t="s">
        <v>55</v>
      </c>
      <c r="J1358" s="53" t="s">
        <v>56</v>
      </c>
      <c r="K1358" s="53" t="s">
        <v>164</v>
      </c>
      <c r="L1358" s="53" t="s">
        <v>58</v>
      </c>
      <c r="M1358" s="54" t="s">
        <v>109</v>
      </c>
      <c r="N1358" s="56" t="s">
        <v>951</v>
      </c>
      <c r="O1358" s="56" t="s">
        <v>60</v>
      </c>
      <c r="P1358" s="56"/>
      <c r="Q1358" s="56"/>
      <c r="R1358" s="57" t="s">
        <v>729</v>
      </c>
      <c r="S1358" s="57" t="s">
        <v>730</v>
      </c>
      <c r="T1358" s="56"/>
      <c r="U1358" s="56"/>
      <c r="V1358" s="57" t="str">
        <f t="array" ref="V1358">IFERROR(INDEX(#REF!,MATCH($Q1358,#REF!,0)),"")</f>
        <v/>
      </c>
      <c r="W1358" s="57" t="str">
        <f t="array" ref="W1358">IFERROR(INDEX(#REF!,MATCH($Q1358,#REF!,0)),"")</f>
        <v/>
      </c>
      <c r="X1358" s="58" t="str">
        <f t="array" ref="X1358">IFERROR(INDEX(#REF!,MATCH($Q1358,#REF!,0)),"")</f>
        <v/>
      </c>
      <c r="Y1358" s="58" t="str">
        <f t="array" ref="Y1358">IFERROR(INDEX(#REF!,MATCH($Q1358,#REF!,0)),"")</f>
        <v/>
      </c>
      <c r="Z1358" s="58" t="str">
        <f t="array" ref="Z1358">IFERROR(INDEX(#REF!,MATCH($Q1358,#REF!,0)),"")</f>
        <v/>
      </c>
      <c r="AA1358" s="58" t="e">
        <f t="shared" si="17"/>
        <v>#VALUE!</v>
      </c>
      <c r="AB1358" s="56"/>
      <c r="AC1358" s="56"/>
    </row>
    <row r="1359" spans="1:29" ht="15.75" hidden="1" customHeight="1">
      <c r="A1359" s="35" t="s">
        <v>2904</v>
      </c>
      <c r="B1359" s="35" t="s">
        <v>245</v>
      </c>
      <c r="C1359" s="36" t="s">
        <v>724</v>
      </c>
      <c r="D1359" s="37" t="s">
        <v>53</v>
      </c>
      <c r="E1359" s="37">
        <v>3</v>
      </c>
      <c r="F1359" s="38">
        <v>177</v>
      </c>
      <c r="G1359" s="39" t="s">
        <v>54</v>
      </c>
      <c r="H1359" s="40">
        <v>46143</v>
      </c>
      <c r="I1359" s="41" t="s">
        <v>55</v>
      </c>
      <c r="J1359" s="41" t="s">
        <v>56</v>
      </c>
      <c r="K1359" s="41" t="s">
        <v>164</v>
      </c>
      <c r="L1359" s="41" t="s">
        <v>58</v>
      </c>
      <c r="M1359" s="42" t="s">
        <v>2498</v>
      </c>
      <c r="N1359" s="44" t="s">
        <v>21</v>
      </c>
      <c r="O1359" s="44" t="s">
        <v>60</v>
      </c>
      <c r="P1359" s="44"/>
      <c r="Q1359" s="44"/>
      <c r="R1359" s="45" t="s">
        <v>322</v>
      </c>
      <c r="S1359" s="45" t="s">
        <v>323</v>
      </c>
      <c r="T1359" s="44"/>
      <c r="U1359" s="44"/>
      <c r="V1359" s="45" t="str">
        <f t="array" ref="V1359">IFERROR(INDEX(#REF!,MATCH($Q1359,#REF!,0)),"")</f>
        <v/>
      </c>
      <c r="W1359" s="45" t="str">
        <f t="array" ref="W1359">IFERROR(INDEX(#REF!,MATCH($Q1359,#REF!,0)),"")</f>
        <v/>
      </c>
      <c r="X1359" s="46" t="str">
        <f t="array" ref="X1359">IFERROR(INDEX(#REF!,MATCH($Q1359,#REF!,0)),"")</f>
        <v/>
      </c>
      <c r="Y1359" s="46" t="str">
        <f t="array" ref="Y1359">IFERROR(INDEX(#REF!,MATCH($Q1359,#REF!,0)),"")</f>
        <v/>
      </c>
      <c r="Z1359" s="46" t="str">
        <f t="array" ref="Z1359">IFERROR(INDEX(#REF!,MATCH($Q1359,#REF!,0)),"")</f>
        <v/>
      </c>
      <c r="AA1359" s="46" t="e">
        <f t="shared" si="17"/>
        <v>#VALUE!</v>
      </c>
      <c r="AB1359" s="44"/>
      <c r="AC1359" s="44"/>
    </row>
    <row r="1360" spans="1:29" ht="15.75" hidden="1" customHeight="1">
      <c r="A1360" s="47"/>
      <c r="B1360" s="47" t="s">
        <v>51</v>
      </c>
      <c r="C1360" s="60" t="s">
        <v>1399</v>
      </c>
      <c r="D1360" s="49" t="s">
        <v>53</v>
      </c>
      <c r="E1360" s="49">
        <v>5</v>
      </c>
      <c r="F1360" s="50">
        <v>175</v>
      </c>
      <c r="G1360" s="51" t="s">
        <v>54</v>
      </c>
      <c r="H1360" s="52">
        <v>46143</v>
      </c>
      <c r="I1360" s="53" t="s">
        <v>55</v>
      </c>
      <c r="J1360" s="53" t="s">
        <v>56</v>
      </c>
      <c r="K1360" s="53" t="s">
        <v>164</v>
      </c>
      <c r="L1360" s="53" t="s">
        <v>91</v>
      </c>
      <c r="M1360" s="54" t="s">
        <v>2517</v>
      </c>
      <c r="N1360" s="56" t="s">
        <v>884</v>
      </c>
      <c r="O1360" s="56" t="s">
        <v>60</v>
      </c>
      <c r="P1360" s="56"/>
      <c r="Q1360" s="56"/>
      <c r="R1360" s="57" t="s">
        <v>1400</v>
      </c>
      <c r="S1360" s="57" t="s">
        <v>1401</v>
      </c>
      <c r="T1360" s="56"/>
      <c r="U1360" s="56"/>
      <c r="V1360" s="57" t="str">
        <f t="array" ref="V1360">IFERROR(INDEX(#REF!,MATCH($Q1360,#REF!,0)),"")</f>
        <v/>
      </c>
      <c r="W1360" s="57" t="str">
        <f t="array" ref="W1360">IFERROR(INDEX(#REF!,MATCH($Q1360,#REF!,0)),"")</f>
        <v/>
      </c>
      <c r="X1360" s="58" t="str">
        <f t="array" ref="X1360">IFERROR(INDEX(#REF!,MATCH($Q1360,#REF!,0)),"")</f>
        <v/>
      </c>
      <c r="Y1360" s="58" t="str">
        <f t="array" ref="Y1360">IFERROR(INDEX(#REF!,MATCH($Q1360,#REF!,0)),"")</f>
        <v/>
      </c>
      <c r="Z1360" s="58" t="str">
        <f t="array" ref="Z1360">IFERROR(INDEX(#REF!,MATCH($Q1360,#REF!,0)),"")</f>
        <v/>
      </c>
      <c r="AA1360" s="58" t="e">
        <f t="shared" si="17"/>
        <v>#VALUE!</v>
      </c>
      <c r="AB1360" s="56"/>
      <c r="AC1360" s="56"/>
    </row>
    <row r="1361" spans="1:29" ht="15.75" hidden="1" customHeight="1">
      <c r="A1361" s="71"/>
      <c r="B1361" s="71" t="s">
        <v>145</v>
      </c>
      <c r="C1361" s="107" t="s">
        <v>2580</v>
      </c>
      <c r="D1361" s="72" t="s">
        <v>53</v>
      </c>
      <c r="E1361" s="72">
        <v>1</v>
      </c>
      <c r="F1361" s="73">
        <v>10000</v>
      </c>
      <c r="G1361" s="74" t="s">
        <v>54</v>
      </c>
      <c r="H1361" s="86">
        <v>46235</v>
      </c>
      <c r="I1361" s="75" t="s">
        <v>101</v>
      </c>
      <c r="J1361" s="75" t="s">
        <v>56</v>
      </c>
      <c r="K1361" s="75" t="s">
        <v>858</v>
      </c>
      <c r="L1361" s="75" t="s">
        <v>91</v>
      </c>
      <c r="M1361" s="64" t="s">
        <v>2451</v>
      </c>
      <c r="N1361" s="69" t="s">
        <v>951</v>
      </c>
      <c r="O1361" s="44" t="s">
        <v>2452</v>
      </c>
      <c r="P1361" s="44"/>
      <c r="Q1361" s="44"/>
      <c r="R1361" s="45" t="str">
        <f t="array" ref="R1361">IFERROR(INDEX('BANCO DE DADOS'!$C$3:$C1631,MATCH(C1361,'BANCO DE DADOS'!$B$3:$B1631,0),0),"")</f>
        <v>GTI - MULTIMIDIA</v>
      </c>
      <c r="S1361" s="45" t="str">
        <f t="array" ref="S1361">IFERROR(INDEX('BANCO DE DADOS'!$D$3:$D1631,MATCH(C1361,'BANCO DE DADOS'!$B$3:$B1631,0),0),"")</f>
        <v>COMPRA DE EQUIPAMENTOS E ACESSÓRIOS DE COMUNICAÇÃO</v>
      </c>
      <c r="T1361" s="44"/>
      <c r="U1361" s="44"/>
      <c r="V1361" s="45" t="str">
        <f t="array" ref="V1361">IFERROR(INDEX(#REF!,MATCH($Q1361,#REF!,0)),"")</f>
        <v/>
      </c>
      <c r="W1361" s="45" t="str">
        <f t="array" ref="W1361">IFERROR(INDEX(#REF!,MATCH($Q1361,#REF!,0)),"")</f>
        <v/>
      </c>
      <c r="X1361" s="46" t="str">
        <f t="array" ref="X1361">IFERROR(INDEX(#REF!,MATCH($Q1361,#REF!,0)),"")</f>
        <v/>
      </c>
      <c r="Y1361" s="46" t="str">
        <f t="array" ref="Y1361">IFERROR(INDEX(#REF!,MATCH($Q1361,#REF!,0)),"")</f>
        <v/>
      </c>
      <c r="Z1361" s="46" t="str">
        <f t="array" ref="Z1361">IFERROR(INDEX(#REF!,MATCH($Q1361,#REF!,0)),"")</f>
        <v/>
      </c>
      <c r="AA1361" s="46" t="e">
        <f t="shared" si="17"/>
        <v>#VALUE!</v>
      </c>
      <c r="AB1361" s="44"/>
      <c r="AC1361" s="44"/>
    </row>
    <row r="1362" spans="1:29" ht="15.75" hidden="1" customHeight="1">
      <c r="A1362" s="184"/>
      <c r="B1362" s="184" t="s">
        <v>161</v>
      </c>
      <c r="C1362" s="185" t="s">
        <v>2547</v>
      </c>
      <c r="D1362" s="186" t="s">
        <v>53</v>
      </c>
      <c r="E1362" s="186">
        <v>10</v>
      </c>
      <c r="F1362" s="187">
        <v>10000</v>
      </c>
      <c r="G1362" s="188" t="s">
        <v>54</v>
      </c>
      <c r="H1362" s="189">
        <v>46204</v>
      </c>
      <c r="I1362" s="190" t="s">
        <v>101</v>
      </c>
      <c r="J1362" s="190" t="s">
        <v>56</v>
      </c>
      <c r="K1362" s="190" t="s">
        <v>858</v>
      </c>
      <c r="L1362" s="190" t="s">
        <v>91</v>
      </c>
      <c r="M1362" s="191" t="s">
        <v>2451</v>
      </c>
      <c r="N1362" s="192" t="s">
        <v>951</v>
      </c>
      <c r="O1362" s="56" t="s">
        <v>2452</v>
      </c>
      <c r="P1362" s="56"/>
      <c r="Q1362" s="56"/>
      <c r="R1362" s="57">
        <f t="array" ref="R1362">IFERROR(INDEX('BANCO DE DADOS'!$C$3:$C1631,MATCH(C1362,'BANCO DE DADOS'!$B$3:$B1631,0),0),"")</f>
        <v>0</v>
      </c>
      <c r="S1362" s="57" t="str">
        <f t="array" ref="S1362">IFERROR(INDEX('BANCO DE DADOS'!$D$3:$D1631,MATCH(C1362,'BANCO DE DADOS'!$B$3:$B1631,0),0),"")</f>
        <v>COMPRA DE MÓVEIS E EQUIPAMENTOS PARA ÁREAS COMUNS</v>
      </c>
      <c r="T1362" s="56"/>
      <c r="U1362" s="56"/>
      <c r="V1362" s="57" t="str">
        <f t="array" ref="V1362">IFERROR(INDEX(#REF!,MATCH($Q1362,#REF!,0)),"")</f>
        <v/>
      </c>
      <c r="W1362" s="57" t="str">
        <f t="array" ref="W1362">IFERROR(INDEX(#REF!,MATCH($Q1362,#REF!,0)),"")</f>
        <v/>
      </c>
      <c r="X1362" s="58" t="str">
        <f t="array" ref="X1362">IFERROR(INDEX(#REF!,MATCH($Q1362,#REF!,0)),"")</f>
        <v/>
      </c>
      <c r="Y1362" s="58" t="str">
        <f t="array" ref="Y1362">IFERROR(INDEX(#REF!,MATCH($Q1362,#REF!,0)),"")</f>
        <v/>
      </c>
      <c r="Z1362" s="58" t="str">
        <f t="array" ref="Z1362">IFERROR(INDEX(#REF!,MATCH($Q1362,#REF!,0)),"")</f>
        <v/>
      </c>
      <c r="AA1362" s="58" t="e">
        <f t="shared" si="17"/>
        <v>#VALUE!</v>
      </c>
      <c r="AB1362" s="56"/>
      <c r="AC1362" s="56"/>
    </row>
    <row r="1363" spans="1:29" ht="15.75" hidden="1" customHeight="1">
      <c r="A1363" s="167"/>
      <c r="B1363" s="167" t="s">
        <v>1476</v>
      </c>
      <c r="C1363" s="168" t="s">
        <v>1509</v>
      </c>
      <c r="D1363" s="176" t="s">
        <v>53</v>
      </c>
      <c r="E1363" s="176">
        <v>1</v>
      </c>
      <c r="F1363" s="177">
        <v>10000</v>
      </c>
      <c r="G1363" s="178" t="s">
        <v>54</v>
      </c>
      <c r="H1363" s="179">
        <v>46204</v>
      </c>
      <c r="I1363" s="180" t="s">
        <v>101</v>
      </c>
      <c r="J1363" s="180" t="s">
        <v>56</v>
      </c>
      <c r="K1363" s="180" t="s">
        <v>858</v>
      </c>
      <c r="L1363" s="180" t="s">
        <v>58</v>
      </c>
      <c r="M1363" s="181" t="s">
        <v>2451</v>
      </c>
      <c r="N1363" s="175" t="s">
        <v>951</v>
      </c>
      <c r="O1363" s="44" t="s">
        <v>2452</v>
      </c>
      <c r="P1363" s="44"/>
      <c r="Q1363" s="44"/>
      <c r="R1363" s="45" t="str">
        <f t="array" ref="R1363">IFERROR(INDEX('BANCO DE DADOS'!$C$3:$C1631,MATCH(C1363,'BANCO DE DADOS'!$B$3:$B1631,0),0),"")</f>
        <v>DOP - EQUIPAMENTO OPERACIONAL SALVAMENTO TERRESTRE</v>
      </c>
      <c r="S1363" s="45" t="str">
        <f t="array" ref="S1363">IFERROR(INDEX('BANCO DE DADOS'!$D$3:$D1631,MATCH(C1363,'BANCO DE DADOS'!$B$3:$B1631,0),0),"")</f>
        <v>COMPRA DE EQUIPAMENTOS DE DETECÇÃO DE GÁS</v>
      </c>
      <c r="T1363" s="44"/>
      <c r="U1363" s="44"/>
      <c r="V1363" s="45" t="str">
        <f t="array" ref="V1363">IFERROR(INDEX(#REF!,MATCH($Q1363,#REF!,0)),"")</f>
        <v/>
      </c>
      <c r="W1363" s="45" t="str">
        <f t="array" ref="W1363">IFERROR(INDEX(#REF!,MATCH($Q1363,#REF!,0)),"")</f>
        <v/>
      </c>
      <c r="X1363" s="46" t="str">
        <f t="array" ref="X1363">IFERROR(INDEX(#REF!,MATCH($Q1363,#REF!,0)),"")</f>
        <v/>
      </c>
      <c r="Y1363" s="46" t="str">
        <f t="array" ref="Y1363">IFERROR(INDEX(#REF!,MATCH($Q1363,#REF!,0)),"")</f>
        <v/>
      </c>
      <c r="Z1363" s="46" t="str">
        <f t="array" ref="Z1363">IFERROR(INDEX(#REF!,MATCH($Q1363,#REF!,0)),"")</f>
        <v/>
      </c>
      <c r="AA1363" s="46" t="e">
        <f t="shared" si="17"/>
        <v>#VALUE!</v>
      </c>
      <c r="AB1363" s="44"/>
      <c r="AC1363" s="44"/>
    </row>
    <row r="1364" spans="1:29" ht="15.75" hidden="1" customHeight="1">
      <c r="A1364" s="184"/>
      <c r="B1364" s="184" t="s">
        <v>1476</v>
      </c>
      <c r="C1364" s="185" t="s">
        <v>2581</v>
      </c>
      <c r="D1364" s="186" t="s">
        <v>53</v>
      </c>
      <c r="E1364" s="186">
        <v>1</v>
      </c>
      <c r="F1364" s="187">
        <v>10000</v>
      </c>
      <c r="G1364" s="188" t="s">
        <v>54</v>
      </c>
      <c r="H1364" s="189">
        <v>46204</v>
      </c>
      <c r="I1364" s="190" t="s">
        <v>101</v>
      </c>
      <c r="J1364" s="190" t="s">
        <v>56</v>
      </c>
      <c r="K1364" s="190" t="s">
        <v>858</v>
      </c>
      <c r="L1364" s="190" t="s">
        <v>84</v>
      </c>
      <c r="M1364" s="191" t="s">
        <v>2451</v>
      </c>
      <c r="N1364" s="192" t="s">
        <v>951</v>
      </c>
      <c r="O1364" s="56" t="s">
        <v>2452</v>
      </c>
      <c r="P1364" s="56"/>
      <c r="Q1364" s="56"/>
      <c r="R1364" s="57">
        <f t="array" ref="R1364">IFERROR(INDEX('BANCO DE DADOS'!$C$3:$C1631,MATCH(C1364,'BANCO DE DADOS'!$B$3:$B1631,0),0),"")</f>
        <v>0</v>
      </c>
      <c r="S1364" s="57" t="str">
        <f t="array" ref="S1364">IFERROR(INDEX('BANCO DE DADOS'!$D$3:$D1631,MATCH(C1364,'BANCO DE DADOS'!$B$3:$B1631,0),0),"")</f>
        <v>COMPRA DE SMARTPHONES E TABLETS</v>
      </c>
      <c r="T1364" s="56"/>
      <c r="U1364" s="56"/>
      <c r="V1364" s="57" t="str">
        <f t="array" ref="V1364">IFERROR(INDEX(#REF!,MATCH($Q1364,#REF!,0)),"")</f>
        <v/>
      </c>
      <c r="W1364" s="57" t="str">
        <f t="array" ref="W1364">IFERROR(INDEX(#REF!,MATCH($Q1364,#REF!,0)),"")</f>
        <v/>
      </c>
      <c r="X1364" s="58" t="str">
        <f t="array" ref="X1364">IFERROR(INDEX(#REF!,MATCH($Q1364,#REF!,0)),"")</f>
        <v/>
      </c>
      <c r="Y1364" s="58" t="str">
        <f t="array" ref="Y1364">IFERROR(INDEX(#REF!,MATCH($Q1364,#REF!,0)),"")</f>
        <v/>
      </c>
      <c r="Z1364" s="58" t="str">
        <f t="array" ref="Z1364">IFERROR(INDEX(#REF!,MATCH($Q1364,#REF!,0)),"")</f>
        <v/>
      </c>
      <c r="AA1364" s="58" t="e">
        <f t="shared" si="17"/>
        <v>#VALUE!</v>
      </c>
      <c r="AB1364" s="56"/>
      <c r="AC1364" s="56"/>
    </row>
    <row r="1365" spans="1:29" ht="15.75" hidden="1" customHeight="1">
      <c r="A1365" s="35" t="s">
        <v>2905</v>
      </c>
      <c r="B1365" s="35" t="s">
        <v>245</v>
      </c>
      <c r="C1365" s="36" t="s">
        <v>726</v>
      </c>
      <c r="D1365" s="37" t="s">
        <v>53</v>
      </c>
      <c r="E1365" s="37">
        <v>3</v>
      </c>
      <c r="F1365" s="38">
        <v>168</v>
      </c>
      <c r="G1365" s="39" t="s">
        <v>54</v>
      </c>
      <c r="H1365" s="40">
        <v>46143</v>
      </c>
      <c r="I1365" s="41" t="s">
        <v>55</v>
      </c>
      <c r="J1365" s="41" t="s">
        <v>56</v>
      </c>
      <c r="K1365" s="41" t="s">
        <v>164</v>
      </c>
      <c r="L1365" s="41" t="s">
        <v>58</v>
      </c>
      <c r="M1365" s="42" t="s">
        <v>2739</v>
      </c>
      <c r="N1365" s="44" t="s">
        <v>21</v>
      </c>
      <c r="O1365" s="44" t="s">
        <v>60</v>
      </c>
      <c r="P1365" s="44"/>
      <c r="Q1365" s="44"/>
      <c r="R1365" s="45" t="s">
        <v>304</v>
      </c>
      <c r="S1365" s="45" t="s">
        <v>305</v>
      </c>
      <c r="T1365" s="44"/>
      <c r="U1365" s="44"/>
      <c r="V1365" s="45" t="str">
        <f t="array" ref="V1365">IFERROR(INDEX(#REF!,MATCH($Q1365,#REF!,0)),"")</f>
        <v/>
      </c>
      <c r="W1365" s="45" t="str">
        <f t="array" ref="W1365">IFERROR(INDEX(#REF!,MATCH($Q1365,#REF!,0)),"")</f>
        <v/>
      </c>
      <c r="X1365" s="46" t="str">
        <f t="array" ref="X1365">IFERROR(INDEX(#REF!,MATCH($Q1365,#REF!,0)),"")</f>
        <v/>
      </c>
      <c r="Y1365" s="46" t="str">
        <f t="array" ref="Y1365">IFERROR(INDEX(#REF!,MATCH($Q1365,#REF!,0)),"")</f>
        <v/>
      </c>
      <c r="Z1365" s="46" t="str">
        <f t="array" ref="Z1365">IFERROR(INDEX(#REF!,MATCH($Q1365,#REF!,0)),"")</f>
        <v/>
      </c>
      <c r="AA1365" s="46" t="e">
        <f t="shared" si="17"/>
        <v>#VALUE!</v>
      </c>
      <c r="AB1365" s="44"/>
      <c r="AC1365" s="44"/>
    </row>
    <row r="1366" spans="1:29" ht="15.75" hidden="1" customHeight="1">
      <c r="A1366" s="184"/>
      <c r="B1366" s="184" t="s">
        <v>156</v>
      </c>
      <c r="C1366" s="185" t="s">
        <v>2537</v>
      </c>
      <c r="D1366" s="186" t="s">
        <v>53</v>
      </c>
      <c r="E1366" s="186">
        <v>1</v>
      </c>
      <c r="F1366" s="187">
        <v>9240</v>
      </c>
      <c r="G1366" s="188" t="s">
        <v>54</v>
      </c>
      <c r="H1366" s="189">
        <v>46204</v>
      </c>
      <c r="I1366" s="190" t="s">
        <v>101</v>
      </c>
      <c r="J1366" s="190" t="s">
        <v>56</v>
      </c>
      <c r="K1366" s="190" t="s">
        <v>858</v>
      </c>
      <c r="L1366" s="190" t="s">
        <v>91</v>
      </c>
      <c r="M1366" s="191" t="s">
        <v>2451</v>
      </c>
      <c r="N1366" s="192" t="s">
        <v>951</v>
      </c>
      <c r="O1366" s="56" t="s">
        <v>2452</v>
      </c>
      <c r="P1366" s="56"/>
      <c r="Q1366" s="56"/>
      <c r="R1366" s="57" t="str">
        <f t="array" ref="R1366">IFERROR(INDEX('BANCO DE DADOS'!$C$3:$C1631,MATCH(C1366,'BANCO DE DADOS'!$B$3:$B1631,0),0),"")</f>
        <v>DOP - EQUIPAMENTO OPERACIONAL SALVAMENTO TERRESTRE</v>
      </c>
      <c r="S1366" s="57" t="str">
        <f t="array" ref="S1366">IFERROR(INDEX('BANCO DE DADOS'!$D$3:$D1631,MATCH(C1366,'BANCO DE DADOS'!$B$3:$B1631,0),0),"")</f>
        <v>COMPRA DE EQUIPAMENTOS DE IMAGEAMENTO TÉRMICO</v>
      </c>
      <c r="T1366" s="56"/>
      <c r="U1366" s="56"/>
      <c r="V1366" s="57" t="str">
        <f t="array" ref="V1366">IFERROR(INDEX(#REF!,MATCH($Q1366,#REF!,0)),"")</f>
        <v/>
      </c>
      <c r="W1366" s="57" t="str">
        <f t="array" ref="W1366">IFERROR(INDEX(#REF!,MATCH($Q1366,#REF!,0)),"")</f>
        <v/>
      </c>
      <c r="X1366" s="58" t="str">
        <f t="array" ref="X1366">IFERROR(INDEX(#REF!,MATCH($Q1366,#REF!,0)),"")</f>
        <v/>
      </c>
      <c r="Y1366" s="58" t="str">
        <f t="array" ref="Y1366">IFERROR(INDEX(#REF!,MATCH($Q1366,#REF!,0)),"")</f>
        <v/>
      </c>
      <c r="Z1366" s="58" t="str">
        <f t="array" ref="Z1366">IFERROR(INDEX(#REF!,MATCH($Q1366,#REF!,0)),"")</f>
        <v/>
      </c>
      <c r="AA1366" s="58" t="e">
        <f t="shared" si="17"/>
        <v>#VALUE!</v>
      </c>
      <c r="AB1366" s="56"/>
      <c r="AC1366" s="56"/>
    </row>
    <row r="1367" spans="1:29" ht="15.75" hidden="1" customHeight="1">
      <c r="A1367" s="35"/>
      <c r="B1367" s="35" t="s">
        <v>51</v>
      </c>
      <c r="C1367" s="36" t="s">
        <v>1403</v>
      </c>
      <c r="D1367" s="37" t="s">
        <v>53</v>
      </c>
      <c r="E1367" s="37">
        <v>2</v>
      </c>
      <c r="F1367" s="38">
        <v>168</v>
      </c>
      <c r="G1367" s="39" t="s">
        <v>54</v>
      </c>
      <c r="H1367" s="40">
        <v>46143</v>
      </c>
      <c r="I1367" s="41" t="s">
        <v>55</v>
      </c>
      <c r="J1367" s="41" t="s">
        <v>56</v>
      </c>
      <c r="K1367" s="41" t="s">
        <v>164</v>
      </c>
      <c r="L1367" s="41" t="s">
        <v>91</v>
      </c>
      <c r="M1367" s="42" t="s">
        <v>2534</v>
      </c>
      <c r="N1367" s="44" t="s">
        <v>884</v>
      </c>
      <c r="O1367" s="44" t="s">
        <v>60</v>
      </c>
      <c r="P1367" s="44"/>
      <c r="Q1367" s="44"/>
      <c r="R1367" s="45" t="s">
        <v>322</v>
      </c>
      <c r="S1367" s="45" t="s">
        <v>323</v>
      </c>
      <c r="T1367" s="44"/>
      <c r="U1367" s="44"/>
      <c r="V1367" s="45" t="str">
        <f t="array" ref="V1367">IFERROR(INDEX(#REF!,MATCH($Q1367,#REF!,0)),"")</f>
        <v/>
      </c>
      <c r="W1367" s="45" t="str">
        <f t="array" ref="W1367">IFERROR(INDEX(#REF!,MATCH($Q1367,#REF!,0)),"")</f>
        <v/>
      </c>
      <c r="X1367" s="46" t="str">
        <f t="array" ref="X1367">IFERROR(INDEX(#REF!,MATCH($Q1367,#REF!,0)),"")</f>
        <v/>
      </c>
      <c r="Y1367" s="46" t="str">
        <f t="array" ref="Y1367">IFERROR(INDEX(#REF!,MATCH($Q1367,#REF!,0)),"")</f>
        <v/>
      </c>
      <c r="Z1367" s="46" t="str">
        <f t="array" ref="Z1367">IFERROR(INDEX(#REF!,MATCH($Q1367,#REF!,0)),"")</f>
        <v/>
      </c>
      <c r="AA1367" s="46" t="e">
        <f t="shared" si="17"/>
        <v>#VALUE!</v>
      </c>
      <c r="AB1367" s="44"/>
      <c r="AC1367" s="44"/>
    </row>
    <row r="1368" spans="1:29" ht="15.75" hidden="1" customHeight="1">
      <c r="A1368" s="184"/>
      <c r="B1368" s="184" t="s">
        <v>283</v>
      </c>
      <c r="C1368" s="185" t="s">
        <v>2584</v>
      </c>
      <c r="D1368" s="186" t="s">
        <v>53</v>
      </c>
      <c r="E1368" s="186">
        <v>10</v>
      </c>
      <c r="F1368" s="187">
        <v>9000</v>
      </c>
      <c r="G1368" s="188" t="s">
        <v>54</v>
      </c>
      <c r="H1368" s="189">
        <v>46204</v>
      </c>
      <c r="I1368" s="190" t="s">
        <v>101</v>
      </c>
      <c r="J1368" s="190" t="s">
        <v>56</v>
      </c>
      <c r="K1368" s="190" t="s">
        <v>858</v>
      </c>
      <c r="L1368" s="190" t="s">
        <v>91</v>
      </c>
      <c r="M1368" s="191" t="s">
        <v>2451</v>
      </c>
      <c r="N1368" s="192" t="s">
        <v>951</v>
      </c>
      <c r="O1368" s="56" t="s">
        <v>2452</v>
      </c>
      <c r="P1368" s="56"/>
      <c r="Q1368" s="56"/>
      <c r="R1368" s="57">
        <f t="array" ref="R1368">IFERROR(INDEX('BANCO DE DADOS'!$C$3:$C1631,MATCH(C1368,'BANCO DE DADOS'!$B$3:$B1631,0),0),"")</f>
        <v>0</v>
      </c>
      <c r="S1368" s="57" t="str">
        <f t="array" ref="S1368">IFERROR(INDEX('BANCO DE DADOS'!$D$3:$D1631,MATCH(C1368,'BANCO DE DADOS'!$B$3:$B1631,0),0),"")</f>
        <v>COMPRA DE MÓVEIS PARA ESCRITÓRIO E ÁREAS COMUNS</v>
      </c>
      <c r="T1368" s="56"/>
      <c r="U1368" s="56"/>
      <c r="V1368" s="57" t="str">
        <f t="array" ref="V1368">IFERROR(INDEX(#REF!,MATCH($Q1368,#REF!,0)),"")</f>
        <v/>
      </c>
      <c r="W1368" s="57" t="str">
        <f t="array" ref="W1368">IFERROR(INDEX(#REF!,MATCH($Q1368,#REF!,0)),"")</f>
        <v/>
      </c>
      <c r="X1368" s="58" t="str">
        <f t="array" ref="X1368">IFERROR(INDEX(#REF!,MATCH($Q1368,#REF!,0)),"")</f>
        <v/>
      </c>
      <c r="Y1368" s="58" t="str">
        <f t="array" ref="Y1368">IFERROR(INDEX(#REF!,MATCH($Q1368,#REF!,0)),"")</f>
        <v/>
      </c>
      <c r="Z1368" s="58" t="str">
        <f t="array" ref="Z1368">IFERROR(INDEX(#REF!,MATCH($Q1368,#REF!,0)),"")</f>
        <v/>
      </c>
      <c r="AA1368" s="58" t="e">
        <f t="shared" si="17"/>
        <v>#VALUE!</v>
      </c>
      <c r="AB1368" s="56"/>
      <c r="AC1368" s="56"/>
    </row>
    <row r="1369" spans="1:29" ht="15.75" hidden="1" customHeight="1">
      <c r="A1369" s="35"/>
      <c r="B1369" s="35" t="s">
        <v>51</v>
      </c>
      <c r="C1369" s="36" t="s">
        <v>1405</v>
      </c>
      <c r="D1369" s="37" t="s">
        <v>53</v>
      </c>
      <c r="E1369" s="37">
        <v>2</v>
      </c>
      <c r="F1369" s="38">
        <v>168</v>
      </c>
      <c r="G1369" s="39" t="s">
        <v>54</v>
      </c>
      <c r="H1369" s="40">
        <v>46143</v>
      </c>
      <c r="I1369" s="41" t="s">
        <v>55</v>
      </c>
      <c r="J1369" s="41" t="s">
        <v>56</v>
      </c>
      <c r="K1369" s="41" t="s">
        <v>164</v>
      </c>
      <c r="L1369" s="41" t="s">
        <v>91</v>
      </c>
      <c r="M1369" s="42" t="s">
        <v>2498</v>
      </c>
      <c r="N1369" s="44" t="s">
        <v>884</v>
      </c>
      <c r="O1369" s="44" t="s">
        <v>60</v>
      </c>
      <c r="P1369" s="44"/>
      <c r="Q1369" s="44"/>
      <c r="R1369" s="45">
        <f t="array" ref="R1369">IFERROR(INDEX('BANCO DE DADOS'!$C$3:$C1631,MATCH(C1369,'BANCO DE DADOS'!$B$3:$B1631,0),0),"")</f>
        <v>0</v>
      </c>
      <c r="S1369" s="45" t="s">
        <v>323</v>
      </c>
      <c r="T1369" s="44"/>
      <c r="U1369" s="44"/>
      <c r="V1369" s="45" t="str">
        <f t="array" ref="V1369">IFERROR(INDEX(#REF!,MATCH($Q1369,#REF!,0)),"")</f>
        <v/>
      </c>
      <c r="W1369" s="45" t="str">
        <f t="array" ref="W1369">IFERROR(INDEX(#REF!,MATCH($Q1369,#REF!,0)),"")</f>
        <v/>
      </c>
      <c r="X1369" s="46" t="str">
        <f t="array" ref="X1369">IFERROR(INDEX(#REF!,MATCH($Q1369,#REF!,0)),"")</f>
        <v/>
      </c>
      <c r="Y1369" s="46" t="str">
        <f t="array" ref="Y1369">IFERROR(INDEX(#REF!,MATCH($Q1369,#REF!,0)),"")</f>
        <v/>
      </c>
      <c r="Z1369" s="46" t="str">
        <f t="array" ref="Z1369">IFERROR(INDEX(#REF!,MATCH($Q1369,#REF!,0)),"")</f>
        <v/>
      </c>
      <c r="AA1369" s="46" t="e">
        <f t="shared" si="17"/>
        <v>#VALUE!</v>
      </c>
      <c r="AB1369" s="44"/>
      <c r="AC1369" s="44"/>
    </row>
    <row r="1370" spans="1:29" ht="15.75" hidden="1" customHeight="1">
      <c r="A1370" s="47" t="s">
        <v>513</v>
      </c>
      <c r="B1370" s="47" t="s">
        <v>1049</v>
      </c>
      <c r="C1370" s="60" t="s">
        <v>2231</v>
      </c>
      <c r="D1370" s="49" t="s">
        <v>53</v>
      </c>
      <c r="E1370" s="49">
        <v>30</v>
      </c>
      <c r="F1370" s="50">
        <v>165</v>
      </c>
      <c r="G1370" s="51" t="s">
        <v>54</v>
      </c>
      <c r="H1370" s="52">
        <v>46143</v>
      </c>
      <c r="I1370" s="53" t="s">
        <v>55</v>
      </c>
      <c r="J1370" s="53" t="s">
        <v>56</v>
      </c>
      <c r="K1370" s="53" t="s">
        <v>164</v>
      </c>
      <c r="L1370" s="53" t="s">
        <v>58</v>
      </c>
      <c r="M1370" s="54" t="s">
        <v>73</v>
      </c>
      <c r="N1370" s="56" t="s">
        <v>951</v>
      </c>
      <c r="O1370" s="56" t="s">
        <v>60</v>
      </c>
      <c r="P1370" s="56"/>
      <c r="Q1370" s="56"/>
      <c r="R1370" s="57" t="s">
        <v>729</v>
      </c>
      <c r="S1370" s="57" t="s">
        <v>730</v>
      </c>
      <c r="T1370" s="56"/>
      <c r="U1370" s="56"/>
      <c r="V1370" s="57" t="str">
        <f t="array" ref="V1370">IFERROR(INDEX(#REF!,MATCH($Q1370,#REF!,0)),"")</f>
        <v/>
      </c>
      <c r="W1370" s="57" t="str">
        <f t="array" ref="W1370">IFERROR(INDEX(#REF!,MATCH($Q1370,#REF!,0)),"")</f>
        <v/>
      </c>
      <c r="X1370" s="58" t="str">
        <f t="array" ref="X1370">IFERROR(INDEX(#REF!,MATCH($Q1370,#REF!,0)),"")</f>
        <v/>
      </c>
      <c r="Y1370" s="58" t="str">
        <f t="array" ref="Y1370">IFERROR(INDEX(#REF!,MATCH($Q1370,#REF!,0)),"")</f>
        <v/>
      </c>
      <c r="Z1370" s="58" t="str">
        <f t="array" ref="Z1370">IFERROR(INDEX(#REF!,MATCH($Q1370,#REF!,0)),"")</f>
        <v/>
      </c>
      <c r="AA1370" s="58" t="e">
        <f t="shared" si="17"/>
        <v>#VALUE!</v>
      </c>
      <c r="AB1370" s="56"/>
      <c r="AC1370" s="56"/>
    </row>
    <row r="1371" spans="1:29" ht="15.75" hidden="1" customHeight="1">
      <c r="A1371" s="167"/>
      <c r="B1371" s="167" t="s">
        <v>237</v>
      </c>
      <c r="C1371" s="168" t="s">
        <v>2555</v>
      </c>
      <c r="D1371" s="176" t="s">
        <v>53</v>
      </c>
      <c r="E1371" s="176">
        <v>1</v>
      </c>
      <c r="F1371" s="177">
        <v>9000</v>
      </c>
      <c r="G1371" s="178" t="s">
        <v>54</v>
      </c>
      <c r="H1371" s="179">
        <v>46204</v>
      </c>
      <c r="I1371" s="180" t="s">
        <v>101</v>
      </c>
      <c r="J1371" s="180" t="s">
        <v>56</v>
      </c>
      <c r="K1371" s="180" t="s">
        <v>858</v>
      </c>
      <c r="L1371" s="180" t="s">
        <v>91</v>
      </c>
      <c r="M1371" s="181" t="s">
        <v>2451</v>
      </c>
      <c r="N1371" s="175" t="s">
        <v>951</v>
      </c>
      <c r="O1371" s="44" t="s">
        <v>2452</v>
      </c>
      <c r="P1371" s="44"/>
      <c r="Q1371" s="44"/>
      <c r="R1371" s="45">
        <f t="array" ref="R1371">IFERROR(INDEX('BANCO DE DADOS'!$C$3:$C1631,MATCH(C1371,'BANCO DE DADOS'!$B$3:$B1631,0),0),"")</f>
        <v>0</v>
      </c>
      <c r="S1371" s="45" t="str">
        <f t="array" ref="S1371">IFERROR(INDEX('BANCO DE DADOS'!$D$3:$D1631,MATCH(C1371,'BANCO DE DADOS'!$B$3:$B1631,0),0),"")</f>
        <v>COMPRA DE EQUIPAMENTOS PARA EMBARCAÇÕES</v>
      </c>
      <c r="T1371" s="44"/>
      <c r="U1371" s="44"/>
      <c r="V1371" s="45" t="str">
        <f t="array" ref="V1371">IFERROR(INDEX(#REF!,MATCH($Q1371,#REF!,0)),"")</f>
        <v/>
      </c>
      <c r="W1371" s="45" t="str">
        <f t="array" ref="W1371">IFERROR(INDEX(#REF!,MATCH($Q1371,#REF!,0)),"")</f>
        <v/>
      </c>
      <c r="X1371" s="46" t="str">
        <f t="array" ref="X1371">IFERROR(INDEX(#REF!,MATCH($Q1371,#REF!,0)),"")</f>
        <v/>
      </c>
      <c r="Y1371" s="46" t="str">
        <f t="array" ref="Y1371">IFERROR(INDEX(#REF!,MATCH($Q1371,#REF!,0)),"")</f>
        <v/>
      </c>
      <c r="Z1371" s="46" t="str">
        <f t="array" ref="Z1371">IFERROR(INDEX(#REF!,MATCH($Q1371,#REF!,0)),"")</f>
        <v/>
      </c>
      <c r="AA1371" s="46" t="e">
        <f t="shared" si="17"/>
        <v>#VALUE!</v>
      </c>
      <c r="AB1371" s="44"/>
      <c r="AC1371" s="44"/>
    </row>
    <row r="1372" spans="1:29" ht="15.75" hidden="1" customHeight="1">
      <c r="A1372" s="184"/>
      <c r="B1372" s="184" t="s">
        <v>247</v>
      </c>
      <c r="C1372" s="185" t="s">
        <v>2555</v>
      </c>
      <c r="D1372" s="186" t="s">
        <v>53</v>
      </c>
      <c r="E1372" s="186">
        <v>1</v>
      </c>
      <c r="F1372" s="187">
        <v>9000</v>
      </c>
      <c r="G1372" s="188" t="s">
        <v>54</v>
      </c>
      <c r="H1372" s="189">
        <v>46204</v>
      </c>
      <c r="I1372" s="190" t="s">
        <v>101</v>
      </c>
      <c r="J1372" s="190" t="s">
        <v>56</v>
      </c>
      <c r="K1372" s="190" t="s">
        <v>858</v>
      </c>
      <c r="L1372" s="190" t="s">
        <v>91</v>
      </c>
      <c r="M1372" s="191" t="s">
        <v>2451</v>
      </c>
      <c r="N1372" s="192" t="s">
        <v>951</v>
      </c>
      <c r="O1372" s="56" t="s">
        <v>2452</v>
      </c>
      <c r="P1372" s="56"/>
      <c r="Q1372" s="56"/>
      <c r="R1372" s="57">
        <f t="array" ref="R1372">IFERROR(INDEX('BANCO DE DADOS'!$C$3:$C1631,MATCH(C1372,'BANCO DE DADOS'!$B$3:$B1631,0),0),"")</f>
        <v>0</v>
      </c>
      <c r="S1372" s="57" t="str">
        <f t="array" ref="S1372">IFERROR(INDEX('BANCO DE DADOS'!$D$3:$D1631,MATCH(C1372,'BANCO DE DADOS'!$B$3:$B1631,0),0),"")</f>
        <v>COMPRA DE EQUIPAMENTOS PARA EMBARCAÇÕES</v>
      </c>
      <c r="T1372" s="56"/>
      <c r="U1372" s="56"/>
      <c r="V1372" s="57" t="str">
        <f t="array" ref="V1372">IFERROR(INDEX(#REF!,MATCH($Q1372,#REF!,0)),"")</f>
        <v/>
      </c>
      <c r="W1372" s="57" t="str">
        <f t="array" ref="W1372">IFERROR(INDEX(#REF!,MATCH($Q1372,#REF!,0)),"")</f>
        <v/>
      </c>
      <c r="X1372" s="58" t="str">
        <f t="array" ref="X1372">IFERROR(INDEX(#REF!,MATCH($Q1372,#REF!,0)),"")</f>
        <v/>
      </c>
      <c r="Y1372" s="58" t="str">
        <f t="array" ref="Y1372">IFERROR(INDEX(#REF!,MATCH($Q1372,#REF!,0)),"")</f>
        <v/>
      </c>
      <c r="Z1372" s="58" t="str">
        <f t="array" ref="Z1372">IFERROR(INDEX(#REF!,MATCH($Q1372,#REF!,0)),"")</f>
        <v/>
      </c>
      <c r="AA1372" s="58" t="e">
        <f t="shared" si="17"/>
        <v>#VALUE!</v>
      </c>
      <c r="AB1372" s="56"/>
      <c r="AC1372" s="56"/>
    </row>
    <row r="1373" spans="1:29" ht="15.75" hidden="1" customHeight="1">
      <c r="A1373" s="167"/>
      <c r="B1373" s="167" t="s">
        <v>242</v>
      </c>
      <c r="C1373" s="168" t="s">
        <v>2555</v>
      </c>
      <c r="D1373" s="176" t="s">
        <v>53</v>
      </c>
      <c r="E1373" s="176">
        <v>1</v>
      </c>
      <c r="F1373" s="177">
        <v>9000</v>
      </c>
      <c r="G1373" s="178" t="s">
        <v>54</v>
      </c>
      <c r="H1373" s="179">
        <v>46204</v>
      </c>
      <c r="I1373" s="180" t="s">
        <v>101</v>
      </c>
      <c r="J1373" s="180" t="s">
        <v>56</v>
      </c>
      <c r="K1373" s="180" t="s">
        <v>858</v>
      </c>
      <c r="L1373" s="180" t="s">
        <v>91</v>
      </c>
      <c r="M1373" s="181" t="s">
        <v>2451</v>
      </c>
      <c r="N1373" s="175" t="s">
        <v>951</v>
      </c>
      <c r="O1373" s="44" t="s">
        <v>2452</v>
      </c>
      <c r="P1373" s="44"/>
      <c r="Q1373" s="44"/>
      <c r="R1373" s="45">
        <f t="array" ref="R1373">IFERROR(INDEX('BANCO DE DADOS'!$C$3:$C1631,MATCH(C1373,'BANCO DE DADOS'!$B$3:$B1631,0),0),"")</f>
        <v>0</v>
      </c>
      <c r="S1373" s="45" t="str">
        <f t="array" ref="S1373">IFERROR(INDEX('BANCO DE DADOS'!$D$3:$D1631,MATCH(C1373,'BANCO DE DADOS'!$B$3:$B1631,0),0),"")</f>
        <v>COMPRA DE EQUIPAMENTOS PARA EMBARCAÇÕES</v>
      </c>
      <c r="T1373" s="44"/>
      <c r="U1373" s="44"/>
      <c r="V1373" s="45" t="str">
        <f t="array" ref="V1373">IFERROR(INDEX(#REF!,MATCH($Q1373,#REF!,0)),"")</f>
        <v/>
      </c>
      <c r="W1373" s="45" t="str">
        <f t="array" ref="W1373">IFERROR(INDEX(#REF!,MATCH($Q1373,#REF!,0)),"")</f>
        <v/>
      </c>
      <c r="X1373" s="46" t="str">
        <f t="array" ref="X1373">IFERROR(INDEX(#REF!,MATCH($Q1373,#REF!,0)),"")</f>
        <v/>
      </c>
      <c r="Y1373" s="46" t="str">
        <f t="array" ref="Y1373">IFERROR(INDEX(#REF!,MATCH($Q1373,#REF!,0)),"")</f>
        <v/>
      </c>
      <c r="Z1373" s="46" t="str">
        <f t="array" ref="Z1373">IFERROR(INDEX(#REF!,MATCH($Q1373,#REF!,0)),"")</f>
        <v/>
      </c>
      <c r="AA1373" s="46" t="e">
        <f t="shared" si="17"/>
        <v>#VALUE!</v>
      </c>
      <c r="AB1373" s="44"/>
      <c r="AC1373" s="44"/>
    </row>
    <row r="1374" spans="1:29" ht="15.75" hidden="1" customHeight="1">
      <c r="A1374" s="184"/>
      <c r="B1374" s="184" t="s">
        <v>848</v>
      </c>
      <c r="C1374" s="185" t="s">
        <v>2585</v>
      </c>
      <c r="D1374" s="186" t="s">
        <v>53</v>
      </c>
      <c r="E1374" s="186">
        <v>1</v>
      </c>
      <c r="F1374" s="187">
        <v>8500</v>
      </c>
      <c r="G1374" s="188" t="s">
        <v>54</v>
      </c>
      <c r="H1374" s="189">
        <v>46204</v>
      </c>
      <c r="I1374" s="190" t="s">
        <v>101</v>
      </c>
      <c r="J1374" s="190" t="s">
        <v>56</v>
      </c>
      <c r="K1374" s="190" t="s">
        <v>858</v>
      </c>
      <c r="L1374" s="190" t="s">
        <v>91</v>
      </c>
      <c r="M1374" s="191" t="s">
        <v>2451</v>
      </c>
      <c r="N1374" s="192" t="s">
        <v>951</v>
      </c>
      <c r="O1374" s="56" t="s">
        <v>2452</v>
      </c>
      <c r="P1374" s="56"/>
      <c r="Q1374" s="56"/>
      <c r="R1374" s="57">
        <f t="array" ref="R1374">IFERROR(INDEX('BANCO DE DADOS'!$C$3:$C1631,MATCH(C1374,'BANCO DE DADOS'!$B$3:$B1631,0),0),"")</f>
        <v>0</v>
      </c>
      <c r="S1374" s="57" t="str">
        <f t="array" ref="S1374">IFERROR(INDEX('BANCO DE DADOS'!$D$3:$D1631,MATCH(C1374,'BANCO DE DADOS'!$B$3:$B1631,0),0),"")</f>
        <v>COMPRA DE EQUIPAMENTOS PARA MANUTENÇÃO E OFICINA</v>
      </c>
      <c r="T1374" s="56"/>
      <c r="U1374" s="56"/>
      <c r="V1374" s="57" t="str">
        <f t="array" ref="V1374">IFERROR(INDEX(#REF!,MATCH($Q1374,#REF!,0)),"")</f>
        <v/>
      </c>
      <c r="W1374" s="57" t="str">
        <f t="array" ref="W1374">IFERROR(INDEX(#REF!,MATCH($Q1374,#REF!,0)),"")</f>
        <v/>
      </c>
      <c r="X1374" s="58" t="str">
        <f t="array" ref="X1374">IFERROR(INDEX(#REF!,MATCH($Q1374,#REF!,0)),"")</f>
        <v/>
      </c>
      <c r="Y1374" s="58" t="str">
        <f t="array" ref="Y1374">IFERROR(INDEX(#REF!,MATCH($Q1374,#REF!,0)),"")</f>
        <v/>
      </c>
      <c r="Z1374" s="58" t="str">
        <f t="array" ref="Z1374">IFERROR(INDEX(#REF!,MATCH($Q1374,#REF!,0)),"")</f>
        <v/>
      </c>
      <c r="AA1374" s="58" t="e">
        <f t="shared" si="17"/>
        <v>#VALUE!</v>
      </c>
      <c r="AB1374" s="56"/>
      <c r="AC1374" s="56"/>
    </row>
    <row r="1375" spans="1:29" ht="15.75" hidden="1" customHeight="1">
      <c r="A1375" s="35" t="s">
        <v>2691</v>
      </c>
      <c r="B1375" s="201" t="s">
        <v>1049</v>
      </c>
      <c r="C1375" s="107" t="s">
        <v>2416</v>
      </c>
      <c r="D1375" s="37" t="s">
        <v>53</v>
      </c>
      <c r="E1375" s="37">
        <v>15</v>
      </c>
      <c r="F1375" s="38">
        <v>163.5</v>
      </c>
      <c r="G1375" s="39"/>
      <c r="H1375" s="40"/>
      <c r="I1375" s="41" t="s">
        <v>55</v>
      </c>
      <c r="J1375" s="41"/>
      <c r="K1375" s="41"/>
      <c r="L1375" s="41"/>
      <c r="M1375" s="42"/>
      <c r="N1375" s="44" t="s">
        <v>951</v>
      </c>
      <c r="O1375" s="44" t="s">
        <v>60</v>
      </c>
      <c r="P1375" s="44"/>
      <c r="Q1375" s="44"/>
      <c r="R1375" s="45"/>
      <c r="S1375" s="45"/>
      <c r="T1375" s="199"/>
      <c r="U1375" s="44"/>
      <c r="V1375" s="45" t="str">
        <f t="array" ref="V1375">IFERROR(INDEX(#REF!,MATCH($Q1375,#REF!,0)),"")</f>
        <v/>
      </c>
      <c r="W1375" s="45" t="str">
        <f t="array" ref="W1375">IFERROR(INDEX(#REF!,MATCH($Q1375,#REF!,0)),"")</f>
        <v/>
      </c>
      <c r="X1375" s="46" t="str">
        <f t="array" ref="X1375">IFERROR(INDEX(#REF!,MATCH($Q1375,#REF!,0)),"")</f>
        <v/>
      </c>
      <c r="Y1375" s="46" t="str">
        <f t="array" ref="Y1375">IFERROR(INDEX(#REF!,MATCH($Q1375,#REF!,0)),"")</f>
        <v/>
      </c>
      <c r="Z1375" s="46" t="str">
        <f t="array" ref="Z1375">IFERROR(INDEX(#REF!,MATCH($Q1375,#REF!,0)),"")</f>
        <v/>
      </c>
      <c r="AA1375" s="46" t="e">
        <f t="shared" si="17"/>
        <v>#VALUE!</v>
      </c>
      <c r="AB1375" s="44"/>
      <c r="AC1375" s="44"/>
    </row>
    <row r="1376" spans="1:29" ht="15.75" hidden="1" customHeight="1">
      <c r="A1376" s="184"/>
      <c r="B1376" s="184" t="s">
        <v>258</v>
      </c>
      <c r="C1376" s="185" t="s">
        <v>2586</v>
      </c>
      <c r="D1376" s="186" t="s">
        <v>53</v>
      </c>
      <c r="E1376" s="186">
        <v>4</v>
      </c>
      <c r="F1376" s="187">
        <v>8000</v>
      </c>
      <c r="G1376" s="188" t="s">
        <v>54</v>
      </c>
      <c r="H1376" s="189">
        <v>46204</v>
      </c>
      <c r="I1376" s="190" t="s">
        <v>101</v>
      </c>
      <c r="J1376" s="190" t="s">
        <v>56</v>
      </c>
      <c r="K1376" s="190" t="s">
        <v>858</v>
      </c>
      <c r="L1376" s="190" t="s">
        <v>84</v>
      </c>
      <c r="M1376" s="191" t="s">
        <v>2451</v>
      </c>
      <c r="N1376" s="192" t="s">
        <v>951</v>
      </c>
      <c r="O1376" s="56" t="s">
        <v>2452</v>
      </c>
      <c r="P1376" s="56"/>
      <c r="Q1376" s="56"/>
      <c r="R1376" s="57" t="str">
        <f t="array" ref="R1376">IFERROR(INDEX('BANCO DE DADOS'!$C$3:$C1631,MATCH(C1376,'BANCO DE DADOS'!$B$3:$B1631,0),0),"")</f>
        <v>CEIB - EQUIPAMENTO PARA TREINAMENTO</v>
      </c>
      <c r="S1376" s="57" t="str">
        <f t="array" ref="S1376">IFERROR(INDEX('BANCO DE DADOS'!$D$3:$D1631,MATCH(C1376,'BANCO DE DADOS'!$B$3:$B1631,0),0),"")</f>
        <v>COMPRA DE EQUIPAMENTOS DE TREINAMENTO E SIMULAÇÃO</v>
      </c>
      <c r="T1376" s="56"/>
      <c r="U1376" s="56"/>
      <c r="V1376" s="57" t="str">
        <f t="array" ref="V1376">IFERROR(INDEX(#REF!,MATCH($Q1376,#REF!,0)),"")</f>
        <v/>
      </c>
      <c r="W1376" s="57" t="str">
        <f t="array" ref="W1376">IFERROR(INDEX(#REF!,MATCH($Q1376,#REF!,0)),"")</f>
        <v/>
      </c>
      <c r="X1376" s="58" t="str">
        <f t="array" ref="X1376">IFERROR(INDEX(#REF!,MATCH($Q1376,#REF!,0)),"")</f>
        <v/>
      </c>
      <c r="Y1376" s="58" t="str">
        <f t="array" ref="Y1376">IFERROR(INDEX(#REF!,MATCH($Q1376,#REF!,0)),"")</f>
        <v/>
      </c>
      <c r="Z1376" s="58" t="str">
        <f t="array" ref="Z1376">IFERROR(INDEX(#REF!,MATCH($Q1376,#REF!,0)),"")</f>
        <v/>
      </c>
      <c r="AA1376" s="58" t="e">
        <f t="shared" si="17"/>
        <v>#VALUE!</v>
      </c>
      <c r="AB1376" s="56"/>
      <c r="AC1376" s="56"/>
    </row>
    <row r="1377" spans="1:29" ht="15.75" hidden="1" customHeight="1">
      <c r="A1377" s="35" t="s">
        <v>2691</v>
      </c>
      <c r="B1377" s="207" t="s">
        <v>1049</v>
      </c>
      <c r="C1377" s="107" t="s">
        <v>2418</v>
      </c>
      <c r="D1377" s="37" t="s">
        <v>53</v>
      </c>
      <c r="E1377" s="37">
        <v>30</v>
      </c>
      <c r="F1377" s="38">
        <v>163</v>
      </c>
      <c r="G1377" s="39"/>
      <c r="H1377" s="40"/>
      <c r="I1377" s="41" t="s">
        <v>55</v>
      </c>
      <c r="J1377" s="41"/>
      <c r="K1377" s="41"/>
      <c r="L1377" s="41"/>
      <c r="M1377" s="42"/>
      <c r="N1377" s="44" t="s">
        <v>951</v>
      </c>
      <c r="O1377" s="44" t="s">
        <v>60</v>
      </c>
      <c r="P1377" s="44"/>
      <c r="Q1377" s="44"/>
      <c r="R1377" s="45"/>
      <c r="S1377" s="45"/>
      <c r="T1377" s="199"/>
      <c r="U1377" s="44"/>
      <c r="V1377" s="45" t="str">
        <f t="array" ref="V1377">IFERROR(INDEX(#REF!,MATCH($Q1377,#REF!,0)),"")</f>
        <v/>
      </c>
      <c r="W1377" s="45" t="str">
        <f t="array" ref="W1377">IFERROR(INDEX(#REF!,MATCH($Q1377,#REF!,0)),"")</f>
        <v/>
      </c>
      <c r="X1377" s="46" t="str">
        <f t="array" ref="X1377">IFERROR(INDEX(#REF!,MATCH($Q1377,#REF!,0)),"")</f>
        <v/>
      </c>
      <c r="Y1377" s="46" t="str">
        <f t="array" ref="Y1377">IFERROR(INDEX(#REF!,MATCH($Q1377,#REF!,0)),"")</f>
        <v/>
      </c>
      <c r="Z1377" s="46" t="str">
        <f t="array" ref="Z1377">IFERROR(INDEX(#REF!,MATCH($Q1377,#REF!,0)),"")</f>
        <v/>
      </c>
      <c r="AA1377" s="46" t="e">
        <f t="shared" si="17"/>
        <v>#VALUE!</v>
      </c>
      <c r="AB1377" s="44"/>
      <c r="AC1377" s="44"/>
    </row>
    <row r="1378" spans="1:29" ht="15.75" hidden="1" customHeight="1">
      <c r="A1378" s="47" t="s">
        <v>705</v>
      </c>
      <c r="B1378" s="47" t="s">
        <v>156</v>
      </c>
      <c r="C1378" s="60" t="s">
        <v>761</v>
      </c>
      <c r="D1378" s="49" t="s">
        <v>762</v>
      </c>
      <c r="E1378" s="49">
        <v>20</v>
      </c>
      <c r="F1378" s="50">
        <v>160</v>
      </c>
      <c r="G1378" s="51" t="s">
        <v>54</v>
      </c>
      <c r="H1378" s="52">
        <v>46143</v>
      </c>
      <c r="I1378" s="53" t="s">
        <v>55</v>
      </c>
      <c r="J1378" s="53" t="s">
        <v>56</v>
      </c>
      <c r="K1378" s="53" t="s">
        <v>164</v>
      </c>
      <c r="L1378" s="53" t="s">
        <v>58</v>
      </c>
      <c r="M1378" s="54" t="s">
        <v>109</v>
      </c>
      <c r="N1378" s="56" t="s">
        <v>21</v>
      </c>
      <c r="O1378" s="56" t="s">
        <v>60</v>
      </c>
      <c r="P1378" s="56"/>
      <c r="Q1378" s="56"/>
      <c r="R1378" s="57" t="s">
        <v>158</v>
      </c>
      <c r="S1378" s="57" t="s">
        <v>281</v>
      </c>
      <c r="T1378" s="56"/>
      <c r="U1378" s="56"/>
      <c r="V1378" s="57" t="str">
        <f t="array" ref="V1378">IFERROR(INDEX(#REF!,MATCH($Q1378,#REF!,0)),"")</f>
        <v/>
      </c>
      <c r="W1378" s="57" t="str">
        <f t="array" ref="W1378">IFERROR(INDEX(#REF!,MATCH($Q1378,#REF!,0)),"")</f>
        <v/>
      </c>
      <c r="X1378" s="58" t="str">
        <f t="array" ref="X1378">IFERROR(INDEX(#REF!,MATCH($Q1378,#REF!,0)),"")</f>
        <v/>
      </c>
      <c r="Y1378" s="58" t="str">
        <f t="array" ref="Y1378">IFERROR(INDEX(#REF!,MATCH($Q1378,#REF!,0)),"")</f>
        <v/>
      </c>
      <c r="Z1378" s="58" t="str">
        <f t="array" ref="Z1378">IFERROR(INDEX(#REF!,MATCH($Q1378,#REF!,0)),"")</f>
        <v/>
      </c>
      <c r="AA1378" s="58" t="e">
        <f t="shared" si="17"/>
        <v>#VALUE!</v>
      </c>
      <c r="AB1378" s="56"/>
      <c r="AC1378" s="56"/>
    </row>
    <row r="1379" spans="1:29" ht="15.75" hidden="1" customHeight="1">
      <c r="A1379" s="167"/>
      <c r="B1379" s="167" t="s">
        <v>848</v>
      </c>
      <c r="C1379" s="168" t="s">
        <v>2587</v>
      </c>
      <c r="D1379" s="176" t="s">
        <v>53</v>
      </c>
      <c r="E1379" s="176">
        <v>1</v>
      </c>
      <c r="F1379" s="177">
        <v>7000</v>
      </c>
      <c r="G1379" s="178" t="s">
        <v>54</v>
      </c>
      <c r="H1379" s="179">
        <v>46204</v>
      </c>
      <c r="I1379" s="180" t="s">
        <v>101</v>
      </c>
      <c r="J1379" s="180" t="s">
        <v>56</v>
      </c>
      <c r="K1379" s="180" t="s">
        <v>858</v>
      </c>
      <c r="L1379" s="180" t="s">
        <v>91</v>
      </c>
      <c r="M1379" s="181" t="s">
        <v>2451</v>
      </c>
      <c r="N1379" s="175" t="s">
        <v>951</v>
      </c>
      <c r="O1379" s="44" t="s">
        <v>2452</v>
      </c>
      <c r="P1379" s="44"/>
      <c r="Q1379" s="44"/>
      <c r="R1379" s="45">
        <f t="array" ref="R1379">IFERROR(INDEX('BANCO DE DADOS'!$C$3:$C1631,MATCH(C1379,'BANCO DE DADOS'!$B$3:$B1631,0),0),"")</f>
        <v>0</v>
      </c>
      <c r="S1379" s="45" t="str">
        <f t="array" ref="S1379">IFERROR(INDEX('BANCO DE DADOS'!$D$3:$D1631,MATCH(C1379,'BANCO DE DADOS'!$B$3:$B1631,0),0),"")</f>
        <v>COMPRA DE EQUIPAMENTOS PARA MANUTENÇÃO E OFICINA</v>
      </c>
      <c r="T1379" s="44"/>
      <c r="U1379" s="44"/>
      <c r="V1379" s="45" t="str">
        <f t="array" ref="V1379">IFERROR(INDEX(#REF!,MATCH($Q1379,#REF!,0)),"")</f>
        <v/>
      </c>
      <c r="W1379" s="45" t="str">
        <f t="array" ref="W1379">IFERROR(INDEX(#REF!,MATCH($Q1379,#REF!,0)),"")</f>
        <v/>
      </c>
      <c r="X1379" s="46" t="str">
        <f t="array" ref="X1379">IFERROR(INDEX(#REF!,MATCH($Q1379,#REF!,0)),"")</f>
        <v/>
      </c>
      <c r="Y1379" s="46" t="str">
        <f t="array" ref="Y1379">IFERROR(INDEX(#REF!,MATCH($Q1379,#REF!,0)),"")</f>
        <v/>
      </c>
      <c r="Z1379" s="46" t="str">
        <f t="array" ref="Z1379">IFERROR(INDEX(#REF!,MATCH($Q1379,#REF!,0)),"")</f>
        <v/>
      </c>
      <c r="AA1379" s="46" t="e">
        <f t="shared" si="17"/>
        <v>#VALUE!</v>
      </c>
      <c r="AB1379" s="44"/>
      <c r="AC1379" s="44"/>
    </row>
    <row r="1380" spans="1:29" ht="15.75" hidden="1" customHeight="1">
      <c r="A1380" s="47"/>
      <c r="B1380" s="47" t="s">
        <v>51</v>
      </c>
      <c r="C1380" s="60" t="s">
        <v>1413</v>
      </c>
      <c r="D1380" s="49" t="s">
        <v>53</v>
      </c>
      <c r="E1380" s="49">
        <v>2</v>
      </c>
      <c r="F1380" s="50">
        <v>160</v>
      </c>
      <c r="G1380" s="51" t="s">
        <v>54</v>
      </c>
      <c r="H1380" s="52">
        <v>46143</v>
      </c>
      <c r="I1380" s="53" t="s">
        <v>55</v>
      </c>
      <c r="J1380" s="53" t="s">
        <v>56</v>
      </c>
      <c r="K1380" s="53" t="s">
        <v>164</v>
      </c>
      <c r="L1380" s="53" t="s">
        <v>91</v>
      </c>
      <c r="M1380" s="54" t="s">
        <v>2486</v>
      </c>
      <c r="N1380" s="56" t="s">
        <v>884</v>
      </c>
      <c r="O1380" s="56" t="s">
        <v>60</v>
      </c>
      <c r="P1380" s="56"/>
      <c r="Q1380" s="56"/>
      <c r="R1380" s="57">
        <f t="array" ref="R1380">IFERROR(INDEX('BANCO DE DADOS'!$C$3:$C1631,MATCH(C1380,'BANCO DE DADOS'!$B$3:$B1631,0),0),"")</f>
        <v>0</v>
      </c>
      <c r="S1380" s="57" t="s">
        <v>323</v>
      </c>
      <c r="T1380" s="56"/>
      <c r="U1380" s="56"/>
      <c r="V1380" s="57" t="str">
        <f t="array" ref="V1380">IFERROR(INDEX(#REF!,MATCH($Q1380,#REF!,0)),"")</f>
        <v/>
      </c>
      <c r="W1380" s="57" t="str">
        <f t="array" ref="W1380">IFERROR(INDEX(#REF!,MATCH($Q1380,#REF!,0)),"")</f>
        <v/>
      </c>
      <c r="X1380" s="58" t="str">
        <f t="array" ref="X1380">IFERROR(INDEX(#REF!,MATCH($Q1380,#REF!,0)),"")</f>
        <v/>
      </c>
      <c r="Y1380" s="58" t="str">
        <f t="array" ref="Y1380">IFERROR(INDEX(#REF!,MATCH($Q1380,#REF!,0)),"")</f>
        <v/>
      </c>
      <c r="Z1380" s="58" t="str">
        <f t="array" ref="Z1380">IFERROR(INDEX(#REF!,MATCH($Q1380,#REF!,0)),"")</f>
        <v/>
      </c>
      <c r="AA1380" s="58" t="e">
        <f t="shared" si="17"/>
        <v>#VALUE!</v>
      </c>
      <c r="AB1380" s="56"/>
      <c r="AC1380" s="56"/>
    </row>
    <row r="1381" spans="1:29" ht="15.75" hidden="1" customHeight="1">
      <c r="A1381" s="167"/>
      <c r="B1381" s="167" t="s">
        <v>145</v>
      </c>
      <c r="C1381" s="168" t="s">
        <v>2569</v>
      </c>
      <c r="D1381" s="176" t="s">
        <v>53</v>
      </c>
      <c r="E1381" s="176">
        <v>2</v>
      </c>
      <c r="F1381" s="177">
        <v>6000</v>
      </c>
      <c r="G1381" s="178" t="s">
        <v>54</v>
      </c>
      <c r="H1381" s="179">
        <v>46204</v>
      </c>
      <c r="I1381" s="180" t="s">
        <v>101</v>
      </c>
      <c r="J1381" s="180" t="s">
        <v>56</v>
      </c>
      <c r="K1381" s="180" t="s">
        <v>858</v>
      </c>
      <c r="L1381" s="180" t="s">
        <v>91</v>
      </c>
      <c r="M1381" s="181" t="s">
        <v>2451</v>
      </c>
      <c r="N1381" s="175" t="s">
        <v>951</v>
      </c>
      <c r="O1381" s="44" t="s">
        <v>2452</v>
      </c>
      <c r="P1381" s="44"/>
      <c r="Q1381" s="44"/>
      <c r="R1381" s="45" t="str">
        <f t="array" ref="R1381">IFERROR(INDEX('BANCO DE DADOS'!$C$3:$C1631,MATCH(C1381,'BANCO DE DADOS'!$B$3:$B1631,0),0),"")</f>
        <v>GTI - MULTIMIDIA</v>
      </c>
      <c r="S1381" s="45" t="str">
        <f t="array" ref="S1381">IFERROR(INDEX('BANCO DE DADOS'!$D$3:$D1631,MATCH(C1381,'BANCO DE DADOS'!$B$3:$B1631,0),0),"")</f>
        <v>COMPRA DE EQUIPAMENTOS DE SOM E ÁUDIO</v>
      </c>
      <c r="T1381" s="44"/>
      <c r="U1381" s="44"/>
      <c r="V1381" s="45" t="str">
        <f t="array" ref="V1381">IFERROR(INDEX(#REF!,MATCH($Q1381,#REF!,0)),"")</f>
        <v/>
      </c>
      <c r="W1381" s="45" t="str">
        <f t="array" ref="W1381">IFERROR(INDEX(#REF!,MATCH($Q1381,#REF!,0)),"")</f>
        <v/>
      </c>
      <c r="X1381" s="46" t="str">
        <f t="array" ref="X1381">IFERROR(INDEX(#REF!,MATCH($Q1381,#REF!,0)),"")</f>
        <v/>
      </c>
      <c r="Y1381" s="46" t="str">
        <f t="array" ref="Y1381">IFERROR(INDEX(#REF!,MATCH($Q1381,#REF!,0)),"")</f>
        <v/>
      </c>
      <c r="Z1381" s="46" t="str">
        <f t="array" ref="Z1381">IFERROR(INDEX(#REF!,MATCH($Q1381,#REF!,0)),"")</f>
        <v/>
      </c>
      <c r="AA1381" s="46" t="e">
        <f t="shared" si="17"/>
        <v>#VALUE!</v>
      </c>
      <c r="AB1381" s="44"/>
      <c r="AC1381" s="44"/>
    </row>
    <row r="1382" spans="1:29" ht="15.75" hidden="1" customHeight="1">
      <c r="A1382" s="184"/>
      <c r="B1382" s="184" t="s">
        <v>1476</v>
      </c>
      <c r="C1382" s="185" t="s">
        <v>2588</v>
      </c>
      <c r="D1382" s="186" t="s">
        <v>53</v>
      </c>
      <c r="E1382" s="186">
        <v>1</v>
      </c>
      <c r="F1382" s="187">
        <v>6000</v>
      </c>
      <c r="G1382" s="188" t="s">
        <v>54</v>
      </c>
      <c r="H1382" s="189">
        <v>46204</v>
      </c>
      <c r="I1382" s="190" t="s">
        <v>101</v>
      </c>
      <c r="J1382" s="190" t="s">
        <v>56</v>
      </c>
      <c r="K1382" s="190" t="s">
        <v>858</v>
      </c>
      <c r="L1382" s="190" t="s">
        <v>91</v>
      </c>
      <c r="M1382" s="191" t="s">
        <v>2451</v>
      </c>
      <c r="N1382" s="192" t="s">
        <v>951</v>
      </c>
      <c r="O1382" s="56" t="s">
        <v>2452</v>
      </c>
      <c r="P1382" s="56"/>
      <c r="Q1382" s="56"/>
      <c r="R1382" s="57" t="str">
        <f t="array" ref="R1382">IFERROR(INDEX('BANCO DE DADOS'!$C$3:$C1631,MATCH(C1382,'BANCO DE DADOS'!$B$3:$B1631,0),0),"")</f>
        <v>ASCOM - EQUIPAMENTO FOTO E VIDEO</v>
      </c>
      <c r="S1382" s="57" t="str">
        <f t="array" ref="S1382">IFERROR(INDEX('BANCO DE DADOS'!$D$3:$D1631,MATCH(C1382,'BANCO DE DADOS'!$B$3:$B1631,0),0),"")</f>
        <v>COMPRA DE EQUIPAMENTOS DE FOTOGRAFIA E VÍDEO</v>
      </c>
      <c r="T1382" s="56"/>
      <c r="U1382" s="56"/>
      <c r="V1382" s="57" t="str">
        <f t="array" ref="V1382">IFERROR(INDEX(#REF!,MATCH($Q1382,#REF!,0)),"")</f>
        <v/>
      </c>
      <c r="W1382" s="57" t="str">
        <f t="array" ref="W1382">IFERROR(INDEX(#REF!,MATCH($Q1382,#REF!,0)),"")</f>
        <v/>
      </c>
      <c r="X1382" s="58" t="str">
        <f t="array" ref="X1382">IFERROR(INDEX(#REF!,MATCH($Q1382,#REF!,0)),"")</f>
        <v/>
      </c>
      <c r="Y1382" s="58" t="str">
        <f t="array" ref="Y1382">IFERROR(INDEX(#REF!,MATCH($Q1382,#REF!,0)),"")</f>
        <v/>
      </c>
      <c r="Z1382" s="58" t="str">
        <f t="array" ref="Z1382">IFERROR(INDEX(#REF!,MATCH($Q1382,#REF!,0)),"")</f>
        <v/>
      </c>
      <c r="AA1382" s="58" t="e">
        <f t="shared" si="17"/>
        <v>#VALUE!</v>
      </c>
      <c r="AB1382" s="56"/>
      <c r="AC1382" s="56"/>
    </row>
    <row r="1383" spans="1:29" ht="15.75" hidden="1" customHeight="1">
      <c r="A1383" s="167"/>
      <c r="B1383" s="167" t="s">
        <v>440</v>
      </c>
      <c r="C1383" s="168" t="s">
        <v>2586</v>
      </c>
      <c r="D1383" s="176" t="s">
        <v>53</v>
      </c>
      <c r="E1383" s="176">
        <v>3</v>
      </c>
      <c r="F1383" s="177">
        <v>6000</v>
      </c>
      <c r="G1383" s="178" t="s">
        <v>54</v>
      </c>
      <c r="H1383" s="179">
        <v>46204</v>
      </c>
      <c r="I1383" s="180" t="s">
        <v>101</v>
      </c>
      <c r="J1383" s="180" t="s">
        <v>56</v>
      </c>
      <c r="K1383" s="180" t="s">
        <v>858</v>
      </c>
      <c r="L1383" s="180" t="s">
        <v>84</v>
      </c>
      <c r="M1383" s="181" t="s">
        <v>2451</v>
      </c>
      <c r="N1383" s="175" t="s">
        <v>951</v>
      </c>
      <c r="O1383" s="44" t="s">
        <v>2452</v>
      </c>
      <c r="P1383" s="44"/>
      <c r="Q1383" s="44"/>
      <c r="R1383" s="45" t="str">
        <f t="array" ref="R1383">IFERROR(INDEX('BANCO DE DADOS'!$C$3:$C1631,MATCH(C1383,'BANCO DE DADOS'!$B$3:$B1631,0),0),"")</f>
        <v>CEIB - EQUIPAMENTO PARA TREINAMENTO</v>
      </c>
      <c r="S1383" s="45" t="str">
        <f t="array" ref="S1383">IFERROR(INDEX('BANCO DE DADOS'!$D$3:$D1631,MATCH(C1383,'BANCO DE DADOS'!$B$3:$B1631,0),0),"")</f>
        <v>COMPRA DE EQUIPAMENTOS DE TREINAMENTO E SIMULAÇÃO</v>
      </c>
      <c r="T1383" s="44"/>
      <c r="U1383" s="44"/>
      <c r="V1383" s="45" t="str">
        <f t="array" ref="V1383">IFERROR(INDEX(#REF!,MATCH($Q1383,#REF!,0)),"")</f>
        <v/>
      </c>
      <c r="W1383" s="45" t="str">
        <f t="array" ref="W1383">IFERROR(INDEX(#REF!,MATCH($Q1383,#REF!,0)),"")</f>
        <v/>
      </c>
      <c r="X1383" s="46" t="str">
        <f t="array" ref="X1383">IFERROR(INDEX(#REF!,MATCH($Q1383,#REF!,0)),"")</f>
        <v/>
      </c>
      <c r="Y1383" s="46" t="str">
        <f t="array" ref="Y1383">IFERROR(INDEX(#REF!,MATCH($Q1383,#REF!,0)),"")</f>
        <v/>
      </c>
      <c r="Z1383" s="46" t="str">
        <f t="array" ref="Z1383">IFERROR(INDEX(#REF!,MATCH($Q1383,#REF!,0)),"")</f>
        <v/>
      </c>
      <c r="AA1383" s="46" t="e">
        <f t="shared" si="17"/>
        <v>#VALUE!</v>
      </c>
      <c r="AB1383" s="44"/>
      <c r="AC1383" s="44"/>
    </row>
    <row r="1384" spans="1:29" ht="15.75" hidden="1" customHeight="1">
      <c r="A1384" s="184"/>
      <c r="B1384" s="184" t="s">
        <v>258</v>
      </c>
      <c r="C1384" s="185" t="s">
        <v>2589</v>
      </c>
      <c r="D1384" s="186" t="s">
        <v>53</v>
      </c>
      <c r="E1384" s="186">
        <v>4</v>
      </c>
      <c r="F1384" s="187">
        <v>6000</v>
      </c>
      <c r="G1384" s="188" t="s">
        <v>54</v>
      </c>
      <c r="H1384" s="189">
        <v>46204</v>
      </c>
      <c r="I1384" s="190" t="s">
        <v>101</v>
      </c>
      <c r="J1384" s="190" t="s">
        <v>56</v>
      </c>
      <c r="K1384" s="190" t="s">
        <v>858</v>
      </c>
      <c r="L1384" s="190" t="s">
        <v>84</v>
      </c>
      <c r="M1384" s="191" t="s">
        <v>2451</v>
      </c>
      <c r="N1384" s="192" t="s">
        <v>951</v>
      </c>
      <c r="O1384" s="56" t="s">
        <v>2452</v>
      </c>
      <c r="P1384" s="56"/>
      <c r="Q1384" s="56"/>
      <c r="R1384" s="57" t="str">
        <f t="array" ref="R1384">IFERROR(INDEX('BANCO DE DADOS'!$C$3:$C1631,MATCH(C1384,'BANCO DE DADOS'!$B$3:$B1631,0),0),"")</f>
        <v>CEIB - EQUIPAMENTO PARA TREINAMENTO</v>
      </c>
      <c r="S1384" s="57" t="str">
        <f t="array" ref="S1384">IFERROR(INDEX('BANCO DE DADOS'!$D$3:$D1631,MATCH(C1384,'BANCO DE DADOS'!$B$3:$B1631,0),0),"")</f>
        <v>COMPRA DE EQUIPAMENTOS DE TREINAMENTO E SIMULAÇÃO</v>
      </c>
      <c r="T1384" s="56"/>
      <c r="U1384" s="56"/>
      <c r="V1384" s="57" t="str">
        <f t="array" ref="V1384">IFERROR(INDEX(#REF!,MATCH($Q1384,#REF!,0)),"")</f>
        <v/>
      </c>
      <c r="W1384" s="57" t="str">
        <f t="array" ref="W1384">IFERROR(INDEX(#REF!,MATCH($Q1384,#REF!,0)),"")</f>
        <v/>
      </c>
      <c r="X1384" s="58" t="str">
        <f t="array" ref="X1384">IFERROR(INDEX(#REF!,MATCH($Q1384,#REF!,0)),"")</f>
        <v/>
      </c>
      <c r="Y1384" s="58" t="str">
        <f t="array" ref="Y1384">IFERROR(INDEX(#REF!,MATCH($Q1384,#REF!,0)),"")</f>
        <v/>
      </c>
      <c r="Z1384" s="58" t="str">
        <f t="array" ref="Z1384">IFERROR(INDEX(#REF!,MATCH($Q1384,#REF!,0)),"")</f>
        <v/>
      </c>
      <c r="AA1384" s="58" t="e">
        <f t="shared" si="17"/>
        <v>#VALUE!</v>
      </c>
      <c r="AB1384" s="56"/>
      <c r="AC1384" s="56"/>
    </row>
    <row r="1385" spans="1:29" ht="15.75" hidden="1" customHeight="1">
      <c r="A1385" s="167"/>
      <c r="B1385" s="167" t="s">
        <v>254</v>
      </c>
      <c r="C1385" s="168" t="s">
        <v>1198</v>
      </c>
      <c r="D1385" s="176" t="s">
        <v>53</v>
      </c>
      <c r="E1385" s="176">
        <v>4</v>
      </c>
      <c r="F1385" s="177">
        <v>5600</v>
      </c>
      <c r="G1385" s="178" t="s">
        <v>54</v>
      </c>
      <c r="H1385" s="179">
        <v>46204</v>
      </c>
      <c r="I1385" s="180" t="s">
        <v>101</v>
      </c>
      <c r="J1385" s="180" t="s">
        <v>56</v>
      </c>
      <c r="K1385" s="180" t="s">
        <v>858</v>
      </c>
      <c r="L1385" s="180" t="s">
        <v>91</v>
      </c>
      <c r="M1385" s="181" t="s">
        <v>2451</v>
      </c>
      <c r="N1385" s="175" t="s">
        <v>951</v>
      </c>
      <c r="O1385" s="44" t="s">
        <v>2452</v>
      </c>
      <c r="P1385" s="44"/>
      <c r="Q1385" s="44"/>
      <c r="R1385" s="45" t="str">
        <f t="array" ref="R1385">IFERROR(INDEX('BANCO DE DADOS'!$C$3:$C1631,MATCH(C1385,'BANCO DE DADOS'!$B$3:$B1631,0),0),"")</f>
        <v>ALMOXARIFADO GERAL - MATERIAL PARA MANUTENÇÃO</v>
      </c>
      <c r="S1385" s="45" t="str">
        <f t="array" ref="S1385">IFERROR(INDEX('BANCO DE DADOS'!$D$3:$D1631,MATCH(C1385,'BANCO DE DADOS'!$B$3:$B1631,0),0),"")</f>
        <v>COMPRA DE EQUIPAMENTOS DE SEGURANÇA E ACESSO</v>
      </c>
      <c r="T1385" s="44"/>
      <c r="U1385" s="44"/>
      <c r="V1385" s="45" t="str">
        <f t="array" ref="V1385">IFERROR(INDEX(#REF!,MATCH($Q1385,#REF!,0)),"")</f>
        <v/>
      </c>
      <c r="W1385" s="45" t="str">
        <f t="array" ref="W1385">IFERROR(INDEX(#REF!,MATCH($Q1385,#REF!,0)),"")</f>
        <v/>
      </c>
      <c r="X1385" s="46" t="str">
        <f t="array" ref="X1385">IFERROR(INDEX(#REF!,MATCH($Q1385,#REF!,0)),"")</f>
        <v/>
      </c>
      <c r="Y1385" s="46" t="str">
        <f t="array" ref="Y1385">IFERROR(INDEX(#REF!,MATCH($Q1385,#REF!,0)),"")</f>
        <v/>
      </c>
      <c r="Z1385" s="46" t="str">
        <f t="array" ref="Z1385">IFERROR(INDEX(#REF!,MATCH($Q1385,#REF!,0)),"")</f>
        <v/>
      </c>
      <c r="AA1385" s="46" t="e">
        <f t="shared" si="17"/>
        <v>#VALUE!</v>
      </c>
      <c r="AB1385" s="44"/>
      <c r="AC1385" s="44"/>
    </row>
    <row r="1386" spans="1:29" ht="15.75" hidden="1" customHeight="1">
      <c r="A1386" s="184"/>
      <c r="B1386" s="184" t="s">
        <v>258</v>
      </c>
      <c r="C1386" s="185" t="s">
        <v>1198</v>
      </c>
      <c r="D1386" s="186" t="s">
        <v>53</v>
      </c>
      <c r="E1386" s="186">
        <v>4</v>
      </c>
      <c r="F1386" s="187">
        <v>5600</v>
      </c>
      <c r="G1386" s="188" t="s">
        <v>54</v>
      </c>
      <c r="H1386" s="189">
        <v>46204</v>
      </c>
      <c r="I1386" s="190" t="s">
        <v>101</v>
      </c>
      <c r="J1386" s="190" t="s">
        <v>56</v>
      </c>
      <c r="K1386" s="190" t="s">
        <v>858</v>
      </c>
      <c r="L1386" s="190" t="s">
        <v>91</v>
      </c>
      <c r="M1386" s="191" t="s">
        <v>2451</v>
      </c>
      <c r="N1386" s="192" t="s">
        <v>951</v>
      </c>
      <c r="O1386" s="56" t="s">
        <v>2452</v>
      </c>
      <c r="P1386" s="56"/>
      <c r="Q1386" s="56"/>
      <c r="R1386" s="57" t="str">
        <f t="array" ref="R1386">IFERROR(INDEX('BANCO DE DADOS'!$C$3:$C1631,MATCH(C1386,'BANCO DE DADOS'!$B$3:$B1631,0),0),"")</f>
        <v>ALMOXARIFADO GERAL - MATERIAL PARA MANUTENÇÃO</v>
      </c>
      <c r="S1386" s="57" t="str">
        <f t="array" ref="S1386">IFERROR(INDEX('BANCO DE DADOS'!$D$3:$D1631,MATCH(C1386,'BANCO DE DADOS'!$B$3:$B1631,0),0),"")</f>
        <v>COMPRA DE EQUIPAMENTOS DE SEGURANÇA E ACESSO</v>
      </c>
      <c r="T1386" s="56"/>
      <c r="U1386" s="56"/>
      <c r="V1386" s="57" t="str">
        <f t="array" ref="V1386">IFERROR(INDEX(#REF!,MATCH($Q1386,#REF!,0)),"")</f>
        <v/>
      </c>
      <c r="W1386" s="57" t="str">
        <f t="array" ref="W1386">IFERROR(INDEX(#REF!,MATCH($Q1386,#REF!,0)),"")</f>
        <v/>
      </c>
      <c r="X1386" s="58" t="str">
        <f t="array" ref="X1386">IFERROR(INDEX(#REF!,MATCH($Q1386,#REF!,0)),"")</f>
        <v/>
      </c>
      <c r="Y1386" s="58" t="str">
        <f t="array" ref="Y1386">IFERROR(INDEX(#REF!,MATCH($Q1386,#REF!,0)),"")</f>
        <v/>
      </c>
      <c r="Z1386" s="58" t="str">
        <f t="array" ref="Z1386">IFERROR(INDEX(#REF!,MATCH($Q1386,#REF!,0)),"")</f>
        <v/>
      </c>
      <c r="AA1386" s="58" t="e">
        <f t="shared" si="17"/>
        <v>#VALUE!</v>
      </c>
      <c r="AB1386" s="56"/>
      <c r="AC1386" s="56"/>
    </row>
    <row r="1387" spans="1:29" ht="15.75" hidden="1" customHeight="1">
      <c r="A1387" s="167"/>
      <c r="B1387" s="167" t="s">
        <v>295</v>
      </c>
      <c r="C1387" s="168" t="s">
        <v>2547</v>
      </c>
      <c r="D1387" s="176" t="s">
        <v>53</v>
      </c>
      <c r="E1387" s="176">
        <v>5</v>
      </c>
      <c r="F1387" s="177">
        <v>5500</v>
      </c>
      <c r="G1387" s="178" t="s">
        <v>54</v>
      </c>
      <c r="H1387" s="179">
        <v>46204</v>
      </c>
      <c r="I1387" s="180" t="s">
        <v>101</v>
      </c>
      <c r="J1387" s="180" t="s">
        <v>56</v>
      </c>
      <c r="K1387" s="180" t="s">
        <v>858</v>
      </c>
      <c r="L1387" s="180" t="s">
        <v>91</v>
      </c>
      <c r="M1387" s="181" t="s">
        <v>2451</v>
      </c>
      <c r="N1387" s="175" t="s">
        <v>951</v>
      </c>
      <c r="O1387" s="44" t="s">
        <v>2452</v>
      </c>
      <c r="P1387" s="44"/>
      <c r="Q1387" s="44"/>
      <c r="R1387" s="45">
        <f t="array" ref="R1387">IFERROR(INDEX('BANCO DE DADOS'!$C$3:$C1631,MATCH(C1387,'BANCO DE DADOS'!$B$3:$B1631,0),0),"")</f>
        <v>0</v>
      </c>
      <c r="S1387" s="45" t="str">
        <f t="array" ref="S1387">IFERROR(INDEX('BANCO DE DADOS'!$D$3:$D1631,MATCH(C1387,'BANCO DE DADOS'!$B$3:$B1631,0),0),"")</f>
        <v>COMPRA DE MÓVEIS E EQUIPAMENTOS PARA ÁREAS COMUNS</v>
      </c>
      <c r="T1387" s="44"/>
      <c r="U1387" s="44"/>
      <c r="V1387" s="45" t="str">
        <f t="array" ref="V1387">IFERROR(INDEX(#REF!,MATCH($Q1387,#REF!,0)),"")</f>
        <v/>
      </c>
      <c r="W1387" s="45" t="str">
        <f t="array" ref="W1387">IFERROR(INDEX(#REF!,MATCH($Q1387,#REF!,0)),"")</f>
        <v/>
      </c>
      <c r="X1387" s="46" t="str">
        <f t="array" ref="X1387">IFERROR(INDEX(#REF!,MATCH($Q1387,#REF!,0)),"")</f>
        <v/>
      </c>
      <c r="Y1387" s="46" t="str">
        <f t="array" ref="Y1387">IFERROR(INDEX(#REF!,MATCH($Q1387,#REF!,0)),"")</f>
        <v/>
      </c>
      <c r="Z1387" s="46" t="str">
        <f t="array" ref="Z1387">IFERROR(INDEX(#REF!,MATCH($Q1387,#REF!,0)),"")</f>
        <v/>
      </c>
      <c r="AA1387" s="46" t="e">
        <f t="shared" si="17"/>
        <v>#VALUE!</v>
      </c>
      <c r="AB1387" s="44"/>
      <c r="AC1387" s="44"/>
    </row>
    <row r="1388" spans="1:29" ht="15.75" hidden="1" customHeight="1">
      <c r="A1388" s="184"/>
      <c r="B1388" s="184" t="s">
        <v>888</v>
      </c>
      <c r="C1388" s="185" t="s">
        <v>2593</v>
      </c>
      <c r="D1388" s="186" t="s">
        <v>53</v>
      </c>
      <c r="E1388" s="186">
        <v>5</v>
      </c>
      <c r="F1388" s="187">
        <v>5440</v>
      </c>
      <c r="G1388" s="188" t="s">
        <v>54</v>
      </c>
      <c r="H1388" s="189">
        <v>46204</v>
      </c>
      <c r="I1388" s="190" t="s">
        <v>101</v>
      </c>
      <c r="J1388" s="190" t="s">
        <v>56</v>
      </c>
      <c r="K1388" s="190" t="s">
        <v>858</v>
      </c>
      <c r="L1388" s="190" t="s">
        <v>91</v>
      </c>
      <c r="M1388" s="191" t="s">
        <v>2451</v>
      </c>
      <c r="N1388" s="192" t="s">
        <v>951</v>
      </c>
      <c r="O1388" s="56" t="s">
        <v>2452</v>
      </c>
      <c r="P1388" s="56"/>
      <c r="Q1388" s="56"/>
      <c r="R1388" s="57">
        <f t="array" ref="R1388">IFERROR(INDEX('BANCO DE DADOS'!$C$3:$C1631,MATCH(C1388,'BANCO DE DADOS'!$B$3:$B1631,0),0),"")</f>
        <v>0</v>
      </c>
      <c r="S1388" s="57" t="str">
        <f t="array" ref="S1388">IFERROR(INDEX('BANCO DE DADOS'!$D$3:$D1631,MATCH(C1388,'BANCO DE DADOS'!$B$3:$B1631,0),0),"")</f>
        <v>COMPRA DE EQUIPAMENTOS ESPECIALIZADOS DE MERGULHO</v>
      </c>
      <c r="T1388" s="56"/>
      <c r="U1388" s="56"/>
      <c r="V1388" s="57" t="str">
        <f t="array" ref="V1388">IFERROR(INDEX(#REF!,MATCH($Q1388,#REF!,0)),"")</f>
        <v/>
      </c>
      <c r="W1388" s="57" t="str">
        <f t="array" ref="W1388">IFERROR(INDEX(#REF!,MATCH($Q1388,#REF!,0)),"")</f>
        <v/>
      </c>
      <c r="X1388" s="58" t="str">
        <f t="array" ref="X1388">IFERROR(INDEX(#REF!,MATCH($Q1388,#REF!,0)),"")</f>
        <v/>
      </c>
      <c r="Y1388" s="58" t="str">
        <f t="array" ref="Y1388">IFERROR(INDEX(#REF!,MATCH($Q1388,#REF!,0)),"")</f>
        <v/>
      </c>
      <c r="Z1388" s="58" t="str">
        <f t="array" ref="Z1388">IFERROR(INDEX(#REF!,MATCH($Q1388,#REF!,0)),"")</f>
        <v/>
      </c>
      <c r="AA1388" s="58" t="e">
        <f t="shared" si="17"/>
        <v>#VALUE!</v>
      </c>
      <c r="AB1388" s="56"/>
      <c r="AC1388" s="56"/>
    </row>
    <row r="1389" spans="1:29" ht="15.75" hidden="1" customHeight="1">
      <c r="A1389" s="167"/>
      <c r="B1389" s="167" t="s">
        <v>51</v>
      </c>
      <c r="C1389" s="168" t="s">
        <v>2596</v>
      </c>
      <c r="D1389" s="176" t="s">
        <v>53</v>
      </c>
      <c r="E1389" s="176">
        <v>3</v>
      </c>
      <c r="F1389" s="177">
        <v>5400</v>
      </c>
      <c r="G1389" s="178" t="s">
        <v>54</v>
      </c>
      <c r="H1389" s="179">
        <v>46204</v>
      </c>
      <c r="I1389" s="180" t="s">
        <v>101</v>
      </c>
      <c r="J1389" s="180" t="s">
        <v>56</v>
      </c>
      <c r="K1389" s="180" t="s">
        <v>858</v>
      </c>
      <c r="L1389" s="180" t="s">
        <v>91</v>
      </c>
      <c r="M1389" s="181" t="s">
        <v>2451</v>
      </c>
      <c r="N1389" s="175" t="s">
        <v>951</v>
      </c>
      <c r="O1389" s="44" t="s">
        <v>2452</v>
      </c>
      <c r="P1389" s="44"/>
      <c r="Q1389" s="44"/>
      <c r="R1389" s="45">
        <f t="array" ref="R1389">IFERROR(INDEX('BANCO DE DADOS'!$C$3:$C1631,MATCH(C1389,'BANCO DE DADOS'!$B$3:$B1631,0),0),"")</f>
        <v>0</v>
      </c>
      <c r="S1389" s="45" t="str">
        <f t="array" ref="S1389">IFERROR(INDEX('BANCO DE DADOS'!$D$3:$D1631,MATCH(C1389,'BANCO DE DADOS'!$B$3:$B1631,0),0),"")</f>
        <v>COMPRA DE FERRAMENTAS</v>
      </c>
      <c r="T1389" s="44"/>
      <c r="U1389" s="44"/>
      <c r="V1389" s="45" t="str">
        <f t="array" ref="V1389">IFERROR(INDEX(#REF!,MATCH($Q1389,#REF!,0)),"")</f>
        <v/>
      </c>
      <c r="W1389" s="45" t="str">
        <f t="array" ref="W1389">IFERROR(INDEX(#REF!,MATCH($Q1389,#REF!,0)),"")</f>
        <v/>
      </c>
      <c r="X1389" s="46" t="str">
        <f t="array" ref="X1389">IFERROR(INDEX(#REF!,MATCH($Q1389,#REF!,0)),"")</f>
        <v/>
      </c>
      <c r="Y1389" s="46" t="str">
        <f t="array" ref="Y1389">IFERROR(INDEX(#REF!,MATCH($Q1389,#REF!,0)),"")</f>
        <v/>
      </c>
      <c r="Z1389" s="46" t="str">
        <f t="array" ref="Z1389">IFERROR(INDEX(#REF!,MATCH($Q1389,#REF!,0)),"")</f>
        <v/>
      </c>
      <c r="AA1389" s="46" t="e">
        <f t="shared" si="17"/>
        <v>#VALUE!</v>
      </c>
      <c r="AB1389" s="44"/>
      <c r="AC1389" s="44"/>
    </row>
    <row r="1390" spans="1:29" ht="15.75" hidden="1" customHeight="1">
      <c r="A1390" s="47"/>
      <c r="B1390" s="47" t="s">
        <v>51</v>
      </c>
      <c r="C1390" s="60" t="s">
        <v>1415</v>
      </c>
      <c r="D1390" s="49" t="s">
        <v>53</v>
      </c>
      <c r="E1390" s="49">
        <v>2</v>
      </c>
      <c r="F1390" s="50">
        <v>160</v>
      </c>
      <c r="G1390" s="51" t="s">
        <v>54</v>
      </c>
      <c r="H1390" s="52">
        <v>46143</v>
      </c>
      <c r="I1390" s="53" t="s">
        <v>55</v>
      </c>
      <c r="J1390" s="53" t="s">
        <v>56</v>
      </c>
      <c r="K1390" s="53" t="s">
        <v>164</v>
      </c>
      <c r="L1390" s="53" t="s">
        <v>91</v>
      </c>
      <c r="M1390" s="54" t="s">
        <v>73</v>
      </c>
      <c r="N1390" s="56" t="s">
        <v>884</v>
      </c>
      <c r="O1390" s="56" t="s">
        <v>60</v>
      </c>
      <c r="P1390" s="56"/>
      <c r="Q1390" s="56"/>
      <c r="R1390" s="57" t="s">
        <v>322</v>
      </c>
      <c r="S1390" s="57" t="s">
        <v>323</v>
      </c>
      <c r="T1390" s="56"/>
      <c r="U1390" s="56"/>
      <c r="V1390" s="57" t="str">
        <f t="array" ref="V1390">IFERROR(INDEX(#REF!,MATCH($Q1390,#REF!,0)),"")</f>
        <v/>
      </c>
      <c r="W1390" s="57" t="str">
        <f t="array" ref="W1390">IFERROR(INDEX(#REF!,MATCH($Q1390,#REF!,0)),"")</f>
        <v/>
      </c>
      <c r="X1390" s="58" t="str">
        <f t="array" ref="X1390">IFERROR(INDEX(#REF!,MATCH($Q1390,#REF!,0)),"")</f>
        <v/>
      </c>
      <c r="Y1390" s="58" t="str">
        <f t="array" ref="Y1390">IFERROR(INDEX(#REF!,MATCH($Q1390,#REF!,0)),"")</f>
        <v/>
      </c>
      <c r="Z1390" s="58" t="str">
        <f t="array" ref="Z1390">IFERROR(INDEX(#REF!,MATCH($Q1390,#REF!,0)),"")</f>
        <v/>
      </c>
      <c r="AA1390" s="58" t="e">
        <f t="shared" si="17"/>
        <v>#VALUE!</v>
      </c>
      <c r="AB1390" s="56"/>
      <c r="AC1390" s="56"/>
    </row>
    <row r="1391" spans="1:29" ht="15.75" hidden="1" customHeight="1">
      <c r="A1391" s="167"/>
      <c r="B1391" s="167" t="s">
        <v>254</v>
      </c>
      <c r="C1391" s="168" t="s">
        <v>2576</v>
      </c>
      <c r="D1391" s="176" t="s">
        <v>53</v>
      </c>
      <c r="E1391" s="176">
        <v>2</v>
      </c>
      <c r="F1391" s="177">
        <v>5200</v>
      </c>
      <c r="G1391" s="178" t="s">
        <v>54</v>
      </c>
      <c r="H1391" s="179">
        <v>46204</v>
      </c>
      <c r="I1391" s="180" t="s">
        <v>101</v>
      </c>
      <c r="J1391" s="180" t="s">
        <v>56</v>
      </c>
      <c r="K1391" s="180" t="s">
        <v>858</v>
      </c>
      <c r="L1391" s="180" t="s">
        <v>91</v>
      </c>
      <c r="M1391" s="181" t="s">
        <v>2451</v>
      </c>
      <c r="N1391" s="175" t="s">
        <v>951</v>
      </c>
      <c r="O1391" s="44" t="s">
        <v>2452</v>
      </c>
      <c r="P1391" s="44"/>
      <c r="Q1391" s="44"/>
      <c r="R1391" s="45">
        <f t="array" ref="R1391">IFERROR(INDEX('BANCO DE DADOS'!$C$3:$C1631,MATCH(C1391,'BANCO DE DADOS'!$B$3:$B1631,0),0),"")</f>
        <v>0</v>
      </c>
      <c r="S1391" s="45" t="str">
        <f t="array" ref="S1391">IFERROR(INDEX('BANCO DE DADOS'!$D$3:$D1631,MATCH(C1391,'BANCO DE DADOS'!$B$3:$B1631,0),0),"")</f>
        <v>COMPRA DE EQUIPAMENTOS PARA COZINHA E REFEITÓRIO</v>
      </c>
      <c r="T1391" s="44"/>
      <c r="U1391" s="44"/>
      <c r="V1391" s="45" t="str">
        <f t="array" ref="V1391">IFERROR(INDEX(#REF!,MATCH($Q1391,#REF!,0)),"")</f>
        <v/>
      </c>
      <c r="W1391" s="45" t="str">
        <f t="array" ref="W1391">IFERROR(INDEX(#REF!,MATCH($Q1391,#REF!,0)),"")</f>
        <v/>
      </c>
      <c r="X1391" s="46" t="str">
        <f t="array" ref="X1391">IFERROR(INDEX(#REF!,MATCH($Q1391,#REF!,0)),"")</f>
        <v/>
      </c>
      <c r="Y1391" s="46" t="str">
        <f t="array" ref="Y1391">IFERROR(INDEX(#REF!,MATCH($Q1391,#REF!,0)),"")</f>
        <v/>
      </c>
      <c r="Z1391" s="46" t="str">
        <f t="array" ref="Z1391">IFERROR(INDEX(#REF!,MATCH($Q1391,#REF!,0)),"")</f>
        <v/>
      </c>
      <c r="AA1391" s="46" t="e">
        <f t="shared" si="17"/>
        <v>#VALUE!</v>
      </c>
      <c r="AB1391" s="44"/>
      <c r="AC1391" s="44"/>
    </row>
    <row r="1392" spans="1:29" ht="15.75" hidden="1" customHeight="1">
      <c r="A1392" s="184"/>
      <c r="B1392" s="184" t="s">
        <v>317</v>
      </c>
      <c r="C1392" s="185" t="s">
        <v>2576</v>
      </c>
      <c r="D1392" s="186" t="s">
        <v>53</v>
      </c>
      <c r="E1392" s="186">
        <v>2</v>
      </c>
      <c r="F1392" s="187">
        <v>5200</v>
      </c>
      <c r="G1392" s="188" t="s">
        <v>54</v>
      </c>
      <c r="H1392" s="189">
        <v>46204</v>
      </c>
      <c r="I1392" s="190" t="s">
        <v>101</v>
      </c>
      <c r="J1392" s="190" t="s">
        <v>56</v>
      </c>
      <c r="K1392" s="190" t="s">
        <v>858</v>
      </c>
      <c r="L1392" s="190" t="s">
        <v>91</v>
      </c>
      <c r="M1392" s="191" t="s">
        <v>2451</v>
      </c>
      <c r="N1392" s="192" t="s">
        <v>951</v>
      </c>
      <c r="O1392" s="56" t="s">
        <v>2452</v>
      </c>
      <c r="P1392" s="56"/>
      <c r="Q1392" s="56"/>
      <c r="R1392" s="57">
        <f t="array" ref="R1392">IFERROR(INDEX('BANCO DE DADOS'!$C$3:$C1631,MATCH(C1392,'BANCO DE DADOS'!$B$3:$B1631,0),0),"")</f>
        <v>0</v>
      </c>
      <c r="S1392" s="57" t="str">
        <f t="array" ref="S1392">IFERROR(INDEX('BANCO DE DADOS'!$D$3:$D1631,MATCH(C1392,'BANCO DE DADOS'!$B$3:$B1631,0),0),"")</f>
        <v>COMPRA DE EQUIPAMENTOS PARA COZINHA E REFEITÓRIO</v>
      </c>
      <c r="T1392" s="56"/>
      <c r="U1392" s="56"/>
      <c r="V1392" s="57" t="str">
        <f t="array" ref="V1392">IFERROR(INDEX(#REF!,MATCH($Q1392,#REF!,0)),"")</f>
        <v/>
      </c>
      <c r="W1392" s="57" t="str">
        <f t="array" ref="W1392">IFERROR(INDEX(#REF!,MATCH($Q1392,#REF!,0)),"")</f>
        <v/>
      </c>
      <c r="X1392" s="58" t="str">
        <f t="array" ref="X1392">IFERROR(INDEX(#REF!,MATCH($Q1392,#REF!,0)),"")</f>
        <v/>
      </c>
      <c r="Y1392" s="58" t="str">
        <f t="array" ref="Y1392">IFERROR(INDEX(#REF!,MATCH($Q1392,#REF!,0)),"")</f>
        <v/>
      </c>
      <c r="Z1392" s="58" t="str">
        <f t="array" ref="Z1392">IFERROR(INDEX(#REF!,MATCH($Q1392,#REF!,0)),"")</f>
        <v/>
      </c>
      <c r="AA1392" s="58" t="e">
        <f t="shared" si="17"/>
        <v>#VALUE!</v>
      </c>
      <c r="AB1392" s="56"/>
      <c r="AC1392" s="56"/>
    </row>
    <row r="1393" spans="1:29" ht="15.75" hidden="1" customHeight="1">
      <c r="A1393" s="167"/>
      <c r="B1393" s="167" t="s">
        <v>775</v>
      </c>
      <c r="C1393" s="168" t="s">
        <v>2576</v>
      </c>
      <c r="D1393" s="176" t="s">
        <v>53</v>
      </c>
      <c r="E1393" s="176">
        <v>2</v>
      </c>
      <c r="F1393" s="177">
        <v>5200</v>
      </c>
      <c r="G1393" s="178" t="s">
        <v>54</v>
      </c>
      <c r="H1393" s="179">
        <v>46204</v>
      </c>
      <c r="I1393" s="180" t="s">
        <v>101</v>
      </c>
      <c r="J1393" s="180" t="s">
        <v>56</v>
      </c>
      <c r="K1393" s="180" t="s">
        <v>858</v>
      </c>
      <c r="L1393" s="180" t="s">
        <v>91</v>
      </c>
      <c r="M1393" s="181" t="s">
        <v>2451</v>
      </c>
      <c r="N1393" s="175" t="s">
        <v>951</v>
      </c>
      <c r="O1393" s="44" t="s">
        <v>2452</v>
      </c>
      <c r="P1393" s="44"/>
      <c r="Q1393" s="44"/>
      <c r="R1393" s="45">
        <f t="array" ref="R1393">IFERROR(INDEX('BANCO DE DADOS'!$C$3:$C1631,MATCH(C1393,'BANCO DE DADOS'!$B$3:$B1631,0),0),"")</f>
        <v>0</v>
      </c>
      <c r="S1393" s="45" t="str">
        <f t="array" ref="S1393">IFERROR(INDEX('BANCO DE DADOS'!$D$3:$D1631,MATCH(C1393,'BANCO DE DADOS'!$B$3:$B1631,0),0),"")</f>
        <v>COMPRA DE EQUIPAMENTOS PARA COZINHA E REFEITÓRIO</v>
      </c>
      <c r="T1393" s="44"/>
      <c r="U1393" s="44"/>
      <c r="V1393" s="45" t="str">
        <f t="array" ref="V1393">IFERROR(INDEX(#REF!,MATCH($Q1393,#REF!,0)),"")</f>
        <v/>
      </c>
      <c r="W1393" s="45" t="str">
        <f t="array" ref="W1393">IFERROR(INDEX(#REF!,MATCH($Q1393,#REF!,0)),"")</f>
        <v/>
      </c>
      <c r="X1393" s="46" t="str">
        <f t="array" ref="X1393">IFERROR(INDEX(#REF!,MATCH($Q1393,#REF!,0)),"")</f>
        <v/>
      </c>
      <c r="Y1393" s="46" t="str">
        <f t="array" ref="Y1393">IFERROR(INDEX(#REF!,MATCH($Q1393,#REF!,0)),"")</f>
        <v/>
      </c>
      <c r="Z1393" s="46" t="str">
        <f t="array" ref="Z1393">IFERROR(INDEX(#REF!,MATCH($Q1393,#REF!,0)),"")</f>
        <v/>
      </c>
      <c r="AA1393" s="46" t="e">
        <f t="shared" si="17"/>
        <v>#VALUE!</v>
      </c>
      <c r="AB1393" s="44"/>
      <c r="AC1393" s="44"/>
    </row>
    <row r="1394" spans="1:29" ht="15.75" hidden="1" customHeight="1">
      <c r="A1394" s="47" t="s">
        <v>465</v>
      </c>
      <c r="B1394" s="47" t="s">
        <v>1049</v>
      </c>
      <c r="C1394" s="60" t="s">
        <v>2242</v>
      </c>
      <c r="D1394" s="49" t="s">
        <v>53</v>
      </c>
      <c r="E1394" s="49">
        <v>200</v>
      </c>
      <c r="F1394" s="50">
        <v>160</v>
      </c>
      <c r="G1394" s="51" t="s">
        <v>54</v>
      </c>
      <c r="H1394" s="52">
        <v>46143</v>
      </c>
      <c r="I1394" s="53" t="s">
        <v>55</v>
      </c>
      <c r="J1394" s="53" t="s">
        <v>56</v>
      </c>
      <c r="K1394" s="53" t="s">
        <v>164</v>
      </c>
      <c r="L1394" s="53" t="s">
        <v>58</v>
      </c>
      <c r="M1394" s="54" t="s">
        <v>109</v>
      </c>
      <c r="N1394" s="56" t="s">
        <v>951</v>
      </c>
      <c r="O1394" s="56" t="s">
        <v>60</v>
      </c>
      <c r="P1394" s="56"/>
      <c r="Q1394" s="56"/>
      <c r="R1394" s="57" t="s">
        <v>729</v>
      </c>
      <c r="S1394" s="57" t="s">
        <v>730</v>
      </c>
      <c r="T1394" s="56"/>
      <c r="U1394" s="56"/>
      <c r="V1394" s="57" t="str">
        <f t="array" ref="V1394">IFERROR(INDEX(#REF!,MATCH($Q1394,#REF!,0)),"")</f>
        <v/>
      </c>
      <c r="W1394" s="57" t="str">
        <f t="array" ref="W1394">IFERROR(INDEX(#REF!,MATCH($Q1394,#REF!,0)),"")</f>
        <v/>
      </c>
      <c r="X1394" s="58" t="str">
        <f t="array" ref="X1394">IFERROR(INDEX(#REF!,MATCH($Q1394,#REF!,0)),"")</f>
        <v/>
      </c>
      <c r="Y1394" s="58" t="str">
        <f t="array" ref="Y1394">IFERROR(INDEX(#REF!,MATCH($Q1394,#REF!,0)),"")</f>
        <v/>
      </c>
      <c r="Z1394" s="58" t="str">
        <f t="array" ref="Z1394">IFERROR(INDEX(#REF!,MATCH($Q1394,#REF!,0)),"")</f>
        <v/>
      </c>
      <c r="AA1394" s="58" t="e">
        <f t="shared" si="17"/>
        <v>#VALUE!</v>
      </c>
      <c r="AB1394" s="56"/>
      <c r="AC1394" s="56"/>
    </row>
    <row r="1395" spans="1:29" ht="15.75" hidden="1" customHeight="1">
      <c r="A1395" s="35" t="s">
        <v>2691</v>
      </c>
      <c r="B1395" s="201" t="s">
        <v>1049</v>
      </c>
      <c r="C1395" s="168" t="s">
        <v>2420</v>
      </c>
      <c r="D1395" s="37" t="s">
        <v>53</v>
      </c>
      <c r="E1395" s="37">
        <v>1</v>
      </c>
      <c r="F1395" s="38">
        <v>160</v>
      </c>
      <c r="G1395" s="39" t="s">
        <v>54</v>
      </c>
      <c r="H1395" s="40"/>
      <c r="I1395" s="41" t="s">
        <v>55</v>
      </c>
      <c r="J1395" s="41"/>
      <c r="K1395" s="41"/>
      <c r="L1395" s="41"/>
      <c r="M1395" s="42"/>
      <c r="N1395" s="44" t="s">
        <v>951</v>
      </c>
      <c r="O1395" s="44" t="s">
        <v>60</v>
      </c>
      <c r="P1395" s="44"/>
      <c r="Q1395" s="44"/>
      <c r="R1395" s="45"/>
      <c r="S1395" s="45"/>
      <c r="T1395" s="199"/>
      <c r="U1395" s="44"/>
      <c r="V1395" s="45" t="str">
        <f t="array" ref="V1395">IFERROR(INDEX(#REF!,MATCH($Q1395,#REF!,0)),"")</f>
        <v/>
      </c>
      <c r="W1395" s="45" t="str">
        <f t="array" ref="W1395">IFERROR(INDEX(#REF!,MATCH($Q1395,#REF!,0)),"")</f>
        <v/>
      </c>
      <c r="X1395" s="46" t="str">
        <f t="array" ref="X1395">IFERROR(INDEX(#REF!,MATCH($Q1395,#REF!,0)),"")</f>
        <v/>
      </c>
      <c r="Y1395" s="46" t="str">
        <f t="array" ref="Y1395">IFERROR(INDEX(#REF!,MATCH($Q1395,#REF!,0)),"")</f>
        <v/>
      </c>
      <c r="Z1395" s="46" t="str">
        <f t="array" ref="Z1395">IFERROR(INDEX(#REF!,MATCH($Q1395,#REF!,0)),"")</f>
        <v/>
      </c>
      <c r="AA1395" s="46" t="e">
        <f t="shared" si="17"/>
        <v>#VALUE!</v>
      </c>
      <c r="AB1395" s="44"/>
      <c r="AC1395" s="44"/>
    </row>
    <row r="1396" spans="1:29" ht="15.75" hidden="1" customHeight="1">
      <c r="A1396" s="184"/>
      <c r="B1396" s="184" t="s">
        <v>295</v>
      </c>
      <c r="C1396" s="185" t="s">
        <v>2599</v>
      </c>
      <c r="D1396" s="186" t="s">
        <v>53</v>
      </c>
      <c r="E1396" s="186">
        <v>2</v>
      </c>
      <c r="F1396" s="187">
        <v>5000</v>
      </c>
      <c r="G1396" s="188" t="s">
        <v>54</v>
      </c>
      <c r="H1396" s="189">
        <v>46204</v>
      </c>
      <c r="I1396" s="190" t="s">
        <v>101</v>
      </c>
      <c r="J1396" s="190" t="s">
        <v>56</v>
      </c>
      <c r="K1396" s="190" t="s">
        <v>858</v>
      </c>
      <c r="L1396" s="190" t="s">
        <v>91</v>
      </c>
      <c r="M1396" s="191" t="s">
        <v>2451</v>
      </c>
      <c r="N1396" s="192" t="s">
        <v>951</v>
      </c>
      <c r="O1396" s="56" t="s">
        <v>2452</v>
      </c>
      <c r="P1396" s="56"/>
      <c r="Q1396" s="56"/>
      <c r="R1396" s="57">
        <f t="array" ref="R1396">IFERROR(INDEX('BANCO DE DADOS'!$C$3:$C1631,MATCH(C1396,'BANCO DE DADOS'!$B$3:$B1631,0),0),"")</f>
        <v>0</v>
      </c>
      <c r="S1396" s="57">
        <f t="array" ref="S1396">IFERROR(INDEX('BANCO DE DADOS'!$D$3:$D1631,MATCH(C1396,'BANCO DE DADOS'!$B$3:$B1631,0),0),"")</f>
        <v>0</v>
      </c>
      <c r="T1396" s="56"/>
      <c r="U1396" s="56"/>
      <c r="V1396" s="57" t="str">
        <f t="array" ref="V1396">IFERROR(INDEX(#REF!,MATCH($Q1396,#REF!,0)),"")</f>
        <v/>
      </c>
      <c r="W1396" s="57" t="str">
        <f t="array" ref="W1396">IFERROR(INDEX(#REF!,MATCH($Q1396,#REF!,0)),"")</f>
        <v/>
      </c>
      <c r="X1396" s="58" t="str">
        <f t="array" ref="X1396">IFERROR(INDEX(#REF!,MATCH($Q1396,#REF!,0)),"")</f>
        <v/>
      </c>
      <c r="Y1396" s="58" t="str">
        <f t="array" ref="Y1396">IFERROR(INDEX(#REF!,MATCH($Q1396,#REF!,0)),"")</f>
        <v/>
      </c>
      <c r="Z1396" s="58" t="str">
        <f t="array" ref="Z1396">IFERROR(INDEX(#REF!,MATCH($Q1396,#REF!,0)),"")</f>
        <v/>
      </c>
      <c r="AA1396" s="58" t="e">
        <f t="shared" si="17"/>
        <v>#VALUE!</v>
      </c>
      <c r="AB1396" s="56"/>
      <c r="AC1396" s="56"/>
    </row>
    <row r="1397" spans="1:29" ht="15.75" hidden="1" customHeight="1">
      <c r="A1397" s="167"/>
      <c r="B1397" s="167" t="s">
        <v>237</v>
      </c>
      <c r="C1397" s="168" t="s">
        <v>2600</v>
      </c>
      <c r="D1397" s="176" t="s">
        <v>53</v>
      </c>
      <c r="E1397" s="176">
        <v>2</v>
      </c>
      <c r="F1397" s="177">
        <v>5000</v>
      </c>
      <c r="G1397" s="178" t="s">
        <v>54</v>
      </c>
      <c r="H1397" s="179">
        <v>46204</v>
      </c>
      <c r="I1397" s="180" t="s">
        <v>101</v>
      </c>
      <c r="J1397" s="180" t="s">
        <v>56</v>
      </c>
      <c r="K1397" s="180" t="s">
        <v>164</v>
      </c>
      <c r="L1397" s="180" t="s">
        <v>91</v>
      </c>
      <c r="M1397" s="181" t="s">
        <v>2451</v>
      </c>
      <c r="N1397" s="175" t="s">
        <v>951</v>
      </c>
      <c r="O1397" s="44" t="s">
        <v>2452</v>
      </c>
      <c r="P1397" s="44"/>
      <c r="Q1397" s="44"/>
      <c r="R1397" s="45">
        <f t="array" ref="R1397">IFERROR(INDEX('BANCO DE DADOS'!$C$3:$C1631,MATCH(C1397,'BANCO DE DADOS'!$B$3:$B1631,0),0),"")</f>
        <v>0</v>
      </c>
      <c r="S1397" s="45" t="str">
        <f t="array" ref="S1397">IFERROR(INDEX('BANCO DE DADOS'!$D$3:$D1631,MATCH(C1397,'BANCO DE DADOS'!$B$3:$B1631,0),0),"")</f>
        <v>COMPRA DE EQUIPAMENTOS PARA COZINHA E REFEITÓRIO</v>
      </c>
      <c r="T1397" s="44"/>
      <c r="U1397" s="44"/>
      <c r="V1397" s="45" t="str">
        <f t="array" ref="V1397">IFERROR(INDEX(#REF!,MATCH($Q1397,#REF!,0)),"")</f>
        <v/>
      </c>
      <c r="W1397" s="45" t="str">
        <f t="array" ref="W1397">IFERROR(INDEX(#REF!,MATCH($Q1397,#REF!,0)),"")</f>
        <v/>
      </c>
      <c r="X1397" s="46" t="str">
        <f t="array" ref="X1397">IFERROR(INDEX(#REF!,MATCH($Q1397,#REF!,0)),"")</f>
        <v/>
      </c>
      <c r="Y1397" s="46" t="str">
        <f t="array" ref="Y1397">IFERROR(INDEX(#REF!,MATCH($Q1397,#REF!,0)),"")</f>
        <v/>
      </c>
      <c r="Z1397" s="46" t="str">
        <f t="array" ref="Z1397">IFERROR(INDEX(#REF!,MATCH($Q1397,#REF!,0)),"")</f>
        <v/>
      </c>
      <c r="AA1397" s="46" t="e">
        <f t="shared" si="17"/>
        <v>#VALUE!</v>
      </c>
      <c r="AB1397" s="44"/>
      <c r="AC1397" s="44"/>
    </row>
    <row r="1398" spans="1:29" ht="15.75" hidden="1" customHeight="1">
      <c r="A1398" s="47" t="s">
        <v>438</v>
      </c>
      <c r="B1398" s="47" t="s">
        <v>156</v>
      </c>
      <c r="C1398" s="60" t="s">
        <v>764</v>
      </c>
      <c r="D1398" s="49" t="s">
        <v>53</v>
      </c>
      <c r="E1398" s="49">
        <v>10</v>
      </c>
      <c r="F1398" s="50">
        <v>159</v>
      </c>
      <c r="G1398" s="51" t="s">
        <v>54</v>
      </c>
      <c r="H1398" s="52">
        <v>46143</v>
      </c>
      <c r="I1398" s="53" t="s">
        <v>55</v>
      </c>
      <c r="J1398" s="53" t="s">
        <v>56</v>
      </c>
      <c r="K1398" s="53" t="s">
        <v>164</v>
      </c>
      <c r="L1398" s="53" t="s">
        <v>58</v>
      </c>
      <c r="M1398" s="54" t="s">
        <v>2534</v>
      </c>
      <c r="N1398" s="56" t="s">
        <v>21</v>
      </c>
      <c r="O1398" s="56" t="s">
        <v>60</v>
      </c>
      <c r="P1398" s="56"/>
      <c r="Q1398" s="56"/>
      <c r="R1398" s="57"/>
      <c r="S1398" s="57" t="s">
        <v>181</v>
      </c>
      <c r="T1398" s="56"/>
      <c r="U1398" s="56"/>
      <c r="V1398" s="57" t="str">
        <f t="array" ref="V1398">IFERROR(INDEX(#REF!,MATCH($Q1398,#REF!,0)),"")</f>
        <v/>
      </c>
      <c r="W1398" s="57" t="str">
        <f t="array" ref="W1398">IFERROR(INDEX(#REF!,MATCH($Q1398,#REF!,0)),"")</f>
        <v/>
      </c>
      <c r="X1398" s="58" t="str">
        <f t="array" ref="X1398">IFERROR(INDEX(#REF!,MATCH($Q1398,#REF!,0)),"")</f>
        <v/>
      </c>
      <c r="Y1398" s="58" t="str">
        <f t="array" ref="Y1398">IFERROR(INDEX(#REF!,MATCH($Q1398,#REF!,0)),"")</f>
        <v/>
      </c>
      <c r="Z1398" s="58" t="str">
        <f t="array" ref="Z1398">IFERROR(INDEX(#REF!,MATCH($Q1398,#REF!,0)),"")</f>
        <v/>
      </c>
      <c r="AA1398" s="58" t="e">
        <f t="shared" si="17"/>
        <v>#VALUE!</v>
      </c>
      <c r="AB1398" s="56"/>
      <c r="AC1398" s="56"/>
    </row>
    <row r="1399" spans="1:29" ht="15.75" hidden="1" customHeight="1">
      <c r="A1399" s="167"/>
      <c r="B1399" s="167" t="s">
        <v>258</v>
      </c>
      <c r="C1399" s="168" t="s">
        <v>2600</v>
      </c>
      <c r="D1399" s="176" t="s">
        <v>53</v>
      </c>
      <c r="E1399" s="176">
        <v>2</v>
      </c>
      <c r="F1399" s="177">
        <v>5000</v>
      </c>
      <c r="G1399" s="178" t="s">
        <v>54</v>
      </c>
      <c r="H1399" s="179">
        <v>46204</v>
      </c>
      <c r="I1399" s="180" t="s">
        <v>101</v>
      </c>
      <c r="J1399" s="180" t="s">
        <v>56</v>
      </c>
      <c r="K1399" s="180" t="s">
        <v>164</v>
      </c>
      <c r="L1399" s="180" t="s">
        <v>91</v>
      </c>
      <c r="M1399" s="181" t="s">
        <v>2451</v>
      </c>
      <c r="N1399" s="175" t="s">
        <v>951</v>
      </c>
      <c r="O1399" s="44" t="s">
        <v>2452</v>
      </c>
      <c r="P1399" s="44"/>
      <c r="Q1399" s="44"/>
      <c r="R1399" s="45">
        <f t="array" ref="R1399">IFERROR(INDEX('BANCO DE DADOS'!$C$3:$C1631,MATCH(C1399,'BANCO DE DADOS'!$B$3:$B1631,0),0),"")</f>
        <v>0</v>
      </c>
      <c r="S1399" s="45" t="str">
        <f t="array" ref="S1399">IFERROR(INDEX('BANCO DE DADOS'!$D$3:$D1631,MATCH(C1399,'BANCO DE DADOS'!$B$3:$B1631,0),0),"")</f>
        <v>COMPRA DE EQUIPAMENTOS PARA COZINHA E REFEITÓRIO</v>
      </c>
      <c r="T1399" s="44"/>
      <c r="U1399" s="44"/>
      <c r="V1399" s="45" t="str">
        <f t="array" ref="V1399">IFERROR(INDEX(#REF!,MATCH($Q1399,#REF!,0)),"")</f>
        <v/>
      </c>
      <c r="W1399" s="45" t="str">
        <f t="array" ref="W1399">IFERROR(INDEX(#REF!,MATCH($Q1399,#REF!,0)),"")</f>
        <v/>
      </c>
      <c r="X1399" s="46" t="str">
        <f t="array" ref="X1399">IFERROR(INDEX(#REF!,MATCH($Q1399,#REF!,0)),"")</f>
        <v/>
      </c>
      <c r="Y1399" s="46" t="str">
        <f t="array" ref="Y1399">IFERROR(INDEX(#REF!,MATCH($Q1399,#REF!,0)),"")</f>
        <v/>
      </c>
      <c r="Z1399" s="46" t="str">
        <f t="array" ref="Z1399">IFERROR(INDEX(#REF!,MATCH($Q1399,#REF!,0)),"")</f>
        <v/>
      </c>
      <c r="AA1399" s="46" t="e">
        <f t="shared" si="17"/>
        <v>#VALUE!</v>
      </c>
      <c r="AB1399" s="44"/>
      <c r="AC1399" s="44"/>
    </row>
    <row r="1400" spans="1:29" ht="15.75" hidden="1" customHeight="1">
      <c r="A1400" s="184"/>
      <c r="B1400" s="184" t="s">
        <v>169</v>
      </c>
      <c r="C1400" s="185" t="s">
        <v>2600</v>
      </c>
      <c r="D1400" s="186" t="s">
        <v>53</v>
      </c>
      <c r="E1400" s="186">
        <v>2</v>
      </c>
      <c r="F1400" s="187">
        <v>5000</v>
      </c>
      <c r="G1400" s="188" t="s">
        <v>54</v>
      </c>
      <c r="H1400" s="189">
        <v>46204</v>
      </c>
      <c r="I1400" s="190" t="s">
        <v>101</v>
      </c>
      <c r="J1400" s="190" t="s">
        <v>56</v>
      </c>
      <c r="K1400" s="190" t="s">
        <v>858</v>
      </c>
      <c r="L1400" s="190" t="s">
        <v>91</v>
      </c>
      <c r="M1400" s="191" t="s">
        <v>2451</v>
      </c>
      <c r="N1400" s="192" t="s">
        <v>951</v>
      </c>
      <c r="O1400" s="56" t="s">
        <v>2452</v>
      </c>
      <c r="P1400" s="56"/>
      <c r="Q1400" s="56"/>
      <c r="R1400" s="57">
        <f t="array" ref="R1400">IFERROR(INDEX('BANCO DE DADOS'!$C$3:$C1631,MATCH(C1400,'BANCO DE DADOS'!$B$3:$B1631,0),0),"")</f>
        <v>0</v>
      </c>
      <c r="S1400" s="57" t="str">
        <f t="array" ref="S1400">IFERROR(INDEX('BANCO DE DADOS'!$D$3:$D1631,MATCH(C1400,'BANCO DE DADOS'!$B$3:$B1631,0),0),"")</f>
        <v>COMPRA DE EQUIPAMENTOS PARA COZINHA E REFEITÓRIO</v>
      </c>
      <c r="T1400" s="56"/>
      <c r="U1400" s="56"/>
      <c r="V1400" s="57" t="str">
        <f t="array" ref="V1400">IFERROR(INDEX(#REF!,MATCH($Q1400,#REF!,0)),"")</f>
        <v/>
      </c>
      <c r="W1400" s="57" t="str">
        <f t="array" ref="W1400">IFERROR(INDEX(#REF!,MATCH($Q1400,#REF!,0)),"")</f>
        <v/>
      </c>
      <c r="X1400" s="58" t="str">
        <f t="array" ref="X1400">IFERROR(INDEX(#REF!,MATCH($Q1400,#REF!,0)),"")</f>
        <v/>
      </c>
      <c r="Y1400" s="58" t="str">
        <f t="array" ref="Y1400">IFERROR(INDEX(#REF!,MATCH($Q1400,#REF!,0)),"")</f>
        <v/>
      </c>
      <c r="Z1400" s="58" t="str">
        <f t="array" ref="Z1400">IFERROR(INDEX(#REF!,MATCH($Q1400,#REF!,0)),"")</f>
        <v/>
      </c>
      <c r="AA1400" s="58" t="e">
        <f t="shared" si="17"/>
        <v>#VALUE!</v>
      </c>
      <c r="AB1400" s="56"/>
      <c r="AC1400" s="56"/>
    </row>
    <row r="1401" spans="1:29" ht="15.75" hidden="1" customHeight="1">
      <c r="A1401" s="167"/>
      <c r="B1401" s="167" t="s">
        <v>245</v>
      </c>
      <c r="C1401" s="168" t="s">
        <v>2601</v>
      </c>
      <c r="D1401" s="176" t="s">
        <v>53</v>
      </c>
      <c r="E1401" s="176">
        <v>1</v>
      </c>
      <c r="F1401" s="177">
        <v>5000</v>
      </c>
      <c r="G1401" s="178" t="s">
        <v>54</v>
      </c>
      <c r="H1401" s="179">
        <v>46204</v>
      </c>
      <c r="I1401" s="180" t="s">
        <v>101</v>
      </c>
      <c r="J1401" s="180" t="s">
        <v>56</v>
      </c>
      <c r="K1401" s="180" t="s">
        <v>858</v>
      </c>
      <c r="L1401" s="180" t="s">
        <v>91</v>
      </c>
      <c r="M1401" s="181" t="s">
        <v>2451</v>
      </c>
      <c r="N1401" s="175" t="s">
        <v>951</v>
      </c>
      <c r="O1401" s="44" t="s">
        <v>2452</v>
      </c>
      <c r="P1401" s="44"/>
      <c r="Q1401" s="44"/>
      <c r="R1401" s="45">
        <f t="array" ref="R1401">IFERROR(INDEX('BANCO DE DADOS'!$C$3:$C1631,MATCH(C1401,'BANCO DE DADOS'!$B$3:$B1631,0),0),"")</f>
        <v>0</v>
      </c>
      <c r="S1401" s="45" t="str">
        <f t="array" ref="S1401">IFERROR(INDEX('BANCO DE DADOS'!$D$3:$D1631,MATCH(C1401,'BANCO DE DADOS'!$B$3:$B1631,0),0),"")</f>
        <v>COMPRA DE EQUIPAMENTOS OPERACIONAIS E MÁQUINAS</v>
      </c>
      <c r="T1401" s="44"/>
      <c r="U1401" s="44"/>
      <c r="V1401" s="45" t="str">
        <f t="array" ref="V1401">IFERROR(INDEX(#REF!,MATCH($Q1401,#REF!,0)),"")</f>
        <v/>
      </c>
      <c r="W1401" s="45" t="str">
        <f t="array" ref="W1401">IFERROR(INDEX(#REF!,MATCH($Q1401,#REF!,0)),"")</f>
        <v/>
      </c>
      <c r="X1401" s="46" t="str">
        <f t="array" ref="X1401">IFERROR(INDEX(#REF!,MATCH($Q1401,#REF!,0)),"")</f>
        <v/>
      </c>
      <c r="Y1401" s="46" t="str">
        <f t="array" ref="Y1401">IFERROR(INDEX(#REF!,MATCH($Q1401,#REF!,0)),"")</f>
        <v/>
      </c>
      <c r="Z1401" s="46" t="str">
        <f t="array" ref="Z1401">IFERROR(INDEX(#REF!,MATCH($Q1401,#REF!,0)),"")</f>
        <v/>
      </c>
      <c r="AA1401" s="46" t="e">
        <f t="shared" si="17"/>
        <v>#VALUE!</v>
      </c>
      <c r="AB1401" s="44"/>
      <c r="AC1401" s="44"/>
    </row>
    <row r="1402" spans="1:29" ht="15.75" hidden="1" customHeight="1">
      <c r="A1402" s="184"/>
      <c r="B1402" s="184" t="s">
        <v>242</v>
      </c>
      <c r="C1402" s="185" t="s">
        <v>2601</v>
      </c>
      <c r="D1402" s="186" t="s">
        <v>53</v>
      </c>
      <c r="E1402" s="186">
        <v>1</v>
      </c>
      <c r="F1402" s="187">
        <v>5000</v>
      </c>
      <c r="G1402" s="188" t="s">
        <v>54</v>
      </c>
      <c r="H1402" s="189">
        <v>46204</v>
      </c>
      <c r="I1402" s="190" t="s">
        <v>101</v>
      </c>
      <c r="J1402" s="190" t="s">
        <v>56</v>
      </c>
      <c r="K1402" s="190" t="s">
        <v>858</v>
      </c>
      <c r="L1402" s="190" t="s">
        <v>91</v>
      </c>
      <c r="M1402" s="191" t="s">
        <v>2451</v>
      </c>
      <c r="N1402" s="192" t="s">
        <v>951</v>
      </c>
      <c r="O1402" s="56" t="s">
        <v>2452</v>
      </c>
      <c r="P1402" s="56"/>
      <c r="Q1402" s="56"/>
      <c r="R1402" s="57">
        <f t="array" ref="R1402">IFERROR(INDEX('BANCO DE DADOS'!$C$3:$C1631,MATCH(C1402,'BANCO DE DADOS'!$B$3:$B1631,0),0),"")</f>
        <v>0</v>
      </c>
      <c r="S1402" s="57" t="str">
        <f t="array" ref="S1402">IFERROR(INDEX('BANCO DE DADOS'!$D$3:$D1631,MATCH(C1402,'BANCO DE DADOS'!$B$3:$B1631,0),0),"")</f>
        <v>COMPRA DE EQUIPAMENTOS OPERACIONAIS E MÁQUINAS</v>
      </c>
      <c r="T1402" s="56"/>
      <c r="U1402" s="56"/>
      <c r="V1402" s="57" t="str">
        <f t="array" ref="V1402">IFERROR(INDEX(#REF!,MATCH($Q1402,#REF!,0)),"")</f>
        <v/>
      </c>
      <c r="W1402" s="57" t="str">
        <f t="array" ref="W1402">IFERROR(INDEX(#REF!,MATCH($Q1402,#REF!,0)),"")</f>
        <v/>
      </c>
      <c r="X1402" s="58" t="str">
        <f t="array" ref="X1402">IFERROR(INDEX(#REF!,MATCH($Q1402,#REF!,0)),"")</f>
        <v/>
      </c>
      <c r="Y1402" s="58" t="str">
        <f t="array" ref="Y1402">IFERROR(INDEX(#REF!,MATCH($Q1402,#REF!,0)),"")</f>
        <v/>
      </c>
      <c r="Z1402" s="58" t="str">
        <f t="array" ref="Z1402">IFERROR(INDEX(#REF!,MATCH($Q1402,#REF!,0)),"")</f>
        <v/>
      </c>
      <c r="AA1402" s="58" t="e">
        <f t="shared" si="17"/>
        <v>#VALUE!</v>
      </c>
      <c r="AB1402" s="56"/>
      <c r="AC1402" s="56"/>
    </row>
    <row r="1403" spans="1:29" ht="15.75" hidden="1" customHeight="1">
      <c r="A1403" s="167"/>
      <c r="B1403" s="167" t="s">
        <v>295</v>
      </c>
      <c r="C1403" s="168" t="s">
        <v>2601</v>
      </c>
      <c r="D1403" s="176" t="s">
        <v>53</v>
      </c>
      <c r="E1403" s="176">
        <v>1</v>
      </c>
      <c r="F1403" s="177">
        <v>5000</v>
      </c>
      <c r="G1403" s="178" t="s">
        <v>54</v>
      </c>
      <c r="H1403" s="179">
        <v>46204</v>
      </c>
      <c r="I1403" s="180" t="s">
        <v>101</v>
      </c>
      <c r="J1403" s="180" t="s">
        <v>56</v>
      </c>
      <c r="K1403" s="180" t="s">
        <v>858</v>
      </c>
      <c r="L1403" s="180" t="s">
        <v>91</v>
      </c>
      <c r="M1403" s="181" t="s">
        <v>2451</v>
      </c>
      <c r="N1403" s="175" t="s">
        <v>951</v>
      </c>
      <c r="O1403" s="44" t="s">
        <v>2452</v>
      </c>
      <c r="P1403" s="44"/>
      <c r="Q1403" s="44"/>
      <c r="R1403" s="45">
        <f t="array" ref="R1403">IFERROR(INDEX('BANCO DE DADOS'!$C$3:$C1631,MATCH(C1403,'BANCO DE DADOS'!$B$3:$B1631,0),0),"")</f>
        <v>0</v>
      </c>
      <c r="S1403" s="45" t="str">
        <f t="array" ref="S1403">IFERROR(INDEX('BANCO DE DADOS'!$D$3:$D1631,MATCH(C1403,'BANCO DE DADOS'!$B$3:$B1631,0),0),"")</f>
        <v>COMPRA DE EQUIPAMENTOS OPERACIONAIS E MÁQUINAS</v>
      </c>
      <c r="T1403" s="44"/>
      <c r="U1403" s="44"/>
      <c r="V1403" s="45" t="str">
        <f t="array" ref="V1403">IFERROR(INDEX(#REF!,MATCH($Q1403,#REF!,0)),"")</f>
        <v/>
      </c>
      <c r="W1403" s="45" t="str">
        <f t="array" ref="W1403">IFERROR(INDEX(#REF!,MATCH($Q1403,#REF!,0)),"")</f>
        <v/>
      </c>
      <c r="X1403" s="46" t="str">
        <f t="array" ref="X1403">IFERROR(INDEX(#REF!,MATCH($Q1403,#REF!,0)),"")</f>
        <v/>
      </c>
      <c r="Y1403" s="46" t="str">
        <f t="array" ref="Y1403">IFERROR(INDEX(#REF!,MATCH($Q1403,#REF!,0)),"")</f>
        <v/>
      </c>
      <c r="Z1403" s="46" t="str">
        <f t="array" ref="Z1403">IFERROR(INDEX(#REF!,MATCH($Q1403,#REF!,0)),"")</f>
        <v/>
      </c>
      <c r="AA1403" s="46" t="e">
        <f t="shared" si="17"/>
        <v>#VALUE!</v>
      </c>
      <c r="AB1403" s="44"/>
      <c r="AC1403" s="44"/>
    </row>
    <row r="1404" spans="1:29" ht="15.75" hidden="1" customHeight="1">
      <c r="A1404" s="184"/>
      <c r="B1404" s="184" t="s">
        <v>848</v>
      </c>
      <c r="C1404" s="185" t="s">
        <v>2601</v>
      </c>
      <c r="D1404" s="186" t="s">
        <v>53</v>
      </c>
      <c r="E1404" s="186">
        <v>1</v>
      </c>
      <c r="F1404" s="187">
        <v>5000</v>
      </c>
      <c r="G1404" s="188" t="s">
        <v>54</v>
      </c>
      <c r="H1404" s="189">
        <v>46204</v>
      </c>
      <c r="I1404" s="190" t="s">
        <v>101</v>
      </c>
      <c r="J1404" s="190" t="s">
        <v>56</v>
      </c>
      <c r="K1404" s="190" t="s">
        <v>858</v>
      </c>
      <c r="L1404" s="190" t="s">
        <v>91</v>
      </c>
      <c r="M1404" s="191" t="s">
        <v>2451</v>
      </c>
      <c r="N1404" s="192" t="s">
        <v>951</v>
      </c>
      <c r="O1404" s="56" t="s">
        <v>2452</v>
      </c>
      <c r="P1404" s="56"/>
      <c r="Q1404" s="56"/>
      <c r="R1404" s="57">
        <f t="array" ref="R1404">IFERROR(INDEX('BANCO DE DADOS'!$C$3:$C1631,MATCH(C1404,'BANCO DE DADOS'!$B$3:$B1631,0),0),"")</f>
        <v>0</v>
      </c>
      <c r="S1404" s="57" t="str">
        <f t="array" ref="S1404">IFERROR(INDEX('BANCO DE DADOS'!$D$3:$D1631,MATCH(C1404,'BANCO DE DADOS'!$B$3:$B1631,0),0),"")</f>
        <v>COMPRA DE EQUIPAMENTOS OPERACIONAIS E MÁQUINAS</v>
      </c>
      <c r="T1404" s="56"/>
      <c r="U1404" s="56"/>
      <c r="V1404" s="57" t="str">
        <f t="array" ref="V1404">IFERROR(INDEX(#REF!,MATCH($Q1404,#REF!,0)),"")</f>
        <v/>
      </c>
      <c r="W1404" s="57" t="str">
        <f t="array" ref="W1404">IFERROR(INDEX(#REF!,MATCH($Q1404,#REF!,0)),"")</f>
        <v/>
      </c>
      <c r="X1404" s="58" t="str">
        <f t="array" ref="X1404">IFERROR(INDEX(#REF!,MATCH($Q1404,#REF!,0)),"")</f>
        <v/>
      </c>
      <c r="Y1404" s="58" t="str">
        <f t="array" ref="Y1404">IFERROR(INDEX(#REF!,MATCH($Q1404,#REF!,0)),"")</f>
        <v/>
      </c>
      <c r="Z1404" s="58" t="str">
        <f t="array" ref="Z1404">IFERROR(INDEX(#REF!,MATCH($Q1404,#REF!,0)),"")</f>
        <v/>
      </c>
      <c r="AA1404" s="58" t="e">
        <f t="shared" si="17"/>
        <v>#VALUE!</v>
      </c>
      <c r="AB1404" s="56"/>
      <c r="AC1404" s="56"/>
    </row>
    <row r="1405" spans="1:29" ht="15.75" hidden="1" customHeight="1">
      <c r="A1405" s="35" t="s">
        <v>516</v>
      </c>
      <c r="B1405" s="35" t="s">
        <v>1049</v>
      </c>
      <c r="C1405" s="36" t="s">
        <v>2244</v>
      </c>
      <c r="D1405" s="37" t="s">
        <v>53</v>
      </c>
      <c r="E1405" s="37">
        <v>30</v>
      </c>
      <c r="F1405" s="38">
        <v>159</v>
      </c>
      <c r="G1405" s="39" t="s">
        <v>54</v>
      </c>
      <c r="H1405" s="40">
        <v>46143</v>
      </c>
      <c r="I1405" s="41" t="s">
        <v>55</v>
      </c>
      <c r="J1405" s="41" t="s">
        <v>56</v>
      </c>
      <c r="K1405" s="41" t="s">
        <v>164</v>
      </c>
      <c r="L1405" s="41" t="s">
        <v>58</v>
      </c>
      <c r="M1405" s="42" t="s">
        <v>2739</v>
      </c>
      <c r="N1405" s="44" t="s">
        <v>951</v>
      </c>
      <c r="O1405" s="44" t="s">
        <v>60</v>
      </c>
      <c r="P1405" s="44"/>
      <c r="Q1405" s="44"/>
      <c r="R1405" s="45" t="s">
        <v>729</v>
      </c>
      <c r="S1405" s="45" t="s">
        <v>730</v>
      </c>
      <c r="T1405" s="44"/>
      <c r="U1405" s="44"/>
      <c r="V1405" s="45" t="str">
        <f t="array" ref="V1405">IFERROR(INDEX(#REF!,MATCH($Q1405,#REF!,0)),"")</f>
        <v/>
      </c>
      <c r="W1405" s="45" t="str">
        <f t="array" ref="W1405">IFERROR(INDEX(#REF!,MATCH($Q1405,#REF!,0)),"")</f>
        <v/>
      </c>
      <c r="X1405" s="46" t="str">
        <f t="array" ref="X1405">IFERROR(INDEX(#REF!,MATCH($Q1405,#REF!,0)),"")</f>
        <v/>
      </c>
      <c r="Y1405" s="46" t="str">
        <f t="array" ref="Y1405">IFERROR(INDEX(#REF!,MATCH($Q1405,#REF!,0)),"")</f>
        <v/>
      </c>
      <c r="Z1405" s="46" t="str">
        <f t="array" ref="Z1405">IFERROR(INDEX(#REF!,MATCH($Q1405,#REF!,0)),"")</f>
        <v/>
      </c>
      <c r="AA1405" s="46" t="e">
        <f t="shared" si="17"/>
        <v>#VALUE!</v>
      </c>
      <c r="AB1405" s="44"/>
      <c r="AC1405" s="44"/>
    </row>
    <row r="1406" spans="1:29" ht="15.75" hidden="1" customHeight="1">
      <c r="A1406" s="184"/>
      <c r="B1406" s="184" t="s">
        <v>440</v>
      </c>
      <c r="C1406" s="185" t="s">
        <v>2589</v>
      </c>
      <c r="D1406" s="186" t="s">
        <v>53</v>
      </c>
      <c r="E1406" s="186">
        <v>3</v>
      </c>
      <c r="F1406" s="187">
        <v>4500</v>
      </c>
      <c r="G1406" s="188" t="s">
        <v>54</v>
      </c>
      <c r="H1406" s="189">
        <v>46204</v>
      </c>
      <c r="I1406" s="190" t="s">
        <v>101</v>
      </c>
      <c r="J1406" s="190" t="s">
        <v>56</v>
      </c>
      <c r="K1406" s="190" t="s">
        <v>858</v>
      </c>
      <c r="L1406" s="190" t="s">
        <v>84</v>
      </c>
      <c r="M1406" s="191" t="s">
        <v>2451</v>
      </c>
      <c r="N1406" s="192" t="s">
        <v>951</v>
      </c>
      <c r="O1406" s="56" t="s">
        <v>2452</v>
      </c>
      <c r="P1406" s="56"/>
      <c r="Q1406" s="56"/>
      <c r="R1406" s="57" t="str">
        <f t="array" ref="R1406">IFERROR(INDEX('BANCO DE DADOS'!$C$3:$C1631,MATCH(C1406,'BANCO DE DADOS'!$B$3:$B1631,0),0),"")</f>
        <v>CEIB - EQUIPAMENTO PARA TREINAMENTO</v>
      </c>
      <c r="S1406" s="57" t="str">
        <f t="array" ref="S1406">IFERROR(INDEX('BANCO DE DADOS'!$D$3:$D1631,MATCH(C1406,'BANCO DE DADOS'!$B$3:$B1631,0),0),"")</f>
        <v>COMPRA DE EQUIPAMENTOS DE TREINAMENTO E SIMULAÇÃO</v>
      </c>
      <c r="T1406" s="56"/>
      <c r="U1406" s="56"/>
      <c r="V1406" s="57" t="str">
        <f t="array" ref="V1406">IFERROR(INDEX(#REF!,MATCH($Q1406,#REF!,0)),"")</f>
        <v/>
      </c>
      <c r="W1406" s="57" t="str">
        <f t="array" ref="W1406">IFERROR(INDEX(#REF!,MATCH($Q1406,#REF!,0)),"")</f>
        <v/>
      </c>
      <c r="X1406" s="58" t="str">
        <f t="array" ref="X1406">IFERROR(INDEX(#REF!,MATCH($Q1406,#REF!,0)),"")</f>
        <v/>
      </c>
      <c r="Y1406" s="58" t="str">
        <f t="array" ref="Y1406">IFERROR(INDEX(#REF!,MATCH($Q1406,#REF!,0)),"")</f>
        <v/>
      </c>
      <c r="Z1406" s="58" t="str">
        <f t="array" ref="Z1406">IFERROR(INDEX(#REF!,MATCH($Q1406,#REF!,0)),"")</f>
        <v/>
      </c>
      <c r="AA1406" s="58" t="e">
        <f t="shared" si="17"/>
        <v>#VALUE!</v>
      </c>
      <c r="AB1406" s="56"/>
      <c r="AC1406" s="56"/>
    </row>
    <row r="1407" spans="1:29" ht="15.75" hidden="1" customHeight="1">
      <c r="A1407" s="167"/>
      <c r="B1407" s="167" t="s">
        <v>237</v>
      </c>
      <c r="C1407" s="168" t="s">
        <v>2602</v>
      </c>
      <c r="D1407" s="176" t="s">
        <v>53</v>
      </c>
      <c r="E1407" s="176">
        <v>3</v>
      </c>
      <c r="F1407" s="177">
        <v>4500</v>
      </c>
      <c r="G1407" s="178" t="s">
        <v>54</v>
      </c>
      <c r="H1407" s="179">
        <v>46204</v>
      </c>
      <c r="I1407" s="180" t="s">
        <v>101</v>
      </c>
      <c r="J1407" s="180" t="s">
        <v>56</v>
      </c>
      <c r="K1407" s="180" t="s">
        <v>858</v>
      </c>
      <c r="L1407" s="180" t="s">
        <v>58</v>
      </c>
      <c r="M1407" s="181" t="s">
        <v>2451</v>
      </c>
      <c r="N1407" s="175" t="s">
        <v>951</v>
      </c>
      <c r="O1407" s="44" t="s">
        <v>2452</v>
      </c>
      <c r="P1407" s="44"/>
      <c r="Q1407" s="44"/>
      <c r="R1407" s="45">
        <f t="array" ref="R1407">IFERROR(INDEX('BANCO DE DADOS'!$C$3:$C1631,MATCH(C1407,'BANCO DE DADOS'!$B$3:$B1631,0),0),"")</f>
        <v>0</v>
      </c>
      <c r="S1407" s="45" t="str">
        <f t="array" ref="S1407">IFERROR(INDEX('BANCO DE DADOS'!$D$3:$D1631,MATCH(C1407,'BANCO DE DADOS'!$B$3:$B1631,0),0),"")</f>
        <v>COMPRA DE EQUIPAMENTOS ELÉTRICOS E MOTORES</v>
      </c>
      <c r="T1407" s="44"/>
      <c r="U1407" s="44"/>
      <c r="V1407" s="45" t="str">
        <f t="array" ref="V1407">IFERROR(INDEX(#REF!,MATCH($Q1407,#REF!,0)),"")</f>
        <v/>
      </c>
      <c r="W1407" s="45" t="str">
        <f t="array" ref="W1407">IFERROR(INDEX(#REF!,MATCH($Q1407,#REF!,0)),"")</f>
        <v/>
      </c>
      <c r="X1407" s="46" t="str">
        <f t="array" ref="X1407">IFERROR(INDEX(#REF!,MATCH($Q1407,#REF!,0)),"")</f>
        <v/>
      </c>
      <c r="Y1407" s="46" t="str">
        <f t="array" ref="Y1407">IFERROR(INDEX(#REF!,MATCH($Q1407,#REF!,0)),"")</f>
        <v/>
      </c>
      <c r="Z1407" s="46" t="str">
        <f t="array" ref="Z1407">IFERROR(INDEX(#REF!,MATCH($Q1407,#REF!,0)),"")</f>
        <v/>
      </c>
      <c r="AA1407" s="46" t="e">
        <f t="shared" si="17"/>
        <v>#VALUE!</v>
      </c>
      <c r="AB1407" s="44"/>
      <c r="AC1407" s="44"/>
    </row>
    <row r="1408" spans="1:29" ht="15.75" hidden="1" customHeight="1">
      <c r="A1408" s="184"/>
      <c r="B1408" s="184" t="s">
        <v>233</v>
      </c>
      <c r="C1408" s="185" t="s">
        <v>2603</v>
      </c>
      <c r="D1408" s="186" t="s">
        <v>53</v>
      </c>
      <c r="E1408" s="186">
        <v>1</v>
      </c>
      <c r="F1408" s="187">
        <v>4450</v>
      </c>
      <c r="G1408" s="188" t="s">
        <v>54</v>
      </c>
      <c r="H1408" s="189">
        <v>46204</v>
      </c>
      <c r="I1408" s="190" t="s">
        <v>101</v>
      </c>
      <c r="J1408" s="190" t="s">
        <v>56</v>
      </c>
      <c r="K1408" s="190" t="s">
        <v>858</v>
      </c>
      <c r="L1408" s="190" t="s">
        <v>91</v>
      </c>
      <c r="M1408" s="191" t="s">
        <v>2451</v>
      </c>
      <c r="N1408" s="192" t="s">
        <v>951</v>
      </c>
      <c r="O1408" s="56" t="s">
        <v>2452</v>
      </c>
      <c r="P1408" s="56"/>
      <c r="Q1408" s="56"/>
      <c r="R1408" s="57">
        <f t="array" ref="R1408">IFERROR(INDEX('BANCO DE DADOS'!$C$3:$C1631,MATCH(C1408,'BANCO DE DADOS'!$B$3:$B1631,0),0),"")</f>
        <v>0</v>
      </c>
      <c r="S1408" s="57" t="str">
        <f t="array" ref="S1408">IFERROR(INDEX('BANCO DE DADOS'!$D$3:$D1631,MATCH(C1408,'BANCO DE DADOS'!$B$3:$B1631,0),0),"")</f>
        <v>COMPRA DE EQUIPAMENTOS PARA MANUTENÇÃO E OFICINA</v>
      </c>
      <c r="T1408" s="56"/>
      <c r="U1408" s="56"/>
      <c r="V1408" s="57" t="str">
        <f t="array" ref="V1408">IFERROR(INDEX(#REF!,MATCH($Q1408,#REF!,0)),"")</f>
        <v/>
      </c>
      <c r="W1408" s="57" t="str">
        <f t="array" ref="W1408">IFERROR(INDEX(#REF!,MATCH($Q1408,#REF!,0)),"")</f>
        <v/>
      </c>
      <c r="X1408" s="58" t="str">
        <f t="array" ref="X1408">IFERROR(INDEX(#REF!,MATCH($Q1408,#REF!,0)),"")</f>
        <v/>
      </c>
      <c r="Y1408" s="58" t="str">
        <f t="array" ref="Y1408">IFERROR(INDEX(#REF!,MATCH($Q1408,#REF!,0)),"")</f>
        <v/>
      </c>
      <c r="Z1408" s="58" t="str">
        <f t="array" ref="Z1408">IFERROR(INDEX(#REF!,MATCH($Q1408,#REF!,0)),"")</f>
        <v/>
      </c>
      <c r="AA1408" s="58" t="e">
        <f t="shared" si="17"/>
        <v>#VALUE!</v>
      </c>
      <c r="AB1408" s="56"/>
      <c r="AC1408" s="56"/>
    </row>
    <row r="1409" spans="1:29" ht="15.75" hidden="1" customHeight="1">
      <c r="A1409" s="167"/>
      <c r="B1409" s="167" t="s">
        <v>258</v>
      </c>
      <c r="C1409" s="168" t="s">
        <v>2603</v>
      </c>
      <c r="D1409" s="176" t="s">
        <v>53</v>
      </c>
      <c r="E1409" s="176">
        <v>1</v>
      </c>
      <c r="F1409" s="177">
        <v>4450</v>
      </c>
      <c r="G1409" s="178" t="s">
        <v>54</v>
      </c>
      <c r="H1409" s="179">
        <v>46204</v>
      </c>
      <c r="I1409" s="180" t="s">
        <v>101</v>
      </c>
      <c r="J1409" s="180" t="s">
        <v>56</v>
      </c>
      <c r="K1409" s="180" t="s">
        <v>858</v>
      </c>
      <c r="L1409" s="180" t="s">
        <v>91</v>
      </c>
      <c r="M1409" s="181" t="s">
        <v>2451</v>
      </c>
      <c r="N1409" s="175" t="s">
        <v>951</v>
      </c>
      <c r="O1409" s="44" t="s">
        <v>2452</v>
      </c>
      <c r="P1409" s="44"/>
      <c r="Q1409" s="44"/>
      <c r="R1409" s="45">
        <f t="array" ref="R1409">IFERROR(INDEX('BANCO DE DADOS'!$C$3:$C1631,MATCH(C1409,'BANCO DE DADOS'!$B$3:$B1631,0),0),"")</f>
        <v>0</v>
      </c>
      <c r="S1409" s="45" t="str">
        <f t="array" ref="S1409">IFERROR(INDEX('BANCO DE DADOS'!$D$3:$D1631,MATCH(C1409,'BANCO DE DADOS'!$B$3:$B1631,0),0),"")</f>
        <v>COMPRA DE EQUIPAMENTOS PARA MANUTENÇÃO E OFICINA</v>
      </c>
      <c r="T1409" s="44"/>
      <c r="U1409" s="44"/>
      <c r="V1409" s="45" t="str">
        <f t="array" ref="V1409">IFERROR(INDEX(#REF!,MATCH($Q1409,#REF!,0)),"")</f>
        <v/>
      </c>
      <c r="W1409" s="45" t="str">
        <f t="array" ref="W1409">IFERROR(INDEX(#REF!,MATCH($Q1409,#REF!,0)),"")</f>
        <v/>
      </c>
      <c r="X1409" s="46" t="str">
        <f t="array" ref="X1409">IFERROR(INDEX(#REF!,MATCH($Q1409,#REF!,0)),"")</f>
        <v/>
      </c>
      <c r="Y1409" s="46" t="str">
        <f t="array" ref="Y1409">IFERROR(INDEX(#REF!,MATCH($Q1409,#REF!,0)),"")</f>
        <v/>
      </c>
      <c r="Z1409" s="46" t="str">
        <f t="array" ref="Z1409">IFERROR(INDEX(#REF!,MATCH($Q1409,#REF!,0)),"")</f>
        <v/>
      </c>
      <c r="AA1409" s="46" t="e">
        <f t="shared" si="17"/>
        <v>#VALUE!</v>
      </c>
      <c r="AB1409" s="44"/>
      <c r="AC1409" s="44"/>
    </row>
    <row r="1410" spans="1:29" ht="15.75" hidden="1" customHeight="1">
      <c r="A1410" s="184"/>
      <c r="B1410" s="184" t="s">
        <v>242</v>
      </c>
      <c r="C1410" s="185" t="s">
        <v>2603</v>
      </c>
      <c r="D1410" s="186" t="s">
        <v>53</v>
      </c>
      <c r="E1410" s="186">
        <v>1</v>
      </c>
      <c r="F1410" s="187">
        <v>4450</v>
      </c>
      <c r="G1410" s="188" t="s">
        <v>54</v>
      </c>
      <c r="H1410" s="189">
        <v>46204</v>
      </c>
      <c r="I1410" s="190" t="s">
        <v>101</v>
      </c>
      <c r="J1410" s="190" t="s">
        <v>56</v>
      </c>
      <c r="K1410" s="190" t="s">
        <v>858</v>
      </c>
      <c r="L1410" s="190" t="s">
        <v>91</v>
      </c>
      <c r="M1410" s="191" t="s">
        <v>2451</v>
      </c>
      <c r="N1410" s="192" t="s">
        <v>951</v>
      </c>
      <c r="O1410" s="56" t="s">
        <v>2452</v>
      </c>
      <c r="P1410" s="56"/>
      <c r="Q1410" s="56"/>
      <c r="R1410" s="57">
        <f t="array" ref="R1410">IFERROR(INDEX('BANCO DE DADOS'!$C$3:$C1631,MATCH(C1410,'BANCO DE DADOS'!$B$3:$B1631,0),0),"")</f>
        <v>0</v>
      </c>
      <c r="S1410" s="57" t="str">
        <f t="array" ref="S1410">IFERROR(INDEX('BANCO DE DADOS'!$D$3:$D1631,MATCH(C1410,'BANCO DE DADOS'!$B$3:$B1631,0),0),"")</f>
        <v>COMPRA DE EQUIPAMENTOS PARA MANUTENÇÃO E OFICINA</v>
      </c>
      <c r="T1410" s="56"/>
      <c r="U1410" s="56"/>
      <c r="V1410" s="57" t="str">
        <f t="array" ref="V1410">IFERROR(INDEX(#REF!,MATCH($Q1410,#REF!,0)),"")</f>
        <v/>
      </c>
      <c r="W1410" s="57" t="str">
        <f t="array" ref="W1410">IFERROR(INDEX(#REF!,MATCH($Q1410,#REF!,0)),"")</f>
        <v/>
      </c>
      <c r="X1410" s="58" t="str">
        <f t="array" ref="X1410">IFERROR(INDEX(#REF!,MATCH($Q1410,#REF!,0)),"")</f>
        <v/>
      </c>
      <c r="Y1410" s="58" t="str">
        <f t="array" ref="Y1410">IFERROR(INDEX(#REF!,MATCH($Q1410,#REF!,0)),"")</f>
        <v/>
      </c>
      <c r="Z1410" s="58" t="str">
        <f t="array" ref="Z1410">IFERROR(INDEX(#REF!,MATCH($Q1410,#REF!,0)),"")</f>
        <v/>
      </c>
      <c r="AA1410" s="58" t="e">
        <f t="shared" si="17"/>
        <v>#VALUE!</v>
      </c>
      <c r="AB1410" s="56"/>
      <c r="AC1410" s="56"/>
    </row>
    <row r="1411" spans="1:29" ht="15.75" hidden="1" customHeight="1">
      <c r="A1411" s="167"/>
      <c r="B1411" s="167" t="s">
        <v>51</v>
      </c>
      <c r="C1411" s="168" t="s">
        <v>2604</v>
      </c>
      <c r="D1411" s="176" t="s">
        <v>53</v>
      </c>
      <c r="E1411" s="176">
        <v>6</v>
      </c>
      <c r="F1411" s="177">
        <v>4200</v>
      </c>
      <c r="G1411" s="178" t="s">
        <v>54</v>
      </c>
      <c r="H1411" s="179">
        <v>46204</v>
      </c>
      <c r="I1411" s="180" t="s">
        <v>101</v>
      </c>
      <c r="J1411" s="180" t="s">
        <v>56</v>
      </c>
      <c r="K1411" s="180" t="s">
        <v>858</v>
      </c>
      <c r="L1411" s="180" t="s">
        <v>91</v>
      </c>
      <c r="M1411" s="181" t="s">
        <v>2451</v>
      </c>
      <c r="N1411" s="175" t="s">
        <v>951</v>
      </c>
      <c r="O1411" s="44" t="s">
        <v>2452</v>
      </c>
      <c r="P1411" s="44"/>
      <c r="Q1411" s="44"/>
      <c r="R1411" s="45" t="str">
        <f t="array" ref="R1411">IFERROR(INDEX('BANCO DE DADOS'!$C$3:$C1631,MATCH(C1411,'BANCO DE DADOS'!$B$3:$B1631,0),0),"")</f>
        <v>CEIB - EQUIPAMENTO PARA TREINAMENTO</v>
      </c>
      <c r="S1411" s="45" t="str">
        <f t="array" ref="S1411">IFERROR(INDEX('BANCO DE DADOS'!$D$3:$D1631,MATCH(C1411,'BANCO DE DADOS'!$B$3:$B1631,0),0),"")</f>
        <v>COMPRA DE EQUIPAMENTOS DE TREINAMENTO E SIMULAÇÃO</v>
      </c>
      <c r="T1411" s="44"/>
      <c r="U1411" s="44"/>
      <c r="V1411" s="45" t="str">
        <f t="array" ref="V1411">IFERROR(INDEX(#REF!,MATCH($Q1411,#REF!,0)),"")</f>
        <v/>
      </c>
      <c r="W1411" s="45" t="str">
        <f t="array" ref="W1411">IFERROR(INDEX(#REF!,MATCH($Q1411,#REF!,0)),"")</f>
        <v/>
      </c>
      <c r="X1411" s="46" t="str">
        <f t="array" ref="X1411">IFERROR(INDEX(#REF!,MATCH($Q1411,#REF!,0)),"")</f>
        <v/>
      </c>
      <c r="Y1411" s="46" t="str">
        <f t="array" ref="Y1411">IFERROR(INDEX(#REF!,MATCH($Q1411,#REF!,0)),"")</f>
        <v/>
      </c>
      <c r="Z1411" s="46" t="str">
        <f t="array" ref="Z1411">IFERROR(INDEX(#REF!,MATCH($Q1411,#REF!,0)),"")</f>
        <v/>
      </c>
      <c r="AA1411" s="46" t="e">
        <f t="shared" si="17"/>
        <v>#VALUE!</v>
      </c>
      <c r="AB1411" s="44"/>
      <c r="AC1411" s="44"/>
    </row>
    <row r="1412" spans="1:29" ht="15.75" hidden="1" customHeight="1">
      <c r="A1412" s="184"/>
      <c r="B1412" s="184" t="s">
        <v>295</v>
      </c>
      <c r="C1412" s="185" t="s">
        <v>1198</v>
      </c>
      <c r="D1412" s="186" t="s">
        <v>53</v>
      </c>
      <c r="E1412" s="186">
        <v>3</v>
      </c>
      <c r="F1412" s="187">
        <v>4200</v>
      </c>
      <c r="G1412" s="188" t="s">
        <v>54</v>
      </c>
      <c r="H1412" s="189">
        <v>46204</v>
      </c>
      <c r="I1412" s="190" t="s">
        <v>101</v>
      </c>
      <c r="J1412" s="190" t="s">
        <v>56</v>
      </c>
      <c r="K1412" s="190" t="s">
        <v>858</v>
      </c>
      <c r="L1412" s="190" t="s">
        <v>91</v>
      </c>
      <c r="M1412" s="191" t="s">
        <v>2451</v>
      </c>
      <c r="N1412" s="192" t="s">
        <v>951</v>
      </c>
      <c r="O1412" s="56" t="s">
        <v>2452</v>
      </c>
      <c r="P1412" s="56"/>
      <c r="Q1412" s="56"/>
      <c r="R1412" s="57" t="str">
        <f t="array" ref="R1412">IFERROR(INDEX('BANCO DE DADOS'!$C$3:$C1631,MATCH(C1412,'BANCO DE DADOS'!$B$3:$B1631,0),0),"")</f>
        <v>ALMOXARIFADO GERAL - MATERIAL PARA MANUTENÇÃO</v>
      </c>
      <c r="S1412" s="57" t="str">
        <f t="array" ref="S1412">IFERROR(INDEX('BANCO DE DADOS'!$D$3:$D1631,MATCH(C1412,'BANCO DE DADOS'!$B$3:$B1631,0),0),"")</f>
        <v>COMPRA DE EQUIPAMENTOS DE SEGURANÇA E ACESSO</v>
      </c>
      <c r="T1412" s="56"/>
      <c r="U1412" s="56"/>
      <c r="V1412" s="57" t="str">
        <f t="array" ref="V1412">IFERROR(INDEX(#REF!,MATCH($Q1412,#REF!,0)),"")</f>
        <v/>
      </c>
      <c r="W1412" s="57" t="str">
        <f t="array" ref="W1412">IFERROR(INDEX(#REF!,MATCH($Q1412,#REF!,0)),"")</f>
        <v/>
      </c>
      <c r="X1412" s="58" t="str">
        <f t="array" ref="X1412">IFERROR(INDEX(#REF!,MATCH($Q1412,#REF!,0)),"")</f>
        <v/>
      </c>
      <c r="Y1412" s="58" t="str">
        <f t="array" ref="Y1412">IFERROR(INDEX(#REF!,MATCH($Q1412,#REF!,0)),"")</f>
        <v/>
      </c>
      <c r="Z1412" s="58" t="str">
        <f t="array" ref="Z1412">IFERROR(INDEX(#REF!,MATCH($Q1412,#REF!,0)),"")</f>
        <v/>
      </c>
      <c r="AA1412" s="58" t="e">
        <f t="shared" si="17"/>
        <v>#VALUE!</v>
      </c>
      <c r="AB1412" s="56"/>
      <c r="AC1412" s="56"/>
    </row>
    <row r="1413" spans="1:29" ht="15.75" hidden="1" customHeight="1">
      <c r="A1413" s="167"/>
      <c r="B1413" s="167" t="s">
        <v>2493</v>
      </c>
      <c r="C1413" s="168" t="s">
        <v>2605</v>
      </c>
      <c r="D1413" s="176" t="s">
        <v>53</v>
      </c>
      <c r="E1413" s="176">
        <v>1</v>
      </c>
      <c r="F1413" s="177">
        <v>4000</v>
      </c>
      <c r="G1413" s="178" t="s">
        <v>54</v>
      </c>
      <c r="H1413" s="179">
        <v>46204</v>
      </c>
      <c r="I1413" s="180" t="s">
        <v>101</v>
      </c>
      <c r="J1413" s="180" t="s">
        <v>56</v>
      </c>
      <c r="K1413" s="180" t="s">
        <v>858</v>
      </c>
      <c r="L1413" s="180" t="s">
        <v>91</v>
      </c>
      <c r="M1413" s="181" t="s">
        <v>2451</v>
      </c>
      <c r="N1413" s="175" t="s">
        <v>951</v>
      </c>
      <c r="O1413" s="44" t="s">
        <v>2452</v>
      </c>
      <c r="P1413" s="44"/>
      <c r="Q1413" s="44"/>
      <c r="R1413" s="45">
        <f t="array" ref="R1413">IFERROR(INDEX('BANCO DE DADOS'!$C$3:$C1631,MATCH(C1413,'BANCO DE DADOS'!$B$3:$B1631,0),0),"")</f>
        <v>0</v>
      </c>
      <c r="S1413" s="45" t="str">
        <f t="array" ref="S1413">IFERROR(INDEX('BANCO DE DADOS'!$D$3:$D1631,MATCH(C1413,'BANCO DE DADOS'!$B$3:$B1631,0),0),"")</f>
        <v>COMPRA DE EQUIPAMENTOS PARA COZINHA E REFEITÓRIO</v>
      </c>
      <c r="T1413" s="44"/>
      <c r="U1413" s="44"/>
      <c r="V1413" s="45" t="str">
        <f t="array" ref="V1413">IFERROR(INDEX(#REF!,MATCH($Q1413,#REF!,0)),"")</f>
        <v/>
      </c>
      <c r="W1413" s="45" t="str">
        <f t="array" ref="W1413">IFERROR(INDEX(#REF!,MATCH($Q1413,#REF!,0)),"")</f>
        <v/>
      </c>
      <c r="X1413" s="46" t="str">
        <f t="array" ref="X1413">IFERROR(INDEX(#REF!,MATCH($Q1413,#REF!,0)),"")</f>
        <v/>
      </c>
      <c r="Y1413" s="46" t="str">
        <f t="array" ref="Y1413">IFERROR(INDEX(#REF!,MATCH($Q1413,#REF!,0)),"")</f>
        <v/>
      </c>
      <c r="Z1413" s="46" t="str">
        <f t="array" ref="Z1413">IFERROR(INDEX(#REF!,MATCH($Q1413,#REF!,0)),"")</f>
        <v/>
      </c>
      <c r="AA1413" s="46" t="e">
        <f t="shared" si="17"/>
        <v>#VALUE!</v>
      </c>
      <c r="AB1413" s="44"/>
      <c r="AC1413" s="44"/>
    </row>
    <row r="1414" spans="1:29" ht="15.75" hidden="1" customHeight="1">
      <c r="A1414" s="184"/>
      <c r="B1414" s="184" t="s">
        <v>172</v>
      </c>
      <c r="C1414" s="185" t="s">
        <v>2606</v>
      </c>
      <c r="D1414" s="186" t="s">
        <v>53</v>
      </c>
      <c r="E1414" s="186">
        <v>4</v>
      </c>
      <c r="F1414" s="187">
        <v>4000</v>
      </c>
      <c r="G1414" s="188" t="s">
        <v>54</v>
      </c>
      <c r="H1414" s="189">
        <v>46204</v>
      </c>
      <c r="I1414" s="190" t="s">
        <v>101</v>
      </c>
      <c r="J1414" s="190" t="s">
        <v>56</v>
      </c>
      <c r="K1414" s="190" t="s">
        <v>858</v>
      </c>
      <c r="L1414" s="190" t="s">
        <v>91</v>
      </c>
      <c r="M1414" s="191" t="s">
        <v>2451</v>
      </c>
      <c r="N1414" s="192" t="s">
        <v>951</v>
      </c>
      <c r="O1414" s="56" t="s">
        <v>2452</v>
      </c>
      <c r="P1414" s="56"/>
      <c r="Q1414" s="56"/>
      <c r="R1414" s="57">
        <f t="array" ref="R1414">IFERROR(INDEX('BANCO DE DADOS'!$C$3:$C1631,MATCH(C1414,'BANCO DE DADOS'!$B$3:$B1631,0),0),"")</f>
        <v>0</v>
      </c>
      <c r="S1414" s="57" t="str">
        <f t="array" ref="S1414">IFERROR(INDEX('BANCO DE DADOS'!$D$3:$D1631,MATCH(C1414,'BANCO DE DADOS'!$B$3:$B1631,0),0),"")</f>
        <v>COMPRA DE MÓVEIS PARA ÁREAS COMUNS</v>
      </c>
      <c r="T1414" s="56"/>
      <c r="U1414" s="56"/>
      <c r="V1414" s="57" t="str">
        <f t="array" ref="V1414">IFERROR(INDEX(#REF!,MATCH($Q1414,#REF!,0)),"")</f>
        <v/>
      </c>
      <c r="W1414" s="57" t="str">
        <f t="array" ref="W1414">IFERROR(INDEX(#REF!,MATCH($Q1414,#REF!,0)),"")</f>
        <v/>
      </c>
      <c r="X1414" s="58" t="str">
        <f t="array" ref="X1414">IFERROR(INDEX(#REF!,MATCH($Q1414,#REF!,0)),"")</f>
        <v/>
      </c>
      <c r="Y1414" s="58" t="str">
        <f t="array" ref="Y1414">IFERROR(INDEX(#REF!,MATCH($Q1414,#REF!,0)),"")</f>
        <v/>
      </c>
      <c r="Z1414" s="58" t="str">
        <f t="array" ref="Z1414">IFERROR(INDEX(#REF!,MATCH($Q1414,#REF!,0)),"")</f>
        <v/>
      </c>
      <c r="AA1414" s="58" t="e">
        <f t="shared" si="17"/>
        <v>#VALUE!</v>
      </c>
      <c r="AB1414" s="56"/>
      <c r="AC1414" s="56"/>
    </row>
    <row r="1415" spans="1:29" ht="15.75" hidden="1" customHeight="1">
      <c r="A1415" s="167"/>
      <c r="B1415" s="167" t="s">
        <v>145</v>
      </c>
      <c r="C1415" s="168" t="s">
        <v>2607</v>
      </c>
      <c r="D1415" s="176" t="s">
        <v>53</v>
      </c>
      <c r="E1415" s="176">
        <v>2</v>
      </c>
      <c r="F1415" s="177">
        <v>4000</v>
      </c>
      <c r="G1415" s="178" t="s">
        <v>54</v>
      </c>
      <c r="H1415" s="179">
        <v>46204</v>
      </c>
      <c r="I1415" s="180" t="s">
        <v>101</v>
      </c>
      <c r="J1415" s="180" t="s">
        <v>56</v>
      </c>
      <c r="K1415" s="180" t="s">
        <v>858</v>
      </c>
      <c r="L1415" s="180" t="s">
        <v>91</v>
      </c>
      <c r="M1415" s="181" t="s">
        <v>2451</v>
      </c>
      <c r="N1415" s="175" t="s">
        <v>951</v>
      </c>
      <c r="O1415" s="44" t="s">
        <v>2452</v>
      </c>
      <c r="P1415" s="44"/>
      <c r="Q1415" s="44"/>
      <c r="R1415" s="45">
        <f t="array" ref="R1415">IFERROR(INDEX('BANCO DE DADOS'!$C$3:$C1631,MATCH(C1415,'BANCO DE DADOS'!$B$3:$B1631,0),0),"")</f>
        <v>0</v>
      </c>
      <c r="S1415" s="45" t="str">
        <f t="array" ref="S1415">IFERROR(INDEX('BANCO DE DADOS'!$D$3:$D1631,MATCH(C1415,'BANCO DE DADOS'!$B$3:$B1631,0),0),"")</f>
        <v>COMPRA DE EQUIPAMENTOS PARA COZINHA E REFEITÓRIO</v>
      </c>
      <c r="T1415" s="44"/>
      <c r="U1415" s="44"/>
      <c r="V1415" s="45" t="str">
        <f t="array" ref="V1415">IFERROR(INDEX(#REF!,MATCH($Q1415,#REF!,0)),"")</f>
        <v/>
      </c>
      <c r="W1415" s="45" t="str">
        <f t="array" ref="W1415">IFERROR(INDEX(#REF!,MATCH($Q1415,#REF!,0)),"")</f>
        <v/>
      </c>
      <c r="X1415" s="46" t="str">
        <f t="array" ref="X1415">IFERROR(INDEX(#REF!,MATCH($Q1415,#REF!,0)),"")</f>
        <v/>
      </c>
      <c r="Y1415" s="46" t="str">
        <f t="array" ref="Y1415">IFERROR(INDEX(#REF!,MATCH($Q1415,#REF!,0)),"")</f>
        <v/>
      </c>
      <c r="Z1415" s="46" t="str">
        <f t="array" ref="Z1415">IFERROR(INDEX(#REF!,MATCH($Q1415,#REF!,0)),"")</f>
        <v/>
      </c>
      <c r="AA1415" s="46" t="e">
        <f t="shared" si="17"/>
        <v>#VALUE!</v>
      </c>
      <c r="AB1415" s="44"/>
      <c r="AC1415" s="44"/>
    </row>
    <row r="1416" spans="1:29" ht="15.75" hidden="1" customHeight="1">
      <c r="A1416" s="47" t="s">
        <v>382</v>
      </c>
      <c r="B1416" s="47" t="s">
        <v>247</v>
      </c>
      <c r="C1416" s="60" t="s">
        <v>766</v>
      </c>
      <c r="D1416" s="49" t="s">
        <v>53</v>
      </c>
      <c r="E1416" s="49">
        <v>3</v>
      </c>
      <c r="F1416" s="50">
        <v>150</v>
      </c>
      <c r="G1416" s="51" t="s">
        <v>54</v>
      </c>
      <c r="H1416" s="52">
        <v>46143</v>
      </c>
      <c r="I1416" s="53" t="s">
        <v>55</v>
      </c>
      <c r="J1416" s="53" t="s">
        <v>56</v>
      </c>
      <c r="K1416" s="53" t="s">
        <v>164</v>
      </c>
      <c r="L1416" s="53" t="s">
        <v>58</v>
      </c>
      <c r="M1416" s="54" t="s">
        <v>148</v>
      </c>
      <c r="N1416" s="56" t="s">
        <v>21</v>
      </c>
      <c r="O1416" s="56" t="s">
        <v>60</v>
      </c>
      <c r="P1416" s="56"/>
      <c r="Q1416" s="56"/>
      <c r="R1416" s="57" t="s">
        <v>202</v>
      </c>
      <c r="S1416" s="57" t="s">
        <v>181</v>
      </c>
      <c r="T1416" s="56"/>
      <c r="U1416" s="56"/>
      <c r="V1416" s="57" t="str">
        <f t="array" ref="V1416">IFERROR(INDEX(#REF!,MATCH($Q1416,#REF!,0)),"")</f>
        <v/>
      </c>
      <c r="W1416" s="57" t="str">
        <f t="array" ref="W1416">IFERROR(INDEX(#REF!,MATCH($Q1416,#REF!,0)),"")</f>
        <v/>
      </c>
      <c r="X1416" s="58" t="str">
        <f t="array" ref="X1416">IFERROR(INDEX(#REF!,MATCH($Q1416,#REF!,0)),"")</f>
        <v/>
      </c>
      <c r="Y1416" s="58" t="str">
        <f t="array" ref="Y1416">IFERROR(INDEX(#REF!,MATCH($Q1416,#REF!,0)),"")</f>
        <v/>
      </c>
      <c r="Z1416" s="58" t="str">
        <f t="array" ref="Z1416">IFERROR(INDEX(#REF!,MATCH($Q1416,#REF!,0)),"")</f>
        <v/>
      </c>
      <c r="AA1416" s="58" t="e">
        <f t="shared" si="17"/>
        <v>#VALUE!</v>
      </c>
      <c r="AB1416" s="56"/>
      <c r="AC1416" s="56"/>
    </row>
    <row r="1417" spans="1:29" ht="15.75" hidden="1" customHeight="1">
      <c r="A1417" s="35" t="s">
        <v>503</v>
      </c>
      <c r="B1417" s="35" t="s">
        <v>156</v>
      </c>
      <c r="C1417" s="36" t="s">
        <v>768</v>
      </c>
      <c r="D1417" s="37" t="s">
        <v>53</v>
      </c>
      <c r="E1417" s="37">
        <v>1</v>
      </c>
      <c r="F1417" s="38">
        <v>150</v>
      </c>
      <c r="G1417" s="39" t="s">
        <v>54</v>
      </c>
      <c r="H1417" s="40">
        <v>46143</v>
      </c>
      <c r="I1417" s="41" t="s">
        <v>55</v>
      </c>
      <c r="J1417" s="41" t="s">
        <v>56</v>
      </c>
      <c r="K1417" s="41" t="s">
        <v>164</v>
      </c>
      <c r="L1417" s="41" t="s">
        <v>58</v>
      </c>
      <c r="M1417" s="42" t="s">
        <v>109</v>
      </c>
      <c r="N1417" s="44" t="s">
        <v>21</v>
      </c>
      <c r="O1417" s="44" t="s">
        <v>60</v>
      </c>
      <c r="P1417" s="44"/>
      <c r="Q1417" s="44"/>
      <c r="R1417" s="45" t="s">
        <v>729</v>
      </c>
      <c r="S1417" s="45" t="s">
        <v>730</v>
      </c>
      <c r="T1417" s="44"/>
      <c r="U1417" s="44"/>
      <c r="V1417" s="45" t="str">
        <f t="array" ref="V1417">IFERROR(INDEX(#REF!,MATCH($Q1417,#REF!,0)),"")</f>
        <v/>
      </c>
      <c r="W1417" s="45" t="str">
        <f t="array" ref="W1417">IFERROR(INDEX(#REF!,MATCH($Q1417,#REF!,0)),"")</f>
        <v/>
      </c>
      <c r="X1417" s="46" t="str">
        <f t="array" ref="X1417">IFERROR(INDEX(#REF!,MATCH($Q1417,#REF!,0)),"")</f>
        <v/>
      </c>
      <c r="Y1417" s="46" t="str">
        <f t="array" ref="Y1417">IFERROR(INDEX(#REF!,MATCH($Q1417,#REF!,0)),"")</f>
        <v/>
      </c>
      <c r="Z1417" s="46" t="str">
        <f t="array" ref="Z1417">IFERROR(INDEX(#REF!,MATCH($Q1417,#REF!,0)),"")</f>
        <v/>
      </c>
      <c r="AA1417" s="46" t="e">
        <f t="shared" si="17"/>
        <v>#VALUE!</v>
      </c>
      <c r="AB1417" s="44"/>
      <c r="AC1417" s="44"/>
    </row>
    <row r="1418" spans="1:29" ht="15.75" hidden="1" customHeight="1">
      <c r="A1418" s="47" t="s">
        <v>2906</v>
      </c>
      <c r="B1418" s="47" t="s">
        <v>317</v>
      </c>
      <c r="C1418" s="60" t="s">
        <v>709</v>
      </c>
      <c r="D1418" s="49" t="s">
        <v>53</v>
      </c>
      <c r="E1418" s="49">
        <v>3</v>
      </c>
      <c r="F1418" s="50">
        <v>150</v>
      </c>
      <c r="G1418" s="51" t="s">
        <v>54</v>
      </c>
      <c r="H1418" s="52">
        <v>46143</v>
      </c>
      <c r="I1418" s="53" t="s">
        <v>55</v>
      </c>
      <c r="J1418" s="53" t="s">
        <v>56</v>
      </c>
      <c r="K1418" s="53" t="s">
        <v>164</v>
      </c>
      <c r="L1418" s="53" t="s">
        <v>58</v>
      </c>
      <c r="M1418" s="54" t="s">
        <v>2517</v>
      </c>
      <c r="N1418" s="56" t="s">
        <v>21</v>
      </c>
      <c r="O1418" s="56" t="s">
        <v>60</v>
      </c>
      <c r="P1418" s="56"/>
      <c r="Q1418" s="56"/>
      <c r="R1418" s="57"/>
      <c r="S1418" s="57" t="s">
        <v>323</v>
      </c>
      <c r="T1418" s="56"/>
      <c r="U1418" s="56"/>
      <c r="V1418" s="57" t="str">
        <f t="array" ref="V1418">IFERROR(INDEX(#REF!,MATCH($Q1418,#REF!,0)),"")</f>
        <v/>
      </c>
      <c r="W1418" s="57" t="str">
        <f t="array" ref="W1418">IFERROR(INDEX(#REF!,MATCH($Q1418,#REF!,0)),"")</f>
        <v/>
      </c>
      <c r="X1418" s="58" t="str">
        <f t="array" ref="X1418">IFERROR(INDEX(#REF!,MATCH($Q1418,#REF!,0)),"")</f>
        <v/>
      </c>
      <c r="Y1418" s="58" t="str">
        <f t="array" ref="Y1418">IFERROR(INDEX(#REF!,MATCH($Q1418,#REF!,0)),"")</f>
        <v/>
      </c>
      <c r="Z1418" s="58" t="str">
        <f t="array" ref="Z1418">IFERROR(INDEX(#REF!,MATCH($Q1418,#REF!,0)),"")</f>
        <v/>
      </c>
      <c r="AA1418" s="58" t="e">
        <f t="shared" si="17"/>
        <v>#VALUE!</v>
      </c>
      <c r="AB1418" s="56"/>
      <c r="AC1418" s="56"/>
    </row>
    <row r="1419" spans="1:29" ht="15.75" hidden="1" customHeight="1">
      <c r="A1419" s="167"/>
      <c r="B1419" s="167" t="s">
        <v>245</v>
      </c>
      <c r="C1419" s="168" t="s">
        <v>2608</v>
      </c>
      <c r="D1419" s="176" t="s">
        <v>53</v>
      </c>
      <c r="E1419" s="176">
        <v>2</v>
      </c>
      <c r="F1419" s="177">
        <v>4000</v>
      </c>
      <c r="G1419" s="178" t="s">
        <v>54</v>
      </c>
      <c r="H1419" s="179">
        <v>46204</v>
      </c>
      <c r="I1419" s="180" t="s">
        <v>101</v>
      </c>
      <c r="J1419" s="180" t="s">
        <v>56</v>
      </c>
      <c r="K1419" s="180" t="s">
        <v>858</v>
      </c>
      <c r="L1419" s="180" t="s">
        <v>91</v>
      </c>
      <c r="M1419" s="181" t="s">
        <v>2451</v>
      </c>
      <c r="N1419" s="175" t="s">
        <v>951</v>
      </c>
      <c r="O1419" s="44" t="s">
        <v>2452</v>
      </c>
      <c r="P1419" s="44"/>
      <c r="Q1419" s="44"/>
      <c r="R1419" s="45">
        <f t="array" ref="R1419">IFERROR(INDEX('BANCO DE DADOS'!$C$3:$C1631,MATCH(C1419,'BANCO DE DADOS'!$B$3:$B1631,0),0),"")</f>
        <v>0</v>
      </c>
      <c r="S1419" s="45" t="str">
        <f t="array" ref="S1419">IFERROR(INDEX('BANCO DE DADOS'!$D$3:$D1631,MATCH(C1419,'BANCO DE DADOS'!$B$3:$B1631,0),0),"")</f>
        <v>COMPRA DE FERRAMENTAS</v>
      </c>
      <c r="T1419" s="44"/>
      <c r="U1419" s="44"/>
      <c r="V1419" s="45" t="str">
        <f t="array" ref="V1419">IFERROR(INDEX(#REF!,MATCH($Q1419,#REF!,0)),"")</f>
        <v/>
      </c>
      <c r="W1419" s="45" t="str">
        <f t="array" ref="W1419">IFERROR(INDEX(#REF!,MATCH($Q1419,#REF!,0)),"")</f>
        <v/>
      </c>
      <c r="X1419" s="46" t="str">
        <f t="array" ref="X1419">IFERROR(INDEX(#REF!,MATCH($Q1419,#REF!,0)),"")</f>
        <v/>
      </c>
      <c r="Y1419" s="46" t="str">
        <f t="array" ref="Y1419">IFERROR(INDEX(#REF!,MATCH($Q1419,#REF!,0)),"")</f>
        <v/>
      </c>
      <c r="Z1419" s="46" t="str">
        <f t="array" ref="Z1419">IFERROR(INDEX(#REF!,MATCH($Q1419,#REF!,0)),"")</f>
        <v/>
      </c>
      <c r="AA1419" s="46" t="e">
        <f t="shared" si="17"/>
        <v>#VALUE!</v>
      </c>
      <c r="AB1419" s="44"/>
      <c r="AC1419" s="44"/>
    </row>
    <row r="1420" spans="1:29" ht="15.75" hidden="1" customHeight="1">
      <c r="A1420" s="184"/>
      <c r="B1420" s="184" t="s">
        <v>254</v>
      </c>
      <c r="C1420" s="185" t="s">
        <v>2605</v>
      </c>
      <c r="D1420" s="186" t="s">
        <v>53</v>
      </c>
      <c r="E1420" s="186">
        <v>1</v>
      </c>
      <c r="F1420" s="187">
        <v>4000</v>
      </c>
      <c r="G1420" s="188" t="s">
        <v>54</v>
      </c>
      <c r="H1420" s="189">
        <v>46204</v>
      </c>
      <c r="I1420" s="190" t="s">
        <v>101</v>
      </c>
      <c r="J1420" s="190" t="s">
        <v>56</v>
      </c>
      <c r="K1420" s="190" t="s">
        <v>858</v>
      </c>
      <c r="L1420" s="190" t="s">
        <v>91</v>
      </c>
      <c r="M1420" s="191" t="s">
        <v>2451</v>
      </c>
      <c r="N1420" s="192" t="s">
        <v>951</v>
      </c>
      <c r="O1420" s="56" t="s">
        <v>2452</v>
      </c>
      <c r="P1420" s="56"/>
      <c r="Q1420" s="56"/>
      <c r="R1420" s="57">
        <f t="array" ref="R1420">IFERROR(INDEX('BANCO DE DADOS'!$C$3:$C1631,MATCH(C1420,'BANCO DE DADOS'!$B$3:$B1631,0),0),"")</f>
        <v>0</v>
      </c>
      <c r="S1420" s="57" t="str">
        <f t="array" ref="S1420">IFERROR(INDEX('BANCO DE DADOS'!$D$3:$D1631,MATCH(C1420,'BANCO DE DADOS'!$B$3:$B1631,0),0),"")</f>
        <v>COMPRA DE EQUIPAMENTOS PARA COZINHA E REFEITÓRIO</v>
      </c>
      <c r="T1420" s="56"/>
      <c r="U1420" s="56"/>
      <c r="V1420" s="57" t="str">
        <f t="array" ref="V1420">IFERROR(INDEX(#REF!,MATCH($Q1420,#REF!,0)),"")</f>
        <v/>
      </c>
      <c r="W1420" s="57" t="str">
        <f t="array" ref="W1420">IFERROR(INDEX(#REF!,MATCH($Q1420,#REF!,0)),"")</f>
        <v/>
      </c>
      <c r="X1420" s="58" t="str">
        <f t="array" ref="X1420">IFERROR(INDEX(#REF!,MATCH($Q1420,#REF!,0)),"")</f>
        <v/>
      </c>
      <c r="Y1420" s="58" t="str">
        <f t="array" ref="Y1420">IFERROR(INDEX(#REF!,MATCH($Q1420,#REF!,0)),"")</f>
        <v/>
      </c>
      <c r="Z1420" s="58" t="str">
        <f t="array" ref="Z1420">IFERROR(INDEX(#REF!,MATCH($Q1420,#REF!,0)),"")</f>
        <v/>
      </c>
      <c r="AA1420" s="58" t="e">
        <f t="shared" si="17"/>
        <v>#VALUE!</v>
      </c>
      <c r="AB1420" s="56"/>
      <c r="AC1420" s="56"/>
    </row>
    <row r="1421" spans="1:29" ht="15.75" hidden="1" customHeight="1">
      <c r="A1421" s="35" t="s">
        <v>662</v>
      </c>
      <c r="B1421" s="35" t="s">
        <v>172</v>
      </c>
      <c r="C1421" s="36" t="s">
        <v>771</v>
      </c>
      <c r="D1421" s="37" t="s">
        <v>53</v>
      </c>
      <c r="E1421" s="37">
        <v>5</v>
      </c>
      <c r="F1421" s="38">
        <v>150</v>
      </c>
      <c r="G1421" s="39" t="s">
        <v>54</v>
      </c>
      <c r="H1421" s="40">
        <v>46143</v>
      </c>
      <c r="I1421" s="41" t="s">
        <v>55</v>
      </c>
      <c r="J1421" s="41" t="s">
        <v>56</v>
      </c>
      <c r="K1421" s="41" t="s">
        <v>164</v>
      </c>
      <c r="L1421" s="41" t="s">
        <v>58</v>
      </c>
      <c r="M1421" s="42" t="s">
        <v>2534</v>
      </c>
      <c r="N1421" s="44" t="s">
        <v>21</v>
      </c>
      <c r="O1421" s="44" t="s">
        <v>60</v>
      </c>
      <c r="P1421" s="44"/>
      <c r="Q1421" s="44"/>
      <c r="R1421" s="45" t="s">
        <v>158</v>
      </c>
      <c r="S1421" s="45" t="s">
        <v>741</v>
      </c>
      <c r="T1421" s="44"/>
      <c r="U1421" s="44"/>
      <c r="V1421" s="45" t="str">
        <f t="array" ref="V1421">IFERROR(INDEX(#REF!,MATCH($Q1421,#REF!,0)),"")</f>
        <v/>
      </c>
      <c r="W1421" s="45" t="str">
        <f t="array" ref="W1421">IFERROR(INDEX(#REF!,MATCH($Q1421,#REF!,0)),"")</f>
        <v/>
      </c>
      <c r="X1421" s="46" t="str">
        <f t="array" ref="X1421">IFERROR(INDEX(#REF!,MATCH($Q1421,#REF!,0)),"")</f>
        <v/>
      </c>
      <c r="Y1421" s="46" t="str">
        <f t="array" ref="Y1421">IFERROR(INDEX(#REF!,MATCH($Q1421,#REF!,0)),"")</f>
        <v/>
      </c>
      <c r="Z1421" s="46" t="str">
        <f t="array" ref="Z1421">IFERROR(INDEX(#REF!,MATCH($Q1421,#REF!,0)),"")</f>
        <v/>
      </c>
      <c r="AA1421" s="46" t="e">
        <f t="shared" si="17"/>
        <v>#VALUE!</v>
      </c>
      <c r="AB1421" s="44"/>
      <c r="AC1421" s="44"/>
    </row>
    <row r="1422" spans="1:29" ht="15.75" hidden="1" customHeight="1">
      <c r="A1422" s="184"/>
      <c r="B1422" s="184" t="s">
        <v>1476</v>
      </c>
      <c r="C1422" s="185" t="s">
        <v>2609</v>
      </c>
      <c r="D1422" s="186" t="s">
        <v>53</v>
      </c>
      <c r="E1422" s="186">
        <v>2</v>
      </c>
      <c r="F1422" s="187">
        <v>4000</v>
      </c>
      <c r="G1422" s="188" t="s">
        <v>54</v>
      </c>
      <c r="H1422" s="189">
        <v>46204</v>
      </c>
      <c r="I1422" s="190" t="s">
        <v>101</v>
      </c>
      <c r="J1422" s="190" t="s">
        <v>56</v>
      </c>
      <c r="K1422" s="190" t="s">
        <v>858</v>
      </c>
      <c r="L1422" s="190" t="s">
        <v>91</v>
      </c>
      <c r="M1422" s="191" t="s">
        <v>2451</v>
      </c>
      <c r="N1422" s="192" t="s">
        <v>951</v>
      </c>
      <c r="O1422" s="56" t="s">
        <v>2452</v>
      </c>
      <c r="P1422" s="56"/>
      <c r="Q1422" s="56"/>
      <c r="R1422" s="57">
        <f t="array" ref="R1422">IFERROR(INDEX('BANCO DE DADOS'!$C$3:$C1631,MATCH(C1422,'BANCO DE DADOS'!$B$3:$B1631,0),0),"")</f>
        <v>0</v>
      </c>
      <c r="S1422" s="57" t="str">
        <f t="array" ref="S1422">IFERROR(INDEX('BANCO DE DADOS'!$D$3:$D1631,MATCH(C1422,'BANCO DE DADOS'!$B$3:$B1631,0),0),"")</f>
        <v>COMPRA DE SMARTPHONES E TABLETS</v>
      </c>
      <c r="T1422" s="56"/>
      <c r="U1422" s="56"/>
      <c r="V1422" s="57" t="str">
        <f t="array" ref="V1422">IFERROR(INDEX(#REF!,MATCH($Q1422,#REF!,0)),"")</f>
        <v/>
      </c>
      <c r="W1422" s="57" t="str">
        <f t="array" ref="W1422">IFERROR(INDEX(#REF!,MATCH($Q1422,#REF!,0)),"")</f>
        <v/>
      </c>
      <c r="X1422" s="58" t="str">
        <f t="array" ref="X1422">IFERROR(INDEX(#REF!,MATCH($Q1422,#REF!,0)),"")</f>
        <v/>
      </c>
      <c r="Y1422" s="58" t="str">
        <f t="array" ref="Y1422">IFERROR(INDEX(#REF!,MATCH($Q1422,#REF!,0)),"")</f>
        <v/>
      </c>
      <c r="Z1422" s="58" t="str">
        <f t="array" ref="Z1422">IFERROR(INDEX(#REF!,MATCH($Q1422,#REF!,0)),"")</f>
        <v/>
      </c>
      <c r="AA1422" s="58" t="e">
        <f t="shared" si="17"/>
        <v>#VALUE!</v>
      </c>
      <c r="AB1422" s="56"/>
      <c r="AC1422" s="56"/>
    </row>
    <row r="1423" spans="1:29" ht="15.75" hidden="1" customHeight="1">
      <c r="A1423" s="167"/>
      <c r="B1423" s="167" t="s">
        <v>317</v>
      </c>
      <c r="C1423" s="168" t="s">
        <v>2610</v>
      </c>
      <c r="D1423" s="176" t="s">
        <v>53</v>
      </c>
      <c r="E1423" s="176">
        <v>1</v>
      </c>
      <c r="F1423" s="177">
        <v>3800</v>
      </c>
      <c r="G1423" s="178" t="s">
        <v>54</v>
      </c>
      <c r="H1423" s="179">
        <v>46174</v>
      </c>
      <c r="I1423" s="180" t="s">
        <v>101</v>
      </c>
      <c r="J1423" s="180" t="s">
        <v>56</v>
      </c>
      <c r="K1423" s="180" t="s">
        <v>858</v>
      </c>
      <c r="L1423" s="180" t="s">
        <v>91</v>
      </c>
      <c r="M1423" s="181" t="s">
        <v>2451</v>
      </c>
      <c r="N1423" s="175" t="s">
        <v>951</v>
      </c>
      <c r="O1423" s="44" t="s">
        <v>2452</v>
      </c>
      <c r="P1423" s="44"/>
      <c r="Q1423" s="44"/>
      <c r="R1423" s="45">
        <f t="array" ref="R1423">IFERROR(INDEX('BANCO DE DADOS'!$C$3:$C1631,MATCH(C1423,'BANCO DE DADOS'!$B$3:$B1631,0),0),"")</f>
        <v>0</v>
      </c>
      <c r="S1423" s="45" t="str">
        <f t="array" ref="S1423">IFERROR(INDEX('BANCO DE DADOS'!$D$3:$D1631,MATCH(C1423,'BANCO DE DADOS'!$B$3:$B1631,0),0),"")</f>
        <v>COMPRA DE EQUIPAMENTOS PARA LIMPEZA E HIGIENE</v>
      </c>
      <c r="T1423" s="44"/>
      <c r="U1423" s="44"/>
      <c r="V1423" s="45" t="str">
        <f t="array" ref="V1423">IFERROR(INDEX(#REF!,MATCH($Q1423,#REF!,0)),"")</f>
        <v/>
      </c>
      <c r="W1423" s="45" t="str">
        <f t="array" ref="W1423">IFERROR(INDEX(#REF!,MATCH($Q1423,#REF!,0)),"")</f>
        <v/>
      </c>
      <c r="X1423" s="46" t="str">
        <f t="array" ref="X1423">IFERROR(INDEX(#REF!,MATCH($Q1423,#REF!,0)),"")</f>
        <v/>
      </c>
      <c r="Y1423" s="46" t="str">
        <f t="array" ref="Y1423">IFERROR(INDEX(#REF!,MATCH($Q1423,#REF!,0)),"")</f>
        <v/>
      </c>
      <c r="Z1423" s="46" t="str">
        <f t="array" ref="Z1423">IFERROR(INDEX(#REF!,MATCH($Q1423,#REF!,0)),"")</f>
        <v/>
      </c>
      <c r="AA1423" s="46" t="e">
        <f t="shared" si="17"/>
        <v>#VALUE!</v>
      </c>
      <c r="AB1423" s="44"/>
      <c r="AC1423" s="44"/>
    </row>
    <row r="1424" spans="1:29" ht="15.75" hidden="1" customHeight="1">
      <c r="A1424" s="47" t="s">
        <v>665</v>
      </c>
      <c r="B1424" s="47" t="s">
        <v>317</v>
      </c>
      <c r="C1424" s="60" t="s">
        <v>773</v>
      </c>
      <c r="D1424" s="49" t="s">
        <v>53</v>
      </c>
      <c r="E1424" s="49">
        <v>3</v>
      </c>
      <c r="F1424" s="50">
        <v>150</v>
      </c>
      <c r="G1424" s="51" t="s">
        <v>54</v>
      </c>
      <c r="H1424" s="52">
        <v>46143</v>
      </c>
      <c r="I1424" s="53" t="s">
        <v>55</v>
      </c>
      <c r="J1424" s="53" t="s">
        <v>56</v>
      </c>
      <c r="K1424" s="53" t="s">
        <v>164</v>
      </c>
      <c r="L1424" s="53" t="s">
        <v>58</v>
      </c>
      <c r="M1424" s="54" t="s">
        <v>2498</v>
      </c>
      <c r="N1424" s="56" t="s">
        <v>21</v>
      </c>
      <c r="O1424" s="56" t="s">
        <v>60</v>
      </c>
      <c r="P1424" s="56"/>
      <c r="Q1424" s="56"/>
      <c r="R1424" s="68" t="s">
        <v>755</v>
      </c>
      <c r="S1424" s="57" t="s">
        <v>467</v>
      </c>
      <c r="T1424" s="56"/>
      <c r="U1424" s="56"/>
      <c r="V1424" s="57" t="str">
        <f t="array" ref="V1424">IFERROR(INDEX(#REF!,MATCH($Q1424,#REF!,0)),"")</f>
        <v/>
      </c>
      <c r="W1424" s="57" t="str">
        <f t="array" ref="W1424">IFERROR(INDEX(#REF!,MATCH($Q1424,#REF!,0)),"")</f>
        <v/>
      </c>
      <c r="X1424" s="58" t="str">
        <f t="array" ref="X1424">IFERROR(INDEX(#REF!,MATCH($Q1424,#REF!,0)),"")</f>
        <v/>
      </c>
      <c r="Y1424" s="58" t="str">
        <f t="array" ref="Y1424">IFERROR(INDEX(#REF!,MATCH($Q1424,#REF!,0)),"")</f>
        <v/>
      </c>
      <c r="Z1424" s="58" t="str">
        <f t="array" ref="Z1424">IFERROR(INDEX(#REF!,MATCH($Q1424,#REF!,0)),"")</f>
        <v/>
      </c>
      <c r="AA1424" s="58" t="e">
        <f t="shared" si="17"/>
        <v>#VALUE!</v>
      </c>
      <c r="AB1424" s="56"/>
      <c r="AC1424" s="56"/>
    </row>
    <row r="1425" spans="1:29" ht="15.75" hidden="1" customHeight="1">
      <c r="A1425" s="167"/>
      <c r="B1425" s="167" t="s">
        <v>219</v>
      </c>
      <c r="C1425" s="168" t="s">
        <v>2596</v>
      </c>
      <c r="D1425" s="176" t="s">
        <v>53</v>
      </c>
      <c r="E1425" s="176">
        <v>2</v>
      </c>
      <c r="F1425" s="177">
        <v>3600</v>
      </c>
      <c r="G1425" s="178" t="s">
        <v>54</v>
      </c>
      <c r="H1425" s="179">
        <v>46174</v>
      </c>
      <c r="I1425" s="180" t="s">
        <v>101</v>
      </c>
      <c r="J1425" s="180" t="s">
        <v>56</v>
      </c>
      <c r="K1425" s="180" t="s">
        <v>858</v>
      </c>
      <c r="L1425" s="180" t="s">
        <v>91</v>
      </c>
      <c r="M1425" s="181" t="s">
        <v>2451</v>
      </c>
      <c r="N1425" s="175" t="s">
        <v>951</v>
      </c>
      <c r="O1425" s="44" t="s">
        <v>2452</v>
      </c>
      <c r="P1425" s="44"/>
      <c r="Q1425" s="44"/>
      <c r="R1425" s="45">
        <f t="array" ref="R1425">IFERROR(INDEX('BANCO DE DADOS'!$C$3:$C1631,MATCH(C1425,'BANCO DE DADOS'!$B$3:$B1631,0),0),"")</f>
        <v>0</v>
      </c>
      <c r="S1425" s="45" t="str">
        <f t="array" ref="S1425">IFERROR(INDEX('BANCO DE DADOS'!$D$3:$D1631,MATCH(C1425,'BANCO DE DADOS'!$B$3:$B1631,0),0),"")</f>
        <v>COMPRA DE FERRAMENTAS</v>
      </c>
      <c r="T1425" s="44"/>
      <c r="U1425" s="44"/>
      <c r="V1425" s="45" t="str">
        <f t="array" ref="V1425">IFERROR(INDEX(#REF!,MATCH($Q1425,#REF!,0)),"")</f>
        <v/>
      </c>
      <c r="W1425" s="45" t="str">
        <f t="array" ref="W1425">IFERROR(INDEX(#REF!,MATCH($Q1425,#REF!,0)),"")</f>
        <v/>
      </c>
      <c r="X1425" s="46" t="str">
        <f t="array" ref="X1425">IFERROR(INDEX(#REF!,MATCH($Q1425,#REF!,0)),"")</f>
        <v/>
      </c>
      <c r="Y1425" s="46" t="str">
        <f t="array" ref="Y1425">IFERROR(INDEX(#REF!,MATCH($Q1425,#REF!,0)),"")</f>
        <v/>
      </c>
      <c r="Z1425" s="46" t="str">
        <f t="array" ref="Z1425">IFERROR(INDEX(#REF!,MATCH($Q1425,#REF!,0)),"")</f>
        <v/>
      </c>
      <c r="AA1425" s="46" t="e">
        <f t="shared" si="17"/>
        <v>#VALUE!</v>
      </c>
      <c r="AB1425" s="44"/>
      <c r="AC1425" s="44"/>
    </row>
    <row r="1426" spans="1:29" ht="15.75" hidden="1" customHeight="1">
      <c r="A1426" s="47"/>
      <c r="B1426" s="47" t="s">
        <v>51</v>
      </c>
      <c r="C1426" s="60" t="s">
        <v>1424</v>
      </c>
      <c r="D1426" s="49" t="s">
        <v>53</v>
      </c>
      <c r="E1426" s="49">
        <v>15</v>
      </c>
      <c r="F1426" s="50">
        <v>150</v>
      </c>
      <c r="G1426" s="51" t="s">
        <v>54</v>
      </c>
      <c r="H1426" s="52">
        <v>46143</v>
      </c>
      <c r="I1426" s="53" t="s">
        <v>55</v>
      </c>
      <c r="J1426" s="53" t="s">
        <v>56</v>
      </c>
      <c r="K1426" s="53" t="s">
        <v>164</v>
      </c>
      <c r="L1426" s="53" t="s">
        <v>91</v>
      </c>
      <c r="M1426" s="54" t="s">
        <v>148</v>
      </c>
      <c r="N1426" s="56" t="s">
        <v>884</v>
      </c>
      <c r="O1426" s="56" t="s">
        <v>60</v>
      </c>
      <c r="P1426" s="56"/>
      <c r="Q1426" s="56"/>
      <c r="R1426" s="57" t="s">
        <v>729</v>
      </c>
      <c r="S1426" s="57" t="s">
        <v>730</v>
      </c>
      <c r="T1426" s="56"/>
      <c r="U1426" s="56"/>
      <c r="V1426" s="57" t="str">
        <f t="array" ref="V1426">IFERROR(INDEX(#REF!,MATCH($Q1426,#REF!,0)),"")</f>
        <v/>
      </c>
      <c r="W1426" s="57" t="str">
        <f t="array" ref="W1426">IFERROR(INDEX(#REF!,MATCH($Q1426,#REF!,0)),"")</f>
        <v/>
      </c>
      <c r="X1426" s="58" t="str">
        <f t="array" ref="X1426">IFERROR(INDEX(#REF!,MATCH($Q1426,#REF!,0)),"")</f>
        <v/>
      </c>
      <c r="Y1426" s="58" t="str">
        <f t="array" ref="Y1426">IFERROR(INDEX(#REF!,MATCH($Q1426,#REF!,0)),"")</f>
        <v/>
      </c>
      <c r="Z1426" s="58" t="str">
        <f t="array" ref="Z1426">IFERROR(INDEX(#REF!,MATCH($Q1426,#REF!,0)),"")</f>
        <v/>
      </c>
      <c r="AA1426" s="58" t="e">
        <f t="shared" si="17"/>
        <v>#VALUE!</v>
      </c>
      <c r="AB1426" s="56"/>
      <c r="AC1426" s="56"/>
    </row>
    <row r="1427" spans="1:29" ht="15.75" hidden="1" customHeight="1">
      <c r="A1427" s="35"/>
      <c r="B1427" s="35" t="s">
        <v>848</v>
      </c>
      <c r="C1427" s="36" t="s">
        <v>1426</v>
      </c>
      <c r="D1427" s="37" t="s">
        <v>53</v>
      </c>
      <c r="E1427" s="37">
        <v>30</v>
      </c>
      <c r="F1427" s="38">
        <v>150</v>
      </c>
      <c r="G1427" s="39" t="s">
        <v>54</v>
      </c>
      <c r="H1427" s="40">
        <v>46143</v>
      </c>
      <c r="I1427" s="41" t="s">
        <v>55</v>
      </c>
      <c r="J1427" s="41" t="s">
        <v>56</v>
      </c>
      <c r="K1427" s="41" t="s">
        <v>164</v>
      </c>
      <c r="L1427" s="41" t="s">
        <v>91</v>
      </c>
      <c r="M1427" s="42" t="s">
        <v>109</v>
      </c>
      <c r="N1427" s="44" t="s">
        <v>884</v>
      </c>
      <c r="O1427" s="44" t="s">
        <v>60</v>
      </c>
      <c r="P1427" s="44"/>
      <c r="Q1427" s="44"/>
      <c r="R1427" s="45" t="s">
        <v>729</v>
      </c>
      <c r="S1427" s="45" t="s">
        <v>730</v>
      </c>
      <c r="T1427" s="44"/>
      <c r="U1427" s="44"/>
      <c r="V1427" s="45" t="str">
        <f t="array" ref="V1427">IFERROR(INDEX(#REF!,MATCH($Q1427,#REF!,0)),"")</f>
        <v/>
      </c>
      <c r="W1427" s="45" t="str">
        <f t="array" ref="W1427">IFERROR(INDEX(#REF!,MATCH($Q1427,#REF!,0)),"")</f>
        <v/>
      </c>
      <c r="X1427" s="46" t="str">
        <f t="array" ref="X1427">IFERROR(INDEX(#REF!,MATCH($Q1427,#REF!,0)),"")</f>
        <v/>
      </c>
      <c r="Y1427" s="46" t="str">
        <f t="array" ref="Y1427">IFERROR(INDEX(#REF!,MATCH($Q1427,#REF!,0)),"")</f>
        <v/>
      </c>
      <c r="Z1427" s="46" t="str">
        <f t="array" ref="Z1427">IFERROR(INDEX(#REF!,MATCH($Q1427,#REF!,0)),"")</f>
        <v/>
      </c>
      <c r="AA1427" s="46" t="e">
        <f t="shared" si="17"/>
        <v>#VALUE!</v>
      </c>
      <c r="AB1427" s="44"/>
      <c r="AC1427" s="44"/>
    </row>
    <row r="1428" spans="1:29" ht="15.75" hidden="1" customHeight="1">
      <c r="A1428" s="47" t="s">
        <v>459</v>
      </c>
      <c r="B1428" s="47" t="s">
        <v>1049</v>
      </c>
      <c r="C1428" s="60" t="s">
        <v>2246</v>
      </c>
      <c r="D1428" s="49" t="s">
        <v>511</v>
      </c>
      <c r="E1428" s="49">
        <v>10</v>
      </c>
      <c r="F1428" s="50">
        <v>150</v>
      </c>
      <c r="G1428" s="51" t="s">
        <v>54</v>
      </c>
      <c r="H1428" s="52">
        <v>46143</v>
      </c>
      <c r="I1428" s="53" t="s">
        <v>55</v>
      </c>
      <c r="J1428" s="53" t="s">
        <v>56</v>
      </c>
      <c r="K1428" s="53" t="s">
        <v>164</v>
      </c>
      <c r="L1428" s="53" t="s">
        <v>58</v>
      </c>
      <c r="M1428" s="54" t="s">
        <v>2838</v>
      </c>
      <c r="N1428" s="56" t="s">
        <v>951</v>
      </c>
      <c r="O1428" s="56" t="s">
        <v>60</v>
      </c>
      <c r="P1428" s="56"/>
      <c r="Q1428" s="56"/>
      <c r="R1428" s="57" t="s">
        <v>729</v>
      </c>
      <c r="S1428" s="57" t="s">
        <v>730</v>
      </c>
      <c r="T1428" s="56"/>
      <c r="U1428" s="56"/>
      <c r="V1428" s="57" t="str">
        <f t="array" ref="V1428">IFERROR(INDEX(#REF!,MATCH($Q1428,#REF!,0)),"")</f>
        <v/>
      </c>
      <c r="W1428" s="57" t="str">
        <f t="array" ref="W1428">IFERROR(INDEX(#REF!,MATCH($Q1428,#REF!,0)),"")</f>
        <v/>
      </c>
      <c r="X1428" s="58" t="str">
        <f t="array" ref="X1428">IFERROR(INDEX(#REF!,MATCH($Q1428,#REF!,0)),"")</f>
        <v/>
      </c>
      <c r="Y1428" s="58" t="str">
        <f t="array" ref="Y1428">IFERROR(INDEX(#REF!,MATCH($Q1428,#REF!,0)),"")</f>
        <v/>
      </c>
      <c r="Z1428" s="58" t="str">
        <f t="array" ref="Z1428">IFERROR(INDEX(#REF!,MATCH($Q1428,#REF!,0)),"")</f>
        <v/>
      </c>
      <c r="AA1428" s="58" t="e">
        <f t="shared" si="17"/>
        <v>#VALUE!</v>
      </c>
      <c r="AB1428" s="56"/>
      <c r="AC1428" s="56"/>
    </row>
    <row r="1429" spans="1:29" ht="15.75" hidden="1" customHeight="1">
      <c r="A1429" s="167"/>
      <c r="B1429" s="167" t="s">
        <v>291</v>
      </c>
      <c r="C1429" s="168" t="s">
        <v>2611</v>
      </c>
      <c r="D1429" s="176" t="s">
        <v>53</v>
      </c>
      <c r="E1429" s="176">
        <v>1</v>
      </c>
      <c r="F1429" s="177">
        <v>3500</v>
      </c>
      <c r="G1429" s="178" t="s">
        <v>54</v>
      </c>
      <c r="H1429" s="179">
        <v>46174</v>
      </c>
      <c r="I1429" s="180" t="s">
        <v>101</v>
      </c>
      <c r="J1429" s="180" t="s">
        <v>56</v>
      </c>
      <c r="K1429" s="180" t="s">
        <v>858</v>
      </c>
      <c r="L1429" s="180" t="s">
        <v>84</v>
      </c>
      <c r="M1429" s="181" t="s">
        <v>2451</v>
      </c>
      <c r="N1429" s="175" t="s">
        <v>951</v>
      </c>
      <c r="O1429" s="44" t="s">
        <v>2452</v>
      </c>
      <c r="P1429" s="44"/>
      <c r="Q1429" s="44"/>
      <c r="R1429" s="45">
        <f t="array" ref="R1429">IFERROR(INDEX('BANCO DE DADOS'!$C$3:$C1631,MATCH(C1429,'BANCO DE DADOS'!$B$3:$B1631,0),0),"")</f>
        <v>0</v>
      </c>
      <c r="S1429" s="45" t="str">
        <f t="array" ref="S1429">IFERROR(INDEX('BANCO DE DADOS'!$D$3:$D1631,MATCH(C1429,'BANCO DE DADOS'!$B$3:$B1631,0),0),"")</f>
        <v>COMPRA DE MÓVEIS E EQUIPAMENTOS DE ÁUDIO/VÍDEO</v>
      </c>
      <c r="T1429" s="44"/>
      <c r="U1429" s="44"/>
      <c r="V1429" s="45" t="str">
        <f t="array" ref="V1429">IFERROR(INDEX(#REF!,MATCH($Q1429,#REF!,0)),"")</f>
        <v/>
      </c>
      <c r="W1429" s="45" t="str">
        <f t="array" ref="W1429">IFERROR(INDEX(#REF!,MATCH($Q1429,#REF!,0)),"")</f>
        <v/>
      </c>
      <c r="X1429" s="46" t="str">
        <f t="array" ref="X1429">IFERROR(INDEX(#REF!,MATCH($Q1429,#REF!,0)),"")</f>
        <v/>
      </c>
      <c r="Y1429" s="46" t="str">
        <f t="array" ref="Y1429">IFERROR(INDEX(#REF!,MATCH($Q1429,#REF!,0)),"")</f>
        <v/>
      </c>
      <c r="Z1429" s="46" t="str">
        <f t="array" ref="Z1429">IFERROR(INDEX(#REF!,MATCH($Q1429,#REF!,0)),"")</f>
        <v/>
      </c>
      <c r="AA1429" s="46" t="e">
        <f t="shared" si="17"/>
        <v>#VALUE!</v>
      </c>
      <c r="AB1429" s="44"/>
      <c r="AC1429" s="44"/>
    </row>
    <row r="1430" spans="1:29" ht="15.75" hidden="1" customHeight="1">
      <c r="A1430" s="184"/>
      <c r="B1430" s="184" t="s">
        <v>233</v>
      </c>
      <c r="C1430" s="185" t="s">
        <v>2565</v>
      </c>
      <c r="D1430" s="186" t="s">
        <v>53</v>
      </c>
      <c r="E1430" s="186">
        <v>1</v>
      </c>
      <c r="F1430" s="187">
        <v>3500</v>
      </c>
      <c r="G1430" s="188" t="s">
        <v>54</v>
      </c>
      <c r="H1430" s="189">
        <v>46174</v>
      </c>
      <c r="I1430" s="190" t="s">
        <v>101</v>
      </c>
      <c r="J1430" s="190" t="s">
        <v>56</v>
      </c>
      <c r="K1430" s="190" t="s">
        <v>858</v>
      </c>
      <c r="L1430" s="190" t="s">
        <v>91</v>
      </c>
      <c r="M1430" s="191" t="s">
        <v>2451</v>
      </c>
      <c r="N1430" s="192" t="s">
        <v>951</v>
      </c>
      <c r="O1430" s="56" t="s">
        <v>2452</v>
      </c>
      <c r="P1430" s="56"/>
      <c r="Q1430" s="56"/>
      <c r="R1430" s="57" t="str">
        <f t="array" ref="R1430">IFERROR(INDEX('BANCO DE DADOS'!$C$3:$C1631,MATCH(C1430,'BANCO DE DADOS'!$B$3:$B1631,0),0),"")</f>
        <v>DEPMAT</v>
      </c>
      <c r="S1430" s="57" t="str">
        <f t="array" ref="S1430">IFERROR(INDEX('BANCO DE DADOS'!$D$3:$D1631,MATCH(C1430,'BANCO DE DADOS'!$B$3:$B1631,0),0),"")</f>
        <v>COMPRA DE PEÇAS E ACESSÓRIOS VEICULARES</v>
      </c>
      <c r="T1430" s="56"/>
      <c r="U1430" s="56"/>
      <c r="V1430" s="57" t="str">
        <f t="array" ref="V1430">IFERROR(INDEX(#REF!,MATCH($Q1430,#REF!,0)),"")</f>
        <v/>
      </c>
      <c r="W1430" s="57" t="str">
        <f t="array" ref="W1430">IFERROR(INDEX(#REF!,MATCH($Q1430,#REF!,0)),"")</f>
        <v/>
      </c>
      <c r="X1430" s="58" t="str">
        <f t="array" ref="X1430">IFERROR(INDEX(#REF!,MATCH($Q1430,#REF!,0)),"")</f>
        <v/>
      </c>
      <c r="Y1430" s="58" t="str">
        <f t="array" ref="Y1430">IFERROR(INDEX(#REF!,MATCH($Q1430,#REF!,0)),"")</f>
        <v/>
      </c>
      <c r="Z1430" s="58" t="str">
        <f t="array" ref="Z1430">IFERROR(INDEX(#REF!,MATCH($Q1430,#REF!,0)),"")</f>
        <v/>
      </c>
      <c r="AA1430" s="58" t="e">
        <f t="shared" si="17"/>
        <v>#VALUE!</v>
      </c>
      <c r="AB1430" s="56"/>
      <c r="AC1430" s="56"/>
    </row>
    <row r="1431" spans="1:29" ht="15.75" hidden="1" customHeight="1">
      <c r="A1431" s="167"/>
      <c r="B1431" s="167" t="s">
        <v>291</v>
      </c>
      <c r="C1431" s="168" t="s">
        <v>2612</v>
      </c>
      <c r="D1431" s="176" t="s">
        <v>53</v>
      </c>
      <c r="E1431" s="176">
        <v>6</v>
      </c>
      <c r="F1431" s="177">
        <v>3480</v>
      </c>
      <c r="G1431" s="178" t="s">
        <v>54</v>
      </c>
      <c r="H1431" s="179">
        <v>46174</v>
      </c>
      <c r="I1431" s="180" t="s">
        <v>101</v>
      </c>
      <c r="J1431" s="180" t="s">
        <v>56</v>
      </c>
      <c r="K1431" s="180" t="s">
        <v>858</v>
      </c>
      <c r="L1431" s="180" t="s">
        <v>84</v>
      </c>
      <c r="M1431" s="181" t="s">
        <v>2451</v>
      </c>
      <c r="N1431" s="175" t="s">
        <v>951</v>
      </c>
      <c r="O1431" s="44" t="s">
        <v>2452</v>
      </c>
      <c r="P1431" s="44"/>
      <c r="Q1431" s="44"/>
      <c r="R1431" s="45" t="str">
        <f t="array" ref="R1431">IFERROR(INDEX('BANCO DE DADOS'!$C$3:$C1631,MATCH(C1431,'BANCO DE DADOS'!$B$3:$B1631,0),0),"")</f>
        <v>GTI - MULTIMIDIA</v>
      </c>
      <c r="S1431" s="45" t="str">
        <f t="array" ref="S1431">IFERROR(INDEX('BANCO DE DADOS'!$D$3:$D1631,MATCH(C1431,'BANCO DE DADOS'!$B$3:$B1631,0),0),"")</f>
        <v>COMPRA DE EQUIPAMENTOS DE ÁUDIO E COMUNICAÇÃO</v>
      </c>
      <c r="T1431" s="44"/>
      <c r="U1431" s="44"/>
      <c r="V1431" s="45" t="str">
        <f t="array" ref="V1431">IFERROR(INDEX(#REF!,MATCH($Q1431,#REF!,0)),"")</f>
        <v/>
      </c>
      <c r="W1431" s="45" t="str">
        <f t="array" ref="W1431">IFERROR(INDEX(#REF!,MATCH($Q1431,#REF!,0)),"")</f>
        <v/>
      </c>
      <c r="X1431" s="46" t="str">
        <f t="array" ref="X1431">IFERROR(INDEX(#REF!,MATCH($Q1431,#REF!,0)),"")</f>
        <v/>
      </c>
      <c r="Y1431" s="46" t="str">
        <f t="array" ref="Y1431">IFERROR(INDEX(#REF!,MATCH($Q1431,#REF!,0)),"")</f>
        <v/>
      </c>
      <c r="Z1431" s="46" t="str">
        <f t="array" ref="Z1431">IFERROR(INDEX(#REF!,MATCH($Q1431,#REF!,0)),"")</f>
        <v/>
      </c>
      <c r="AA1431" s="46" t="e">
        <f t="shared" si="17"/>
        <v>#VALUE!</v>
      </c>
      <c r="AB1431" s="44"/>
      <c r="AC1431" s="44"/>
    </row>
    <row r="1432" spans="1:29" ht="15.75" hidden="1" customHeight="1">
      <c r="A1432" s="184"/>
      <c r="B1432" s="184" t="s">
        <v>775</v>
      </c>
      <c r="C1432" s="185" t="s">
        <v>2615</v>
      </c>
      <c r="D1432" s="186" t="s">
        <v>53</v>
      </c>
      <c r="E1432" s="186">
        <v>4</v>
      </c>
      <c r="F1432" s="187">
        <v>3200</v>
      </c>
      <c r="G1432" s="188" t="s">
        <v>54</v>
      </c>
      <c r="H1432" s="189">
        <v>46174</v>
      </c>
      <c r="I1432" s="190" t="s">
        <v>101</v>
      </c>
      <c r="J1432" s="190" t="s">
        <v>56</v>
      </c>
      <c r="K1432" s="190" t="s">
        <v>858</v>
      </c>
      <c r="L1432" s="190" t="s">
        <v>91</v>
      </c>
      <c r="M1432" s="191" t="s">
        <v>2451</v>
      </c>
      <c r="N1432" s="192" t="s">
        <v>951</v>
      </c>
      <c r="O1432" s="56" t="s">
        <v>2452</v>
      </c>
      <c r="P1432" s="56"/>
      <c r="Q1432" s="56"/>
      <c r="R1432" s="57">
        <f t="array" ref="R1432">IFERROR(INDEX('BANCO DE DADOS'!$C$3:$C1631,MATCH(C1432,'BANCO DE DADOS'!$B$3:$B1631,0),0),"")</f>
        <v>0</v>
      </c>
      <c r="S1432" s="57" t="str">
        <f t="array" ref="S1432">IFERROR(INDEX('BANCO DE DADOS'!$D$3:$D1631,MATCH(C1432,'BANCO DE DADOS'!$B$3:$B1631,0),0),"")</f>
        <v>COMPRA DE MÓVEIS PARA ÁREAS COMUNS</v>
      </c>
      <c r="T1432" s="56"/>
      <c r="U1432" s="56"/>
      <c r="V1432" s="57" t="str">
        <f t="array" ref="V1432">IFERROR(INDEX(#REF!,MATCH($Q1432,#REF!,0)),"")</f>
        <v/>
      </c>
      <c r="W1432" s="57" t="str">
        <f t="array" ref="W1432">IFERROR(INDEX(#REF!,MATCH($Q1432,#REF!,0)),"")</f>
        <v/>
      </c>
      <c r="X1432" s="58" t="str">
        <f t="array" ref="X1432">IFERROR(INDEX(#REF!,MATCH($Q1432,#REF!,0)),"")</f>
        <v/>
      </c>
      <c r="Y1432" s="58" t="str">
        <f t="array" ref="Y1432">IFERROR(INDEX(#REF!,MATCH($Q1432,#REF!,0)),"")</f>
        <v/>
      </c>
      <c r="Z1432" s="58" t="str">
        <f t="array" ref="Z1432">IFERROR(INDEX(#REF!,MATCH($Q1432,#REF!,0)),"")</f>
        <v/>
      </c>
      <c r="AA1432" s="58" t="e">
        <f t="shared" si="17"/>
        <v>#VALUE!</v>
      </c>
      <c r="AB1432" s="56"/>
      <c r="AC1432" s="56"/>
    </row>
    <row r="1433" spans="1:29" ht="15.75" hidden="1" customHeight="1">
      <c r="A1433" s="167"/>
      <c r="B1433" s="167" t="s">
        <v>219</v>
      </c>
      <c r="C1433" s="168" t="s">
        <v>2616</v>
      </c>
      <c r="D1433" s="176" t="s">
        <v>53</v>
      </c>
      <c r="E1433" s="176">
        <v>4</v>
      </c>
      <c r="F1433" s="177">
        <v>3200</v>
      </c>
      <c r="G1433" s="178" t="s">
        <v>54</v>
      </c>
      <c r="H1433" s="179">
        <v>46174</v>
      </c>
      <c r="I1433" s="180" t="s">
        <v>101</v>
      </c>
      <c r="J1433" s="180" t="s">
        <v>56</v>
      </c>
      <c r="K1433" s="180" t="s">
        <v>858</v>
      </c>
      <c r="L1433" s="180" t="s">
        <v>91</v>
      </c>
      <c r="M1433" s="181" t="s">
        <v>2451</v>
      </c>
      <c r="N1433" s="175" t="s">
        <v>951</v>
      </c>
      <c r="O1433" s="44" t="s">
        <v>2452</v>
      </c>
      <c r="P1433" s="44"/>
      <c r="Q1433" s="44"/>
      <c r="R1433" s="45">
        <f t="array" ref="R1433">IFERROR(INDEX('BANCO DE DADOS'!$C$3:$C1631,MATCH(C1433,'BANCO DE DADOS'!$B$3:$B1631,0),0),"")</f>
        <v>0</v>
      </c>
      <c r="S1433" s="45" t="str">
        <f t="array" ref="S1433">IFERROR(INDEX('BANCO DE DADOS'!$D$3:$D1631,MATCH(C1433,'BANCO DE DADOS'!$B$3:$B1631,0),0),"")</f>
        <v>COMPRA DE EQUIPAMENTOS PARA COZINHA E REFEITÓRIO</v>
      </c>
      <c r="T1433" s="44"/>
      <c r="U1433" s="44"/>
      <c r="V1433" s="45" t="str">
        <f t="array" ref="V1433">IFERROR(INDEX(#REF!,MATCH($Q1433,#REF!,0)),"")</f>
        <v/>
      </c>
      <c r="W1433" s="45" t="str">
        <f t="array" ref="W1433">IFERROR(INDEX(#REF!,MATCH($Q1433,#REF!,0)),"")</f>
        <v/>
      </c>
      <c r="X1433" s="46" t="str">
        <f t="array" ref="X1433">IFERROR(INDEX(#REF!,MATCH($Q1433,#REF!,0)),"")</f>
        <v/>
      </c>
      <c r="Y1433" s="46" t="str">
        <f t="array" ref="Y1433">IFERROR(INDEX(#REF!,MATCH($Q1433,#REF!,0)),"")</f>
        <v/>
      </c>
      <c r="Z1433" s="46" t="str">
        <f t="array" ref="Z1433">IFERROR(INDEX(#REF!,MATCH($Q1433,#REF!,0)),"")</f>
        <v/>
      </c>
      <c r="AA1433" s="46" t="e">
        <f t="shared" si="17"/>
        <v>#VALUE!</v>
      </c>
      <c r="AB1433" s="44"/>
      <c r="AC1433" s="44"/>
    </row>
    <row r="1434" spans="1:29" ht="15.75" hidden="1" customHeight="1">
      <c r="A1434" s="184"/>
      <c r="B1434" s="184" t="s">
        <v>219</v>
      </c>
      <c r="C1434" s="185" t="s">
        <v>918</v>
      </c>
      <c r="D1434" s="186" t="s">
        <v>53</v>
      </c>
      <c r="E1434" s="186">
        <v>4</v>
      </c>
      <c r="F1434" s="187">
        <v>3200</v>
      </c>
      <c r="G1434" s="188" t="s">
        <v>54</v>
      </c>
      <c r="H1434" s="189">
        <v>46174</v>
      </c>
      <c r="I1434" s="190" t="s">
        <v>101</v>
      </c>
      <c r="J1434" s="190" t="s">
        <v>56</v>
      </c>
      <c r="K1434" s="190" t="s">
        <v>858</v>
      </c>
      <c r="L1434" s="190" t="s">
        <v>84</v>
      </c>
      <c r="M1434" s="191" t="s">
        <v>2451</v>
      </c>
      <c r="N1434" s="192" t="s">
        <v>951</v>
      </c>
      <c r="O1434" s="56" t="s">
        <v>2452</v>
      </c>
      <c r="P1434" s="56"/>
      <c r="Q1434" s="56"/>
      <c r="R1434" s="57">
        <f t="array" ref="R1434">IFERROR(INDEX('BANCO DE DADOS'!$C$3:$C1631,MATCH(C1434,'BANCO DE DADOS'!$B$3:$B1631,0),0),"")</f>
        <v>0</v>
      </c>
      <c r="S1434" s="57" t="str">
        <f t="array" ref="S1434">IFERROR(INDEX('BANCO DE DADOS'!$D$3:$D1631,MATCH(C1434,'BANCO DE DADOS'!$B$3:$B1631,0),0),"")</f>
        <v>COMPRA DE EQUIPAMENTOS PARA COZINHA E REFEITÓRIO</v>
      </c>
      <c r="T1434" s="56"/>
      <c r="U1434" s="56"/>
      <c r="V1434" s="57" t="str">
        <f t="array" ref="V1434">IFERROR(INDEX(#REF!,MATCH($Q1434,#REF!,0)),"")</f>
        <v/>
      </c>
      <c r="W1434" s="57" t="str">
        <f t="array" ref="W1434">IFERROR(INDEX(#REF!,MATCH($Q1434,#REF!,0)),"")</f>
        <v/>
      </c>
      <c r="X1434" s="58" t="str">
        <f t="array" ref="X1434">IFERROR(INDEX(#REF!,MATCH($Q1434,#REF!,0)),"")</f>
        <v/>
      </c>
      <c r="Y1434" s="58" t="str">
        <f t="array" ref="Y1434">IFERROR(INDEX(#REF!,MATCH($Q1434,#REF!,0)),"")</f>
        <v/>
      </c>
      <c r="Z1434" s="58" t="str">
        <f t="array" ref="Z1434">IFERROR(INDEX(#REF!,MATCH($Q1434,#REF!,0)),"")</f>
        <v/>
      </c>
      <c r="AA1434" s="58" t="e">
        <f t="shared" si="17"/>
        <v>#VALUE!</v>
      </c>
      <c r="AB1434" s="56"/>
      <c r="AC1434" s="56"/>
    </row>
    <row r="1435" spans="1:29" ht="15.75" hidden="1" customHeight="1">
      <c r="A1435" s="167"/>
      <c r="B1435" s="167" t="s">
        <v>291</v>
      </c>
      <c r="C1435" s="168" t="s">
        <v>2617</v>
      </c>
      <c r="D1435" s="176" t="s">
        <v>53</v>
      </c>
      <c r="E1435" s="176">
        <v>1</v>
      </c>
      <c r="F1435" s="177">
        <v>3200</v>
      </c>
      <c r="G1435" s="178" t="s">
        <v>54</v>
      </c>
      <c r="H1435" s="179">
        <v>46174</v>
      </c>
      <c r="I1435" s="180" t="s">
        <v>101</v>
      </c>
      <c r="J1435" s="180" t="s">
        <v>56</v>
      </c>
      <c r="K1435" s="180" t="s">
        <v>858</v>
      </c>
      <c r="L1435" s="180" t="s">
        <v>84</v>
      </c>
      <c r="M1435" s="181" t="s">
        <v>2451</v>
      </c>
      <c r="N1435" s="175" t="s">
        <v>951</v>
      </c>
      <c r="O1435" s="44" t="s">
        <v>2452</v>
      </c>
      <c r="P1435" s="44"/>
      <c r="Q1435" s="44"/>
      <c r="R1435" s="45">
        <f t="array" ref="R1435">IFERROR(INDEX('BANCO DE DADOS'!$C$3:$C1631,MATCH(C1435,'BANCO DE DADOS'!$B$3:$B1631,0),0),"")</f>
        <v>0</v>
      </c>
      <c r="S1435" s="45" t="str">
        <f t="array" ref="S1435">IFERROR(INDEX('BANCO DE DADOS'!$D$3:$D1631,MATCH(C1435,'BANCO DE DADOS'!$B$3:$B1631,0),0),"")</f>
        <v>COMPRA DE EQUIPAMENTOS PARA COZINHA E REFEITÓRIO</v>
      </c>
      <c r="T1435" s="44"/>
      <c r="U1435" s="44"/>
      <c r="V1435" s="45" t="str">
        <f t="array" ref="V1435">IFERROR(INDEX(#REF!,MATCH($Q1435,#REF!,0)),"")</f>
        <v/>
      </c>
      <c r="W1435" s="45" t="str">
        <f t="array" ref="W1435">IFERROR(INDEX(#REF!,MATCH($Q1435,#REF!,0)),"")</f>
        <v/>
      </c>
      <c r="X1435" s="46" t="str">
        <f t="array" ref="X1435">IFERROR(INDEX(#REF!,MATCH($Q1435,#REF!,0)),"")</f>
        <v/>
      </c>
      <c r="Y1435" s="46" t="str">
        <f t="array" ref="Y1435">IFERROR(INDEX(#REF!,MATCH($Q1435,#REF!,0)),"")</f>
        <v/>
      </c>
      <c r="Z1435" s="46" t="str">
        <f t="array" ref="Z1435">IFERROR(INDEX(#REF!,MATCH($Q1435,#REF!,0)),"")</f>
        <v/>
      </c>
      <c r="AA1435" s="46" t="e">
        <f t="shared" si="17"/>
        <v>#VALUE!</v>
      </c>
      <c r="AB1435" s="44"/>
      <c r="AC1435" s="44"/>
    </row>
    <row r="1436" spans="1:29" ht="15.75" hidden="1" customHeight="1">
      <c r="A1436" s="47" t="s">
        <v>471</v>
      </c>
      <c r="B1436" s="47" t="s">
        <v>1049</v>
      </c>
      <c r="C1436" s="60" t="s">
        <v>2251</v>
      </c>
      <c r="D1436" s="49" t="s">
        <v>53</v>
      </c>
      <c r="E1436" s="49">
        <v>30</v>
      </c>
      <c r="F1436" s="50">
        <v>150</v>
      </c>
      <c r="G1436" s="51" t="s">
        <v>54</v>
      </c>
      <c r="H1436" s="52">
        <v>46143</v>
      </c>
      <c r="I1436" s="53" t="s">
        <v>55</v>
      </c>
      <c r="J1436" s="53" t="s">
        <v>56</v>
      </c>
      <c r="K1436" s="53" t="s">
        <v>164</v>
      </c>
      <c r="L1436" s="53" t="s">
        <v>58</v>
      </c>
      <c r="M1436" s="54" t="s">
        <v>148</v>
      </c>
      <c r="N1436" s="56" t="s">
        <v>951</v>
      </c>
      <c r="O1436" s="56" t="s">
        <v>60</v>
      </c>
      <c r="P1436" s="56"/>
      <c r="Q1436" s="56"/>
      <c r="R1436" s="57" t="s">
        <v>729</v>
      </c>
      <c r="S1436" s="57" t="s">
        <v>730</v>
      </c>
      <c r="T1436" s="56"/>
      <c r="U1436" s="56"/>
      <c r="V1436" s="57" t="str">
        <f t="array" ref="V1436">IFERROR(INDEX(#REF!,MATCH($Q1436,#REF!,0)),"")</f>
        <v/>
      </c>
      <c r="W1436" s="57" t="str">
        <f t="array" ref="W1436">IFERROR(INDEX(#REF!,MATCH($Q1436,#REF!,0)),"")</f>
        <v/>
      </c>
      <c r="X1436" s="58" t="str">
        <f t="array" ref="X1436">IFERROR(INDEX(#REF!,MATCH($Q1436,#REF!,0)),"")</f>
        <v/>
      </c>
      <c r="Y1436" s="58" t="str">
        <f t="array" ref="Y1436">IFERROR(INDEX(#REF!,MATCH($Q1436,#REF!,0)),"")</f>
        <v/>
      </c>
      <c r="Z1436" s="58" t="str">
        <f t="array" ref="Z1436">IFERROR(INDEX(#REF!,MATCH($Q1436,#REF!,0)),"")</f>
        <v/>
      </c>
      <c r="AA1436" s="58" t="e">
        <f t="shared" si="17"/>
        <v>#VALUE!</v>
      </c>
      <c r="AB1436" s="56"/>
      <c r="AC1436" s="56"/>
    </row>
    <row r="1437" spans="1:29" ht="15.75" hidden="1" customHeight="1">
      <c r="A1437" s="35" t="s">
        <v>2691</v>
      </c>
      <c r="B1437" s="207" t="s">
        <v>1049</v>
      </c>
      <c r="C1437" s="107" t="s">
        <v>2422</v>
      </c>
      <c r="D1437" s="37" t="s">
        <v>53</v>
      </c>
      <c r="E1437" s="37">
        <v>3</v>
      </c>
      <c r="F1437" s="38">
        <v>150</v>
      </c>
      <c r="G1437" s="39"/>
      <c r="H1437" s="40"/>
      <c r="I1437" s="41" t="s">
        <v>55</v>
      </c>
      <c r="J1437" s="41"/>
      <c r="K1437" s="41"/>
      <c r="L1437" s="41"/>
      <c r="M1437" s="42"/>
      <c r="N1437" s="44" t="s">
        <v>951</v>
      </c>
      <c r="O1437" s="44" t="s">
        <v>60</v>
      </c>
      <c r="P1437" s="44"/>
      <c r="Q1437" s="44"/>
      <c r="R1437" s="45"/>
      <c r="S1437" s="45"/>
      <c r="T1437" s="199"/>
      <c r="U1437" s="44"/>
      <c r="V1437" s="45" t="str">
        <f t="array" ref="V1437">IFERROR(INDEX(#REF!,MATCH($Q1437,#REF!,0)),"")</f>
        <v/>
      </c>
      <c r="W1437" s="45" t="str">
        <f t="array" ref="W1437">IFERROR(INDEX(#REF!,MATCH($Q1437,#REF!,0)),"")</f>
        <v/>
      </c>
      <c r="X1437" s="46" t="str">
        <f t="array" ref="X1437">IFERROR(INDEX(#REF!,MATCH($Q1437,#REF!,0)),"")</f>
        <v/>
      </c>
      <c r="Y1437" s="46" t="str">
        <f t="array" ref="Y1437">IFERROR(INDEX(#REF!,MATCH($Q1437,#REF!,0)),"")</f>
        <v/>
      </c>
      <c r="Z1437" s="46" t="str">
        <f t="array" ref="Z1437">IFERROR(INDEX(#REF!,MATCH($Q1437,#REF!,0)),"")</f>
        <v/>
      </c>
      <c r="AA1437" s="46" t="e">
        <f t="shared" si="17"/>
        <v>#VALUE!</v>
      </c>
      <c r="AB1437" s="44"/>
      <c r="AC1437" s="44"/>
    </row>
    <row r="1438" spans="1:29" ht="15.75" hidden="1" customHeight="1">
      <c r="A1438" s="47" t="s">
        <v>2691</v>
      </c>
      <c r="B1438" s="201" t="s">
        <v>1049</v>
      </c>
      <c r="C1438" s="113" t="s">
        <v>2424</v>
      </c>
      <c r="D1438" s="49" t="s">
        <v>53</v>
      </c>
      <c r="E1438" s="49">
        <v>3</v>
      </c>
      <c r="F1438" s="50">
        <v>150</v>
      </c>
      <c r="G1438" s="51"/>
      <c r="H1438" s="52"/>
      <c r="I1438" s="53" t="s">
        <v>55</v>
      </c>
      <c r="J1438" s="53"/>
      <c r="K1438" s="53"/>
      <c r="L1438" s="53"/>
      <c r="M1438" s="54"/>
      <c r="N1438" s="56" t="s">
        <v>951</v>
      </c>
      <c r="O1438" s="56" t="s">
        <v>60</v>
      </c>
      <c r="P1438" s="56"/>
      <c r="Q1438" s="56"/>
      <c r="R1438" s="57"/>
      <c r="S1438" s="57"/>
      <c r="T1438" s="194"/>
      <c r="U1438" s="56"/>
      <c r="V1438" s="57" t="str">
        <f t="array" ref="V1438">IFERROR(INDEX(#REF!,MATCH($Q1438,#REF!,0)),"")</f>
        <v/>
      </c>
      <c r="W1438" s="57" t="str">
        <f t="array" ref="W1438">IFERROR(INDEX(#REF!,MATCH($Q1438,#REF!,0)),"")</f>
        <v/>
      </c>
      <c r="X1438" s="58" t="str">
        <f t="array" ref="X1438">IFERROR(INDEX(#REF!,MATCH($Q1438,#REF!,0)),"")</f>
        <v/>
      </c>
      <c r="Y1438" s="58" t="str">
        <f t="array" ref="Y1438">IFERROR(INDEX(#REF!,MATCH($Q1438,#REF!,0)),"")</f>
        <v/>
      </c>
      <c r="Z1438" s="58" t="str">
        <f t="array" ref="Z1438">IFERROR(INDEX(#REF!,MATCH($Q1438,#REF!,0)),"")</f>
        <v/>
      </c>
      <c r="AA1438" s="58" t="e">
        <f t="shared" si="17"/>
        <v>#VALUE!</v>
      </c>
      <c r="AB1438" s="56"/>
      <c r="AC1438" s="56"/>
    </row>
    <row r="1439" spans="1:29" ht="15.75" hidden="1" customHeight="1">
      <c r="A1439" s="35" t="s">
        <v>538</v>
      </c>
      <c r="B1439" s="35" t="s">
        <v>1049</v>
      </c>
      <c r="C1439" s="36" t="s">
        <v>2258</v>
      </c>
      <c r="D1439" s="37" t="s">
        <v>53</v>
      </c>
      <c r="E1439" s="37">
        <v>10</v>
      </c>
      <c r="F1439" s="38">
        <v>148</v>
      </c>
      <c r="G1439" s="39" t="s">
        <v>54</v>
      </c>
      <c r="H1439" s="40">
        <v>46143</v>
      </c>
      <c r="I1439" s="41" t="s">
        <v>55</v>
      </c>
      <c r="J1439" s="41" t="s">
        <v>56</v>
      </c>
      <c r="K1439" s="41" t="s">
        <v>164</v>
      </c>
      <c r="L1439" s="41" t="s">
        <v>58</v>
      </c>
      <c r="M1439" s="42" t="s">
        <v>2498</v>
      </c>
      <c r="N1439" s="44" t="s">
        <v>951</v>
      </c>
      <c r="O1439" s="44" t="s">
        <v>60</v>
      </c>
      <c r="P1439" s="44"/>
      <c r="Q1439" s="44"/>
      <c r="R1439" s="45" t="s">
        <v>729</v>
      </c>
      <c r="S1439" s="45" t="s">
        <v>730</v>
      </c>
      <c r="T1439" s="44"/>
      <c r="U1439" s="44"/>
      <c r="V1439" s="45" t="str">
        <f t="array" ref="V1439">IFERROR(INDEX(#REF!,MATCH($Q1439,#REF!,0)),"")</f>
        <v/>
      </c>
      <c r="W1439" s="45" t="str">
        <f t="array" ref="W1439">IFERROR(INDEX(#REF!,MATCH($Q1439,#REF!,0)),"")</f>
        <v/>
      </c>
      <c r="X1439" s="46" t="str">
        <f t="array" ref="X1439">IFERROR(INDEX(#REF!,MATCH($Q1439,#REF!,0)),"")</f>
        <v/>
      </c>
      <c r="Y1439" s="46" t="str">
        <f t="array" ref="Y1439">IFERROR(INDEX(#REF!,MATCH($Q1439,#REF!,0)),"")</f>
        <v/>
      </c>
      <c r="Z1439" s="46" t="str">
        <f t="array" ref="Z1439">IFERROR(INDEX(#REF!,MATCH($Q1439,#REF!,0)),"")</f>
        <v/>
      </c>
      <c r="AA1439" s="46" t="e">
        <f t="shared" si="17"/>
        <v>#VALUE!</v>
      </c>
      <c r="AB1439" s="44"/>
      <c r="AC1439" s="44"/>
    </row>
    <row r="1440" spans="1:29" ht="15.75" hidden="1" customHeight="1">
      <c r="A1440" s="184"/>
      <c r="B1440" s="184" t="s">
        <v>145</v>
      </c>
      <c r="C1440" s="185" t="s">
        <v>2618</v>
      </c>
      <c r="D1440" s="186" t="s">
        <v>53</v>
      </c>
      <c r="E1440" s="186">
        <v>2</v>
      </c>
      <c r="F1440" s="187">
        <v>3000</v>
      </c>
      <c r="G1440" s="188" t="s">
        <v>54</v>
      </c>
      <c r="H1440" s="189">
        <v>46174</v>
      </c>
      <c r="I1440" s="190" t="s">
        <v>101</v>
      </c>
      <c r="J1440" s="190" t="s">
        <v>56</v>
      </c>
      <c r="K1440" s="190" t="s">
        <v>858</v>
      </c>
      <c r="L1440" s="190" t="s">
        <v>91</v>
      </c>
      <c r="M1440" s="191" t="s">
        <v>2451</v>
      </c>
      <c r="N1440" s="192" t="s">
        <v>951</v>
      </c>
      <c r="O1440" s="56" t="s">
        <v>2452</v>
      </c>
      <c r="P1440" s="56"/>
      <c r="Q1440" s="56"/>
      <c r="R1440" s="57" t="str">
        <f t="array" ref="R1440">IFERROR(INDEX('BANCO DE DADOS'!$C$3:$C1631,MATCH(C1440,'BANCO DE DADOS'!$B$3:$B1631,0),0),"")</f>
        <v>ASCOM</v>
      </c>
      <c r="S1440" s="57" t="str">
        <f t="array" ref="S1440">IFERROR(INDEX('BANCO DE DADOS'!$D$3:$D1631,MATCH(C1440,'BANCO DE DADOS'!$B$3:$B1631,0),0),"")</f>
        <v>COMPRA DE MATERIAIS DE APRESENTAÇÃO E BACKDROP</v>
      </c>
      <c r="T1440" s="56"/>
      <c r="U1440" s="56"/>
      <c r="V1440" s="57" t="str">
        <f t="array" ref="V1440">IFERROR(INDEX(#REF!,MATCH($Q1440,#REF!,0)),"")</f>
        <v/>
      </c>
      <c r="W1440" s="57" t="str">
        <f t="array" ref="W1440">IFERROR(INDEX(#REF!,MATCH($Q1440,#REF!,0)),"")</f>
        <v/>
      </c>
      <c r="X1440" s="58" t="str">
        <f t="array" ref="X1440">IFERROR(INDEX(#REF!,MATCH($Q1440,#REF!,0)),"")</f>
        <v/>
      </c>
      <c r="Y1440" s="58" t="str">
        <f t="array" ref="Y1440">IFERROR(INDEX(#REF!,MATCH($Q1440,#REF!,0)),"")</f>
        <v/>
      </c>
      <c r="Z1440" s="58" t="str">
        <f t="array" ref="Z1440">IFERROR(INDEX(#REF!,MATCH($Q1440,#REF!,0)),"")</f>
        <v/>
      </c>
      <c r="AA1440" s="58" t="e">
        <f t="shared" si="17"/>
        <v>#VALUE!</v>
      </c>
      <c r="AB1440" s="56"/>
      <c r="AC1440" s="56"/>
    </row>
    <row r="1441" spans="1:29" ht="15.75" hidden="1" customHeight="1">
      <c r="A1441" s="167"/>
      <c r="B1441" s="167" t="s">
        <v>237</v>
      </c>
      <c r="C1441" s="168" t="s">
        <v>2607</v>
      </c>
      <c r="D1441" s="176" t="s">
        <v>53</v>
      </c>
      <c r="E1441" s="176">
        <v>2</v>
      </c>
      <c r="F1441" s="177">
        <v>3000</v>
      </c>
      <c r="G1441" s="178" t="s">
        <v>54</v>
      </c>
      <c r="H1441" s="179">
        <v>46174</v>
      </c>
      <c r="I1441" s="180" t="s">
        <v>101</v>
      </c>
      <c r="J1441" s="180" t="s">
        <v>56</v>
      </c>
      <c r="K1441" s="180" t="s">
        <v>858</v>
      </c>
      <c r="L1441" s="180" t="s">
        <v>91</v>
      </c>
      <c r="M1441" s="181" t="s">
        <v>2451</v>
      </c>
      <c r="N1441" s="175" t="s">
        <v>951</v>
      </c>
      <c r="O1441" s="44" t="s">
        <v>2452</v>
      </c>
      <c r="P1441" s="44"/>
      <c r="Q1441" s="44"/>
      <c r="R1441" s="45">
        <f t="array" ref="R1441">IFERROR(INDEX('BANCO DE DADOS'!$C$3:$C1631,MATCH(C1441,'BANCO DE DADOS'!$B$3:$B1631,0),0),"")</f>
        <v>0</v>
      </c>
      <c r="S1441" s="45" t="str">
        <f t="array" ref="S1441">IFERROR(INDEX('BANCO DE DADOS'!$D$3:$D1631,MATCH(C1441,'BANCO DE DADOS'!$B$3:$B1631,0),0),"")</f>
        <v>COMPRA DE EQUIPAMENTOS PARA COZINHA E REFEITÓRIO</v>
      </c>
      <c r="T1441" s="44"/>
      <c r="U1441" s="44"/>
      <c r="V1441" s="45" t="str">
        <f t="array" ref="V1441">IFERROR(INDEX(#REF!,MATCH($Q1441,#REF!,0)),"")</f>
        <v/>
      </c>
      <c r="W1441" s="45" t="str">
        <f t="array" ref="W1441">IFERROR(INDEX(#REF!,MATCH($Q1441,#REF!,0)),"")</f>
        <v/>
      </c>
      <c r="X1441" s="46" t="str">
        <f t="array" ref="X1441">IFERROR(INDEX(#REF!,MATCH($Q1441,#REF!,0)),"")</f>
        <v/>
      </c>
      <c r="Y1441" s="46" t="str">
        <f t="array" ref="Y1441">IFERROR(INDEX(#REF!,MATCH($Q1441,#REF!,0)),"")</f>
        <v/>
      </c>
      <c r="Z1441" s="46" t="str">
        <f t="array" ref="Z1441">IFERROR(INDEX(#REF!,MATCH($Q1441,#REF!,0)),"")</f>
        <v/>
      </c>
      <c r="AA1441" s="46" t="e">
        <f t="shared" si="17"/>
        <v>#VALUE!</v>
      </c>
      <c r="AB1441" s="44"/>
      <c r="AC1441" s="44"/>
    </row>
    <row r="1442" spans="1:29" ht="15.75" hidden="1" customHeight="1">
      <c r="A1442" s="184"/>
      <c r="B1442" s="184" t="s">
        <v>1521</v>
      </c>
      <c r="C1442" s="185" t="s">
        <v>2619</v>
      </c>
      <c r="D1442" s="186" t="s">
        <v>53</v>
      </c>
      <c r="E1442" s="186">
        <v>1</v>
      </c>
      <c r="F1442" s="187">
        <v>3000</v>
      </c>
      <c r="G1442" s="188" t="s">
        <v>54</v>
      </c>
      <c r="H1442" s="189">
        <v>46174</v>
      </c>
      <c r="I1442" s="190" t="s">
        <v>101</v>
      </c>
      <c r="J1442" s="190" t="s">
        <v>56</v>
      </c>
      <c r="K1442" s="190" t="s">
        <v>858</v>
      </c>
      <c r="L1442" s="190" t="s">
        <v>91</v>
      </c>
      <c r="M1442" s="191" t="s">
        <v>2451</v>
      </c>
      <c r="N1442" s="192" t="s">
        <v>951</v>
      </c>
      <c r="O1442" s="56" t="s">
        <v>2452</v>
      </c>
      <c r="P1442" s="56"/>
      <c r="Q1442" s="56"/>
      <c r="R1442" s="57" t="str">
        <f t="array" ref="R1442">IFERROR(INDEX('BANCO DE DADOS'!$C$3:$C1631,MATCH(C1442,'BANCO DE DADOS'!$B$3:$B1631,0),0),"")</f>
        <v>DAL - ELETRODOMÉSTICOS</v>
      </c>
      <c r="S1442" s="57" t="str">
        <f t="array" ref="S1442">IFERROR(INDEX('BANCO DE DADOS'!$D$3:$D1631,MATCH(C1442,'BANCO DE DADOS'!$B$3:$B1631,0),0),"")</f>
        <v>COMPRA DE ELETRODOMÉSTICOS</v>
      </c>
      <c r="T1442" s="56"/>
      <c r="U1442" s="56"/>
      <c r="V1442" s="57" t="str">
        <f t="array" ref="V1442">IFERROR(INDEX(#REF!,MATCH($Q1442,#REF!,0)),"")</f>
        <v/>
      </c>
      <c r="W1442" s="57" t="str">
        <f t="array" ref="W1442">IFERROR(INDEX(#REF!,MATCH($Q1442,#REF!,0)),"")</f>
        <v/>
      </c>
      <c r="X1442" s="58" t="str">
        <f t="array" ref="X1442">IFERROR(INDEX(#REF!,MATCH($Q1442,#REF!,0)),"")</f>
        <v/>
      </c>
      <c r="Y1442" s="58" t="str">
        <f t="array" ref="Y1442">IFERROR(INDEX(#REF!,MATCH($Q1442,#REF!,0)),"")</f>
        <v/>
      </c>
      <c r="Z1442" s="58" t="str">
        <f t="array" ref="Z1442">IFERROR(INDEX(#REF!,MATCH($Q1442,#REF!,0)),"")</f>
        <v/>
      </c>
      <c r="AA1442" s="58" t="e">
        <f t="shared" si="17"/>
        <v>#VALUE!</v>
      </c>
      <c r="AB1442" s="56"/>
      <c r="AC1442" s="56"/>
    </row>
    <row r="1443" spans="1:29" ht="15.75" hidden="1" customHeight="1">
      <c r="A1443" s="167"/>
      <c r="B1443" s="167" t="s">
        <v>1476</v>
      </c>
      <c r="C1443" s="168" t="s">
        <v>2620</v>
      </c>
      <c r="D1443" s="176" t="s">
        <v>53</v>
      </c>
      <c r="E1443" s="176">
        <v>2</v>
      </c>
      <c r="F1443" s="177">
        <v>3000</v>
      </c>
      <c r="G1443" s="178" t="s">
        <v>54</v>
      </c>
      <c r="H1443" s="179">
        <v>46174</v>
      </c>
      <c r="I1443" s="180" t="s">
        <v>101</v>
      </c>
      <c r="J1443" s="180" t="s">
        <v>56</v>
      </c>
      <c r="K1443" s="180" t="s">
        <v>858</v>
      </c>
      <c r="L1443" s="180" t="s">
        <v>91</v>
      </c>
      <c r="M1443" s="181" t="s">
        <v>2451</v>
      </c>
      <c r="N1443" s="175" t="s">
        <v>951</v>
      </c>
      <c r="O1443" s="44" t="s">
        <v>2452</v>
      </c>
      <c r="P1443" s="44"/>
      <c r="Q1443" s="44"/>
      <c r="R1443" s="45" t="str">
        <f t="array" ref="R1443">IFERROR(INDEX('BANCO DE DADOS'!$C$3:$C1631,MATCH(C1443,'BANCO DE DADOS'!$B$3:$B1631,0),0),"")</f>
        <v>DOP</v>
      </c>
      <c r="S1443" s="45" t="str">
        <f t="array" ref="S1443">IFERROR(INDEX('BANCO DE DADOS'!$D$3:$D1631,MATCH(C1443,'BANCO DE DADOS'!$B$3:$B1631,0),0),"")</f>
        <v>COMPRA DE HOLOFOTES PORTATEIS COM BATERIA E CARREGADOR</v>
      </c>
      <c r="T1443" s="44"/>
      <c r="U1443" s="44"/>
      <c r="V1443" s="45" t="str">
        <f t="array" ref="V1443">IFERROR(INDEX(#REF!,MATCH($Q1443,#REF!,0)),"")</f>
        <v/>
      </c>
      <c r="W1443" s="45" t="str">
        <f t="array" ref="W1443">IFERROR(INDEX(#REF!,MATCH($Q1443,#REF!,0)),"")</f>
        <v/>
      </c>
      <c r="X1443" s="46" t="str">
        <f t="array" ref="X1443">IFERROR(INDEX(#REF!,MATCH($Q1443,#REF!,0)),"")</f>
        <v/>
      </c>
      <c r="Y1443" s="46" t="str">
        <f t="array" ref="Y1443">IFERROR(INDEX(#REF!,MATCH($Q1443,#REF!,0)),"")</f>
        <v/>
      </c>
      <c r="Z1443" s="46" t="str">
        <f t="array" ref="Z1443">IFERROR(INDEX(#REF!,MATCH($Q1443,#REF!,0)),"")</f>
        <v/>
      </c>
      <c r="AA1443" s="46" t="e">
        <f t="shared" ref="AA1443:AA1631" si="18">Z1443+45</f>
        <v>#VALUE!</v>
      </c>
      <c r="AB1443" s="44"/>
      <c r="AC1443" s="44"/>
    </row>
    <row r="1444" spans="1:29" ht="15.75" hidden="1" customHeight="1">
      <c r="A1444" s="184"/>
      <c r="B1444" s="184" t="s">
        <v>291</v>
      </c>
      <c r="C1444" s="185" t="s">
        <v>2621</v>
      </c>
      <c r="D1444" s="186" t="s">
        <v>53</v>
      </c>
      <c r="E1444" s="186">
        <v>1</v>
      </c>
      <c r="F1444" s="187">
        <v>3000</v>
      </c>
      <c r="G1444" s="188" t="s">
        <v>54</v>
      </c>
      <c r="H1444" s="189">
        <v>46174</v>
      </c>
      <c r="I1444" s="190" t="s">
        <v>101</v>
      </c>
      <c r="J1444" s="190" t="s">
        <v>56</v>
      </c>
      <c r="K1444" s="190" t="s">
        <v>858</v>
      </c>
      <c r="L1444" s="190" t="s">
        <v>84</v>
      </c>
      <c r="M1444" s="191" t="s">
        <v>2451</v>
      </c>
      <c r="N1444" s="192" t="s">
        <v>951</v>
      </c>
      <c r="O1444" s="56" t="s">
        <v>2452</v>
      </c>
      <c r="P1444" s="56"/>
      <c r="Q1444" s="56"/>
      <c r="R1444" s="57" t="str">
        <f t="array" ref="R1444">IFERROR(INDEX('BANCO DE DADOS'!$C$3:$C1631,MATCH(C1444,'BANCO DE DADOS'!$B$3:$B1631,0),0),"")</f>
        <v>GTI - MULTIMIDIA</v>
      </c>
      <c r="S1444" s="57" t="str">
        <f t="array" ref="S1444">IFERROR(INDEX('BANCO DE DADOS'!$D$3:$D1631,MATCH(C1444,'BANCO DE DADOS'!$B$3:$B1631,0),0),"")</f>
        <v>COMPRA DE EQUIPAMENTOS DE APRESENTAÇÃO E MULTIMÍDIA</v>
      </c>
      <c r="T1444" s="56"/>
      <c r="U1444" s="56"/>
      <c r="V1444" s="57" t="str">
        <f t="array" ref="V1444">IFERROR(INDEX(#REF!,MATCH($Q1444,#REF!,0)),"")</f>
        <v/>
      </c>
      <c r="W1444" s="57" t="str">
        <f t="array" ref="W1444">IFERROR(INDEX(#REF!,MATCH($Q1444,#REF!,0)),"")</f>
        <v/>
      </c>
      <c r="X1444" s="58" t="str">
        <f t="array" ref="X1444">IFERROR(INDEX(#REF!,MATCH($Q1444,#REF!,0)),"")</f>
        <v/>
      </c>
      <c r="Y1444" s="58" t="str">
        <f t="array" ref="Y1444">IFERROR(INDEX(#REF!,MATCH($Q1444,#REF!,0)),"")</f>
        <v/>
      </c>
      <c r="Z1444" s="58" t="str">
        <f t="array" ref="Z1444">IFERROR(INDEX(#REF!,MATCH($Q1444,#REF!,0)),"")</f>
        <v/>
      </c>
      <c r="AA1444" s="58" t="e">
        <f t="shared" si="18"/>
        <v>#VALUE!</v>
      </c>
      <c r="AB1444" s="56"/>
      <c r="AC1444" s="56"/>
    </row>
    <row r="1445" spans="1:29" ht="15.75" hidden="1" customHeight="1">
      <c r="A1445" s="167"/>
      <c r="B1445" s="167" t="s">
        <v>291</v>
      </c>
      <c r="C1445" s="168" t="s">
        <v>2622</v>
      </c>
      <c r="D1445" s="176" t="s">
        <v>53</v>
      </c>
      <c r="E1445" s="176">
        <v>1</v>
      </c>
      <c r="F1445" s="177">
        <v>3000</v>
      </c>
      <c r="G1445" s="178" t="s">
        <v>54</v>
      </c>
      <c r="H1445" s="179">
        <v>46174</v>
      </c>
      <c r="I1445" s="180" t="s">
        <v>101</v>
      </c>
      <c r="J1445" s="180" t="s">
        <v>56</v>
      </c>
      <c r="K1445" s="180" t="s">
        <v>858</v>
      </c>
      <c r="L1445" s="180" t="s">
        <v>84</v>
      </c>
      <c r="M1445" s="181" t="s">
        <v>2451</v>
      </c>
      <c r="N1445" s="175" t="s">
        <v>951</v>
      </c>
      <c r="O1445" s="44" t="s">
        <v>2452</v>
      </c>
      <c r="P1445" s="44"/>
      <c r="Q1445" s="44"/>
      <c r="R1445" s="45" t="str">
        <f t="array" ref="R1445">IFERROR(INDEX('BANCO DE DADOS'!$C$3:$C1631,MATCH(C1445,'BANCO DE DADOS'!$B$3:$B1631,0),0),"")</f>
        <v>DAL - ELETRODOMÉSTICOS</v>
      </c>
      <c r="S1445" s="45" t="str">
        <f t="array" ref="S1445">IFERROR(INDEX('BANCO DE DADOS'!$D$3:$D1631,MATCH(C1445,'BANCO DE DADOS'!$B$3:$B1631,0),0),"")</f>
        <v>COMPRA DE EQUIPAMENTOS DE ÁUDIO E VÍDEO</v>
      </c>
      <c r="T1445" s="44"/>
      <c r="U1445" s="44"/>
      <c r="V1445" s="45" t="str">
        <f t="array" ref="V1445">IFERROR(INDEX(#REF!,MATCH($Q1445,#REF!,0)),"")</f>
        <v/>
      </c>
      <c r="W1445" s="45" t="str">
        <f t="array" ref="W1445">IFERROR(INDEX(#REF!,MATCH($Q1445,#REF!,0)),"")</f>
        <v/>
      </c>
      <c r="X1445" s="46" t="str">
        <f t="array" ref="X1445">IFERROR(INDEX(#REF!,MATCH($Q1445,#REF!,0)),"")</f>
        <v/>
      </c>
      <c r="Y1445" s="46" t="str">
        <f t="array" ref="Y1445">IFERROR(INDEX(#REF!,MATCH($Q1445,#REF!,0)),"")</f>
        <v/>
      </c>
      <c r="Z1445" s="46" t="str">
        <f t="array" ref="Z1445">IFERROR(INDEX(#REF!,MATCH($Q1445,#REF!,0)),"")</f>
        <v/>
      </c>
      <c r="AA1445" s="46" t="e">
        <f t="shared" si="18"/>
        <v>#VALUE!</v>
      </c>
      <c r="AB1445" s="44"/>
      <c r="AC1445" s="44"/>
    </row>
    <row r="1446" spans="1:29" ht="15.75" hidden="1" customHeight="1">
      <c r="A1446" s="184"/>
      <c r="B1446" s="184" t="s">
        <v>169</v>
      </c>
      <c r="C1446" s="185" t="s">
        <v>2623</v>
      </c>
      <c r="D1446" s="186" t="s">
        <v>53</v>
      </c>
      <c r="E1446" s="186">
        <v>1</v>
      </c>
      <c r="F1446" s="187">
        <v>2879</v>
      </c>
      <c r="G1446" s="188" t="s">
        <v>54</v>
      </c>
      <c r="H1446" s="189">
        <v>46174</v>
      </c>
      <c r="I1446" s="190" t="s">
        <v>101</v>
      </c>
      <c r="J1446" s="190" t="s">
        <v>56</v>
      </c>
      <c r="K1446" s="190" t="s">
        <v>858</v>
      </c>
      <c r="L1446" s="190" t="s">
        <v>91</v>
      </c>
      <c r="M1446" s="191" t="s">
        <v>2451</v>
      </c>
      <c r="N1446" s="192" t="s">
        <v>951</v>
      </c>
      <c r="O1446" s="56" t="s">
        <v>2452</v>
      </c>
      <c r="P1446" s="56"/>
      <c r="Q1446" s="56"/>
      <c r="R1446" s="57" t="str">
        <f t="array" ref="R1446">IFERROR(INDEX('BANCO DE DADOS'!$C$3:$C1631,MATCH(C1446,'BANCO DE DADOS'!$B$3:$B1631,0),0),"")</f>
        <v>GTI - MULTIMIDIA</v>
      </c>
      <c r="S1446" s="57" t="str">
        <f t="array" ref="S1446">IFERROR(INDEX('BANCO DE DADOS'!$D$3:$D1631,MATCH(C1446,'BANCO DE DADOS'!$B$3:$B1631,0),0),"")</f>
        <v>COMPRA DE EQUIPAMENTOS DE APRESENTAÇÃO E MULTIMÍDIA</v>
      </c>
      <c r="T1446" s="56"/>
      <c r="U1446" s="56"/>
      <c r="V1446" s="57" t="str">
        <f t="array" ref="V1446">IFERROR(INDEX(#REF!,MATCH($Q1446,#REF!,0)),"")</f>
        <v/>
      </c>
      <c r="W1446" s="57" t="str">
        <f t="array" ref="W1446">IFERROR(INDEX(#REF!,MATCH($Q1446,#REF!,0)),"")</f>
        <v/>
      </c>
      <c r="X1446" s="58" t="str">
        <f t="array" ref="X1446">IFERROR(INDEX(#REF!,MATCH($Q1446,#REF!,0)),"")</f>
        <v/>
      </c>
      <c r="Y1446" s="58" t="str">
        <f t="array" ref="Y1446">IFERROR(INDEX(#REF!,MATCH($Q1446,#REF!,0)),"")</f>
        <v/>
      </c>
      <c r="Z1446" s="58" t="str">
        <f t="array" ref="Z1446">IFERROR(INDEX(#REF!,MATCH($Q1446,#REF!,0)),"")</f>
        <v/>
      </c>
      <c r="AA1446" s="58" t="e">
        <f t="shared" si="18"/>
        <v>#VALUE!</v>
      </c>
      <c r="AB1446" s="56"/>
      <c r="AC1446" s="56"/>
    </row>
    <row r="1447" spans="1:29" ht="15.75" hidden="1" customHeight="1">
      <c r="A1447" s="35" t="s">
        <v>405</v>
      </c>
      <c r="B1447" s="35" t="s">
        <v>247</v>
      </c>
      <c r="C1447" s="36" t="s">
        <v>569</v>
      </c>
      <c r="D1447" s="37" t="s">
        <v>53</v>
      </c>
      <c r="E1447" s="37">
        <v>2</v>
      </c>
      <c r="F1447" s="38">
        <v>144</v>
      </c>
      <c r="G1447" s="39" t="s">
        <v>54</v>
      </c>
      <c r="H1447" s="40">
        <v>46143</v>
      </c>
      <c r="I1447" s="41" t="s">
        <v>55</v>
      </c>
      <c r="J1447" s="41" t="s">
        <v>56</v>
      </c>
      <c r="K1447" s="41" t="s">
        <v>164</v>
      </c>
      <c r="L1447" s="41" t="s">
        <v>58</v>
      </c>
      <c r="M1447" s="42" t="s">
        <v>2498</v>
      </c>
      <c r="N1447" s="44" t="s">
        <v>21</v>
      </c>
      <c r="O1447" s="44" t="s">
        <v>60</v>
      </c>
      <c r="P1447" s="44"/>
      <c r="Q1447" s="44"/>
      <c r="R1447" s="45" t="s">
        <v>202</v>
      </c>
      <c r="S1447" s="45" t="s">
        <v>181</v>
      </c>
      <c r="T1447" s="44"/>
      <c r="U1447" s="44"/>
      <c r="V1447" s="45" t="str">
        <f t="array" ref="V1447">IFERROR(INDEX(#REF!,MATCH($Q1447,#REF!,0)),"")</f>
        <v/>
      </c>
      <c r="W1447" s="45" t="str">
        <f t="array" ref="W1447">IFERROR(INDEX(#REF!,MATCH($Q1447,#REF!,0)),"")</f>
        <v/>
      </c>
      <c r="X1447" s="46" t="str">
        <f t="array" ref="X1447">IFERROR(INDEX(#REF!,MATCH($Q1447,#REF!,0)),"")</f>
        <v/>
      </c>
      <c r="Y1447" s="46" t="str">
        <f t="array" ref="Y1447">IFERROR(INDEX(#REF!,MATCH($Q1447,#REF!,0)),"")</f>
        <v/>
      </c>
      <c r="Z1447" s="46" t="str">
        <f t="array" ref="Z1447">IFERROR(INDEX(#REF!,MATCH($Q1447,#REF!,0)),"")</f>
        <v/>
      </c>
      <c r="AA1447" s="46" t="e">
        <f t="shared" si="18"/>
        <v>#VALUE!</v>
      </c>
      <c r="AB1447" s="44"/>
      <c r="AC1447" s="44"/>
    </row>
    <row r="1448" spans="1:29" ht="15.75" hidden="1" customHeight="1">
      <c r="A1448" s="184"/>
      <c r="B1448" s="184" t="s">
        <v>254</v>
      </c>
      <c r="C1448" s="185" t="s">
        <v>2625</v>
      </c>
      <c r="D1448" s="186" t="s">
        <v>53</v>
      </c>
      <c r="E1448" s="186">
        <v>6</v>
      </c>
      <c r="F1448" s="187">
        <v>2700</v>
      </c>
      <c r="G1448" s="188" t="s">
        <v>54</v>
      </c>
      <c r="H1448" s="189">
        <v>46174</v>
      </c>
      <c r="I1448" s="190" t="s">
        <v>101</v>
      </c>
      <c r="J1448" s="190" t="s">
        <v>56</v>
      </c>
      <c r="K1448" s="190" t="s">
        <v>858</v>
      </c>
      <c r="L1448" s="190" t="s">
        <v>84</v>
      </c>
      <c r="M1448" s="191" t="s">
        <v>2451</v>
      </c>
      <c r="N1448" s="192" t="s">
        <v>951</v>
      </c>
      <c r="O1448" s="56" t="s">
        <v>2452</v>
      </c>
      <c r="P1448" s="56"/>
      <c r="Q1448" s="56"/>
      <c r="R1448" s="57" t="str">
        <f t="array" ref="R1448">IFERROR(INDEX('BANCO DE DADOS'!$C$3:$C1631,MATCH(C1448,'BANCO DE DADOS'!$B$3:$B1631,0),0),"")</f>
        <v>DAL - ELETRODOMÉSTICOS</v>
      </c>
      <c r="S1448" s="57" t="str">
        <f t="array" ref="S1448">IFERROR(INDEX('BANCO DE DADOS'!$D$3:$D1631,MATCH(C1448,'BANCO DE DADOS'!$B$3:$B1631,0),0),"")</f>
        <v>COMPRA DE EQUIPAMENTOS DE VENTILAÇÃO</v>
      </c>
      <c r="T1448" s="56"/>
      <c r="U1448" s="56"/>
      <c r="V1448" s="57" t="str">
        <f t="array" ref="V1448">IFERROR(INDEX(#REF!,MATCH($Q1448,#REF!,0)),"")</f>
        <v/>
      </c>
      <c r="W1448" s="57" t="str">
        <f t="array" ref="W1448">IFERROR(INDEX(#REF!,MATCH($Q1448,#REF!,0)),"")</f>
        <v/>
      </c>
      <c r="X1448" s="58" t="str">
        <f t="array" ref="X1448">IFERROR(INDEX(#REF!,MATCH($Q1448,#REF!,0)),"")</f>
        <v/>
      </c>
      <c r="Y1448" s="58" t="str">
        <f t="array" ref="Y1448">IFERROR(INDEX(#REF!,MATCH($Q1448,#REF!,0)),"")</f>
        <v/>
      </c>
      <c r="Z1448" s="58" t="str">
        <f t="array" ref="Z1448">IFERROR(INDEX(#REF!,MATCH($Q1448,#REF!,0)),"")</f>
        <v/>
      </c>
      <c r="AA1448" s="58" t="e">
        <f t="shared" si="18"/>
        <v>#VALUE!</v>
      </c>
      <c r="AB1448" s="56"/>
      <c r="AC1448" s="56"/>
    </row>
    <row r="1449" spans="1:29" ht="15.75" hidden="1" customHeight="1">
      <c r="A1449" s="167"/>
      <c r="B1449" s="167" t="s">
        <v>1521</v>
      </c>
      <c r="C1449" s="168" t="s">
        <v>2626</v>
      </c>
      <c r="D1449" s="176" t="s">
        <v>53</v>
      </c>
      <c r="E1449" s="176">
        <v>1</v>
      </c>
      <c r="F1449" s="177">
        <v>2600</v>
      </c>
      <c r="G1449" s="178" t="s">
        <v>54</v>
      </c>
      <c r="H1449" s="179">
        <v>46174</v>
      </c>
      <c r="I1449" s="180" t="s">
        <v>101</v>
      </c>
      <c r="J1449" s="180" t="s">
        <v>56</v>
      </c>
      <c r="K1449" s="180" t="s">
        <v>858</v>
      </c>
      <c r="L1449" s="180" t="s">
        <v>91</v>
      </c>
      <c r="M1449" s="181" t="s">
        <v>2451</v>
      </c>
      <c r="N1449" s="175" t="s">
        <v>951</v>
      </c>
      <c r="O1449" s="44" t="s">
        <v>2452</v>
      </c>
      <c r="P1449" s="44"/>
      <c r="Q1449" s="44"/>
      <c r="R1449" s="45" t="str">
        <f t="array" ref="R1449">IFERROR(INDEX('BANCO DE DADOS'!$C$3:$C1631,MATCH(C1449,'BANCO DE DADOS'!$B$3:$B1631,0),0),"")</f>
        <v>ALMOXARIFADO GERAL - ARMAZENAMENTO</v>
      </c>
      <c r="S1449" s="45" t="str">
        <f t="array" ref="S1449">IFERROR(INDEX('BANCO DE DADOS'!$D$3:$D1631,MATCH(C1449,'BANCO DE DADOS'!$B$3:$B1631,0),0),"")</f>
        <v>COMPRA DE EQUIPAMENTOS DE SEGURANÇA E ARMAZENAGEM</v>
      </c>
      <c r="T1449" s="44"/>
      <c r="U1449" s="44"/>
      <c r="V1449" s="45" t="str">
        <f t="array" ref="V1449">IFERROR(INDEX(#REF!,MATCH($Q1449,#REF!,0)),"")</f>
        <v/>
      </c>
      <c r="W1449" s="45" t="str">
        <f t="array" ref="W1449">IFERROR(INDEX(#REF!,MATCH($Q1449,#REF!,0)),"")</f>
        <v/>
      </c>
      <c r="X1449" s="46" t="str">
        <f t="array" ref="X1449">IFERROR(INDEX(#REF!,MATCH($Q1449,#REF!,0)),"")</f>
        <v/>
      </c>
      <c r="Y1449" s="46" t="str">
        <f t="array" ref="Y1449">IFERROR(INDEX(#REF!,MATCH($Q1449,#REF!,0)),"")</f>
        <v/>
      </c>
      <c r="Z1449" s="46" t="str">
        <f t="array" ref="Z1449">IFERROR(INDEX(#REF!,MATCH($Q1449,#REF!,0)),"")</f>
        <v/>
      </c>
      <c r="AA1449" s="46" t="e">
        <f t="shared" si="18"/>
        <v>#VALUE!</v>
      </c>
      <c r="AB1449" s="44"/>
      <c r="AC1449" s="44"/>
    </row>
    <row r="1450" spans="1:29" ht="15.75" hidden="1" customHeight="1">
      <c r="A1450" s="184"/>
      <c r="B1450" s="184" t="s">
        <v>161</v>
      </c>
      <c r="C1450" s="185" t="s">
        <v>2576</v>
      </c>
      <c r="D1450" s="186" t="s">
        <v>53</v>
      </c>
      <c r="E1450" s="186">
        <v>1</v>
      </c>
      <c r="F1450" s="187">
        <v>2600</v>
      </c>
      <c r="G1450" s="188" t="s">
        <v>54</v>
      </c>
      <c r="H1450" s="189">
        <v>46174</v>
      </c>
      <c r="I1450" s="190" t="s">
        <v>101</v>
      </c>
      <c r="J1450" s="190" t="s">
        <v>56</v>
      </c>
      <c r="K1450" s="190" t="s">
        <v>858</v>
      </c>
      <c r="L1450" s="190" t="s">
        <v>91</v>
      </c>
      <c r="M1450" s="191" t="s">
        <v>2451</v>
      </c>
      <c r="N1450" s="192" t="s">
        <v>951</v>
      </c>
      <c r="O1450" s="56" t="s">
        <v>2452</v>
      </c>
      <c r="P1450" s="56"/>
      <c r="Q1450" s="56"/>
      <c r="R1450" s="57">
        <f t="array" ref="R1450">IFERROR(INDEX('BANCO DE DADOS'!$C$3:$C1631,MATCH(C1450,'BANCO DE DADOS'!$B$3:$B1631,0),0),"")</f>
        <v>0</v>
      </c>
      <c r="S1450" s="57" t="str">
        <f t="array" ref="S1450">IFERROR(INDEX('BANCO DE DADOS'!$D$3:$D1631,MATCH(C1450,'BANCO DE DADOS'!$B$3:$B1631,0),0),"")</f>
        <v>COMPRA DE EQUIPAMENTOS PARA COZINHA E REFEITÓRIO</v>
      </c>
      <c r="T1450" s="56"/>
      <c r="U1450" s="56"/>
      <c r="V1450" s="57" t="str">
        <f t="array" ref="V1450">IFERROR(INDEX(#REF!,MATCH($Q1450,#REF!,0)),"")</f>
        <v/>
      </c>
      <c r="W1450" s="57" t="str">
        <f t="array" ref="W1450">IFERROR(INDEX(#REF!,MATCH($Q1450,#REF!,0)),"")</f>
        <v/>
      </c>
      <c r="X1450" s="58" t="str">
        <f t="array" ref="X1450">IFERROR(INDEX(#REF!,MATCH($Q1450,#REF!,0)),"")</f>
        <v/>
      </c>
      <c r="Y1450" s="58" t="str">
        <f t="array" ref="Y1450">IFERROR(INDEX(#REF!,MATCH($Q1450,#REF!,0)),"")</f>
        <v/>
      </c>
      <c r="Z1450" s="58" t="str">
        <f t="array" ref="Z1450">IFERROR(INDEX(#REF!,MATCH($Q1450,#REF!,0)),"")</f>
        <v/>
      </c>
      <c r="AA1450" s="58" t="e">
        <f t="shared" si="18"/>
        <v>#VALUE!</v>
      </c>
      <c r="AB1450" s="56"/>
      <c r="AC1450" s="56"/>
    </row>
    <row r="1451" spans="1:29" ht="15.75" hidden="1" customHeight="1">
      <c r="A1451" s="167"/>
      <c r="B1451" s="167" t="s">
        <v>245</v>
      </c>
      <c r="C1451" s="168" t="s">
        <v>2576</v>
      </c>
      <c r="D1451" s="176" t="s">
        <v>53</v>
      </c>
      <c r="E1451" s="176">
        <v>1</v>
      </c>
      <c r="F1451" s="177">
        <v>2600</v>
      </c>
      <c r="G1451" s="178" t="s">
        <v>54</v>
      </c>
      <c r="H1451" s="179">
        <v>46174</v>
      </c>
      <c r="I1451" s="180" t="s">
        <v>101</v>
      </c>
      <c r="J1451" s="180" t="s">
        <v>56</v>
      </c>
      <c r="K1451" s="180" t="s">
        <v>858</v>
      </c>
      <c r="L1451" s="180" t="s">
        <v>91</v>
      </c>
      <c r="M1451" s="181" t="s">
        <v>2451</v>
      </c>
      <c r="N1451" s="175" t="s">
        <v>951</v>
      </c>
      <c r="O1451" s="44" t="s">
        <v>2452</v>
      </c>
      <c r="P1451" s="44"/>
      <c r="Q1451" s="44"/>
      <c r="R1451" s="45">
        <f t="array" ref="R1451">IFERROR(INDEX('BANCO DE DADOS'!$C$3:$C1631,MATCH(C1451,'BANCO DE DADOS'!$B$3:$B1631,0),0),"")</f>
        <v>0</v>
      </c>
      <c r="S1451" s="45" t="str">
        <f t="array" ref="S1451">IFERROR(INDEX('BANCO DE DADOS'!$D$3:$D1631,MATCH(C1451,'BANCO DE DADOS'!$B$3:$B1631,0),0),"")</f>
        <v>COMPRA DE EQUIPAMENTOS PARA COZINHA E REFEITÓRIO</v>
      </c>
      <c r="T1451" s="44"/>
      <c r="U1451" s="44"/>
      <c r="V1451" s="45" t="str">
        <f t="array" ref="V1451">IFERROR(INDEX(#REF!,MATCH($Q1451,#REF!,0)),"")</f>
        <v/>
      </c>
      <c r="W1451" s="45" t="str">
        <f t="array" ref="W1451">IFERROR(INDEX(#REF!,MATCH($Q1451,#REF!,0)),"")</f>
        <v/>
      </c>
      <c r="X1451" s="46" t="str">
        <f t="array" ref="X1451">IFERROR(INDEX(#REF!,MATCH($Q1451,#REF!,0)),"")</f>
        <v/>
      </c>
      <c r="Y1451" s="46" t="str">
        <f t="array" ref="Y1451">IFERROR(INDEX(#REF!,MATCH($Q1451,#REF!,0)),"")</f>
        <v/>
      </c>
      <c r="Z1451" s="46" t="str">
        <f t="array" ref="Z1451">IFERROR(INDEX(#REF!,MATCH($Q1451,#REF!,0)),"")</f>
        <v/>
      </c>
      <c r="AA1451" s="46" t="e">
        <f t="shared" si="18"/>
        <v>#VALUE!</v>
      </c>
      <c r="AB1451" s="44"/>
      <c r="AC1451" s="44"/>
    </row>
    <row r="1452" spans="1:29" ht="15.75" hidden="1" customHeight="1">
      <c r="A1452" s="184"/>
      <c r="B1452" s="184" t="s">
        <v>172</v>
      </c>
      <c r="C1452" s="185" t="s">
        <v>2627</v>
      </c>
      <c r="D1452" s="186" t="s">
        <v>53</v>
      </c>
      <c r="E1452" s="186">
        <v>5</v>
      </c>
      <c r="F1452" s="187">
        <v>2500</v>
      </c>
      <c r="G1452" s="188" t="s">
        <v>54</v>
      </c>
      <c r="H1452" s="189">
        <v>46174</v>
      </c>
      <c r="I1452" s="190" t="s">
        <v>101</v>
      </c>
      <c r="J1452" s="190" t="s">
        <v>56</v>
      </c>
      <c r="K1452" s="190" t="s">
        <v>858</v>
      </c>
      <c r="L1452" s="190" t="s">
        <v>91</v>
      </c>
      <c r="M1452" s="191" t="s">
        <v>2451</v>
      </c>
      <c r="N1452" s="192" t="s">
        <v>951</v>
      </c>
      <c r="O1452" s="56" t="s">
        <v>2452</v>
      </c>
      <c r="P1452" s="56"/>
      <c r="Q1452" s="56"/>
      <c r="R1452" s="57">
        <f t="array" ref="R1452">IFERROR(INDEX('BANCO DE DADOS'!$C$3:$C1631,MATCH(C1452,'BANCO DE DADOS'!$B$3:$B1631,0),0),"")</f>
        <v>0</v>
      </c>
      <c r="S1452" s="57" t="str">
        <f t="array" ref="S1452">IFERROR(INDEX('BANCO DE DADOS'!$D$3:$D1631,MATCH(C1452,'BANCO DE DADOS'!$B$3:$B1631,0),0),"")</f>
        <v>COMPRA DE MÓVEIS E EQUIPAMENTOS PARA ÁREAS COMUNS</v>
      </c>
      <c r="T1452" s="56"/>
      <c r="U1452" s="56"/>
      <c r="V1452" s="57" t="str">
        <f t="array" ref="V1452">IFERROR(INDEX(#REF!,MATCH($Q1452,#REF!,0)),"")</f>
        <v/>
      </c>
      <c r="W1452" s="57" t="str">
        <f t="array" ref="W1452">IFERROR(INDEX(#REF!,MATCH($Q1452,#REF!,0)),"")</f>
        <v/>
      </c>
      <c r="X1452" s="58" t="str">
        <f t="array" ref="X1452">IFERROR(INDEX(#REF!,MATCH($Q1452,#REF!,0)),"")</f>
        <v/>
      </c>
      <c r="Y1452" s="58" t="str">
        <f t="array" ref="Y1452">IFERROR(INDEX(#REF!,MATCH($Q1452,#REF!,0)),"")</f>
        <v/>
      </c>
      <c r="Z1452" s="58" t="str">
        <f t="array" ref="Z1452">IFERROR(INDEX(#REF!,MATCH($Q1452,#REF!,0)),"")</f>
        <v/>
      </c>
      <c r="AA1452" s="58" t="e">
        <f t="shared" si="18"/>
        <v>#VALUE!</v>
      </c>
      <c r="AB1452" s="56"/>
      <c r="AC1452" s="56"/>
    </row>
    <row r="1453" spans="1:29" ht="15.75" hidden="1" customHeight="1">
      <c r="A1453" s="167"/>
      <c r="B1453" s="167" t="s">
        <v>291</v>
      </c>
      <c r="C1453" s="168" t="s">
        <v>2628</v>
      </c>
      <c r="D1453" s="176" t="s">
        <v>53</v>
      </c>
      <c r="E1453" s="176">
        <v>1</v>
      </c>
      <c r="F1453" s="177">
        <v>2500</v>
      </c>
      <c r="G1453" s="178" t="s">
        <v>54</v>
      </c>
      <c r="H1453" s="179">
        <v>46174</v>
      </c>
      <c r="I1453" s="180" t="s">
        <v>101</v>
      </c>
      <c r="J1453" s="180" t="s">
        <v>56</v>
      </c>
      <c r="K1453" s="180" t="s">
        <v>858</v>
      </c>
      <c r="L1453" s="180" t="s">
        <v>91</v>
      </c>
      <c r="M1453" s="181" t="s">
        <v>2451</v>
      </c>
      <c r="N1453" s="175" t="s">
        <v>951</v>
      </c>
      <c r="O1453" s="44" t="s">
        <v>2452</v>
      </c>
      <c r="P1453" s="44"/>
      <c r="Q1453" s="44"/>
      <c r="R1453" s="45">
        <f t="array" ref="R1453">IFERROR(INDEX('BANCO DE DADOS'!$C$3:$C1631,MATCH(C1453,'BANCO DE DADOS'!$B$3:$B1631,0),0),"")</f>
        <v>0</v>
      </c>
      <c r="S1453" s="45" t="str">
        <f t="array" ref="S1453">IFERROR(INDEX('BANCO DE DADOS'!$D$3:$D1631,MATCH(C1453,'BANCO DE DADOS'!$B$3:$B1631,0),0),"")</f>
        <v>COMPRA DE EQUIPAMENTOS PARA COZINHA E REFEITÓRIO</v>
      </c>
      <c r="T1453" s="44"/>
      <c r="U1453" s="44"/>
      <c r="V1453" s="45" t="str">
        <f t="array" ref="V1453">IFERROR(INDEX(#REF!,MATCH($Q1453,#REF!,0)),"")</f>
        <v/>
      </c>
      <c r="W1453" s="45" t="str">
        <f t="array" ref="W1453">IFERROR(INDEX(#REF!,MATCH($Q1453,#REF!,0)),"")</f>
        <v/>
      </c>
      <c r="X1453" s="46" t="str">
        <f t="array" ref="X1453">IFERROR(INDEX(#REF!,MATCH($Q1453,#REF!,0)),"")</f>
        <v/>
      </c>
      <c r="Y1453" s="46" t="str">
        <f t="array" ref="Y1453">IFERROR(INDEX(#REF!,MATCH($Q1453,#REF!,0)),"")</f>
        <v/>
      </c>
      <c r="Z1453" s="46" t="str">
        <f t="array" ref="Z1453">IFERROR(INDEX(#REF!,MATCH($Q1453,#REF!,0)),"")</f>
        <v/>
      </c>
      <c r="AA1453" s="46" t="e">
        <f t="shared" si="18"/>
        <v>#VALUE!</v>
      </c>
      <c r="AB1453" s="44"/>
      <c r="AC1453" s="44"/>
    </row>
    <row r="1454" spans="1:29" ht="15.75" hidden="1" customHeight="1">
      <c r="A1454" s="184"/>
      <c r="B1454" s="184" t="s">
        <v>254</v>
      </c>
      <c r="C1454" s="185" t="s">
        <v>2599</v>
      </c>
      <c r="D1454" s="186" t="s">
        <v>53</v>
      </c>
      <c r="E1454" s="186">
        <v>1</v>
      </c>
      <c r="F1454" s="187">
        <v>2500</v>
      </c>
      <c r="G1454" s="188" t="s">
        <v>54</v>
      </c>
      <c r="H1454" s="189">
        <v>46174</v>
      </c>
      <c r="I1454" s="190" t="s">
        <v>101</v>
      </c>
      <c r="J1454" s="190" t="s">
        <v>56</v>
      </c>
      <c r="K1454" s="190" t="s">
        <v>858</v>
      </c>
      <c r="L1454" s="190" t="s">
        <v>91</v>
      </c>
      <c r="M1454" s="191" t="s">
        <v>2451</v>
      </c>
      <c r="N1454" s="192" t="s">
        <v>951</v>
      </c>
      <c r="O1454" s="56" t="s">
        <v>2452</v>
      </c>
      <c r="P1454" s="56"/>
      <c r="Q1454" s="56"/>
      <c r="R1454" s="57">
        <f t="array" ref="R1454">IFERROR(INDEX('BANCO DE DADOS'!$C$3:$C1631,MATCH(C1454,'BANCO DE DADOS'!$B$3:$B1631,0),0),"")</f>
        <v>0</v>
      </c>
      <c r="S1454" s="57">
        <f t="array" ref="S1454">IFERROR(INDEX('BANCO DE DADOS'!$D$3:$D1631,MATCH(C1454,'BANCO DE DADOS'!$B$3:$B1631,0),0),"")</f>
        <v>0</v>
      </c>
      <c r="T1454" s="56"/>
      <c r="U1454" s="56"/>
      <c r="V1454" s="57" t="str">
        <f t="array" ref="V1454">IFERROR(INDEX(#REF!,MATCH($Q1454,#REF!,0)),"")</f>
        <v/>
      </c>
      <c r="W1454" s="57" t="str">
        <f t="array" ref="W1454">IFERROR(INDEX(#REF!,MATCH($Q1454,#REF!,0)),"")</f>
        <v/>
      </c>
      <c r="X1454" s="58" t="str">
        <f t="array" ref="X1454">IFERROR(INDEX(#REF!,MATCH($Q1454,#REF!,0)),"")</f>
        <v/>
      </c>
      <c r="Y1454" s="58" t="str">
        <f t="array" ref="Y1454">IFERROR(INDEX(#REF!,MATCH($Q1454,#REF!,0)),"")</f>
        <v/>
      </c>
      <c r="Z1454" s="58" t="str">
        <f t="array" ref="Z1454">IFERROR(INDEX(#REF!,MATCH($Q1454,#REF!,0)),"")</f>
        <v/>
      </c>
      <c r="AA1454" s="58" t="e">
        <f t="shared" si="18"/>
        <v>#VALUE!</v>
      </c>
      <c r="AB1454" s="56"/>
      <c r="AC1454" s="56"/>
    </row>
    <row r="1455" spans="1:29" ht="15.75" hidden="1" customHeight="1">
      <c r="A1455" s="35"/>
      <c r="B1455" s="35" t="s">
        <v>51</v>
      </c>
      <c r="C1455" s="36" t="s">
        <v>1428</v>
      </c>
      <c r="D1455" s="37" t="s">
        <v>53</v>
      </c>
      <c r="E1455" s="37">
        <v>4</v>
      </c>
      <c r="F1455" s="38">
        <v>140</v>
      </c>
      <c r="G1455" s="39" t="s">
        <v>54</v>
      </c>
      <c r="H1455" s="40">
        <v>46143</v>
      </c>
      <c r="I1455" s="41" t="s">
        <v>55</v>
      </c>
      <c r="J1455" s="41" t="s">
        <v>56</v>
      </c>
      <c r="K1455" s="41" t="s">
        <v>164</v>
      </c>
      <c r="L1455" s="41" t="s">
        <v>91</v>
      </c>
      <c r="M1455" s="42" t="s">
        <v>2517</v>
      </c>
      <c r="N1455" s="44" t="s">
        <v>884</v>
      </c>
      <c r="O1455" s="44" t="s">
        <v>60</v>
      </c>
      <c r="P1455" s="44"/>
      <c r="Q1455" s="44"/>
      <c r="R1455" s="45" t="s">
        <v>322</v>
      </c>
      <c r="S1455" s="45" t="s">
        <v>323</v>
      </c>
      <c r="T1455" s="44"/>
      <c r="U1455" s="44"/>
      <c r="V1455" s="45" t="str">
        <f t="array" ref="V1455">IFERROR(INDEX(#REF!,MATCH($Q1455,#REF!,0)),"")</f>
        <v/>
      </c>
      <c r="W1455" s="45" t="str">
        <f t="array" ref="W1455">IFERROR(INDEX(#REF!,MATCH($Q1455,#REF!,0)),"")</f>
        <v/>
      </c>
      <c r="X1455" s="46" t="str">
        <f t="array" ref="X1455">IFERROR(INDEX(#REF!,MATCH($Q1455,#REF!,0)),"")</f>
        <v/>
      </c>
      <c r="Y1455" s="46" t="str">
        <f t="array" ref="Y1455">IFERROR(INDEX(#REF!,MATCH($Q1455,#REF!,0)),"")</f>
        <v/>
      </c>
      <c r="Z1455" s="46" t="str">
        <f t="array" ref="Z1455">IFERROR(INDEX(#REF!,MATCH($Q1455,#REF!,0)),"")</f>
        <v/>
      </c>
      <c r="AA1455" s="46" t="e">
        <f t="shared" si="18"/>
        <v>#VALUE!</v>
      </c>
      <c r="AB1455" s="44"/>
      <c r="AC1455" s="44"/>
    </row>
    <row r="1456" spans="1:29" ht="15.75" hidden="1" customHeight="1">
      <c r="A1456" s="47" t="s">
        <v>1892</v>
      </c>
      <c r="B1456" s="47" t="s">
        <v>247</v>
      </c>
      <c r="C1456" s="60" t="s">
        <v>2189</v>
      </c>
      <c r="D1456" s="49" t="s">
        <v>2190</v>
      </c>
      <c r="E1456" s="49">
        <v>1</v>
      </c>
      <c r="F1456" s="50">
        <v>140</v>
      </c>
      <c r="G1456" s="51" t="s">
        <v>54</v>
      </c>
      <c r="H1456" s="52">
        <v>46143</v>
      </c>
      <c r="I1456" s="53" t="s">
        <v>55</v>
      </c>
      <c r="J1456" s="53" t="s">
        <v>56</v>
      </c>
      <c r="K1456" s="53" t="s">
        <v>164</v>
      </c>
      <c r="L1456" s="53" t="s">
        <v>91</v>
      </c>
      <c r="M1456" s="54" t="s">
        <v>2517</v>
      </c>
      <c r="N1456" s="56" t="s">
        <v>951</v>
      </c>
      <c r="O1456" s="56" t="s">
        <v>60</v>
      </c>
      <c r="P1456" s="56"/>
      <c r="Q1456" s="56"/>
      <c r="R1456" s="57" t="s">
        <v>304</v>
      </c>
      <c r="S1456" s="57" t="s">
        <v>305</v>
      </c>
      <c r="T1456" s="56"/>
      <c r="U1456" s="56"/>
      <c r="V1456" s="57" t="str">
        <f t="array" ref="V1456">IFERROR(INDEX(#REF!,MATCH($Q1456,#REF!,0)),"")</f>
        <v/>
      </c>
      <c r="W1456" s="57" t="str">
        <f t="array" ref="W1456">IFERROR(INDEX(#REF!,MATCH($Q1456,#REF!,0)),"")</f>
        <v/>
      </c>
      <c r="X1456" s="58" t="str">
        <f t="array" ref="X1456">IFERROR(INDEX(#REF!,MATCH($Q1456,#REF!,0)),"")</f>
        <v/>
      </c>
      <c r="Y1456" s="58" t="str">
        <f t="array" ref="Y1456">IFERROR(INDEX(#REF!,MATCH($Q1456,#REF!,0)),"")</f>
        <v/>
      </c>
      <c r="Z1456" s="58" t="str">
        <f t="array" ref="Z1456">IFERROR(INDEX(#REF!,MATCH($Q1456,#REF!,0)),"")</f>
        <v/>
      </c>
      <c r="AA1456" s="58" t="e">
        <f t="shared" si="18"/>
        <v>#VALUE!</v>
      </c>
      <c r="AB1456" s="56"/>
      <c r="AC1456" s="56"/>
    </row>
    <row r="1457" spans="1:29" ht="15.75" hidden="1" customHeight="1">
      <c r="A1457" s="167"/>
      <c r="B1457" s="167" t="s">
        <v>652</v>
      </c>
      <c r="C1457" s="168" t="s">
        <v>2599</v>
      </c>
      <c r="D1457" s="176" t="s">
        <v>53</v>
      </c>
      <c r="E1457" s="176">
        <v>1</v>
      </c>
      <c r="F1457" s="177">
        <v>2500</v>
      </c>
      <c r="G1457" s="178" t="s">
        <v>54</v>
      </c>
      <c r="H1457" s="179">
        <v>46174</v>
      </c>
      <c r="I1457" s="180" t="s">
        <v>101</v>
      </c>
      <c r="J1457" s="180" t="s">
        <v>56</v>
      </c>
      <c r="K1457" s="180" t="s">
        <v>858</v>
      </c>
      <c r="L1457" s="180" t="s">
        <v>91</v>
      </c>
      <c r="M1457" s="181" t="s">
        <v>2451</v>
      </c>
      <c r="N1457" s="175" t="s">
        <v>951</v>
      </c>
      <c r="O1457" s="44" t="s">
        <v>2452</v>
      </c>
      <c r="P1457" s="44"/>
      <c r="Q1457" s="44"/>
      <c r="R1457" s="45">
        <f t="array" ref="R1457">IFERROR(INDEX('BANCO DE DADOS'!$C$3:$C1631,MATCH(C1457,'BANCO DE DADOS'!$B$3:$B1631,0),0),"")</f>
        <v>0</v>
      </c>
      <c r="S1457" s="45">
        <f t="array" ref="S1457">IFERROR(INDEX('BANCO DE DADOS'!$D$3:$D1631,MATCH(C1457,'BANCO DE DADOS'!$B$3:$B1631,0),0),"")</f>
        <v>0</v>
      </c>
      <c r="T1457" s="44"/>
      <c r="U1457" s="44"/>
      <c r="V1457" s="45" t="str">
        <f t="array" ref="V1457">IFERROR(INDEX(#REF!,MATCH($Q1457,#REF!,0)),"")</f>
        <v/>
      </c>
      <c r="W1457" s="45" t="str">
        <f t="array" ref="W1457">IFERROR(INDEX(#REF!,MATCH($Q1457,#REF!,0)),"")</f>
        <v/>
      </c>
      <c r="X1457" s="46" t="str">
        <f t="array" ref="X1457">IFERROR(INDEX(#REF!,MATCH($Q1457,#REF!,0)),"")</f>
        <v/>
      </c>
      <c r="Y1457" s="46" t="str">
        <f t="array" ref="Y1457">IFERROR(INDEX(#REF!,MATCH($Q1457,#REF!,0)),"")</f>
        <v/>
      </c>
      <c r="Z1457" s="46" t="str">
        <f t="array" ref="Z1457">IFERROR(INDEX(#REF!,MATCH($Q1457,#REF!,0)),"")</f>
        <v/>
      </c>
      <c r="AA1457" s="46" t="e">
        <f t="shared" si="18"/>
        <v>#VALUE!</v>
      </c>
      <c r="AB1457" s="44"/>
      <c r="AC1457" s="44"/>
    </row>
    <row r="1458" spans="1:29" ht="15.75" hidden="1" customHeight="1">
      <c r="A1458" s="184"/>
      <c r="B1458" s="184" t="s">
        <v>440</v>
      </c>
      <c r="C1458" s="185" t="s">
        <v>2600</v>
      </c>
      <c r="D1458" s="186" t="s">
        <v>53</v>
      </c>
      <c r="E1458" s="186">
        <v>1</v>
      </c>
      <c r="F1458" s="187">
        <v>2500</v>
      </c>
      <c r="G1458" s="188" t="s">
        <v>54</v>
      </c>
      <c r="H1458" s="189">
        <v>46174</v>
      </c>
      <c r="I1458" s="190" t="s">
        <v>101</v>
      </c>
      <c r="J1458" s="190" t="s">
        <v>56</v>
      </c>
      <c r="K1458" s="190" t="s">
        <v>858</v>
      </c>
      <c r="L1458" s="190" t="s">
        <v>91</v>
      </c>
      <c r="M1458" s="191" t="s">
        <v>2451</v>
      </c>
      <c r="N1458" s="192" t="s">
        <v>951</v>
      </c>
      <c r="O1458" s="56" t="s">
        <v>2452</v>
      </c>
      <c r="P1458" s="56"/>
      <c r="Q1458" s="56"/>
      <c r="R1458" s="57">
        <f t="array" ref="R1458">IFERROR(INDEX('BANCO DE DADOS'!$C$3:$C1631,MATCH(C1458,'BANCO DE DADOS'!$B$3:$B1631,0),0),"")</f>
        <v>0</v>
      </c>
      <c r="S1458" s="57" t="str">
        <f t="array" ref="S1458">IFERROR(INDEX('BANCO DE DADOS'!$D$3:$D1631,MATCH(C1458,'BANCO DE DADOS'!$B$3:$B1631,0),0),"")</f>
        <v>COMPRA DE EQUIPAMENTOS PARA COZINHA E REFEITÓRIO</v>
      </c>
      <c r="T1458" s="56"/>
      <c r="U1458" s="56"/>
      <c r="V1458" s="57" t="str">
        <f t="array" ref="V1458">IFERROR(INDEX(#REF!,MATCH($Q1458,#REF!,0)),"")</f>
        <v/>
      </c>
      <c r="W1458" s="57" t="str">
        <f t="array" ref="W1458">IFERROR(INDEX(#REF!,MATCH($Q1458,#REF!,0)),"")</f>
        <v/>
      </c>
      <c r="X1458" s="58" t="str">
        <f t="array" ref="X1458">IFERROR(INDEX(#REF!,MATCH($Q1458,#REF!,0)),"")</f>
        <v/>
      </c>
      <c r="Y1458" s="58" t="str">
        <f t="array" ref="Y1458">IFERROR(INDEX(#REF!,MATCH($Q1458,#REF!,0)),"")</f>
        <v/>
      </c>
      <c r="Z1458" s="58" t="str">
        <f t="array" ref="Z1458">IFERROR(INDEX(#REF!,MATCH($Q1458,#REF!,0)),"")</f>
        <v/>
      </c>
      <c r="AA1458" s="58" t="e">
        <f t="shared" si="18"/>
        <v>#VALUE!</v>
      </c>
      <c r="AB1458" s="56"/>
      <c r="AC1458" s="56"/>
    </row>
    <row r="1459" spans="1:29" ht="15.75" hidden="1" customHeight="1">
      <c r="A1459" s="167"/>
      <c r="B1459" s="167" t="s">
        <v>237</v>
      </c>
      <c r="C1459" s="168" t="s">
        <v>2629</v>
      </c>
      <c r="D1459" s="176" t="s">
        <v>53</v>
      </c>
      <c r="E1459" s="176">
        <v>1</v>
      </c>
      <c r="F1459" s="177">
        <v>2500</v>
      </c>
      <c r="G1459" s="178" t="s">
        <v>54</v>
      </c>
      <c r="H1459" s="179">
        <v>46174</v>
      </c>
      <c r="I1459" s="180" t="s">
        <v>101</v>
      </c>
      <c r="J1459" s="180" t="s">
        <v>56</v>
      </c>
      <c r="K1459" s="180" t="s">
        <v>858</v>
      </c>
      <c r="L1459" s="180" t="s">
        <v>91</v>
      </c>
      <c r="M1459" s="181" t="s">
        <v>2451</v>
      </c>
      <c r="N1459" s="175" t="s">
        <v>951</v>
      </c>
      <c r="O1459" s="44" t="s">
        <v>2452</v>
      </c>
      <c r="P1459" s="44"/>
      <c r="Q1459" s="44"/>
      <c r="R1459" s="45">
        <f t="array" ref="R1459">IFERROR(INDEX('BANCO DE DADOS'!$C$3:$C1631,MATCH(C1459,'BANCO DE DADOS'!$B$3:$B1631,0),0),"")</f>
        <v>0</v>
      </c>
      <c r="S1459" s="45" t="str">
        <f t="array" ref="S1459">IFERROR(INDEX('BANCO DE DADOS'!$D$3:$D1631,MATCH(C1459,'BANCO DE DADOS'!$B$3:$B1631,0),0),"")</f>
        <v>COMPRA DE EQUIPAMENTOS OPERACIONAIS E MÁQUINAS</v>
      </c>
      <c r="T1459" s="44"/>
      <c r="U1459" s="44"/>
      <c r="V1459" s="45" t="str">
        <f t="array" ref="V1459">IFERROR(INDEX(#REF!,MATCH($Q1459,#REF!,0)),"")</f>
        <v/>
      </c>
      <c r="W1459" s="45" t="str">
        <f t="array" ref="W1459">IFERROR(INDEX(#REF!,MATCH($Q1459,#REF!,0)),"")</f>
        <v/>
      </c>
      <c r="X1459" s="46" t="str">
        <f t="array" ref="X1459">IFERROR(INDEX(#REF!,MATCH($Q1459,#REF!,0)),"")</f>
        <v/>
      </c>
      <c r="Y1459" s="46" t="str">
        <f t="array" ref="Y1459">IFERROR(INDEX(#REF!,MATCH($Q1459,#REF!,0)),"")</f>
        <v/>
      </c>
      <c r="Z1459" s="46" t="str">
        <f t="array" ref="Z1459">IFERROR(INDEX(#REF!,MATCH($Q1459,#REF!,0)),"")</f>
        <v/>
      </c>
      <c r="AA1459" s="46" t="e">
        <f t="shared" si="18"/>
        <v>#VALUE!</v>
      </c>
      <c r="AB1459" s="44"/>
      <c r="AC1459" s="44"/>
    </row>
    <row r="1460" spans="1:29" ht="15.75" hidden="1" customHeight="1">
      <c r="A1460" s="184"/>
      <c r="B1460" s="184" t="s">
        <v>254</v>
      </c>
      <c r="C1460" s="185" t="s">
        <v>2631</v>
      </c>
      <c r="D1460" s="186" t="s">
        <v>53</v>
      </c>
      <c r="E1460" s="186">
        <v>1</v>
      </c>
      <c r="F1460" s="187">
        <v>2400</v>
      </c>
      <c r="G1460" s="188" t="s">
        <v>54</v>
      </c>
      <c r="H1460" s="189">
        <v>46174</v>
      </c>
      <c r="I1460" s="190" t="s">
        <v>101</v>
      </c>
      <c r="J1460" s="190" t="s">
        <v>56</v>
      </c>
      <c r="K1460" s="190" t="s">
        <v>858</v>
      </c>
      <c r="L1460" s="190" t="s">
        <v>91</v>
      </c>
      <c r="M1460" s="191" t="s">
        <v>2451</v>
      </c>
      <c r="N1460" s="192" t="s">
        <v>951</v>
      </c>
      <c r="O1460" s="56" t="s">
        <v>2452</v>
      </c>
      <c r="P1460" s="56"/>
      <c r="Q1460" s="56"/>
      <c r="R1460" s="57">
        <f t="array" ref="R1460">IFERROR(INDEX('BANCO DE DADOS'!$C$3:$C1631,MATCH(C1460,'BANCO DE DADOS'!$B$3:$B1631,0),0),"")</f>
        <v>0</v>
      </c>
      <c r="S1460" s="57" t="str">
        <f t="array" ref="S1460">IFERROR(INDEX('BANCO DE DADOS'!$D$3:$D1631,MATCH(C1460,'BANCO DE DADOS'!$B$3:$B1631,0),0),"")</f>
        <v>COMPRA DE EQUIPAMENTOS PARA ÁREAS COMUNS</v>
      </c>
      <c r="T1460" s="56"/>
      <c r="U1460" s="56"/>
      <c r="V1460" s="57" t="str">
        <f t="array" ref="V1460">IFERROR(INDEX(#REF!,MATCH($Q1460,#REF!,0)),"")</f>
        <v/>
      </c>
      <c r="W1460" s="57" t="str">
        <f t="array" ref="W1460">IFERROR(INDEX(#REF!,MATCH($Q1460,#REF!,0)),"")</f>
        <v/>
      </c>
      <c r="X1460" s="58" t="str">
        <f t="array" ref="X1460">IFERROR(INDEX(#REF!,MATCH($Q1460,#REF!,0)),"")</f>
        <v/>
      </c>
      <c r="Y1460" s="58" t="str">
        <f t="array" ref="Y1460">IFERROR(INDEX(#REF!,MATCH($Q1460,#REF!,0)),"")</f>
        <v/>
      </c>
      <c r="Z1460" s="58" t="str">
        <f t="array" ref="Z1460">IFERROR(INDEX(#REF!,MATCH($Q1460,#REF!,0)),"")</f>
        <v/>
      </c>
      <c r="AA1460" s="58" t="e">
        <f t="shared" si="18"/>
        <v>#VALUE!</v>
      </c>
      <c r="AB1460" s="56"/>
      <c r="AC1460" s="56"/>
    </row>
    <row r="1461" spans="1:29" ht="15.75" hidden="1" customHeight="1">
      <c r="A1461" s="167"/>
      <c r="B1461" s="167" t="s">
        <v>219</v>
      </c>
      <c r="C1461" s="168" t="s">
        <v>2631</v>
      </c>
      <c r="D1461" s="176" t="s">
        <v>53</v>
      </c>
      <c r="E1461" s="176">
        <v>1</v>
      </c>
      <c r="F1461" s="177">
        <v>2400</v>
      </c>
      <c r="G1461" s="178" t="s">
        <v>54</v>
      </c>
      <c r="H1461" s="179">
        <v>46174</v>
      </c>
      <c r="I1461" s="180" t="s">
        <v>101</v>
      </c>
      <c r="J1461" s="180" t="s">
        <v>56</v>
      </c>
      <c r="K1461" s="180" t="s">
        <v>858</v>
      </c>
      <c r="L1461" s="180" t="s">
        <v>91</v>
      </c>
      <c r="M1461" s="181" t="s">
        <v>2451</v>
      </c>
      <c r="N1461" s="175" t="s">
        <v>951</v>
      </c>
      <c r="O1461" s="44" t="s">
        <v>2452</v>
      </c>
      <c r="P1461" s="44"/>
      <c r="Q1461" s="44"/>
      <c r="R1461" s="45">
        <f t="array" ref="R1461">IFERROR(INDEX('BANCO DE DADOS'!$C$3:$C1631,MATCH(C1461,'BANCO DE DADOS'!$B$3:$B1631,0),0),"")</f>
        <v>0</v>
      </c>
      <c r="S1461" s="45" t="str">
        <f t="array" ref="S1461">IFERROR(INDEX('BANCO DE DADOS'!$D$3:$D1631,MATCH(C1461,'BANCO DE DADOS'!$B$3:$B1631,0),0),"")</f>
        <v>COMPRA DE EQUIPAMENTOS PARA ÁREAS COMUNS</v>
      </c>
      <c r="T1461" s="44"/>
      <c r="U1461" s="44"/>
      <c r="V1461" s="45" t="str">
        <f t="array" ref="V1461">IFERROR(INDEX(#REF!,MATCH($Q1461,#REF!,0)),"")</f>
        <v/>
      </c>
      <c r="W1461" s="45" t="str">
        <f t="array" ref="W1461">IFERROR(INDEX(#REF!,MATCH($Q1461,#REF!,0)),"")</f>
        <v/>
      </c>
      <c r="X1461" s="46" t="str">
        <f t="array" ref="X1461">IFERROR(INDEX(#REF!,MATCH($Q1461,#REF!,0)),"")</f>
        <v/>
      </c>
      <c r="Y1461" s="46" t="str">
        <f t="array" ref="Y1461">IFERROR(INDEX(#REF!,MATCH($Q1461,#REF!,0)),"")</f>
        <v/>
      </c>
      <c r="Z1461" s="46" t="str">
        <f t="array" ref="Z1461">IFERROR(INDEX(#REF!,MATCH($Q1461,#REF!,0)),"")</f>
        <v/>
      </c>
      <c r="AA1461" s="46" t="e">
        <f t="shared" si="18"/>
        <v>#VALUE!</v>
      </c>
      <c r="AB1461" s="44"/>
      <c r="AC1461" s="44"/>
    </row>
    <row r="1462" spans="1:29" ht="15.75" hidden="1" customHeight="1">
      <c r="A1462" s="184"/>
      <c r="B1462" s="184" t="s">
        <v>440</v>
      </c>
      <c r="C1462" s="185" t="s">
        <v>918</v>
      </c>
      <c r="D1462" s="186" t="s">
        <v>53</v>
      </c>
      <c r="E1462" s="186">
        <v>3</v>
      </c>
      <c r="F1462" s="187">
        <v>2400</v>
      </c>
      <c r="G1462" s="188" t="s">
        <v>54</v>
      </c>
      <c r="H1462" s="189">
        <v>46174</v>
      </c>
      <c r="I1462" s="190" t="s">
        <v>101</v>
      </c>
      <c r="J1462" s="190" t="s">
        <v>56</v>
      </c>
      <c r="K1462" s="190" t="s">
        <v>858</v>
      </c>
      <c r="L1462" s="190" t="s">
        <v>84</v>
      </c>
      <c r="M1462" s="191" t="s">
        <v>2451</v>
      </c>
      <c r="N1462" s="192" t="s">
        <v>951</v>
      </c>
      <c r="O1462" s="56" t="s">
        <v>2452</v>
      </c>
      <c r="P1462" s="56"/>
      <c r="Q1462" s="56"/>
      <c r="R1462" s="57">
        <f t="array" ref="R1462">IFERROR(INDEX('BANCO DE DADOS'!$C$3:$C1631,MATCH(C1462,'BANCO DE DADOS'!$B$3:$B1631,0),0),"")</f>
        <v>0</v>
      </c>
      <c r="S1462" s="57" t="str">
        <f t="array" ref="S1462">IFERROR(INDEX('BANCO DE DADOS'!$D$3:$D1631,MATCH(C1462,'BANCO DE DADOS'!$B$3:$B1631,0),0),"")</f>
        <v>COMPRA DE EQUIPAMENTOS PARA COZINHA E REFEITÓRIO</v>
      </c>
      <c r="T1462" s="56"/>
      <c r="U1462" s="56"/>
      <c r="V1462" s="57" t="str">
        <f t="array" ref="V1462">IFERROR(INDEX(#REF!,MATCH($Q1462,#REF!,0)),"")</f>
        <v/>
      </c>
      <c r="W1462" s="57" t="str">
        <f t="array" ref="W1462">IFERROR(INDEX(#REF!,MATCH($Q1462,#REF!,0)),"")</f>
        <v/>
      </c>
      <c r="X1462" s="58" t="str">
        <f t="array" ref="X1462">IFERROR(INDEX(#REF!,MATCH($Q1462,#REF!,0)),"")</f>
        <v/>
      </c>
      <c r="Y1462" s="58" t="str">
        <f t="array" ref="Y1462">IFERROR(INDEX(#REF!,MATCH($Q1462,#REF!,0)),"")</f>
        <v/>
      </c>
      <c r="Z1462" s="58" t="str">
        <f t="array" ref="Z1462">IFERROR(INDEX(#REF!,MATCH($Q1462,#REF!,0)),"")</f>
        <v/>
      </c>
      <c r="AA1462" s="58" t="e">
        <f t="shared" si="18"/>
        <v>#VALUE!</v>
      </c>
      <c r="AB1462" s="56"/>
      <c r="AC1462" s="56"/>
    </row>
    <row r="1463" spans="1:29" ht="15.75" hidden="1" customHeight="1">
      <c r="A1463" s="167"/>
      <c r="B1463" s="167" t="s">
        <v>440</v>
      </c>
      <c r="C1463" s="168" t="s">
        <v>2632</v>
      </c>
      <c r="D1463" s="176" t="s">
        <v>53</v>
      </c>
      <c r="E1463" s="176">
        <v>2</v>
      </c>
      <c r="F1463" s="177">
        <v>2132</v>
      </c>
      <c r="G1463" s="178" t="s">
        <v>54</v>
      </c>
      <c r="H1463" s="179">
        <v>46174</v>
      </c>
      <c r="I1463" s="180" t="s">
        <v>101</v>
      </c>
      <c r="J1463" s="180" t="s">
        <v>56</v>
      </c>
      <c r="K1463" s="180" t="s">
        <v>858</v>
      </c>
      <c r="L1463" s="180" t="s">
        <v>58</v>
      </c>
      <c r="M1463" s="181" t="s">
        <v>2451</v>
      </c>
      <c r="N1463" s="175" t="s">
        <v>951</v>
      </c>
      <c r="O1463" s="44" t="s">
        <v>2452</v>
      </c>
      <c r="P1463" s="44"/>
      <c r="Q1463" s="44"/>
      <c r="R1463" s="45">
        <f t="array" ref="R1463">IFERROR(INDEX('BANCO DE DADOS'!$C$3:$C1631,MATCH(C1463,'BANCO DE DADOS'!$B$3:$B1631,0),0),"")</f>
        <v>0</v>
      </c>
      <c r="S1463" s="45" t="str">
        <f t="array" ref="S1463">IFERROR(INDEX('BANCO DE DADOS'!$D$3:$D1631,MATCH(C1463,'BANCO DE DADOS'!$B$3:$B1631,0),0),"")</f>
        <v>COMPRA DE EQUIPAMENTOS ELÉTRICOS E MOTORES</v>
      </c>
      <c r="T1463" s="44"/>
      <c r="U1463" s="44"/>
      <c r="V1463" s="45" t="str">
        <f t="array" ref="V1463">IFERROR(INDEX(#REF!,MATCH($Q1463,#REF!,0)),"")</f>
        <v/>
      </c>
      <c r="W1463" s="45" t="str">
        <f t="array" ref="W1463">IFERROR(INDEX(#REF!,MATCH($Q1463,#REF!,0)),"")</f>
        <v/>
      </c>
      <c r="X1463" s="46" t="str">
        <f t="array" ref="X1463">IFERROR(INDEX(#REF!,MATCH($Q1463,#REF!,0)),"")</f>
        <v/>
      </c>
      <c r="Y1463" s="46" t="str">
        <f t="array" ref="Y1463">IFERROR(INDEX(#REF!,MATCH($Q1463,#REF!,0)),"")</f>
        <v/>
      </c>
      <c r="Z1463" s="46" t="str">
        <f t="array" ref="Z1463">IFERROR(INDEX(#REF!,MATCH($Q1463,#REF!,0)),"")</f>
        <v/>
      </c>
      <c r="AA1463" s="46" t="e">
        <f t="shared" si="18"/>
        <v>#VALUE!</v>
      </c>
      <c r="AB1463" s="44"/>
      <c r="AC1463" s="44"/>
    </row>
    <row r="1464" spans="1:29" ht="15.75" hidden="1" customHeight="1">
      <c r="A1464" s="184"/>
      <c r="B1464" s="184" t="s">
        <v>440</v>
      </c>
      <c r="C1464" s="185" t="s">
        <v>2633</v>
      </c>
      <c r="D1464" s="186" t="s">
        <v>53</v>
      </c>
      <c r="E1464" s="186">
        <v>1</v>
      </c>
      <c r="F1464" s="187">
        <v>2000</v>
      </c>
      <c r="G1464" s="188" t="s">
        <v>54</v>
      </c>
      <c r="H1464" s="189">
        <v>46174</v>
      </c>
      <c r="I1464" s="190" t="s">
        <v>101</v>
      </c>
      <c r="J1464" s="190" t="s">
        <v>56</v>
      </c>
      <c r="K1464" s="190" t="s">
        <v>858</v>
      </c>
      <c r="L1464" s="190" t="s">
        <v>91</v>
      </c>
      <c r="M1464" s="191" t="s">
        <v>2451</v>
      </c>
      <c r="N1464" s="192" t="s">
        <v>951</v>
      </c>
      <c r="O1464" s="56" t="s">
        <v>2452</v>
      </c>
      <c r="P1464" s="56"/>
      <c r="Q1464" s="56"/>
      <c r="R1464" s="57">
        <f t="array" ref="R1464">IFERROR(INDEX('BANCO DE DADOS'!$C$3:$C1631,MATCH(C1464,'BANCO DE DADOS'!$B$3:$B1631,0),0),"")</f>
        <v>0</v>
      </c>
      <c r="S1464" s="57" t="str">
        <f t="array" ref="S1464">IFERROR(INDEX('BANCO DE DADOS'!$D$3:$D1631,MATCH(C1464,'BANCO DE DADOS'!$B$3:$B1631,0),0),"")</f>
        <v>COMPRA DE EQUIPAMENTOS PARA COZINHA E REFEITÓRIO</v>
      </c>
      <c r="T1464" s="56"/>
      <c r="U1464" s="56"/>
      <c r="V1464" s="57" t="str">
        <f t="array" ref="V1464">IFERROR(INDEX(#REF!,MATCH($Q1464,#REF!,0)),"")</f>
        <v/>
      </c>
      <c r="W1464" s="57" t="str">
        <f t="array" ref="W1464">IFERROR(INDEX(#REF!,MATCH($Q1464,#REF!,0)),"")</f>
        <v/>
      </c>
      <c r="X1464" s="58" t="str">
        <f t="array" ref="X1464">IFERROR(INDEX(#REF!,MATCH($Q1464,#REF!,0)),"")</f>
        <v/>
      </c>
      <c r="Y1464" s="58" t="str">
        <f t="array" ref="Y1464">IFERROR(INDEX(#REF!,MATCH($Q1464,#REF!,0)),"")</f>
        <v/>
      </c>
      <c r="Z1464" s="58" t="str">
        <f t="array" ref="Z1464">IFERROR(INDEX(#REF!,MATCH($Q1464,#REF!,0)),"")</f>
        <v/>
      </c>
      <c r="AA1464" s="58" t="e">
        <f t="shared" si="18"/>
        <v>#VALUE!</v>
      </c>
      <c r="AB1464" s="56"/>
      <c r="AC1464" s="56"/>
    </row>
    <row r="1465" spans="1:29" ht="15.75" hidden="1" customHeight="1">
      <c r="A1465" s="167"/>
      <c r="B1465" s="167" t="s">
        <v>317</v>
      </c>
      <c r="C1465" s="168" t="s">
        <v>2608</v>
      </c>
      <c r="D1465" s="176" t="s">
        <v>53</v>
      </c>
      <c r="E1465" s="176">
        <v>1</v>
      </c>
      <c r="F1465" s="177">
        <v>2000</v>
      </c>
      <c r="G1465" s="178" t="s">
        <v>54</v>
      </c>
      <c r="H1465" s="179">
        <v>46174</v>
      </c>
      <c r="I1465" s="180" t="s">
        <v>101</v>
      </c>
      <c r="J1465" s="180" t="s">
        <v>56</v>
      </c>
      <c r="K1465" s="180" t="s">
        <v>858</v>
      </c>
      <c r="L1465" s="180" t="s">
        <v>91</v>
      </c>
      <c r="M1465" s="181" t="s">
        <v>2451</v>
      </c>
      <c r="N1465" s="175" t="s">
        <v>951</v>
      </c>
      <c r="O1465" s="44" t="s">
        <v>2452</v>
      </c>
      <c r="P1465" s="44"/>
      <c r="Q1465" s="44"/>
      <c r="R1465" s="45">
        <f t="array" ref="R1465">IFERROR(INDEX('BANCO DE DADOS'!$C$3:$C1631,MATCH(C1465,'BANCO DE DADOS'!$B$3:$B1631,0),0),"")</f>
        <v>0</v>
      </c>
      <c r="S1465" s="45" t="str">
        <f t="array" ref="S1465">IFERROR(INDEX('BANCO DE DADOS'!$D$3:$D1631,MATCH(C1465,'BANCO DE DADOS'!$B$3:$B1631,0),0),"")</f>
        <v>COMPRA DE FERRAMENTAS</v>
      </c>
      <c r="T1465" s="44"/>
      <c r="U1465" s="44"/>
      <c r="V1465" s="45" t="str">
        <f t="array" ref="V1465">IFERROR(INDEX(#REF!,MATCH($Q1465,#REF!,0)),"")</f>
        <v/>
      </c>
      <c r="W1465" s="45" t="str">
        <f t="array" ref="W1465">IFERROR(INDEX(#REF!,MATCH($Q1465,#REF!,0)),"")</f>
        <v/>
      </c>
      <c r="X1465" s="46" t="str">
        <f t="array" ref="X1465">IFERROR(INDEX(#REF!,MATCH($Q1465,#REF!,0)),"")</f>
        <v/>
      </c>
      <c r="Y1465" s="46" t="str">
        <f t="array" ref="Y1465">IFERROR(INDEX(#REF!,MATCH($Q1465,#REF!,0)),"")</f>
        <v/>
      </c>
      <c r="Z1465" s="46" t="str">
        <f t="array" ref="Z1465">IFERROR(INDEX(#REF!,MATCH($Q1465,#REF!,0)),"")</f>
        <v/>
      </c>
      <c r="AA1465" s="46" t="e">
        <f t="shared" si="18"/>
        <v>#VALUE!</v>
      </c>
      <c r="AB1465" s="44"/>
      <c r="AC1465" s="44"/>
    </row>
    <row r="1466" spans="1:29" ht="15.75" hidden="1" customHeight="1">
      <c r="A1466" s="184"/>
      <c r="B1466" s="184" t="s">
        <v>1476</v>
      </c>
      <c r="C1466" s="185" t="s">
        <v>2634</v>
      </c>
      <c r="D1466" s="186" t="s">
        <v>53</v>
      </c>
      <c r="E1466" s="186">
        <v>1</v>
      </c>
      <c r="F1466" s="187">
        <v>2000</v>
      </c>
      <c r="G1466" s="188" t="s">
        <v>54</v>
      </c>
      <c r="H1466" s="189">
        <v>46174</v>
      </c>
      <c r="I1466" s="190" t="s">
        <v>101</v>
      </c>
      <c r="J1466" s="190" t="s">
        <v>56</v>
      </c>
      <c r="K1466" s="190" t="s">
        <v>858</v>
      </c>
      <c r="L1466" s="190" t="s">
        <v>91</v>
      </c>
      <c r="M1466" s="191" t="s">
        <v>2451</v>
      </c>
      <c r="N1466" s="192" t="s">
        <v>951</v>
      </c>
      <c r="O1466" s="56" t="s">
        <v>2452</v>
      </c>
      <c r="P1466" s="56"/>
      <c r="Q1466" s="56"/>
      <c r="R1466" s="57">
        <f t="array" ref="R1466">IFERROR(INDEX('BANCO DE DADOS'!$C$3:$C1631,MATCH(C1466,'BANCO DE DADOS'!$B$3:$B1631,0),0),"")</f>
        <v>0</v>
      </c>
      <c r="S1466" s="57" t="str">
        <f t="array" ref="S1466">IFERROR(INDEX('BANCO DE DADOS'!$D$3:$D1631,MATCH(C1466,'BANCO DE DADOS'!$B$3:$B1631,0),0),"")</f>
        <v>COMPRA DE INSUMOS MÉDICOS E DE PRIMEIROS SOCORROS</v>
      </c>
      <c r="T1466" s="56"/>
      <c r="U1466" s="56"/>
      <c r="V1466" s="57" t="str">
        <f t="array" ref="V1466">IFERROR(INDEX(#REF!,MATCH($Q1466,#REF!,0)),"")</f>
        <v/>
      </c>
      <c r="W1466" s="57" t="str">
        <f t="array" ref="W1466">IFERROR(INDEX(#REF!,MATCH($Q1466,#REF!,0)),"")</f>
        <v/>
      </c>
      <c r="X1466" s="58" t="str">
        <f t="array" ref="X1466">IFERROR(INDEX(#REF!,MATCH($Q1466,#REF!,0)),"")</f>
        <v/>
      </c>
      <c r="Y1466" s="58" t="str">
        <f t="array" ref="Y1466">IFERROR(INDEX(#REF!,MATCH($Q1466,#REF!,0)),"")</f>
        <v/>
      </c>
      <c r="Z1466" s="58" t="str">
        <f t="array" ref="Z1466">IFERROR(INDEX(#REF!,MATCH($Q1466,#REF!,0)),"")</f>
        <v/>
      </c>
      <c r="AA1466" s="58" t="e">
        <f t="shared" si="18"/>
        <v>#VALUE!</v>
      </c>
      <c r="AB1466" s="56"/>
      <c r="AC1466" s="56"/>
    </row>
    <row r="1467" spans="1:29" ht="15.75" hidden="1" customHeight="1">
      <c r="A1467" s="167"/>
      <c r="B1467" s="167" t="s">
        <v>247</v>
      </c>
      <c r="C1467" s="168" t="s">
        <v>2586</v>
      </c>
      <c r="D1467" s="176" t="s">
        <v>53</v>
      </c>
      <c r="E1467" s="176">
        <v>1</v>
      </c>
      <c r="F1467" s="177">
        <v>2000</v>
      </c>
      <c r="G1467" s="178" t="s">
        <v>54</v>
      </c>
      <c r="H1467" s="179">
        <v>46174</v>
      </c>
      <c r="I1467" s="180" t="s">
        <v>101</v>
      </c>
      <c r="J1467" s="180" t="s">
        <v>56</v>
      </c>
      <c r="K1467" s="180" t="s">
        <v>858</v>
      </c>
      <c r="L1467" s="180" t="s">
        <v>84</v>
      </c>
      <c r="M1467" s="181" t="s">
        <v>2451</v>
      </c>
      <c r="N1467" s="175" t="s">
        <v>951</v>
      </c>
      <c r="O1467" s="44" t="s">
        <v>2452</v>
      </c>
      <c r="P1467" s="44"/>
      <c r="Q1467" s="44"/>
      <c r="R1467" s="45" t="str">
        <f t="array" ref="R1467">IFERROR(INDEX('BANCO DE DADOS'!$C$3:$C1631,MATCH(C1467,'BANCO DE DADOS'!$B$3:$B1631,0),0),"")</f>
        <v>CEIB - EQUIPAMENTO PARA TREINAMENTO</v>
      </c>
      <c r="S1467" s="45" t="str">
        <f t="array" ref="S1467">IFERROR(INDEX('BANCO DE DADOS'!$D$3:$D1631,MATCH(C1467,'BANCO DE DADOS'!$B$3:$B1631,0),0),"")</f>
        <v>COMPRA DE EQUIPAMENTOS DE TREINAMENTO E SIMULAÇÃO</v>
      </c>
      <c r="T1467" s="44"/>
      <c r="U1467" s="44"/>
      <c r="V1467" s="45" t="str">
        <f t="array" ref="V1467">IFERROR(INDEX(#REF!,MATCH($Q1467,#REF!,0)),"")</f>
        <v/>
      </c>
      <c r="W1467" s="45" t="str">
        <f t="array" ref="W1467">IFERROR(INDEX(#REF!,MATCH($Q1467,#REF!,0)),"")</f>
        <v/>
      </c>
      <c r="X1467" s="46" t="str">
        <f t="array" ref="X1467">IFERROR(INDEX(#REF!,MATCH($Q1467,#REF!,0)),"")</f>
        <v/>
      </c>
      <c r="Y1467" s="46" t="str">
        <f t="array" ref="Y1467">IFERROR(INDEX(#REF!,MATCH($Q1467,#REF!,0)),"")</f>
        <v/>
      </c>
      <c r="Z1467" s="46" t="str">
        <f t="array" ref="Z1467">IFERROR(INDEX(#REF!,MATCH($Q1467,#REF!,0)),"")</f>
        <v/>
      </c>
      <c r="AA1467" s="46" t="e">
        <f t="shared" si="18"/>
        <v>#VALUE!</v>
      </c>
      <c r="AB1467" s="44"/>
      <c r="AC1467" s="44"/>
    </row>
    <row r="1468" spans="1:29" ht="15.75" hidden="1" customHeight="1">
      <c r="A1468" s="76"/>
      <c r="B1468" s="76" t="s">
        <v>233</v>
      </c>
      <c r="C1468" s="113" t="s">
        <v>2635</v>
      </c>
      <c r="D1468" s="77" t="s">
        <v>53</v>
      </c>
      <c r="E1468" s="77">
        <v>1</v>
      </c>
      <c r="F1468" s="78">
        <v>2000</v>
      </c>
      <c r="G1468" s="79" t="s">
        <v>54</v>
      </c>
      <c r="H1468" s="87">
        <v>46174</v>
      </c>
      <c r="I1468" s="61" t="s">
        <v>101</v>
      </c>
      <c r="J1468" s="61" t="s">
        <v>56</v>
      </c>
      <c r="K1468" s="61" t="s">
        <v>858</v>
      </c>
      <c r="L1468" s="61" t="s">
        <v>91</v>
      </c>
      <c r="M1468" s="62" t="s">
        <v>2451</v>
      </c>
      <c r="N1468" s="70" t="s">
        <v>951</v>
      </c>
      <c r="O1468" s="56" t="s">
        <v>2452</v>
      </c>
      <c r="P1468" s="56"/>
      <c r="Q1468" s="56"/>
      <c r="R1468" s="57">
        <f t="array" ref="R1468">IFERROR(INDEX('BANCO DE DADOS'!$C$3:$C1631,MATCH(C1468,'BANCO DE DADOS'!$B$3:$B1631,0),0),"")</f>
        <v>0</v>
      </c>
      <c r="S1468" s="57" t="str">
        <f t="array" ref="S1468">IFERROR(INDEX('BANCO DE DADOS'!$D$3:$D1631,MATCH(C1468,'BANCO DE DADOS'!$B$3:$B1631,0),0),"")</f>
        <v>COMPRA DE FERRAMENTAS</v>
      </c>
      <c r="T1468" s="56"/>
      <c r="U1468" s="56"/>
      <c r="V1468" s="57" t="str">
        <f t="array" ref="V1468">IFERROR(INDEX(#REF!,MATCH($Q1468,#REF!,0)),"")</f>
        <v/>
      </c>
      <c r="W1468" s="57" t="str">
        <f t="array" ref="W1468">IFERROR(INDEX(#REF!,MATCH($Q1468,#REF!,0)),"")</f>
        <v/>
      </c>
      <c r="X1468" s="58" t="str">
        <f t="array" ref="X1468">IFERROR(INDEX(#REF!,MATCH($Q1468,#REF!,0)),"")</f>
        <v/>
      </c>
      <c r="Y1468" s="58" t="str">
        <f t="array" ref="Y1468">IFERROR(INDEX(#REF!,MATCH($Q1468,#REF!,0)),"")</f>
        <v/>
      </c>
      <c r="Z1468" s="58" t="str">
        <f t="array" ref="Z1468">IFERROR(INDEX(#REF!,MATCH($Q1468,#REF!,0)),"")</f>
        <v/>
      </c>
      <c r="AA1468" s="58" t="e">
        <f t="shared" si="18"/>
        <v>#VALUE!</v>
      </c>
      <c r="AB1468" s="56"/>
      <c r="AC1468" s="56"/>
    </row>
    <row r="1469" spans="1:29" ht="15.75" hidden="1" customHeight="1">
      <c r="A1469" s="35" t="s">
        <v>2691</v>
      </c>
      <c r="B1469" s="201" t="s">
        <v>1049</v>
      </c>
      <c r="C1469" s="107" t="s">
        <v>2426</v>
      </c>
      <c r="D1469" s="37" t="s">
        <v>53</v>
      </c>
      <c r="E1469" s="37">
        <v>12</v>
      </c>
      <c r="F1469" s="38">
        <v>140</v>
      </c>
      <c r="G1469" s="39"/>
      <c r="H1469" s="40"/>
      <c r="I1469" s="41" t="s">
        <v>55</v>
      </c>
      <c r="J1469" s="41"/>
      <c r="K1469" s="41"/>
      <c r="L1469" s="41"/>
      <c r="M1469" s="42"/>
      <c r="N1469" s="44" t="s">
        <v>951</v>
      </c>
      <c r="O1469" s="44" t="s">
        <v>60</v>
      </c>
      <c r="P1469" s="44"/>
      <c r="Q1469" s="44"/>
      <c r="R1469" s="45"/>
      <c r="S1469" s="45"/>
      <c r="T1469" s="199"/>
      <c r="U1469" s="44"/>
      <c r="V1469" s="45" t="str">
        <f t="array" ref="V1469">IFERROR(INDEX(#REF!,MATCH($Q1469,#REF!,0)),"")</f>
        <v/>
      </c>
      <c r="W1469" s="45" t="str">
        <f t="array" ref="W1469">IFERROR(INDEX(#REF!,MATCH($Q1469,#REF!,0)),"")</f>
        <v/>
      </c>
      <c r="X1469" s="46" t="str">
        <f t="array" ref="X1469">IFERROR(INDEX(#REF!,MATCH($Q1469,#REF!,0)),"")</f>
        <v/>
      </c>
      <c r="Y1469" s="46" t="str">
        <f t="array" ref="Y1469">IFERROR(INDEX(#REF!,MATCH($Q1469,#REF!,0)),"")</f>
        <v/>
      </c>
      <c r="Z1469" s="46" t="str">
        <f t="array" ref="Z1469">IFERROR(INDEX(#REF!,MATCH($Q1469,#REF!,0)),"")</f>
        <v/>
      </c>
      <c r="AA1469" s="46" t="e">
        <f t="shared" si="18"/>
        <v>#VALUE!</v>
      </c>
      <c r="AB1469" s="44"/>
      <c r="AC1469" s="44"/>
    </row>
    <row r="1470" spans="1:29" ht="15.75" hidden="1" customHeight="1">
      <c r="A1470" s="184"/>
      <c r="B1470" s="184" t="s">
        <v>258</v>
      </c>
      <c r="C1470" s="185" t="s">
        <v>2636</v>
      </c>
      <c r="D1470" s="186" t="s">
        <v>53</v>
      </c>
      <c r="E1470" s="186">
        <v>4</v>
      </c>
      <c r="F1470" s="187">
        <v>2000</v>
      </c>
      <c r="G1470" s="188" t="s">
        <v>54</v>
      </c>
      <c r="H1470" s="189">
        <v>46174</v>
      </c>
      <c r="I1470" s="190" t="s">
        <v>101</v>
      </c>
      <c r="J1470" s="190" t="s">
        <v>56</v>
      </c>
      <c r="K1470" s="190" t="s">
        <v>858</v>
      </c>
      <c r="L1470" s="190" t="s">
        <v>84</v>
      </c>
      <c r="M1470" s="191" t="s">
        <v>2451</v>
      </c>
      <c r="N1470" s="192" t="s">
        <v>951</v>
      </c>
      <c r="O1470" s="56" t="s">
        <v>2452</v>
      </c>
      <c r="P1470" s="56"/>
      <c r="Q1470" s="56"/>
      <c r="R1470" s="57">
        <f t="array" ref="R1470">IFERROR(INDEX('BANCO DE DADOS'!$C$3:$C1631,MATCH(C1470,'BANCO DE DADOS'!$B$3:$B1631,0),0),"")</f>
        <v>0</v>
      </c>
      <c r="S1470" s="57" t="str">
        <f t="array" ref="S1470">IFERROR(INDEX('BANCO DE DADOS'!$D$3:$D1631,MATCH(C1470,'BANCO DE DADOS'!$B$3:$B1631,0),0),"")</f>
        <v>COMPRA DE FERRAMENTAS</v>
      </c>
      <c r="T1470" s="56"/>
      <c r="U1470" s="56"/>
      <c r="V1470" s="57" t="str">
        <f t="array" ref="V1470">IFERROR(INDEX(#REF!,MATCH($Q1470,#REF!,0)),"")</f>
        <v/>
      </c>
      <c r="W1470" s="57" t="str">
        <f t="array" ref="W1470">IFERROR(INDEX(#REF!,MATCH($Q1470,#REF!,0)),"")</f>
        <v/>
      </c>
      <c r="X1470" s="58" t="str">
        <f t="array" ref="X1470">IFERROR(INDEX(#REF!,MATCH($Q1470,#REF!,0)),"")</f>
        <v/>
      </c>
      <c r="Y1470" s="58" t="str">
        <f t="array" ref="Y1470">IFERROR(INDEX(#REF!,MATCH($Q1470,#REF!,0)),"")</f>
        <v/>
      </c>
      <c r="Z1470" s="58" t="str">
        <f t="array" ref="Z1470">IFERROR(INDEX(#REF!,MATCH($Q1470,#REF!,0)),"")</f>
        <v/>
      </c>
      <c r="AA1470" s="58" t="e">
        <f t="shared" si="18"/>
        <v>#VALUE!</v>
      </c>
      <c r="AB1470" s="56"/>
      <c r="AC1470" s="56"/>
    </row>
    <row r="1471" spans="1:29" ht="15.75" hidden="1" customHeight="1">
      <c r="A1471" s="167"/>
      <c r="B1471" s="167" t="s">
        <v>440</v>
      </c>
      <c r="C1471" s="168" t="s">
        <v>2637</v>
      </c>
      <c r="D1471" s="176" t="s">
        <v>53</v>
      </c>
      <c r="E1471" s="176">
        <v>1</v>
      </c>
      <c r="F1471" s="177">
        <v>1848</v>
      </c>
      <c r="G1471" s="178" t="s">
        <v>54</v>
      </c>
      <c r="H1471" s="179">
        <v>46174</v>
      </c>
      <c r="I1471" s="180" t="s">
        <v>101</v>
      </c>
      <c r="J1471" s="180" t="s">
        <v>56</v>
      </c>
      <c r="K1471" s="180" t="s">
        <v>858</v>
      </c>
      <c r="L1471" s="180" t="s">
        <v>91</v>
      </c>
      <c r="M1471" s="181" t="s">
        <v>2451</v>
      </c>
      <c r="N1471" s="175" t="s">
        <v>951</v>
      </c>
      <c r="O1471" s="44" t="s">
        <v>2452</v>
      </c>
      <c r="P1471" s="44"/>
      <c r="Q1471" s="44"/>
      <c r="R1471" s="45" t="str">
        <f t="array" ref="R1471">IFERROR(INDEX('BANCO DE DADOS'!$C$3:$C1631,MATCH(C1471,'BANCO DE DADOS'!$B$3:$B1631,0),0),"")</f>
        <v>CEIB</v>
      </c>
      <c r="S1471" s="45" t="str">
        <f t="array" ref="S1471">IFERROR(INDEX('BANCO DE DADOS'!$D$3:$D1631,MATCH(C1471,'BANCO DE DADOS'!$B$3:$B1631,0),0),"")</f>
        <v>COMPRA DE MATERIAIS PARA ÁREAS COMUNS</v>
      </c>
      <c r="T1471" s="44"/>
      <c r="U1471" s="44"/>
      <c r="V1471" s="45" t="str">
        <f t="array" ref="V1471">IFERROR(INDEX(#REF!,MATCH($Q1471,#REF!,0)),"")</f>
        <v/>
      </c>
      <c r="W1471" s="45" t="str">
        <f t="array" ref="W1471">IFERROR(INDEX(#REF!,MATCH($Q1471,#REF!,0)),"")</f>
        <v/>
      </c>
      <c r="X1471" s="46" t="str">
        <f t="array" ref="X1471">IFERROR(INDEX(#REF!,MATCH($Q1471,#REF!,0)),"")</f>
        <v/>
      </c>
      <c r="Y1471" s="46" t="str">
        <f t="array" ref="Y1471">IFERROR(INDEX(#REF!,MATCH($Q1471,#REF!,0)),"")</f>
        <v/>
      </c>
      <c r="Z1471" s="46" t="str">
        <f t="array" ref="Z1471">IFERROR(INDEX(#REF!,MATCH($Q1471,#REF!,0)),"")</f>
        <v/>
      </c>
      <c r="AA1471" s="46" t="e">
        <f t="shared" si="18"/>
        <v>#VALUE!</v>
      </c>
      <c r="AB1471" s="44"/>
      <c r="AC1471" s="44"/>
    </row>
    <row r="1472" spans="1:29" ht="15.75" hidden="1" customHeight="1">
      <c r="A1472" s="47" t="s">
        <v>2691</v>
      </c>
      <c r="B1472" s="207" t="s">
        <v>1049</v>
      </c>
      <c r="C1472" s="113" t="s">
        <v>2428</v>
      </c>
      <c r="D1472" s="49" t="s">
        <v>53</v>
      </c>
      <c r="E1472" s="49">
        <v>3</v>
      </c>
      <c r="F1472" s="50">
        <v>135</v>
      </c>
      <c r="G1472" s="51"/>
      <c r="H1472" s="52"/>
      <c r="I1472" s="53" t="s">
        <v>55</v>
      </c>
      <c r="J1472" s="53"/>
      <c r="K1472" s="53"/>
      <c r="L1472" s="53"/>
      <c r="M1472" s="54"/>
      <c r="N1472" s="56" t="s">
        <v>951</v>
      </c>
      <c r="O1472" s="56" t="s">
        <v>60</v>
      </c>
      <c r="P1472" s="56"/>
      <c r="Q1472" s="56"/>
      <c r="R1472" s="57"/>
      <c r="S1472" s="57"/>
      <c r="T1472" s="194"/>
      <c r="U1472" s="56"/>
      <c r="V1472" s="57" t="str">
        <f t="array" ref="V1472">IFERROR(INDEX(#REF!,MATCH($Q1472,#REF!,0)),"")</f>
        <v/>
      </c>
      <c r="W1472" s="57" t="str">
        <f t="array" ref="W1472">IFERROR(INDEX(#REF!,MATCH($Q1472,#REF!,0)),"")</f>
        <v/>
      </c>
      <c r="X1472" s="58" t="str">
        <f t="array" ref="X1472">IFERROR(INDEX(#REF!,MATCH($Q1472,#REF!,0)),"")</f>
        <v/>
      </c>
      <c r="Y1472" s="58" t="str">
        <f t="array" ref="Y1472">IFERROR(INDEX(#REF!,MATCH($Q1472,#REF!,0)),"")</f>
        <v/>
      </c>
      <c r="Z1472" s="58" t="str">
        <f t="array" ref="Z1472">IFERROR(INDEX(#REF!,MATCH($Q1472,#REF!,0)),"")</f>
        <v/>
      </c>
      <c r="AA1472" s="58" t="e">
        <f t="shared" si="18"/>
        <v>#VALUE!</v>
      </c>
      <c r="AB1472" s="56"/>
      <c r="AC1472" s="56"/>
    </row>
    <row r="1473" spans="1:29" ht="15.75" hidden="1" customHeight="1">
      <c r="A1473" s="35"/>
      <c r="B1473" s="35" t="s">
        <v>51</v>
      </c>
      <c r="C1473" s="36" t="s">
        <v>1430</v>
      </c>
      <c r="D1473" s="37" t="s">
        <v>53</v>
      </c>
      <c r="E1473" s="37">
        <v>5</v>
      </c>
      <c r="F1473" s="38">
        <v>127.5</v>
      </c>
      <c r="G1473" s="39" t="s">
        <v>54</v>
      </c>
      <c r="H1473" s="40">
        <v>46143</v>
      </c>
      <c r="I1473" s="41" t="s">
        <v>55</v>
      </c>
      <c r="J1473" s="41" t="s">
        <v>56</v>
      </c>
      <c r="K1473" s="41" t="s">
        <v>164</v>
      </c>
      <c r="L1473" s="41" t="s">
        <v>91</v>
      </c>
      <c r="M1473" s="42" t="s">
        <v>2534</v>
      </c>
      <c r="N1473" s="44" t="s">
        <v>884</v>
      </c>
      <c r="O1473" s="44" t="s">
        <v>60</v>
      </c>
      <c r="P1473" s="44"/>
      <c r="Q1473" s="44"/>
      <c r="R1473" s="45" t="s">
        <v>729</v>
      </c>
      <c r="S1473" s="45" t="s">
        <v>730</v>
      </c>
      <c r="T1473" s="44"/>
      <c r="U1473" s="44"/>
      <c r="V1473" s="45" t="str">
        <f t="array" ref="V1473">IFERROR(INDEX(#REF!,MATCH($Q1473,#REF!,0)),"")</f>
        <v/>
      </c>
      <c r="W1473" s="45" t="str">
        <f t="array" ref="W1473">IFERROR(INDEX(#REF!,MATCH($Q1473,#REF!,0)),"")</f>
        <v/>
      </c>
      <c r="X1473" s="46" t="str">
        <f t="array" ref="X1473">IFERROR(INDEX(#REF!,MATCH($Q1473,#REF!,0)),"")</f>
        <v/>
      </c>
      <c r="Y1473" s="46" t="str">
        <f t="array" ref="Y1473">IFERROR(INDEX(#REF!,MATCH($Q1473,#REF!,0)),"")</f>
        <v/>
      </c>
      <c r="Z1473" s="46" t="str">
        <f t="array" ref="Z1473">IFERROR(INDEX(#REF!,MATCH($Q1473,#REF!,0)),"")</f>
        <v/>
      </c>
      <c r="AA1473" s="46" t="e">
        <f t="shared" si="18"/>
        <v>#VALUE!</v>
      </c>
      <c r="AB1473" s="44"/>
      <c r="AC1473" s="44"/>
    </row>
    <row r="1474" spans="1:29" ht="15.75" hidden="1" customHeight="1">
      <c r="A1474" s="184"/>
      <c r="B1474" s="184" t="s">
        <v>237</v>
      </c>
      <c r="C1474" s="185" t="s">
        <v>2638</v>
      </c>
      <c r="D1474" s="186" t="s">
        <v>53</v>
      </c>
      <c r="E1474" s="186">
        <v>1</v>
      </c>
      <c r="F1474" s="187">
        <v>1800</v>
      </c>
      <c r="G1474" s="188" t="s">
        <v>54</v>
      </c>
      <c r="H1474" s="189">
        <v>46174</v>
      </c>
      <c r="I1474" s="190" t="s">
        <v>101</v>
      </c>
      <c r="J1474" s="190" t="s">
        <v>56</v>
      </c>
      <c r="K1474" s="190" t="s">
        <v>858</v>
      </c>
      <c r="L1474" s="190" t="s">
        <v>91</v>
      </c>
      <c r="M1474" s="191" t="s">
        <v>2451</v>
      </c>
      <c r="N1474" s="192" t="s">
        <v>951</v>
      </c>
      <c r="O1474" s="56" t="s">
        <v>2452</v>
      </c>
      <c r="P1474" s="56"/>
      <c r="Q1474" s="56"/>
      <c r="R1474" s="57" t="str">
        <f t="array" ref="R1474">IFERROR(INDEX('BANCO DE DADOS'!$C$3:$C1631,MATCH(C1474,'BANCO DE DADOS'!$B$3:$B1631,0),0),"")</f>
        <v>GTI - MULTIMIDIA</v>
      </c>
      <c r="S1474" s="57" t="str">
        <f t="array" ref="S1474">IFERROR(INDEX('BANCO DE DADOS'!$D$3:$D1631,MATCH(C1474,'BANCO DE DADOS'!$B$3:$B1631,0),0),"")</f>
        <v>COMPRA DE EQUIPAMENTOS DE SOM E ÁUDIO</v>
      </c>
      <c r="T1474" s="56"/>
      <c r="U1474" s="56"/>
      <c r="V1474" s="57" t="str">
        <f t="array" ref="V1474">IFERROR(INDEX(#REF!,MATCH($Q1474,#REF!,0)),"")</f>
        <v/>
      </c>
      <c r="W1474" s="57" t="str">
        <f t="array" ref="W1474">IFERROR(INDEX(#REF!,MATCH($Q1474,#REF!,0)),"")</f>
        <v/>
      </c>
      <c r="X1474" s="58" t="str">
        <f t="array" ref="X1474">IFERROR(INDEX(#REF!,MATCH($Q1474,#REF!,0)),"")</f>
        <v/>
      </c>
      <c r="Y1474" s="58" t="str">
        <f t="array" ref="Y1474">IFERROR(INDEX(#REF!,MATCH($Q1474,#REF!,0)),"")</f>
        <v/>
      </c>
      <c r="Z1474" s="58" t="str">
        <f t="array" ref="Z1474">IFERROR(INDEX(#REF!,MATCH($Q1474,#REF!,0)),"")</f>
        <v/>
      </c>
      <c r="AA1474" s="58" t="e">
        <f t="shared" si="18"/>
        <v>#VALUE!</v>
      </c>
      <c r="AB1474" s="56"/>
      <c r="AC1474" s="56"/>
    </row>
    <row r="1475" spans="1:29" ht="15.75" hidden="1" customHeight="1">
      <c r="A1475" s="167"/>
      <c r="B1475" s="167" t="s">
        <v>169</v>
      </c>
      <c r="C1475" s="168" t="s">
        <v>2638</v>
      </c>
      <c r="D1475" s="176" t="s">
        <v>53</v>
      </c>
      <c r="E1475" s="176">
        <v>1</v>
      </c>
      <c r="F1475" s="177">
        <v>1800</v>
      </c>
      <c r="G1475" s="178" t="s">
        <v>54</v>
      </c>
      <c r="H1475" s="179">
        <v>46174</v>
      </c>
      <c r="I1475" s="180" t="s">
        <v>101</v>
      </c>
      <c r="J1475" s="180" t="s">
        <v>56</v>
      </c>
      <c r="K1475" s="180" t="s">
        <v>858</v>
      </c>
      <c r="L1475" s="180" t="s">
        <v>91</v>
      </c>
      <c r="M1475" s="181" t="s">
        <v>2451</v>
      </c>
      <c r="N1475" s="175" t="s">
        <v>951</v>
      </c>
      <c r="O1475" s="44" t="s">
        <v>2452</v>
      </c>
      <c r="P1475" s="44"/>
      <c r="Q1475" s="44"/>
      <c r="R1475" s="45" t="str">
        <f t="array" ref="R1475">IFERROR(INDEX('BANCO DE DADOS'!$C$3:$C1631,MATCH(C1475,'BANCO DE DADOS'!$B$3:$B1631,0),0),"")</f>
        <v>GTI - MULTIMIDIA</v>
      </c>
      <c r="S1475" s="45" t="str">
        <f t="array" ref="S1475">IFERROR(INDEX('BANCO DE DADOS'!$D$3:$D1631,MATCH(C1475,'BANCO DE DADOS'!$B$3:$B1631,0),0),"")</f>
        <v>COMPRA DE EQUIPAMENTOS DE SOM E ÁUDIO</v>
      </c>
      <c r="T1475" s="44"/>
      <c r="U1475" s="44"/>
      <c r="V1475" s="45" t="str">
        <f t="array" ref="V1475">IFERROR(INDEX(#REF!,MATCH($Q1475,#REF!,0)),"")</f>
        <v/>
      </c>
      <c r="W1475" s="45" t="str">
        <f t="array" ref="W1475">IFERROR(INDEX(#REF!,MATCH($Q1475,#REF!,0)),"")</f>
        <v/>
      </c>
      <c r="X1475" s="46" t="str">
        <f t="array" ref="X1475">IFERROR(INDEX(#REF!,MATCH($Q1475,#REF!,0)),"")</f>
        <v/>
      </c>
      <c r="Y1475" s="46" t="str">
        <f t="array" ref="Y1475">IFERROR(INDEX(#REF!,MATCH($Q1475,#REF!,0)),"")</f>
        <v/>
      </c>
      <c r="Z1475" s="46" t="str">
        <f t="array" ref="Z1475">IFERROR(INDEX(#REF!,MATCH($Q1475,#REF!,0)),"")</f>
        <v/>
      </c>
      <c r="AA1475" s="46" t="e">
        <f t="shared" si="18"/>
        <v>#VALUE!</v>
      </c>
      <c r="AB1475" s="44"/>
      <c r="AC1475" s="44"/>
    </row>
    <row r="1476" spans="1:29" ht="15.75" hidden="1" customHeight="1">
      <c r="A1476" s="184"/>
      <c r="B1476" s="184" t="s">
        <v>242</v>
      </c>
      <c r="C1476" s="185" t="s">
        <v>2638</v>
      </c>
      <c r="D1476" s="186" t="s">
        <v>53</v>
      </c>
      <c r="E1476" s="186">
        <v>1</v>
      </c>
      <c r="F1476" s="187">
        <v>1800</v>
      </c>
      <c r="G1476" s="188" t="s">
        <v>54</v>
      </c>
      <c r="H1476" s="189">
        <v>46174</v>
      </c>
      <c r="I1476" s="190" t="s">
        <v>101</v>
      </c>
      <c r="J1476" s="190" t="s">
        <v>56</v>
      </c>
      <c r="K1476" s="190" t="s">
        <v>858</v>
      </c>
      <c r="L1476" s="190" t="s">
        <v>91</v>
      </c>
      <c r="M1476" s="191" t="s">
        <v>2451</v>
      </c>
      <c r="N1476" s="192" t="s">
        <v>951</v>
      </c>
      <c r="O1476" s="56" t="s">
        <v>2452</v>
      </c>
      <c r="P1476" s="56"/>
      <c r="Q1476" s="56"/>
      <c r="R1476" s="57" t="str">
        <f t="array" ref="R1476">IFERROR(INDEX('BANCO DE DADOS'!$C$3:$C1631,MATCH(C1476,'BANCO DE DADOS'!$B$3:$B1631,0),0),"")</f>
        <v>GTI - MULTIMIDIA</v>
      </c>
      <c r="S1476" s="57" t="str">
        <f t="array" ref="S1476">IFERROR(INDEX('BANCO DE DADOS'!$D$3:$D1631,MATCH(C1476,'BANCO DE DADOS'!$B$3:$B1631,0),0),"")</f>
        <v>COMPRA DE EQUIPAMENTOS DE SOM E ÁUDIO</v>
      </c>
      <c r="T1476" s="56"/>
      <c r="U1476" s="56"/>
      <c r="V1476" s="57" t="str">
        <f t="array" ref="V1476">IFERROR(INDEX(#REF!,MATCH($Q1476,#REF!,0)),"")</f>
        <v/>
      </c>
      <c r="W1476" s="57" t="str">
        <f t="array" ref="W1476">IFERROR(INDEX(#REF!,MATCH($Q1476,#REF!,0)),"")</f>
        <v/>
      </c>
      <c r="X1476" s="58" t="str">
        <f t="array" ref="X1476">IFERROR(INDEX(#REF!,MATCH($Q1476,#REF!,0)),"")</f>
        <v/>
      </c>
      <c r="Y1476" s="58" t="str">
        <f t="array" ref="Y1476">IFERROR(INDEX(#REF!,MATCH($Q1476,#REF!,0)),"")</f>
        <v/>
      </c>
      <c r="Z1476" s="58" t="str">
        <f t="array" ref="Z1476">IFERROR(INDEX(#REF!,MATCH($Q1476,#REF!,0)),"")</f>
        <v/>
      </c>
      <c r="AA1476" s="58" t="e">
        <f t="shared" si="18"/>
        <v>#VALUE!</v>
      </c>
      <c r="AB1476" s="56"/>
      <c r="AC1476" s="56"/>
    </row>
    <row r="1477" spans="1:29" ht="15.75" hidden="1" customHeight="1">
      <c r="A1477" s="167"/>
      <c r="B1477" s="167" t="s">
        <v>775</v>
      </c>
      <c r="C1477" s="168" t="s">
        <v>2638</v>
      </c>
      <c r="D1477" s="176" t="s">
        <v>53</v>
      </c>
      <c r="E1477" s="176">
        <v>1</v>
      </c>
      <c r="F1477" s="177">
        <v>1800</v>
      </c>
      <c r="G1477" s="178" t="s">
        <v>54</v>
      </c>
      <c r="H1477" s="179">
        <v>46174</v>
      </c>
      <c r="I1477" s="180" t="s">
        <v>101</v>
      </c>
      <c r="J1477" s="180" t="s">
        <v>56</v>
      </c>
      <c r="K1477" s="180" t="s">
        <v>858</v>
      </c>
      <c r="L1477" s="180" t="s">
        <v>91</v>
      </c>
      <c r="M1477" s="181" t="s">
        <v>2451</v>
      </c>
      <c r="N1477" s="175" t="s">
        <v>951</v>
      </c>
      <c r="O1477" s="44" t="s">
        <v>2452</v>
      </c>
      <c r="P1477" s="44"/>
      <c r="Q1477" s="44"/>
      <c r="R1477" s="45" t="str">
        <f t="array" ref="R1477">IFERROR(INDEX('BANCO DE DADOS'!$C$3:$C1631,MATCH(C1477,'BANCO DE DADOS'!$B$3:$B1631,0),0),"")</f>
        <v>GTI - MULTIMIDIA</v>
      </c>
      <c r="S1477" s="45" t="str">
        <f t="array" ref="S1477">IFERROR(INDEX('BANCO DE DADOS'!$D$3:$D1631,MATCH(C1477,'BANCO DE DADOS'!$B$3:$B1631,0),0),"")</f>
        <v>COMPRA DE EQUIPAMENTOS DE SOM E ÁUDIO</v>
      </c>
      <c r="T1477" s="44"/>
      <c r="U1477" s="44"/>
      <c r="V1477" s="45" t="str">
        <f t="array" ref="V1477">IFERROR(INDEX(#REF!,MATCH($Q1477,#REF!,0)),"")</f>
        <v/>
      </c>
      <c r="W1477" s="45" t="str">
        <f t="array" ref="W1477">IFERROR(INDEX(#REF!,MATCH($Q1477,#REF!,0)),"")</f>
        <v/>
      </c>
      <c r="X1477" s="46" t="str">
        <f t="array" ref="X1477">IFERROR(INDEX(#REF!,MATCH($Q1477,#REF!,0)),"")</f>
        <v/>
      </c>
      <c r="Y1477" s="46" t="str">
        <f t="array" ref="Y1477">IFERROR(INDEX(#REF!,MATCH($Q1477,#REF!,0)),"")</f>
        <v/>
      </c>
      <c r="Z1477" s="46" t="str">
        <f t="array" ref="Z1477">IFERROR(INDEX(#REF!,MATCH($Q1477,#REF!,0)),"")</f>
        <v/>
      </c>
      <c r="AA1477" s="46" t="e">
        <f t="shared" si="18"/>
        <v>#VALUE!</v>
      </c>
      <c r="AB1477" s="44"/>
      <c r="AC1477" s="44"/>
    </row>
    <row r="1478" spans="1:29" ht="15.75" hidden="1" customHeight="1">
      <c r="A1478" s="184"/>
      <c r="B1478" s="184" t="s">
        <v>233</v>
      </c>
      <c r="C1478" s="185" t="s">
        <v>2596</v>
      </c>
      <c r="D1478" s="186" t="s">
        <v>53</v>
      </c>
      <c r="E1478" s="186">
        <v>1</v>
      </c>
      <c r="F1478" s="187">
        <v>1800</v>
      </c>
      <c r="G1478" s="188" t="s">
        <v>54</v>
      </c>
      <c r="H1478" s="189">
        <v>46174</v>
      </c>
      <c r="I1478" s="190" t="s">
        <v>101</v>
      </c>
      <c r="J1478" s="190" t="s">
        <v>56</v>
      </c>
      <c r="K1478" s="190" t="s">
        <v>858</v>
      </c>
      <c r="L1478" s="190" t="s">
        <v>91</v>
      </c>
      <c r="M1478" s="191" t="s">
        <v>2451</v>
      </c>
      <c r="N1478" s="192" t="s">
        <v>951</v>
      </c>
      <c r="O1478" s="56" t="s">
        <v>2452</v>
      </c>
      <c r="P1478" s="56"/>
      <c r="Q1478" s="56"/>
      <c r="R1478" s="57">
        <f t="array" ref="R1478">IFERROR(INDEX('BANCO DE DADOS'!$C$3:$C1631,MATCH(C1478,'BANCO DE DADOS'!$B$3:$B1631,0),0),"")</f>
        <v>0</v>
      </c>
      <c r="S1478" s="57" t="str">
        <f t="array" ref="S1478">IFERROR(INDEX('BANCO DE DADOS'!$D$3:$D1631,MATCH(C1478,'BANCO DE DADOS'!$B$3:$B1631,0),0),"")</f>
        <v>COMPRA DE FERRAMENTAS</v>
      </c>
      <c r="T1478" s="56"/>
      <c r="U1478" s="56"/>
      <c r="V1478" s="57" t="str">
        <f t="array" ref="V1478">IFERROR(INDEX(#REF!,MATCH($Q1478,#REF!,0)),"")</f>
        <v/>
      </c>
      <c r="W1478" s="57" t="str">
        <f t="array" ref="W1478">IFERROR(INDEX(#REF!,MATCH($Q1478,#REF!,0)),"")</f>
        <v/>
      </c>
      <c r="X1478" s="58" t="str">
        <f t="array" ref="X1478">IFERROR(INDEX(#REF!,MATCH($Q1478,#REF!,0)),"")</f>
        <v/>
      </c>
      <c r="Y1478" s="58" t="str">
        <f t="array" ref="Y1478">IFERROR(INDEX(#REF!,MATCH($Q1478,#REF!,0)),"")</f>
        <v/>
      </c>
      <c r="Z1478" s="58" t="str">
        <f t="array" ref="Z1478">IFERROR(INDEX(#REF!,MATCH($Q1478,#REF!,0)),"")</f>
        <v/>
      </c>
      <c r="AA1478" s="58" t="e">
        <f t="shared" si="18"/>
        <v>#VALUE!</v>
      </c>
      <c r="AB1478" s="56"/>
      <c r="AC1478" s="56"/>
    </row>
    <row r="1479" spans="1:29" ht="15.75" hidden="1" customHeight="1">
      <c r="A1479" s="167"/>
      <c r="B1479" s="167" t="s">
        <v>247</v>
      </c>
      <c r="C1479" s="168" t="s">
        <v>2596</v>
      </c>
      <c r="D1479" s="176" t="s">
        <v>53</v>
      </c>
      <c r="E1479" s="176">
        <v>1</v>
      </c>
      <c r="F1479" s="177">
        <v>1800</v>
      </c>
      <c r="G1479" s="178" t="s">
        <v>54</v>
      </c>
      <c r="H1479" s="179">
        <v>46174</v>
      </c>
      <c r="I1479" s="180" t="s">
        <v>101</v>
      </c>
      <c r="J1479" s="180" t="s">
        <v>56</v>
      </c>
      <c r="K1479" s="180" t="s">
        <v>858</v>
      </c>
      <c r="L1479" s="180" t="s">
        <v>91</v>
      </c>
      <c r="M1479" s="181" t="s">
        <v>2451</v>
      </c>
      <c r="N1479" s="175" t="s">
        <v>951</v>
      </c>
      <c r="O1479" s="44" t="s">
        <v>2452</v>
      </c>
      <c r="P1479" s="44"/>
      <c r="Q1479" s="44"/>
      <c r="R1479" s="45">
        <f t="array" ref="R1479">IFERROR(INDEX('BANCO DE DADOS'!$C$3:$C1631,MATCH(C1479,'BANCO DE DADOS'!$B$3:$B1631,0),0),"")</f>
        <v>0</v>
      </c>
      <c r="S1479" s="45" t="str">
        <f t="array" ref="S1479">IFERROR(INDEX('BANCO DE DADOS'!$D$3:$D1631,MATCH(C1479,'BANCO DE DADOS'!$B$3:$B1631,0),0),"")</f>
        <v>COMPRA DE FERRAMENTAS</v>
      </c>
      <c r="T1479" s="44"/>
      <c r="U1479" s="44"/>
      <c r="V1479" s="45" t="str">
        <f t="array" ref="V1479">IFERROR(INDEX(#REF!,MATCH($Q1479,#REF!,0)),"")</f>
        <v/>
      </c>
      <c r="W1479" s="45" t="str">
        <f t="array" ref="W1479">IFERROR(INDEX(#REF!,MATCH($Q1479,#REF!,0)),"")</f>
        <v/>
      </c>
      <c r="X1479" s="46" t="str">
        <f t="array" ref="X1479">IFERROR(INDEX(#REF!,MATCH($Q1479,#REF!,0)),"")</f>
        <v/>
      </c>
      <c r="Y1479" s="46" t="str">
        <f t="array" ref="Y1479">IFERROR(INDEX(#REF!,MATCH($Q1479,#REF!,0)),"")</f>
        <v/>
      </c>
      <c r="Z1479" s="46" t="str">
        <f t="array" ref="Z1479">IFERROR(INDEX(#REF!,MATCH($Q1479,#REF!,0)),"")</f>
        <v/>
      </c>
      <c r="AA1479" s="46" t="e">
        <f t="shared" si="18"/>
        <v>#VALUE!</v>
      </c>
      <c r="AB1479" s="44"/>
      <c r="AC1479" s="44"/>
    </row>
    <row r="1480" spans="1:29" ht="15.75" hidden="1" customHeight="1">
      <c r="A1480" s="184"/>
      <c r="B1480" s="184" t="s">
        <v>440</v>
      </c>
      <c r="C1480" s="185" t="s">
        <v>2596</v>
      </c>
      <c r="D1480" s="186" t="s">
        <v>53</v>
      </c>
      <c r="E1480" s="186">
        <v>1</v>
      </c>
      <c r="F1480" s="187">
        <v>1800</v>
      </c>
      <c r="G1480" s="188" t="s">
        <v>54</v>
      </c>
      <c r="H1480" s="189">
        <v>46174</v>
      </c>
      <c r="I1480" s="190" t="s">
        <v>101</v>
      </c>
      <c r="J1480" s="190" t="s">
        <v>56</v>
      </c>
      <c r="K1480" s="190" t="s">
        <v>858</v>
      </c>
      <c r="L1480" s="190" t="s">
        <v>91</v>
      </c>
      <c r="M1480" s="191" t="s">
        <v>2451</v>
      </c>
      <c r="N1480" s="192" t="s">
        <v>951</v>
      </c>
      <c r="O1480" s="56" t="s">
        <v>2452</v>
      </c>
      <c r="P1480" s="56"/>
      <c r="Q1480" s="56"/>
      <c r="R1480" s="57">
        <f t="array" ref="R1480">IFERROR(INDEX('BANCO DE DADOS'!$C$3:$C1631,MATCH(C1480,'BANCO DE DADOS'!$B$3:$B1631,0),0),"")</f>
        <v>0</v>
      </c>
      <c r="S1480" s="57" t="str">
        <f t="array" ref="S1480">IFERROR(INDEX('BANCO DE DADOS'!$D$3:$D1631,MATCH(C1480,'BANCO DE DADOS'!$B$3:$B1631,0),0),"")</f>
        <v>COMPRA DE FERRAMENTAS</v>
      </c>
      <c r="T1480" s="56"/>
      <c r="U1480" s="56"/>
      <c r="V1480" s="57" t="str">
        <f t="array" ref="V1480">IFERROR(INDEX(#REF!,MATCH($Q1480,#REF!,0)),"")</f>
        <v/>
      </c>
      <c r="W1480" s="57" t="str">
        <f t="array" ref="W1480">IFERROR(INDEX(#REF!,MATCH($Q1480,#REF!,0)),"")</f>
        <v/>
      </c>
      <c r="X1480" s="58" t="str">
        <f t="array" ref="X1480">IFERROR(INDEX(#REF!,MATCH($Q1480,#REF!,0)),"")</f>
        <v/>
      </c>
      <c r="Y1480" s="58" t="str">
        <f t="array" ref="Y1480">IFERROR(INDEX(#REF!,MATCH($Q1480,#REF!,0)),"")</f>
        <v/>
      </c>
      <c r="Z1480" s="58" t="str">
        <f t="array" ref="Z1480">IFERROR(INDEX(#REF!,MATCH($Q1480,#REF!,0)),"")</f>
        <v/>
      </c>
      <c r="AA1480" s="58" t="e">
        <f t="shared" si="18"/>
        <v>#VALUE!</v>
      </c>
      <c r="AB1480" s="56"/>
      <c r="AC1480" s="56"/>
    </row>
    <row r="1481" spans="1:29" ht="15.75" hidden="1" customHeight="1">
      <c r="A1481" s="167"/>
      <c r="B1481" s="167" t="s">
        <v>242</v>
      </c>
      <c r="C1481" s="168" t="s">
        <v>2596</v>
      </c>
      <c r="D1481" s="176" t="s">
        <v>53</v>
      </c>
      <c r="E1481" s="176">
        <v>1</v>
      </c>
      <c r="F1481" s="177">
        <v>1800</v>
      </c>
      <c r="G1481" s="178" t="s">
        <v>54</v>
      </c>
      <c r="H1481" s="179">
        <v>46174</v>
      </c>
      <c r="I1481" s="180" t="s">
        <v>101</v>
      </c>
      <c r="J1481" s="180" t="s">
        <v>56</v>
      </c>
      <c r="K1481" s="180" t="s">
        <v>858</v>
      </c>
      <c r="L1481" s="180" t="s">
        <v>91</v>
      </c>
      <c r="M1481" s="181" t="s">
        <v>2451</v>
      </c>
      <c r="N1481" s="175" t="s">
        <v>951</v>
      </c>
      <c r="O1481" s="44" t="s">
        <v>2452</v>
      </c>
      <c r="P1481" s="44"/>
      <c r="Q1481" s="44"/>
      <c r="R1481" s="45">
        <f t="array" ref="R1481">IFERROR(INDEX('BANCO DE DADOS'!$C$3:$C1631,MATCH(C1481,'BANCO DE DADOS'!$B$3:$B1631,0),0),"")</f>
        <v>0</v>
      </c>
      <c r="S1481" s="45" t="str">
        <f t="array" ref="S1481">IFERROR(INDEX('BANCO DE DADOS'!$D$3:$D1631,MATCH(C1481,'BANCO DE DADOS'!$B$3:$B1631,0),0),"")</f>
        <v>COMPRA DE FERRAMENTAS</v>
      </c>
      <c r="T1481" s="44"/>
      <c r="U1481" s="44"/>
      <c r="V1481" s="45" t="str">
        <f t="array" ref="V1481">IFERROR(INDEX(#REF!,MATCH($Q1481,#REF!,0)),"")</f>
        <v/>
      </c>
      <c r="W1481" s="45" t="str">
        <f t="array" ref="W1481">IFERROR(INDEX(#REF!,MATCH($Q1481,#REF!,0)),"")</f>
        <v/>
      </c>
      <c r="X1481" s="46" t="str">
        <f t="array" ref="X1481">IFERROR(INDEX(#REF!,MATCH($Q1481,#REF!,0)),"")</f>
        <v/>
      </c>
      <c r="Y1481" s="46" t="str">
        <f t="array" ref="Y1481">IFERROR(INDEX(#REF!,MATCH($Q1481,#REF!,0)),"")</f>
        <v/>
      </c>
      <c r="Z1481" s="46" t="str">
        <f t="array" ref="Z1481">IFERROR(INDEX(#REF!,MATCH($Q1481,#REF!,0)),"")</f>
        <v/>
      </c>
      <c r="AA1481" s="46" t="e">
        <f t="shared" si="18"/>
        <v>#VALUE!</v>
      </c>
      <c r="AB1481" s="44"/>
      <c r="AC1481" s="44"/>
    </row>
    <row r="1482" spans="1:29" ht="15.75" hidden="1" customHeight="1">
      <c r="A1482" s="184"/>
      <c r="B1482" s="184" t="s">
        <v>172</v>
      </c>
      <c r="C1482" s="185" t="s">
        <v>2596</v>
      </c>
      <c r="D1482" s="186" t="s">
        <v>53</v>
      </c>
      <c r="E1482" s="186">
        <v>1</v>
      </c>
      <c r="F1482" s="187">
        <v>1800</v>
      </c>
      <c r="G1482" s="188" t="s">
        <v>54</v>
      </c>
      <c r="H1482" s="189">
        <v>46174</v>
      </c>
      <c r="I1482" s="190" t="s">
        <v>101</v>
      </c>
      <c r="J1482" s="190" t="s">
        <v>56</v>
      </c>
      <c r="K1482" s="190" t="s">
        <v>858</v>
      </c>
      <c r="L1482" s="190" t="s">
        <v>91</v>
      </c>
      <c r="M1482" s="191" t="s">
        <v>2451</v>
      </c>
      <c r="N1482" s="192" t="s">
        <v>951</v>
      </c>
      <c r="O1482" s="56" t="s">
        <v>2452</v>
      </c>
      <c r="P1482" s="56"/>
      <c r="Q1482" s="56"/>
      <c r="R1482" s="57">
        <f t="array" ref="R1482">IFERROR(INDEX('BANCO DE DADOS'!$C$3:$C1631,MATCH(C1482,'BANCO DE DADOS'!$B$3:$B1631,0),0),"")</f>
        <v>0</v>
      </c>
      <c r="S1482" s="57" t="str">
        <f t="array" ref="S1482">IFERROR(INDEX('BANCO DE DADOS'!$D$3:$D1631,MATCH(C1482,'BANCO DE DADOS'!$B$3:$B1631,0),0),"")</f>
        <v>COMPRA DE FERRAMENTAS</v>
      </c>
      <c r="T1482" s="56"/>
      <c r="U1482" s="56"/>
      <c r="V1482" s="57" t="str">
        <f t="array" ref="V1482">IFERROR(INDEX(#REF!,MATCH($Q1482,#REF!,0)),"")</f>
        <v/>
      </c>
      <c r="W1482" s="57" t="str">
        <f t="array" ref="W1482">IFERROR(INDEX(#REF!,MATCH($Q1482,#REF!,0)),"")</f>
        <v/>
      </c>
      <c r="X1482" s="58" t="str">
        <f t="array" ref="X1482">IFERROR(INDEX(#REF!,MATCH($Q1482,#REF!,0)),"")</f>
        <v/>
      </c>
      <c r="Y1482" s="58" t="str">
        <f t="array" ref="Y1482">IFERROR(INDEX(#REF!,MATCH($Q1482,#REF!,0)),"")</f>
        <v/>
      </c>
      <c r="Z1482" s="58" t="str">
        <f t="array" ref="Z1482">IFERROR(INDEX(#REF!,MATCH($Q1482,#REF!,0)),"")</f>
        <v/>
      </c>
      <c r="AA1482" s="58" t="e">
        <f t="shared" si="18"/>
        <v>#VALUE!</v>
      </c>
      <c r="AB1482" s="56"/>
      <c r="AC1482" s="56"/>
    </row>
    <row r="1483" spans="1:29" ht="15.75" hidden="1" customHeight="1">
      <c r="A1483" s="35"/>
      <c r="B1483" s="35" t="s">
        <v>51</v>
      </c>
      <c r="C1483" s="36" t="s">
        <v>1377</v>
      </c>
      <c r="D1483" s="37" t="s">
        <v>53</v>
      </c>
      <c r="E1483" s="37">
        <v>5</v>
      </c>
      <c r="F1483" s="38">
        <v>125</v>
      </c>
      <c r="G1483" s="39" t="s">
        <v>54</v>
      </c>
      <c r="H1483" s="40">
        <v>46143</v>
      </c>
      <c r="I1483" s="41" t="s">
        <v>55</v>
      </c>
      <c r="J1483" s="41" t="s">
        <v>56</v>
      </c>
      <c r="K1483" s="41" t="s">
        <v>164</v>
      </c>
      <c r="L1483" s="41" t="s">
        <v>91</v>
      </c>
      <c r="M1483" s="42" t="s">
        <v>2498</v>
      </c>
      <c r="N1483" s="44" t="s">
        <v>884</v>
      </c>
      <c r="O1483" s="44" t="s">
        <v>60</v>
      </c>
      <c r="P1483" s="44"/>
      <c r="Q1483" s="44"/>
      <c r="R1483" s="45" t="s">
        <v>322</v>
      </c>
      <c r="S1483" s="45" t="s">
        <v>323</v>
      </c>
      <c r="T1483" s="44"/>
      <c r="U1483" s="44"/>
      <c r="V1483" s="45" t="str">
        <f t="array" ref="V1483">IFERROR(INDEX(#REF!,MATCH($Q1483,#REF!,0)),"")</f>
        <v/>
      </c>
      <c r="W1483" s="45" t="str">
        <f t="array" ref="W1483">IFERROR(INDEX(#REF!,MATCH($Q1483,#REF!,0)),"")</f>
        <v/>
      </c>
      <c r="X1483" s="46" t="str">
        <f t="array" ref="X1483">IFERROR(INDEX(#REF!,MATCH($Q1483,#REF!,0)),"")</f>
        <v/>
      </c>
      <c r="Y1483" s="46" t="str">
        <f t="array" ref="Y1483">IFERROR(INDEX(#REF!,MATCH($Q1483,#REF!,0)),"")</f>
        <v/>
      </c>
      <c r="Z1483" s="46" t="str">
        <f t="array" ref="Z1483">IFERROR(INDEX(#REF!,MATCH($Q1483,#REF!,0)),"")</f>
        <v/>
      </c>
      <c r="AA1483" s="46" t="e">
        <f t="shared" si="18"/>
        <v>#VALUE!</v>
      </c>
      <c r="AB1483" s="44"/>
      <c r="AC1483" s="44"/>
    </row>
    <row r="1484" spans="1:29" ht="15.75" hidden="1" customHeight="1">
      <c r="A1484" s="47" t="s">
        <v>392</v>
      </c>
      <c r="B1484" s="47" t="s">
        <v>1049</v>
      </c>
      <c r="C1484" s="60" t="s">
        <v>2260</v>
      </c>
      <c r="D1484" s="49" t="s">
        <v>53</v>
      </c>
      <c r="E1484" s="49">
        <v>2</v>
      </c>
      <c r="F1484" s="50">
        <v>123.8</v>
      </c>
      <c r="G1484" s="51" t="s">
        <v>54</v>
      </c>
      <c r="H1484" s="52">
        <v>46143</v>
      </c>
      <c r="I1484" s="53" t="s">
        <v>55</v>
      </c>
      <c r="J1484" s="53" t="s">
        <v>56</v>
      </c>
      <c r="K1484" s="53" t="s">
        <v>164</v>
      </c>
      <c r="L1484" s="53" t="s">
        <v>58</v>
      </c>
      <c r="M1484" s="54" t="s">
        <v>73</v>
      </c>
      <c r="N1484" s="56" t="s">
        <v>951</v>
      </c>
      <c r="O1484" s="56" t="s">
        <v>60</v>
      </c>
      <c r="P1484" s="56"/>
      <c r="Q1484" s="56"/>
      <c r="R1484" s="57" t="s">
        <v>202</v>
      </c>
      <c r="S1484" s="57" t="s">
        <v>181</v>
      </c>
      <c r="T1484" s="56"/>
      <c r="U1484" s="56"/>
      <c r="V1484" s="57" t="str">
        <f t="array" ref="V1484">IFERROR(INDEX(#REF!,MATCH($Q1484,#REF!,0)),"")</f>
        <v/>
      </c>
      <c r="W1484" s="57" t="str">
        <f t="array" ref="W1484">IFERROR(INDEX(#REF!,MATCH($Q1484,#REF!,0)),"")</f>
        <v/>
      </c>
      <c r="X1484" s="58" t="str">
        <f t="array" ref="X1484">IFERROR(INDEX(#REF!,MATCH($Q1484,#REF!,0)),"")</f>
        <v/>
      </c>
      <c r="Y1484" s="58" t="str">
        <f t="array" ref="Y1484">IFERROR(INDEX(#REF!,MATCH($Q1484,#REF!,0)),"")</f>
        <v/>
      </c>
      <c r="Z1484" s="58" t="str">
        <f t="array" ref="Z1484">IFERROR(INDEX(#REF!,MATCH($Q1484,#REF!,0)),"")</f>
        <v/>
      </c>
      <c r="AA1484" s="58" t="e">
        <f t="shared" si="18"/>
        <v>#VALUE!</v>
      </c>
      <c r="AB1484" s="56"/>
      <c r="AC1484" s="56"/>
    </row>
    <row r="1485" spans="1:29" ht="15.75" hidden="1" customHeight="1">
      <c r="A1485" s="167"/>
      <c r="B1485" s="167" t="s">
        <v>245</v>
      </c>
      <c r="C1485" s="168" t="s">
        <v>2639</v>
      </c>
      <c r="D1485" s="176" t="s">
        <v>53</v>
      </c>
      <c r="E1485" s="176">
        <v>20</v>
      </c>
      <c r="F1485" s="177">
        <v>1600</v>
      </c>
      <c r="G1485" s="178" t="s">
        <v>54</v>
      </c>
      <c r="H1485" s="179">
        <v>46174</v>
      </c>
      <c r="I1485" s="180" t="s">
        <v>101</v>
      </c>
      <c r="J1485" s="180" t="s">
        <v>56</v>
      </c>
      <c r="K1485" s="180" t="s">
        <v>858</v>
      </c>
      <c r="L1485" s="180" t="s">
        <v>91</v>
      </c>
      <c r="M1485" s="181" t="s">
        <v>2451</v>
      </c>
      <c r="N1485" s="175" t="s">
        <v>951</v>
      </c>
      <c r="O1485" s="44" t="s">
        <v>2452</v>
      </c>
      <c r="P1485" s="44"/>
      <c r="Q1485" s="44"/>
      <c r="R1485" s="45">
        <f t="array" ref="R1485">IFERROR(INDEX('BANCO DE DADOS'!$C$3:$C1631,MATCH(C1485,'BANCO DE DADOS'!$B$3:$B1631,0),0),"")</f>
        <v>0</v>
      </c>
      <c r="S1485" s="45" t="str">
        <f t="array" ref="S1485">IFERROR(INDEX('BANCO DE DADOS'!$D$3:$D1631,MATCH(C1485,'BANCO DE DADOS'!$B$3:$B1631,0),0),"")</f>
        <v>COMPRA DE MATERIAIS PARA PROTEÇÃO E CONSERVAÇÃO</v>
      </c>
      <c r="T1485" s="44"/>
      <c r="U1485" s="44"/>
      <c r="V1485" s="45" t="str">
        <f t="array" ref="V1485">IFERROR(INDEX(#REF!,MATCH($Q1485,#REF!,0)),"")</f>
        <v/>
      </c>
      <c r="W1485" s="45" t="str">
        <f t="array" ref="W1485">IFERROR(INDEX(#REF!,MATCH($Q1485,#REF!,0)),"")</f>
        <v/>
      </c>
      <c r="X1485" s="46" t="str">
        <f t="array" ref="X1485">IFERROR(INDEX(#REF!,MATCH($Q1485,#REF!,0)),"")</f>
        <v/>
      </c>
      <c r="Y1485" s="46" t="str">
        <f t="array" ref="Y1485">IFERROR(INDEX(#REF!,MATCH($Q1485,#REF!,0)),"")</f>
        <v/>
      </c>
      <c r="Z1485" s="46" t="str">
        <f t="array" ref="Z1485">IFERROR(INDEX(#REF!,MATCH($Q1485,#REF!,0)),"")</f>
        <v/>
      </c>
      <c r="AA1485" s="46" t="e">
        <f t="shared" si="18"/>
        <v>#VALUE!</v>
      </c>
      <c r="AB1485" s="44"/>
      <c r="AC1485" s="44"/>
    </row>
    <row r="1486" spans="1:29" ht="15.75" hidden="1" customHeight="1">
      <c r="A1486" s="184"/>
      <c r="B1486" s="184" t="s">
        <v>247</v>
      </c>
      <c r="C1486" s="185" t="s">
        <v>2639</v>
      </c>
      <c r="D1486" s="186" t="s">
        <v>53</v>
      </c>
      <c r="E1486" s="186">
        <v>20</v>
      </c>
      <c r="F1486" s="187">
        <v>1600</v>
      </c>
      <c r="G1486" s="188" t="s">
        <v>54</v>
      </c>
      <c r="H1486" s="189">
        <v>46174</v>
      </c>
      <c r="I1486" s="190" t="s">
        <v>101</v>
      </c>
      <c r="J1486" s="190" t="s">
        <v>56</v>
      </c>
      <c r="K1486" s="190" t="s">
        <v>858</v>
      </c>
      <c r="L1486" s="190" t="s">
        <v>91</v>
      </c>
      <c r="M1486" s="191" t="s">
        <v>2451</v>
      </c>
      <c r="N1486" s="192" t="s">
        <v>951</v>
      </c>
      <c r="O1486" s="56" t="s">
        <v>2452</v>
      </c>
      <c r="P1486" s="56"/>
      <c r="Q1486" s="56"/>
      <c r="R1486" s="57">
        <f t="array" ref="R1486">IFERROR(INDEX('BANCO DE DADOS'!$C$3:$C1631,MATCH(C1486,'BANCO DE DADOS'!$B$3:$B1631,0),0),"")</f>
        <v>0</v>
      </c>
      <c r="S1486" s="57" t="str">
        <f t="array" ref="S1486">IFERROR(INDEX('BANCO DE DADOS'!$D$3:$D1631,MATCH(C1486,'BANCO DE DADOS'!$B$3:$B1631,0),0),"")</f>
        <v>COMPRA DE MATERIAIS PARA PROTEÇÃO E CONSERVAÇÃO</v>
      </c>
      <c r="T1486" s="56"/>
      <c r="U1486" s="56"/>
      <c r="V1486" s="57" t="str">
        <f t="array" ref="V1486">IFERROR(INDEX(#REF!,MATCH($Q1486,#REF!,0)),"")</f>
        <v/>
      </c>
      <c r="W1486" s="57" t="str">
        <f t="array" ref="W1486">IFERROR(INDEX(#REF!,MATCH($Q1486,#REF!,0)),"")</f>
        <v/>
      </c>
      <c r="X1486" s="58" t="str">
        <f t="array" ref="X1486">IFERROR(INDEX(#REF!,MATCH($Q1486,#REF!,0)),"")</f>
        <v/>
      </c>
      <c r="Y1486" s="58" t="str">
        <f t="array" ref="Y1486">IFERROR(INDEX(#REF!,MATCH($Q1486,#REF!,0)),"")</f>
        <v/>
      </c>
      <c r="Z1486" s="58" t="str">
        <f t="array" ref="Z1486">IFERROR(INDEX(#REF!,MATCH($Q1486,#REF!,0)),"")</f>
        <v/>
      </c>
      <c r="AA1486" s="58" t="e">
        <f t="shared" si="18"/>
        <v>#VALUE!</v>
      </c>
      <c r="AB1486" s="56"/>
      <c r="AC1486" s="56"/>
    </row>
    <row r="1487" spans="1:29" ht="15.75" hidden="1" customHeight="1">
      <c r="A1487" s="167"/>
      <c r="B1487" s="167" t="s">
        <v>295</v>
      </c>
      <c r="C1487" s="168" t="s">
        <v>2639</v>
      </c>
      <c r="D1487" s="176" t="s">
        <v>53</v>
      </c>
      <c r="E1487" s="176">
        <v>20</v>
      </c>
      <c r="F1487" s="177">
        <v>1600</v>
      </c>
      <c r="G1487" s="178" t="s">
        <v>54</v>
      </c>
      <c r="H1487" s="179">
        <v>46174</v>
      </c>
      <c r="I1487" s="180" t="s">
        <v>101</v>
      </c>
      <c r="J1487" s="180" t="s">
        <v>56</v>
      </c>
      <c r="K1487" s="180" t="s">
        <v>858</v>
      </c>
      <c r="L1487" s="180" t="s">
        <v>91</v>
      </c>
      <c r="M1487" s="181" t="s">
        <v>2451</v>
      </c>
      <c r="N1487" s="175" t="s">
        <v>951</v>
      </c>
      <c r="O1487" s="44" t="s">
        <v>2452</v>
      </c>
      <c r="P1487" s="44"/>
      <c r="Q1487" s="44"/>
      <c r="R1487" s="45">
        <f t="array" ref="R1487">IFERROR(INDEX('BANCO DE DADOS'!$C$3:$C1631,MATCH(C1487,'BANCO DE DADOS'!$B$3:$B1631,0),0),"")</f>
        <v>0</v>
      </c>
      <c r="S1487" s="45" t="str">
        <f t="array" ref="S1487">IFERROR(INDEX('BANCO DE DADOS'!$D$3:$D1631,MATCH(C1487,'BANCO DE DADOS'!$B$3:$B1631,0),0),"")</f>
        <v>COMPRA DE MATERIAIS PARA PROTEÇÃO E CONSERVAÇÃO</v>
      </c>
      <c r="T1487" s="44"/>
      <c r="U1487" s="44"/>
      <c r="V1487" s="45" t="str">
        <f t="array" ref="V1487">IFERROR(INDEX(#REF!,MATCH($Q1487,#REF!,0)),"")</f>
        <v/>
      </c>
      <c r="W1487" s="45" t="str">
        <f t="array" ref="W1487">IFERROR(INDEX(#REF!,MATCH($Q1487,#REF!,0)),"")</f>
        <v/>
      </c>
      <c r="X1487" s="46" t="str">
        <f t="array" ref="X1487">IFERROR(INDEX(#REF!,MATCH($Q1487,#REF!,0)),"")</f>
        <v/>
      </c>
      <c r="Y1487" s="46" t="str">
        <f t="array" ref="Y1487">IFERROR(INDEX(#REF!,MATCH($Q1487,#REF!,0)),"")</f>
        <v/>
      </c>
      <c r="Z1487" s="46" t="str">
        <f t="array" ref="Z1487">IFERROR(INDEX(#REF!,MATCH($Q1487,#REF!,0)),"")</f>
        <v/>
      </c>
      <c r="AA1487" s="46" t="e">
        <f t="shared" si="18"/>
        <v>#VALUE!</v>
      </c>
      <c r="AB1487" s="44"/>
      <c r="AC1487" s="44"/>
    </row>
    <row r="1488" spans="1:29" ht="15.75" hidden="1" customHeight="1">
      <c r="A1488" s="184"/>
      <c r="B1488" s="184" t="s">
        <v>317</v>
      </c>
      <c r="C1488" s="185" t="s">
        <v>2616</v>
      </c>
      <c r="D1488" s="186" t="s">
        <v>53</v>
      </c>
      <c r="E1488" s="186">
        <v>2</v>
      </c>
      <c r="F1488" s="187">
        <v>1600</v>
      </c>
      <c r="G1488" s="188" t="s">
        <v>54</v>
      </c>
      <c r="H1488" s="189">
        <v>46174</v>
      </c>
      <c r="I1488" s="190" t="s">
        <v>101</v>
      </c>
      <c r="J1488" s="190" t="s">
        <v>56</v>
      </c>
      <c r="K1488" s="190" t="s">
        <v>858</v>
      </c>
      <c r="L1488" s="190" t="s">
        <v>91</v>
      </c>
      <c r="M1488" s="191" t="s">
        <v>2451</v>
      </c>
      <c r="N1488" s="192" t="s">
        <v>951</v>
      </c>
      <c r="O1488" s="56" t="s">
        <v>2452</v>
      </c>
      <c r="P1488" s="56"/>
      <c r="Q1488" s="56"/>
      <c r="R1488" s="57">
        <f t="array" ref="R1488">IFERROR(INDEX('BANCO DE DADOS'!$C$3:$C1631,MATCH(C1488,'BANCO DE DADOS'!$B$3:$B1631,0),0),"")</f>
        <v>0</v>
      </c>
      <c r="S1488" s="57" t="str">
        <f t="array" ref="S1488">IFERROR(INDEX('BANCO DE DADOS'!$D$3:$D1631,MATCH(C1488,'BANCO DE DADOS'!$B$3:$B1631,0),0),"")</f>
        <v>COMPRA DE EQUIPAMENTOS PARA COZINHA E REFEITÓRIO</v>
      </c>
      <c r="T1488" s="56"/>
      <c r="U1488" s="56"/>
      <c r="V1488" s="57" t="str">
        <f t="array" ref="V1488">IFERROR(INDEX(#REF!,MATCH($Q1488,#REF!,0)),"")</f>
        <v/>
      </c>
      <c r="W1488" s="57" t="str">
        <f t="array" ref="W1488">IFERROR(INDEX(#REF!,MATCH($Q1488,#REF!,0)),"")</f>
        <v/>
      </c>
      <c r="X1488" s="58" t="str">
        <f t="array" ref="X1488">IFERROR(INDEX(#REF!,MATCH($Q1488,#REF!,0)),"")</f>
        <v/>
      </c>
      <c r="Y1488" s="58" t="str">
        <f t="array" ref="Y1488">IFERROR(INDEX(#REF!,MATCH($Q1488,#REF!,0)),"")</f>
        <v/>
      </c>
      <c r="Z1488" s="58" t="str">
        <f t="array" ref="Z1488">IFERROR(INDEX(#REF!,MATCH($Q1488,#REF!,0)),"")</f>
        <v/>
      </c>
      <c r="AA1488" s="58" t="e">
        <f t="shared" si="18"/>
        <v>#VALUE!</v>
      </c>
      <c r="AB1488" s="56"/>
      <c r="AC1488" s="56"/>
    </row>
    <row r="1489" spans="1:29" ht="15.75" hidden="1" customHeight="1">
      <c r="A1489" s="167"/>
      <c r="B1489" s="167" t="s">
        <v>440</v>
      </c>
      <c r="C1489" s="168" t="s">
        <v>2616</v>
      </c>
      <c r="D1489" s="176" t="s">
        <v>53</v>
      </c>
      <c r="E1489" s="176">
        <v>2</v>
      </c>
      <c r="F1489" s="177">
        <v>1600</v>
      </c>
      <c r="G1489" s="178" t="s">
        <v>54</v>
      </c>
      <c r="H1489" s="179">
        <v>46174</v>
      </c>
      <c r="I1489" s="180" t="s">
        <v>101</v>
      </c>
      <c r="J1489" s="180" t="s">
        <v>56</v>
      </c>
      <c r="K1489" s="180" t="s">
        <v>858</v>
      </c>
      <c r="L1489" s="180" t="s">
        <v>91</v>
      </c>
      <c r="M1489" s="181" t="s">
        <v>2451</v>
      </c>
      <c r="N1489" s="175" t="s">
        <v>951</v>
      </c>
      <c r="O1489" s="44" t="s">
        <v>2452</v>
      </c>
      <c r="P1489" s="44"/>
      <c r="Q1489" s="44"/>
      <c r="R1489" s="45">
        <f t="array" ref="R1489">IFERROR(INDEX('BANCO DE DADOS'!$C$3:$C1631,MATCH(C1489,'BANCO DE DADOS'!$B$3:$B1631,0),0),"")</f>
        <v>0</v>
      </c>
      <c r="S1489" s="45" t="str">
        <f t="array" ref="S1489">IFERROR(INDEX('BANCO DE DADOS'!$D$3:$D1631,MATCH(C1489,'BANCO DE DADOS'!$B$3:$B1631,0),0),"")</f>
        <v>COMPRA DE EQUIPAMENTOS PARA COZINHA E REFEITÓRIO</v>
      </c>
      <c r="T1489" s="44"/>
      <c r="U1489" s="44"/>
      <c r="V1489" s="45" t="str">
        <f t="array" ref="V1489">IFERROR(INDEX(#REF!,MATCH($Q1489,#REF!,0)),"")</f>
        <v/>
      </c>
      <c r="W1489" s="45" t="str">
        <f t="array" ref="W1489">IFERROR(INDEX(#REF!,MATCH($Q1489,#REF!,0)),"")</f>
        <v/>
      </c>
      <c r="X1489" s="46" t="str">
        <f t="array" ref="X1489">IFERROR(INDEX(#REF!,MATCH($Q1489,#REF!,0)),"")</f>
        <v/>
      </c>
      <c r="Y1489" s="46" t="str">
        <f t="array" ref="Y1489">IFERROR(INDEX(#REF!,MATCH($Q1489,#REF!,0)),"")</f>
        <v/>
      </c>
      <c r="Z1489" s="46" t="str">
        <f t="array" ref="Z1489">IFERROR(INDEX(#REF!,MATCH($Q1489,#REF!,0)),"")</f>
        <v/>
      </c>
      <c r="AA1489" s="46" t="e">
        <f t="shared" si="18"/>
        <v>#VALUE!</v>
      </c>
      <c r="AB1489" s="44"/>
      <c r="AC1489" s="44"/>
    </row>
    <row r="1490" spans="1:29" ht="15.75" hidden="1" customHeight="1">
      <c r="A1490" s="184"/>
      <c r="B1490" s="184" t="s">
        <v>848</v>
      </c>
      <c r="C1490" s="185" t="s">
        <v>2640</v>
      </c>
      <c r="D1490" s="186" t="s">
        <v>53</v>
      </c>
      <c r="E1490" s="186">
        <v>2</v>
      </c>
      <c r="F1490" s="187">
        <v>1600</v>
      </c>
      <c r="G1490" s="188" t="s">
        <v>54</v>
      </c>
      <c r="H1490" s="189">
        <v>46174</v>
      </c>
      <c r="I1490" s="190" t="s">
        <v>101</v>
      </c>
      <c r="J1490" s="190" t="s">
        <v>56</v>
      </c>
      <c r="K1490" s="190" t="s">
        <v>858</v>
      </c>
      <c r="L1490" s="190" t="s">
        <v>84</v>
      </c>
      <c r="M1490" s="191" t="s">
        <v>2451</v>
      </c>
      <c r="N1490" s="192" t="s">
        <v>951</v>
      </c>
      <c r="O1490" s="56" t="s">
        <v>2452</v>
      </c>
      <c r="P1490" s="56"/>
      <c r="Q1490" s="56"/>
      <c r="R1490" s="57">
        <f t="array" ref="R1490">IFERROR(INDEX('BANCO DE DADOS'!$C$3:$C1631,MATCH(C1490,'BANCO DE DADOS'!$B$3:$B1631,0),0),"")</f>
        <v>0</v>
      </c>
      <c r="S1490" s="57" t="str">
        <f t="array" ref="S1490">IFERROR(INDEX('BANCO DE DADOS'!$D$3:$D1631,MATCH(C1490,'BANCO DE DADOS'!$B$3:$B1631,0),0),"")</f>
        <v>COMPRA DE EQUIPAMENTOS PARA JARDIM E IRRIGAÇÃO</v>
      </c>
      <c r="T1490" s="56"/>
      <c r="U1490" s="56"/>
      <c r="V1490" s="57" t="str">
        <f t="array" ref="V1490">IFERROR(INDEX(#REF!,MATCH($Q1490,#REF!,0)),"")</f>
        <v/>
      </c>
      <c r="W1490" s="57" t="str">
        <f t="array" ref="W1490">IFERROR(INDEX(#REF!,MATCH($Q1490,#REF!,0)),"")</f>
        <v/>
      </c>
      <c r="X1490" s="58" t="str">
        <f t="array" ref="X1490">IFERROR(INDEX(#REF!,MATCH($Q1490,#REF!,0)),"")</f>
        <v/>
      </c>
      <c r="Y1490" s="58" t="str">
        <f t="array" ref="Y1490">IFERROR(INDEX(#REF!,MATCH($Q1490,#REF!,0)),"")</f>
        <v/>
      </c>
      <c r="Z1490" s="58" t="str">
        <f t="array" ref="Z1490">IFERROR(INDEX(#REF!,MATCH($Q1490,#REF!,0)),"")</f>
        <v/>
      </c>
      <c r="AA1490" s="58" t="e">
        <f t="shared" si="18"/>
        <v>#VALUE!</v>
      </c>
      <c r="AB1490" s="56"/>
      <c r="AC1490" s="56"/>
    </row>
    <row r="1491" spans="1:29" ht="15.75" hidden="1" customHeight="1">
      <c r="A1491" s="167"/>
      <c r="B1491" s="167" t="s">
        <v>169</v>
      </c>
      <c r="C1491" s="168" t="s">
        <v>2641</v>
      </c>
      <c r="D1491" s="176" t="s">
        <v>53</v>
      </c>
      <c r="E1491" s="176">
        <v>1</v>
      </c>
      <c r="F1491" s="177">
        <v>1550</v>
      </c>
      <c r="G1491" s="178" t="s">
        <v>54</v>
      </c>
      <c r="H1491" s="179">
        <v>46174</v>
      </c>
      <c r="I1491" s="180" t="s">
        <v>101</v>
      </c>
      <c r="J1491" s="180" t="s">
        <v>56</v>
      </c>
      <c r="K1491" s="180" t="s">
        <v>858</v>
      </c>
      <c r="L1491" s="180" t="s">
        <v>91</v>
      </c>
      <c r="M1491" s="181" t="s">
        <v>2451</v>
      </c>
      <c r="N1491" s="175" t="s">
        <v>951</v>
      </c>
      <c r="O1491" s="44" t="s">
        <v>2452</v>
      </c>
      <c r="P1491" s="44"/>
      <c r="Q1491" s="44"/>
      <c r="R1491" s="45">
        <f t="array" ref="R1491">IFERROR(INDEX('BANCO DE DADOS'!$C$3:$C1631,MATCH(C1491,'BANCO DE DADOS'!$B$3:$B1631,0),0),"")</f>
        <v>0</v>
      </c>
      <c r="S1491" s="45" t="str">
        <f t="array" ref="S1491">IFERROR(INDEX('BANCO DE DADOS'!$D$3:$D1631,MATCH(C1491,'BANCO DE DADOS'!$B$3:$B1631,0),0),"")</f>
        <v>COMPRA DE EQUIPAMENTOS PARA COZINHA E REFEITÓRIO</v>
      </c>
      <c r="T1491" s="44"/>
      <c r="U1491" s="44"/>
      <c r="V1491" s="45" t="str">
        <f t="array" ref="V1491">IFERROR(INDEX(#REF!,MATCH($Q1491,#REF!,0)),"")</f>
        <v/>
      </c>
      <c r="W1491" s="45" t="str">
        <f t="array" ref="W1491">IFERROR(INDEX(#REF!,MATCH($Q1491,#REF!,0)),"")</f>
        <v/>
      </c>
      <c r="X1491" s="46" t="str">
        <f t="array" ref="X1491">IFERROR(INDEX(#REF!,MATCH($Q1491,#REF!,0)),"")</f>
        <v/>
      </c>
      <c r="Y1491" s="46" t="str">
        <f t="array" ref="Y1491">IFERROR(INDEX(#REF!,MATCH($Q1491,#REF!,0)),"")</f>
        <v/>
      </c>
      <c r="Z1491" s="46" t="str">
        <f t="array" ref="Z1491">IFERROR(INDEX(#REF!,MATCH($Q1491,#REF!,0)),"")</f>
        <v/>
      </c>
      <c r="AA1491" s="46" t="e">
        <f t="shared" si="18"/>
        <v>#VALUE!</v>
      </c>
      <c r="AB1491" s="44"/>
      <c r="AC1491" s="44"/>
    </row>
    <row r="1492" spans="1:29" ht="15.75" hidden="1" customHeight="1">
      <c r="A1492" s="47" t="s">
        <v>402</v>
      </c>
      <c r="B1492" s="47" t="s">
        <v>156</v>
      </c>
      <c r="C1492" s="60" t="s">
        <v>785</v>
      </c>
      <c r="D1492" s="49" t="s">
        <v>53</v>
      </c>
      <c r="E1492" s="49">
        <v>12</v>
      </c>
      <c r="F1492" s="50">
        <v>120</v>
      </c>
      <c r="G1492" s="51" t="s">
        <v>54</v>
      </c>
      <c r="H1492" s="52">
        <v>46143</v>
      </c>
      <c r="I1492" s="53" t="s">
        <v>55</v>
      </c>
      <c r="J1492" s="53" t="s">
        <v>56</v>
      </c>
      <c r="K1492" s="53" t="s">
        <v>164</v>
      </c>
      <c r="L1492" s="53" t="s">
        <v>58</v>
      </c>
      <c r="M1492" s="54" t="s">
        <v>2534</v>
      </c>
      <c r="N1492" s="56" t="s">
        <v>21</v>
      </c>
      <c r="O1492" s="56" t="s">
        <v>60</v>
      </c>
      <c r="P1492" s="56"/>
      <c r="Q1492" s="56"/>
      <c r="R1492" s="57" t="s">
        <v>202</v>
      </c>
      <c r="S1492" s="57" t="s">
        <v>181</v>
      </c>
      <c r="T1492" s="56"/>
      <c r="U1492" s="56"/>
      <c r="V1492" s="57" t="str">
        <f t="array" ref="V1492">IFERROR(INDEX(#REF!,MATCH($Q1492,#REF!,0)),"")</f>
        <v/>
      </c>
      <c r="W1492" s="57" t="str">
        <f t="array" ref="W1492">IFERROR(INDEX(#REF!,MATCH($Q1492,#REF!,0)),"")</f>
        <v/>
      </c>
      <c r="X1492" s="58" t="str">
        <f t="array" ref="X1492">IFERROR(INDEX(#REF!,MATCH($Q1492,#REF!,0)),"")</f>
        <v/>
      </c>
      <c r="Y1492" s="58" t="str">
        <f t="array" ref="Y1492">IFERROR(INDEX(#REF!,MATCH($Q1492,#REF!,0)),"")</f>
        <v/>
      </c>
      <c r="Z1492" s="58" t="str">
        <f t="array" ref="Z1492">IFERROR(INDEX(#REF!,MATCH($Q1492,#REF!,0)),"")</f>
        <v/>
      </c>
      <c r="AA1492" s="58" t="e">
        <f t="shared" si="18"/>
        <v>#VALUE!</v>
      </c>
      <c r="AB1492" s="56"/>
      <c r="AC1492" s="56"/>
    </row>
    <row r="1493" spans="1:29" ht="15.75" hidden="1" customHeight="1">
      <c r="A1493" s="167"/>
      <c r="B1493" s="167" t="s">
        <v>233</v>
      </c>
      <c r="C1493" s="168" t="s">
        <v>2607</v>
      </c>
      <c r="D1493" s="176" t="s">
        <v>53</v>
      </c>
      <c r="E1493" s="176">
        <v>1</v>
      </c>
      <c r="F1493" s="177">
        <v>1500</v>
      </c>
      <c r="G1493" s="178" t="s">
        <v>54</v>
      </c>
      <c r="H1493" s="179">
        <v>46174</v>
      </c>
      <c r="I1493" s="180" t="s">
        <v>101</v>
      </c>
      <c r="J1493" s="180" t="s">
        <v>56</v>
      </c>
      <c r="K1493" s="180" t="s">
        <v>858</v>
      </c>
      <c r="L1493" s="180" t="s">
        <v>91</v>
      </c>
      <c r="M1493" s="181" t="s">
        <v>2451</v>
      </c>
      <c r="N1493" s="175" t="s">
        <v>951</v>
      </c>
      <c r="O1493" s="44" t="s">
        <v>2452</v>
      </c>
      <c r="P1493" s="44"/>
      <c r="Q1493" s="44"/>
      <c r="R1493" s="45">
        <f t="array" ref="R1493">IFERROR(INDEX('BANCO DE DADOS'!$C$3:$C1631,MATCH(C1493,'BANCO DE DADOS'!$B$3:$B1631,0),0),"")</f>
        <v>0</v>
      </c>
      <c r="S1493" s="45" t="str">
        <f t="array" ref="S1493">IFERROR(INDEX('BANCO DE DADOS'!$D$3:$D1631,MATCH(C1493,'BANCO DE DADOS'!$B$3:$B1631,0),0),"")</f>
        <v>COMPRA DE EQUIPAMENTOS PARA COZINHA E REFEITÓRIO</v>
      </c>
      <c r="T1493" s="44"/>
      <c r="U1493" s="44"/>
      <c r="V1493" s="45" t="str">
        <f t="array" ref="V1493">IFERROR(INDEX(#REF!,MATCH($Q1493,#REF!,0)),"")</f>
        <v/>
      </c>
      <c r="W1493" s="45" t="str">
        <f t="array" ref="W1493">IFERROR(INDEX(#REF!,MATCH($Q1493,#REF!,0)),"")</f>
        <v/>
      </c>
      <c r="X1493" s="46" t="str">
        <f t="array" ref="X1493">IFERROR(INDEX(#REF!,MATCH($Q1493,#REF!,0)),"")</f>
        <v/>
      </c>
      <c r="Y1493" s="46" t="str">
        <f t="array" ref="Y1493">IFERROR(INDEX(#REF!,MATCH($Q1493,#REF!,0)),"")</f>
        <v/>
      </c>
      <c r="Z1493" s="46" t="str">
        <f t="array" ref="Z1493">IFERROR(INDEX(#REF!,MATCH($Q1493,#REF!,0)),"")</f>
        <v/>
      </c>
      <c r="AA1493" s="46" t="e">
        <f t="shared" si="18"/>
        <v>#VALUE!</v>
      </c>
      <c r="AB1493" s="44"/>
      <c r="AC1493" s="44"/>
    </row>
    <row r="1494" spans="1:29" ht="15.75" hidden="1" customHeight="1">
      <c r="A1494" s="184"/>
      <c r="B1494" s="184" t="s">
        <v>440</v>
      </c>
      <c r="C1494" s="185" t="s">
        <v>2607</v>
      </c>
      <c r="D1494" s="186" t="s">
        <v>53</v>
      </c>
      <c r="E1494" s="186">
        <v>1</v>
      </c>
      <c r="F1494" s="187">
        <v>1500</v>
      </c>
      <c r="G1494" s="188" t="s">
        <v>54</v>
      </c>
      <c r="H1494" s="189">
        <v>46174</v>
      </c>
      <c r="I1494" s="190" t="s">
        <v>101</v>
      </c>
      <c r="J1494" s="190" t="s">
        <v>56</v>
      </c>
      <c r="K1494" s="190" t="s">
        <v>858</v>
      </c>
      <c r="L1494" s="190" t="s">
        <v>91</v>
      </c>
      <c r="M1494" s="191" t="s">
        <v>2451</v>
      </c>
      <c r="N1494" s="192" t="s">
        <v>951</v>
      </c>
      <c r="O1494" s="56" t="s">
        <v>2452</v>
      </c>
      <c r="P1494" s="56"/>
      <c r="Q1494" s="56"/>
      <c r="R1494" s="57">
        <f t="array" ref="R1494">IFERROR(INDEX('BANCO DE DADOS'!$C$3:$C1631,MATCH(C1494,'BANCO DE DADOS'!$B$3:$B1631,0),0),"")</f>
        <v>0</v>
      </c>
      <c r="S1494" s="57" t="str">
        <f t="array" ref="S1494">IFERROR(INDEX('BANCO DE DADOS'!$D$3:$D1631,MATCH(C1494,'BANCO DE DADOS'!$B$3:$B1631,0),0),"")</f>
        <v>COMPRA DE EQUIPAMENTOS PARA COZINHA E REFEITÓRIO</v>
      </c>
      <c r="T1494" s="56"/>
      <c r="U1494" s="56"/>
      <c r="V1494" s="57" t="str">
        <f t="array" ref="V1494">IFERROR(INDEX(#REF!,MATCH($Q1494,#REF!,0)),"")</f>
        <v/>
      </c>
      <c r="W1494" s="57" t="str">
        <f t="array" ref="W1494">IFERROR(INDEX(#REF!,MATCH($Q1494,#REF!,0)),"")</f>
        <v/>
      </c>
      <c r="X1494" s="58" t="str">
        <f t="array" ref="X1494">IFERROR(INDEX(#REF!,MATCH($Q1494,#REF!,0)),"")</f>
        <v/>
      </c>
      <c r="Y1494" s="58" t="str">
        <f t="array" ref="Y1494">IFERROR(INDEX(#REF!,MATCH($Q1494,#REF!,0)),"")</f>
        <v/>
      </c>
      <c r="Z1494" s="58" t="str">
        <f t="array" ref="Z1494">IFERROR(INDEX(#REF!,MATCH($Q1494,#REF!,0)),"")</f>
        <v/>
      </c>
      <c r="AA1494" s="58" t="e">
        <f t="shared" si="18"/>
        <v>#VALUE!</v>
      </c>
      <c r="AB1494" s="56"/>
      <c r="AC1494" s="56"/>
    </row>
    <row r="1495" spans="1:29" ht="15.75" hidden="1" customHeight="1">
      <c r="A1495" s="167"/>
      <c r="B1495" s="167" t="s">
        <v>652</v>
      </c>
      <c r="C1495" s="168" t="s">
        <v>2642</v>
      </c>
      <c r="D1495" s="176" t="s">
        <v>53</v>
      </c>
      <c r="E1495" s="176">
        <v>15</v>
      </c>
      <c r="F1495" s="177">
        <v>1500</v>
      </c>
      <c r="G1495" s="178" t="s">
        <v>54</v>
      </c>
      <c r="H1495" s="179">
        <v>46174</v>
      </c>
      <c r="I1495" s="180" t="s">
        <v>101</v>
      </c>
      <c r="J1495" s="180" t="s">
        <v>56</v>
      </c>
      <c r="K1495" s="180" t="s">
        <v>858</v>
      </c>
      <c r="L1495" s="180" t="s">
        <v>91</v>
      </c>
      <c r="M1495" s="181" t="s">
        <v>2451</v>
      </c>
      <c r="N1495" s="175" t="s">
        <v>951</v>
      </c>
      <c r="O1495" s="44" t="s">
        <v>2452</v>
      </c>
      <c r="P1495" s="44"/>
      <c r="Q1495" s="44"/>
      <c r="R1495" s="45" t="str">
        <f t="array" ref="R1495">IFERROR(INDEX('BANCO DE DADOS'!$C$3:$C1631,MATCH(C1495,'BANCO DE DADOS'!$B$3:$B1631,0),0),"")</f>
        <v>ALMOXARIFADO GERAL - MATERIAL DE LIMPEZA</v>
      </c>
      <c r="S1495" s="45" t="str">
        <f t="array" ref="S1495">IFERROR(INDEX('BANCO DE DADOS'!$D$3:$D1631,MATCH(C1495,'BANCO DE DADOS'!$B$3:$B1631,0),0),"")</f>
        <v>COMPRA DE EQUIPAMENTOS E MATERIAIS DE LIMPEZA</v>
      </c>
      <c r="T1495" s="44"/>
      <c r="U1495" s="44"/>
      <c r="V1495" s="45" t="str">
        <f t="array" ref="V1495">IFERROR(INDEX(#REF!,MATCH($Q1495,#REF!,0)),"")</f>
        <v/>
      </c>
      <c r="W1495" s="45" t="str">
        <f t="array" ref="W1495">IFERROR(INDEX(#REF!,MATCH($Q1495,#REF!,0)),"")</f>
        <v/>
      </c>
      <c r="X1495" s="46" t="str">
        <f t="array" ref="X1495">IFERROR(INDEX(#REF!,MATCH($Q1495,#REF!,0)),"")</f>
        <v/>
      </c>
      <c r="Y1495" s="46" t="str">
        <f t="array" ref="Y1495">IFERROR(INDEX(#REF!,MATCH($Q1495,#REF!,0)),"")</f>
        <v/>
      </c>
      <c r="Z1495" s="46" t="str">
        <f t="array" ref="Z1495">IFERROR(INDEX(#REF!,MATCH($Q1495,#REF!,0)),"")</f>
        <v/>
      </c>
      <c r="AA1495" s="46" t="e">
        <f t="shared" si="18"/>
        <v>#VALUE!</v>
      </c>
      <c r="AB1495" s="44"/>
      <c r="AC1495" s="44"/>
    </row>
    <row r="1496" spans="1:29" ht="15.75" hidden="1" customHeight="1">
      <c r="A1496" s="184"/>
      <c r="B1496" s="184" t="s">
        <v>237</v>
      </c>
      <c r="C1496" s="185" t="s">
        <v>2589</v>
      </c>
      <c r="D1496" s="186" t="s">
        <v>53</v>
      </c>
      <c r="E1496" s="186">
        <v>1</v>
      </c>
      <c r="F1496" s="187">
        <v>1500</v>
      </c>
      <c r="G1496" s="188" t="s">
        <v>54</v>
      </c>
      <c r="H1496" s="189">
        <v>46174</v>
      </c>
      <c r="I1496" s="190" t="s">
        <v>101</v>
      </c>
      <c r="J1496" s="190" t="s">
        <v>56</v>
      </c>
      <c r="K1496" s="190" t="s">
        <v>858</v>
      </c>
      <c r="L1496" s="190" t="s">
        <v>84</v>
      </c>
      <c r="M1496" s="191" t="s">
        <v>2451</v>
      </c>
      <c r="N1496" s="192" t="s">
        <v>951</v>
      </c>
      <c r="O1496" s="56" t="s">
        <v>2452</v>
      </c>
      <c r="P1496" s="56"/>
      <c r="Q1496" s="56"/>
      <c r="R1496" s="57" t="str">
        <f t="array" ref="R1496">IFERROR(INDEX('BANCO DE DADOS'!$C$3:$C1631,MATCH(C1496,'BANCO DE DADOS'!$B$3:$B1631,0),0),"")</f>
        <v>CEIB - EQUIPAMENTO PARA TREINAMENTO</v>
      </c>
      <c r="S1496" s="57" t="str">
        <f t="array" ref="S1496">IFERROR(INDEX('BANCO DE DADOS'!$D$3:$D1631,MATCH(C1496,'BANCO DE DADOS'!$B$3:$B1631,0),0),"")</f>
        <v>COMPRA DE EQUIPAMENTOS DE TREINAMENTO E SIMULAÇÃO</v>
      </c>
      <c r="T1496" s="56"/>
      <c r="U1496" s="56"/>
      <c r="V1496" s="57" t="str">
        <f t="array" ref="V1496">IFERROR(INDEX(#REF!,MATCH($Q1496,#REF!,0)),"")</f>
        <v/>
      </c>
      <c r="W1496" s="57" t="str">
        <f t="array" ref="W1496">IFERROR(INDEX(#REF!,MATCH($Q1496,#REF!,0)),"")</f>
        <v/>
      </c>
      <c r="X1496" s="58" t="str">
        <f t="array" ref="X1496">IFERROR(INDEX(#REF!,MATCH($Q1496,#REF!,0)),"")</f>
        <v/>
      </c>
      <c r="Y1496" s="58" t="str">
        <f t="array" ref="Y1496">IFERROR(INDEX(#REF!,MATCH($Q1496,#REF!,0)),"")</f>
        <v/>
      </c>
      <c r="Z1496" s="58" t="str">
        <f t="array" ref="Z1496">IFERROR(INDEX(#REF!,MATCH($Q1496,#REF!,0)),"")</f>
        <v/>
      </c>
      <c r="AA1496" s="58" t="e">
        <f t="shared" si="18"/>
        <v>#VALUE!</v>
      </c>
      <c r="AB1496" s="56"/>
      <c r="AC1496" s="56"/>
    </row>
    <row r="1497" spans="1:29" ht="15.75" hidden="1" customHeight="1">
      <c r="A1497" s="167"/>
      <c r="B1497" s="167" t="s">
        <v>247</v>
      </c>
      <c r="C1497" s="168" t="s">
        <v>2589</v>
      </c>
      <c r="D1497" s="176" t="s">
        <v>53</v>
      </c>
      <c r="E1497" s="176">
        <v>1</v>
      </c>
      <c r="F1497" s="177">
        <v>1500</v>
      </c>
      <c r="G1497" s="178" t="s">
        <v>54</v>
      </c>
      <c r="H1497" s="179">
        <v>46174</v>
      </c>
      <c r="I1497" s="180" t="s">
        <v>101</v>
      </c>
      <c r="J1497" s="180" t="s">
        <v>56</v>
      </c>
      <c r="K1497" s="180" t="s">
        <v>858</v>
      </c>
      <c r="L1497" s="180" t="s">
        <v>84</v>
      </c>
      <c r="M1497" s="181" t="s">
        <v>2451</v>
      </c>
      <c r="N1497" s="175" t="s">
        <v>951</v>
      </c>
      <c r="O1497" s="44" t="s">
        <v>2452</v>
      </c>
      <c r="P1497" s="44"/>
      <c r="Q1497" s="44"/>
      <c r="R1497" s="45" t="str">
        <f t="array" ref="R1497">IFERROR(INDEX('BANCO DE DADOS'!$C$3:$C1631,MATCH(C1497,'BANCO DE DADOS'!$B$3:$B1631,0),0),"")</f>
        <v>CEIB - EQUIPAMENTO PARA TREINAMENTO</v>
      </c>
      <c r="S1497" s="45" t="str">
        <f t="array" ref="S1497">IFERROR(INDEX('BANCO DE DADOS'!$D$3:$D1631,MATCH(C1497,'BANCO DE DADOS'!$B$3:$B1631,0),0),"")</f>
        <v>COMPRA DE EQUIPAMENTOS DE TREINAMENTO E SIMULAÇÃO</v>
      </c>
      <c r="T1497" s="44"/>
      <c r="U1497" s="44"/>
      <c r="V1497" s="45" t="str">
        <f t="array" ref="V1497">IFERROR(INDEX(#REF!,MATCH($Q1497,#REF!,0)),"")</f>
        <v/>
      </c>
      <c r="W1497" s="45" t="str">
        <f t="array" ref="W1497">IFERROR(INDEX(#REF!,MATCH($Q1497,#REF!,0)),"")</f>
        <v/>
      </c>
      <c r="X1497" s="46" t="str">
        <f t="array" ref="X1497">IFERROR(INDEX(#REF!,MATCH($Q1497,#REF!,0)),"")</f>
        <v/>
      </c>
      <c r="Y1497" s="46" t="str">
        <f t="array" ref="Y1497">IFERROR(INDEX(#REF!,MATCH($Q1497,#REF!,0)),"")</f>
        <v/>
      </c>
      <c r="Z1497" s="46" t="str">
        <f t="array" ref="Z1497">IFERROR(INDEX(#REF!,MATCH($Q1497,#REF!,0)),"")</f>
        <v/>
      </c>
      <c r="AA1497" s="46" t="e">
        <f t="shared" si="18"/>
        <v>#VALUE!</v>
      </c>
      <c r="AB1497" s="44"/>
      <c r="AC1497" s="44"/>
    </row>
    <row r="1498" spans="1:29" ht="15.75" hidden="1" customHeight="1">
      <c r="A1498" s="184"/>
      <c r="B1498" s="184" t="s">
        <v>245</v>
      </c>
      <c r="C1498" s="185" t="s">
        <v>2602</v>
      </c>
      <c r="D1498" s="186" t="s">
        <v>53</v>
      </c>
      <c r="E1498" s="186">
        <v>1</v>
      </c>
      <c r="F1498" s="187">
        <v>1500</v>
      </c>
      <c r="G1498" s="188" t="s">
        <v>54</v>
      </c>
      <c r="H1498" s="189">
        <v>46174</v>
      </c>
      <c r="I1498" s="190" t="s">
        <v>101</v>
      </c>
      <c r="J1498" s="190" t="s">
        <v>56</v>
      </c>
      <c r="K1498" s="190" t="s">
        <v>858</v>
      </c>
      <c r="L1498" s="190" t="s">
        <v>58</v>
      </c>
      <c r="M1498" s="191" t="s">
        <v>2451</v>
      </c>
      <c r="N1498" s="192" t="s">
        <v>951</v>
      </c>
      <c r="O1498" s="56" t="s">
        <v>2452</v>
      </c>
      <c r="P1498" s="56"/>
      <c r="Q1498" s="56"/>
      <c r="R1498" s="57">
        <f t="array" ref="R1498">IFERROR(INDEX('BANCO DE DADOS'!$C$3:$C1631,MATCH(C1498,'BANCO DE DADOS'!$B$3:$B1631,0),0),"")</f>
        <v>0</v>
      </c>
      <c r="S1498" s="57" t="str">
        <f t="array" ref="S1498">IFERROR(INDEX('BANCO DE DADOS'!$D$3:$D1631,MATCH(C1498,'BANCO DE DADOS'!$B$3:$B1631,0),0),"")</f>
        <v>COMPRA DE EQUIPAMENTOS ELÉTRICOS E MOTORES</v>
      </c>
      <c r="T1498" s="56"/>
      <c r="U1498" s="56"/>
      <c r="V1498" s="57" t="str">
        <f t="array" ref="V1498">IFERROR(INDEX(#REF!,MATCH($Q1498,#REF!,0)),"")</f>
        <v/>
      </c>
      <c r="W1498" s="57" t="str">
        <f t="array" ref="W1498">IFERROR(INDEX(#REF!,MATCH($Q1498,#REF!,0)),"")</f>
        <v/>
      </c>
      <c r="X1498" s="58" t="str">
        <f t="array" ref="X1498">IFERROR(INDEX(#REF!,MATCH($Q1498,#REF!,0)),"")</f>
        <v/>
      </c>
      <c r="Y1498" s="58" t="str">
        <f t="array" ref="Y1498">IFERROR(INDEX(#REF!,MATCH($Q1498,#REF!,0)),"")</f>
        <v/>
      </c>
      <c r="Z1498" s="58" t="str">
        <f t="array" ref="Z1498">IFERROR(INDEX(#REF!,MATCH($Q1498,#REF!,0)),"")</f>
        <v/>
      </c>
      <c r="AA1498" s="58" t="e">
        <f t="shared" si="18"/>
        <v>#VALUE!</v>
      </c>
      <c r="AB1498" s="56"/>
      <c r="AC1498" s="56"/>
    </row>
    <row r="1499" spans="1:29" ht="15.75" hidden="1" customHeight="1">
      <c r="A1499" s="167"/>
      <c r="B1499" s="167" t="s">
        <v>1476</v>
      </c>
      <c r="C1499" s="168" t="s">
        <v>2643</v>
      </c>
      <c r="D1499" s="176" t="s">
        <v>53</v>
      </c>
      <c r="E1499" s="176">
        <v>1</v>
      </c>
      <c r="F1499" s="177">
        <v>1500</v>
      </c>
      <c r="G1499" s="178" t="s">
        <v>54</v>
      </c>
      <c r="H1499" s="179">
        <v>46174</v>
      </c>
      <c r="I1499" s="180" t="s">
        <v>101</v>
      </c>
      <c r="J1499" s="180" t="s">
        <v>56</v>
      </c>
      <c r="K1499" s="180" t="s">
        <v>858</v>
      </c>
      <c r="L1499" s="180" t="s">
        <v>84</v>
      </c>
      <c r="M1499" s="181" t="s">
        <v>2451</v>
      </c>
      <c r="N1499" s="175" t="s">
        <v>951</v>
      </c>
      <c r="O1499" s="44" t="s">
        <v>2452</v>
      </c>
      <c r="P1499" s="44"/>
      <c r="Q1499" s="44"/>
      <c r="R1499" s="45" t="str">
        <f t="array" ref="R1499">IFERROR(INDEX('BANCO DE DADOS'!$C$3:$C1631,MATCH(C1499,'BANCO DE DADOS'!$B$3:$B1631,0),0),"")</f>
        <v>ASCOM - EQUIPAMENTO FOTO E VIDEO</v>
      </c>
      <c r="S1499" s="45" t="str">
        <f t="array" ref="S1499">IFERROR(INDEX('BANCO DE DADOS'!$D$3:$D1631,MATCH(C1499,'BANCO DE DADOS'!$B$3:$B1631,0),0),"")</f>
        <v>COMPRA DE EQUIPAMENTOS DE FOTOGRAFIA E VÍDEO</v>
      </c>
      <c r="T1499" s="44"/>
      <c r="U1499" s="44"/>
      <c r="V1499" s="45" t="str">
        <f t="array" ref="V1499">IFERROR(INDEX(#REF!,MATCH($Q1499,#REF!,0)),"")</f>
        <v/>
      </c>
      <c r="W1499" s="45" t="str">
        <f t="array" ref="W1499">IFERROR(INDEX(#REF!,MATCH($Q1499,#REF!,0)),"")</f>
        <v/>
      </c>
      <c r="X1499" s="46" t="str">
        <f t="array" ref="X1499">IFERROR(INDEX(#REF!,MATCH($Q1499,#REF!,0)),"")</f>
        <v/>
      </c>
      <c r="Y1499" s="46" t="str">
        <f t="array" ref="Y1499">IFERROR(INDEX(#REF!,MATCH($Q1499,#REF!,0)),"")</f>
        <v/>
      </c>
      <c r="Z1499" s="46" t="str">
        <f t="array" ref="Z1499">IFERROR(INDEX(#REF!,MATCH($Q1499,#REF!,0)),"")</f>
        <v/>
      </c>
      <c r="AA1499" s="46" t="e">
        <f t="shared" si="18"/>
        <v>#VALUE!</v>
      </c>
      <c r="AB1499" s="44"/>
      <c r="AC1499" s="44"/>
    </row>
    <row r="1500" spans="1:29" ht="15.75" hidden="1" customHeight="1">
      <c r="A1500" s="184"/>
      <c r="B1500" s="184" t="s">
        <v>237</v>
      </c>
      <c r="C1500" s="185" t="s">
        <v>1198</v>
      </c>
      <c r="D1500" s="186" t="s">
        <v>53</v>
      </c>
      <c r="E1500" s="186">
        <v>1</v>
      </c>
      <c r="F1500" s="187">
        <v>1400</v>
      </c>
      <c r="G1500" s="188" t="s">
        <v>54</v>
      </c>
      <c r="H1500" s="189">
        <v>46174</v>
      </c>
      <c r="I1500" s="190" t="s">
        <v>101</v>
      </c>
      <c r="J1500" s="190" t="s">
        <v>56</v>
      </c>
      <c r="K1500" s="190" t="s">
        <v>858</v>
      </c>
      <c r="L1500" s="190" t="s">
        <v>91</v>
      </c>
      <c r="M1500" s="191" t="s">
        <v>2451</v>
      </c>
      <c r="N1500" s="192" t="s">
        <v>951</v>
      </c>
      <c r="O1500" s="56" t="s">
        <v>2452</v>
      </c>
      <c r="P1500" s="56"/>
      <c r="Q1500" s="56"/>
      <c r="R1500" s="57" t="str">
        <f t="array" ref="R1500">IFERROR(INDEX('BANCO DE DADOS'!$C$3:$C1631,MATCH(C1500,'BANCO DE DADOS'!$B$3:$B1631,0),0),"")</f>
        <v>ALMOXARIFADO GERAL - MATERIAL PARA MANUTENÇÃO</v>
      </c>
      <c r="S1500" s="57" t="str">
        <f t="array" ref="S1500">IFERROR(INDEX('BANCO DE DADOS'!$D$3:$D1631,MATCH(C1500,'BANCO DE DADOS'!$B$3:$B1631,0),0),"")</f>
        <v>COMPRA DE EQUIPAMENTOS DE SEGURANÇA E ACESSO</v>
      </c>
      <c r="T1500" s="56"/>
      <c r="U1500" s="56"/>
      <c r="V1500" s="57" t="str">
        <f t="array" ref="V1500">IFERROR(INDEX(#REF!,MATCH($Q1500,#REF!,0)),"")</f>
        <v/>
      </c>
      <c r="W1500" s="57" t="str">
        <f t="array" ref="W1500">IFERROR(INDEX(#REF!,MATCH($Q1500,#REF!,0)),"")</f>
        <v/>
      </c>
      <c r="X1500" s="58" t="str">
        <f t="array" ref="X1500">IFERROR(INDEX(#REF!,MATCH($Q1500,#REF!,0)),"")</f>
        <v/>
      </c>
      <c r="Y1500" s="58" t="str">
        <f t="array" ref="Y1500">IFERROR(INDEX(#REF!,MATCH($Q1500,#REF!,0)),"")</f>
        <v/>
      </c>
      <c r="Z1500" s="58" t="str">
        <f t="array" ref="Z1500">IFERROR(INDEX(#REF!,MATCH($Q1500,#REF!,0)),"")</f>
        <v/>
      </c>
      <c r="AA1500" s="58" t="e">
        <f t="shared" si="18"/>
        <v>#VALUE!</v>
      </c>
      <c r="AB1500" s="56"/>
      <c r="AC1500" s="56"/>
    </row>
    <row r="1501" spans="1:29" ht="15.75" hidden="1" customHeight="1">
      <c r="A1501" s="167"/>
      <c r="B1501" s="167" t="s">
        <v>247</v>
      </c>
      <c r="C1501" s="168" t="s">
        <v>1198</v>
      </c>
      <c r="D1501" s="176" t="s">
        <v>53</v>
      </c>
      <c r="E1501" s="176">
        <v>1</v>
      </c>
      <c r="F1501" s="177">
        <v>1400</v>
      </c>
      <c r="G1501" s="178" t="s">
        <v>54</v>
      </c>
      <c r="H1501" s="179">
        <v>46174</v>
      </c>
      <c r="I1501" s="180" t="s">
        <v>101</v>
      </c>
      <c r="J1501" s="180" t="s">
        <v>56</v>
      </c>
      <c r="K1501" s="180" t="s">
        <v>858</v>
      </c>
      <c r="L1501" s="180" t="s">
        <v>91</v>
      </c>
      <c r="M1501" s="181" t="s">
        <v>2451</v>
      </c>
      <c r="N1501" s="175" t="s">
        <v>951</v>
      </c>
      <c r="O1501" s="44" t="s">
        <v>2452</v>
      </c>
      <c r="P1501" s="44"/>
      <c r="Q1501" s="44"/>
      <c r="R1501" s="45" t="str">
        <f t="array" ref="R1501">IFERROR(INDEX('BANCO DE DADOS'!$C$3:$C1631,MATCH(C1501,'BANCO DE DADOS'!$B$3:$B1631,0),0),"")</f>
        <v>ALMOXARIFADO GERAL - MATERIAL PARA MANUTENÇÃO</v>
      </c>
      <c r="S1501" s="45" t="str">
        <f t="array" ref="S1501">IFERROR(INDEX('BANCO DE DADOS'!$D$3:$D1631,MATCH(C1501,'BANCO DE DADOS'!$B$3:$B1631,0),0),"")</f>
        <v>COMPRA DE EQUIPAMENTOS DE SEGURANÇA E ACESSO</v>
      </c>
      <c r="T1501" s="44"/>
      <c r="U1501" s="44"/>
      <c r="V1501" s="45" t="str">
        <f t="array" ref="V1501">IFERROR(INDEX(#REF!,MATCH($Q1501,#REF!,0)),"")</f>
        <v/>
      </c>
      <c r="W1501" s="45" t="str">
        <f t="array" ref="W1501">IFERROR(INDEX(#REF!,MATCH($Q1501,#REF!,0)),"")</f>
        <v/>
      </c>
      <c r="X1501" s="46" t="str">
        <f t="array" ref="X1501">IFERROR(INDEX(#REF!,MATCH($Q1501,#REF!,0)),"")</f>
        <v/>
      </c>
      <c r="Y1501" s="46" t="str">
        <f t="array" ref="Y1501">IFERROR(INDEX(#REF!,MATCH($Q1501,#REF!,0)),"")</f>
        <v/>
      </c>
      <c r="Z1501" s="46" t="str">
        <f t="array" ref="Z1501">IFERROR(INDEX(#REF!,MATCH($Q1501,#REF!,0)),"")</f>
        <v/>
      </c>
      <c r="AA1501" s="46" t="e">
        <f t="shared" si="18"/>
        <v>#VALUE!</v>
      </c>
      <c r="AB1501" s="44"/>
      <c r="AC1501" s="44"/>
    </row>
    <row r="1502" spans="1:29" ht="15.75" hidden="1" customHeight="1">
      <c r="A1502" s="184"/>
      <c r="B1502" s="184" t="s">
        <v>317</v>
      </c>
      <c r="C1502" s="185" t="s">
        <v>2644</v>
      </c>
      <c r="D1502" s="186" t="s">
        <v>53</v>
      </c>
      <c r="E1502" s="186">
        <v>2</v>
      </c>
      <c r="F1502" s="187">
        <v>1400</v>
      </c>
      <c r="G1502" s="188" t="s">
        <v>54</v>
      </c>
      <c r="H1502" s="189">
        <v>46174</v>
      </c>
      <c r="I1502" s="190" t="s">
        <v>101</v>
      </c>
      <c r="J1502" s="190" t="s">
        <v>56</v>
      </c>
      <c r="K1502" s="190" t="s">
        <v>858</v>
      </c>
      <c r="L1502" s="190" t="s">
        <v>91</v>
      </c>
      <c r="M1502" s="191" t="s">
        <v>2451</v>
      </c>
      <c r="N1502" s="192" t="s">
        <v>951</v>
      </c>
      <c r="O1502" s="56" t="s">
        <v>2452</v>
      </c>
      <c r="P1502" s="56"/>
      <c r="Q1502" s="56"/>
      <c r="R1502" s="57">
        <f t="array" ref="R1502">IFERROR(INDEX('BANCO DE DADOS'!$C$3:$C1631,MATCH(C1502,'BANCO DE DADOS'!$B$3:$B1631,0),0),"")</f>
        <v>0</v>
      </c>
      <c r="S1502" s="57" t="str">
        <f t="array" ref="S1502">IFERROR(INDEX('BANCO DE DADOS'!$D$3:$D1631,MATCH(C1502,'BANCO DE DADOS'!$B$3:$B1631,0),0),"")</f>
        <v>COMPRA DE EQUIPAMENTOS PARA COZINHA E REFEITÓRIO</v>
      </c>
      <c r="T1502" s="56"/>
      <c r="U1502" s="56"/>
      <c r="V1502" s="57" t="str">
        <f t="array" ref="V1502">IFERROR(INDEX(#REF!,MATCH($Q1502,#REF!,0)),"")</f>
        <v/>
      </c>
      <c r="W1502" s="57" t="str">
        <f t="array" ref="W1502">IFERROR(INDEX(#REF!,MATCH($Q1502,#REF!,0)),"")</f>
        <v/>
      </c>
      <c r="X1502" s="58" t="str">
        <f t="array" ref="X1502">IFERROR(INDEX(#REF!,MATCH($Q1502,#REF!,0)),"")</f>
        <v/>
      </c>
      <c r="Y1502" s="58" t="str">
        <f t="array" ref="Y1502">IFERROR(INDEX(#REF!,MATCH($Q1502,#REF!,0)),"")</f>
        <v/>
      </c>
      <c r="Z1502" s="58" t="str">
        <f t="array" ref="Z1502">IFERROR(INDEX(#REF!,MATCH($Q1502,#REF!,0)),"")</f>
        <v/>
      </c>
      <c r="AA1502" s="58" t="e">
        <f t="shared" si="18"/>
        <v>#VALUE!</v>
      </c>
      <c r="AB1502" s="56"/>
      <c r="AC1502" s="56"/>
    </row>
    <row r="1503" spans="1:29" ht="15.75" hidden="1" customHeight="1">
      <c r="A1503" s="167"/>
      <c r="B1503" s="167" t="s">
        <v>172</v>
      </c>
      <c r="C1503" s="168" t="s">
        <v>2644</v>
      </c>
      <c r="D1503" s="176" t="s">
        <v>53</v>
      </c>
      <c r="E1503" s="176">
        <v>2</v>
      </c>
      <c r="F1503" s="177">
        <v>1400</v>
      </c>
      <c r="G1503" s="178" t="s">
        <v>54</v>
      </c>
      <c r="H1503" s="179">
        <v>46174</v>
      </c>
      <c r="I1503" s="180" t="s">
        <v>101</v>
      </c>
      <c r="J1503" s="180" t="s">
        <v>56</v>
      </c>
      <c r="K1503" s="180" t="s">
        <v>858</v>
      </c>
      <c r="L1503" s="180" t="s">
        <v>91</v>
      </c>
      <c r="M1503" s="181" t="s">
        <v>2451</v>
      </c>
      <c r="N1503" s="175" t="s">
        <v>951</v>
      </c>
      <c r="O1503" s="44" t="s">
        <v>2452</v>
      </c>
      <c r="P1503" s="44"/>
      <c r="Q1503" s="44"/>
      <c r="R1503" s="45">
        <f t="array" ref="R1503">IFERROR(INDEX('BANCO DE DADOS'!$C$3:$C1631,MATCH(C1503,'BANCO DE DADOS'!$B$3:$B1631,0),0),"")</f>
        <v>0</v>
      </c>
      <c r="S1503" s="45" t="str">
        <f t="array" ref="S1503">IFERROR(INDEX('BANCO DE DADOS'!$D$3:$D1631,MATCH(C1503,'BANCO DE DADOS'!$B$3:$B1631,0),0),"")</f>
        <v>COMPRA DE EQUIPAMENTOS PARA COZINHA E REFEITÓRIO</v>
      </c>
      <c r="T1503" s="44"/>
      <c r="U1503" s="44"/>
      <c r="V1503" s="45" t="str">
        <f t="array" ref="V1503">IFERROR(INDEX(#REF!,MATCH($Q1503,#REF!,0)),"")</f>
        <v/>
      </c>
      <c r="W1503" s="45" t="str">
        <f t="array" ref="W1503">IFERROR(INDEX(#REF!,MATCH($Q1503,#REF!,0)),"")</f>
        <v/>
      </c>
      <c r="X1503" s="46" t="str">
        <f t="array" ref="X1503">IFERROR(INDEX(#REF!,MATCH($Q1503,#REF!,0)),"")</f>
        <v/>
      </c>
      <c r="Y1503" s="46" t="str">
        <f t="array" ref="Y1503">IFERROR(INDEX(#REF!,MATCH($Q1503,#REF!,0)),"")</f>
        <v/>
      </c>
      <c r="Z1503" s="46" t="str">
        <f t="array" ref="Z1503">IFERROR(INDEX(#REF!,MATCH($Q1503,#REF!,0)),"")</f>
        <v/>
      </c>
      <c r="AA1503" s="46" t="e">
        <f t="shared" si="18"/>
        <v>#VALUE!</v>
      </c>
      <c r="AB1503" s="44"/>
      <c r="AC1503" s="44"/>
    </row>
    <row r="1504" spans="1:29" ht="15.75" hidden="1" customHeight="1">
      <c r="A1504" s="184"/>
      <c r="B1504" s="184" t="s">
        <v>775</v>
      </c>
      <c r="C1504" s="185" t="s">
        <v>2644</v>
      </c>
      <c r="D1504" s="186" t="s">
        <v>53</v>
      </c>
      <c r="E1504" s="186">
        <v>2</v>
      </c>
      <c r="F1504" s="187">
        <v>1400</v>
      </c>
      <c r="G1504" s="188" t="s">
        <v>54</v>
      </c>
      <c r="H1504" s="189">
        <v>46174</v>
      </c>
      <c r="I1504" s="190" t="s">
        <v>101</v>
      </c>
      <c r="J1504" s="190" t="s">
        <v>56</v>
      </c>
      <c r="K1504" s="190" t="s">
        <v>858</v>
      </c>
      <c r="L1504" s="190" t="s">
        <v>91</v>
      </c>
      <c r="M1504" s="191" t="s">
        <v>2451</v>
      </c>
      <c r="N1504" s="192" t="s">
        <v>951</v>
      </c>
      <c r="O1504" s="56" t="s">
        <v>2452</v>
      </c>
      <c r="P1504" s="56"/>
      <c r="Q1504" s="56"/>
      <c r="R1504" s="57">
        <f t="array" ref="R1504">IFERROR(INDEX('BANCO DE DADOS'!$C$3:$C1631,MATCH(C1504,'BANCO DE DADOS'!$B$3:$B1631,0),0),"")</f>
        <v>0</v>
      </c>
      <c r="S1504" s="57" t="str">
        <f t="array" ref="S1504">IFERROR(INDEX('BANCO DE DADOS'!$D$3:$D1631,MATCH(C1504,'BANCO DE DADOS'!$B$3:$B1631,0),0),"")</f>
        <v>COMPRA DE EQUIPAMENTOS PARA COZINHA E REFEITÓRIO</v>
      </c>
      <c r="T1504" s="56"/>
      <c r="U1504" s="56"/>
      <c r="V1504" s="57" t="str">
        <f t="array" ref="V1504">IFERROR(INDEX(#REF!,MATCH($Q1504,#REF!,0)),"")</f>
        <v/>
      </c>
      <c r="W1504" s="57" t="str">
        <f t="array" ref="W1504">IFERROR(INDEX(#REF!,MATCH($Q1504,#REF!,0)),"")</f>
        <v/>
      </c>
      <c r="X1504" s="58" t="str">
        <f t="array" ref="X1504">IFERROR(INDEX(#REF!,MATCH($Q1504,#REF!,0)),"")</f>
        <v/>
      </c>
      <c r="Y1504" s="58" t="str">
        <f t="array" ref="Y1504">IFERROR(INDEX(#REF!,MATCH($Q1504,#REF!,0)),"")</f>
        <v/>
      </c>
      <c r="Z1504" s="58" t="str">
        <f t="array" ref="Z1504">IFERROR(INDEX(#REF!,MATCH($Q1504,#REF!,0)),"")</f>
        <v/>
      </c>
      <c r="AA1504" s="58" t="e">
        <f t="shared" si="18"/>
        <v>#VALUE!</v>
      </c>
      <c r="AB1504" s="56"/>
      <c r="AC1504" s="56"/>
    </row>
    <row r="1505" spans="1:29" ht="15.75" hidden="1" customHeight="1">
      <c r="A1505" s="35"/>
      <c r="B1505" s="35" t="s">
        <v>247</v>
      </c>
      <c r="C1505" s="36" t="s">
        <v>2645</v>
      </c>
      <c r="D1505" s="37" t="s">
        <v>53</v>
      </c>
      <c r="E1505" s="37">
        <v>1</v>
      </c>
      <c r="F1505" s="38">
        <v>1200</v>
      </c>
      <c r="G1505" s="39" t="s">
        <v>54</v>
      </c>
      <c r="H1505" s="40">
        <v>46174</v>
      </c>
      <c r="I1505" s="41" t="s">
        <v>101</v>
      </c>
      <c r="J1505" s="41" t="s">
        <v>56</v>
      </c>
      <c r="K1505" s="41" t="s">
        <v>858</v>
      </c>
      <c r="L1505" s="41" t="s">
        <v>58</v>
      </c>
      <c r="M1505" s="42" t="s">
        <v>73</v>
      </c>
      <c r="N1505" s="44" t="s">
        <v>951</v>
      </c>
      <c r="O1505" s="44" t="s">
        <v>2452</v>
      </c>
      <c r="P1505" s="44"/>
      <c r="Q1505" s="44"/>
      <c r="R1505" s="45"/>
      <c r="S1505" s="45" t="s">
        <v>323</v>
      </c>
      <c r="T1505" s="44"/>
      <c r="U1505" s="44"/>
      <c r="V1505" s="45" t="str">
        <f t="array" ref="V1505">IFERROR(INDEX(#REF!,MATCH($Q1505,#REF!,0)),"")</f>
        <v/>
      </c>
      <c r="W1505" s="45" t="str">
        <f t="array" ref="W1505">IFERROR(INDEX(#REF!,MATCH($Q1505,#REF!,0)),"")</f>
        <v/>
      </c>
      <c r="X1505" s="46" t="str">
        <f t="array" ref="X1505">IFERROR(INDEX(#REF!,MATCH($Q1505,#REF!,0)),"")</f>
        <v/>
      </c>
      <c r="Y1505" s="46" t="str">
        <f t="array" ref="Y1505">IFERROR(INDEX(#REF!,MATCH($Q1505,#REF!,0)),"")</f>
        <v/>
      </c>
      <c r="Z1505" s="46" t="str">
        <f t="array" ref="Z1505">IFERROR(INDEX(#REF!,MATCH($Q1505,#REF!,0)),"")</f>
        <v/>
      </c>
      <c r="AA1505" s="46" t="e">
        <f t="shared" si="18"/>
        <v>#VALUE!</v>
      </c>
      <c r="AB1505" s="44"/>
      <c r="AC1505" s="44"/>
    </row>
    <row r="1506" spans="1:29" ht="15.75" hidden="1" customHeight="1">
      <c r="A1506" s="184"/>
      <c r="B1506" s="184" t="s">
        <v>145</v>
      </c>
      <c r="C1506" s="185" t="s">
        <v>2646</v>
      </c>
      <c r="D1506" s="186" t="s">
        <v>53</v>
      </c>
      <c r="E1506" s="186">
        <v>1</v>
      </c>
      <c r="F1506" s="187">
        <v>1200</v>
      </c>
      <c r="G1506" s="188" t="s">
        <v>54</v>
      </c>
      <c r="H1506" s="189">
        <v>46174</v>
      </c>
      <c r="I1506" s="190" t="s">
        <v>101</v>
      </c>
      <c r="J1506" s="190" t="s">
        <v>56</v>
      </c>
      <c r="K1506" s="190" t="s">
        <v>858</v>
      </c>
      <c r="L1506" s="190" t="s">
        <v>91</v>
      </c>
      <c r="M1506" s="191" t="s">
        <v>2451</v>
      </c>
      <c r="N1506" s="192" t="s">
        <v>951</v>
      </c>
      <c r="O1506" s="56" t="s">
        <v>2452</v>
      </c>
      <c r="P1506" s="56"/>
      <c r="Q1506" s="56"/>
      <c r="R1506" s="57">
        <f t="array" ref="R1506">IFERROR(INDEX('BANCO DE DADOS'!$C$3:$C1631,MATCH(C1506,'BANCO DE DADOS'!$B$3:$B1631,0),0),"")</f>
        <v>0</v>
      </c>
      <c r="S1506" s="57" t="str">
        <f t="array" ref="S1506">IFERROR(INDEX('BANCO DE DADOS'!$D$3:$D1631,MATCH(C1506,'BANCO DE DADOS'!$B$3:$B1631,0),0),"")</f>
        <v>COMPRA DE MATERIAIS PARA ÁREAS COMUNS</v>
      </c>
      <c r="T1506" s="56"/>
      <c r="U1506" s="56"/>
      <c r="V1506" s="57" t="str">
        <f t="array" ref="V1506">IFERROR(INDEX(#REF!,MATCH($Q1506,#REF!,0)),"")</f>
        <v/>
      </c>
      <c r="W1506" s="57" t="str">
        <f t="array" ref="W1506">IFERROR(INDEX(#REF!,MATCH($Q1506,#REF!,0)),"")</f>
        <v/>
      </c>
      <c r="X1506" s="58" t="str">
        <f t="array" ref="X1506">IFERROR(INDEX(#REF!,MATCH($Q1506,#REF!,0)),"")</f>
        <v/>
      </c>
      <c r="Y1506" s="58" t="str">
        <f t="array" ref="Y1506">IFERROR(INDEX(#REF!,MATCH($Q1506,#REF!,0)),"")</f>
        <v/>
      </c>
      <c r="Z1506" s="58" t="str">
        <f t="array" ref="Z1506">IFERROR(INDEX(#REF!,MATCH($Q1506,#REF!,0)),"")</f>
        <v/>
      </c>
      <c r="AA1506" s="58" t="e">
        <f t="shared" si="18"/>
        <v>#VALUE!</v>
      </c>
      <c r="AB1506" s="56"/>
      <c r="AC1506" s="56"/>
    </row>
    <row r="1507" spans="1:29" ht="15.75" hidden="1" customHeight="1">
      <c r="A1507" s="167"/>
      <c r="B1507" s="167" t="s">
        <v>291</v>
      </c>
      <c r="C1507" s="168" t="s">
        <v>2646</v>
      </c>
      <c r="D1507" s="176" t="s">
        <v>53</v>
      </c>
      <c r="E1507" s="176">
        <v>1</v>
      </c>
      <c r="F1507" s="177">
        <v>1200</v>
      </c>
      <c r="G1507" s="178" t="s">
        <v>54</v>
      </c>
      <c r="H1507" s="179">
        <v>46174</v>
      </c>
      <c r="I1507" s="180" t="s">
        <v>101</v>
      </c>
      <c r="J1507" s="180" t="s">
        <v>56</v>
      </c>
      <c r="K1507" s="180" t="s">
        <v>858</v>
      </c>
      <c r="L1507" s="180" t="s">
        <v>91</v>
      </c>
      <c r="M1507" s="181" t="s">
        <v>2451</v>
      </c>
      <c r="N1507" s="175" t="s">
        <v>951</v>
      </c>
      <c r="O1507" s="44" t="s">
        <v>2452</v>
      </c>
      <c r="P1507" s="44"/>
      <c r="Q1507" s="44"/>
      <c r="R1507" s="45">
        <f t="array" ref="R1507">IFERROR(INDEX('BANCO DE DADOS'!$C$3:$C1631,MATCH(C1507,'BANCO DE DADOS'!$B$3:$B1631,0),0),"")</f>
        <v>0</v>
      </c>
      <c r="S1507" s="45" t="str">
        <f t="array" ref="S1507">IFERROR(INDEX('BANCO DE DADOS'!$D$3:$D1631,MATCH(C1507,'BANCO DE DADOS'!$B$3:$B1631,0),0),"")</f>
        <v>COMPRA DE MATERIAIS PARA ÁREAS COMUNS</v>
      </c>
      <c r="T1507" s="44"/>
      <c r="U1507" s="44"/>
      <c r="V1507" s="45" t="str">
        <f t="array" ref="V1507">IFERROR(INDEX(#REF!,MATCH($Q1507,#REF!,0)),"")</f>
        <v/>
      </c>
      <c r="W1507" s="45" t="str">
        <f t="array" ref="W1507">IFERROR(INDEX(#REF!,MATCH($Q1507,#REF!,0)),"")</f>
        <v/>
      </c>
      <c r="X1507" s="46" t="str">
        <f t="array" ref="X1507">IFERROR(INDEX(#REF!,MATCH($Q1507,#REF!,0)),"")</f>
        <v/>
      </c>
      <c r="Y1507" s="46" t="str">
        <f t="array" ref="Y1507">IFERROR(INDEX(#REF!,MATCH($Q1507,#REF!,0)),"")</f>
        <v/>
      </c>
      <c r="Z1507" s="46" t="str">
        <f t="array" ref="Z1507">IFERROR(INDEX(#REF!,MATCH($Q1507,#REF!,0)),"")</f>
        <v/>
      </c>
      <c r="AA1507" s="46" t="e">
        <f t="shared" si="18"/>
        <v>#VALUE!</v>
      </c>
      <c r="AB1507" s="44"/>
      <c r="AC1507" s="44"/>
    </row>
    <row r="1508" spans="1:29" ht="15.75" hidden="1" customHeight="1">
      <c r="A1508" s="47"/>
      <c r="B1508" s="47" t="s">
        <v>161</v>
      </c>
      <c r="C1508" s="60" t="s">
        <v>2647</v>
      </c>
      <c r="D1508" s="49" t="s">
        <v>53</v>
      </c>
      <c r="E1508" s="49">
        <v>1</v>
      </c>
      <c r="F1508" s="50">
        <v>1000</v>
      </c>
      <c r="G1508" s="51" t="s">
        <v>54</v>
      </c>
      <c r="H1508" s="52">
        <v>46174</v>
      </c>
      <c r="I1508" s="53" t="s">
        <v>101</v>
      </c>
      <c r="J1508" s="53" t="s">
        <v>56</v>
      </c>
      <c r="K1508" s="53" t="s">
        <v>858</v>
      </c>
      <c r="L1508" s="53" t="s">
        <v>91</v>
      </c>
      <c r="M1508" s="54" t="s">
        <v>2517</v>
      </c>
      <c r="N1508" s="56" t="s">
        <v>951</v>
      </c>
      <c r="O1508" s="56" t="s">
        <v>2452</v>
      </c>
      <c r="P1508" s="56"/>
      <c r="Q1508" s="56"/>
      <c r="R1508" s="57"/>
      <c r="S1508" s="57" t="s">
        <v>323</v>
      </c>
      <c r="T1508" s="56"/>
      <c r="U1508" s="56"/>
      <c r="V1508" s="57" t="str">
        <f t="array" ref="V1508">IFERROR(INDEX(#REF!,MATCH($Q1508,#REF!,0)),"")</f>
        <v/>
      </c>
      <c r="W1508" s="57" t="str">
        <f t="array" ref="W1508">IFERROR(INDEX(#REF!,MATCH($Q1508,#REF!,0)),"")</f>
        <v/>
      </c>
      <c r="X1508" s="58" t="str">
        <f t="array" ref="X1508">IFERROR(INDEX(#REF!,MATCH($Q1508,#REF!,0)),"")</f>
        <v/>
      </c>
      <c r="Y1508" s="58" t="str">
        <f t="array" ref="Y1508">IFERROR(INDEX(#REF!,MATCH($Q1508,#REF!,0)),"")</f>
        <v/>
      </c>
      <c r="Z1508" s="58" t="str">
        <f t="array" ref="Z1508">IFERROR(INDEX(#REF!,MATCH($Q1508,#REF!,0)),"")</f>
        <v/>
      </c>
      <c r="AA1508" s="58" t="e">
        <f t="shared" si="18"/>
        <v>#VALUE!</v>
      </c>
      <c r="AB1508" s="56"/>
      <c r="AC1508" s="56"/>
    </row>
    <row r="1509" spans="1:29" ht="15.75" hidden="1" customHeight="1">
      <c r="A1509" s="35" t="s">
        <v>393</v>
      </c>
      <c r="B1509" s="35" t="s">
        <v>156</v>
      </c>
      <c r="C1509" s="36" t="s">
        <v>787</v>
      </c>
      <c r="D1509" s="37" t="s">
        <v>53</v>
      </c>
      <c r="E1509" s="37">
        <v>12</v>
      </c>
      <c r="F1509" s="38">
        <v>120</v>
      </c>
      <c r="G1509" s="39" t="s">
        <v>54</v>
      </c>
      <c r="H1509" s="40">
        <v>46143</v>
      </c>
      <c r="I1509" s="41" t="s">
        <v>55</v>
      </c>
      <c r="J1509" s="41" t="s">
        <v>56</v>
      </c>
      <c r="K1509" s="41" t="s">
        <v>164</v>
      </c>
      <c r="L1509" s="41" t="s">
        <v>58</v>
      </c>
      <c r="M1509" s="42" t="s">
        <v>2534</v>
      </c>
      <c r="N1509" s="44" t="s">
        <v>21</v>
      </c>
      <c r="O1509" s="44" t="s">
        <v>60</v>
      </c>
      <c r="P1509" s="44"/>
      <c r="Q1509" s="44"/>
      <c r="R1509" s="45" t="s">
        <v>202</v>
      </c>
      <c r="S1509" s="45" t="s">
        <v>181</v>
      </c>
      <c r="T1509" s="44"/>
      <c r="U1509" s="44"/>
      <c r="V1509" s="45" t="str">
        <f t="array" ref="V1509">IFERROR(INDEX(#REF!,MATCH($Q1509,#REF!,0)),"")</f>
        <v/>
      </c>
      <c r="W1509" s="45" t="str">
        <f t="array" ref="W1509">IFERROR(INDEX(#REF!,MATCH($Q1509,#REF!,0)),"")</f>
        <v/>
      </c>
      <c r="X1509" s="46" t="str">
        <f t="array" ref="X1509">IFERROR(INDEX(#REF!,MATCH($Q1509,#REF!,0)),"")</f>
        <v/>
      </c>
      <c r="Y1509" s="46" t="str">
        <f t="array" ref="Y1509">IFERROR(INDEX(#REF!,MATCH($Q1509,#REF!,0)),"")</f>
        <v/>
      </c>
      <c r="Z1509" s="46" t="str">
        <f t="array" ref="Z1509">IFERROR(INDEX(#REF!,MATCH($Q1509,#REF!,0)),"")</f>
        <v/>
      </c>
      <c r="AA1509" s="46" t="e">
        <f t="shared" si="18"/>
        <v>#VALUE!</v>
      </c>
      <c r="AB1509" s="44"/>
      <c r="AC1509" s="44"/>
    </row>
    <row r="1510" spans="1:29" ht="15.75" hidden="1" customHeight="1">
      <c r="A1510" s="47" t="s">
        <v>394</v>
      </c>
      <c r="B1510" s="47" t="s">
        <v>156</v>
      </c>
      <c r="C1510" s="60" t="s">
        <v>789</v>
      </c>
      <c r="D1510" s="49" t="s">
        <v>53</v>
      </c>
      <c r="E1510" s="49">
        <v>12</v>
      </c>
      <c r="F1510" s="50">
        <v>120</v>
      </c>
      <c r="G1510" s="51" t="s">
        <v>54</v>
      </c>
      <c r="H1510" s="52">
        <v>46143</v>
      </c>
      <c r="I1510" s="53" t="s">
        <v>55</v>
      </c>
      <c r="J1510" s="53" t="s">
        <v>56</v>
      </c>
      <c r="K1510" s="53" t="s">
        <v>164</v>
      </c>
      <c r="L1510" s="53" t="s">
        <v>58</v>
      </c>
      <c r="M1510" s="54" t="s">
        <v>2498</v>
      </c>
      <c r="N1510" s="56" t="s">
        <v>21</v>
      </c>
      <c r="O1510" s="56" t="s">
        <v>60</v>
      </c>
      <c r="P1510" s="56"/>
      <c r="Q1510" s="56"/>
      <c r="R1510" s="57" t="s">
        <v>202</v>
      </c>
      <c r="S1510" s="57" t="s">
        <v>181</v>
      </c>
      <c r="T1510" s="56"/>
      <c r="U1510" s="56"/>
      <c r="V1510" s="57" t="str">
        <f t="array" ref="V1510">IFERROR(INDEX(#REF!,MATCH($Q1510,#REF!,0)),"")</f>
        <v/>
      </c>
      <c r="W1510" s="57" t="str">
        <f t="array" ref="W1510">IFERROR(INDEX(#REF!,MATCH($Q1510,#REF!,0)),"")</f>
        <v/>
      </c>
      <c r="X1510" s="58" t="str">
        <f t="array" ref="X1510">IFERROR(INDEX(#REF!,MATCH($Q1510,#REF!,0)),"")</f>
        <v/>
      </c>
      <c r="Y1510" s="58" t="str">
        <f t="array" ref="Y1510">IFERROR(INDEX(#REF!,MATCH($Q1510,#REF!,0)),"")</f>
        <v/>
      </c>
      <c r="Z1510" s="58" t="str">
        <f t="array" ref="Z1510">IFERROR(INDEX(#REF!,MATCH($Q1510,#REF!,0)),"")</f>
        <v/>
      </c>
      <c r="AA1510" s="58" t="e">
        <f t="shared" si="18"/>
        <v>#VALUE!</v>
      </c>
      <c r="AB1510" s="56"/>
      <c r="AC1510" s="56"/>
    </row>
    <row r="1511" spans="1:29" ht="15.75" hidden="1" customHeight="1">
      <c r="A1511" s="35" t="s">
        <v>395</v>
      </c>
      <c r="B1511" s="35" t="s">
        <v>156</v>
      </c>
      <c r="C1511" s="36" t="s">
        <v>791</v>
      </c>
      <c r="D1511" s="37" t="s">
        <v>53</v>
      </c>
      <c r="E1511" s="37">
        <v>12</v>
      </c>
      <c r="F1511" s="38">
        <v>120</v>
      </c>
      <c r="G1511" s="39" t="s">
        <v>54</v>
      </c>
      <c r="H1511" s="40">
        <v>46143</v>
      </c>
      <c r="I1511" s="41" t="s">
        <v>55</v>
      </c>
      <c r="J1511" s="41" t="s">
        <v>56</v>
      </c>
      <c r="K1511" s="41" t="s">
        <v>164</v>
      </c>
      <c r="L1511" s="41" t="s">
        <v>58</v>
      </c>
      <c r="M1511" s="42" t="s">
        <v>2498</v>
      </c>
      <c r="N1511" s="44" t="s">
        <v>21</v>
      </c>
      <c r="O1511" s="44" t="s">
        <v>60</v>
      </c>
      <c r="P1511" s="44"/>
      <c r="Q1511" s="44"/>
      <c r="R1511" s="45" t="s">
        <v>202</v>
      </c>
      <c r="S1511" s="45" t="s">
        <v>181</v>
      </c>
      <c r="T1511" s="44"/>
      <c r="U1511" s="44"/>
      <c r="V1511" s="45" t="str">
        <f t="array" ref="V1511">IFERROR(INDEX(#REF!,MATCH($Q1511,#REF!,0)),"")</f>
        <v/>
      </c>
      <c r="W1511" s="45" t="str">
        <f t="array" ref="W1511">IFERROR(INDEX(#REF!,MATCH($Q1511,#REF!,0)),"")</f>
        <v/>
      </c>
      <c r="X1511" s="46" t="str">
        <f t="array" ref="X1511">IFERROR(INDEX(#REF!,MATCH($Q1511,#REF!,0)),"")</f>
        <v/>
      </c>
      <c r="Y1511" s="46" t="str">
        <f t="array" ref="Y1511">IFERROR(INDEX(#REF!,MATCH($Q1511,#REF!,0)),"")</f>
        <v/>
      </c>
      <c r="Z1511" s="46" t="str">
        <f t="array" ref="Z1511">IFERROR(INDEX(#REF!,MATCH($Q1511,#REF!,0)),"")</f>
        <v/>
      </c>
      <c r="AA1511" s="46" t="e">
        <f t="shared" si="18"/>
        <v>#VALUE!</v>
      </c>
      <c r="AB1511" s="44"/>
      <c r="AC1511" s="44"/>
    </row>
    <row r="1512" spans="1:29" ht="15.75" hidden="1" customHeight="1">
      <c r="A1512" s="47" t="s">
        <v>770</v>
      </c>
      <c r="B1512" s="47" t="s">
        <v>317</v>
      </c>
      <c r="C1512" s="60" t="s">
        <v>793</v>
      </c>
      <c r="D1512" s="49" t="s">
        <v>53</v>
      </c>
      <c r="E1512" s="49">
        <v>4</v>
      </c>
      <c r="F1512" s="50">
        <v>120</v>
      </c>
      <c r="G1512" s="51" t="s">
        <v>54</v>
      </c>
      <c r="H1512" s="52">
        <v>46143</v>
      </c>
      <c r="I1512" s="53" t="s">
        <v>55</v>
      </c>
      <c r="J1512" s="53" t="s">
        <v>56</v>
      </c>
      <c r="K1512" s="53" t="s">
        <v>164</v>
      </c>
      <c r="L1512" s="53" t="s">
        <v>58</v>
      </c>
      <c r="M1512" s="54" t="s">
        <v>148</v>
      </c>
      <c r="N1512" s="56" t="s">
        <v>21</v>
      </c>
      <c r="O1512" s="56" t="s">
        <v>60</v>
      </c>
      <c r="P1512" s="56"/>
      <c r="Q1512" s="56"/>
      <c r="R1512" s="57"/>
      <c r="S1512" s="57" t="s">
        <v>752</v>
      </c>
      <c r="T1512" s="56"/>
      <c r="U1512" s="56"/>
      <c r="V1512" s="57" t="str">
        <f t="array" ref="V1512">IFERROR(INDEX(#REF!,MATCH($Q1512,#REF!,0)),"")</f>
        <v/>
      </c>
      <c r="W1512" s="57" t="str">
        <f t="array" ref="W1512">IFERROR(INDEX(#REF!,MATCH($Q1512,#REF!,0)),"")</f>
        <v/>
      </c>
      <c r="X1512" s="58" t="str">
        <f t="array" ref="X1512">IFERROR(INDEX(#REF!,MATCH($Q1512,#REF!,0)),"")</f>
        <v/>
      </c>
      <c r="Y1512" s="58" t="str">
        <f t="array" ref="Y1512">IFERROR(INDEX(#REF!,MATCH($Q1512,#REF!,0)),"")</f>
        <v/>
      </c>
      <c r="Z1512" s="58" t="str">
        <f t="array" ref="Z1512">IFERROR(INDEX(#REF!,MATCH($Q1512,#REF!,0)),"")</f>
        <v/>
      </c>
      <c r="AA1512" s="58" t="e">
        <f t="shared" si="18"/>
        <v>#VALUE!</v>
      </c>
      <c r="AB1512" s="56"/>
      <c r="AC1512" s="56"/>
    </row>
    <row r="1513" spans="1:29" ht="15.75" hidden="1" customHeight="1">
      <c r="A1513" s="71"/>
      <c r="B1513" s="71" t="s">
        <v>291</v>
      </c>
      <c r="C1513" s="107" t="s">
        <v>2648</v>
      </c>
      <c r="D1513" s="72" t="s">
        <v>53</v>
      </c>
      <c r="E1513" s="72">
        <v>2</v>
      </c>
      <c r="F1513" s="73">
        <v>1000</v>
      </c>
      <c r="G1513" s="74" t="s">
        <v>54</v>
      </c>
      <c r="H1513" s="86">
        <v>46174</v>
      </c>
      <c r="I1513" s="75" t="s">
        <v>101</v>
      </c>
      <c r="J1513" s="75" t="s">
        <v>56</v>
      </c>
      <c r="K1513" s="75" t="s">
        <v>858</v>
      </c>
      <c r="L1513" s="75" t="s">
        <v>91</v>
      </c>
      <c r="M1513" s="64" t="s">
        <v>2451</v>
      </c>
      <c r="N1513" s="69" t="s">
        <v>951</v>
      </c>
      <c r="O1513" s="44" t="s">
        <v>2452</v>
      </c>
      <c r="P1513" s="44"/>
      <c r="Q1513" s="44"/>
      <c r="R1513" s="45" t="str">
        <f t="array" ref="R1513">IFERROR(INDEX('BANCO DE DADOS'!$C$3:$C1631,MATCH(C1513,'BANCO DE DADOS'!$B$3:$B1631,0),0),"")</f>
        <v>GTI - MULTIMIDIA</v>
      </c>
      <c r="S1513" s="45" t="str">
        <f t="array" ref="S1513">IFERROR(INDEX('BANCO DE DADOS'!$D$3:$D1631,MATCH(C1513,'BANCO DE DADOS'!$B$3:$B1631,0),0),"")</f>
        <v>COMPRA DE EQUIPAMENTOS DE APRESENTAÇÃO E MULTIMÍDIA</v>
      </c>
      <c r="T1513" s="44"/>
      <c r="U1513" s="44"/>
      <c r="V1513" s="45" t="str">
        <f t="array" ref="V1513">IFERROR(INDEX(#REF!,MATCH($Q1513,#REF!,0)),"")</f>
        <v/>
      </c>
      <c r="W1513" s="45" t="str">
        <f t="array" ref="W1513">IFERROR(INDEX(#REF!,MATCH($Q1513,#REF!,0)),"")</f>
        <v/>
      </c>
      <c r="X1513" s="46" t="str">
        <f t="array" ref="X1513">IFERROR(INDEX(#REF!,MATCH($Q1513,#REF!,0)),"")</f>
        <v/>
      </c>
      <c r="Y1513" s="46" t="str">
        <f t="array" ref="Y1513">IFERROR(INDEX(#REF!,MATCH($Q1513,#REF!,0)),"")</f>
        <v/>
      </c>
      <c r="Z1513" s="46" t="str">
        <f t="array" ref="Z1513">IFERROR(INDEX(#REF!,MATCH($Q1513,#REF!,0)),"")</f>
        <v/>
      </c>
      <c r="AA1513" s="46" t="e">
        <f t="shared" si="18"/>
        <v>#VALUE!</v>
      </c>
      <c r="AB1513" s="44"/>
      <c r="AC1513" s="44"/>
    </row>
    <row r="1514" spans="1:29" ht="15.75" hidden="1" customHeight="1">
      <c r="A1514" s="184"/>
      <c r="B1514" s="184" t="s">
        <v>254</v>
      </c>
      <c r="C1514" s="185" t="s">
        <v>2547</v>
      </c>
      <c r="D1514" s="186" t="s">
        <v>53</v>
      </c>
      <c r="E1514" s="186">
        <v>1</v>
      </c>
      <c r="F1514" s="187">
        <v>1000</v>
      </c>
      <c r="G1514" s="188" t="s">
        <v>54</v>
      </c>
      <c r="H1514" s="189">
        <v>46174</v>
      </c>
      <c r="I1514" s="190" t="s">
        <v>101</v>
      </c>
      <c r="J1514" s="190" t="s">
        <v>56</v>
      </c>
      <c r="K1514" s="190" t="s">
        <v>858</v>
      </c>
      <c r="L1514" s="190" t="s">
        <v>91</v>
      </c>
      <c r="M1514" s="191" t="s">
        <v>2451</v>
      </c>
      <c r="N1514" s="192" t="s">
        <v>951</v>
      </c>
      <c r="O1514" s="56" t="s">
        <v>2452</v>
      </c>
      <c r="P1514" s="56"/>
      <c r="Q1514" s="56"/>
      <c r="R1514" s="57">
        <f t="array" ref="R1514">IFERROR(INDEX('BANCO DE DADOS'!$C$3:$C1631,MATCH(C1514,'BANCO DE DADOS'!$B$3:$B1631,0),0),"")</f>
        <v>0</v>
      </c>
      <c r="S1514" s="57" t="str">
        <f t="array" ref="S1514">IFERROR(INDEX('BANCO DE DADOS'!$D$3:$D1631,MATCH(C1514,'BANCO DE DADOS'!$B$3:$B1631,0),0),"")</f>
        <v>COMPRA DE MÓVEIS E EQUIPAMENTOS PARA ÁREAS COMUNS</v>
      </c>
      <c r="T1514" s="56"/>
      <c r="U1514" s="56"/>
      <c r="V1514" s="57" t="str">
        <f t="array" ref="V1514">IFERROR(INDEX(#REF!,MATCH($Q1514,#REF!,0)),"")</f>
        <v/>
      </c>
      <c r="W1514" s="57" t="str">
        <f t="array" ref="W1514">IFERROR(INDEX(#REF!,MATCH($Q1514,#REF!,0)),"")</f>
        <v/>
      </c>
      <c r="X1514" s="58" t="str">
        <f t="array" ref="X1514">IFERROR(INDEX(#REF!,MATCH($Q1514,#REF!,0)),"")</f>
        <v/>
      </c>
      <c r="Y1514" s="58" t="str">
        <f t="array" ref="Y1514">IFERROR(INDEX(#REF!,MATCH($Q1514,#REF!,0)),"")</f>
        <v/>
      </c>
      <c r="Z1514" s="58" t="str">
        <f t="array" ref="Z1514">IFERROR(INDEX(#REF!,MATCH($Q1514,#REF!,0)),"")</f>
        <v/>
      </c>
      <c r="AA1514" s="58" t="e">
        <f t="shared" si="18"/>
        <v>#VALUE!</v>
      </c>
      <c r="AB1514" s="56"/>
      <c r="AC1514" s="56"/>
    </row>
    <row r="1515" spans="1:29" ht="15.75" hidden="1" customHeight="1">
      <c r="A1515" s="167"/>
      <c r="B1515" s="167" t="s">
        <v>295</v>
      </c>
      <c r="C1515" s="168" t="s">
        <v>1547</v>
      </c>
      <c r="D1515" s="176" t="s">
        <v>53</v>
      </c>
      <c r="E1515" s="176">
        <v>2</v>
      </c>
      <c r="F1515" s="177">
        <v>1000</v>
      </c>
      <c r="G1515" s="178" t="s">
        <v>54</v>
      </c>
      <c r="H1515" s="179">
        <v>46174</v>
      </c>
      <c r="I1515" s="180" t="s">
        <v>101</v>
      </c>
      <c r="J1515" s="180" t="s">
        <v>56</v>
      </c>
      <c r="K1515" s="180" t="s">
        <v>858</v>
      </c>
      <c r="L1515" s="180" t="s">
        <v>91</v>
      </c>
      <c r="M1515" s="181" t="s">
        <v>2451</v>
      </c>
      <c r="N1515" s="175" t="s">
        <v>951</v>
      </c>
      <c r="O1515" s="44" t="s">
        <v>2452</v>
      </c>
      <c r="P1515" s="44"/>
      <c r="Q1515" s="44"/>
      <c r="R1515" s="45" t="str">
        <f t="array" ref="R1515">IFERROR(INDEX('BANCO DE DADOS'!$C$3:$C1631,MATCH(C1515,'BANCO DE DADOS'!$B$3:$B1631,0),0),"")</f>
        <v>DAL - ELETRODOMÉSTICOS</v>
      </c>
      <c r="S1515" s="45" t="str">
        <f t="array" ref="S1515">IFERROR(INDEX('BANCO DE DADOS'!$D$3:$D1631,MATCH(C1515,'BANCO DE DADOS'!$B$3:$B1631,0),0),"")</f>
        <v>COMPRA DE ELETRODOMÉSTICOS</v>
      </c>
      <c r="T1515" s="44"/>
      <c r="U1515" s="44"/>
      <c r="V1515" s="45" t="str">
        <f t="array" ref="V1515">IFERROR(INDEX(#REF!,MATCH($Q1515,#REF!,0)),"")</f>
        <v/>
      </c>
      <c r="W1515" s="45" t="str">
        <f t="array" ref="W1515">IFERROR(INDEX(#REF!,MATCH($Q1515,#REF!,0)),"")</f>
        <v/>
      </c>
      <c r="X1515" s="46" t="str">
        <f t="array" ref="X1515">IFERROR(INDEX(#REF!,MATCH($Q1515,#REF!,0)),"")</f>
        <v/>
      </c>
      <c r="Y1515" s="46" t="str">
        <f t="array" ref="Y1515">IFERROR(INDEX(#REF!,MATCH($Q1515,#REF!,0)),"")</f>
        <v/>
      </c>
      <c r="Z1515" s="46" t="str">
        <f t="array" ref="Z1515">IFERROR(INDEX(#REF!,MATCH($Q1515,#REF!,0)),"")</f>
        <v/>
      </c>
      <c r="AA1515" s="46" t="e">
        <f t="shared" si="18"/>
        <v>#VALUE!</v>
      </c>
      <c r="AB1515" s="44"/>
      <c r="AC1515" s="44"/>
    </row>
    <row r="1516" spans="1:29" ht="15.75" hidden="1" customHeight="1">
      <c r="A1516" s="184"/>
      <c r="B1516" s="184" t="s">
        <v>233</v>
      </c>
      <c r="C1516" s="185" t="s">
        <v>2647</v>
      </c>
      <c r="D1516" s="186" t="s">
        <v>53</v>
      </c>
      <c r="E1516" s="186">
        <v>1</v>
      </c>
      <c r="F1516" s="187">
        <v>1000</v>
      </c>
      <c r="G1516" s="188" t="s">
        <v>54</v>
      </c>
      <c r="H1516" s="189">
        <v>46174</v>
      </c>
      <c r="I1516" s="190" t="s">
        <v>101</v>
      </c>
      <c r="J1516" s="190" t="s">
        <v>56</v>
      </c>
      <c r="K1516" s="190" t="s">
        <v>858</v>
      </c>
      <c r="L1516" s="190" t="s">
        <v>91</v>
      </c>
      <c r="M1516" s="191" t="s">
        <v>2451</v>
      </c>
      <c r="N1516" s="192" t="s">
        <v>951</v>
      </c>
      <c r="O1516" s="56" t="s">
        <v>2452</v>
      </c>
      <c r="P1516" s="56"/>
      <c r="Q1516" s="56"/>
      <c r="R1516" s="57" t="str">
        <f t="array" ref="R1516">IFERROR(INDEX('BANCO DE DADOS'!$C$3:$C1631,MATCH(C1516,'BANCO DE DADOS'!$B$3:$B1631,0),0),"")</f>
        <v>1° CIA DO 5° BBM</v>
      </c>
      <c r="S1516" s="57" t="str">
        <f t="array" ref="S1516">IFERROR(INDEX('BANCO DE DADOS'!$D$3:$D1631,MATCH(C1516,'BANCO DE DADOS'!$B$3:$B1631,0),0),"")</f>
        <v>COMPRA DE EQUIPAMENTOS PARA MANUTENÇÃO VEICULAR</v>
      </c>
      <c r="T1516" s="56"/>
      <c r="U1516" s="56"/>
      <c r="V1516" s="57" t="str">
        <f t="array" ref="V1516">IFERROR(INDEX(#REF!,MATCH($Q1516,#REF!,0)),"")</f>
        <v/>
      </c>
      <c r="W1516" s="57" t="str">
        <f t="array" ref="W1516">IFERROR(INDEX(#REF!,MATCH($Q1516,#REF!,0)),"")</f>
        <v/>
      </c>
      <c r="X1516" s="58" t="str">
        <f t="array" ref="X1516">IFERROR(INDEX(#REF!,MATCH($Q1516,#REF!,0)),"")</f>
        <v/>
      </c>
      <c r="Y1516" s="58" t="str">
        <f t="array" ref="Y1516">IFERROR(INDEX(#REF!,MATCH($Q1516,#REF!,0)),"")</f>
        <v/>
      </c>
      <c r="Z1516" s="58" t="str">
        <f t="array" ref="Z1516">IFERROR(INDEX(#REF!,MATCH($Q1516,#REF!,0)),"")</f>
        <v/>
      </c>
      <c r="AA1516" s="58" t="e">
        <f t="shared" si="18"/>
        <v>#VALUE!</v>
      </c>
      <c r="AB1516" s="56"/>
      <c r="AC1516" s="56"/>
    </row>
    <row r="1517" spans="1:29" ht="15.75" hidden="1" customHeight="1">
      <c r="A1517" s="167"/>
      <c r="B1517" s="167" t="s">
        <v>245</v>
      </c>
      <c r="C1517" s="168" t="s">
        <v>2647</v>
      </c>
      <c r="D1517" s="176" t="s">
        <v>53</v>
      </c>
      <c r="E1517" s="176">
        <v>1</v>
      </c>
      <c r="F1517" s="177">
        <v>1000</v>
      </c>
      <c r="G1517" s="178" t="s">
        <v>54</v>
      </c>
      <c r="H1517" s="179">
        <v>46174</v>
      </c>
      <c r="I1517" s="180" t="s">
        <v>101</v>
      </c>
      <c r="J1517" s="180" t="s">
        <v>56</v>
      </c>
      <c r="K1517" s="180" t="s">
        <v>858</v>
      </c>
      <c r="L1517" s="180" t="s">
        <v>91</v>
      </c>
      <c r="M1517" s="181" t="s">
        <v>2451</v>
      </c>
      <c r="N1517" s="175" t="s">
        <v>951</v>
      </c>
      <c r="O1517" s="44" t="s">
        <v>2452</v>
      </c>
      <c r="P1517" s="44"/>
      <c r="Q1517" s="44"/>
      <c r="R1517" s="45" t="str">
        <f t="array" ref="R1517">IFERROR(INDEX('BANCO DE DADOS'!$C$3:$C1631,MATCH(C1517,'BANCO DE DADOS'!$B$3:$B1631,0),0),"")</f>
        <v>1° CIA DO 5° BBM</v>
      </c>
      <c r="S1517" s="45" t="str">
        <f t="array" ref="S1517">IFERROR(INDEX('BANCO DE DADOS'!$D$3:$D1631,MATCH(C1517,'BANCO DE DADOS'!$B$3:$B1631,0),0),"")</f>
        <v>COMPRA DE EQUIPAMENTOS PARA MANUTENÇÃO VEICULAR</v>
      </c>
      <c r="T1517" s="44"/>
      <c r="U1517" s="44"/>
      <c r="V1517" s="45" t="str">
        <f t="array" ref="V1517">IFERROR(INDEX(#REF!,MATCH($Q1517,#REF!,0)),"")</f>
        <v/>
      </c>
      <c r="W1517" s="45" t="str">
        <f t="array" ref="W1517">IFERROR(INDEX(#REF!,MATCH($Q1517,#REF!,0)),"")</f>
        <v/>
      </c>
      <c r="X1517" s="46" t="str">
        <f t="array" ref="X1517">IFERROR(INDEX(#REF!,MATCH($Q1517,#REF!,0)),"")</f>
        <v/>
      </c>
      <c r="Y1517" s="46" t="str">
        <f t="array" ref="Y1517">IFERROR(INDEX(#REF!,MATCH($Q1517,#REF!,0)),"")</f>
        <v/>
      </c>
      <c r="Z1517" s="46" t="str">
        <f t="array" ref="Z1517">IFERROR(INDEX(#REF!,MATCH($Q1517,#REF!,0)),"")</f>
        <v/>
      </c>
      <c r="AA1517" s="46" t="e">
        <f t="shared" si="18"/>
        <v>#VALUE!</v>
      </c>
      <c r="AB1517" s="44"/>
      <c r="AC1517" s="44"/>
    </row>
    <row r="1518" spans="1:29" ht="15.75" hidden="1" customHeight="1">
      <c r="A1518" s="184"/>
      <c r="B1518" s="184" t="s">
        <v>242</v>
      </c>
      <c r="C1518" s="185" t="s">
        <v>2647</v>
      </c>
      <c r="D1518" s="186" t="s">
        <v>53</v>
      </c>
      <c r="E1518" s="186">
        <v>1</v>
      </c>
      <c r="F1518" s="187">
        <v>1000</v>
      </c>
      <c r="G1518" s="188" t="s">
        <v>54</v>
      </c>
      <c r="H1518" s="189">
        <v>46174</v>
      </c>
      <c r="I1518" s="190" t="s">
        <v>101</v>
      </c>
      <c r="J1518" s="190" t="s">
        <v>56</v>
      </c>
      <c r="K1518" s="190" t="s">
        <v>858</v>
      </c>
      <c r="L1518" s="190" t="s">
        <v>91</v>
      </c>
      <c r="M1518" s="191" t="s">
        <v>2451</v>
      </c>
      <c r="N1518" s="192" t="s">
        <v>951</v>
      </c>
      <c r="O1518" s="56" t="s">
        <v>2452</v>
      </c>
      <c r="P1518" s="56"/>
      <c r="Q1518" s="56"/>
      <c r="R1518" s="57" t="str">
        <f t="array" ref="R1518">IFERROR(INDEX('BANCO DE DADOS'!$C$3:$C1631,MATCH(C1518,'BANCO DE DADOS'!$B$3:$B1631,0),0),"")</f>
        <v>1° CIA DO 5° BBM</v>
      </c>
      <c r="S1518" s="57" t="str">
        <f t="array" ref="S1518">IFERROR(INDEX('BANCO DE DADOS'!$D$3:$D1631,MATCH(C1518,'BANCO DE DADOS'!$B$3:$B1631,0),0),"")</f>
        <v>COMPRA DE EQUIPAMENTOS PARA MANUTENÇÃO VEICULAR</v>
      </c>
      <c r="T1518" s="56"/>
      <c r="U1518" s="56"/>
      <c r="V1518" s="57" t="str">
        <f t="array" ref="V1518">IFERROR(INDEX(#REF!,MATCH($Q1518,#REF!,0)),"")</f>
        <v/>
      </c>
      <c r="W1518" s="57" t="str">
        <f t="array" ref="W1518">IFERROR(INDEX(#REF!,MATCH($Q1518,#REF!,0)),"")</f>
        <v/>
      </c>
      <c r="X1518" s="58" t="str">
        <f t="array" ref="X1518">IFERROR(INDEX(#REF!,MATCH($Q1518,#REF!,0)),"")</f>
        <v/>
      </c>
      <c r="Y1518" s="58" t="str">
        <f t="array" ref="Y1518">IFERROR(INDEX(#REF!,MATCH($Q1518,#REF!,0)),"")</f>
        <v/>
      </c>
      <c r="Z1518" s="58" t="str">
        <f t="array" ref="Z1518">IFERROR(INDEX(#REF!,MATCH($Q1518,#REF!,0)),"")</f>
        <v/>
      </c>
      <c r="AA1518" s="58" t="e">
        <f t="shared" si="18"/>
        <v>#VALUE!</v>
      </c>
      <c r="AB1518" s="56"/>
      <c r="AC1518" s="56"/>
    </row>
    <row r="1519" spans="1:29" ht="15.75" hidden="1" customHeight="1">
      <c r="A1519" s="167"/>
      <c r="B1519" s="167" t="s">
        <v>254</v>
      </c>
      <c r="C1519" s="168" t="s">
        <v>2649</v>
      </c>
      <c r="D1519" s="176" t="s">
        <v>53</v>
      </c>
      <c r="E1519" s="176">
        <v>1</v>
      </c>
      <c r="F1519" s="177">
        <v>1000</v>
      </c>
      <c r="G1519" s="178" t="s">
        <v>54</v>
      </c>
      <c r="H1519" s="179">
        <v>46174</v>
      </c>
      <c r="I1519" s="180" t="s">
        <v>101</v>
      </c>
      <c r="J1519" s="180" t="s">
        <v>56</v>
      </c>
      <c r="K1519" s="180" t="s">
        <v>858</v>
      </c>
      <c r="L1519" s="180" t="s">
        <v>91</v>
      </c>
      <c r="M1519" s="181" t="s">
        <v>2451</v>
      </c>
      <c r="N1519" s="175" t="s">
        <v>951</v>
      </c>
      <c r="O1519" s="44" t="s">
        <v>2452</v>
      </c>
      <c r="P1519" s="44"/>
      <c r="Q1519" s="44"/>
      <c r="R1519" s="45">
        <f t="array" ref="R1519">IFERROR(INDEX('BANCO DE DADOS'!$C$3:$C1631,MATCH(C1519,'BANCO DE DADOS'!$B$3:$B1631,0),0),"")</f>
        <v>0</v>
      </c>
      <c r="S1519" s="45" t="str">
        <f t="array" ref="S1519">IFERROR(INDEX('BANCO DE DADOS'!$D$3:$D1631,MATCH(C1519,'BANCO DE DADOS'!$B$3:$B1631,0),0),"")</f>
        <v>COMPRA DE EQUIPAMENTOS PARA COZINHA E REFEITÓRIO</v>
      </c>
      <c r="T1519" s="44"/>
      <c r="U1519" s="44"/>
      <c r="V1519" s="45" t="str">
        <f t="array" ref="V1519">IFERROR(INDEX(#REF!,MATCH($Q1519,#REF!,0)),"")</f>
        <v/>
      </c>
      <c r="W1519" s="45" t="str">
        <f t="array" ref="W1519">IFERROR(INDEX(#REF!,MATCH($Q1519,#REF!,0)),"")</f>
        <v/>
      </c>
      <c r="X1519" s="46" t="str">
        <f t="array" ref="X1519">IFERROR(INDEX(#REF!,MATCH($Q1519,#REF!,0)),"")</f>
        <v/>
      </c>
      <c r="Y1519" s="46" t="str">
        <f t="array" ref="Y1519">IFERROR(INDEX(#REF!,MATCH($Q1519,#REF!,0)),"")</f>
        <v/>
      </c>
      <c r="Z1519" s="46" t="str">
        <f t="array" ref="Z1519">IFERROR(INDEX(#REF!,MATCH($Q1519,#REF!,0)),"")</f>
        <v/>
      </c>
      <c r="AA1519" s="46" t="e">
        <f t="shared" si="18"/>
        <v>#VALUE!</v>
      </c>
      <c r="AB1519" s="44"/>
      <c r="AC1519" s="44"/>
    </row>
    <row r="1520" spans="1:29" ht="15.75" hidden="1" customHeight="1">
      <c r="A1520" s="184"/>
      <c r="B1520" s="184" t="s">
        <v>258</v>
      </c>
      <c r="C1520" s="185" t="s">
        <v>2649</v>
      </c>
      <c r="D1520" s="186" t="s">
        <v>53</v>
      </c>
      <c r="E1520" s="186">
        <v>1</v>
      </c>
      <c r="F1520" s="187">
        <v>1000</v>
      </c>
      <c r="G1520" s="188" t="s">
        <v>54</v>
      </c>
      <c r="H1520" s="189">
        <v>46174</v>
      </c>
      <c r="I1520" s="190" t="s">
        <v>101</v>
      </c>
      <c r="J1520" s="190" t="s">
        <v>56</v>
      </c>
      <c r="K1520" s="190" t="s">
        <v>858</v>
      </c>
      <c r="L1520" s="190" t="s">
        <v>91</v>
      </c>
      <c r="M1520" s="191" t="s">
        <v>2451</v>
      </c>
      <c r="N1520" s="192" t="s">
        <v>951</v>
      </c>
      <c r="O1520" s="56" t="s">
        <v>2452</v>
      </c>
      <c r="P1520" s="56"/>
      <c r="Q1520" s="56"/>
      <c r="R1520" s="57">
        <f t="array" ref="R1520">IFERROR(INDEX('BANCO DE DADOS'!$C$3:$C1631,MATCH(C1520,'BANCO DE DADOS'!$B$3:$B1631,0),0),"")</f>
        <v>0</v>
      </c>
      <c r="S1520" s="57" t="str">
        <f t="array" ref="S1520">IFERROR(INDEX('BANCO DE DADOS'!$D$3:$D1631,MATCH(C1520,'BANCO DE DADOS'!$B$3:$B1631,0),0),"")</f>
        <v>COMPRA DE EQUIPAMENTOS PARA COZINHA E REFEITÓRIO</v>
      </c>
      <c r="T1520" s="56"/>
      <c r="U1520" s="56"/>
      <c r="V1520" s="57" t="str">
        <f t="array" ref="V1520">IFERROR(INDEX(#REF!,MATCH($Q1520,#REF!,0)),"")</f>
        <v/>
      </c>
      <c r="W1520" s="57" t="str">
        <f t="array" ref="W1520">IFERROR(INDEX(#REF!,MATCH($Q1520,#REF!,0)),"")</f>
        <v/>
      </c>
      <c r="X1520" s="58" t="str">
        <f t="array" ref="X1520">IFERROR(INDEX(#REF!,MATCH($Q1520,#REF!,0)),"")</f>
        <v/>
      </c>
      <c r="Y1520" s="58" t="str">
        <f t="array" ref="Y1520">IFERROR(INDEX(#REF!,MATCH($Q1520,#REF!,0)),"")</f>
        <v/>
      </c>
      <c r="Z1520" s="58" t="str">
        <f t="array" ref="Z1520">IFERROR(INDEX(#REF!,MATCH($Q1520,#REF!,0)),"")</f>
        <v/>
      </c>
      <c r="AA1520" s="58" t="e">
        <f t="shared" si="18"/>
        <v>#VALUE!</v>
      </c>
      <c r="AB1520" s="56"/>
      <c r="AC1520" s="56"/>
    </row>
    <row r="1521" spans="1:29" ht="15.75" hidden="1" customHeight="1">
      <c r="A1521" s="167"/>
      <c r="B1521" s="167" t="s">
        <v>440</v>
      </c>
      <c r="C1521" s="168" t="s">
        <v>2650</v>
      </c>
      <c r="D1521" s="176" t="s">
        <v>53</v>
      </c>
      <c r="E1521" s="176">
        <v>1</v>
      </c>
      <c r="F1521" s="177">
        <v>1000</v>
      </c>
      <c r="G1521" s="178" t="s">
        <v>54</v>
      </c>
      <c r="H1521" s="179">
        <v>46174</v>
      </c>
      <c r="I1521" s="180" t="s">
        <v>101</v>
      </c>
      <c r="J1521" s="180" t="s">
        <v>56</v>
      </c>
      <c r="K1521" s="180" t="s">
        <v>858</v>
      </c>
      <c r="L1521" s="180" t="s">
        <v>91</v>
      </c>
      <c r="M1521" s="181" t="s">
        <v>2451</v>
      </c>
      <c r="N1521" s="175" t="s">
        <v>951</v>
      </c>
      <c r="O1521" s="44" t="s">
        <v>2452</v>
      </c>
      <c r="P1521" s="44"/>
      <c r="Q1521" s="44"/>
      <c r="R1521" s="45">
        <f t="array" ref="R1521">IFERROR(INDEX('BANCO DE DADOS'!$C$3:$C1631,MATCH(C1521,'BANCO DE DADOS'!$B$3:$B1631,0),0),"")</f>
        <v>0</v>
      </c>
      <c r="S1521" s="45" t="str">
        <f t="array" ref="S1521">IFERROR(INDEX('BANCO DE DADOS'!$D$3:$D1631,MATCH(C1521,'BANCO DE DADOS'!$B$3:$B1631,0),0),"")</f>
        <v>COMPRA DE EQUIPAMENTOS OPERACIONAIS E MÁQUINAS</v>
      </c>
      <c r="T1521" s="44"/>
      <c r="U1521" s="44"/>
      <c r="V1521" s="45" t="str">
        <f t="array" ref="V1521">IFERROR(INDEX(#REF!,MATCH($Q1521,#REF!,0)),"")</f>
        <v/>
      </c>
      <c r="W1521" s="45" t="str">
        <f t="array" ref="W1521">IFERROR(INDEX(#REF!,MATCH($Q1521,#REF!,0)),"")</f>
        <v/>
      </c>
      <c r="X1521" s="46" t="str">
        <f t="array" ref="X1521">IFERROR(INDEX(#REF!,MATCH($Q1521,#REF!,0)),"")</f>
        <v/>
      </c>
      <c r="Y1521" s="46" t="str">
        <f t="array" ref="Y1521">IFERROR(INDEX(#REF!,MATCH($Q1521,#REF!,0)),"")</f>
        <v/>
      </c>
      <c r="Z1521" s="46" t="str">
        <f t="array" ref="Z1521">IFERROR(INDEX(#REF!,MATCH($Q1521,#REF!,0)),"")</f>
        <v/>
      </c>
      <c r="AA1521" s="46" t="e">
        <f t="shared" si="18"/>
        <v>#VALUE!</v>
      </c>
      <c r="AB1521" s="44"/>
      <c r="AC1521" s="44"/>
    </row>
    <row r="1522" spans="1:29" ht="15.75" hidden="1" customHeight="1">
      <c r="A1522" s="184"/>
      <c r="B1522" s="184" t="s">
        <v>317</v>
      </c>
      <c r="C1522" s="185" t="s">
        <v>2651</v>
      </c>
      <c r="D1522" s="186" t="s">
        <v>53</v>
      </c>
      <c r="E1522" s="186">
        <v>2</v>
      </c>
      <c r="F1522" s="187">
        <v>1000</v>
      </c>
      <c r="G1522" s="188" t="s">
        <v>54</v>
      </c>
      <c r="H1522" s="189">
        <v>46174</v>
      </c>
      <c r="I1522" s="190" t="s">
        <v>101</v>
      </c>
      <c r="J1522" s="190" t="s">
        <v>56</v>
      </c>
      <c r="K1522" s="190" t="s">
        <v>858</v>
      </c>
      <c r="L1522" s="190" t="s">
        <v>91</v>
      </c>
      <c r="M1522" s="191" t="s">
        <v>2451</v>
      </c>
      <c r="N1522" s="192" t="s">
        <v>951</v>
      </c>
      <c r="O1522" s="56" t="s">
        <v>2452</v>
      </c>
      <c r="P1522" s="56"/>
      <c r="Q1522" s="56"/>
      <c r="R1522" s="57">
        <f t="array" ref="R1522">IFERROR(INDEX('BANCO DE DADOS'!$C$3:$C1631,MATCH(C1522,'BANCO DE DADOS'!$B$3:$B1631,0),0),"")</f>
        <v>0</v>
      </c>
      <c r="S1522" s="57" t="str">
        <f t="array" ref="S1522">IFERROR(INDEX('BANCO DE DADOS'!$D$3:$D1631,MATCH(C1522,'BANCO DE DADOS'!$B$3:$B1631,0),0),"")</f>
        <v>COMPRA DE EQUIPAMENTOS PARA MANUTENÇÃO E OFICINA</v>
      </c>
      <c r="T1522" s="56"/>
      <c r="U1522" s="56"/>
      <c r="V1522" s="57" t="str">
        <f t="array" ref="V1522">IFERROR(INDEX(#REF!,MATCH($Q1522,#REF!,0)),"")</f>
        <v/>
      </c>
      <c r="W1522" s="57" t="str">
        <f t="array" ref="W1522">IFERROR(INDEX(#REF!,MATCH($Q1522,#REF!,0)),"")</f>
        <v/>
      </c>
      <c r="X1522" s="58" t="str">
        <f t="array" ref="X1522">IFERROR(INDEX(#REF!,MATCH($Q1522,#REF!,0)),"")</f>
        <v/>
      </c>
      <c r="Y1522" s="58" t="str">
        <f t="array" ref="Y1522">IFERROR(INDEX(#REF!,MATCH($Q1522,#REF!,0)),"")</f>
        <v/>
      </c>
      <c r="Z1522" s="58" t="str">
        <f t="array" ref="Z1522">IFERROR(INDEX(#REF!,MATCH($Q1522,#REF!,0)),"")</f>
        <v/>
      </c>
      <c r="AA1522" s="58" t="e">
        <f t="shared" si="18"/>
        <v>#VALUE!</v>
      </c>
      <c r="AB1522" s="56"/>
      <c r="AC1522" s="56"/>
    </row>
    <row r="1523" spans="1:29" ht="15.75" hidden="1" customHeight="1">
      <c r="A1523" s="35" t="s">
        <v>772</v>
      </c>
      <c r="B1523" s="35" t="s">
        <v>172</v>
      </c>
      <c r="C1523" s="36" t="s">
        <v>793</v>
      </c>
      <c r="D1523" s="37" t="s">
        <v>53</v>
      </c>
      <c r="E1523" s="37">
        <v>4</v>
      </c>
      <c r="F1523" s="38">
        <v>120</v>
      </c>
      <c r="G1523" s="39" t="s">
        <v>54</v>
      </c>
      <c r="H1523" s="40">
        <v>46143</v>
      </c>
      <c r="I1523" s="41" t="s">
        <v>55</v>
      </c>
      <c r="J1523" s="41" t="s">
        <v>56</v>
      </c>
      <c r="K1523" s="41" t="s">
        <v>164</v>
      </c>
      <c r="L1523" s="41" t="s">
        <v>58</v>
      </c>
      <c r="M1523" s="42" t="s">
        <v>148</v>
      </c>
      <c r="N1523" s="44" t="s">
        <v>21</v>
      </c>
      <c r="O1523" s="44" t="s">
        <v>60</v>
      </c>
      <c r="P1523" s="44"/>
      <c r="Q1523" s="44"/>
      <c r="R1523" s="45"/>
      <c r="S1523" s="45" t="s">
        <v>752</v>
      </c>
      <c r="T1523" s="44"/>
      <c r="U1523" s="44"/>
      <c r="V1523" s="45" t="str">
        <f t="array" ref="V1523">IFERROR(INDEX(#REF!,MATCH($Q1523,#REF!,0)),"")</f>
        <v/>
      </c>
      <c r="W1523" s="45" t="str">
        <f t="array" ref="W1523">IFERROR(INDEX(#REF!,MATCH($Q1523,#REF!,0)),"")</f>
        <v/>
      </c>
      <c r="X1523" s="46" t="str">
        <f t="array" ref="X1523">IFERROR(INDEX(#REF!,MATCH($Q1523,#REF!,0)),"")</f>
        <v/>
      </c>
      <c r="Y1523" s="46" t="str">
        <f t="array" ref="Y1523">IFERROR(INDEX(#REF!,MATCH($Q1523,#REF!,0)),"")</f>
        <v/>
      </c>
      <c r="Z1523" s="46" t="str">
        <f t="array" ref="Z1523">IFERROR(INDEX(#REF!,MATCH($Q1523,#REF!,0)),"")</f>
        <v/>
      </c>
      <c r="AA1523" s="46" t="e">
        <f t="shared" si="18"/>
        <v>#VALUE!</v>
      </c>
      <c r="AB1523" s="44"/>
      <c r="AC1523" s="44"/>
    </row>
    <row r="1524" spans="1:29" ht="15.75" hidden="1" customHeight="1">
      <c r="A1524" s="47"/>
      <c r="B1524" s="47" t="s">
        <v>51</v>
      </c>
      <c r="C1524" s="60" t="s">
        <v>1433</v>
      </c>
      <c r="D1524" s="49" t="s">
        <v>53</v>
      </c>
      <c r="E1524" s="49">
        <v>10</v>
      </c>
      <c r="F1524" s="50">
        <v>120</v>
      </c>
      <c r="G1524" s="51" t="s">
        <v>54</v>
      </c>
      <c r="H1524" s="52">
        <v>46143</v>
      </c>
      <c r="I1524" s="53" t="s">
        <v>55</v>
      </c>
      <c r="J1524" s="53" t="s">
        <v>56</v>
      </c>
      <c r="K1524" s="53" t="s">
        <v>164</v>
      </c>
      <c r="L1524" s="53" t="s">
        <v>91</v>
      </c>
      <c r="M1524" s="54" t="s">
        <v>2486</v>
      </c>
      <c r="N1524" s="56" t="s">
        <v>884</v>
      </c>
      <c r="O1524" s="56" t="s">
        <v>60</v>
      </c>
      <c r="P1524" s="56"/>
      <c r="Q1524" s="56"/>
      <c r="R1524" s="57" t="s">
        <v>322</v>
      </c>
      <c r="S1524" s="57" t="s">
        <v>323</v>
      </c>
      <c r="T1524" s="56"/>
      <c r="U1524" s="56"/>
      <c r="V1524" s="57" t="str">
        <f t="array" ref="V1524">IFERROR(INDEX(#REF!,MATCH($Q1524,#REF!,0)),"")</f>
        <v/>
      </c>
      <c r="W1524" s="57" t="str">
        <f t="array" ref="W1524">IFERROR(INDEX(#REF!,MATCH($Q1524,#REF!,0)),"")</f>
        <v/>
      </c>
      <c r="X1524" s="58" t="str">
        <f t="array" ref="X1524">IFERROR(INDEX(#REF!,MATCH($Q1524,#REF!,0)),"")</f>
        <v/>
      </c>
      <c r="Y1524" s="58" t="str">
        <f t="array" ref="Y1524">IFERROR(INDEX(#REF!,MATCH($Q1524,#REF!,0)),"")</f>
        <v/>
      </c>
      <c r="Z1524" s="58" t="str">
        <f t="array" ref="Z1524">IFERROR(INDEX(#REF!,MATCH($Q1524,#REF!,0)),"")</f>
        <v/>
      </c>
      <c r="AA1524" s="58" t="e">
        <f t="shared" si="18"/>
        <v>#VALUE!</v>
      </c>
      <c r="AB1524" s="56"/>
      <c r="AC1524" s="56"/>
    </row>
    <row r="1525" spans="1:29" ht="15.75" hidden="1" customHeight="1">
      <c r="A1525" s="167"/>
      <c r="B1525" s="167" t="s">
        <v>172</v>
      </c>
      <c r="C1525" s="168" t="s">
        <v>2651</v>
      </c>
      <c r="D1525" s="176" t="s">
        <v>53</v>
      </c>
      <c r="E1525" s="176">
        <v>2</v>
      </c>
      <c r="F1525" s="177">
        <v>1000</v>
      </c>
      <c r="G1525" s="178" t="s">
        <v>54</v>
      </c>
      <c r="H1525" s="179">
        <v>46174</v>
      </c>
      <c r="I1525" s="180" t="s">
        <v>101</v>
      </c>
      <c r="J1525" s="180" t="s">
        <v>56</v>
      </c>
      <c r="K1525" s="180" t="s">
        <v>858</v>
      </c>
      <c r="L1525" s="180" t="s">
        <v>91</v>
      </c>
      <c r="M1525" s="181" t="s">
        <v>2451</v>
      </c>
      <c r="N1525" s="175" t="s">
        <v>951</v>
      </c>
      <c r="O1525" s="44" t="s">
        <v>2452</v>
      </c>
      <c r="P1525" s="44"/>
      <c r="Q1525" s="44"/>
      <c r="R1525" s="45">
        <f t="array" ref="R1525">IFERROR(INDEX('BANCO DE DADOS'!$C$3:$C1631,MATCH(C1525,'BANCO DE DADOS'!$B$3:$B1631,0),0),"")</f>
        <v>0</v>
      </c>
      <c r="S1525" s="45" t="str">
        <f t="array" ref="S1525">IFERROR(INDEX('BANCO DE DADOS'!$D$3:$D1631,MATCH(C1525,'BANCO DE DADOS'!$B$3:$B1631,0),0),"")</f>
        <v>COMPRA DE EQUIPAMENTOS PARA MANUTENÇÃO E OFICINA</v>
      </c>
      <c r="T1525" s="44"/>
      <c r="U1525" s="44"/>
      <c r="V1525" s="45" t="str">
        <f t="array" ref="V1525">IFERROR(INDEX(#REF!,MATCH($Q1525,#REF!,0)),"")</f>
        <v/>
      </c>
      <c r="W1525" s="45" t="str">
        <f t="array" ref="W1525">IFERROR(INDEX(#REF!,MATCH($Q1525,#REF!,0)),"")</f>
        <v/>
      </c>
      <c r="X1525" s="46" t="str">
        <f t="array" ref="X1525">IFERROR(INDEX(#REF!,MATCH($Q1525,#REF!,0)),"")</f>
        <v/>
      </c>
      <c r="Y1525" s="46" t="str">
        <f t="array" ref="Y1525">IFERROR(INDEX(#REF!,MATCH($Q1525,#REF!,0)),"")</f>
        <v/>
      </c>
      <c r="Z1525" s="46" t="str">
        <f t="array" ref="Z1525">IFERROR(INDEX(#REF!,MATCH($Q1525,#REF!,0)),"")</f>
        <v/>
      </c>
      <c r="AA1525" s="46" t="e">
        <f t="shared" si="18"/>
        <v>#VALUE!</v>
      </c>
      <c r="AB1525" s="44"/>
      <c r="AC1525" s="44"/>
    </row>
    <row r="1526" spans="1:29" ht="15.75" hidden="1" customHeight="1">
      <c r="A1526" s="184"/>
      <c r="B1526" s="184" t="s">
        <v>291</v>
      </c>
      <c r="C1526" s="185" t="s">
        <v>2652</v>
      </c>
      <c r="D1526" s="186" t="s">
        <v>53</v>
      </c>
      <c r="E1526" s="186">
        <v>1</v>
      </c>
      <c r="F1526" s="187">
        <v>1000</v>
      </c>
      <c r="G1526" s="188" t="s">
        <v>54</v>
      </c>
      <c r="H1526" s="189">
        <v>46174</v>
      </c>
      <c r="I1526" s="190" t="s">
        <v>101</v>
      </c>
      <c r="J1526" s="190" t="s">
        <v>56</v>
      </c>
      <c r="K1526" s="190" t="s">
        <v>858</v>
      </c>
      <c r="L1526" s="190" t="s">
        <v>91</v>
      </c>
      <c r="M1526" s="191" t="s">
        <v>2451</v>
      </c>
      <c r="N1526" s="192" t="s">
        <v>951</v>
      </c>
      <c r="O1526" s="56" t="s">
        <v>2452</v>
      </c>
      <c r="P1526" s="56"/>
      <c r="Q1526" s="56"/>
      <c r="R1526" s="57" t="str">
        <f t="array" ref="R1526">IFERROR(INDEX('BANCO DE DADOS'!$C$3:$C1631,MATCH(C1526,'BANCO DE DADOS'!$B$3:$B1631,0),0),"")</f>
        <v>GTI - MULTIMIDIA</v>
      </c>
      <c r="S1526" s="57" t="str">
        <f t="array" ref="S1526">IFERROR(INDEX('BANCO DE DADOS'!$D$3:$D1631,MATCH(C1526,'BANCO DE DADOS'!$B$3:$B1631,0),0),"")</f>
        <v>COMPRA DE EQUIPAMENTOS DE ÁUDIO E COMUNICAÇÃO</v>
      </c>
      <c r="T1526" s="56"/>
      <c r="U1526" s="56"/>
      <c r="V1526" s="57" t="str">
        <f t="array" ref="V1526">IFERROR(INDEX(#REF!,MATCH($Q1526,#REF!,0)),"")</f>
        <v/>
      </c>
      <c r="W1526" s="57" t="str">
        <f t="array" ref="W1526">IFERROR(INDEX(#REF!,MATCH($Q1526,#REF!,0)),"")</f>
        <v/>
      </c>
      <c r="X1526" s="58" t="str">
        <f t="array" ref="X1526">IFERROR(INDEX(#REF!,MATCH($Q1526,#REF!,0)),"")</f>
        <v/>
      </c>
      <c r="Y1526" s="58" t="str">
        <f t="array" ref="Y1526">IFERROR(INDEX(#REF!,MATCH($Q1526,#REF!,0)),"")</f>
        <v/>
      </c>
      <c r="Z1526" s="58" t="str">
        <f t="array" ref="Z1526">IFERROR(INDEX(#REF!,MATCH($Q1526,#REF!,0)),"")</f>
        <v/>
      </c>
      <c r="AA1526" s="58" t="e">
        <f t="shared" si="18"/>
        <v>#VALUE!</v>
      </c>
      <c r="AB1526" s="56"/>
      <c r="AC1526" s="56"/>
    </row>
    <row r="1527" spans="1:29" ht="15.75" hidden="1" customHeight="1">
      <c r="A1527" s="167"/>
      <c r="B1527" s="167" t="s">
        <v>233</v>
      </c>
      <c r="C1527" s="168" t="s">
        <v>2636</v>
      </c>
      <c r="D1527" s="176" t="s">
        <v>53</v>
      </c>
      <c r="E1527" s="176">
        <v>2</v>
      </c>
      <c r="F1527" s="177">
        <v>1000</v>
      </c>
      <c r="G1527" s="178" t="s">
        <v>54</v>
      </c>
      <c r="H1527" s="179">
        <v>46174</v>
      </c>
      <c r="I1527" s="180" t="s">
        <v>101</v>
      </c>
      <c r="J1527" s="180" t="s">
        <v>56</v>
      </c>
      <c r="K1527" s="180" t="s">
        <v>858</v>
      </c>
      <c r="L1527" s="180" t="s">
        <v>84</v>
      </c>
      <c r="M1527" s="181" t="s">
        <v>2451</v>
      </c>
      <c r="N1527" s="175" t="s">
        <v>951</v>
      </c>
      <c r="O1527" s="44" t="s">
        <v>2452</v>
      </c>
      <c r="P1527" s="44"/>
      <c r="Q1527" s="44"/>
      <c r="R1527" s="45">
        <f t="array" ref="R1527">IFERROR(INDEX('BANCO DE DADOS'!$C$3:$C1631,MATCH(C1527,'BANCO DE DADOS'!$B$3:$B1631,0),0),"")</f>
        <v>0</v>
      </c>
      <c r="S1527" s="45" t="str">
        <f t="array" ref="S1527">IFERROR(INDEX('BANCO DE DADOS'!$D$3:$D1631,MATCH(C1527,'BANCO DE DADOS'!$B$3:$B1631,0),0),"")</f>
        <v>COMPRA DE FERRAMENTAS</v>
      </c>
      <c r="T1527" s="44"/>
      <c r="U1527" s="44"/>
      <c r="V1527" s="45" t="str">
        <f t="array" ref="V1527">IFERROR(INDEX(#REF!,MATCH($Q1527,#REF!,0)),"")</f>
        <v/>
      </c>
      <c r="W1527" s="45" t="str">
        <f t="array" ref="W1527">IFERROR(INDEX(#REF!,MATCH($Q1527,#REF!,0)),"")</f>
        <v/>
      </c>
      <c r="X1527" s="46" t="str">
        <f t="array" ref="X1527">IFERROR(INDEX(#REF!,MATCH($Q1527,#REF!,0)),"")</f>
        <v/>
      </c>
      <c r="Y1527" s="46" t="str">
        <f t="array" ref="Y1527">IFERROR(INDEX(#REF!,MATCH($Q1527,#REF!,0)),"")</f>
        <v/>
      </c>
      <c r="Z1527" s="46" t="str">
        <f t="array" ref="Z1527">IFERROR(INDEX(#REF!,MATCH($Q1527,#REF!,0)),"")</f>
        <v/>
      </c>
      <c r="AA1527" s="46" t="e">
        <f t="shared" si="18"/>
        <v>#VALUE!</v>
      </c>
      <c r="AB1527" s="44"/>
      <c r="AC1527" s="44"/>
    </row>
    <row r="1528" spans="1:29" ht="15.75" hidden="1" customHeight="1">
      <c r="A1528" s="184"/>
      <c r="B1528" s="184" t="s">
        <v>245</v>
      </c>
      <c r="C1528" s="185" t="s">
        <v>2636</v>
      </c>
      <c r="D1528" s="186" t="s">
        <v>53</v>
      </c>
      <c r="E1528" s="186">
        <v>2</v>
      </c>
      <c r="F1528" s="187">
        <v>1000</v>
      </c>
      <c r="G1528" s="188" t="s">
        <v>54</v>
      </c>
      <c r="H1528" s="189">
        <v>46174</v>
      </c>
      <c r="I1528" s="190" t="s">
        <v>101</v>
      </c>
      <c r="J1528" s="190" t="s">
        <v>56</v>
      </c>
      <c r="K1528" s="190" t="s">
        <v>858</v>
      </c>
      <c r="L1528" s="190" t="s">
        <v>84</v>
      </c>
      <c r="M1528" s="191" t="s">
        <v>2451</v>
      </c>
      <c r="N1528" s="192" t="s">
        <v>951</v>
      </c>
      <c r="O1528" s="56" t="s">
        <v>2452</v>
      </c>
      <c r="P1528" s="56"/>
      <c r="Q1528" s="56"/>
      <c r="R1528" s="57">
        <f t="array" ref="R1528">IFERROR(INDEX('BANCO DE DADOS'!$C$3:$C1631,MATCH(C1528,'BANCO DE DADOS'!$B$3:$B1631,0),0),"")</f>
        <v>0</v>
      </c>
      <c r="S1528" s="57" t="str">
        <f t="array" ref="S1528">IFERROR(INDEX('BANCO DE DADOS'!$D$3:$D1631,MATCH(C1528,'BANCO DE DADOS'!$B$3:$B1631,0),0),"")</f>
        <v>COMPRA DE FERRAMENTAS</v>
      </c>
      <c r="T1528" s="56"/>
      <c r="U1528" s="56"/>
      <c r="V1528" s="57" t="str">
        <f t="array" ref="V1528">IFERROR(INDEX(#REF!,MATCH($Q1528,#REF!,0)),"")</f>
        <v/>
      </c>
      <c r="W1528" s="57" t="str">
        <f t="array" ref="W1528">IFERROR(INDEX(#REF!,MATCH($Q1528,#REF!,0)),"")</f>
        <v/>
      </c>
      <c r="X1528" s="58" t="str">
        <f t="array" ref="X1528">IFERROR(INDEX(#REF!,MATCH($Q1528,#REF!,0)),"")</f>
        <v/>
      </c>
      <c r="Y1528" s="58" t="str">
        <f t="array" ref="Y1528">IFERROR(INDEX(#REF!,MATCH($Q1528,#REF!,0)),"")</f>
        <v/>
      </c>
      <c r="Z1528" s="58" t="str">
        <f t="array" ref="Z1528">IFERROR(INDEX(#REF!,MATCH($Q1528,#REF!,0)),"")</f>
        <v/>
      </c>
      <c r="AA1528" s="58" t="e">
        <f t="shared" si="18"/>
        <v>#VALUE!</v>
      </c>
      <c r="AB1528" s="56"/>
      <c r="AC1528" s="56"/>
    </row>
    <row r="1529" spans="1:29" ht="15.75" hidden="1" customHeight="1">
      <c r="A1529" s="35"/>
      <c r="B1529" s="35" t="s">
        <v>51</v>
      </c>
      <c r="C1529" s="36" t="s">
        <v>1435</v>
      </c>
      <c r="D1529" s="37" t="s">
        <v>53</v>
      </c>
      <c r="E1529" s="37">
        <v>1</v>
      </c>
      <c r="F1529" s="38">
        <v>120</v>
      </c>
      <c r="G1529" s="39" t="s">
        <v>54</v>
      </c>
      <c r="H1529" s="40">
        <v>46143</v>
      </c>
      <c r="I1529" s="41" t="s">
        <v>55</v>
      </c>
      <c r="J1529" s="41" t="s">
        <v>56</v>
      </c>
      <c r="K1529" s="41" t="s">
        <v>164</v>
      </c>
      <c r="L1529" s="41" t="s">
        <v>91</v>
      </c>
      <c r="M1529" s="42" t="s">
        <v>73</v>
      </c>
      <c r="N1529" s="44" t="s">
        <v>884</v>
      </c>
      <c r="O1529" s="44" t="s">
        <v>60</v>
      </c>
      <c r="P1529" s="44"/>
      <c r="Q1529" s="44"/>
      <c r="R1529" s="45"/>
      <c r="S1529" s="45" t="s">
        <v>323</v>
      </c>
      <c r="T1529" s="44"/>
      <c r="U1529" s="44"/>
      <c r="V1529" s="45" t="str">
        <f t="array" ref="V1529">IFERROR(INDEX(#REF!,MATCH($Q1529,#REF!,0)),"")</f>
        <v/>
      </c>
      <c r="W1529" s="45" t="str">
        <f t="array" ref="W1529">IFERROR(INDEX(#REF!,MATCH($Q1529,#REF!,0)),"")</f>
        <v/>
      </c>
      <c r="X1529" s="46" t="str">
        <f t="array" ref="X1529">IFERROR(INDEX(#REF!,MATCH($Q1529,#REF!,0)),"")</f>
        <v/>
      </c>
      <c r="Y1529" s="46" t="str">
        <f t="array" ref="Y1529">IFERROR(INDEX(#REF!,MATCH($Q1529,#REF!,0)),"")</f>
        <v/>
      </c>
      <c r="Z1529" s="46" t="str">
        <f t="array" ref="Z1529">IFERROR(INDEX(#REF!,MATCH($Q1529,#REF!,0)),"")</f>
        <v/>
      </c>
      <c r="AA1529" s="46" t="e">
        <f t="shared" si="18"/>
        <v>#VALUE!</v>
      </c>
      <c r="AB1529" s="44"/>
      <c r="AC1529" s="44"/>
    </row>
    <row r="1530" spans="1:29" ht="15.75" hidden="1" customHeight="1">
      <c r="A1530" s="184"/>
      <c r="B1530" s="184" t="s">
        <v>172</v>
      </c>
      <c r="C1530" s="185" t="s">
        <v>2653</v>
      </c>
      <c r="D1530" s="186" t="s">
        <v>53</v>
      </c>
      <c r="E1530" s="186">
        <v>1</v>
      </c>
      <c r="F1530" s="187">
        <v>900</v>
      </c>
      <c r="G1530" s="188" t="s">
        <v>54</v>
      </c>
      <c r="H1530" s="189">
        <v>46174</v>
      </c>
      <c r="I1530" s="190" t="s">
        <v>101</v>
      </c>
      <c r="J1530" s="190" t="s">
        <v>56</v>
      </c>
      <c r="K1530" s="190" t="s">
        <v>858</v>
      </c>
      <c r="L1530" s="190" t="s">
        <v>91</v>
      </c>
      <c r="M1530" s="191" t="s">
        <v>2451</v>
      </c>
      <c r="N1530" s="192" t="s">
        <v>951</v>
      </c>
      <c r="O1530" s="56" t="s">
        <v>2452</v>
      </c>
      <c r="P1530" s="56"/>
      <c r="Q1530" s="56"/>
      <c r="R1530" s="57">
        <f t="array" ref="R1530">IFERROR(INDEX('BANCO DE DADOS'!$C$3:$C1631,MATCH(C1530,'BANCO DE DADOS'!$B$3:$B1631,0),0),"")</f>
        <v>0</v>
      </c>
      <c r="S1530" s="57" t="str">
        <f t="array" ref="S1530">IFERROR(INDEX('BANCO DE DADOS'!$D$3:$D1631,MATCH(C1530,'BANCO DE DADOS'!$B$3:$B1631,0),0),"")</f>
        <v>SERVIÇOS DE INSTALAÇÃO - ESTRUTURAS E DIVISÓRIAS</v>
      </c>
      <c r="T1530" s="56"/>
      <c r="U1530" s="56"/>
      <c r="V1530" s="57" t="str">
        <f t="array" ref="V1530">IFERROR(INDEX(#REF!,MATCH($Q1530,#REF!,0)),"")</f>
        <v/>
      </c>
      <c r="W1530" s="57" t="str">
        <f t="array" ref="W1530">IFERROR(INDEX(#REF!,MATCH($Q1530,#REF!,0)),"")</f>
        <v/>
      </c>
      <c r="X1530" s="58" t="str">
        <f t="array" ref="X1530">IFERROR(INDEX(#REF!,MATCH($Q1530,#REF!,0)),"")</f>
        <v/>
      </c>
      <c r="Y1530" s="58" t="str">
        <f t="array" ref="Y1530">IFERROR(INDEX(#REF!,MATCH($Q1530,#REF!,0)),"")</f>
        <v/>
      </c>
      <c r="Z1530" s="58" t="str">
        <f t="array" ref="Z1530">IFERROR(INDEX(#REF!,MATCH($Q1530,#REF!,0)),"")</f>
        <v/>
      </c>
      <c r="AA1530" s="58" t="e">
        <f t="shared" si="18"/>
        <v>#VALUE!</v>
      </c>
      <c r="AB1530" s="56"/>
      <c r="AC1530" s="56"/>
    </row>
    <row r="1531" spans="1:29" ht="15.75" hidden="1" customHeight="1">
      <c r="A1531" s="167"/>
      <c r="B1531" s="167" t="s">
        <v>440</v>
      </c>
      <c r="C1531" s="168" t="s">
        <v>2655</v>
      </c>
      <c r="D1531" s="176" t="s">
        <v>53</v>
      </c>
      <c r="E1531" s="176">
        <v>1</v>
      </c>
      <c r="F1531" s="177">
        <v>800</v>
      </c>
      <c r="G1531" s="178" t="s">
        <v>54</v>
      </c>
      <c r="H1531" s="179">
        <v>46174</v>
      </c>
      <c r="I1531" s="180" t="s">
        <v>101</v>
      </c>
      <c r="J1531" s="180" t="s">
        <v>56</v>
      </c>
      <c r="K1531" s="180" t="s">
        <v>858</v>
      </c>
      <c r="L1531" s="180" t="s">
        <v>91</v>
      </c>
      <c r="M1531" s="181" t="s">
        <v>2451</v>
      </c>
      <c r="N1531" s="175" t="s">
        <v>951</v>
      </c>
      <c r="O1531" s="44" t="s">
        <v>2452</v>
      </c>
      <c r="P1531" s="44"/>
      <c r="Q1531" s="44"/>
      <c r="R1531" s="45">
        <f t="array" ref="R1531">IFERROR(INDEX('BANCO DE DADOS'!$C$3:$C1631,MATCH(C1531,'BANCO DE DADOS'!$B$3:$B1631,0),0),"")</f>
        <v>0</v>
      </c>
      <c r="S1531" s="45" t="str">
        <f t="array" ref="S1531">IFERROR(INDEX('BANCO DE DADOS'!$D$3:$D1631,MATCH(C1531,'BANCO DE DADOS'!$B$3:$B1631,0),0),"")</f>
        <v>COMPRA DE MÓVEIS PARA ESCRITÓRIO E ÁREAS COMUNS</v>
      </c>
      <c r="T1531" s="44"/>
      <c r="U1531" s="44"/>
      <c r="V1531" s="45" t="str">
        <f t="array" ref="V1531">IFERROR(INDEX(#REF!,MATCH($Q1531,#REF!,0)),"")</f>
        <v/>
      </c>
      <c r="W1531" s="45" t="str">
        <f t="array" ref="W1531">IFERROR(INDEX(#REF!,MATCH($Q1531,#REF!,0)),"")</f>
        <v/>
      </c>
      <c r="X1531" s="46" t="str">
        <f t="array" ref="X1531">IFERROR(INDEX(#REF!,MATCH($Q1531,#REF!,0)),"")</f>
        <v/>
      </c>
      <c r="Y1531" s="46" t="str">
        <f t="array" ref="Y1531">IFERROR(INDEX(#REF!,MATCH($Q1531,#REF!,0)),"")</f>
        <v/>
      </c>
      <c r="Z1531" s="46" t="str">
        <f t="array" ref="Z1531">IFERROR(INDEX(#REF!,MATCH($Q1531,#REF!,0)),"")</f>
        <v/>
      </c>
      <c r="AA1531" s="46" t="e">
        <f t="shared" si="18"/>
        <v>#VALUE!</v>
      </c>
      <c r="AB1531" s="44"/>
      <c r="AC1531" s="44"/>
    </row>
    <row r="1532" spans="1:29" ht="15.75" hidden="1" customHeight="1">
      <c r="A1532" s="184"/>
      <c r="B1532" s="184" t="s">
        <v>233</v>
      </c>
      <c r="C1532" s="185" t="s">
        <v>2656</v>
      </c>
      <c r="D1532" s="186" t="s">
        <v>53</v>
      </c>
      <c r="E1532" s="186">
        <v>1</v>
      </c>
      <c r="F1532" s="187">
        <v>800</v>
      </c>
      <c r="G1532" s="188" t="s">
        <v>54</v>
      </c>
      <c r="H1532" s="189">
        <v>46174</v>
      </c>
      <c r="I1532" s="190" t="s">
        <v>101</v>
      </c>
      <c r="J1532" s="190" t="s">
        <v>56</v>
      </c>
      <c r="K1532" s="190" t="s">
        <v>858</v>
      </c>
      <c r="L1532" s="190" t="s">
        <v>91</v>
      </c>
      <c r="M1532" s="191" t="s">
        <v>2451</v>
      </c>
      <c r="N1532" s="192" t="s">
        <v>951</v>
      </c>
      <c r="O1532" s="56" t="s">
        <v>2452</v>
      </c>
      <c r="P1532" s="56"/>
      <c r="Q1532" s="56"/>
      <c r="R1532" s="57" t="str">
        <f t="array" ref="R1532">IFERROR(INDEX('BANCO DE DADOS'!$C$3:$C1631,MATCH(C1532,'BANCO DE DADOS'!$B$3:$B1631,0),0),"")</f>
        <v>DEPMAT</v>
      </c>
      <c r="S1532" s="57" t="str">
        <f t="array" ref="S1532">IFERROR(INDEX('BANCO DE DADOS'!$D$3:$D1631,MATCH(C1532,'BANCO DE DADOS'!$B$3:$B1631,0),0),"")</f>
        <v>COMPRA DE EQUIPAMENTOS PARA CARGA E CARREGAMENTO</v>
      </c>
      <c r="T1532" s="56"/>
      <c r="U1532" s="56"/>
      <c r="V1532" s="57" t="str">
        <f t="array" ref="V1532">IFERROR(INDEX(#REF!,MATCH($Q1532,#REF!,0)),"")</f>
        <v/>
      </c>
      <c r="W1532" s="57" t="str">
        <f t="array" ref="W1532">IFERROR(INDEX(#REF!,MATCH($Q1532,#REF!,0)),"")</f>
        <v/>
      </c>
      <c r="X1532" s="58" t="str">
        <f t="array" ref="X1532">IFERROR(INDEX(#REF!,MATCH($Q1532,#REF!,0)),"")</f>
        <v/>
      </c>
      <c r="Y1532" s="58" t="str">
        <f t="array" ref="Y1532">IFERROR(INDEX(#REF!,MATCH($Q1532,#REF!,0)),"")</f>
        <v/>
      </c>
      <c r="Z1532" s="58" t="str">
        <f t="array" ref="Z1532">IFERROR(INDEX(#REF!,MATCH($Q1532,#REF!,0)),"")</f>
        <v/>
      </c>
      <c r="AA1532" s="58" t="e">
        <f t="shared" si="18"/>
        <v>#VALUE!</v>
      </c>
      <c r="AB1532" s="56"/>
      <c r="AC1532" s="56"/>
    </row>
    <row r="1533" spans="1:29" ht="15.75" hidden="1" customHeight="1">
      <c r="A1533" s="167"/>
      <c r="B1533" s="167" t="s">
        <v>245</v>
      </c>
      <c r="C1533" s="168" t="s">
        <v>2656</v>
      </c>
      <c r="D1533" s="176" t="s">
        <v>53</v>
      </c>
      <c r="E1533" s="176">
        <v>1</v>
      </c>
      <c r="F1533" s="177">
        <v>800</v>
      </c>
      <c r="G1533" s="178" t="s">
        <v>54</v>
      </c>
      <c r="H1533" s="179">
        <v>46174</v>
      </c>
      <c r="I1533" s="180" t="s">
        <v>101</v>
      </c>
      <c r="J1533" s="180" t="s">
        <v>56</v>
      </c>
      <c r="K1533" s="180" t="s">
        <v>858</v>
      </c>
      <c r="L1533" s="180" t="s">
        <v>91</v>
      </c>
      <c r="M1533" s="181" t="s">
        <v>2451</v>
      </c>
      <c r="N1533" s="175" t="s">
        <v>951</v>
      </c>
      <c r="O1533" s="44" t="s">
        <v>2452</v>
      </c>
      <c r="P1533" s="44"/>
      <c r="Q1533" s="44"/>
      <c r="R1533" s="45" t="str">
        <f t="array" ref="R1533">IFERROR(INDEX('BANCO DE DADOS'!$C$3:$C1631,MATCH(C1533,'BANCO DE DADOS'!$B$3:$B1631,0),0),"")</f>
        <v>DEPMAT</v>
      </c>
      <c r="S1533" s="45" t="str">
        <f t="array" ref="S1533">IFERROR(INDEX('BANCO DE DADOS'!$D$3:$D1631,MATCH(C1533,'BANCO DE DADOS'!$B$3:$B1631,0),0),"")</f>
        <v>COMPRA DE EQUIPAMENTOS PARA CARGA E CARREGAMENTO</v>
      </c>
      <c r="T1533" s="44"/>
      <c r="U1533" s="44"/>
      <c r="V1533" s="45" t="str">
        <f t="array" ref="V1533">IFERROR(INDEX(#REF!,MATCH($Q1533,#REF!,0)),"")</f>
        <v/>
      </c>
      <c r="W1533" s="45" t="str">
        <f t="array" ref="W1533">IFERROR(INDEX(#REF!,MATCH($Q1533,#REF!,0)),"")</f>
        <v/>
      </c>
      <c r="X1533" s="46" t="str">
        <f t="array" ref="X1533">IFERROR(INDEX(#REF!,MATCH($Q1533,#REF!,0)),"")</f>
        <v/>
      </c>
      <c r="Y1533" s="46" t="str">
        <f t="array" ref="Y1533">IFERROR(INDEX(#REF!,MATCH($Q1533,#REF!,0)),"")</f>
        <v/>
      </c>
      <c r="Z1533" s="46" t="str">
        <f t="array" ref="Z1533">IFERROR(INDEX(#REF!,MATCH($Q1533,#REF!,0)),"")</f>
        <v/>
      </c>
      <c r="AA1533" s="46" t="e">
        <f t="shared" si="18"/>
        <v>#VALUE!</v>
      </c>
      <c r="AB1533" s="44"/>
      <c r="AC1533" s="44"/>
    </row>
    <row r="1534" spans="1:29" ht="15.75" hidden="1" customHeight="1">
      <c r="A1534" s="184"/>
      <c r="B1534" s="184" t="s">
        <v>258</v>
      </c>
      <c r="C1534" s="185" t="s">
        <v>2656</v>
      </c>
      <c r="D1534" s="186" t="s">
        <v>53</v>
      </c>
      <c r="E1534" s="186">
        <v>1</v>
      </c>
      <c r="F1534" s="187">
        <v>800</v>
      </c>
      <c r="G1534" s="188" t="s">
        <v>54</v>
      </c>
      <c r="H1534" s="189">
        <v>46174</v>
      </c>
      <c r="I1534" s="190" t="s">
        <v>101</v>
      </c>
      <c r="J1534" s="190" t="s">
        <v>56</v>
      </c>
      <c r="K1534" s="190" t="s">
        <v>858</v>
      </c>
      <c r="L1534" s="190" t="s">
        <v>91</v>
      </c>
      <c r="M1534" s="191" t="s">
        <v>2451</v>
      </c>
      <c r="N1534" s="192" t="s">
        <v>951</v>
      </c>
      <c r="O1534" s="56" t="s">
        <v>2452</v>
      </c>
      <c r="P1534" s="56"/>
      <c r="Q1534" s="56"/>
      <c r="R1534" s="57" t="str">
        <f t="array" ref="R1534">IFERROR(INDEX('BANCO DE DADOS'!$C$3:$C1631,MATCH(C1534,'BANCO DE DADOS'!$B$3:$B1631,0),0),"")</f>
        <v>DEPMAT</v>
      </c>
      <c r="S1534" s="57" t="str">
        <f t="array" ref="S1534">IFERROR(INDEX('BANCO DE DADOS'!$D$3:$D1631,MATCH(C1534,'BANCO DE DADOS'!$B$3:$B1631,0),0),"")</f>
        <v>COMPRA DE EQUIPAMENTOS PARA CARGA E CARREGAMENTO</v>
      </c>
      <c r="T1534" s="56"/>
      <c r="U1534" s="56"/>
      <c r="V1534" s="57" t="str">
        <f t="array" ref="V1534">IFERROR(INDEX(#REF!,MATCH($Q1534,#REF!,0)),"")</f>
        <v/>
      </c>
      <c r="W1534" s="57" t="str">
        <f t="array" ref="W1534">IFERROR(INDEX(#REF!,MATCH($Q1534,#REF!,0)),"")</f>
        <v/>
      </c>
      <c r="X1534" s="58" t="str">
        <f t="array" ref="X1534">IFERROR(INDEX(#REF!,MATCH($Q1534,#REF!,0)),"")</f>
        <v/>
      </c>
      <c r="Y1534" s="58" t="str">
        <f t="array" ref="Y1534">IFERROR(INDEX(#REF!,MATCH($Q1534,#REF!,0)),"")</f>
        <v/>
      </c>
      <c r="Z1534" s="58" t="str">
        <f t="array" ref="Z1534">IFERROR(INDEX(#REF!,MATCH($Q1534,#REF!,0)),"")</f>
        <v/>
      </c>
      <c r="AA1534" s="58" t="e">
        <f t="shared" si="18"/>
        <v>#VALUE!</v>
      </c>
      <c r="AB1534" s="56"/>
      <c r="AC1534" s="56"/>
    </row>
    <row r="1535" spans="1:29" ht="15.75" hidden="1" customHeight="1">
      <c r="A1535" s="167"/>
      <c r="B1535" s="167" t="s">
        <v>247</v>
      </c>
      <c r="C1535" s="168" t="s">
        <v>2656</v>
      </c>
      <c r="D1535" s="176" t="s">
        <v>53</v>
      </c>
      <c r="E1535" s="176">
        <v>1</v>
      </c>
      <c r="F1535" s="177">
        <v>800</v>
      </c>
      <c r="G1535" s="178" t="s">
        <v>54</v>
      </c>
      <c r="H1535" s="179">
        <v>46174</v>
      </c>
      <c r="I1535" s="180" t="s">
        <v>101</v>
      </c>
      <c r="J1535" s="180" t="s">
        <v>56</v>
      </c>
      <c r="K1535" s="180" t="s">
        <v>858</v>
      </c>
      <c r="L1535" s="180" t="s">
        <v>91</v>
      </c>
      <c r="M1535" s="181" t="s">
        <v>2451</v>
      </c>
      <c r="N1535" s="175" t="s">
        <v>951</v>
      </c>
      <c r="O1535" s="44" t="s">
        <v>2452</v>
      </c>
      <c r="P1535" s="44"/>
      <c r="Q1535" s="44"/>
      <c r="R1535" s="45" t="str">
        <f t="array" ref="R1535">IFERROR(INDEX('BANCO DE DADOS'!$C$3:$C1631,MATCH(C1535,'BANCO DE DADOS'!$B$3:$B1631,0),0),"")</f>
        <v>DEPMAT</v>
      </c>
      <c r="S1535" s="45" t="str">
        <f t="array" ref="S1535">IFERROR(INDEX('BANCO DE DADOS'!$D$3:$D1631,MATCH(C1535,'BANCO DE DADOS'!$B$3:$B1631,0),0),"")</f>
        <v>COMPRA DE EQUIPAMENTOS PARA CARGA E CARREGAMENTO</v>
      </c>
      <c r="T1535" s="44"/>
      <c r="U1535" s="44"/>
      <c r="V1535" s="45" t="str">
        <f t="array" ref="V1535">IFERROR(INDEX(#REF!,MATCH($Q1535,#REF!,0)),"")</f>
        <v/>
      </c>
      <c r="W1535" s="45" t="str">
        <f t="array" ref="W1535">IFERROR(INDEX(#REF!,MATCH($Q1535,#REF!,0)),"")</f>
        <v/>
      </c>
      <c r="X1535" s="46" t="str">
        <f t="array" ref="X1535">IFERROR(INDEX(#REF!,MATCH($Q1535,#REF!,0)),"")</f>
        <v/>
      </c>
      <c r="Y1535" s="46" t="str">
        <f t="array" ref="Y1535">IFERROR(INDEX(#REF!,MATCH($Q1535,#REF!,0)),"")</f>
        <v/>
      </c>
      <c r="Z1535" s="46" t="str">
        <f t="array" ref="Z1535">IFERROR(INDEX(#REF!,MATCH($Q1535,#REF!,0)),"")</f>
        <v/>
      </c>
      <c r="AA1535" s="46" t="e">
        <f t="shared" si="18"/>
        <v>#VALUE!</v>
      </c>
      <c r="AB1535" s="44"/>
      <c r="AC1535" s="44"/>
    </row>
    <row r="1536" spans="1:29" ht="15.75" hidden="1" customHeight="1">
      <c r="A1536" s="184"/>
      <c r="B1536" s="184" t="s">
        <v>169</v>
      </c>
      <c r="C1536" s="185" t="s">
        <v>2656</v>
      </c>
      <c r="D1536" s="186" t="s">
        <v>53</v>
      </c>
      <c r="E1536" s="186">
        <v>1</v>
      </c>
      <c r="F1536" s="187">
        <v>800</v>
      </c>
      <c r="G1536" s="188" t="s">
        <v>54</v>
      </c>
      <c r="H1536" s="189">
        <v>46174</v>
      </c>
      <c r="I1536" s="190" t="s">
        <v>101</v>
      </c>
      <c r="J1536" s="190" t="s">
        <v>56</v>
      </c>
      <c r="K1536" s="190" t="s">
        <v>858</v>
      </c>
      <c r="L1536" s="190" t="s">
        <v>91</v>
      </c>
      <c r="M1536" s="191" t="s">
        <v>2451</v>
      </c>
      <c r="N1536" s="192" t="s">
        <v>951</v>
      </c>
      <c r="O1536" s="56" t="s">
        <v>2452</v>
      </c>
      <c r="P1536" s="56"/>
      <c r="Q1536" s="56"/>
      <c r="R1536" s="57" t="str">
        <f t="array" ref="R1536">IFERROR(INDEX('BANCO DE DADOS'!$C$3:$C1631,MATCH(C1536,'BANCO DE DADOS'!$B$3:$B1631,0),0),"")</f>
        <v>DEPMAT</v>
      </c>
      <c r="S1536" s="57" t="str">
        <f t="array" ref="S1536">IFERROR(INDEX('BANCO DE DADOS'!$D$3:$D1631,MATCH(C1536,'BANCO DE DADOS'!$B$3:$B1631,0),0),"")</f>
        <v>COMPRA DE EQUIPAMENTOS PARA CARGA E CARREGAMENTO</v>
      </c>
      <c r="T1536" s="56"/>
      <c r="U1536" s="56"/>
      <c r="V1536" s="57" t="str">
        <f t="array" ref="V1536">IFERROR(INDEX(#REF!,MATCH($Q1536,#REF!,0)),"")</f>
        <v/>
      </c>
      <c r="W1536" s="57" t="str">
        <f t="array" ref="W1536">IFERROR(INDEX(#REF!,MATCH($Q1536,#REF!,0)),"")</f>
        <v/>
      </c>
      <c r="X1536" s="58" t="str">
        <f t="array" ref="X1536">IFERROR(INDEX(#REF!,MATCH($Q1536,#REF!,0)),"")</f>
        <v/>
      </c>
      <c r="Y1536" s="58" t="str">
        <f t="array" ref="Y1536">IFERROR(INDEX(#REF!,MATCH($Q1536,#REF!,0)),"")</f>
        <v/>
      </c>
      <c r="Z1536" s="58" t="str">
        <f t="array" ref="Z1536">IFERROR(INDEX(#REF!,MATCH($Q1536,#REF!,0)),"")</f>
        <v/>
      </c>
      <c r="AA1536" s="58" t="e">
        <f t="shared" si="18"/>
        <v>#VALUE!</v>
      </c>
      <c r="AB1536" s="56"/>
      <c r="AC1536" s="56"/>
    </row>
    <row r="1537" spans="1:29" ht="15.75" hidden="1" customHeight="1">
      <c r="A1537" s="167"/>
      <c r="B1537" s="167" t="s">
        <v>254</v>
      </c>
      <c r="C1537" s="168" t="s">
        <v>2616</v>
      </c>
      <c r="D1537" s="176" t="s">
        <v>53</v>
      </c>
      <c r="E1537" s="176">
        <v>1</v>
      </c>
      <c r="F1537" s="177">
        <v>800</v>
      </c>
      <c r="G1537" s="178" t="s">
        <v>54</v>
      </c>
      <c r="H1537" s="179">
        <v>46174</v>
      </c>
      <c r="I1537" s="180" t="s">
        <v>101</v>
      </c>
      <c r="J1537" s="180" t="s">
        <v>56</v>
      </c>
      <c r="K1537" s="180" t="s">
        <v>858</v>
      </c>
      <c r="L1537" s="180" t="s">
        <v>91</v>
      </c>
      <c r="M1537" s="181" t="s">
        <v>2451</v>
      </c>
      <c r="N1537" s="175" t="s">
        <v>951</v>
      </c>
      <c r="O1537" s="44" t="s">
        <v>2452</v>
      </c>
      <c r="P1537" s="44"/>
      <c r="Q1537" s="44"/>
      <c r="R1537" s="45">
        <f t="array" ref="R1537">IFERROR(INDEX('BANCO DE DADOS'!$C$3:$C1631,MATCH(C1537,'BANCO DE DADOS'!$B$3:$B1631,0),0),"")</f>
        <v>0</v>
      </c>
      <c r="S1537" s="45" t="str">
        <f t="array" ref="S1537">IFERROR(INDEX('BANCO DE DADOS'!$D$3:$D1631,MATCH(C1537,'BANCO DE DADOS'!$B$3:$B1631,0),0),"")</f>
        <v>COMPRA DE EQUIPAMENTOS PARA COZINHA E REFEITÓRIO</v>
      </c>
      <c r="T1537" s="44"/>
      <c r="U1537" s="44"/>
      <c r="V1537" s="45" t="str">
        <f t="array" ref="V1537">IFERROR(INDEX(#REF!,MATCH($Q1537,#REF!,0)),"")</f>
        <v/>
      </c>
      <c r="W1537" s="45" t="str">
        <f t="array" ref="W1537">IFERROR(INDEX(#REF!,MATCH($Q1537,#REF!,0)),"")</f>
        <v/>
      </c>
      <c r="X1537" s="46" t="str">
        <f t="array" ref="X1537">IFERROR(INDEX(#REF!,MATCH($Q1537,#REF!,0)),"")</f>
        <v/>
      </c>
      <c r="Y1537" s="46" t="str">
        <f t="array" ref="Y1537">IFERROR(INDEX(#REF!,MATCH($Q1537,#REF!,0)),"")</f>
        <v/>
      </c>
      <c r="Z1537" s="46" t="str">
        <f t="array" ref="Z1537">IFERROR(INDEX(#REF!,MATCH($Q1537,#REF!,0)),"")</f>
        <v/>
      </c>
      <c r="AA1537" s="46" t="e">
        <f t="shared" si="18"/>
        <v>#VALUE!</v>
      </c>
      <c r="AB1537" s="44"/>
      <c r="AC1537" s="44"/>
    </row>
    <row r="1538" spans="1:29" ht="15.75" hidden="1" customHeight="1">
      <c r="A1538" s="184"/>
      <c r="B1538" s="184" t="s">
        <v>247</v>
      </c>
      <c r="C1538" s="185" t="s">
        <v>2616</v>
      </c>
      <c r="D1538" s="186" t="s">
        <v>53</v>
      </c>
      <c r="E1538" s="186">
        <v>1</v>
      </c>
      <c r="F1538" s="187">
        <v>800</v>
      </c>
      <c r="G1538" s="188" t="s">
        <v>54</v>
      </c>
      <c r="H1538" s="189">
        <v>46174</v>
      </c>
      <c r="I1538" s="190" t="s">
        <v>101</v>
      </c>
      <c r="J1538" s="190" t="s">
        <v>56</v>
      </c>
      <c r="K1538" s="190" t="s">
        <v>858</v>
      </c>
      <c r="L1538" s="190" t="s">
        <v>91</v>
      </c>
      <c r="M1538" s="191" t="s">
        <v>2451</v>
      </c>
      <c r="N1538" s="192" t="s">
        <v>951</v>
      </c>
      <c r="O1538" s="56" t="s">
        <v>2452</v>
      </c>
      <c r="P1538" s="56"/>
      <c r="Q1538" s="56"/>
      <c r="R1538" s="57">
        <f t="array" ref="R1538">IFERROR(INDEX('BANCO DE DADOS'!$C$3:$C1631,MATCH(C1538,'BANCO DE DADOS'!$B$3:$B1631,0),0),"")</f>
        <v>0</v>
      </c>
      <c r="S1538" s="57" t="str">
        <f t="array" ref="S1538">IFERROR(INDEX('BANCO DE DADOS'!$D$3:$D1631,MATCH(C1538,'BANCO DE DADOS'!$B$3:$B1631,0),0),"")</f>
        <v>COMPRA DE EQUIPAMENTOS PARA COZINHA E REFEITÓRIO</v>
      </c>
      <c r="T1538" s="56"/>
      <c r="U1538" s="56"/>
      <c r="V1538" s="57" t="str">
        <f t="array" ref="V1538">IFERROR(INDEX(#REF!,MATCH($Q1538,#REF!,0)),"")</f>
        <v/>
      </c>
      <c r="W1538" s="57" t="str">
        <f t="array" ref="W1538">IFERROR(INDEX(#REF!,MATCH($Q1538,#REF!,0)),"")</f>
        <v/>
      </c>
      <c r="X1538" s="58" t="str">
        <f t="array" ref="X1538">IFERROR(INDEX(#REF!,MATCH($Q1538,#REF!,0)),"")</f>
        <v/>
      </c>
      <c r="Y1538" s="58" t="str">
        <f t="array" ref="Y1538">IFERROR(INDEX(#REF!,MATCH($Q1538,#REF!,0)),"")</f>
        <v/>
      </c>
      <c r="Z1538" s="58" t="str">
        <f t="array" ref="Z1538">IFERROR(INDEX(#REF!,MATCH($Q1538,#REF!,0)),"")</f>
        <v/>
      </c>
      <c r="AA1538" s="58" t="e">
        <f t="shared" si="18"/>
        <v>#VALUE!</v>
      </c>
      <c r="AB1538" s="56"/>
      <c r="AC1538" s="56"/>
    </row>
    <row r="1539" spans="1:29" ht="15.75" hidden="1" customHeight="1">
      <c r="A1539" s="167"/>
      <c r="B1539" s="167" t="s">
        <v>169</v>
      </c>
      <c r="C1539" s="168" t="s">
        <v>2616</v>
      </c>
      <c r="D1539" s="176" t="s">
        <v>53</v>
      </c>
      <c r="E1539" s="176">
        <v>1</v>
      </c>
      <c r="F1539" s="177">
        <v>800</v>
      </c>
      <c r="G1539" s="178" t="s">
        <v>54</v>
      </c>
      <c r="H1539" s="179">
        <v>46174</v>
      </c>
      <c r="I1539" s="180" t="s">
        <v>101</v>
      </c>
      <c r="J1539" s="180" t="s">
        <v>56</v>
      </c>
      <c r="K1539" s="180" t="s">
        <v>858</v>
      </c>
      <c r="L1539" s="180" t="s">
        <v>91</v>
      </c>
      <c r="M1539" s="181" t="s">
        <v>2451</v>
      </c>
      <c r="N1539" s="175" t="s">
        <v>951</v>
      </c>
      <c r="O1539" s="44" t="s">
        <v>2452</v>
      </c>
      <c r="P1539" s="44"/>
      <c r="Q1539" s="44"/>
      <c r="R1539" s="45">
        <f t="array" ref="R1539">IFERROR(INDEX('BANCO DE DADOS'!$C$3:$C1631,MATCH(C1539,'BANCO DE DADOS'!$B$3:$B1631,0),0),"")</f>
        <v>0</v>
      </c>
      <c r="S1539" s="45" t="str">
        <f t="array" ref="S1539">IFERROR(INDEX('BANCO DE DADOS'!$D$3:$D1631,MATCH(C1539,'BANCO DE DADOS'!$B$3:$B1631,0),0),"")</f>
        <v>COMPRA DE EQUIPAMENTOS PARA COZINHA E REFEITÓRIO</v>
      </c>
      <c r="T1539" s="44"/>
      <c r="U1539" s="44"/>
      <c r="V1539" s="45" t="str">
        <f t="array" ref="V1539">IFERROR(INDEX(#REF!,MATCH($Q1539,#REF!,0)),"")</f>
        <v/>
      </c>
      <c r="W1539" s="45" t="str">
        <f t="array" ref="W1539">IFERROR(INDEX(#REF!,MATCH($Q1539,#REF!,0)),"")</f>
        <v/>
      </c>
      <c r="X1539" s="46" t="str">
        <f t="array" ref="X1539">IFERROR(INDEX(#REF!,MATCH($Q1539,#REF!,0)),"")</f>
        <v/>
      </c>
      <c r="Y1539" s="46" t="str">
        <f t="array" ref="Y1539">IFERROR(INDEX(#REF!,MATCH($Q1539,#REF!,0)),"")</f>
        <v/>
      </c>
      <c r="Z1539" s="46" t="str">
        <f t="array" ref="Z1539">IFERROR(INDEX(#REF!,MATCH($Q1539,#REF!,0)),"")</f>
        <v/>
      </c>
      <c r="AA1539" s="46" t="e">
        <f t="shared" si="18"/>
        <v>#VALUE!</v>
      </c>
      <c r="AB1539" s="44"/>
      <c r="AC1539" s="44"/>
    </row>
    <row r="1540" spans="1:29" ht="15.75" hidden="1" customHeight="1">
      <c r="A1540" s="184"/>
      <c r="B1540" s="184" t="s">
        <v>254</v>
      </c>
      <c r="C1540" s="185" t="s">
        <v>2640</v>
      </c>
      <c r="D1540" s="186" t="s">
        <v>53</v>
      </c>
      <c r="E1540" s="186">
        <v>1</v>
      </c>
      <c r="F1540" s="187">
        <v>800</v>
      </c>
      <c r="G1540" s="188" t="s">
        <v>54</v>
      </c>
      <c r="H1540" s="189">
        <v>46174</v>
      </c>
      <c r="I1540" s="190" t="s">
        <v>101</v>
      </c>
      <c r="J1540" s="190" t="s">
        <v>56</v>
      </c>
      <c r="K1540" s="190" t="s">
        <v>858</v>
      </c>
      <c r="L1540" s="190" t="s">
        <v>84</v>
      </c>
      <c r="M1540" s="191" t="s">
        <v>2451</v>
      </c>
      <c r="N1540" s="192" t="s">
        <v>951</v>
      </c>
      <c r="O1540" s="56" t="s">
        <v>2452</v>
      </c>
      <c r="P1540" s="56"/>
      <c r="Q1540" s="56"/>
      <c r="R1540" s="57">
        <f t="array" ref="R1540">IFERROR(INDEX('BANCO DE DADOS'!$C$3:$C1631,MATCH(C1540,'BANCO DE DADOS'!$B$3:$B1631,0),0),"")</f>
        <v>0</v>
      </c>
      <c r="S1540" s="57" t="str">
        <f t="array" ref="S1540">IFERROR(INDEX('BANCO DE DADOS'!$D$3:$D1631,MATCH(C1540,'BANCO DE DADOS'!$B$3:$B1631,0),0),"")</f>
        <v>COMPRA DE EQUIPAMENTOS PARA JARDIM E IRRIGAÇÃO</v>
      </c>
      <c r="T1540" s="56"/>
      <c r="U1540" s="56"/>
      <c r="V1540" s="57" t="str">
        <f t="array" ref="V1540">IFERROR(INDEX(#REF!,MATCH($Q1540,#REF!,0)),"")</f>
        <v/>
      </c>
      <c r="W1540" s="57" t="str">
        <f t="array" ref="W1540">IFERROR(INDEX(#REF!,MATCH($Q1540,#REF!,0)),"")</f>
        <v/>
      </c>
      <c r="X1540" s="58" t="str">
        <f t="array" ref="X1540">IFERROR(INDEX(#REF!,MATCH($Q1540,#REF!,0)),"")</f>
        <v/>
      </c>
      <c r="Y1540" s="58" t="str">
        <f t="array" ref="Y1540">IFERROR(INDEX(#REF!,MATCH($Q1540,#REF!,0)),"")</f>
        <v/>
      </c>
      <c r="Z1540" s="58" t="str">
        <f t="array" ref="Z1540">IFERROR(INDEX(#REF!,MATCH($Q1540,#REF!,0)),"")</f>
        <v/>
      </c>
      <c r="AA1540" s="58" t="e">
        <f t="shared" si="18"/>
        <v>#VALUE!</v>
      </c>
      <c r="AB1540" s="56"/>
      <c r="AC1540" s="56"/>
    </row>
    <row r="1541" spans="1:29" ht="15.75" hidden="1" customHeight="1">
      <c r="A1541" s="167"/>
      <c r="B1541" s="167" t="s">
        <v>652</v>
      </c>
      <c r="C1541" s="168" t="s">
        <v>2640</v>
      </c>
      <c r="D1541" s="176" t="s">
        <v>53</v>
      </c>
      <c r="E1541" s="176">
        <v>1</v>
      </c>
      <c r="F1541" s="177">
        <v>800</v>
      </c>
      <c r="G1541" s="178" t="s">
        <v>54</v>
      </c>
      <c r="H1541" s="179">
        <v>46174</v>
      </c>
      <c r="I1541" s="180" t="s">
        <v>101</v>
      </c>
      <c r="J1541" s="180" t="s">
        <v>56</v>
      </c>
      <c r="K1541" s="180" t="s">
        <v>858</v>
      </c>
      <c r="L1541" s="180" t="s">
        <v>84</v>
      </c>
      <c r="M1541" s="181" t="s">
        <v>2451</v>
      </c>
      <c r="N1541" s="175" t="s">
        <v>951</v>
      </c>
      <c r="O1541" s="44" t="s">
        <v>2452</v>
      </c>
      <c r="P1541" s="44"/>
      <c r="Q1541" s="44"/>
      <c r="R1541" s="45">
        <f t="array" ref="R1541">IFERROR(INDEX('BANCO DE DADOS'!$C$3:$C1631,MATCH(C1541,'BANCO DE DADOS'!$B$3:$B1631,0),0),"")</f>
        <v>0</v>
      </c>
      <c r="S1541" s="45" t="str">
        <f t="array" ref="S1541">IFERROR(INDEX('BANCO DE DADOS'!$D$3:$D1631,MATCH(C1541,'BANCO DE DADOS'!$B$3:$B1631,0),0),"")</f>
        <v>COMPRA DE EQUIPAMENTOS PARA JARDIM E IRRIGAÇÃO</v>
      </c>
      <c r="T1541" s="44"/>
      <c r="U1541" s="44"/>
      <c r="V1541" s="45" t="str">
        <f t="array" ref="V1541">IFERROR(INDEX(#REF!,MATCH($Q1541,#REF!,0)),"")</f>
        <v/>
      </c>
      <c r="W1541" s="45" t="str">
        <f t="array" ref="W1541">IFERROR(INDEX(#REF!,MATCH($Q1541,#REF!,0)),"")</f>
        <v/>
      </c>
      <c r="X1541" s="46" t="str">
        <f t="array" ref="X1541">IFERROR(INDEX(#REF!,MATCH($Q1541,#REF!,0)),"")</f>
        <v/>
      </c>
      <c r="Y1541" s="46" t="str">
        <f t="array" ref="Y1541">IFERROR(INDEX(#REF!,MATCH($Q1541,#REF!,0)),"")</f>
        <v/>
      </c>
      <c r="Z1541" s="46" t="str">
        <f t="array" ref="Z1541">IFERROR(INDEX(#REF!,MATCH($Q1541,#REF!,0)),"")</f>
        <v/>
      </c>
      <c r="AA1541" s="46" t="e">
        <f t="shared" si="18"/>
        <v>#VALUE!</v>
      </c>
      <c r="AB1541" s="44"/>
      <c r="AC1541" s="44"/>
    </row>
    <row r="1542" spans="1:29" ht="15.75" hidden="1" customHeight="1">
      <c r="A1542" s="184"/>
      <c r="B1542" s="184" t="s">
        <v>1521</v>
      </c>
      <c r="C1542" s="185" t="s">
        <v>2657</v>
      </c>
      <c r="D1542" s="186" t="s">
        <v>53</v>
      </c>
      <c r="E1542" s="186">
        <v>1</v>
      </c>
      <c r="F1542" s="187">
        <v>800</v>
      </c>
      <c r="G1542" s="188" t="s">
        <v>54</v>
      </c>
      <c r="H1542" s="189">
        <v>46174</v>
      </c>
      <c r="I1542" s="190" t="s">
        <v>101</v>
      </c>
      <c r="J1542" s="190" t="s">
        <v>56</v>
      </c>
      <c r="K1542" s="190" t="s">
        <v>858</v>
      </c>
      <c r="L1542" s="190" t="s">
        <v>84</v>
      </c>
      <c r="M1542" s="191" t="s">
        <v>2451</v>
      </c>
      <c r="N1542" s="192" t="s">
        <v>951</v>
      </c>
      <c r="O1542" s="56" t="s">
        <v>2452</v>
      </c>
      <c r="P1542" s="56"/>
      <c r="Q1542" s="56"/>
      <c r="R1542" s="57">
        <f t="array" ref="R1542">IFERROR(INDEX('BANCO DE DADOS'!$C$3:$C1631,MATCH(C1542,'BANCO DE DADOS'!$B$3:$B1631,0),0),"")</f>
        <v>0</v>
      </c>
      <c r="S1542" s="57" t="str">
        <f t="array" ref="S1542">IFERROR(INDEX('BANCO DE DADOS'!$D$3:$D1631,MATCH(C1542,'BANCO DE DADOS'!$B$3:$B1631,0),0),"")</f>
        <v>COMPRA DE EQUIPAMENTOS PARA COZINHA E REFEITÓRIO</v>
      </c>
      <c r="T1542" s="56"/>
      <c r="U1542" s="56"/>
      <c r="V1542" s="57" t="str">
        <f t="array" ref="V1542">IFERROR(INDEX(#REF!,MATCH($Q1542,#REF!,0)),"")</f>
        <v/>
      </c>
      <c r="W1542" s="57" t="str">
        <f t="array" ref="W1542">IFERROR(INDEX(#REF!,MATCH($Q1542,#REF!,0)),"")</f>
        <v/>
      </c>
      <c r="X1542" s="58" t="str">
        <f t="array" ref="X1542">IFERROR(INDEX(#REF!,MATCH($Q1542,#REF!,0)),"")</f>
        <v/>
      </c>
      <c r="Y1542" s="58" t="str">
        <f t="array" ref="Y1542">IFERROR(INDEX(#REF!,MATCH($Q1542,#REF!,0)),"")</f>
        <v/>
      </c>
      <c r="Z1542" s="58" t="str">
        <f t="array" ref="Z1542">IFERROR(INDEX(#REF!,MATCH($Q1542,#REF!,0)),"")</f>
        <v/>
      </c>
      <c r="AA1542" s="58" t="e">
        <f t="shared" si="18"/>
        <v>#VALUE!</v>
      </c>
      <c r="AB1542" s="56"/>
      <c r="AC1542" s="56"/>
    </row>
    <row r="1543" spans="1:29" ht="15.75" hidden="1" customHeight="1">
      <c r="A1543" s="35"/>
      <c r="B1543" s="35" t="s">
        <v>51</v>
      </c>
      <c r="C1543" s="36" t="s">
        <v>1349</v>
      </c>
      <c r="D1543" s="37" t="s">
        <v>53</v>
      </c>
      <c r="E1543" s="37">
        <v>3</v>
      </c>
      <c r="F1543" s="38">
        <v>120</v>
      </c>
      <c r="G1543" s="39" t="s">
        <v>54</v>
      </c>
      <c r="H1543" s="40">
        <v>46143</v>
      </c>
      <c r="I1543" s="41" t="s">
        <v>55</v>
      </c>
      <c r="J1543" s="41" t="s">
        <v>56</v>
      </c>
      <c r="K1543" s="41" t="s">
        <v>164</v>
      </c>
      <c r="L1543" s="41" t="s">
        <v>91</v>
      </c>
      <c r="M1543" s="42" t="s">
        <v>148</v>
      </c>
      <c r="N1543" s="44" t="s">
        <v>884</v>
      </c>
      <c r="O1543" s="44" t="s">
        <v>60</v>
      </c>
      <c r="P1543" s="44"/>
      <c r="Q1543" s="44"/>
      <c r="R1543" s="45" t="s">
        <v>322</v>
      </c>
      <c r="S1543" s="45" t="s">
        <v>323</v>
      </c>
      <c r="T1543" s="44"/>
      <c r="U1543" s="44"/>
      <c r="V1543" s="45" t="str">
        <f t="array" ref="V1543">IFERROR(INDEX(#REF!,MATCH($Q1543,#REF!,0)),"")</f>
        <v/>
      </c>
      <c r="W1543" s="45" t="str">
        <f t="array" ref="W1543">IFERROR(INDEX(#REF!,MATCH($Q1543,#REF!,0)),"")</f>
        <v/>
      </c>
      <c r="X1543" s="46" t="str">
        <f t="array" ref="X1543">IFERROR(INDEX(#REF!,MATCH($Q1543,#REF!,0)),"")</f>
        <v/>
      </c>
      <c r="Y1543" s="46" t="str">
        <f t="array" ref="Y1543">IFERROR(INDEX(#REF!,MATCH($Q1543,#REF!,0)),"")</f>
        <v/>
      </c>
      <c r="Z1543" s="46" t="str">
        <f t="array" ref="Z1543">IFERROR(INDEX(#REF!,MATCH($Q1543,#REF!,0)),"")</f>
        <v/>
      </c>
      <c r="AA1543" s="46" t="e">
        <f t="shared" si="18"/>
        <v>#VALUE!</v>
      </c>
      <c r="AB1543" s="44"/>
      <c r="AC1543" s="44"/>
    </row>
    <row r="1544" spans="1:29" ht="15.75" hidden="1" customHeight="1">
      <c r="A1544" s="47" t="s">
        <v>2907</v>
      </c>
      <c r="B1544" s="47" t="s">
        <v>283</v>
      </c>
      <c r="C1544" s="60" t="s">
        <v>724</v>
      </c>
      <c r="D1544" s="49" t="s">
        <v>53</v>
      </c>
      <c r="E1544" s="49">
        <v>2</v>
      </c>
      <c r="F1544" s="50">
        <v>118</v>
      </c>
      <c r="G1544" s="51" t="s">
        <v>54</v>
      </c>
      <c r="H1544" s="52">
        <v>46143</v>
      </c>
      <c r="I1544" s="53" t="s">
        <v>55</v>
      </c>
      <c r="J1544" s="53" t="s">
        <v>56</v>
      </c>
      <c r="K1544" s="53" t="s">
        <v>164</v>
      </c>
      <c r="L1544" s="53" t="s">
        <v>58</v>
      </c>
      <c r="M1544" s="54" t="s">
        <v>2498</v>
      </c>
      <c r="N1544" s="56" t="s">
        <v>21</v>
      </c>
      <c r="O1544" s="56" t="s">
        <v>60</v>
      </c>
      <c r="P1544" s="56"/>
      <c r="Q1544" s="56"/>
      <c r="R1544" s="57" t="s">
        <v>322</v>
      </c>
      <c r="S1544" s="57" t="s">
        <v>323</v>
      </c>
      <c r="T1544" s="56"/>
      <c r="U1544" s="56"/>
      <c r="V1544" s="57" t="str">
        <f t="array" ref="V1544">IFERROR(INDEX(#REF!,MATCH($Q1544,#REF!,0)),"")</f>
        <v/>
      </c>
      <c r="W1544" s="57" t="str">
        <f t="array" ref="W1544">IFERROR(INDEX(#REF!,MATCH($Q1544,#REF!,0)),"")</f>
        <v/>
      </c>
      <c r="X1544" s="58" t="str">
        <f t="array" ref="X1544">IFERROR(INDEX(#REF!,MATCH($Q1544,#REF!,0)),"")</f>
        <v/>
      </c>
      <c r="Y1544" s="58" t="str">
        <f t="array" ref="Y1544">IFERROR(INDEX(#REF!,MATCH($Q1544,#REF!,0)),"")</f>
        <v/>
      </c>
      <c r="Z1544" s="58" t="str">
        <f t="array" ref="Z1544">IFERROR(INDEX(#REF!,MATCH($Q1544,#REF!,0)),"")</f>
        <v/>
      </c>
      <c r="AA1544" s="58" t="e">
        <f t="shared" si="18"/>
        <v>#VALUE!</v>
      </c>
      <c r="AB1544" s="56"/>
      <c r="AC1544" s="56"/>
    </row>
    <row r="1545" spans="1:29" ht="15.75" hidden="1" customHeight="1">
      <c r="A1545" s="167"/>
      <c r="B1545" s="167" t="s">
        <v>254</v>
      </c>
      <c r="C1545" s="168" t="s">
        <v>2658</v>
      </c>
      <c r="D1545" s="176" t="s">
        <v>53</v>
      </c>
      <c r="E1545" s="176">
        <v>2</v>
      </c>
      <c r="F1545" s="177">
        <v>800</v>
      </c>
      <c r="G1545" s="178" t="s">
        <v>54</v>
      </c>
      <c r="H1545" s="179">
        <v>46174</v>
      </c>
      <c r="I1545" s="180" t="s">
        <v>101</v>
      </c>
      <c r="J1545" s="180" t="s">
        <v>56</v>
      </c>
      <c r="K1545" s="180" t="s">
        <v>858</v>
      </c>
      <c r="L1545" s="180" t="s">
        <v>91</v>
      </c>
      <c r="M1545" s="181" t="s">
        <v>2451</v>
      </c>
      <c r="N1545" s="175" t="s">
        <v>951</v>
      </c>
      <c r="O1545" s="44" t="s">
        <v>2452</v>
      </c>
      <c r="P1545" s="44"/>
      <c r="Q1545" s="44"/>
      <c r="R1545" s="45" t="str">
        <f t="array" ref="R1545">IFERROR(INDEX('BANCO DE DADOS'!$C$3:$C1631,MATCH(C1545,'BANCO DE DADOS'!$B$3:$B1631,0),0),"")</f>
        <v>ALMOXARIFADO GERAL - FILTRO</v>
      </c>
      <c r="S1545" s="45" t="str">
        <f t="array" ref="S1545">IFERROR(INDEX('BANCO DE DADOS'!$D$3:$D1631,MATCH(C1545,'BANCO DE DADOS'!$B$3:$B1631,0),0),"")</f>
        <v>COMPRA DE EQUIPAMENTOS DE FILTRAGEM DE ÁGUA</v>
      </c>
      <c r="T1545" s="44"/>
      <c r="U1545" s="44"/>
      <c r="V1545" s="45" t="str">
        <f t="array" ref="V1545">IFERROR(INDEX(#REF!,MATCH($Q1545,#REF!,0)),"")</f>
        <v/>
      </c>
      <c r="W1545" s="45" t="str">
        <f t="array" ref="W1545">IFERROR(INDEX(#REF!,MATCH($Q1545,#REF!,0)),"")</f>
        <v/>
      </c>
      <c r="X1545" s="46" t="str">
        <f t="array" ref="X1545">IFERROR(INDEX(#REF!,MATCH($Q1545,#REF!,0)),"")</f>
        <v/>
      </c>
      <c r="Y1545" s="46" t="str">
        <f t="array" ref="Y1545">IFERROR(INDEX(#REF!,MATCH($Q1545,#REF!,0)),"")</f>
        <v/>
      </c>
      <c r="Z1545" s="46" t="str">
        <f t="array" ref="Z1545">IFERROR(INDEX(#REF!,MATCH($Q1545,#REF!,0)),"")</f>
        <v/>
      </c>
      <c r="AA1545" s="46" t="e">
        <f t="shared" si="18"/>
        <v>#VALUE!</v>
      </c>
      <c r="AB1545" s="44"/>
      <c r="AC1545" s="44"/>
    </row>
    <row r="1546" spans="1:29" ht="15.75" hidden="1" customHeight="1">
      <c r="A1546" s="47" t="s">
        <v>2908</v>
      </c>
      <c r="B1546" s="47" t="s">
        <v>161</v>
      </c>
      <c r="C1546" s="60" t="s">
        <v>724</v>
      </c>
      <c r="D1546" s="49" t="s">
        <v>53</v>
      </c>
      <c r="E1546" s="49">
        <v>2</v>
      </c>
      <c r="F1546" s="50">
        <v>118</v>
      </c>
      <c r="G1546" s="51" t="s">
        <v>54</v>
      </c>
      <c r="H1546" s="52">
        <v>46143</v>
      </c>
      <c r="I1546" s="53" t="s">
        <v>55</v>
      </c>
      <c r="J1546" s="53" t="s">
        <v>56</v>
      </c>
      <c r="K1546" s="53" t="s">
        <v>164</v>
      </c>
      <c r="L1546" s="53" t="s">
        <v>58</v>
      </c>
      <c r="M1546" s="54" t="s">
        <v>2498</v>
      </c>
      <c r="N1546" s="56" t="s">
        <v>21</v>
      </c>
      <c r="O1546" s="56" t="s">
        <v>60</v>
      </c>
      <c r="P1546" s="56"/>
      <c r="Q1546" s="56"/>
      <c r="R1546" s="57" t="s">
        <v>322</v>
      </c>
      <c r="S1546" s="57" t="s">
        <v>323</v>
      </c>
      <c r="T1546" s="56"/>
      <c r="U1546" s="56"/>
      <c r="V1546" s="57" t="str">
        <f t="array" ref="V1546">IFERROR(INDEX(#REF!,MATCH($Q1546,#REF!,0)),"")</f>
        <v/>
      </c>
      <c r="W1546" s="57" t="str">
        <f t="array" ref="W1546">IFERROR(INDEX(#REF!,MATCH($Q1546,#REF!,0)),"")</f>
        <v/>
      </c>
      <c r="X1546" s="58" t="str">
        <f t="array" ref="X1546">IFERROR(INDEX(#REF!,MATCH($Q1546,#REF!,0)),"")</f>
        <v/>
      </c>
      <c r="Y1546" s="58" t="str">
        <f t="array" ref="Y1546">IFERROR(INDEX(#REF!,MATCH($Q1546,#REF!,0)),"")</f>
        <v/>
      </c>
      <c r="Z1546" s="58" t="str">
        <f t="array" ref="Z1546">IFERROR(INDEX(#REF!,MATCH($Q1546,#REF!,0)),"")</f>
        <v/>
      </c>
      <c r="AA1546" s="58" t="e">
        <f t="shared" si="18"/>
        <v>#VALUE!</v>
      </c>
      <c r="AB1546" s="56"/>
      <c r="AC1546" s="56"/>
    </row>
    <row r="1547" spans="1:29" ht="15.75" hidden="1" customHeight="1">
      <c r="A1547" s="167"/>
      <c r="B1547" s="167" t="s">
        <v>317</v>
      </c>
      <c r="C1547" s="168" t="s">
        <v>2658</v>
      </c>
      <c r="D1547" s="176" t="s">
        <v>53</v>
      </c>
      <c r="E1547" s="176">
        <v>2</v>
      </c>
      <c r="F1547" s="177">
        <v>800</v>
      </c>
      <c r="G1547" s="178" t="s">
        <v>54</v>
      </c>
      <c r="H1547" s="179">
        <v>46174</v>
      </c>
      <c r="I1547" s="180" t="s">
        <v>101</v>
      </c>
      <c r="J1547" s="180" t="s">
        <v>56</v>
      </c>
      <c r="K1547" s="180" t="s">
        <v>858</v>
      </c>
      <c r="L1547" s="180" t="s">
        <v>91</v>
      </c>
      <c r="M1547" s="181" t="s">
        <v>2451</v>
      </c>
      <c r="N1547" s="175" t="s">
        <v>951</v>
      </c>
      <c r="O1547" s="44" t="s">
        <v>2452</v>
      </c>
      <c r="P1547" s="44"/>
      <c r="Q1547" s="44"/>
      <c r="R1547" s="45" t="str">
        <f t="array" ref="R1547">IFERROR(INDEX('BANCO DE DADOS'!$C$3:$C1631,MATCH(C1547,'BANCO DE DADOS'!$B$3:$B1631,0),0),"")</f>
        <v>ALMOXARIFADO GERAL - FILTRO</v>
      </c>
      <c r="S1547" s="45" t="str">
        <f t="array" ref="S1547">IFERROR(INDEX('BANCO DE DADOS'!$D$3:$D1631,MATCH(C1547,'BANCO DE DADOS'!$B$3:$B1631,0),0),"")</f>
        <v>COMPRA DE EQUIPAMENTOS DE FILTRAGEM DE ÁGUA</v>
      </c>
      <c r="T1547" s="44"/>
      <c r="U1547" s="44"/>
      <c r="V1547" s="45" t="str">
        <f t="array" ref="V1547">IFERROR(INDEX(#REF!,MATCH($Q1547,#REF!,0)),"")</f>
        <v/>
      </c>
      <c r="W1547" s="45" t="str">
        <f t="array" ref="W1547">IFERROR(INDEX(#REF!,MATCH($Q1547,#REF!,0)),"")</f>
        <v/>
      </c>
      <c r="X1547" s="46" t="str">
        <f t="array" ref="X1547">IFERROR(INDEX(#REF!,MATCH($Q1547,#REF!,0)),"")</f>
        <v/>
      </c>
      <c r="Y1547" s="46" t="str">
        <f t="array" ref="Y1547">IFERROR(INDEX(#REF!,MATCH($Q1547,#REF!,0)),"")</f>
        <v/>
      </c>
      <c r="Z1547" s="46" t="str">
        <f t="array" ref="Z1547">IFERROR(INDEX(#REF!,MATCH($Q1547,#REF!,0)),"")</f>
        <v/>
      </c>
      <c r="AA1547" s="46" t="e">
        <f t="shared" si="18"/>
        <v>#VALUE!</v>
      </c>
      <c r="AB1547" s="44"/>
      <c r="AC1547" s="44"/>
    </row>
    <row r="1548" spans="1:29" ht="15.75" hidden="1" customHeight="1">
      <c r="A1548" s="184"/>
      <c r="B1548" s="184" t="s">
        <v>2493</v>
      </c>
      <c r="C1548" s="185" t="s">
        <v>2657</v>
      </c>
      <c r="D1548" s="186" t="s">
        <v>53</v>
      </c>
      <c r="E1548" s="186">
        <v>1</v>
      </c>
      <c r="F1548" s="187">
        <v>800</v>
      </c>
      <c r="G1548" s="188" t="s">
        <v>54</v>
      </c>
      <c r="H1548" s="189">
        <v>46174</v>
      </c>
      <c r="I1548" s="190" t="s">
        <v>101</v>
      </c>
      <c r="J1548" s="190" t="s">
        <v>56</v>
      </c>
      <c r="K1548" s="190" t="s">
        <v>858</v>
      </c>
      <c r="L1548" s="190" t="s">
        <v>84</v>
      </c>
      <c r="M1548" s="191" t="s">
        <v>2451</v>
      </c>
      <c r="N1548" s="192" t="s">
        <v>951</v>
      </c>
      <c r="O1548" s="56" t="s">
        <v>2452</v>
      </c>
      <c r="P1548" s="56"/>
      <c r="Q1548" s="56"/>
      <c r="R1548" s="57">
        <f t="array" ref="R1548">IFERROR(INDEX('BANCO DE DADOS'!$C$3:$C1631,MATCH(C1548,'BANCO DE DADOS'!$B$3:$B1631,0),0),"")</f>
        <v>0</v>
      </c>
      <c r="S1548" s="57" t="str">
        <f t="array" ref="S1548">IFERROR(INDEX('BANCO DE DADOS'!$D$3:$D1631,MATCH(C1548,'BANCO DE DADOS'!$B$3:$B1631,0),0),"")</f>
        <v>COMPRA DE EQUIPAMENTOS PARA COZINHA E REFEITÓRIO</v>
      </c>
      <c r="T1548" s="56"/>
      <c r="U1548" s="56"/>
      <c r="V1548" s="57" t="str">
        <f t="array" ref="V1548">IFERROR(INDEX(#REF!,MATCH($Q1548,#REF!,0)),"")</f>
        <v/>
      </c>
      <c r="W1548" s="57" t="str">
        <f t="array" ref="W1548">IFERROR(INDEX(#REF!,MATCH($Q1548,#REF!,0)),"")</f>
        <v/>
      </c>
      <c r="X1548" s="58" t="str">
        <f t="array" ref="X1548">IFERROR(INDEX(#REF!,MATCH($Q1548,#REF!,0)),"")</f>
        <v/>
      </c>
      <c r="Y1548" s="58" t="str">
        <f t="array" ref="Y1548">IFERROR(INDEX(#REF!,MATCH($Q1548,#REF!,0)),"")</f>
        <v/>
      </c>
      <c r="Z1548" s="58" t="str">
        <f t="array" ref="Z1548">IFERROR(INDEX(#REF!,MATCH($Q1548,#REF!,0)),"")</f>
        <v/>
      </c>
      <c r="AA1548" s="58" t="e">
        <f t="shared" si="18"/>
        <v>#VALUE!</v>
      </c>
      <c r="AB1548" s="56"/>
      <c r="AC1548" s="56"/>
    </row>
    <row r="1549" spans="1:29" ht="15.75" hidden="1" customHeight="1">
      <c r="A1549" s="167"/>
      <c r="B1549" s="167" t="s">
        <v>254</v>
      </c>
      <c r="C1549" s="168" t="s">
        <v>2644</v>
      </c>
      <c r="D1549" s="176" t="s">
        <v>53</v>
      </c>
      <c r="E1549" s="176">
        <v>1</v>
      </c>
      <c r="F1549" s="177">
        <v>700</v>
      </c>
      <c r="G1549" s="178" t="s">
        <v>54</v>
      </c>
      <c r="H1549" s="179">
        <v>46174</v>
      </c>
      <c r="I1549" s="180" t="s">
        <v>101</v>
      </c>
      <c r="J1549" s="180" t="s">
        <v>56</v>
      </c>
      <c r="K1549" s="180" t="s">
        <v>858</v>
      </c>
      <c r="L1549" s="180" t="s">
        <v>91</v>
      </c>
      <c r="M1549" s="181" t="s">
        <v>2451</v>
      </c>
      <c r="N1549" s="175" t="s">
        <v>951</v>
      </c>
      <c r="O1549" s="44" t="s">
        <v>2452</v>
      </c>
      <c r="P1549" s="44"/>
      <c r="Q1549" s="44"/>
      <c r="R1549" s="45">
        <f t="array" ref="R1549">IFERROR(INDEX('BANCO DE DADOS'!$C$3:$C1631,MATCH(C1549,'BANCO DE DADOS'!$B$3:$B1631,0),0),"")</f>
        <v>0</v>
      </c>
      <c r="S1549" s="45" t="str">
        <f t="array" ref="S1549">IFERROR(INDEX('BANCO DE DADOS'!$D$3:$D1631,MATCH(C1549,'BANCO DE DADOS'!$B$3:$B1631,0),0),"")</f>
        <v>COMPRA DE EQUIPAMENTOS PARA COZINHA E REFEITÓRIO</v>
      </c>
      <c r="T1549" s="44"/>
      <c r="U1549" s="44"/>
      <c r="V1549" s="45" t="str">
        <f t="array" ref="V1549">IFERROR(INDEX(#REF!,MATCH($Q1549,#REF!,0)),"")</f>
        <v/>
      </c>
      <c r="W1549" s="45" t="str">
        <f t="array" ref="W1549">IFERROR(INDEX(#REF!,MATCH($Q1549,#REF!,0)),"")</f>
        <v/>
      </c>
      <c r="X1549" s="46" t="str">
        <f t="array" ref="X1549">IFERROR(INDEX(#REF!,MATCH($Q1549,#REF!,0)),"")</f>
        <v/>
      </c>
      <c r="Y1549" s="46" t="str">
        <f t="array" ref="Y1549">IFERROR(INDEX(#REF!,MATCH($Q1549,#REF!,0)),"")</f>
        <v/>
      </c>
      <c r="Z1549" s="46" t="str">
        <f t="array" ref="Z1549">IFERROR(INDEX(#REF!,MATCH($Q1549,#REF!,0)),"")</f>
        <v/>
      </c>
      <c r="AA1549" s="46" t="e">
        <f t="shared" si="18"/>
        <v>#VALUE!</v>
      </c>
      <c r="AB1549" s="44"/>
      <c r="AC1549" s="44"/>
    </row>
    <row r="1550" spans="1:29" ht="15.75" hidden="1" customHeight="1">
      <c r="A1550" s="184"/>
      <c r="B1550" s="184" t="s">
        <v>247</v>
      </c>
      <c r="C1550" s="185" t="s">
        <v>2644</v>
      </c>
      <c r="D1550" s="186" t="s">
        <v>53</v>
      </c>
      <c r="E1550" s="186">
        <v>1</v>
      </c>
      <c r="F1550" s="187">
        <v>700</v>
      </c>
      <c r="G1550" s="188" t="s">
        <v>54</v>
      </c>
      <c r="H1550" s="189">
        <v>46174</v>
      </c>
      <c r="I1550" s="190" t="s">
        <v>101</v>
      </c>
      <c r="J1550" s="190" t="s">
        <v>56</v>
      </c>
      <c r="K1550" s="190" t="s">
        <v>858</v>
      </c>
      <c r="L1550" s="190" t="s">
        <v>91</v>
      </c>
      <c r="M1550" s="191" t="s">
        <v>2451</v>
      </c>
      <c r="N1550" s="192" t="s">
        <v>951</v>
      </c>
      <c r="O1550" s="56" t="s">
        <v>2452</v>
      </c>
      <c r="P1550" s="56"/>
      <c r="Q1550" s="56"/>
      <c r="R1550" s="57">
        <f t="array" ref="R1550">IFERROR(INDEX('BANCO DE DADOS'!$C$3:$C1631,MATCH(C1550,'BANCO DE DADOS'!$B$3:$B1631,0),0),"")</f>
        <v>0</v>
      </c>
      <c r="S1550" s="57" t="str">
        <f t="array" ref="S1550">IFERROR(INDEX('BANCO DE DADOS'!$D$3:$D1631,MATCH(C1550,'BANCO DE DADOS'!$B$3:$B1631,0),0),"")</f>
        <v>COMPRA DE EQUIPAMENTOS PARA COZINHA E REFEITÓRIO</v>
      </c>
      <c r="T1550" s="56"/>
      <c r="U1550" s="56"/>
      <c r="V1550" s="57" t="str">
        <f t="array" ref="V1550">IFERROR(INDEX(#REF!,MATCH($Q1550,#REF!,0)),"")</f>
        <v/>
      </c>
      <c r="W1550" s="57" t="str">
        <f t="array" ref="W1550">IFERROR(INDEX(#REF!,MATCH($Q1550,#REF!,0)),"")</f>
        <v/>
      </c>
      <c r="X1550" s="58" t="str">
        <f t="array" ref="X1550">IFERROR(INDEX(#REF!,MATCH($Q1550,#REF!,0)),"")</f>
        <v/>
      </c>
      <c r="Y1550" s="58" t="str">
        <f t="array" ref="Y1550">IFERROR(INDEX(#REF!,MATCH($Q1550,#REF!,0)),"")</f>
        <v/>
      </c>
      <c r="Z1550" s="58" t="str">
        <f t="array" ref="Z1550">IFERROR(INDEX(#REF!,MATCH($Q1550,#REF!,0)),"")</f>
        <v/>
      </c>
      <c r="AA1550" s="58" t="e">
        <f t="shared" si="18"/>
        <v>#VALUE!</v>
      </c>
      <c r="AB1550" s="56"/>
      <c r="AC1550" s="56"/>
    </row>
    <row r="1551" spans="1:29" ht="15.75" hidden="1" customHeight="1">
      <c r="A1551" s="35" t="s">
        <v>2909</v>
      </c>
      <c r="B1551" s="35" t="s">
        <v>1049</v>
      </c>
      <c r="C1551" s="36" t="s">
        <v>2262</v>
      </c>
      <c r="D1551" s="37" t="s">
        <v>53</v>
      </c>
      <c r="E1551" s="37">
        <v>20</v>
      </c>
      <c r="F1551" s="38">
        <v>116</v>
      </c>
      <c r="G1551" s="39" t="s">
        <v>54</v>
      </c>
      <c r="H1551" s="40">
        <v>46143</v>
      </c>
      <c r="I1551" s="41" t="s">
        <v>55</v>
      </c>
      <c r="J1551" s="41" t="s">
        <v>56</v>
      </c>
      <c r="K1551" s="41" t="s">
        <v>164</v>
      </c>
      <c r="L1551" s="41" t="s">
        <v>58</v>
      </c>
      <c r="M1551" s="42" t="s">
        <v>2486</v>
      </c>
      <c r="N1551" s="44" t="s">
        <v>951</v>
      </c>
      <c r="O1551" s="44" t="s">
        <v>60</v>
      </c>
      <c r="P1551" s="44"/>
      <c r="Q1551" s="44"/>
      <c r="R1551" s="45" t="s">
        <v>304</v>
      </c>
      <c r="S1551" s="45" t="s">
        <v>305</v>
      </c>
      <c r="T1551" s="44"/>
      <c r="U1551" s="44"/>
      <c r="V1551" s="45" t="str">
        <f t="array" ref="V1551">IFERROR(INDEX(#REF!,MATCH($Q1551,#REF!,0)),"")</f>
        <v/>
      </c>
      <c r="W1551" s="45" t="str">
        <f t="array" ref="W1551">IFERROR(INDEX(#REF!,MATCH($Q1551,#REF!,0)),"")</f>
        <v/>
      </c>
      <c r="X1551" s="46" t="str">
        <f t="array" ref="X1551">IFERROR(INDEX(#REF!,MATCH($Q1551,#REF!,0)),"")</f>
        <v/>
      </c>
      <c r="Y1551" s="46" t="str">
        <f t="array" ref="Y1551">IFERROR(INDEX(#REF!,MATCH($Q1551,#REF!,0)),"")</f>
        <v/>
      </c>
      <c r="Z1551" s="46" t="str">
        <f t="array" ref="Z1551">IFERROR(INDEX(#REF!,MATCH($Q1551,#REF!,0)),"")</f>
        <v/>
      </c>
      <c r="AA1551" s="46" t="e">
        <f t="shared" si="18"/>
        <v>#VALUE!</v>
      </c>
      <c r="AB1551" s="44"/>
      <c r="AC1551" s="44"/>
    </row>
    <row r="1552" spans="1:29" ht="15.75" hidden="1" customHeight="1">
      <c r="A1552" s="47" t="s">
        <v>2691</v>
      </c>
      <c r="B1552" s="201" t="s">
        <v>1049</v>
      </c>
      <c r="C1552" s="113" t="s">
        <v>2430</v>
      </c>
      <c r="D1552" s="49" t="s">
        <v>53</v>
      </c>
      <c r="E1552" s="49">
        <v>20</v>
      </c>
      <c r="F1552" s="50">
        <v>116</v>
      </c>
      <c r="G1552" s="51"/>
      <c r="H1552" s="52"/>
      <c r="I1552" s="53" t="s">
        <v>55</v>
      </c>
      <c r="J1552" s="53"/>
      <c r="K1552" s="53"/>
      <c r="L1552" s="53"/>
      <c r="M1552" s="54"/>
      <c r="N1552" s="56" t="s">
        <v>951</v>
      </c>
      <c r="O1552" s="56" t="s">
        <v>60</v>
      </c>
      <c r="P1552" s="56"/>
      <c r="Q1552" s="56"/>
      <c r="R1552" s="57"/>
      <c r="S1552" s="57"/>
      <c r="T1552" s="194"/>
      <c r="U1552" s="56"/>
      <c r="V1552" s="57" t="str">
        <f t="array" ref="V1552">IFERROR(INDEX(#REF!,MATCH($Q1552,#REF!,0)),"")</f>
        <v/>
      </c>
      <c r="W1552" s="57" t="str">
        <f t="array" ref="W1552">IFERROR(INDEX(#REF!,MATCH($Q1552,#REF!,0)),"")</f>
        <v/>
      </c>
      <c r="X1552" s="58" t="str">
        <f t="array" ref="X1552">IFERROR(INDEX(#REF!,MATCH($Q1552,#REF!,0)),"")</f>
        <v/>
      </c>
      <c r="Y1552" s="58" t="str">
        <f t="array" ref="Y1552">IFERROR(INDEX(#REF!,MATCH($Q1552,#REF!,0)),"")</f>
        <v/>
      </c>
      <c r="Z1552" s="58" t="str">
        <f t="array" ref="Z1552">IFERROR(INDEX(#REF!,MATCH($Q1552,#REF!,0)),"")</f>
        <v/>
      </c>
      <c r="AA1552" s="58" t="e">
        <f t="shared" si="18"/>
        <v>#VALUE!</v>
      </c>
      <c r="AB1552" s="56"/>
      <c r="AC1552" s="56"/>
    </row>
    <row r="1553" spans="1:29" ht="15.75" hidden="1" customHeight="1">
      <c r="A1553" s="35" t="s">
        <v>1881</v>
      </c>
      <c r="B1553" s="35" t="s">
        <v>51</v>
      </c>
      <c r="C1553" s="36" t="s">
        <v>2676</v>
      </c>
      <c r="D1553" s="37" t="s">
        <v>53</v>
      </c>
      <c r="E1553" s="37">
        <v>4</v>
      </c>
      <c r="F1553" s="38">
        <v>200</v>
      </c>
      <c r="G1553" s="39" t="s">
        <v>54</v>
      </c>
      <c r="H1553" s="40">
        <v>46143</v>
      </c>
      <c r="I1553" s="41" t="s">
        <v>55</v>
      </c>
      <c r="J1553" s="41" t="s">
        <v>56</v>
      </c>
      <c r="K1553" s="41" t="s">
        <v>164</v>
      </c>
      <c r="L1553" s="41" t="s">
        <v>91</v>
      </c>
      <c r="M1553" s="42" t="s">
        <v>2534</v>
      </c>
      <c r="N1553" s="44" t="s">
        <v>951</v>
      </c>
      <c r="O1553" s="44" t="s">
        <v>2452</v>
      </c>
      <c r="P1553" s="44"/>
      <c r="Q1553" s="44"/>
      <c r="R1553" s="45" t="s">
        <v>322</v>
      </c>
      <c r="S1553" s="45" t="s">
        <v>323</v>
      </c>
      <c r="T1553" s="44"/>
      <c r="U1553" s="44"/>
      <c r="V1553" s="45" t="str">
        <f t="array" ref="V1553">IFERROR(INDEX(#REF!,MATCH($Q1553,#REF!,0)),"")</f>
        <v/>
      </c>
      <c r="W1553" s="45" t="str">
        <f t="array" ref="W1553">IFERROR(INDEX(#REF!,MATCH($Q1553,#REF!,0)),"")</f>
        <v/>
      </c>
      <c r="X1553" s="46" t="str">
        <f t="array" ref="X1553">IFERROR(INDEX(#REF!,MATCH($Q1553,#REF!,0)),"")</f>
        <v/>
      </c>
      <c r="Y1553" s="46" t="str">
        <f t="array" ref="Y1553">IFERROR(INDEX(#REF!,MATCH($Q1553,#REF!,0)),"")</f>
        <v/>
      </c>
      <c r="Z1553" s="46" t="str">
        <f t="array" ref="Z1553">IFERROR(INDEX(#REF!,MATCH($Q1553,#REF!,0)),"")</f>
        <v/>
      </c>
      <c r="AA1553" s="46" t="e">
        <f t="shared" si="18"/>
        <v>#VALUE!</v>
      </c>
      <c r="AB1553" s="44"/>
      <c r="AC1553" s="44"/>
    </row>
    <row r="1554" spans="1:29" ht="15.75" hidden="1" customHeight="1">
      <c r="A1554" s="47"/>
      <c r="B1554" s="47" t="s">
        <v>51</v>
      </c>
      <c r="C1554" s="60" t="s">
        <v>1438</v>
      </c>
      <c r="D1554" s="49" t="s">
        <v>1439</v>
      </c>
      <c r="E1554" s="49">
        <v>2</v>
      </c>
      <c r="F1554" s="50">
        <v>113.4</v>
      </c>
      <c r="G1554" s="51" t="s">
        <v>54</v>
      </c>
      <c r="H1554" s="52">
        <v>46143</v>
      </c>
      <c r="I1554" s="53" t="s">
        <v>55</v>
      </c>
      <c r="J1554" s="53" t="s">
        <v>56</v>
      </c>
      <c r="K1554" s="53" t="s">
        <v>164</v>
      </c>
      <c r="L1554" s="53" t="s">
        <v>91</v>
      </c>
      <c r="M1554" s="54" t="s">
        <v>109</v>
      </c>
      <c r="N1554" s="56" t="s">
        <v>884</v>
      </c>
      <c r="O1554" s="56" t="s">
        <v>60</v>
      </c>
      <c r="P1554" s="56"/>
      <c r="Q1554" s="56"/>
      <c r="R1554" s="57" t="s">
        <v>158</v>
      </c>
      <c r="S1554" s="57" t="s">
        <v>515</v>
      </c>
      <c r="T1554" s="56"/>
      <c r="U1554" s="56"/>
      <c r="V1554" s="57" t="str">
        <f t="array" ref="V1554">IFERROR(INDEX(#REF!,MATCH($Q1554,#REF!,0)),"")</f>
        <v/>
      </c>
      <c r="W1554" s="57" t="str">
        <f t="array" ref="W1554">IFERROR(INDEX(#REF!,MATCH($Q1554,#REF!,0)),"")</f>
        <v/>
      </c>
      <c r="X1554" s="58" t="str">
        <f t="array" ref="X1554">IFERROR(INDEX(#REF!,MATCH($Q1554,#REF!,0)),"")</f>
        <v/>
      </c>
      <c r="Y1554" s="58" t="str">
        <f t="array" ref="Y1554">IFERROR(INDEX(#REF!,MATCH($Q1554,#REF!,0)),"")</f>
        <v/>
      </c>
      <c r="Z1554" s="58" t="str">
        <f t="array" ref="Z1554">IFERROR(INDEX(#REF!,MATCH($Q1554,#REF!,0)),"")</f>
        <v/>
      </c>
      <c r="AA1554" s="58" t="e">
        <f t="shared" si="18"/>
        <v>#VALUE!</v>
      </c>
      <c r="AB1554" s="56"/>
      <c r="AC1554" s="56"/>
    </row>
    <row r="1555" spans="1:29" ht="15.75" hidden="1" customHeight="1">
      <c r="A1555" s="167"/>
      <c r="B1555" s="167" t="s">
        <v>894</v>
      </c>
      <c r="C1555" s="168" t="s">
        <v>2644</v>
      </c>
      <c r="D1555" s="176" t="s">
        <v>53</v>
      </c>
      <c r="E1555" s="176">
        <v>1</v>
      </c>
      <c r="F1555" s="177">
        <v>700</v>
      </c>
      <c r="G1555" s="178" t="s">
        <v>54</v>
      </c>
      <c r="H1555" s="179">
        <v>46174</v>
      </c>
      <c r="I1555" s="180" t="s">
        <v>101</v>
      </c>
      <c r="J1555" s="180" t="s">
        <v>56</v>
      </c>
      <c r="K1555" s="180" t="s">
        <v>858</v>
      </c>
      <c r="L1555" s="180" t="s">
        <v>91</v>
      </c>
      <c r="M1555" s="181" t="s">
        <v>2451</v>
      </c>
      <c r="N1555" s="175" t="s">
        <v>951</v>
      </c>
      <c r="O1555" s="44" t="s">
        <v>2452</v>
      </c>
      <c r="P1555" s="44"/>
      <c r="Q1555" s="44"/>
      <c r="R1555" s="45">
        <f t="array" ref="R1555">IFERROR(INDEX('BANCO DE DADOS'!$C$3:$C1631,MATCH(C1555,'BANCO DE DADOS'!$B$3:$B1631,0),0),"")</f>
        <v>0</v>
      </c>
      <c r="S1555" s="45" t="str">
        <f t="array" ref="S1555">IFERROR(INDEX('BANCO DE DADOS'!$D$3:$D1631,MATCH(C1555,'BANCO DE DADOS'!$B$3:$B1631,0),0),"")</f>
        <v>COMPRA DE EQUIPAMENTOS PARA COZINHA E REFEITÓRIO</v>
      </c>
      <c r="T1555" s="44"/>
      <c r="U1555" s="44"/>
      <c r="V1555" s="45" t="str">
        <f t="array" ref="V1555">IFERROR(INDEX(#REF!,MATCH($Q1555,#REF!,0)),"")</f>
        <v/>
      </c>
      <c r="W1555" s="45" t="str">
        <f t="array" ref="W1555">IFERROR(INDEX(#REF!,MATCH($Q1555,#REF!,0)),"")</f>
        <v/>
      </c>
      <c r="X1555" s="46" t="str">
        <f t="array" ref="X1555">IFERROR(INDEX(#REF!,MATCH($Q1555,#REF!,0)),"")</f>
        <v/>
      </c>
      <c r="Y1555" s="46" t="str">
        <f t="array" ref="Y1555">IFERROR(INDEX(#REF!,MATCH($Q1555,#REF!,0)),"")</f>
        <v/>
      </c>
      <c r="Z1555" s="46" t="str">
        <f t="array" ref="Z1555">IFERROR(INDEX(#REF!,MATCH($Q1555,#REF!,0)),"")</f>
        <v/>
      </c>
      <c r="AA1555" s="46" t="e">
        <f t="shared" si="18"/>
        <v>#VALUE!</v>
      </c>
      <c r="AB1555" s="44"/>
      <c r="AC1555" s="44"/>
    </row>
    <row r="1556" spans="1:29" ht="15.75" hidden="1" customHeight="1">
      <c r="A1556" s="47"/>
      <c r="B1556" s="47" t="s">
        <v>51</v>
      </c>
      <c r="C1556" s="60" t="s">
        <v>1441</v>
      </c>
      <c r="D1556" s="49" t="s">
        <v>53</v>
      </c>
      <c r="E1556" s="49">
        <v>25</v>
      </c>
      <c r="F1556" s="50">
        <v>111</v>
      </c>
      <c r="G1556" s="51" t="s">
        <v>54</v>
      </c>
      <c r="H1556" s="52">
        <v>46143</v>
      </c>
      <c r="I1556" s="53" t="s">
        <v>55</v>
      </c>
      <c r="J1556" s="53" t="s">
        <v>56</v>
      </c>
      <c r="K1556" s="53" t="s">
        <v>164</v>
      </c>
      <c r="L1556" s="53" t="s">
        <v>91</v>
      </c>
      <c r="M1556" s="54" t="s">
        <v>2517</v>
      </c>
      <c r="N1556" s="56" t="s">
        <v>884</v>
      </c>
      <c r="O1556" s="56" t="s">
        <v>60</v>
      </c>
      <c r="P1556" s="56"/>
      <c r="Q1556" s="56"/>
      <c r="R1556" s="57" t="s">
        <v>304</v>
      </c>
      <c r="S1556" s="57" t="s">
        <v>305</v>
      </c>
      <c r="T1556" s="56"/>
      <c r="U1556" s="56"/>
      <c r="V1556" s="57" t="str">
        <f t="array" ref="V1556">IFERROR(INDEX(#REF!,MATCH($Q1556,#REF!,0)),"")</f>
        <v/>
      </c>
      <c r="W1556" s="57" t="str">
        <f t="array" ref="W1556">IFERROR(INDEX(#REF!,MATCH($Q1556,#REF!,0)),"")</f>
        <v/>
      </c>
      <c r="X1556" s="58" t="str">
        <f t="array" ref="X1556">IFERROR(INDEX(#REF!,MATCH($Q1556,#REF!,0)),"")</f>
        <v/>
      </c>
      <c r="Y1556" s="58" t="str">
        <f t="array" ref="Y1556">IFERROR(INDEX(#REF!,MATCH($Q1556,#REF!,0)),"")</f>
        <v/>
      </c>
      <c r="Z1556" s="58" t="str">
        <f t="array" ref="Z1556">IFERROR(INDEX(#REF!,MATCH($Q1556,#REF!,0)),"")</f>
        <v/>
      </c>
      <c r="AA1556" s="58" t="e">
        <f t="shared" si="18"/>
        <v>#VALUE!</v>
      </c>
      <c r="AB1556" s="56"/>
      <c r="AC1556" s="56"/>
    </row>
    <row r="1557" spans="1:29" ht="15.75" hidden="1" customHeight="1">
      <c r="A1557" s="167"/>
      <c r="B1557" s="167" t="s">
        <v>247</v>
      </c>
      <c r="C1557" s="168" t="s">
        <v>2663</v>
      </c>
      <c r="D1557" s="176" t="s">
        <v>53</v>
      </c>
      <c r="E1557" s="176">
        <v>1</v>
      </c>
      <c r="F1557" s="177">
        <v>550</v>
      </c>
      <c r="G1557" s="178" t="s">
        <v>54</v>
      </c>
      <c r="H1557" s="179">
        <v>46174</v>
      </c>
      <c r="I1557" s="180" t="s">
        <v>101</v>
      </c>
      <c r="J1557" s="180" t="s">
        <v>56</v>
      </c>
      <c r="K1557" s="180" t="s">
        <v>858</v>
      </c>
      <c r="L1557" s="180" t="s">
        <v>91</v>
      </c>
      <c r="M1557" s="181" t="s">
        <v>2451</v>
      </c>
      <c r="N1557" s="175" t="s">
        <v>951</v>
      </c>
      <c r="O1557" s="44" t="s">
        <v>2452</v>
      </c>
      <c r="P1557" s="44"/>
      <c r="Q1557" s="44"/>
      <c r="R1557" s="45">
        <f t="array" ref="R1557">IFERROR(INDEX('BANCO DE DADOS'!$C$3:$C1631,MATCH(C1557,'BANCO DE DADOS'!$B$3:$B1631,0),0),"")</f>
        <v>0</v>
      </c>
      <c r="S1557" s="45" t="str">
        <f t="array" ref="S1557">IFERROR(INDEX('BANCO DE DADOS'!$D$3:$D1631,MATCH(C1557,'BANCO DE DADOS'!$B$3:$B1631,0),0),"")</f>
        <v>COMPRA DE EQUIPAMENTOS PARA COZINHA E REFEITÓRIO</v>
      </c>
      <c r="T1557" s="44"/>
      <c r="U1557" s="44"/>
      <c r="V1557" s="45" t="str">
        <f t="array" ref="V1557">IFERROR(INDEX(#REF!,MATCH($Q1557,#REF!,0)),"")</f>
        <v/>
      </c>
      <c r="W1557" s="45" t="str">
        <f t="array" ref="W1557">IFERROR(INDEX(#REF!,MATCH($Q1557,#REF!,0)),"")</f>
        <v/>
      </c>
      <c r="X1557" s="46" t="str">
        <f t="array" ref="X1557">IFERROR(INDEX(#REF!,MATCH($Q1557,#REF!,0)),"")</f>
        <v/>
      </c>
      <c r="Y1557" s="46" t="str">
        <f t="array" ref="Y1557">IFERROR(INDEX(#REF!,MATCH($Q1557,#REF!,0)),"")</f>
        <v/>
      </c>
      <c r="Z1557" s="46" t="str">
        <f t="array" ref="Z1557">IFERROR(INDEX(#REF!,MATCH($Q1557,#REF!,0)),"")</f>
        <v/>
      </c>
      <c r="AA1557" s="46" t="e">
        <f t="shared" si="18"/>
        <v>#VALUE!</v>
      </c>
      <c r="AB1557" s="44"/>
      <c r="AC1557" s="44"/>
    </row>
    <row r="1558" spans="1:29" ht="15.75" hidden="1" customHeight="1">
      <c r="A1558" s="47" t="s">
        <v>493</v>
      </c>
      <c r="B1558" s="47" t="s">
        <v>156</v>
      </c>
      <c r="C1558" s="60" t="s">
        <v>798</v>
      </c>
      <c r="D1558" s="49" t="s">
        <v>53</v>
      </c>
      <c r="E1558" s="49">
        <v>10</v>
      </c>
      <c r="F1558" s="50">
        <v>110</v>
      </c>
      <c r="G1558" s="51" t="s">
        <v>54</v>
      </c>
      <c r="H1558" s="52">
        <v>46143</v>
      </c>
      <c r="I1558" s="53" t="s">
        <v>55</v>
      </c>
      <c r="J1558" s="53" t="s">
        <v>56</v>
      </c>
      <c r="K1558" s="53" t="s">
        <v>164</v>
      </c>
      <c r="L1558" s="53" t="s">
        <v>58</v>
      </c>
      <c r="M1558" s="54" t="s">
        <v>2517</v>
      </c>
      <c r="N1558" s="56" t="s">
        <v>21</v>
      </c>
      <c r="O1558" s="56" t="s">
        <v>60</v>
      </c>
      <c r="P1558" s="56"/>
      <c r="Q1558" s="56"/>
      <c r="R1558" s="57" t="s">
        <v>729</v>
      </c>
      <c r="S1558" s="57" t="s">
        <v>730</v>
      </c>
      <c r="T1558" s="56"/>
      <c r="U1558" s="56"/>
      <c r="V1558" s="57" t="str">
        <f t="array" ref="V1558">IFERROR(INDEX(#REF!,MATCH($Q1558,#REF!,0)),"")</f>
        <v/>
      </c>
      <c r="W1558" s="57" t="str">
        <f t="array" ref="W1558">IFERROR(INDEX(#REF!,MATCH($Q1558,#REF!,0)),"")</f>
        <v/>
      </c>
      <c r="X1558" s="58" t="str">
        <f t="array" ref="X1558">IFERROR(INDEX(#REF!,MATCH($Q1558,#REF!,0)),"")</f>
        <v/>
      </c>
      <c r="Y1558" s="58" t="str">
        <f t="array" ref="Y1558">IFERROR(INDEX(#REF!,MATCH($Q1558,#REF!,0)),"")</f>
        <v/>
      </c>
      <c r="Z1558" s="58" t="str">
        <f t="array" ref="Z1558">IFERROR(INDEX(#REF!,MATCH($Q1558,#REF!,0)),"")</f>
        <v/>
      </c>
      <c r="AA1558" s="58" t="e">
        <f t="shared" si="18"/>
        <v>#VALUE!</v>
      </c>
      <c r="AB1558" s="56"/>
      <c r="AC1558" s="56"/>
    </row>
    <row r="1559" spans="1:29" ht="15.75" hidden="1" customHeight="1">
      <c r="A1559" s="35" t="s">
        <v>2691</v>
      </c>
      <c r="B1559" s="201" t="s">
        <v>1049</v>
      </c>
      <c r="C1559" s="107" t="s">
        <v>2432</v>
      </c>
      <c r="D1559" s="37" t="s">
        <v>53</v>
      </c>
      <c r="E1559" s="37">
        <v>3</v>
      </c>
      <c r="F1559" s="38">
        <v>105</v>
      </c>
      <c r="G1559" s="39"/>
      <c r="H1559" s="40"/>
      <c r="I1559" s="41" t="s">
        <v>55</v>
      </c>
      <c r="J1559" s="41"/>
      <c r="K1559" s="41"/>
      <c r="L1559" s="41"/>
      <c r="M1559" s="42"/>
      <c r="N1559" s="44" t="s">
        <v>951</v>
      </c>
      <c r="O1559" s="44" t="s">
        <v>60</v>
      </c>
      <c r="P1559" s="44"/>
      <c r="Q1559" s="44"/>
      <c r="R1559" s="45"/>
      <c r="S1559" s="45"/>
      <c r="T1559" s="199"/>
      <c r="U1559" s="44"/>
      <c r="V1559" s="45" t="str">
        <f t="array" ref="V1559">IFERROR(INDEX(#REF!,MATCH($Q1559,#REF!,0)),"")</f>
        <v/>
      </c>
      <c r="W1559" s="45" t="str">
        <f t="array" ref="W1559">IFERROR(INDEX(#REF!,MATCH($Q1559,#REF!,0)),"")</f>
        <v/>
      </c>
      <c r="X1559" s="46" t="str">
        <f t="array" ref="X1559">IFERROR(INDEX(#REF!,MATCH($Q1559,#REF!,0)),"")</f>
        <v/>
      </c>
      <c r="Y1559" s="46" t="str">
        <f t="array" ref="Y1559">IFERROR(INDEX(#REF!,MATCH($Q1559,#REF!,0)),"")</f>
        <v/>
      </c>
      <c r="Z1559" s="46" t="str">
        <f t="array" ref="Z1559">IFERROR(INDEX(#REF!,MATCH($Q1559,#REF!,0)),"")</f>
        <v/>
      </c>
      <c r="AA1559" s="46" t="e">
        <f t="shared" si="18"/>
        <v>#VALUE!</v>
      </c>
      <c r="AB1559" s="44"/>
      <c r="AC1559" s="44"/>
    </row>
    <row r="1560" spans="1:29" ht="15.75" hidden="1" customHeight="1">
      <c r="A1560" s="47" t="s">
        <v>750</v>
      </c>
      <c r="B1560" s="47" t="s">
        <v>1049</v>
      </c>
      <c r="C1560" s="60" t="s">
        <v>2277</v>
      </c>
      <c r="D1560" s="49" t="s">
        <v>53</v>
      </c>
      <c r="E1560" s="49">
        <v>50</v>
      </c>
      <c r="F1560" s="50">
        <v>102.5</v>
      </c>
      <c r="G1560" s="51" t="s">
        <v>54</v>
      </c>
      <c r="H1560" s="52">
        <v>46143</v>
      </c>
      <c r="I1560" s="53" t="s">
        <v>55</v>
      </c>
      <c r="J1560" s="53" t="s">
        <v>56</v>
      </c>
      <c r="K1560" s="53" t="s">
        <v>164</v>
      </c>
      <c r="L1560" s="53" t="s">
        <v>58</v>
      </c>
      <c r="M1560" s="54" t="s">
        <v>2534</v>
      </c>
      <c r="N1560" s="56" t="s">
        <v>951</v>
      </c>
      <c r="O1560" s="56" t="s">
        <v>60</v>
      </c>
      <c r="P1560" s="56"/>
      <c r="Q1560" s="56"/>
      <c r="R1560" s="57" t="s">
        <v>158</v>
      </c>
      <c r="S1560" s="57" t="s">
        <v>515</v>
      </c>
      <c r="T1560" s="56"/>
      <c r="U1560" s="56"/>
      <c r="V1560" s="57" t="str">
        <f t="array" ref="V1560">IFERROR(INDEX(#REF!,MATCH($Q1560,#REF!,0)),"")</f>
        <v/>
      </c>
      <c r="W1560" s="57" t="str">
        <f t="array" ref="W1560">IFERROR(INDEX(#REF!,MATCH($Q1560,#REF!,0)),"")</f>
        <v/>
      </c>
      <c r="X1560" s="58" t="str">
        <f t="array" ref="X1560">IFERROR(INDEX(#REF!,MATCH($Q1560,#REF!,0)),"")</f>
        <v/>
      </c>
      <c r="Y1560" s="58" t="str">
        <f t="array" ref="Y1560">IFERROR(INDEX(#REF!,MATCH($Q1560,#REF!,0)),"")</f>
        <v/>
      </c>
      <c r="Z1560" s="58" t="str">
        <f t="array" ref="Z1560">IFERROR(INDEX(#REF!,MATCH($Q1560,#REF!,0)),"")</f>
        <v/>
      </c>
      <c r="AA1560" s="58" t="e">
        <f t="shared" si="18"/>
        <v>#VALUE!</v>
      </c>
      <c r="AB1560" s="56"/>
      <c r="AC1560" s="56"/>
    </row>
    <row r="1561" spans="1:29" ht="15.75" hidden="1" customHeight="1">
      <c r="A1561" s="167"/>
      <c r="B1561" s="167" t="s">
        <v>317</v>
      </c>
      <c r="C1561" s="168" t="s">
        <v>1547</v>
      </c>
      <c r="D1561" s="176" t="s">
        <v>53</v>
      </c>
      <c r="E1561" s="176">
        <v>1</v>
      </c>
      <c r="F1561" s="177">
        <v>500</v>
      </c>
      <c r="G1561" s="178" t="s">
        <v>54</v>
      </c>
      <c r="H1561" s="179">
        <v>46174</v>
      </c>
      <c r="I1561" s="180" t="s">
        <v>101</v>
      </c>
      <c r="J1561" s="180" t="s">
        <v>56</v>
      </c>
      <c r="K1561" s="180" t="s">
        <v>858</v>
      </c>
      <c r="L1561" s="180" t="s">
        <v>91</v>
      </c>
      <c r="M1561" s="181" t="s">
        <v>2451</v>
      </c>
      <c r="N1561" s="175" t="s">
        <v>951</v>
      </c>
      <c r="O1561" s="44" t="s">
        <v>2452</v>
      </c>
      <c r="P1561" s="44"/>
      <c r="Q1561" s="44"/>
      <c r="R1561" s="45" t="str">
        <f t="array" ref="R1561">IFERROR(INDEX('BANCO DE DADOS'!$C$3:$C1631,MATCH(C1561,'BANCO DE DADOS'!$B$3:$B1631,0),0),"")</f>
        <v>DAL - ELETRODOMÉSTICOS</v>
      </c>
      <c r="S1561" s="45" t="str">
        <f t="array" ref="S1561">IFERROR(INDEX('BANCO DE DADOS'!$D$3:$D1631,MATCH(C1561,'BANCO DE DADOS'!$B$3:$B1631,0),0),"")</f>
        <v>COMPRA DE ELETRODOMÉSTICOS</v>
      </c>
      <c r="T1561" s="44"/>
      <c r="U1561" s="44"/>
      <c r="V1561" s="45" t="str">
        <f t="array" ref="V1561">IFERROR(INDEX(#REF!,MATCH($Q1561,#REF!,0)),"")</f>
        <v/>
      </c>
      <c r="W1561" s="45" t="str">
        <f t="array" ref="W1561">IFERROR(INDEX(#REF!,MATCH($Q1561,#REF!,0)),"")</f>
        <v/>
      </c>
      <c r="X1561" s="46" t="str">
        <f t="array" ref="X1561">IFERROR(INDEX(#REF!,MATCH($Q1561,#REF!,0)),"")</f>
        <v/>
      </c>
      <c r="Y1561" s="46" t="str">
        <f t="array" ref="Y1561">IFERROR(INDEX(#REF!,MATCH($Q1561,#REF!,0)),"")</f>
        <v/>
      </c>
      <c r="Z1561" s="46" t="str">
        <f t="array" ref="Z1561">IFERROR(INDEX(#REF!,MATCH($Q1561,#REF!,0)),"")</f>
        <v/>
      </c>
      <c r="AA1561" s="46" t="e">
        <f t="shared" si="18"/>
        <v>#VALUE!</v>
      </c>
      <c r="AB1561" s="44"/>
      <c r="AC1561" s="44"/>
    </row>
    <row r="1562" spans="1:29" ht="15.75" hidden="1" customHeight="1">
      <c r="A1562" s="47" t="s">
        <v>2910</v>
      </c>
      <c r="B1562" s="47" t="s">
        <v>156</v>
      </c>
      <c r="C1562" s="60" t="s">
        <v>800</v>
      </c>
      <c r="D1562" s="49" t="s">
        <v>53</v>
      </c>
      <c r="E1562" s="49">
        <v>5</v>
      </c>
      <c r="F1562" s="50">
        <v>101.85</v>
      </c>
      <c r="G1562" s="51" t="s">
        <v>54</v>
      </c>
      <c r="H1562" s="52">
        <v>46143</v>
      </c>
      <c r="I1562" s="53" t="s">
        <v>55</v>
      </c>
      <c r="J1562" s="53" t="s">
        <v>56</v>
      </c>
      <c r="K1562" s="53" t="s">
        <v>164</v>
      </c>
      <c r="L1562" s="53" t="s">
        <v>58</v>
      </c>
      <c r="M1562" s="54" t="s">
        <v>148</v>
      </c>
      <c r="N1562" s="56" t="s">
        <v>21</v>
      </c>
      <c r="O1562" s="56" t="s">
        <v>60</v>
      </c>
      <c r="P1562" s="56"/>
      <c r="Q1562" s="56"/>
      <c r="R1562" s="57"/>
      <c r="S1562" s="57" t="s">
        <v>623</v>
      </c>
      <c r="T1562" s="56"/>
      <c r="U1562" s="56"/>
      <c r="V1562" s="57" t="str">
        <f t="array" ref="V1562">IFERROR(INDEX(#REF!,MATCH($Q1562,#REF!,0)),"")</f>
        <v/>
      </c>
      <c r="W1562" s="57" t="str">
        <f t="array" ref="W1562">IFERROR(INDEX(#REF!,MATCH($Q1562,#REF!,0)),"")</f>
        <v/>
      </c>
      <c r="X1562" s="58" t="str">
        <f t="array" ref="X1562">IFERROR(INDEX(#REF!,MATCH($Q1562,#REF!,0)),"")</f>
        <v/>
      </c>
      <c r="Y1562" s="58" t="str">
        <f t="array" ref="Y1562">IFERROR(INDEX(#REF!,MATCH($Q1562,#REF!,0)),"")</f>
        <v/>
      </c>
      <c r="Z1562" s="58" t="str">
        <f t="array" ref="Z1562">IFERROR(INDEX(#REF!,MATCH($Q1562,#REF!,0)),"")</f>
        <v/>
      </c>
      <c r="AA1562" s="58" t="e">
        <f t="shared" si="18"/>
        <v>#VALUE!</v>
      </c>
      <c r="AB1562" s="56"/>
      <c r="AC1562" s="56"/>
    </row>
    <row r="1563" spans="1:29" ht="15.75" hidden="1" customHeight="1">
      <c r="A1563" s="35" t="s">
        <v>368</v>
      </c>
      <c r="B1563" s="35" t="s">
        <v>156</v>
      </c>
      <c r="C1563" s="36" t="s">
        <v>802</v>
      </c>
      <c r="D1563" s="37" t="s">
        <v>53</v>
      </c>
      <c r="E1563" s="37">
        <v>4</v>
      </c>
      <c r="F1563" s="38">
        <v>100</v>
      </c>
      <c r="G1563" s="39" t="s">
        <v>54</v>
      </c>
      <c r="H1563" s="40">
        <v>46143</v>
      </c>
      <c r="I1563" s="41" t="s">
        <v>55</v>
      </c>
      <c r="J1563" s="41" t="s">
        <v>56</v>
      </c>
      <c r="K1563" s="41" t="s">
        <v>164</v>
      </c>
      <c r="L1563" s="41" t="s">
        <v>58</v>
      </c>
      <c r="M1563" s="42" t="s">
        <v>73</v>
      </c>
      <c r="N1563" s="44" t="s">
        <v>21</v>
      </c>
      <c r="O1563" s="44" t="s">
        <v>60</v>
      </c>
      <c r="P1563" s="44"/>
      <c r="Q1563" s="44"/>
      <c r="R1563" s="45" t="s">
        <v>202</v>
      </c>
      <c r="S1563" s="45" t="s">
        <v>181</v>
      </c>
      <c r="T1563" s="199"/>
      <c r="U1563" s="44"/>
      <c r="V1563" s="45" t="str">
        <f t="array" ref="V1563">IFERROR(INDEX(#REF!,MATCH($Q1563,#REF!,0)),"")</f>
        <v/>
      </c>
      <c r="W1563" s="45" t="str">
        <f t="array" ref="W1563">IFERROR(INDEX(#REF!,MATCH($Q1563,#REF!,0)),"")</f>
        <v/>
      </c>
      <c r="X1563" s="46" t="str">
        <f t="array" ref="X1563">IFERROR(INDEX(#REF!,MATCH($Q1563,#REF!,0)),"")</f>
        <v/>
      </c>
      <c r="Y1563" s="46" t="str">
        <f t="array" ref="Y1563">IFERROR(INDEX(#REF!,MATCH($Q1563,#REF!,0)),"")</f>
        <v/>
      </c>
      <c r="Z1563" s="46" t="str">
        <f t="array" ref="Z1563">IFERROR(INDEX(#REF!,MATCH($Q1563,#REF!,0)),"")</f>
        <v/>
      </c>
      <c r="AA1563" s="46" t="e">
        <f t="shared" si="18"/>
        <v>#VALUE!</v>
      </c>
      <c r="AB1563" s="44"/>
      <c r="AC1563" s="44"/>
    </row>
    <row r="1564" spans="1:29" ht="15.75" hidden="1" customHeight="1">
      <c r="A1564" s="184"/>
      <c r="B1564" s="184" t="s">
        <v>169</v>
      </c>
      <c r="C1564" s="185" t="s">
        <v>2664</v>
      </c>
      <c r="D1564" s="186" t="s">
        <v>53</v>
      </c>
      <c r="E1564" s="186">
        <v>1</v>
      </c>
      <c r="F1564" s="187">
        <v>500</v>
      </c>
      <c r="G1564" s="188" t="s">
        <v>54</v>
      </c>
      <c r="H1564" s="189">
        <v>46174</v>
      </c>
      <c r="I1564" s="190" t="s">
        <v>101</v>
      </c>
      <c r="J1564" s="190" t="s">
        <v>56</v>
      </c>
      <c r="K1564" s="190" t="s">
        <v>858</v>
      </c>
      <c r="L1564" s="190" t="s">
        <v>91</v>
      </c>
      <c r="M1564" s="191" t="s">
        <v>2451</v>
      </c>
      <c r="N1564" s="192" t="s">
        <v>951</v>
      </c>
      <c r="O1564" s="56" t="s">
        <v>2452</v>
      </c>
      <c r="P1564" s="56"/>
      <c r="Q1564" s="56"/>
      <c r="R1564" s="57" t="str">
        <f t="array" ref="R1564">IFERROR(INDEX('BANCO DE DADOS'!$C$3:$C1631,MATCH(C1564,'BANCO DE DADOS'!$B$3:$B1631,0),0),"")</f>
        <v/>
      </c>
      <c r="S1564" s="57" t="str">
        <f t="array" ref="S1564">IFERROR(INDEX('BANCO DE DADOS'!$D$3:$D1631,MATCH(C1564,'BANCO DE DADOS'!$B$3:$B1631,0),0),"")</f>
        <v/>
      </c>
      <c r="T1564" s="56"/>
      <c r="U1564" s="56"/>
      <c r="V1564" s="57" t="str">
        <f t="array" ref="V1564">IFERROR(INDEX(#REF!,MATCH($Q1564,#REF!,0)),"")</f>
        <v/>
      </c>
      <c r="W1564" s="57" t="str">
        <f t="array" ref="W1564">IFERROR(INDEX(#REF!,MATCH($Q1564,#REF!,0)),"")</f>
        <v/>
      </c>
      <c r="X1564" s="58" t="str">
        <f t="array" ref="X1564">IFERROR(INDEX(#REF!,MATCH($Q1564,#REF!,0)),"")</f>
        <v/>
      </c>
      <c r="Y1564" s="58" t="str">
        <f t="array" ref="Y1564">IFERROR(INDEX(#REF!,MATCH($Q1564,#REF!,0)),"")</f>
        <v/>
      </c>
      <c r="Z1564" s="58" t="str">
        <f t="array" ref="Z1564">IFERROR(INDEX(#REF!,MATCH($Q1564,#REF!,0)),"")</f>
        <v/>
      </c>
      <c r="AA1564" s="58" t="e">
        <f t="shared" si="18"/>
        <v>#VALUE!</v>
      </c>
      <c r="AB1564" s="56"/>
      <c r="AC1564" s="56"/>
    </row>
    <row r="1565" spans="1:29" ht="15.75" hidden="1" customHeight="1">
      <c r="A1565" s="167"/>
      <c r="B1565" s="167" t="s">
        <v>652</v>
      </c>
      <c r="C1565" s="168" t="s">
        <v>2665</v>
      </c>
      <c r="D1565" s="176" t="s">
        <v>53</v>
      </c>
      <c r="E1565" s="176">
        <v>1</v>
      </c>
      <c r="F1565" s="177">
        <v>500</v>
      </c>
      <c r="G1565" s="178" t="s">
        <v>54</v>
      </c>
      <c r="H1565" s="179">
        <v>46174</v>
      </c>
      <c r="I1565" s="180" t="s">
        <v>101</v>
      </c>
      <c r="J1565" s="180" t="s">
        <v>56</v>
      </c>
      <c r="K1565" s="180" t="s">
        <v>858</v>
      </c>
      <c r="L1565" s="180" t="s">
        <v>91</v>
      </c>
      <c r="M1565" s="181" t="s">
        <v>2451</v>
      </c>
      <c r="N1565" s="175" t="s">
        <v>951</v>
      </c>
      <c r="O1565" s="44" t="s">
        <v>2452</v>
      </c>
      <c r="P1565" s="44"/>
      <c r="Q1565" s="44"/>
      <c r="R1565" s="45">
        <f t="array" ref="R1565">IFERROR(INDEX('BANCO DE DADOS'!$C$3:$C1631,MATCH(C1565,'BANCO DE DADOS'!$B$3:$B1631,0),0),"")</f>
        <v>0</v>
      </c>
      <c r="S1565" s="45" t="str">
        <f t="array" ref="S1565">IFERROR(INDEX('BANCO DE DADOS'!$D$3:$D1631,MATCH(C1565,'BANCO DE DADOS'!$B$3:$B1631,0),0),"")</f>
        <v>COMPRA DE FERRAMENTAS</v>
      </c>
      <c r="T1565" s="44"/>
      <c r="U1565" s="44"/>
      <c r="V1565" s="45" t="str">
        <f t="array" ref="V1565">IFERROR(INDEX(#REF!,MATCH($Q1565,#REF!,0)),"")</f>
        <v/>
      </c>
      <c r="W1565" s="45" t="str">
        <f t="array" ref="W1565">IFERROR(INDEX(#REF!,MATCH($Q1565,#REF!,0)),"")</f>
        <v/>
      </c>
      <c r="X1565" s="46" t="str">
        <f t="array" ref="X1565">IFERROR(INDEX(#REF!,MATCH($Q1565,#REF!,0)),"")</f>
        <v/>
      </c>
      <c r="Y1565" s="46" t="str">
        <f t="array" ref="Y1565">IFERROR(INDEX(#REF!,MATCH($Q1565,#REF!,0)),"")</f>
        <v/>
      </c>
      <c r="Z1565" s="46" t="str">
        <f t="array" ref="Z1565">IFERROR(INDEX(#REF!,MATCH($Q1565,#REF!,0)),"")</f>
        <v/>
      </c>
      <c r="AA1565" s="46" t="e">
        <f t="shared" si="18"/>
        <v>#VALUE!</v>
      </c>
      <c r="AB1565" s="44"/>
      <c r="AC1565" s="44"/>
    </row>
    <row r="1566" spans="1:29" ht="15.75" hidden="1" customHeight="1">
      <c r="A1566" s="47" t="s">
        <v>373</v>
      </c>
      <c r="B1566" s="47" t="s">
        <v>156</v>
      </c>
      <c r="C1566" s="60" t="s">
        <v>804</v>
      </c>
      <c r="D1566" s="49" t="s">
        <v>53</v>
      </c>
      <c r="E1566" s="49">
        <v>2</v>
      </c>
      <c r="F1566" s="50">
        <v>100</v>
      </c>
      <c r="G1566" s="51" t="s">
        <v>54</v>
      </c>
      <c r="H1566" s="52">
        <v>46143</v>
      </c>
      <c r="I1566" s="53" t="s">
        <v>55</v>
      </c>
      <c r="J1566" s="53" t="s">
        <v>56</v>
      </c>
      <c r="K1566" s="53" t="s">
        <v>164</v>
      </c>
      <c r="L1566" s="53" t="s">
        <v>58</v>
      </c>
      <c r="M1566" s="54" t="s">
        <v>148</v>
      </c>
      <c r="N1566" s="56" t="s">
        <v>21</v>
      </c>
      <c r="O1566" s="56" t="s">
        <v>60</v>
      </c>
      <c r="P1566" s="56"/>
      <c r="Q1566" s="56"/>
      <c r="R1566" s="57" t="s">
        <v>202</v>
      </c>
      <c r="S1566" s="57" t="s">
        <v>181</v>
      </c>
      <c r="T1566" s="56"/>
      <c r="U1566" s="56"/>
      <c r="V1566" s="57" t="str">
        <f t="array" ref="V1566">IFERROR(INDEX(#REF!,MATCH($Q1566,#REF!,0)),"")</f>
        <v/>
      </c>
      <c r="W1566" s="57" t="str">
        <f t="array" ref="W1566">IFERROR(INDEX(#REF!,MATCH($Q1566,#REF!,0)),"")</f>
        <v/>
      </c>
      <c r="X1566" s="58" t="str">
        <f t="array" ref="X1566">IFERROR(INDEX(#REF!,MATCH($Q1566,#REF!,0)),"")</f>
        <v/>
      </c>
      <c r="Y1566" s="58" t="str">
        <f t="array" ref="Y1566">IFERROR(INDEX(#REF!,MATCH($Q1566,#REF!,0)),"")</f>
        <v/>
      </c>
      <c r="Z1566" s="58" t="str">
        <f t="array" ref="Z1566">IFERROR(INDEX(#REF!,MATCH($Q1566,#REF!,0)),"")</f>
        <v/>
      </c>
      <c r="AA1566" s="58" t="e">
        <f t="shared" si="18"/>
        <v>#VALUE!</v>
      </c>
      <c r="AB1566" s="56"/>
      <c r="AC1566" s="56"/>
    </row>
    <row r="1567" spans="1:29" ht="15.75" hidden="1" customHeight="1">
      <c r="A1567" s="167"/>
      <c r="B1567" s="167" t="s">
        <v>1521</v>
      </c>
      <c r="C1567" s="168" t="s">
        <v>2670</v>
      </c>
      <c r="D1567" s="176" t="s">
        <v>53</v>
      </c>
      <c r="E1567" s="176">
        <v>2</v>
      </c>
      <c r="F1567" s="177">
        <v>442</v>
      </c>
      <c r="G1567" s="178" t="s">
        <v>54</v>
      </c>
      <c r="H1567" s="179">
        <v>46174</v>
      </c>
      <c r="I1567" s="180" t="s">
        <v>101</v>
      </c>
      <c r="J1567" s="180" t="s">
        <v>56</v>
      </c>
      <c r="K1567" s="180" t="s">
        <v>858</v>
      </c>
      <c r="L1567" s="180" t="s">
        <v>84</v>
      </c>
      <c r="M1567" s="181" t="s">
        <v>2451</v>
      </c>
      <c r="N1567" s="175" t="s">
        <v>951</v>
      </c>
      <c r="O1567" s="44" t="s">
        <v>2452</v>
      </c>
      <c r="P1567" s="44"/>
      <c r="Q1567" s="44"/>
      <c r="R1567" s="45" t="str">
        <f t="array" ref="R1567">IFERROR(INDEX('BANCO DE DADOS'!$C$3:$C1631,MATCH(C1567,'BANCO DE DADOS'!$B$3:$B1631,0),0),"")</f>
        <v>SCC - CONTRATO CONTINUO</v>
      </c>
      <c r="S1567" s="45" t="str">
        <f t="array" ref="S1567">IFERROR(INDEX('BANCO DE DADOS'!$D$3:$D1631,MATCH(C1567,'BANCO DE DADOS'!$B$3:$B1631,0),0),"")</f>
        <v>SERVIÇOS DE PROCESSAMENTO E DESTINAÇÃO DE RESÍDUOS</v>
      </c>
      <c r="T1567" s="44"/>
      <c r="U1567" s="44"/>
      <c r="V1567" s="45" t="str">
        <f t="array" ref="V1567">IFERROR(INDEX(#REF!,MATCH($Q1567,#REF!,0)),"")</f>
        <v/>
      </c>
      <c r="W1567" s="45" t="str">
        <f t="array" ref="W1567">IFERROR(INDEX(#REF!,MATCH($Q1567,#REF!,0)),"")</f>
        <v/>
      </c>
      <c r="X1567" s="46" t="str">
        <f t="array" ref="X1567">IFERROR(INDEX(#REF!,MATCH($Q1567,#REF!,0)),"")</f>
        <v/>
      </c>
      <c r="Y1567" s="46" t="str">
        <f t="array" ref="Y1567">IFERROR(INDEX(#REF!,MATCH($Q1567,#REF!,0)),"")</f>
        <v/>
      </c>
      <c r="Z1567" s="46" t="str">
        <f t="array" ref="Z1567">IFERROR(INDEX(#REF!,MATCH($Q1567,#REF!,0)),"")</f>
        <v/>
      </c>
      <c r="AA1567" s="46" t="e">
        <f t="shared" si="18"/>
        <v>#VALUE!</v>
      </c>
      <c r="AB1567" s="44"/>
      <c r="AC1567" s="44"/>
    </row>
    <row r="1568" spans="1:29" ht="15.75" hidden="1" customHeight="1">
      <c r="A1568" s="184"/>
      <c r="B1568" s="184" t="s">
        <v>1521</v>
      </c>
      <c r="C1568" s="185" t="s">
        <v>2664</v>
      </c>
      <c r="D1568" s="186" t="s">
        <v>53</v>
      </c>
      <c r="E1568" s="186">
        <v>1</v>
      </c>
      <c r="F1568" s="187">
        <v>430</v>
      </c>
      <c r="G1568" s="188" t="s">
        <v>54</v>
      </c>
      <c r="H1568" s="189">
        <v>46174</v>
      </c>
      <c r="I1568" s="190" t="s">
        <v>101</v>
      </c>
      <c r="J1568" s="190" t="s">
        <v>56</v>
      </c>
      <c r="K1568" s="190" t="s">
        <v>858</v>
      </c>
      <c r="L1568" s="190" t="s">
        <v>91</v>
      </c>
      <c r="M1568" s="191" t="s">
        <v>2451</v>
      </c>
      <c r="N1568" s="192" t="s">
        <v>951</v>
      </c>
      <c r="O1568" s="56" t="s">
        <v>2452</v>
      </c>
      <c r="P1568" s="56"/>
      <c r="Q1568" s="56"/>
      <c r="R1568" s="57" t="str">
        <f t="array" ref="R1568">IFERROR(INDEX('BANCO DE DADOS'!$C$3:$C1631,MATCH(C1568,'BANCO DE DADOS'!$B$3:$B1631,0),0),"")</f>
        <v/>
      </c>
      <c r="S1568" s="57" t="str">
        <f t="array" ref="S1568">IFERROR(INDEX('BANCO DE DADOS'!$D$3:$D1631,MATCH(C1568,'BANCO DE DADOS'!$B$3:$B1631,0),0),"")</f>
        <v/>
      </c>
      <c r="T1568" s="56"/>
      <c r="U1568" s="56"/>
      <c r="V1568" s="57" t="str">
        <f t="array" ref="V1568">IFERROR(INDEX(#REF!,MATCH($Q1568,#REF!,0)),"")</f>
        <v/>
      </c>
      <c r="W1568" s="57" t="str">
        <f t="array" ref="W1568">IFERROR(INDEX(#REF!,MATCH($Q1568,#REF!,0)),"")</f>
        <v/>
      </c>
      <c r="X1568" s="58" t="str">
        <f t="array" ref="X1568">IFERROR(INDEX(#REF!,MATCH($Q1568,#REF!,0)),"")</f>
        <v/>
      </c>
      <c r="Y1568" s="58" t="str">
        <f t="array" ref="Y1568">IFERROR(INDEX(#REF!,MATCH($Q1568,#REF!,0)),"")</f>
        <v/>
      </c>
      <c r="Z1568" s="58" t="str">
        <f t="array" ref="Z1568">IFERROR(INDEX(#REF!,MATCH($Q1568,#REF!,0)),"")</f>
        <v/>
      </c>
      <c r="AA1568" s="58" t="e">
        <f t="shared" si="18"/>
        <v>#VALUE!</v>
      </c>
      <c r="AB1568" s="56"/>
      <c r="AC1568" s="56"/>
    </row>
    <row r="1569" spans="1:29" ht="15.75" hidden="1" customHeight="1">
      <c r="A1569" s="35" t="s">
        <v>391</v>
      </c>
      <c r="B1569" s="35" t="s">
        <v>106</v>
      </c>
      <c r="C1569" s="36" t="s">
        <v>209</v>
      </c>
      <c r="D1569" s="37" t="s">
        <v>210</v>
      </c>
      <c r="E1569" s="37">
        <v>1</v>
      </c>
      <c r="F1569" s="38">
        <v>100</v>
      </c>
      <c r="G1569" s="39" t="s">
        <v>54</v>
      </c>
      <c r="H1569" s="40">
        <v>46143</v>
      </c>
      <c r="I1569" s="41" t="s">
        <v>55</v>
      </c>
      <c r="J1569" s="41" t="s">
        <v>56</v>
      </c>
      <c r="K1569" s="41" t="s">
        <v>164</v>
      </c>
      <c r="L1569" s="41" t="s">
        <v>58</v>
      </c>
      <c r="M1569" s="42" t="s">
        <v>148</v>
      </c>
      <c r="N1569" s="44" t="s">
        <v>21</v>
      </c>
      <c r="O1569" s="44" t="s">
        <v>60</v>
      </c>
      <c r="P1569" s="44"/>
      <c r="Q1569" s="44"/>
      <c r="R1569" s="45" t="s">
        <v>202</v>
      </c>
      <c r="S1569" s="45" t="s">
        <v>181</v>
      </c>
      <c r="T1569" s="44"/>
      <c r="U1569" s="44"/>
      <c r="V1569" s="45" t="str">
        <f t="array" ref="V1569">IFERROR(INDEX(#REF!,MATCH($Q1569,#REF!,0)),"")</f>
        <v/>
      </c>
      <c r="W1569" s="45" t="str">
        <f t="array" ref="W1569">IFERROR(INDEX(#REF!,MATCH($Q1569,#REF!,0)),"")</f>
        <v/>
      </c>
      <c r="X1569" s="46" t="str">
        <f t="array" ref="X1569">IFERROR(INDEX(#REF!,MATCH($Q1569,#REF!,0)),"")</f>
        <v/>
      </c>
      <c r="Y1569" s="46" t="str">
        <f t="array" ref="Y1569">IFERROR(INDEX(#REF!,MATCH($Q1569,#REF!,0)),"")</f>
        <v/>
      </c>
      <c r="Z1569" s="46" t="str">
        <f t="array" ref="Z1569">IFERROR(INDEX(#REF!,MATCH($Q1569,#REF!,0)),"")</f>
        <v/>
      </c>
      <c r="AA1569" s="46" t="e">
        <f t="shared" si="18"/>
        <v>#VALUE!</v>
      </c>
      <c r="AB1569" s="44"/>
      <c r="AC1569" s="44"/>
    </row>
    <row r="1570" spans="1:29" ht="15.75" hidden="1" customHeight="1">
      <c r="A1570" s="184"/>
      <c r="B1570" s="184" t="s">
        <v>652</v>
      </c>
      <c r="C1570" s="185" t="s">
        <v>2671</v>
      </c>
      <c r="D1570" s="186" t="s">
        <v>53</v>
      </c>
      <c r="E1570" s="186">
        <v>1</v>
      </c>
      <c r="F1570" s="187">
        <v>400</v>
      </c>
      <c r="G1570" s="188" t="s">
        <v>54</v>
      </c>
      <c r="H1570" s="189">
        <v>46174</v>
      </c>
      <c r="I1570" s="190" t="s">
        <v>101</v>
      </c>
      <c r="J1570" s="190" t="s">
        <v>56</v>
      </c>
      <c r="K1570" s="190" t="s">
        <v>858</v>
      </c>
      <c r="L1570" s="190" t="s">
        <v>91</v>
      </c>
      <c r="M1570" s="191" t="s">
        <v>2451</v>
      </c>
      <c r="N1570" s="192" t="s">
        <v>951</v>
      </c>
      <c r="O1570" s="56" t="s">
        <v>2452</v>
      </c>
      <c r="P1570" s="56"/>
      <c r="Q1570" s="56"/>
      <c r="R1570" s="57">
        <f t="array" ref="R1570">IFERROR(INDEX('BANCO DE DADOS'!$C$3:$C1631,MATCH(C1570,'BANCO DE DADOS'!$B$3:$B1631,0),0),"")</f>
        <v>0</v>
      </c>
      <c r="S1570" s="57" t="str">
        <f t="array" ref="S1570">IFERROR(INDEX('BANCO DE DADOS'!$D$3:$D1631,MATCH(C1570,'BANCO DE DADOS'!$B$3:$B1631,0),0),"")</f>
        <v>COMPRA DE FERRAMENTAS</v>
      </c>
      <c r="T1570" s="56"/>
      <c r="U1570" s="56"/>
      <c r="V1570" s="57" t="str">
        <f t="array" ref="V1570">IFERROR(INDEX(#REF!,MATCH($Q1570,#REF!,0)),"")</f>
        <v/>
      </c>
      <c r="W1570" s="57" t="str">
        <f t="array" ref="W1570">IFERROR(INDEX(#REF!,MATCH($Q1570,#REF!,0)),"")</f>
        <v/>
      </c>
      <c r="X1570" s="58" t="str">
        <f t="array" ref="X1570">IFERROR(INDEX(#REF!,MATCH($Q1570,#REF!,0)),"")</f>
        <v/>
      </c>
      <c r="Y1570" s="58" t="str">
        <f t="array" ref="Y1570">IFERROR(INDEX(#REF!,MATCH($Q1570,#REF!,0)),"")</f>
        <v/>
      </c>
      <c r="Z1570" s="58" t="str">
        <f t="array" ref="Z1570">IFERROR(INDEX(#REF!,MATCH($Q1570,#REF!,0)),"")</f>
        <v/>
      </c>
      <c r="AA1570" s="58" t="e">
        <f t="shared" si="18"/>
        <v>#VALUE!</v>
      </c>
      <c r="AB1570" s="56"/>
      <c r="AC1570" s="56"/>
    </row>
    <row r="1571" spans="1:29" ht="15.75" hidden="1" customHeight="1">
      <c r="A1571" s="167"/>
      <c r="B1571" s="167" t="s">
        <v>317</v>
      </c>
      <c r="C1571" s="168" t="s">
        <v>2672</v>
      </c>
      <c r="D1571" s="176" t="s">
        <v>53</v>
      </c>
      <c r="E1571" s="176">
        <v>2</v>
      </c>
      <c r="F1571" s="177">
        <v>400</v>
      </c>
      <c r="G1571" s="178" t="s">
        <v>54</v>
      </c>
      <c r="H1571" s="179">
        <v>46174</v>
      </c>
      <c r="I1571" s="180" t="s">
        <v>101</v>
      </c>
      <c r="J1571" s="180" t="s">
        <v>56</v>
      </c>
      <c r="K1571" s="180" t="s">
        <v>858</v>
      </c>
      <c r="L1571" s="180" t="s">
        <v>84</v>
      </c>
      <c r="M1571" s="181" t="s">
        <v>2451</v>
      </c>
      <c r="N1571" s="175" t="s">
        <v>951</v>
      </c>
      <c r="O1571" s="44" t="s">
        <v>2452</v>
      </c>
      <c r="P1571" s="44"/>
      <c r="Q1571" s="44"/>
      <c r="R1571" s="45" t="str">
        <f t="array" ref="R1571">IFERROR(INDEX('BANCO DE DADOS'!$C$3:$C1631,MATCH(C1571,'BANCO DE DADOS'!$B$3:$B1631,0),0),"")</f>
        <v>GTI - MULTIMIDIA</v>
      </c>
      <c r="S1571" s="45" t="str">
        <f t="array" ref="S1571">IFERROR(INDEX('BANCO DE DADOS'!$D$3:$D1631,MATCH(C1571,'BANCO DE DADOS'!$B$3:$B1631,0),0),"")</f>
        <v>COMPRA DE EQUIPAMENTOS DE ÁUDIO E COMUNICAÇÃO</v>
      </c>
      <c r="T1571" s="44"/>
      <c r="U1571" s="44"/>
      <c r="V1571" s="45" t="str">
        <f t="array" ref="V1571">IFERROR(INDEX(#REF!,MATCH($Q1571,#REF!,0)),"")</f>
        <v/>
      </c>
      <c r="W1571" s="45" t="str">
        <f t="array" ref="W1571">IFERROR(INDEX(#REF!,MATCH($Q1571,#REF!,0)),"")</f>
        <v/>
      </c>
      <c r="X1571" s="46" t="str">
        <f t="array" ref="X1571">IFERROR(INDEX(#REF!,MATCH($Q1571,#REF!,0)),"")</f>
        <v/>
      </c>
      <c r="Y1571" s="46" t="str">
        <f t="array" ref="Y1571">IFERROR(INDEX(#REF!,MATCH($Q1571,#REF!,0)),"")</f>
        <v/>
      </c>
      <c r="Z1571" s="46" t="str">
        <f t="array" ref="Z1571">IFERROR(INDEX(#REF!,MATCH($Q1571,#REF!,0)),"")</f>
        <v/>
      </c>
      <c r="AA1571" s="46" t="e">
        <f t="shared" si="18"/>
        <v>#VALUE!</v>
      </c>
      <c r="AB1571" s="44"/>
      <c r="AC1571" s="44"/>
    </row>
    <row r="1572" spans="1:29" ht="15.75" hidden="1" customHeight="1">
      <c r="A1572" s="47" t="s">
        <v>2911</v>
      </c>
      <c r="B1572" s="47" t="s">
        <v>156</v>
      </c>
      <c r="C1572" s="60" t="s">
        <v>806</v>
      </c>
      <c r="D1572" s="49" t="s">
        <v>807</v>
      </c>
      <c r="E1572" s="49">
        <v>10</v>
      </c>
      <c r="F1572" s="50">
        <v>100</v>
      </c>
      <c r="G1572" s="51" t="s">
        <v>54</v>
      </c>
      <c r="H1572" s="52">
        <v>46143</v>
      </c>
      <c r="I1572" s="53" t="s">
        <v>55</v>
      </c>
      <c r="J1572" s="53" t="s">
        <v>56</v>
      </c>
      <c r="K1572" s="53" t="s">
        <v>164</v>
      </c>
      <c r="L1572" s="53" t="s">
        <v>58</v>
      </c>
      <c r="M1572" s="54" t="s">
        <v>109</v>
      </c>
      <c r="N1572" s="56" t="s">
        <v>21</v>
      </c>
      <c r="O1572" s="56" t="s">
        <v>60</v>
      </c>
      <c r="P1572" s="56"/>
      <c r="Q1572" s="56"/>
      <c r="R1572" s="57" t="s">
        <v>562</v>
      </c>
      <c r="S1572" s="57" t="s">
        <v>808</v>
      </c>
      <c r="T1572" s="56"/>
      <c r="U1572" s="56"/>
      <c r="V1572" s="57" t="str">
        <f t="array" ref="V1572">IFERROR(INDEX(#REF!,MATCH($Q1572,#REF!,0)),"")</f>
        <v/>
      </c>
      <c r="W1572" s="57" t="str">
        <f t="array" ref="W1572">IFERROR(INDEX(#REF!,MATCH($Q1572,#REF!,0)),"")</f>
        <v/>
      </c>
      <c r="X1572" s="58" t="str">
        <f t="array" ref="X1572">IFERROR(INDEX(#REF!,MATCH($Q1572,#REF!,0)),"")</f>
        <v/>
      </c>
      <c r="Y1572" s="58" t="str">
        <f t="array" ref="Y1572">IFERROR(INDEX(#REF!,MATCH($Q1572,#REF!,0)),"")</f>
        <v/>
      </c>
      <c r="Z1572" s="58" t="str">
        <f t="array" ref="Z1572">IFERROR(INDEX(#REF!,MATCH($Q1572,#REF!,0)),"")</f>
        <v/>
      </c>
      <c r="AA1572" s="58" t="e">
        <f t="shared" si="18"/>
        <v>#VALUE!</v>
      </c>
      <c r="AB1572" s="56"/>
      <c r="AC1572" s="56"/>
    </row>
    <row r="1573" spans="1:29" ht="15.75" hidden="1" customHeight="1">
      <c r="A1573" s="167"/>
      <c r="B1573" s="167" t="s">
        <v>440</v>
      </c>
      <c r="C1573" s="168" t="s">
        <v>2673</v>
      </c>
      <c r="D1573" s="176" t="s">
        <v>53</v>
      </c>
      <c r="E1573" s="176">
        <v>1</v>
      </c>
      <c r="F1573" s="177">
        <v>373</v>
      </c>
      <c r="G1573" s="178" t="s">
        <v>54</v>
      </c>
      <c r="H1573" s="179">
        <v>46174</v>
      </c>
      <c r="I1573" s="180" t="s">
        <v>101</v>
      </c>
      <c r="J1573" s="180" t="s">
        <v>56</v>
      </c>
      <c r="K1573" s="180" t="s">
        <v>858</v>
      </c>
      <c r="L1573" s="180" t="s">
        <v>91</v>
      </c>
      <c r="M1573" s="181" t="s">
        <v>2451</v>
      </c>
      <c r="N1573" s="175" t="s">
        <v>951</v>
      </c>
      <c r="O1573" s="44" t="s">
        <v>2452</v>
      </c>
      <c r="P1573" s="44"/>
      <c r="Q1573" s="44"/>
      <c r="R1573" s="45" t="str">
        <f t="array" ref="R1573">IFERROR(INDEX('BANCO DE DADOS'!$C$3:$C1631,MATCH(C1573,'BANCO DE DADOS'!$B$3:$B1631,0),0),"")</f>
        <v>DAL</v>
      </c>
      <c r="S1573" s="45" t="str">
        <f t="array" ref="S1573">IFERROR(INDEX('BANCO DE DADOS'!$D$3:$D1631,MATCH(C1573,'BANCO DE DADOS'!$B$3:$B1631,0),0),"")</f>
        <v>COMPRA DE EQUIPAMENTOS PARA COZINHA E REFEITÓRIO</v>
      </c>
      <c r="T1573" s="44"/>
      <c r="U1573" s="44"/>
      <c r="V1573" s="45" t="str">
        <f t="array" ref="V1573">IFERROR(INDEX(#REF!,MATCH($Q1573,#REF!,0)),"")</f>
        <v/>
      </c>
      <c r="W1573" s="45" t="str">
        <f t="array" ref="W1573">IFERROR(INDEX(#REF!,MATCH($Q1573,#REF!,0)),"")</f>
        <v/>
      </c>
      <c r="X1573" s="46" t="str">
        <f t="array" ref="X1573">IFERROR(INDEX(#REF!,MATCH($Q1573,#REF!,0)),"")</f>
        <v/>
      </c>
      <c r="Y1573" s="46" t="str">
        <f t="array" ref="Y1573">IFERROR(INDEX(#REF!,MATCH($Q1573,#REF!,0)),"")</f>
        <v/>
      </c>
      <c r="Z1573" s="46" t="str">
        <f t="array" ref="Z1573">IFERROR(INDEX(#REF!,MATCH($Q1573,#REF!,0)),"")</f>
        <v/>
      </c>
      <c r="AA1573" s="46" t="e">
        <f t="shared" si="18"/>
        <v>#VALUE!</v>
      </c>
      <c r="AB1573" s="44"/>
      <c r="AC1573" s="44"/>
    </row>
    <row r="1574" spans="1:29" ht="15.75" hidden="1" customHeight="1">
      <c r="A1574" s="47" t="s">
        <v>2912</v>
      </c>
      <c r="B1574" s="47" t="s">
        <v>237</v>
      </c>
      <c r="C1574" s="60" t="s">
        <v>810</v>
      </c>
      <c r="D1574" s="49" t="s">
        <v>53</v>
      </c>
      <c r="E1574" s="49">
        <v>2</v>
      </c>
      <c r="F1574" s="50">
        <v>100</v>
      </c>
      <c r="G1574" s="51" t="s">
        <v>54</v>
      </c>
      <c r="H1574" s="52">
        <v>46143</v>
      </c>
      <c r="I1574" s="53" t="s">
        <v>55</v>
      </c>
      <c r="J1574" s="53" t="s">
        <v>56</v>
      </c>
      <c r="K1574" s="53" t="s">
        <v>164</v>
      </c>
      <c r="L1574" s="53" t="s">
        <v>58</v>
      </c>
      <c r="M1574" s="54" t="s">
        <v>2486</v>
      </c>
      <c r="N1574" s="56" t="s">
        <v>21</v>
      </c>
      <c r="O1574" s="56" t="s">
        <v>60</v>
      </c>
      <c r="P1574" s="56"/>
      <c r="Q1574" s="56"/>
      <c r="R1574" s="57" t="s">
        <v>304</v>
      </c>
      <c r="S1574" s="57" t="s">
        <v>305</v>
      </c>
      <c r="T1574" s="56"/>
      <c r="U1574" s="56"/>
      <c r="V1574" s="57" t="str">
        <f t="array" ref="V1574">IFERROR(INDEX(#REF!,MATCH($Q1574,#REF!,0)),"")</f>
        <v/>
      </c>
      <c r="W1574" s="57" t="str">
        <f t="array" ref="W1574">IFERROR(INDEX(#REF!,MATCH($Q1574,#REF!,0)),"")</f>
        <v/>
      </c>
      <c r="X1574" s="58" t="str">
        <f t="array" ref="X1574">IFERROR(INDEX(#REF!,MATCH($Q1574,#REF!,0)),"")</f>
        <v/>
      </c>
      <c r="Y1574" s="58" t="str">
        <f t="array" ref="Y1574">IFERROR(INDEX(#REF!,MATCH($Q1574,#REF!,0)),"")</f>
        <v/>
      </c>
      <c r="Z1574" s="58" t="str">
        <f t="array" ref="Z1574">IFERROR(INDEX(#REF!,MATCH($Q1574,#REF!,0)),"")</f>
        <v/>
      </c>
      <c r="AA1574" s="58" t="e">
        <f t="shared" si="18"/>
        <v>#VALUE!</v>
      </c>
      <c r="AB1574" s="56"/>
      <c r="AC1574" s="56"/>
    </row>
    <row r="1575" spans="1:29" ht="15.75" hidden="1" customHeight="1">
      <c r="A1575" s="35" t="s">
        <v>2913</v>
      </c>
      <c r="B1575" s="35" t="s">
        <v>169</v>
      </c>
      <c r="C1575" s="36" t="s">
        <v>810</v>
      </c>
      <c r="D1575" s="37" t="s">
        <v>53</v>
      </c>
      <c r="E1575" s="37">
        <v>2</v>
      </c>
      <c r="F1575" s="38">
        <v>100</v>
      </c>
      <c r="G1575" s="39" t="s">
        <v>54</v>
      </c>
      <c r="H1575" s="40">
        <v>46143</v>
      </c>
      <c r="I1575" s="41" t="s">
        <v>55</v>
      </c>
      <c r="J1575" s="41" t="s">
        <v>56</v>
      </c>
      <c r="K1575" s="41" t="s">
        <v>164</v>
      </c>
      <c r="L1575" s="41" t="s">
        <v>58</v>
      </c>
      <c r="M1575" s="42" t="s">
        <v>2486</v>
      </c>
      <c r="N1575" s="44" t="s">
        <v>21</v>
      </c>
      <c r="O1575" s="44" t="s">
        <v>60</v>
      </c>
      <c r="P1575" s="44"/>
      <c r="Q1575" s="44"/>
      <c r="R1575" s="45" t="s">
        <v>304</v>
      </c>
      <c r="S1575" s="45" t="s">
        <v>305</v>
      </c>
      <c r="T1575" s="44"/>
      <c r="U1575" s="44"/>
      <c r="V1575" s="45" t="str">
        <f t="array" ref="V1575">IFERROR(INDEX(#REF!,MATCH($Q1575,#REF!,0)),"")</f>
        <v/>
      </c>
      <c r="W1575" s="45" t="str">
        <f t="array" ref="W1575">IFERROR(INDEX(#REF!,MATCH($Q1575,#REF!,0)),"")</f>
        <v/>
      </c>
      <c r="X1575" s="46" t="str">
        <f t="array" ref="X1575">IFERROR(INDEX(#REF!,MATCH($Q1575,#REF!,0)),"")</f>
        <v/>
      </c>
      <c r="Y1575" s="46" t="str">
        <f t="array" ref="Y1575">IFERROR(INDEX(#REF!,MATCH($Q1575,#REF!,0)),"")</f>
        <v/>
      </c>
      <c r="Z1575" s="46" t="str">
        <f t="array" ref="Z1575">IFERROR(INDEX(#REF!,MATCH($Q1575,#REF!,0)),"")</f>
        <v/>
      </c>
      <c r="AA1575" s="46" t="e">
        <f t="shared" si="18"/>
        <v>#VALUE!</v>
      </c>
      <c r="AB1575" s="44"/>
      <c r="AC1575" s="44"/>
    </row>
    <row r="1576" spans="1:29" ht="15.75" hidden="1" customHeight="1">
      <c r="A1576" s="47" t="s">
        <v>651</v>
      </c>
      <c r="B1576" s="47" t="s">
        <v>283</v>
      </c>
      <c r="C1576" s="60" t="s">
        <v>740</v>
      </c>
      <c r="D1576" s="49" t="s">
        <v>53</v>
      </c>
      <c r="E1576" s="49">
        <v>2</v>
      </c>
      <c r="F1576" s="50">
        <v>100</v>
      </c>
      <c r="G1576" s="51" t="s">
        <v>54</v>
      </c>
      <c r="H1576" s="52">
        <v>46143</v>
      </c>
      <c r="I1576" s="53" t="s">
        <v>55</v>
      </c>
      <c r="J1576" s="53" t="s">
        <v>56</v>
      </c>
      <c r="K1576" s="53" t="s">
        <v>164</v>
      </c>
      <c r="L1576" s="53" t="s">
        <v>58</v>
      </c>
      <c r="M1576" s="54" t="s">
        <v>2534</v>
      </c>
      <c r="N1576" s="56" t="s">
        <v>21</v>
      </c>
      <c r="O1576" s="56" t="s">
        <v>60</v>
      </c>
      <c r="P1576" s="56"/>
      <c r="Q1576" s="56"/>
      <c r="R1576" s="57" t="s">
        <v>158</v>
      </c>
      <c r="S1576" s="57" t="s">
        <v>741</v>
      </c>
      <c r="T1576" s="56"/>
      <c r="U1576" s="56"/>
      <c r="V1576" s="57" t="str">
        <f t="array" ref="V1576">IFERROR(INDEX(#REF!,MATCH($Q1576,#REF!,0)),"")</f>
        <v/>
      </c>
      <c r="W1576" s="57" t="str">
        <f t="array" ref="W1576">IFERROR(INDEX(#REF!,MATCH($Q1576,#REF!,0)),"")</f>
        <v/>
      </c>
      <c r="X1576" s="58" t="str">
        <f t="array" ref="X1576">IFERROR(INDEX(#REF!,MATCH($Q1576,#REF!,0)),"")</f>
        <v/>
      </c>
      <c r="Y1576" s="58" t="str">
        <f t="array" ref="Y1576">IFERROR(INDEX(#REF!,MATCH($Q1576,#REF!,0)),"")</f>
        <v/>
      </c>
      <c r="Z1576" s="58" t="str">
        <f t="array" ref="Z1576">IFERROR(INDEX(#REF!,MATCH($Q1576,#REF!,0)),"")</f>
        <v/>
      </c>
      <c r="AA1576" s="58" t="e">
        <f t="shared" si="18"/>
        <v>#VALUE!</v>
      </c>
      <c r="AB1576" s="56"/>
      <c r="AC1576" s="56"/>
    </row>
    <row r="1577" spans="1:29" ht="15.75" hidden="1" customHeight="1">
      <c r="A1577" s="35" t="s">
        <v>182</v>
      </c>
      <c r="B1577" s="35" t="s">
        <v>233</v>
      </c>
      <c r="C1577" s="36" t="s">
        <v>549</v>
      </c>
      <c r="D1577" s="37" t="s">
        <v>53</v>
      </c>
      <c r="E1577" s="37">
        <v>1</v>
      </c>
      <c r="F1577" s="38">
        <v>100</v>
      </c>
      <c r="G1577" s="39" t="s">
        <v>54</v>
      </c>
      <c r="H1577" s="40">
        <v>46143</v>
      </c>
      <c r="I1577" s="41" t="s">
        <v>55</v>
      </c>
      <c r="J1577" s="41" t="s">
        <v>56</v>
      </c>
      <c r="K1577" s="41" t="s">
        <v>164</v>
      </c>
      <c r="L1577" s="41" t="s">
        <v>58</v>
      </c>
      <c r="M1577" s="42" t="s">
        <v>2498</v>
      </c>
      <c r="N1577" s="44" t="s">
        <v>21</v>
      </c>
      <c r="O1577" s="44" t="s">
        <v>60</v>
      </c>
      <c r="P1577" s="44"/>
      <c r="Q1577" s="44"/>
      <c r="R1577" s="45"/>
      <c r="S1577" s="45" t="s">
        <v>488</v>
      </c>
      <c r="T1577" s="44"/>
      <c r="U1577" s="44"/>
      <c r="V1577" s="45" t="str">
        <f t="array" ref="V1577">IFERROR(INDEX(#REF!,MATCH($Q1577,#REF!,0)),"")</f>
        <v/>
      </c>
      <c r="W1577" s="45" t="str">
        <f t="array" ref="W1577">IFERROR(INDEX(#REF!,MATCH($Q1577,#REF!,0)),"")</f>
        <v/>
      </c>
      <c r="X1577" s="46" t="str">
        <f t="array" ref="X1577">IFERROR(INDEX(#REF!,MATCH($Q1577,#REF!,0)),"")</f>
        <v/>
      </c>
      <c r="Y1577" s="46" t="str">
        <f t="array" ref="Y1577">IFERROR(INDEX(#REF!,MATCH($Q1577,#REF!,0)),"")</f>
        <v/>
      </c>
      <c r="Z1577" s="46" t="str">
        <f t="array" ref="Z1577">IFERROR(INDEX(#REF!,MATCH($Q1577,#REF!,0)),"")</f>
        <v/>
      </c>
      <c r="AA1577" s="46" t="e">
        <f t="shared" si="18"/>
        <v>#VALUE!</v>
      </c>
      <c r="AB1577" s="44"/>
      <c r="AC1577" s="44"/>
    </row>
    <row r="1578" spans="1:29" ht="15.75" hidden="1" customHeight="1">
      <c r="A1578" s="47" t="s">
        <v>769</v>
      </c>
      <c r="B1578" s="47" t="s">
        <v>317</v>
      </c>
      <c r="C1578" s="60" t="s">
        <v>751</v>
      </c>
      <c r="D1578" s="49" t="s">
        <v>53</v>
      </c>
      <c r="E1578" s="49">
        <v>2</v>
      </c>
      <c r="F1578" s="50">
        <v>100</v>
      </c>
      <c r="G1578" s="51" t="s">
        <v>54</v>
      </c>
      <c r="H1578" s="52">
        <v>46143</v>
      </c>
      <c r="I1578" s="53" t="s">
        <v>55</v>
      </c>
      <c r="J1578" s="53" t="s">
        <v>56</v>
      </c>
      <c r="K1578" s="53" t="s">
        <v>164</v>
      </c>
      <c r="L1578" s="53" t="s">
        <v>58</v>
      </c>
      <c r="M1578" s="54" t="s">
        <v>148</v>
      </c>
      <c r="N1578" s="56" t="s">
        <v>21</v>
      </c>
      <c r="O1578" s="56" t="s">
        <v>60</v>
      </c>
      <c r="P1578" s="56"/>
      <c r="Q1578" s="56"/>
      <c r="R1578" s="57" t="s">
        <v>158</v>
      </c>
      <c r="S1578" s="57" t="s">
        <v>752</v>
      </c>
      <c r="T1578" s="56"/>
      <c r="U1578" s="56"/>
      <c r="V1578" s="57" t="str">
        <f t="array" ref="V1578">IFERROR(INDEX(#REF!,MATCH($Q1578,#REF!,0)),"")</f>
        <v/>
      </c>
      <c r="W1578" s="57" t="str">
        <f t="array" ref="W1578">IFERROR(INDEX(#REF!,MATCH($Q1578,#REF!,0)),"")</f>
        <v/>
      </c>
      <c r="X1578" s="58" t="str">
        <f t="array" ref="X1578">IFERROR(INDEX(#REF!,MATCH($Q1578,#REF!,0)),"")</f>
        <v/>
      </c>
      <c r="Y1578" s="58" t="str">
        <f t="array" ref="Y1578">IFERROR(INDEX(#REF!,MATCH($Q1578,#REF!,0)),"")</f>
        <v/>
      </c>
      <c r="Z1578" s="58" t="str">
        <f t="array" ref="Z1578">IFERROR(INDEX(#REF!,MATCH($Q1578,#REF!,0)),"")</f>
        <v/>
      </c>
      <c r="AA1578" s="58" t="e">
        <f t="shared" si="18"/>
        <v>#VALUE!</v>
      </c>
      <c r="AB1578" s="56"/>
      <c r="AC1578" s="56"/>
    </row>
    <row r="1579" spans="1:29" ht="15.75" hidden="1" customHeight="1">
      <c r="A1579" s="167"/>
      <c r="B1579" s="167" t="s">
        <v>51</v>
      </c>
      <c r="C1579" s="168" t="s">
        <v>533</v>
      </c>
      <c r="D1579" s="176" t="s">
        <v>53</v>
      </c>
      <c r="E1579" s="176">
        <v>1</v>
      </c>
      <c r="F1579" s="177">
        <v>360</v>
      </c>
      <c r="G1579" s="178" t="s">
        <v>54</v>
      </c>
      <c r="H1579" s="179">
        <v>46235</v>
      </c>
      <c r="I1579" s="180" t="s">
        <v>101</v>
      </c>
      <c r="J1579" s="180" t="s">
        <v>56</v>
      </c>
      <c r="K1579" s="180" t="s">
        <v>858</v>
      </c>
      <c r="L1579" s="180" t="s">
        <v>91</v>
      </c>
      <c r="M1579" s="181" t="s">
        <v>2451</v>
      </c>
      <c r="N1579" s="175" t="s">
        <v>951</v>
      </c>
      <c r="O1579" s="44" t="s">
        <v>2452</v>
      </c>
      <c r="P1579" s="44"/>
      <c r="Q1579" s="44"/>
      <c r="R1579" s="45" t="str">
        <f t="array" ref="R1579">IFERROR(INDEX('BANCO DE DADOS'!$C$3:$C1631,MATCH(C1579,'BANCO DE DADOS'!$B$3:$B1631,0),0),"")</f>
        <v>DOP - EPI SALVAMENTO TERRESTRE</v>
      </c>
      <c r="S1579" s="45" t="str">
        <f t="array" ref="S1579">IFERROR(INDEX('BANCO DE DADOS'!$D$3:$D1631,MATCH(C1579,'BANCO DE DADOS'!$B$3:$B1631,0),0),"")</f>
        <v>COMPRA DE EPI - CORTE DE ARVORES</v>
      </c>
      <c r="T1579" s="44"/>
      <c r="U1579" s="44"/>
      <c r="V1579" s="45" t="str">
        <f t="array" ref="V1579">IFERROR(INDEX(#REF!,MATCH($Q1579,#REF!,0)),"")</f>
        <v/>
      </c>
      <c r="W1579" s="45" t="str">
        <f t="array" ref="W1579">IFERROR(INDEX(#REF!,MATCH($Q1579,#REF!,0)),"")</f>
        <v/>
      </c>
      <c r="X1579" s="46" t="str">
        <f t="array" ref="X1579">IFERROR(INDEX(#REF!,MATCH($Q1579,#REF!,0)),"")</f>
        <v/>
      </c>
      <c r="Y1579" s="46" t="str">
        <f t="array" ref="Y1579">IFERROR(INDEX(#REF!,MATCH($Q1579,#REF!,0)),"")</f>
        <v/>
      </c>
      <c r="Z1579" s="46" t="str">
        <f t="array" ref="Z1579">IFERROR(INDEX(#REF!,MATCH($Q1579,#REF!,0)),"")</f>
        <v/>
      </c>
      <c r="AA1579" s="46" t="e">
        <f t="shared" si="18"/>
        <v>#VALUE!</v>
      </c>
      <c r="AB1579" s="44"/>
      <c r="AC1579" s="44"/>
    </row>
    <row r="1580" spans="1:29" ht="15.75" hidden="1" customHeight="1">
      <c r="A1580" s="184"/>
      <c r="B1580" s="184" t="s">
        <v>652</v>
      </c>
      <c r="C1580" s="185" t="s">
        <v>2677</v>
      </c>
      <c r="D1580" s="186" t="s">
        <v>53</v>
      </c>
      <c r="E1580" s="186">
        <v>1</v>
      </c>
      <c r="F1580" s="187">
        <v>200</v>
      </c>
      <c r="G1580" s="188" t="s">
        <v>54</v>
      </c>
      <c r="H1580" s="189">
        <v>46143</v>
      </c>
      <c r="I1580" s="190" t="s">
        <v>101</v>
      </c>
      <c r="J1580" s="190" t="s">
        <v>56</v>
      </c>
      <c r="K1580" s="190" t="s">
        <v>858</v>
      </c>
      <c r="L1580" s="190" t="s">
        <v>91</v>
      </c>
      <c r="M1580" s="191" t="s">
        <v>2451</v>
      </c>
      <c r="N1580" s="192" t="s">
        <v>951</v>
      </c>
      <c r="O1580" s="56" t="s">
        <v>2452</v>
      </c>
      <c r="P1580" s="56"/>
      <c r="Q1580" s="56"/>
      <c r="R1580" s="57">
        <f t="array" ref="R1580">IFERROR(INDEX('BANCO DE DADOS'!$C$3:$C1631,MATCH(C1580,'BANCO DE DADOS'!$B$3:$B1631,0),0),"")</f>
        <v>0</v>
      </c>
      <c r="S1580" s="57" t="str">
        <f t="array" ref="S1580">IFERROR(INDEX('BANCO DE DADOS'!$D$3:$D1631,MATCH(C1580,'BANCO DE DADOS'!$B$3:$B1631,0),0),"")</f>
        <v>COMPRA DE EQUIPAMENTOS OPERACIONAIS E MÁQUINAS</v>
      </c>
      <c r="T1580" s="56"/>
      <c r="U1580" s="56"/>
      <c r="V1580" s="57" t="str">
        <f t="array" ref="V1580">IFERROR(INDEX(#REF!,MATCH($Q1580,#REF!,0)),"")</f>
        <v/>
      </c>
      <c r="W1580" s="57" t="str">
        <f t="array" ref="W1580">IFERROR(INDEX(#REF!,MATCH($Q1580,#REF!,0)),"")</f>
        <v/>
      </c>
      <c r="X1580" s="58" t="str">
        <f t="array" ref="X1580">IFERROR(INDEX(#REF!,MATCH($Q1580,#REF!,0)),"")</f>
        <v/>
      </c>
      <c r="Y1580" s="58" t="str">
        <f t="array" ref="Y1580">IFERROR(INDEX(#REF!,MATCH($Q1580,#REF!,0)),"")</f>
        <v/>
      </c>
      <c r="Z1580" s="58" t="str">
        <f t="array" ref="Z1580">IFERROR(INDEX(#REF!,MATCH($Q1580,#REF!,0)),"")</f>
        <v/>
      </c>
      <c r="AA1580" s="58" t="e">
        <f t="shared" si="18"/>
        <v>#VALUE!</v>
      </c>
      <c r="AB1580" s="56"/>
      <c r="AC1580" s="56"/>
    </row>
    <row r="1581" spans="1:29" ht="15.75" hidden="1" customHeight="1">
      <c r="A1581" s="35" t="s">
        <v>1883</v>
      </c>
      <c r="B1581" s="35" t="s">
        <v>652</v>
      </c>
      <c r="C1581" s="36" t="s">
        <v>2347</v>
      </c>
      <c r="D1581" s="37" t="s">
        <v>53</v>
      </c>
      <c r="E1581" s="37">
        <v>1</v>
      </c>
      <c r="F1581" s="216">
        <v>100</v>
      </c>
      <c r="G1581" s="39" t="s">
        <v>54</v>
      </c>
      <c r="H1581" s="40">
        <v>46143</v>
      </c>
      <c r="I1581" s="41" t="s">
        <v>55</v>
      </c>
      <c r="J1581" s="41" t="s">
        <v>56</v>
      </c>
      <c r="K1581" s="41" t="s">
        <v>164</v>
      </c>
      <c r="L1581" s="41" t="s">
        <v>91</v>
      </c>
      <c r="M1581" s="42" t="s">
        <v>148</v>
      </c>
      <c r="N1581" s="44" t="s">
        <v>951</v>
      </c>
      <c r="O1581" s="44" t="s">
        <v>60</v>
      </c>
      <c r="P1581" s="44"/>
      <c r="Q1581" s="44"/>
      <c r="R1581" s="45" t="s">
        <v>322</v>
      </c>
      <c r="S1581" s="45" t="s">
        <v>323</v>
      </c>
      <c r="T1581" s="44"/>
      <c r="U1581" s="44"/>
      <c r="V1581" s="45" t="str">
        <f t="array" ref="V1581">IFERROR(INDEX(#REF!,MATCH($Q1581,#REF!,0)),"")</f>
        <v/>
      </c>
      <c r="W1581" s="45" t="str">
        <f t="array" ref="W1581">IFERROR(INDEX(#REF!,MATCH($Q1581,#REF!,0)),"")</f>
        <v/>
      </c>
      <c r="X1581" s="46" t="str">
        <f t="array" ref="X1581">IFERROR(INDEX(#REF!,MATCH($Q1581,#REF!,0)),"")</f>
        <v/>
      </c>
      <c r="Y1581" s="46" t="str">
        <f t="array" ref="Y1581">IFERROR(INDEX(#REF!,MATCH($Q1581,#REF!,0)),"")</f>
        <v/>
      </c>
      <c r="Z1581" s="46" t="str">
        <f t="array" ref="Z1581">IFERROR(INDEX(#REF!,MATCH($Q1581,#REF!,0)),"")</f>
        <v/>
      </c>
      <c r="AA1581" s="46" t="e">
        <f t="shared" si="18"/>
        <v>#VALUE!</v>
      </c>
      <c r="AB1581" s="44"/>
      <c r="AC1581" s="44"/>
    </row>
    <row r="1582" spans="1:29" ht="15.75" hidden="1" customHeight="1">
      <c r="A1582" s="184"/>
      <c r="B1582" s="184" t="s">
        <v>652</v>
      </c>
      <c r="C1582" s="185" t="s">
        <v>2347</v>
      </c>
      <c r="D1582" s="186" t="s">
        <v>53</v>
      </c>
      <c r="E1582" s="186">
        <v>1</v>
      </c>
      <c r="F1582" s="217">
        <v>100</v>
      </c>
      <c r="G1582" s="188" t="s">
        <v>54</v>
      </c>
      <c r="H1582" s="189">
        <v>46143</v>
      </c>
      <c r="I1582" s="190" t="s">
        <v>55</v>
      </c>
      <c r="J1582" s="190" t="s">
        <v>56</v>
      </c>
      <c r="K1582" s="190" t="s">
        <v>164</v>
      </c>
      <c r="L1582" s="190" t="s">
        <v>91</v>
      </c>
      <c r="M1582" s="191" t="s">
        <v>2451</v>
      </c>
      <c r="N1582" s="192" t="s">
        <v>951</v>
      </c>
      <c r="O1582" s="56" t="s">
        <v>60</v>
      </c>
      <c r="P1582" s="56"/>
      <c r="Q1582" s="56"/>
      <c r="R1582" s="57" t="str">
        <f t="array" ref="R1582">IFERROR(INDEX('BANCO DE DADOS'!$C$3:$C1631,MATCH(C1582,'BANCO DE DADOS'!$B$3:$B1631,0),0),"")</f>
        <v>PREFEITURA DAL</v>
      </c>
      <c r="S1582" s="57" t="str">
        <f t="array" ref="S1582">IFERROR(INDEX('BANCO DE DADOS'!$D$3:$D1631,MATCH(C1582,'BANCO DE DADOS'!$B$3:$B1631,0),0),"")</f>
        <v>COMPRA DE FERRAMENTAS</v>
      </c>
      <c r="T1582" s="56"/>
      <c r="U1582" s="56"/>
      <c r="V1582" s="57" t="str">
        <f t="array" ref="V1582">IFERROR(INDEX(#REF!,MATCH($Q1582,#REF!,0)),"")</f>
        <v/>
      </c>
      <c r="W1582" s="57" t="str">
        <f t="array" ref="W1582">IFERROR(INDEX(#REF!,MATCH($Q1582,#REF!,0)),"")</f>
        <v/>
      </c>
      <c r="X1582" s="58" t="str">
        <f t="array" ref="X1582">IFERROR(INDEX(#REF!,MATCH($Q1582,#REF!,0)),"")</f>
        <v/>
      </c>
      <c r="Y1582" s="58" t="str">
        <f t="array" ref="Y1582">IFERROR(INDEX(#REF!,MATCH($Q1582,#REF!,0)),"")</f>
        <v/>
      </c>
      <c r="Z1582" s="58" t="str">
        <f t="array" ref="Z1582">IFERROR(INDEX(#REF!,MATCH($Q1582,#REF!,0)),"")</f>
        <v/>
      </c>
      <c r="AA1582" s="58" t="e">
        <f t="shared" si="18"/>
        <v>#VALUE!</v>
      </c>
      <c r="AB1582" s="56"/>
      <c r="AC1582" s="56"/>
    </row>
    <row r="1583" spans="1:29" ht="15.75" hidden="1" customHeight="1">
      <c r="A1583" s="167"/>
      <c r="B1583" s="167" t="s">
        <v>247</v>
      </c>
      <c r="C1583" s="168" t="s">
        <v>2350</v>
      </c>
      <c r="D1583" s="176" t="s">
        <v>53</v>
      </c>
      <c r="E1583" s="176">
        <v>2</v>
      </c>
      <c r="F1583" s="177">
        <v>100</v>
      </c>
      <c r="G1583" s="178" t="s">
        <v>54</v>
      </c>
      <c r="H1583" s="179">
        <v>46143</v>
      </c>
      <c r="I1583" s="180" t="s">
        <v>55</v>
      </c>
      <c r="J1583" s="180" t="s">
        <v>56</v>
      </c>
      <c r="K1583" s="180" t="s">
        <v>164</v>
      </c>
      <c r="L1583" s="180" t="s">
        <v>91</v>
      </c>
      <c r="M1583" s="181" t="s">
        <v>2451</v>
      </c>
      <c r="N1583" s="175" t="s">
        <v>951</v>
      </c>
      <c r="O1583" s="44" t="s">
        <v>60</v>
      </c>
      <c r="P1583" s="44"/>
      <c r="Q1583" s="44"/>
      <c r="R1583" s="45" t="str">
        <f t="array" ref="R1583">IFERROR(INDEX('BANCO DE DADOS'!$C$3:$C1631,MATCH(C1583,'BANCO DE DADOS'!$B$3:$B1631,0),0),"")</f>
        <v>CEIB - RECARGA DE EXTINTOR</v>
      </c>
      <c r="S1583" s="45" t="str">
        <f t="array" ref="S1583">IFERROR(INDEX('BANCO DE DADOS'!$D$3:$D1631,MATCH(C1583,'BANCO DE DADOS'!$B$3:$B1631,0),0),"")</f>
        <v>SERVIÇOS DE MANUTENÇÃO - SISTEMAS DE PROTEÇÃO CONTRA INCÊNDIO</v>
      </c>
      <c r="T1583" s="44"/>
      <c r="U1583" s="44"/>
      <c r="V1583" s="45" t="str">
        <f t="array" ref="V1583">IFERROR(INDEX(#REF!,MATCH($Q1583,#REF!,0)),"")</f>
        <v/>
      </c>
      <c r="W1583" s="45" t="str">
        <f t="array" ref="W1583">IFERROR(INDEX(#REF!,MATCH($Q1583,#REF!,0)),"")</f>
        <v/>
      </c>
      <c r="X1583" s="46" t="str">
        <f t="array" ref="X1583">IFERROR(INDEX(#REF!,MATCH($Q1583,#REF!,0)),"")</f>
        <v/>
      </c>
      <c r="Y1583" s="46" t="str">
        <f t="array" ref="Y1583">IFERROR(INDEX(#REF!,MATCH($Q1583,#REF!,0)),"")</f>
        <v/>
      </c>
      <c r="Z1583" s="46" t="str">
        <f t="array" ref="Z1583">IFERROR(INDEX(#REF!,MATCH($Q1583,#REF!,0)),"")</f>
        <v/>
      </c>
      <c r="AA1583" s="46" t="e">
        <f t="shared" si="18"/>
        <v>#VALUE!</v>
      </c>
      <c r="AB1583" s="44"/>
      <c r="AC1583" s="44"/>
    </row>
    <row r="1584" spans="1:29" ht="15.75" hidden="1" customHeight="1">
      <c r="A1584" s="47" t="s">
        <v>2914</v>
      </c>
      <c r="B1584" s="47" t="s">
        <v>317</v>
      </c>
      <c r="C1584" s="60" t="s">
        <v>816</v>
      </c>
      <c r="D1584" s="49" t="s">
        <v>53</v>
      </c>
      <c r="E1584" s="49">
        <v>4</v>
      </c>
      <c r="F1584" s="50">
        <v>96</v>
      </c>
      <c r="G1584" s="51" t="s">
        <v>54</v>
      </c>
      <c r="H1584" s="52">
        <v>46143</v>
      </c>
      <c r="I1584" s="53" t="s">
        <v>55</v>
      </c>
      <c r="J1584" s="53" t="s">
        <v>56</v>
      </c>
      <c r="K1584" s="53" t="s">
        <v>164</v>
      </c>
      <c r="L1584" s="53" t="s">
        <v>58</v>
      </c>
      <c r="M1584" s="54" t="s">
        <v>148</v>
      </c>
      <c r="N1584" s="56" t="s">
        <v>21</v>
      </c>
      <c r="O1584" s="56" t="s">
        <v>60</v>
      </c>
      <c r="P1584" s="56"/>
      <c r="Q1584" s="56"/>
      <c r="R1584" s="57" t="s">
        <v>322</v>
      </c>
      <c r="S1584" s="57" t="s">
        <v>323</v>
      </c>
      <c r="T1584" s="56"/>
      <c r="U1584" s="56"/>
      <c r="V1584" s="57" t="str">
        <f t="array" ref="V1584">IFERROR(INDEX(#REF!,MATCH($Q1584,#REF!,0)),"")</f>
        <v/>
      </c>
      <c r="W1584" s="57" t="str">
        <f t="array" ref="W1584">IFERROR(INDEX(#REF!,MATCH($Q1584,#REF!,0)),"")</f>
        <v/>
      </c>
      <c r="X1584" s="58" t="str">
        <f t="array" ref="X1584">IFERROR(INDEX(#REF!,MATCH($Q1584,#REF!,0)),"")</f>
        <v/>
      </c>
      <c r="Y1584" s="58" t="str">
        <f t="array" ref="Y1584">IFERROR(INDEX(#REF!,MATCH($Q1584,#REF!,0)),"")</f>
        <v/>
      </c>
      <c r="Z1584" s="58" t="str">
        <f t="array" ref="Z1584">IFERROR(INDEX(#REF!,MATCH($Q1584,#REF!,0)),"")</f>
        <v/>
      </c>
      <c r="AA1584" s="58" t="e">
        <f t="shared" si="18"/>
        <v>#VALUE!</v>
      </c>
      <c r="AB1584" s="56"/>
      <c r="AC1584" s="56"/>
    </row>
    <row r="1585" spans="1:29" ht="15.75" hidden="1" customHeight="1">
      <c r="A1585" s="35" t="s">
        <v>2691</v>
      </c>
      <c r="B1585" s="207" t="s">
        <v>1049</v>
      </c>
      <c r="C1585" s="107" t="s">
        <v>2434</v>
      </c>
      <c r="D1585" s="37" t="s">
        <v>53</v>
      </c>
      <c r="E1585" s="37">
        <v>3</v>
      </c>
      <c r="F1585" s="38">
        <v>96</v>
      </c>
      <c r="G1585" s="39"/>
      <c r="H1585" s="40"/>
      <c r="I1585" s="41" t="s">
        <v>55</v>
      </c>
      <c r="J1585" s="41"/>
      <c r="K1585" s="41"/>
      <c r="L1585" s="41"/>
      <c r="M1585" s="42"/>
      <c r="N1585" s="44" t="s">
        <v>951</v>
      </c>
      <c r="O1585" s="44" t="s">
        <v>60</v>
      </c>
      <c r="P1585" s="44"/>
      <c r="Q1585" s="44"/>
      <c r="R1585" s="45"/>
      <c r="S1585" s="45"/>
      <c r="T1585" s="199"/>
      <c r="U1585" s="44"/>
      <c r="V1585" s="45" t="str">
        <f t="array" ref="V1585">IFERROR(INDEX(#REF!,MATCH($Q1585,#REF!,0)),"")</f>
        <v/>
      </c>
      <c r="W1585" s="45" t="str">
        <f t="array" ref="W1585">IFERROR(INDEX(#REF!,MATCH($Q1585,#REF!,0)),"")</f>
        <v/>
      </c>
      <c r="X1585" s="46" t="str">
        <f t="array" ref="X1585">IFERROR(INDEX(#REF!,MATCH($Q1585,#REF!,0)),"")</f>
        <v/>
      </c>
      <c r="Y1585" s="46" t="str">
        <f t="array" ref="Y1585">IFERROR(INDEX(#REF!,MATCH($Q1585,#REF!,0)),"")</f>
        <v/>
      </c>
      <c r="Z1585" s="46" t="str">
        <f t="array" ref="Z1585">IFERROR(INDEX(#REF!,MATCH($Q1585,#REF!,0)),"")</f>
        <v/>
      </c>
      <c r="AA1585" s="46" t="e">
        <f t="shared" si="18"/>
        <v>#VALUE!</v>
      </c>
      <c r="AB1585" s="44"/>
      <c r="AC1585" s="44"/>
    </row>
    <row r="1586" spans="1:29" ht="15.75" hidden="1" customHeight="1">
      <c r="A1586" s="47" t="s">
        <v>2691</v>
      </c>
      <c r="B1586" s="201" t="s">
        <v>1049</v>
      </c>
      <c r="C1586" s="113" t="s">
        <v>2436</v>
      </c>
      <c r="D1586" s="49" t="s">
        <v>53</v>
      </c>
      <c r="E1586" s="49">
        <v>3</v>
      </c>
      <c r="F1586" s="50">
        <v>96</v>
      </c>
      <c r="G1586" s="51"/>
      <c r="H1586" s="52"/>
      <c r="I1586" s="53" t="s">
        <v>55</v>
      </c>
      <c r="J1586" s="53"/>
      <c r="K1586" s="53"/>
      <c r="L1586" s="53"/>
      <c r="M1586" s="54"/>
      <c r="N1586" s="56" t="s">
        <v>951</v>
      </c>
      <c r="O1586" s="56" t="s">
        <v>60</v>
      </c>
      <c r="P1586" s="56"/>
      <c r="Q1586" s="56"/>
      <c r="R1586" s="57"/>
      <c r="S1586" s="57"/>
      <c r="T1586" s="194"/>
      <c r="U1586" s="56"/>
      <c r="V1586" s="57" t="str">
        <f t="array" ref="V1586">IFERROR(INDEX(#REF!,MATCH($Q1586,#REF!,0)),"")</f>
        <v/>
      </c>
      <c r="W1586" s="57" t="str">
        <f t="array" ref="W1586">IFERROR(INDEX(#REF!,MATCH($Q1586,#REF!,0)),"")</f>
        <v/>
      </c>
      <c r="X1586" s="58" t="str">
        <f t="array" ref="X1586">IFERROR(INDEX(#REF!,MATCH($Q1586,#REF!,0)),"")</f>
        <v/>
      </c>
      <c r="Y1586" s="58" t="str">
        <f t="array" ref="Y1586">IFERROR(INDEX(#REF!,MATCH($Q1586,#REF!,0)),"")</f>
        <v/>
      </c>
      <c r="Z1586" s="58" t="str">
        <f t="array" ref="Z1586">IFERROR(INDEX(#REF!,MATCH($Q1586,#REF!,0)),"")</f>
        <v/>
      </c>
      <c r="AA1586" s="58" t="e">
        <f t="shared" si="18"/>
        <v>#VALUE!</v>
      </c>
      <c r="AB1586" s="56"/>
      <c r="AC1586" s="56"/>
    </row>
    <row r="1587" spans="1:29" ht="15.75" hidden="1" customHeight="1">
      <c r="A1587" s="167"/>
      <c r="B1587" s="167" t="s">
        <v>169</v>
      </c>
      <c r="C1587" s="168" t="s">
        <v>2678</v>
      </c>
      <c r="D1587" s="176" t="s">
        <v>53</v>
      </c>
      <c r="E1587" s="176">
        <v>2</v>
      </c>
      <c r="F1587" s="177">
        <v>120</v>
      </c>
      <c r="G1587" s="178" t="s">
        <v>54</v>
      </c>
      <c r="H1587" s="179">
        <v>46143</v>
      </c>
      <c r="I1587" s="180" t="s">
        <v>101</v>
      </c>
      <c r="J1587" s="180" t="s">
        <v>56</v>
      </c>
      <c r="K1587" s="180" t="s">
        <v>858</v>
      </c>
      <c r="L1587" s="180" t="s">
        <v>84</v>
      </c>
      <c r="M1587" s="181" t="s">
        <v>2451</v>
      </c>
      <c r="N1587" s="175" t="s">
        <v>951</v>
      </c>
      <c r="O1587" s="44" t="s">
        <v>2452</v>
      </c>
      <c r="P1587" s="44"/>
      <c r="Q1587" s="44"/>
      <c r="R1587" s="45" t="str">
        <f t="array" ref="R1587">IFERROR(INDEX('BANCO DE DADOS'!$C$3:$C1631,MATCH(C1587,'BANCO DE DADOS'!$B$3:$B1631,0),0),"")</f>
        <v>GTI - MULTIMIDIA</v>
      </c>
      <c r="S1587" s="45" t="str">
        <f t="array" ref="S1587">IFERROR(INDEX('BANCO DE DADOS'!$D$3:$D1631,MATCH(C1587,'BANCO DE DADOS'!$B$3:$B1631,0),0),"")</f>
        <v>COMPRA DE EQUIPAMENTOS DE ÁUDIO E COMUNICAÇÃO</v>
      </c>
      <c r="T1587" s="44"/>
      <c r="U1587" s="44"/>
      <c r="V1587" s="45" t="str">
        <f t="array" ref="V1587">IFERROR(INDEX(#REF!,MATCH($Q1587,#REF!,0)),"")</f>
        <v/>
      </c>
      <c r="W1587" s="45" t="str">
        <f t="array" ref="W1587">IFERROR(INDEX(#REF!,MATCH($Q1587,#REF!,0)),"")</f>
        <v/>
      </c>
      <c r="X1587" s="46" t="str">
        <f t="array" ref="X1587">IFERROR(INDEX(#REF!,MATCH($Q1587,#REF!,0)),"")</f>
        <v/>
      </c>
      <c r="Y1587" s="46" t="str">
        <f t="array" ref="Y1587">IFERROR(INDEX(#REF!,MATCH($Q1587,#REF!,0)),"")</f>
        <v/>
      </c>
      <c r="Z1587" s="46" t="str">
        <f t="array" ref="Z1587">IFERROR(INDEX(#REF!,MATCH($Q1587,#REF!,0)),"")</f>
        <v/>
      </c>
      <c r="AA1587" s="46" t="e">
        <f t="shared" si="18"/>
        <v>#VALUE!</v>
      </c>
      <c r="AB1587" s="44"/>
      <c r="AC1587" s="44"/>
    </row>
    <row r="1588" spans="1:29" ht="15.75" hidden="1" customHeight="1">
      <c r="A1588" s="47"/>
      <c r="B1588" s="47" t="s">
        <v>51</v>
      </c>
      <c r="C1588" s="60" t="s">
        <v>1397</v>
      </c>
      <c r="D1588" s="49" t="s">
        <v>53</v>
      </c>
      <c r="E1588" s="49">
        <v>3</v>
      </c>
      <c r="F1588" s="50">
        <v>90</v>
      </c>
      <c r="G1588" s="51" t="s">
        <v>54</v>
      </c>
      <c r="H1588" s="52">
        <v>46143</v>
      </c>
      <c r="I1588" s="53" t="s">
        <v>55</v>
      </c>
      <c r="J1588" s="53" t="s">
        <v>56</v>
      </c>
      <c r="K1588" s="53" t="s">
        <v>164</v>
      </c>
      <c r="L1588" s="53" t="s">
        <v>91</v>
      </c>
      <c r="M1588" s="54" t="s">
        <v>2534</v>
      </c>
      <c r="N1588" s="56" t="s">
        <v>884</v>
      </c>
      <c r="O1588" s="56" t="s">
        <v>60</v>
      </c>
      <c r="P1588" s="56"/>
      <c r="Q1588" s="56"/>
      <c r="R1588" s="57"/>
      <c r="S1588" s="57" t="s">
        <v>730</v>
      </c>
      <c r="T1588" s="56"/>
      <c r="U1588" s="56"/>
      <c r="V1588" s="57" t="str">
        <f t="array" ref="V1588">IFERROR(INDEX(#REF!,MATCH($Q1588,#REF!,0)),"")</f>
        <v/>
      </c>
      <c r="W1588" s="57" t="str">
        <f t="array" ref="W1588">IFERROR(INDEX(#REF!,MATCH($Q1588,#REF!,0)),"")</f>
        <v/>
      </c>
      <c r="X1588" s="58" t="str">
        <f t="array" ref="X1588">IFERROR(INDEX(#REF!,MATCH($Q1588,#REF!,0)),"")</f>
        <v/>
      </c>
      <c r="Y1588" s="58" t="str">
        <f t="array" ref="Y1588">IFERROR(INDEX(#REF!,MATCH($Q1588,#REF!,0)),"")</f>
        <v/>
      </c>
      <c r="Z1588" s="58" t="str">
        <f t="array" ref="Z1588">IFERROR(INDEX(#REF!,MATCH($Q1588,#REF!,0)),"")</f>
        <v/>
      </c>
      <c r="AA1588" s="58" t="e">
        <f t="shared" si="18"/>
        <v>#VALUE!</v>
      </c>
      <c r="AB1588" s="56"/>
      <c r="AC1588" s="56"/>
    </row>
    <row r="1589" spans="1:29" ht="15.75" hidden="1" customHeight="1">
      <c r="A1589" s="35"/>
      <c r="B1589" s="35" t="s">
        <v>51</v>
      </c>
      <c r="C1589" s="36" t="s">
        <v>1444</v>
      </c>
      <c r="D1589" s="37" t="s">
        <v>53</v>
      </c>
      <c r="E1589" s="37">
        <v>3</v>
      </c>
      <c r="F1589" s="38">
        <v>90</v>
      </c>
      <c r="G1589" s="39" t="s">
        <v>54</v>
      </c>
      <c r="H1589" s="40">
        <v>46143</v>
      </c>
      <c r="I1589" s="41" t="s">
        <v>55</v>
      </c>
      <c r="J1589" s="41" t="s">
        <v>56</v>
      </c>
      <c r="K1589" s="41" t="s">
        <v>164</v>
      </c>
      <c r="L1589" s="41" t="s">
        <v>91</v>
      </c>
      <c r="M1589" s="42" t="s">
        <v>2498</v>
      </c>
      <c r="N1589" s="44" t="s">
        <v>884</v>
      </c>
      <c r="O1589" s="44" t="s">
        <v>60</v>
      </c>
      <c r="P1589" s="44"/>
      <c r="Q1589" s="44"/>
      <c r="R1589" s="45" t="s">
        <v>304</v>
      </c>
      <c r="S1589" s="45" t="s">
        <v>305</v>
      </c>
      <c r="T1589" s="44"/>
      <c r="U1589" s="44"/>
      <c r="V1589" s="45" t="str">
        <f t="array" ref="V1589">IFERROR(INDEX(#REF!,MATCH($Q1589,#REF!,0)),"")</f>
        <v/>
      </c>
      <c r="W1589" s="45" t="str">
        <f t="array" ref="W1589">IFERROR(INDEX(#REF!,MATCH($Q1589,#REF!,0)),"")</f>
        <v/>
      </c>
      <c r="X1589" s="46" t="str">
        <f t="array" ref="X1589">IFERROR(INDEX(#REF!,MATCH($Q1589,#REF!,0)),"")</f>
        <v/>
      </c>
      <c r="Y1589" s="46" t="str">
        <f t="array" ref="Y1589">IFERROR(INDEX(#REF!,MATCH($Q1589,#REF!,0)),"")</f>
        <v/>
      </c>
      <c r="Z1589" s="46" t="str">
        <f t="array" ref="Z1589">IFERROR(INDEX(#REF!,MATCH($Q1589,#REF!,0)),"")</f>
        <v/>
      </c>
      <c r="AA1589" s="46" t="e">
        <f t="shared" si="18"/>
        <v>#VALUE!</v>
      </c>
      <c r="AB1589" s="44"/>
      <c r="AC1589" s="44"/>
    </row>
    <row r="1590" spans="1:29" ht="15.75" hidden="1" customHeight="1">
      <c r="A1590" s="47" t="s">
        <v>495</v>
      </c>
      <c r="B1590" s="47" t="s">
        <v>1049</v>
      </c>
      <c r="C1590" s="60" t="s">
        <v>2279</v>
      </c>
      <c r="D1590" s="49" t="s">
        <v>53</v>
      </c>
      <c r="E1590" s="49">
        <v>60</v>
      </c>
      <c r="F1590" s="50">
        <v>90</v>
      </c>
      <c r="G1590" s="51" t="s">
        <v>54</v>
      </c>
      <c r="H1590" s="52">
        <v>46143</v>
      </c>
      <c r="I1590" s="53" t="s">
        <v>55</v>
      </c>
      <c r="J1590" s="53" t="s">
        <v>56</v>
      </c>
      <c r="K1590" s="53" t="s">
        <v>164</v>
      </c>
      <c r="L1590" s="53" t="s">
        <v>58</v>
      </c>
      <c r="M1590" s="54" t="s">
        <v>2517</v>
      </c>
      <c r="N1590" s="56" t="s">
        <v>951</v>
      </c>
      <c r="O1590" s="56" t="s">
        <v>60</v>
      </c>
      <c r="P1590" s="56"/>
      <c r="Q1590" s="56"/>
      <c r="R1590" s="57" t="s">
        <v>729</v>
      </c>
      <c r="S1590" s="57" t="s">
        <v>730</v>
      </c>
      <c r="T1590" s="56"/>
      <c r="U1590" s="56"/>
      <c r="V1590" s="57" t="str">
        <f t="array" ref="V1590">IFERROR(INDEX(#REF!,MATCH($Q1590,#REF!,0)),"")</f>
        <v/>
      </c>
      <c r="W1590" s="57" t="str">
        <f t="array" ref="W1590">IFERROR(INDEX(#REF!,MATCH($Q1590,#REF!,0)),"")</f>
        <v/>
      </c>
      <c r="X1590" s="58" t="str">
        <f t="array" ref="X1590">IFERROR(INDEX(#REF!,MATCH($Q1590,#REF!,0)),"")</f>
        <v/>
      </c>
      <c r="Y1590" s="58" t="str">
        <f t="array" ref="Y1590">IFERROR(INDEX(#REF!,MATCH($Q1590,#REF!,0)),"")</f>
        <v/>
      </c>
      <c r="Z1590" s="58" t="str">
        <f t="array" ref="Z1590">IFERROR(INDEX(#REF!,MATCH($Q1590,#REF!,0)),"")</f>
        <v/>
      </c>
      <c r="AA1590" s="58" t="e">
        <f t="shared" si="18"/>
        <v>#VALUE!</v>
      </c>
      <c r="AB1590" s="56"/>
      <c r="AC1590" s="56"/>
    </row>
    <row r="1591" spans="1:29" ht="15.75" hidden="1" customHeight="1">
      <c r="A1591" s="35" t="s">
        <v>2915</v>
      </c>
      <c r="B1591" s="35" t="s">
        <v>245</v>
      </c>
      <c r="C1591" s="36" t="s">
        <v>816</v>
      </c>
      <c r="D1591" s="37" t="s">
        <v>53</v>
      </c>
      <c r="E1591" s="37">
        <v>3</v>
      </c>
      <c r="F1591" s="38">
        <v>72</v>
      </c>
      <c r="G1591" s="39" t="s">
        <v>54</v>
      </c>
      <c r="H1591" s="40">
        <v>46143</v>
      </c>
      <c r="I1591" s="41" t="s">
        <v>55</v>
      </c>
      <c r="J1591" s="41" t="s">
        <v>56</v>
      </c>
      <c r="K1591" s="41" t="s">
        <v>164</v>
      </c>
      <c r="L1591" s="41" t="s">
        <v>58</v>
      </c>
      <c r="M1591" s="42" t="s">
        <v>148</v>
      </c>
      <c r="N1591" s="44" t="s">
        <v>21</v>
      </c>
      <c r="O1591" s="44" t="s">
        <v>60</v>
      </c>
      <c r="P1591" s="44"/>
      <c r="Q1591" s="44"/>
      <c r="R1591" s="45" t="s">
        <v>322</v>
      </c>
      <c r="S1591" s="45" t="s">
        <v>323</v>
      </c>
      <c r="T1591" s="44"/>
      <c r="U1591" s="44"/>
      <c r="V1591" s="45" t="str">
        <f t="array" ref="V1591">IFERROR(INDEX(#REF!,MATCH($Q1591,#REF!,0)),"")</f>
        <v/>
      </c>
      <c r="W1591" s="45" t="str">
        <f t="array" ref="W1591">IFERROR(INDEX(#REF!,MATCH($Q1591,#REF!,0)),"")</f>
        <v/>
      </c>
      <c r="X1591" s="46" t="str">
        <f t="array" ref="X1591">IFERROR(INDEX(#REF!,MATCH($Q1591,#REF!,0)),"")</f>
        <v/>
      </c>
      <c r="Y1591" s="46" t="str">
        <f t="array" ref="Y1591">IFERROR(INDEX(#REF!,MATCH($Q1591,#REF!,0)),"")</f>
        <v/>
      </c>
      <c r="Z1591" s="46" t="str">
        <f t="array" ref="Z1591">IFERROR(INDEX(#REF!,MATCH($Q1591,#REF!,0)),"")</f>
        <v/>
      </c>
      <c r="AA1591" s="46" t="e">
        <f t="shared" si="18"/>
        <v>#VALUE!</v>
      </c>
      <c r="AB1591" s="44"/>
      <c r="AC1591" s="44"/>
    </row>
    <row r="1592" spans="1:29" ht="15.75" hidden="1" customHeight="1">
      <c r="A1592" s="47" t="s">
        <v>544</v>
      </c>
      <c r="B1592" s="47" t="s">
        <v>156</v>
      </c>
      <c r="C1592" s="60" t="s">
        <v>819</v>
      </c>
      <c r="D1592" s="49" t="s">
        <v>53</v>
      </c>
      <c r="E1592" s="49">
        <v>1</v>
      </c>
      <c r="F1592" s="50">
        <v>70</v>
      </c>
      <c r="G1592" s="51" t="s">
        <v>54</v>
      </c>
      <c r="H1592" s="52">
        <v>46143</v>
      </c>
      <c r="I1592" s="53" t="s">
        <v>55</v>
      </c>
      <c r="J1592" s="53" t="s">
        <v>56</v>
      </c>
      <c r="K1592" s="53" t="s">
        <v>164</v>
      </c>
      <c r="L1592" s="53" t="s">
        <v>58</v>
      </c>
      <c r="M1592" s="54" t="s">
        <v>2534</v>
      </c>
      <c r="N1592" s="56" t="s">
        <v>21</v>
      </c>
      <c r="O1592" s="56" t="s">
        <v>60</v>
      </c>
      <c r="P1592" s="56"/>
      <c r="Q1592" s="56"/>
      <c r="R1592" s="57">
        <f t="array" ref="R1592">IFERROR(INDEX('BANCO DE DADOS'!$C$3:$C1631,MATCH(C1592,'BANCO DE DADOS'!$B$3:$B1631,0),0),"")</f>
        <v>0</v>
      </c>
      <c r="S1592" s="57" t="s">
        <v>730</v>
      </c>
      <c r="T1592" s="56"/>
      <c r="U1592" s="56"/>
      <c r="V1592" s="57" t="str">
        <f t="array" ref="V1592">IFERROR(INDEX(#REF!,MATCH($Q1592,#REF!,0)),"")</f>
        <v/>
      </c>
      <c r="W1592" s="57" t="str">
        <f t="array" ref="W1592">IFERROR(INDEX(#REF!,MATCH($Q1592,#REF!,0)),"")</f>
        <v/>
      </c>
      <c r="X1592" s="58" t="str">
        <f t="array" ref="X1592">IFERROR(INDEX(#REF!,MATCH($Q1592,#REF!,0)),"")</f>
        <v/>
      </c>
      <c r="Y1592" s="58" t="str">
        <f t="array" ref="Y1592">IFERROR(INDEX(#REF!,MATCH($Q1592,#REF!,0)),"")</f>
        <v/>
      </c>
      <c r="Z1592" s="58" t="str">
        <f t="array" ref="Z1592">IFERROR(INDEX(#REF!,MATCH($Q1592,#REF!,0)),"")</f>
        <v/>
      </c>
      <c r="AA1592" s="58" t="e">
        <f t="shared" si="18"/>
        <v>#VALUE!</v>
      </c>
      <c r="AB1592" s="56"/>
      <c r="AC1592" s="56"/>
    </row>
    <row r="1593" spans="1:29" ht="15.75" hidden="1" customHeight="1">
      <c r="A1593" s="35"/>
      <c r="B1593" s="35" t="s">
        <v>51</v>
      </c>
      <c r="C1593" s="36" t="s">
        <v>1446</v>
      </c>
      <c r="D1593" s="37" t="s">
        <v>53</v>
      </c>
      <c r="E1593" s="37">
        <v>1</v>
      </c>
      <c r="F1593" s="38">
        <v>70</v>
      </c>
      <c r="G1593" s="39" t="s">
        <v>54</v>
      </c>
      <c r="H1593" s="40">
        <v>46143</v>
      </c>
      <c r="I1593" s="41" t="s">
        <v>55</v>
      </c>
      <c r="J1593" s="41" t="s">
        <v>56</v>
      </c>
      <c r="K1593" s="41" t="s">
        <v>164</v>
      </c>
      <c r="L1593" s="41" t="s">
        <v>91</v>
      </c>
      <c r="M1593" s="42" t="s">
        <v>2486</v>
      </c>
      <c r="N1593" s="44" t="s">
        <v>884</v>
      </c>
      <c r="O1593" s="44" t="s">
        <v>60</v>
      </c>
      <c r="P1593" s="44"/>
      <c r="Q1593" s="44"/>
      <c r="R1593" s="45" t="s">
        <v>322</v>
      </c>
      <c r="S1593" s="45" t="s">
        <v>323</v>
      </c>
      <c r="T1593" s="44"/>
      <c r="U1593" s="44"/>
      <c r="V1593" s="45" t="str">
        <f t="array" ref="V1593">IFERROR(INDEX(#REF!,MATCH($Q1593,#REF!,0)),"")</f>
        <v/>
      </c>
      <c r="W1593" s="45" t="str">
        <f t="array" ref="W1593">IFERROR(INDEX(#REF!,MATCH($Q1593,#REF!,0)),"")</f>
        <v/>
      </c>
      <c r="X1593" s="46" t="str">
        <f t="array" ref="X1593">IFERROR(INDEX(#REF!,MATCH($Q1593,#REF!,0)),"")</f>
        <v/>
      </c>
      <c r="Y1593" s="46" t="str">
        <f t="array" ref="Y1593">IFERROR(INDEX(#REF!,MATCH($Q1593,#REF!,0)),"")</f>
        <v/>
      </c>
      <c r="Z1593" s="46" t="str">
        <f t="array" ref="Z1593">IFERROR(INDEX(#REF!,MATCH($Q1593,#REF!,0)),"")</f>
        <v/>
      </c>
      <c r="AA1593" s="46" t="e">
        <f t="shared" si="18"/>
        <v>#VALUE!</v>
      </c>
      <c r="AB1593" s="44"/>
      <c r="AC1593" s="44"/>
    </row>
    <row r="1594" spans="1:29" ht="15.75" hidden="1" customHeight="1">
      <c r="A1594" s="47"/>
      <c r="B1594" s="47" t="s">
        <v>51</v>
      </c>
      <c r="C1594" s="60" t="s">
        <v>1448</v>
      </c>
      <c r="D1594" s="49" t="s">
        <v>53</v>
      </c>
      <c r="E1594" s="49">
        <v>2</v>
      </c>
      <c r="F1594" s="50">
        <v>70</v>
      </c>
      <c r="G1594" s="51" t="s">
        <v>54</v>
      </c>
      <c r="H1594" s="52">
        <v>46143</v>
      </c>
      <c r="I1594" s="53" t="s">
        <v>55</v>
      </c>
      <c r="J1594" s="53" t="s">
        <v>56</v>
      </c>
      <c r="K1594" s="53" t="s">
        <v>164</v>
      </c>
      <c r="L1594" s="53" t="s">
        <v>91</v>
      </c>
      <c r="M1594" s="54" t="s">
        <v>73</v>
      </c>
      <c r="N1594" s="56" t="s">
        <v>884</v>
      </c>
      <c r="O1594" s="56" t="s">
        <v>60</v>
      </c>
      <c r="P1594" s="56"/>
      <c r="Q1594" s="56"/>
      <c r="R1594" s="57" t="s">
        <v>304</v>
      </c>
      <c r="S1594" s="57" t="s">
        <v>305</v>
      </c>
      <c r="T1594" s="56"/>
      <c r="U1594" s="56"/>
      <c r="V1594" s="57" t="str">
        <f t="array" ref="V1594">IFERROR(INDEX(#REF!,MATCH($Q1594,#REF!,0)),"")</f>
        <v/>
      </c>
      <c r="W1594" s="57" t="str">
        <f t="array" ref="W1594">IFERROR(INDEX(#REF!,MATCH($Q1594,#REF!,0)),"")</f>
        <v/>
      </c>
      <c r="X1594" s="58" t="str">
        <f t="array" ref="X1594">IFERROR(INDEX(#REF!,MATCH($Q1594,#REF!,0)),"")</f>
        <v/>
      </c>
      <c r="Y1594" s="58" t="str">
        <f t="array" ref="Y1594">IFERROR(INDEX(#REF!,MATCH($Q1594,#REF!,0)),"")</f>
        <v/>
      </c>
      <c r="Z1594" s="58" t="str">
        <f t="array" ref="Z1594">IFERROR(INDEX(#REF!,MATCH($Q1594,#REF!,0)),"")</f>
        <v/>
      </c>
      <c r="AA1594" s="58" t="e">
        <f t="shared" si="18"/>
        <v>#VALUE!</v>
      </c>
      <c r="AB1594" s="56"/>
      <c r="AC1594" s="56"/>
    </row>
    <row r="1595" spans="1:29" ht="15.75" hidden="1" customHeight="1">
      <c r="A1595" s="167"/>
      <c r="B1595" s="167" t="s">
        <v>51</v>
      </c>
      <c r="C1595" s="168" t="s">
        <v>1446</v>
      </c>
      <c r="D1595" s="176" t="s">
        <v>53</v>
      </c>
      <c r="E1595" s="176">
        <v>1</v>
      </c>
      <c r="F1595" s="177">
        <v>70</v>
      </c>
      <c r="G1595" s="178" t="s">
        <v>54</v>
      </c>
      <c r="H1595" s="179">
        <v>46143</v>
      </c>
      <c r="I1595" s="180" t="s">
        <v>55</v>
      </c>
      <c r="J1595" s="180" t="s">
        <v>56</v>
      </c>
      <c r="K1595" s="180" t="s">
        <v>164</v>
      </c>
      <c r="L1595" s="180" t="s">
        <v>91</v>
      </c>
      <c r="M1595" s="181" t="s">
        <v>2451</v>
      </c>
      <c r="N1595" s="175" t="s">
        <v>884</v>
      </c>
      <c r="O1595" s="44" t="s">
        <v>60</v>
      </c>
      <c r="P1595" s="44"/>
      <c r="Q1595" s="44"/>
      <c r="R1595" s="45" t="str">
        <f t="array" ref="R1595">IFERROR(INDEX('BANCO DE DADOS'!$C$3:$C1631,MATCH(C1595,'BANCO DE DADOS'!$B$3:$B1631,0),0),"")</f>
        <v>PREFEITURA DAL</v>
      </c>
      <c r="S1595" s="45" t="str">
        <f t="array" ref="S1595">IFERROR(INDEX('BANCO DE DADOS'!$D$3:$D1631,MATCH(C1595,'BANCO DE DADOS'!$B$3:$B1631,0),0),"")</f>
        <v>COMPRA DE FERRAMENTAS</v>
      </c>
      <c r="T1595" s="44"/>
      <c r="U1595" s="44"/>
      <c r="V1595" s="45" t="str">
        <f t="array" ref="V1595">IFERROR(INDEX(#REF!,MATCH($Q1595,#REF!,0)),"")</f>
        <v/>
      </c>
      <c r="W1595" s="45" t="str">
        <f t="array" ref="W1595">IFERROR(INDEX(#REF!,MATCH($Q1595,#REF!,0)),"")</f>
        <v/>
      </c>
      <c r="X1595" s="46" t="str">
        <f t="array" ref="X1595">IFERROR(INDEX(#REF!,MATCH($Q1595,#REF!,0)),"")</f>
        <v/>
      </c>
      <c r="Y1595" s="46" t="str">
        <f t="array" ref="Y1595">IFERROR(INDEX(#REF!,MATCH($Q1595,#REF!,0)),"")</f>
        <v/>
      </c>
      <c r="Z1595" s="46" t="str">
        <f t="array" ref="Z1595">IFERROR(INDEX(#REF!,MATCH($Q1595,#REF!,0)),"")</f>
        <v/>
      </c>
      <c r="AA1595" s="46" t="e">
        <f t="shared" si="18"/>
        <v>#VALUE!</v>
      </c>
      <c r="AB1595" s="44"/>
      <c r="AC1595" s="44"/>
    </row>
    <row r="1596" spans="1:29" ht="15.75" hidden="1" customHeight="1">
      <c r="A1596" s="47" t="s">
        <v>441</v>
      </c>
      <c r="B1596" s="47" t="s">
        <v>1049</v>
      </c>
      <c r="C1596" s="60" t="s">
        <v>2287</v>
      </c>
      <c r="D1596" s="49" t="s">
        <v>53</v>
      </c>
      <c r="E1596" s="49">
        <v>30</v>
      </c>
      <c r="F1596" s="50">
        <v>63</v>
      </c>
      <c r="G1596" s="51" t="s">
        <v>54</v>
      </c>
      <c r="H1596" s="52">
        <v>46143</v>
      </c>
      <c r="I1596" s="53" t="s">
        <v>55</v>
      </c>
      <c r="J1596" s="53" t="s">
        <v>56</v>
      </c>
      <c r="K1596" s="53" t="s">
        <v>164</v>
      </c>
      <c r="L1596" s="53" t="s">
        <v>58</v>
      </c>
      <c r="M1596" s="54" t="s">
        <v>2498</v>
      </c>
      <c r="N1596" s="56" t="s">
        <v>951</v>
      </c>
      <c r="O1596" s="56" t="s">
        <v>60</v>
      </c>
      <c r="P1596" s="56"/>
      <c r="Q1596" s="56"/>
      <c r="R1596" s="57" t="s">
        <v>729</v>
      </c>
      <c r="S1596" s="57" t="s">
        <v>730</v>
      </c>
      <c r="T1596" s="56"/>
      <c r="U1596" s="56"/>
      <c r="V1596" s="57" t="str">
        <f t="array" ref="V1596">IFERROR(INDEX(#REF!,MATCH($Q1596,#REF!,0)),"")</f>
        <v/>
      </c>
      <c r="W1596" s="57" t="str">
        <f t="array" ref="W1596">IFERROR(INDEX(#REF!,MATCH($Q1596,#REF!,0)),"")</f>
        <v/>
      </c>
      <c r="X1596" s="58" t="str">
        <f t="array" ref="X1596">IFERROR(INDEX(#REF!,MATCH($Q1596,#REF!,0)),"")</f>
        <v/>
      </c>
      <c r="Y1596" s="58" t="str">
        <f t="array" ref="Y1596">IFERROR(INDEX(#REF!,MATCH($Q1596,#REF!,0)),"")</f>
        <v/>
      </c>
      <c r="Z1596" s="58" t="str">
        <f t="array" ref="Z1596">IFERROR(INDEX(#REF!,MATCH($Q1596,#REF!,0)),"")</f>
        <v/>
      </c>
      <c r="AA1596" s="58" t="e">
        <f t="shared" si="18"/>
        <v>#VALUE!</v>
      </c>
      <c r="AB1596" s="56"/>
      <c r="AC1596" s="56"/>
    </row>
    <row r="1597" spans="1:29" ht="15.75" hidden="1" customHeight="1">
      <c r="A1597" s="35"/>
      <c r="B1597" s="35" t="s">
        <v>51</v>
      </c>
      <c r="C1597" s="36" t="s">
        <v>1451</v>
      </c>
      <c r="D1597" s="37" t="s">
        <v>53</v>
      </c>
      <c r="E1597" s="37">
        <v>6</v>
      </c>
      <c r="F1597" s="38">
        <v>60</v>
      </c>
      <c r="G1597" s="39" t="s">
        <v>54</v>
      </c>
      <c r="H1597" s="40">
        <v>46143</v>
      </c>
      <c r="I1597" s="41" t="s">
        <v>55</v>
      </c>
      <c r="J1597" s="41" t="s">
        <v>56</v>
      </c>
      <c r="K1597" s="41" t="s">
        <v>164</v>
      </c>
      <c r="L1597" s="41" t="s">
        <v>91</v>
      </c>
      <c r="M1597" s="42" t="s">
        <v>109</v>
      </c>
      <c r="N1597" s="44" t="s">
        <v>884</v>
      </c>
      <c r="O1597" s="44" t="s">
        <v>60</v>
      </c>
      <c r="P1597" s="44"/>
      <c r="Q1597" s="44"/>
      <c r="R1597" s="45" t="s">
        <v>322</v>
      </c>
      <c r="S1597" s="45" t="s">
        <v>323</v>
      </c>
      <c r="T1597" s="44"/>
      <c r="U1597" s="44"/>
      <c r="V1597" s="45" t="str">
        <f t="array" ref="V1597">IFERROR(INDEX(#REF!,MATCH($Q1597,#REF!,0)),"")</f>
        <v/>
      </c>
      <c r="W1597" s="45" t="str">
        <f t="array" ref="W1597">IFERROR(INDEX(#REF!,MATCH($Q1597,#REF!,0)),"")</f>
        <v/>
      </c>
      <c r="X1597" s="46" t="str">
        <f t="array" ref="X1597">IFERROR(INDEX(#REF!,MATCH($Q1597,#REF!,0)),"")</f>
        <v/>
      </c>
      <c r="Y1597" s="46" t="str">
        <f t="array" ref="Y1597">IFERROR(INDEX(#REF!,MATCH($Q1597,#REF!,0)),"")</f>
        <v/>
      </c>
      <c r="Z1597" s="46" t="str">
        <f t="array" ref="Z1597">IFERROR(INDEX(#REF!,MATCH($Q1597,#REF!,0)),"")</f>
        <v/>
      </c>
      <c r="AA1597" s="46" t="e">
        <f t="shared" si="18"/>
        <v>#VALUE!</v>
      </c>
      <c r="AB1597" s="44"/>
      <c r="AC1597" s="44"/>
    </row>
    <row r="1598" spans="1:29" ht="15.75" hidden="1" customHeight="1">
      <c r="A1598" s="47"/>
      <c r="B1598" s="47" t="s">
        <v>51</v>
      </c>
      <c r="C1598" s="60" t="s">
        <v>1453</v>
      </c>
      <c r="D1598" s="49" t="s">
        <v>53</v>
      </c>
      <c r="E1598" s="49">
        <v>2</v>
      </c>
      <c r="F1598" s="50">
        <v>60</v>
      </c>
      <c r="G1598" s="51" t="s">
        <v>54</v>
      </c>
      <c r="H1598" s="52">
        <v>46143</v>
      </c>
      <c r="I1598" s="53" t="s">
        <v>55</v>
      </c>
      <c r="J1598" s="53" t="s">
        <v>56</v>
      </c>
      <c r="K1598" s="53" t="s">
        <v>164</v>
      </c>
      <c r="L1598" s="53" t="s">
        <v>91</v>
      </c>
      <c r="M1598" s="54" t="s">
        <v>148</v>
      </c>
      <c r="N1598" s="56" t="s">
        <v>884</v>
      </c>
      <c r="O1598" s="56" t="s">
        <v>60</v>
      </c>
      <c r="P1598" s="56"/>
      <c r="Q1598" s="56"/>
      <c r="R1598" s="57" t="s">
        <v>304</v>
      </c>
      <c r="S1598" s="57" t="s">
        <v>305</v>
      </c>
      <c r="T1598" s="56"/>
      <c r="U1598" s="56"/>
      <c r="V1598" s="57" t="str">
        <f t="array" ref="V1598">IFERROR(INDEX(#REF!,MATCH($Q1598,#REF!,0)),"")</f>
        <v/>
      </c>
      <c r="W1598" s="57" t="str">
        <f t="array" ref="W1598">IFERROR(INDEX(#REF!,MATCH($Q1598,#REF!,0)),"")</f>
        <v/>
      </c>
      <c r="X1598" s="58" t="str">
        <f t="array" ref="X1598">IFERROR(INDEX(#REF!,MATCH($Q1598,#REF!,0)),"")</f>
        <v/>
      </c>
      <c r="Y1598" s="58" t="str">
        <f t="array" ref="Y1598">IFERROR(INDEX(#REF!,MATCH($Q1598,#REF!,0)),"")</f>
        <v/>
      </c>
      <c r="Z1598" s="58" t="str">
        <f t="array" ref="Z1598">IFERROR(INDEX(#REF!,MATCH($Q1598,#REF!,0)),"")</f>
        <v/>
      </c>
      <c r="AA1598" s="58" t="e">
        <f t="shared" si="18"/>
        <v>#VALUE!</v>
      </c>
      <c r="AB1598" s="56"/>
      <c r="AC1598" s="56"/>
    </row>
    <row r="1599" spans="1:29" ht="15.75" hidden="1" customHeight="1">
      <c r="A1599" s="35" t="s">
        <v>486</v>
      </c>
      <c r="B1599" s="35" t="s">
        <v>1049</v>
      </c>
      <c r="C1599" s="36" t="s">
        <v>2289</v>
      </c>
      <c r="D1599" s="37" t="s">
        <v>511</v>
      </c>
      <c r="E1599" s="37">
        <v>10</v>
      </c>
      <c r="F1599" s="38">
        <v>56</v>
      </c>
      <c r="G1599" s="39" t="s">
        <v>54</v>
      </c>
      <c r="H1599" s="40">
        <v>46143</v>
      </c>
      <c r="I1599" s="41" t="s">
        <v>55</v>
      </c>
      <c r="J1599" s="41" t="s">
        <v>56</v>
      </c>
      <c r="K1599" s="41" t="s">
        <v>164</v>
      </c>
      <c r="L1599" s="41" t="s">
        <v>58</v>
      </c>
      <c r="M1599" s="42" t="s">
        <v>2739</v>
      </c>
      <c r="N1599" s="44" t="s">
        <v>951</v>
      </c>
      <c r="O1599" s="44" t="s">
        <v>60</v>
      </c>
      <c r="P1599" s="44"/>
      <c r="Q1599" s="44"/>
      <c r="R1599" s="45" t="s">
        <v>729</v>
      </c>
      <c r="S1599" s="45" t="s">
        <v>730</v>
      </c>
      <c r="T1599" s="44"/>
      <c r="U1599" s="44"/>
      <c r="V1599" s="45" t="str">
        <f t="array" ref="V1599">IFERROR(INDEX(#REF!,MATCH($Q1599,#REF!,0)),"")</f>
        <v/>
      </c>
      <c r="W1599" s="45" t="str">
        <f t="array" ref="W1599">IFERROR(INDEX(#REF!,MATCH($Q1599,#REF!,0)),"")</f>
        <v/>
      </c>
      <c r="X1599" s="46" t="str">
        <f t="array" ref="X1599">IFERROR(INDEX(#REF!,MATCH($Q1599,#REF!,0)),"")</f>
        <v/>
      </c>
      <c r="Y1599" s="46" t="str">
        <f t="array" ref="Y1599">IFERROR(INDEX(#REF!,MATCH($Q1599,#REF!,0)),"")</f>
        <v/>
      </c>
      <c r="Z1599" s="46" t="str">
        <f t="array" ref="Z1599">IFERROR(INDEX(#REF!,MATCH($Q1599,#REF!,0)),"")</f>
        <v/>
      </c>
      <c r="AA1599" s="46" t="e">
        <f t="shared" si="18"/>
        <v>#VALUE!</v>
      </c>
      <c r="AB1599" s="44"/>
      <c r="AC1599" s="44"/>
    </row>
    <row r="1600" spans="1:29" ht="15.75" hidden="1" customHeight="1">
      <c r="A1600" s="167"/>
      <c r="B1600" s="167" t="s">
        <v>652</v>
      </c>
      <c r="C1600" s="168" t="s">
        <v>2679</v>
      </c>
      <c r="D1600" s="169" t="s">
        <v>53</v>
      </c>
      <c r="E1600" s="169">
        <v>5</v>
      </c>
      <c r="F1600" s="170">
        <v>100</v>
      </c>
      <c r="G1600" s="171" t="s">
        <v>54</v>
      </c>
      <c r="H1600" s="172">
        <v>46143</v>
      </c>
      <c r="I1600" s="173" t="s">
        <v>101</v>
      </c>
      <c r="J1600" s="173" t="s">
        <v>56</v>
      </c>
      <c r="K1600" s="173" t="s">
        <v>164</v>
      </c>
      <c r="L1600" s="173" t="s">
        <v>91</v>
      </c>
      <c r="M1600" s="174" t="s">
        <v>2451</v>
      </c>
      <c r="N1600" s="175" t="s">
        <v>951</v>
      </c>
      <c r="O1600" s="44" t="s">
        <v>2452</v>
      </c>
      <c r="P1600" s="44"/>
      <c r="Q1600" s="44"/>
      <c r="R1600" s="45" t="str">
        <f t="array" ref="R1600">IFERROR(INDEX('BANCO DE DADOS'!$C$3:$C1631,MATCH(C1600,'BANCO DE DADOS'!$B$3:$B1631,0),0),"")</f>
        <v>PREFEITURA DAL - MATERIAL DE JARDINAGEM</v>
      </c>
      <c r="S1600" s="45" t="str">
        <f t="array" ref="S1600">IFERROR(INDEX('BANCO DE DADOS'!$D$3:$D1631,MATCH(C1600,'BANCO DE DADOS'!$B$3:$B1631,0),0),"")</f>
        <v>COMPRA DE EQUIPAMENTOS DE IRRIGAÇÃO E JARDINAGEM</v>
      </c>
      <c r="T1600" s="44"/>
      <c r="U1600" s="44"/>
      <c r="V1600" s="45" t="str">
        <f t="array" ref="V1600">IFERROR(INDEX(#REF!,MATCH($Q1600,#REF!,0)),"")</f>
        <v/>
      </c>
      <c r="W1600" s="45" t="str">
        <f t="array" ref="W1600">IFERROR(INDEX(#REF!,MATCH($Q1600,#REF!,0)),"")</f>
        <v/>
      </c>
      <c r="X1600" s="46" t="str">
        <f t="array" ref="X1600">IFERROR(INDEX(#REF!,MATCH($Q1600,#REF!,0)),"")</f>
        <v/>
      </c>
      <c r="Y1600" s="46" t="str">
        <f t="array" ref="Y1600">IFERROR(INDEX(#REF!,MATCH($Q1600,#REF!,0)),"")</f>
        <v/>
      </c>
      <c r="Z1600" s="46" t="str">
        <f t="array" ref="Z1600">IFERROR(INDEX(#REF!,MATCH($Q1600,#REF!,0)),"")</f>
        <v/>
      </c>
      <c r="AA1600" s="46" t="e">
        <f t="shared" si="18"/>
        <v>#VALUE!</v>
      </c>
      <c r="AB1600" s="44"/>
      <c r="AC1600" s="44"/>
    </row>
    <row r="1601" spans="1:29" ht="15.75" hidden="1" customHeight="1">
      <c r="A1601" s="47" t="s">
        <v>470</v>
      </c>
      <c r="B1601" s="47" t="s">
        <v>1049</v>
      </c>
      <c r="C1601" s="60" t="s">
        <v>2291</v>
      </c>
      <c r="D1601" s="49" t="s">
        <v>53</v>
      </c>
      <c r="E1601" s="49">
        <v>30</v>
      </c>
      <c r="F1601" s="50">
        <v>54</v>
      </c>
      <c r="G1601" s="51" t="s">
        <v>54</v>
      </c>
      <c r="H1601" s="52">
        <v>46143</v>
      </c>
      <c r="I1601" s="53" t="s">
        <v>55</v>
      </c>
      <c r="J1601" s="53" t="s">
        <v>56</v>
      </c>
      <c r="K1601" s="53" t="s">
        <v>164</v>
      </c>
      <c r="L1601" s="53" t="s">
        <v>58</v>
      </c>
      <c r="M1601" s="54" t="s">
        <v>148</v>
      </c>
      <c r="N1601" s="56" t="s">
        <v>951</v>
      </c>
      <c r="O1601" s="56" t="s">
        <v>60</v>
      </c>
      <c r="P1601" s="56"/>
      <c r="Q1601" s="56"/>
      <c r="R1601" s="57" t="s">
        <v>729</v>
      </c>
      <c r="S1601" s="57" t="s">
        <v>730</v>
      </c>
      <c r="T1601" s="56"/>
      <c r="U1601" s="56"/>
      <c r="V1601" s="57" t="str">
        <f t="array" ref="V1601">IFERROR(INDEX(#REF!,MATCH($Q1601,#REF!,0)),"")</f>
        <v/>
      </c>
      <c r="W1601" s="57" t="str">
        <f t="array" ref="W1601">IFERROR(INDEX(#REF!,MATCH($Q1601,#REF!,0)),"")</f>
        <v/>
      </c>
      <c r="X1601" s="58" t="str">
        <f t="array" ref="X1601">IFERROR(INDEX(#REF!,MATCH($Q1601,#REF!,0)),"")</f>
        <v/>
      </c>
      <c r="Y1601" s="58" t="str">
        <f t="array" ref="Y1601">IFERROR(INDEX(#REF!,MATCH($Q1601,#REF!,0)),"")</f>
        <v/>
      </c>
      <c r="Z1601" s="58" t="str">
        <f t="array" ref="Z1601">IFERROR(INDEX(#REF!,MATCH($Q1601,#REF!,0)),"")</f>
        <v/>
      </c>
      <c r="AA1601" s="58" t="e">
        <f t="shared" si="18"/>
        <v>#VALUE!</v>
      </c>
      <c r="AB1601" s="56"/>
      <c r="AC1601" s="56"/>
    </row>
    <row r="1602" spans="1:29" ht="15.75" hidden="1" customHeight="1">
      <c r="A1602" s="35" t="s">
        <v>399</v>
      </c>
      <c r="B1602" s="35" t="s">
        <v>156</v>
      </c>
      <c r="C1602" s="36" t="s">
        <v>821</v>
      </c>
      <c r="D1602" s="96" t="s">
        <v>53</v>
      </c>
      <c r="E1602" s="96">
        <v>10</v>
      </c>
      <c r="F1602" s="97">
        <v>50</v>
      </c>
      <c r="G1602" s="98" t="s">
        <v>54</v>
      </c>
      <c r="H1602" s="99">
        <v>46143</v>
      </c>
      <c r="I1602" s="100" t="s">
        <v>55</v>
      </c>
      <c r="J1602" s="100" t="s">
        <v>56</v>
      </c>
      <c r="K1602" s="100" t="s">
        <v>164</v>
      </c>
      <c r="L1602" s="100" t="s">
        <v>58</v>
      </c>
      <c r="M1602" s="102" t="s">
        <v>109</v>
      </c>
      <c r="N1602" s="44" t="s">
        <v>21</v>
      </c>
      <c r="O1602" s="44" t="s">
        <v>60</v>
      </c>
      <c r="P1602" s="44"/>
      <c r="Q1602" s="44"/>
      <c r="R1602" s="45" t="s">
        <v>202</v>
      </c>
      <c r="S1602" s="45" t="s">
        <v>181</v>
      </c>
      <c r="T1602" s="44"/>
      <c r="U1602" s="44"/>
      <c r="V1602" s="45" t="str">
        <f t="array" ref="V1602">IFERROR(INDEX(#REF!,MATCH($Q1602,#REF!,0)),"")</f>
        <v/>
      </c>
      <c r="W1602" s="45" t="str">
        <f t="array" ref="W1602">IFERROR(INDEX(#REF!,MATCH($Q1602,#REF!,0)),"")</f>
        <v/>
      </c>
      <c r="X1602" s="46" t="str">
        <f t="array" ref="X1602">IFERROR(INDEX(#REF!,MATCH($Q1602,#REF!,0)),"")</f>
        <v/>
      </c>
      <c r="Y1602" s="46" t="str">
        <f t="array" ref="Y1602">IFERROR(INDEX(#REF!,MATCH($Q1602,#REF!,0)),"")</f>
        <v/>
      </c>
      <c r="Z1602" s="46" t="str">
        <f t="array" ref="Z1602">IFERROR(INDEX(#REF!,MATCH($Q1602,#REF!,0)),"")</f>
        <v/>
      </c>
      <c r="AA1602" s="46" t="e">
        <f t="shared" si="18"/>
        <v>#VALUE!</v>
      </c>
      <c r="AB1602" s="44"/>
      <c r="AC1602" s="44"/>
    </row>
    <row r="1603" spans="1:29" ht="15.75" hidden="1" customHeight="1">
      <c r="A1603" s="35" t="s">
        <v>543</v>
      </c>
      <c r="B1603" s="35" t="s">
        <v>156</v>
      </c>
      <c r="C1603" s="36" t="s">
        <v>823</v>
      </c>
      <c r="D1603" s="96" t="s">
        <v>824</v>
      </c>
      <c r="E1603" s="96">
        <v>1</v>
      </c>
      <c r="F1603" s="97">
        <v>50</v>
      </c>
      <c r="G1603" s="98" t="s">
        <v>54</v>
      </c>
      <c r="H1603" s="99">
        <v>46143</v>
      </c>
      <c r="I1603" s="100" t="s">
        <v>55</v>
      </c>
      <c r="J1603" s="100" t="s">
        <v>56</v>
      </c>
      <c r="K1603" s="100" t="s">
        <v>164</v>
      </c>
      <c r="L1603" s="100" t="s">
        <v>58</v>
      </c>
      <c r="M1603" s="102" t="s">
        <v>109</v>
      </c>
      <c r="N1603" s="44" t="s">
        <v>21</v>
      </c>
      <c r="O1603" s="44" t="s">
        <v>60</v>
      </c>
      <c r="P1603" s="44"/>
      <c r="Q1603" s="44"/>
      <c r="R1603" s="45"/>
      <c r="S1603" s="45" t="s">
        <v>730</v>
      </c>
      <c r="T1603" s="44"/>
      <c r="U1603" s="44"/>
      <c r="V1603" s="45" t="str">
        <f t="array" ref="V1603">IFERROR(INDEX(#REF!,MATCH($Q1603,#REF!,0)),"")</f>
        <v/>
      </c>
      <c r="W1603" s="45" t="str">
        <f t="array" ref="W1603">IFERROR(INDEX(#REF!,MATCH($Q1603,#REF!,0)),"")</f>
        <v/>
      </c>
      <c r="X1603" s="46" t="str">
        <f t="array" ref="X1603">IFERROR(INDEX(#REF!,MATCH($Q1603,#REF!,0)),"")</f>
        <v/>
      </c>
      <c r="Y1603" s="46" t="str">
        <f t="array" ref="Y1603">IFERROR(INDEX(#REF!,MATCH($Q1603,#REF!,0)),"")</f>
        <v/>
      </c>
      <c r="Z1603" s="46" t="str">
        <f t="array" ref="Z1603">IFERROR(INDEX(#REF!,MATCH($Q1603,#REF!,0)),"")</f>
        <v/>
      </c>
      <c r="AA1603" s="46" t="e">
        <f t="shared" si="18"/>
        <v>#VALUE!</v>
      </c>
      <c r="AB1603" s="44"/>
      <c r="AC1603" s="44"/>
    </row>
    <row r="1604" spans="1:29" ht="15.75" hidden="1" customHeight="1">
      <c r="A1604" s="47" t="s">
        <v>2916</v>
      </c>
      <c r="B1604" s="47" t="s">
        <v>161</v>
      </c>
      <c r="C1604" s="60" t="s">
        <v>611</v>
      </c>
      <c r="D1604" s="49" t="s">
        <v>826</v>
      </c>
      <c r="E1604" s="49">
        <v>1</v>
      </c>
      <c r="F1604" s="50">
        <v>50</v>
      </c>
      <c r="G1604" s="51" t="s">
        <v>54</v>
      </c>
      <c r="H1604" s="52">
        <v>46143</v>
      </c>
      <c r="I1604" s="53" t="s">
        <v>55</v>
      </c>
      <c r="J1604" s="53" t="s">
        <v>56</v>
      </c>
      <c r="K1604" s="53" t="s">
        <v>164</v>
      </c>
      <c r="L1604" s="53" t="s">
        <v>58</v>
      </c>
      <c r="M1604" s="54" t="s">
        <v>2534</v>
      </c>
      <c r="N1604" s="56" t="s">
        <v>21</v>
      </c>
      <c r="O1604" s="56" t="s">
        <v>60</v>
      </c>
      <c r="P1604" s="56"/>
      <c r="Q1604" s="56"/>
      <c r="R1604" s="57" t="s">
        <v>322</v>
      </c>
      <c r="S1604" s="57" t="s">
        <v>323</v>
      </c>
      <c r="T1604" s="56"/>
      <c r="U1604" s="56"/>
      <c r="V1604" s="57" t="str">
        <f t="array" ref="V1604">IFERROR(INDEX(#REF!,MATCH($Q1604,#REF!,0)),"")</f>
        <v/>
      </c>
      <c r="W1604" s="57" t="str">
        <f t="array" ref="W1604">IFERROR(INDEX(#REF!,MATCH($Q1604,#REF!,0)),"")</f>
        <v/>
      </c>
      <c r="X1604" s="58" t="str">
        <f t="array" ref="X1604">IFERROR(INDEX(#REF!,MATCH($Q1604,#REF!,0)),"")</f>
        <v/>
      </c>
      <c r="Y1604" s="58" t="str">
        <f t="array" ref="Y1604">IFERROR(INDEX(#REF!,MATCH($Q1604,#REF!,0)),"")</f>
        <v/>
      </c>
      <c r="Z1604" s="58" t="str">
        <f t="array" ref="Z1604">IFERROR(INDEX(#REF!,MATCH($Q1604,#REF!,0)),"")</f>
        <v/>
      </c>
      <c r="AA1604" s="58" t="e">
        <f t="shared" si="18"/>
        <v>#VALUE!</v>
      </c>
      <c r="AB1604" s="56"/>
      <c r="AC1604" s="56"/>
    </row>
    <row r="1605" spans="1:29" ht="15.75" hidden="1" customHeight="1">
      <c r="A1605" s="35" t="s">
        <v>2917</v>
      </c>
      <c r="B1605" s="35" t="s">
        <v>172</v>
      </c>
      <c r="C1605" s="36" t="s">
        <v>611</v>
      </c>
      <c r="D1605" s="96" t="s">
        <v>828</v>
      </c>
      <c r="E1605" s="96">
        <v>1</v>
      </c>
      <c r="F1605" s="97">
        <v>50</v>
      </c>
      <c r="G1605" s="98" t="s">
        <v>54</v>
      </c>
      <c r="H1605" s="99">
        <v>46143</v>
      </c>
      <c r="I1605" s="100" t="s">
        <v>55</v>
      </c>
      <c r="J1605" s="100" t="s">
        <v>56</v>
      </c>
      <c r="K1605" s="100" t="s">
        <v>164</v>
      </c>
      <c r="L1605" s="100" t="s">
        <v>58</v>
      </c>
      <c r="M1605" s="102" t="s">
        <v>2534</v>
      </c>
      <c r="N1605" s="44" t="s">
        <v>21</v>
      </c>
      <c r="O1605" s="44" t="s">
        <v>60</v>
      </c>
      <c r="P1605" s="44"/>
      <c r="Q1605" s="44"/>
      <c r="R1605" s="45" t="s">
        <v>322</v>
      </c>
      <c r="S1605" s="45" t="s">
        <v>323</v>
      </c>
      <c r="T1605" s="44"/>
      <c r="U1605" s="44"/>
      <c r="V1605" s="45" t="str">
        <f t="array" ref="V1605">IFERROR(INDEX(#REF!,MATCH($Q1605,#REF!,0)),"")</f>
        <v/>
      </c>
      <c r="W1605" s="45" t="str">
        <f t="array" ref="W1605">IFERROR(INDEX(#REF!,MATCH($Q1605,#REF!,0)),"")</f>
        <v/>
      </c>
      <c r="X1605" s="46" t="str">
        <f t="array" ref="X1605">IFERROR(INDEX(#REF!,MATCH($Q1605,#REF!,0)),"")</f>
        <v/>
      </c>
      <c r="Y1605" s="46" t="str">
        <f t="array" ref="Y1605">IFERROR(INDEX(#REF!,MATCH($Q1605,#REF!,0)),"")</f>
        <v/>
      </c>
      <c r="Z1605" s="46" t="str">
        <f t="array" ref="Z1605">IFERROR(INDEX(#REF!,MATCH($Q1605,#REF!,0)),"")</f>
        <v/>
      </c>
      <c r="AA1605" s="46" t="e">
        <f t="shared" si="18"/>
        <v>#VALUE!</v>
      </c>
      <c r="AB1605" s="44"/>
      <c r="AC1605" s="44"/>
    </row>
    <row r="1606" spans="1:29" ht="15.75" hidden="1" customHeight="1">
      <c r="A1606" s="47" t="s">
        <v>2918</v>
      </c>
      <c r="B1606" s="47" t="s">
        <v>156</v>
      </c>
      <c r="C1606" s="60" t="s">
        <v>830</v>
      </c>
      <c r="D1606" s="49" t="s">
        <v>53</v>
      </c>
      <c r="E1606" s="49">
        <v>2</v>
      </c>
      <c r="F1606" s="50">
        <v>50</v>
      </c>
      <c r="G1606" s="51" t="s">
        <v>54</v>
      </c>
      <c r="H1606" s="52">
        <v>46143</v>
      </c>
      <c r="I1606" s="53" t="s">
        <v>55</v>
      </c>
      <c r="J1606" s="53" t="s">
        <v>56</v>
      </c>
      <c r="K1606" s="53" t="s">
        <v>164</v>
      </c>
      <c r="L1606" s="53" t="s">
        <v>58</v>
      </c>
      <c r="M1606" s="54" t="s">
        <v>148</v>
      </c>
      <c r="N1606" s="56" t="s">
        <v>21</v>
      </c>
      <c r="O1606" s="56" t="s">
        <v>60</v>
      </c>
      <c r="P1606" s="56"/>
      <c r="Q1606" s="56"/>
      <c r="R1606" s="57" t="s">
        <v>304</v>
      </c>
      <c r="S1606" s="57" t="s">
        <v>305</v>
      </c>
      <c r="T1606" s="56"/>
      <c r="U1606" s="56"/>
      <c r="V1606" s="57" t="str">
        <f t="array" ref="V1606">IFERROR(INDEX(#REF!,MATCH($Q1606,#REF!,0)),"")</f>
        <v/>
      </c>
      <c r="W1606" s="57" t="str">
        <f t="array" ref="W1606">IFERROR(INDEX(#REF!,MATCH($Q1606,#REF!,0)),"")</f>
        <v/>
      </c>
      <c r="X1606" s="58" t="str">
        <f t="array" ref="X1606">IFERROR(INDEX(#REF!,MATCH($Q1606,#REF!,0)),"")</f>
        <v/>
      </c>
      <c r="Y1606" s="58" t="str">
        <f t="array" ref="Y1606">IFERROR(INDEX(#REF!,MATCH($Q1606,#REF!,0)),"")</f>
        <v/>
      </c>
      <c r="Z1606" s="58" t="str">
        <f t="array" ref="Z1606">IFERROR(INDEX(#REF!,MATCH($Q1606,#REF!,0)),"")</f>
        <v/>
      </c>
      <c r="AA1606" s="58" t="e">
        <f t="shared" si="18"/>
        <v>#VALUE!</v>
      </c>
      <c r="AB1606" s="56"/>
      <c r="AC1606" s="56"/>
    </row>
    <row r="1607" spans="1:29" ht="15.75" hidden="1" customHeight="1">
      <c r="A1607" s="47" t="s">
        <v>689</v>
      </c>
      <c r="B1607" s="47" t="s">
        <v>250</v>
      </c>
      <c r="C1607" s="60" t="s">
        <v>832</v>
      </c>
      <c r="D1607" s="49" t="s">
        <v>53</v>
      </c>
      <c r="E1607" s="49">
        <v>25</v>
      </c>
      <c r="F1607" s="50">
        <v>50</v>
      </c>
      <c r="G1607" s="51" t="s">
        <v>54</v>
      </c>
      <c r="H1607" s="52">
        <v>46143</v>
      </c>
      <c r="I1607" s="53" t="s">
        <v>55</v>
      </c>
      <c r="J1607" s="53" t="s">
        <v>56</v>
      </c>
      <c r="K1607" s="53" t="s">
        <v>164</v>
      </c>
      <c r="L1607" s="53" t="s">
        <v>58</v>
      </c>
      <c r="M1607" s="54" t="s">
        <v>148</v>
      </c>
      <c r="N1607" s="56" t="s">
        <v>21</v>
      </c>
      <c r="O1607" s="56" t="s">
        <v>60</v>
      </c>
      <c r="P1607" s="56"/>
      <c r="Q1607" s="56"/>
      <c r="R1607" s="57" t="s">
        <v>158</v>
      </c>
      <c r="S1607" s="57" t="s">
        <v>281</v>
      </c>
      <c r="T1607" s="194"/>
      <c r="U1607" s="56"/>
      <c r="V1607" s="57" t="str">
        <f t="array" ref="V1607">IFERROR(INDEX(#REF!,MATCH($Q1607,#REF!,0)),"")</f>
        <v/>
      </c>
      <c r="W1607" s="57" t="str">
        <f t="array" ref="W1607">IFERROR(INDEX(#REF!,MATCH($Q1607,#REF!,0)),"")</f>
        <v/>
      </c>
      <c r="X1607" s="58" t="str">
        <f t="array" ref="X1607">IFERROR(INDEX(#REF!,MATCH($Q1607,#REF!,0)),"")</f>
        <v/>
      </c>
      <c r="Y1607" s="58" t="str">
        <f t="array" ref="Y1607">IFERROR(INDEX(#REF!,MATCH($Q1607,#REF!,0)),"")</f>
        <v/>
      </c>
      <c r="Z1607" s="58" t="str">
        <f t="array" ref="Z1607">IFERROR(INDEX(#REF!,MATCH($Q1607,#REF!,0)),"")</f>
        <v/>
      </c>
      <c r="AA1607" s="58" t="e">
        <f t="shared" si="18"/>
        <v>#VALUE!</v>
      </c>
      <c r="AB1607" s="56"/>
      <c r="AC1607" s="56"/>
    </row>
    <row r="1608" spans="1:29" ht="15.75" hidden="1" customHeight="1">
      <c r="A1608" s="35" t="s">
        <v>691</v>
      </c>
      <c r="B1608" s="35" t="s">
        <v>156</v>
      </c>
      <c r="C1608" s="36" t="s">
        <v>834</v>
      </c>
      <c r="D1608" s="96" t="s">
        <v>53</v>
      </c>
      <c r="E1608" s="96">
        <v>1000</v>
      </c>
      <c r="F1608" s="97">
        <v>50</v>
      </c>
      <c r="G1608" s="98" t="s">
        <v>54</v>
      </c>
      <c r="H1608" s="99">
        <v>46143</v>
      </c>
      <c r="I1608" s="100" t="s">
        <v>55</v>
      </c>
      <c r="J1608" s="100" t="s">
        <v>56</v>
      </c>
      <c r="K1608" s="100" t="s">
        <v>164</v>
      </c>
      <c r="L1608" s="100" t="s">
        <v>58</v>
      </c>
      <c r="M1608" s="102" t="s">
        <v>2534</v>
      </c>
      <c r="N1608" s="44" t="s">
        <v>21</v>
      </c>
      <c r="O1608" s="44" t="s">
        <v>60</v>
      </c>
      <c r="P1608" s="44"/>
      <c r="Q1608" s="44"/>
      <c r="R1608" s="45" t="s">
        <v>158</v>
      </c>
      <c r="S1608" s="45" t="s">
        <v>281</v>
      </c>
      <c r="T1608" s="44"/>
      <c r="U1608" s="44"/>
      <c r="V1608" s="45" t="str">
        <f t="array" ref="V1608">IFERROR(INDEX(#REF!,MATCH($Q1608,#REF!,0)),"")</f>
        <v/>
      </c>
      <c r="W1608" s="45" t="str">
        <f t="array" ref="W1608">IFERROR(INDEX(#REF!,MATCH($Q1608,#REF!,0)),"")</f>
        <v/>
      </c>
      <c r="X1608" s="46" t="str">
        <f t="array" ref="X1608">IFERROR(INDEX(#REF!,MATCH($Q1608,#REF!,0)),"")</f>
        <v/>
      </c>
      <c r="Y1608" s="46" t="str">
        <f t="array" ref="Y1608">IFERROR(INDEX(#REF!,MATCH($Q1608,#REF!,0)),"")</f>
        <v/>
      </c>
      <c r="Z1608" s="46" t="str">
        <f t="array" ref="Z1608">IFERROR(INDEX(#REF!,MATCH($Q1608,#REF!,0)),"")</f>
        <v/>
      </c>
      <c r="AA1608" s="46" t="e">
        <f t="shared" si="18"/>
        <v>#VALUE!</v>
      </c>
      <c r="AB1608" s="44"/>
      <c r="AC1608" s="44"/>
    </row>
    <row r="1609" spans="1:29" ht="15.75" hidden="1" customHeight="1">
      <c r="A1609" s="47"/>
      <c r="B1609" s="47" t="s">
        <v>51</v>
      </c>
      <c r="C1609" s="60" t="s">
        <v>1426</v>
      </c>
      <c r="D1609" s="49" t="s">
        <v>53</v>
      </c>
      <c r="E1609" s="49">
        <v>10</v>
      </c>
      <c r="F1609" s="50">
        <v>50</v>
      </c>
      <c r="G1609" s="51" t="s">
        <v>54</v>
      </c>
      <c r="H1609" s="52">
        <v>46143</v>
      </c>
      <c r="I1609" s="53" t="s">
        <v>55</v>
      </c>
      <c r="J1609" s="53" t="s">
        <v>56</v>
      </c>
      <c r="K1609" s="53" t="s">
        <v>164</v>
      </c>
      <c r="L1609" s="53" t="s">
        <v>91</v>
      </c>
      <c r="M1609" s="54" t="s">
        <v>2517</v>
      </c>
      <c r="N1609" s="56" t="s">
        <v>884</v>
      </c>
      <c r="O1609" s="56" t="s">
        <v>60</v>
      </c>
      <c r="P1609" s="56"/>
      <c r="Q1609" s="56"/>
      <c r="R1609" s="57" t="s">
        <v>729</v>
      </c>
      <c r="S1609" s="57" t="s">
        <v>730</v>
      </c>
      <c r="T1609" s="56"/>
      <c r="U1609" s="56"/>
      <c r="V1609" s="57" t="str">
        <f t="array" ref="V1609">IFERROR(INDEX(#REF!,MATCH($Q1609,#REF!,0)),"")</f>
        <v/>
      </c>
      <c r="W1609" s="57" t="str">
        <f t="array" ref="W1609">IFERROR(INDEX(#REF!,MATCH($Q1609,#REF!,0)),"")</f>
        <v/>
      </c>
      <c r="X1609" s="58" t="str">
        <f t="array" ref="X1609">IFERROR(INDEX(#REF!,MATCH($Q1609,#REF!,0)),"")</f>
        <v/>
      </c>
      <c r="Y1609" s="58" t="str">
        <f t="array" ref="Y1609">IFERROR(INDEX(#REF!,MATCH($Q1609,#REF!,0)),"")</f>
        <v/>
      </c>
      <c r="Z1609" s="58" t="str">
        <f t="array" ref="Z1609">IFERROR(INDEX(#REF!,MATCH($Q1609,#REF!,0)),"")</f>
        <v/>
      </c>
      <c r="AA1609" s="58" t="e">
        <f t="shared" si="18"/>
        <v>#VALUE!</v>
      </c>
      <c r="AB1609" s="56"/>
      <c r="AC1609" s="56"/>
    </row>
    <row r="1610" spans="1:29" ht="15.75" hidden="1" customHeight="1">
      <c r="A1610" s="35"/>
      <c r="B1610" s="35" t="s">
        <v>51</v>
      </c>
      <c r="C1610" s="60" t="s">
        <v>1456</v>
      </c>
      <c r="D1610" s="49" t="s">
        <v>53</v>
      </c>
      <c r="E1610" s="49">
        <v>10</v>
      </c>
      <c r="F1610" s="50">
        <v>50</v>
      </c>
      <c r="G1610" s="98" t="s">
        <v>54</v>
      </c>
      <c r="H1610" s="99">
        <v>46143</v>
      </c>
      <c r="I1610" s="100" t="s">
        <v>55</v>
      </c>
      <c r="J1610" s="100" t="s">
        <v>56</v>
      </c>
      <c r="K1610" s="100" t="s">
        <v>164</v>
      </c>
      <c r="L1610" s="100" t="s">
        <v>91</v>
      </c>
      <c r="M1610" s="102" t="s">
        <v>2498</v>
      </c>
      <c r="N1610" s="44" t="s">
        <v>884</v>
      </c>
      <c r="O1610" s="44" t="s">
        <v>60</v>
      </c>
      <c r="P1610" s="44"/>
      <c r="Q1610" s="44"/>
      <c r="R1610" s="45" t="s">
        <v>322</v>
      </c>
      <c r="S1610" s="45" t="s">
        <v>323</v>
      </c>
      <c r="T1610" s="44"/>
      <c r="U1610" s="44"/>
      <c r="V1610" s="45" t="str">
        <f t="array" ref="V1610">IFERROR(INDEX(#REF!,MATCH($Q1610,#REF!,0)),"")</f>
        <v/>
      </c>
      <c r="W1610" s="45" t="str">
        <f t="array" ref="W1610">IFERROR(INDEX(#REF!,MATCH($Q1610,#REF!,0)),"")</f>
        <v/>
      </c>
      <c r="X1610" s="46" t="str">
        <f t="array" ref="X1610">IFERROR(INDEX(#REF!,MATCH($Q1610,#REF!,0)),"")</f>
        <v/>
      </c>
      <c r="Y1610" s="46" t="str">
        <f t="array" ref="Y1610">IFERROR(INDEX(#REF!,MATCH($Q1610,#REF!,0)),"")</f>
        <v/>
      </c>
      <c r="Z1610" s="46" t="str">
        <f t="array" ref="Z1610">IFERROR(INDEX(#REF!,MATCH($Q1610,#REF!,0)),"")</f>
        <v/>
      </c>
      <c r="AA1610" s="46" t="e">
        <f t="shared" si="18"/>
        <v>#VALUE!</v>
      </c>
      <c r="AB1610" s="44"/>
      <c r="AC1610" s="44"/>
    </row>
    <row r="1611" spans="1:29" ht="15.75" hidden="1" customHeight="1">
      <c r="A1611" s="47" t="s">
        <v>1916</v>
      </c>
      <c r="B1611" s="47" t="s">
        <v>888</v>
      </c>
      <c r="C1611" s="60" t="s">
        <v>2680</v>
      </c>
      <c r="D1611" s="49" t="s">
        <v>53</v>
      </c>
      <c r="E1611" s="49">
        <v>2</v>
      </c>
      <c r="F1611" s="50">
        <v>100</v>
      </c>
      <c r="G1611" s="51" t="s">
        <v>54</v>
      </c>
      <c r="H1611" s="52">
        <v>46143</v>
      </c>
      <c r="I1611" s="53" t="s">
        <v>55</v>
      </c>
      <c r="J1611" s="53" t="s">
        <v>56</v>
      </c>
      <c r="K1611" s="53" t="s">
        <v>164</v>
      </c>
      <c r="L1611" s="53" t="s">
        <v>91</v>
      </c>
      <c r="M1611" s="54" t="s">
        <v>109</v>
      </c>
      <c r="N1611" s="56" t="s">
        <v>951</v>
      </c>
      <c r="O1611" s="56" t="s">
        <v>2452</v>
      </c>
      <c r="P1611" s="56"/>
      <c r="Q1611" s="56"/>
      <c r="R1611" s="57">
        <f t="array" ref="R1611">IFERROR(INDEX('BANCO DE DADOS'!$C$3:$C1631,MATCH(C1611,'BANCO DE DADOS'!$B$3:$B1631,0),0),"")</f>
        <v>0</v>
      </c>
      <c r="S1611" s="57" t="s">
        <v>655</v>
      </c>
      <c r="T1611" s="56"/>
      <c r="U1611" s="56"/>
      <c r="V1611" s="57" t="str">
        <f t="array" ref="V1611">IFERROR(INDEX(#REF!,MATCH($Q1611,#REF!,0)),"")</f>
        <v/>
      </c>
      <c r="W1611" s="57" t="str">
        <f t="array" ref="W1611">IFERROR(INDEX(#REF!,MATCH($Q1611,#REF!,0)),"")</f>
        <v/>
      </c>
      <c r="X1611" s="58" t="str">
        <f t="array" ref="X1611">IFERROR(INDEX(#REF!,MATCH($Q1611,#REF!,0)),"")</f>
        <v/>
      </c>
      <c r="Y1611" s="58" t="str">
        <f t="array" ref="Y1611">IFERROR(INDEX(#REF!,MATCH($Q1611,#REF!,0)),"")</f>
        <v/>
      </c>
      <c r="Z1611" s="58" t="str">
        <f t="array" ref="Z1611">IFERROR(INDEX(#REF!,MATCH($Q1611,#REF!,0)),"")</f>
        <v/>
      </c>
      <c r="AA1611" s="58" t="e">
        <f t="shared" si="18"/>
        <v>#VALUE!</v>
      </c>
      <c r="AB1611" s="56"/>
      <c r="AC1611" s="56"/>
    </row>
    <row r="1612" spans="1:29" ht="15.75" hidden="1" customHeight="1">
      <c r="A1612" s="35"/>
      <c r="B1612" s="35" t="s">
        <v>51</v>
      </c>
      <c r="C1612" s="36" t="s">
        <v>1458</v>
      </c>
      <c r="D1612" s="96" t="s">
        <v>53</v>
      </c>
      <c r="E1612" s="96">
        <v>2</v>
      </c>
      <c r="F1612" s="97">
        <v>50</v>
      </c>
      <c r="G1612" s="98" t="s">
        <v>54</v>
      </c>
      <c r="H1612" s="99">
        <v>46143</v>
      </c>
      <c r="I1612" s="100" t="s">
        <v>55</v>
      </c>
      <c r="J1612" s="100" t="s">
        <v>56</v>
      </c>
      <c r="K1612" s="100" t="s">
        <v>164</v>
      </c>
      <c r="L1612" s="100" t="s">
        <v>91</v>
      </c>
      <c r="M1612" s="102" t="s">
        <v>2534</v>
      </c>
      <c r="N1612" s="44" t="s">
        <v>884</v>
      </c>
      <c r="O1612" s="44" t="s">
        <v>60</v>
      </c>
      <c r="P1612" s="44"/>
      <c r="Q1612" s="44"/>
      <c r="R1612" s="45" t="s">
        <v>304</v>
      </c>
      <c r="S1612" s="45" t="s">
        <v>305</v>
      </c>
      <c r="T1612" s="44"/>
      <c r="U1612" s="44"/>
      <c r="V1612" s="45" t="str">
        <f t="array" ref="V1612">IFERROR(INDEX(#REF!,MATCH($Q1612,#REF!,0)),"")</f>
        <v/>
      </c>
      <c r="W1612" s="45" t="str">
        <f t="array" ref="W1612">IFERROR(INDEX(#REF!,MATCH($Q1612,#REF!,0)),"")</f>
        <v/>
      </c>
      <c r="X1612" s="46" t="str">
        <f t="array" ref="X1612">IFERROR(INDEX(#REF!,MATCH($Q1612,#REF!,0)),"")</f>
        <v/>
      </c>
      <c r="Y1612" s="46" t="str">
        <f t="array" ref="Y1612">IFERROR(INDEX(#REF!,MATCH($Q1612,#REF!,0)),"")</f>
        <v/>
      </c>
      <c r="Z1612" s="46" t="str">
        <f t="array" ref="Z1612">IFERROR(INDEX(#REF!,MATCH($Q1612,#REF!,0)),"")</f>
        <v/>
      </c>
      <c r="AA1612" s="46" t="e">
        <f t="shared" si="18"/>
        <v>#VALUE!</v>
      </c>
      <c r="AB1612" s="44"/>
      <c r="AC1612" s="44"/>
    </row>
    <row r="1613" spans="1:29" ht="15.75" hidden="1" customHeight="1">
      <c r="A1613" s="47" t="s">
        <v>460</v>
      </c>
      <c r="B1613" s="47" t="s">
        <v>1049</v>
      </c>
      <c r="C1613" s="60" t="s">
        <v>2293</v>
      </c>
      <c r="D1613" s="49" t="s">
        <v>53</v>
      </c>
      <c r="E1613" s="49">
        <v>10</v>
      </c>
      <c r="F1613" s="50">
        <v>50</v>
      </c>
      <c r="G1613" s="51" t="s">
        <v>54</v>
      </c>
      <c r="H1613" s="52">
        <v>46143</v>
      </c>
      <c r="I1613" s="53" t="s">
        <v>55</v>
      </c>
      <c r="J1613" s="53" t="s">
        <v>56</v>
      </c>
      <c r="K1613" s="53" t="s">
        <v>164</v>
      </c>
      <c r="L1613" s="53" t="s">
        <v>58</v>
      </c>
      <c r="M1613" s="54" t="s">
        <v>2517</v>
      </c>
      <c r="N1613" s="56" t="s">
        <v>951</v>
      </c>
      <c r="O1613" s="56" t="s">
        <v>60</v>
      </c>
      <c r="P1613" s="56"/>
      <c r="Q1613" s="56"/>
      <c r="R1613" s="57" t="s">
        <v>729</v>
      </c>
      <c r="S1613" s="57" t="s">
        <v>730</v>
      </c>
      <c r="T1613" s="56"/>
      <c r="U1613" s="56"/>
      <c r="V1613" s="57" t="str">
        <f t="array" ref="V1613">IFERROR(INDEX(#REF!,MATCH($Q1613,#REF!,0)),"")</f>
        <v/>
      </c>
      <c r="W1613" s="57" t="str">
        <f t="array" ref="W1613">IFERROR(INDEX(#REF!,MATCH($Q1613,#REF!,0)),"")</f>
        <v/>
      </c>
      <c r="X1613" s="58" t="str">
        <f t="array" ref="X1613">IFERROR(INDEX(#REF!,MATCH($Q1613,#REF!,0)),"")</f>
        <v/>
      </c>
      <c r="Y1613" s="58" t="str">
        <f t="array" ref="Y1613">IFERROR(INDEX(#REF!,MATCH($Q1613,#REF!,0)),"")</f>
        <v/>
      </c>
      <c r="Z1613" s="58" t="str">
        <f t="array" ref="Z1613">IFERROR(INDEX(#REF!,MATCH($Q1613,#REF!,0)),"")</f>
        <v/>
      </c>
      <c r="AA1613" s="58" t="e">
        <f t="shared" si="18"/>
        <v>#VALUE!</v>
      </c>
      <c r="AB1613" s="56"/>
      <c r="AC1613" s="56"/>
    </row>
    <row r="1614" spans="1:29" ht="15.75" hidden="1" customHeight="1">
      <c r="A1614" s="35" t="s">
        <v>451</v>
      </c>
      <c r="B1614" s="35" t="s">
        <v>1049</v>
      </c>
      <c r="C1614" s="60" t="s">
        <v>2295</v>
      </c>
      <c r="D1614" s="96" t="s">
        <v>53</v>
      </c>
      <c r="E1614" s="96">
        <v>10</v>
      </c>
      <c r="F1614" s="97">
        <v>48</v>
      </c>
      <c r="G1614" s="98" t="s">
        <v>54</v>
      </c>
      <c r="H1614" s="99">
        <v>46143</v>
      </c>
      <c r="I1614" s="100" t="s">
        <v>55</v>
      </c>
      <c r="J1614" s="100" t="s">
        <v>56</v>
      </c>
      <c r="K1614" s="100" t="s">
        <v>164</v>
      </c>
      <c r="L1614" s="100" t="s">
        <v>58</v>
      </c>
      <c r="M1614" s="102" t="s">
        <v>2517</v>
      </c>
      <c r="N1614" s="44" t="s">
        <v>951</v>
      </c>
      <c r="O1614" s="44" t="s">
        <v>60</v>
      </c>
      <c r="P1614" s="44"/>
      <c r="Q1614" s="44"/>
      <c r="R1614" s="45" t="s">
        <v>729</v>
      </c>
      <c r="S1614" s="45" t="s">
        <v>730</v>
      </c>
      <c r="T1614" s="44"/>
      <c r="U1614" s="44"/>
      <c r="V1614" s="45" t="str">
        <f t="array" ref="V1614">IFERROR(INDEX(#REF!,MATCH($Q1614,#REF!,0)),"")</f>
        <v/>
      </c>
      <c r="W1614" s="45" t="str">
        <f t="array" ref="W1614">IFERROR(INDEX(#REF!,MATCH($Q1614,#REF!,0)),"")</f>
        <v/>
      </c>
      <c r="X1614" s="46" t="str">
        <f t="array" ref="X1614">IFERROR(INDEX(#REF!,MATCH($Q1614,#REF!,0)),"")</f>
        <v/>
      </c>
      <c r="Y1614" s="46" t="str">
        <f t="array" ref="Y1614">IFERROR(INDEX(#REF!,MATCH($Q1614,#REF!,0)),"")</f>
        <v/>
      </c>
      <c r="Z1614" s="46" t="str">
        <f t="array" ref="Z1614">IFERROR(INDEX(#REF!,MATCH($Q1614,#REF!,0)),"")</f>
        <v/>
      </c>
      <c r="AA1614" s="46" t="e">
        <f t="shared" si="18"/>
        <v>#VALUE!</v>
      </c>
      <c r="AB1614" s="44"/>
      <c r="AC1614" s="44"/>
    </row>
    <row r="1615" spans="1:29" ht="15.75" hidden="1" customHeight="1">
      <c r="A1615" s="35" t="s">
        <v>452</v>
      </c>
      <c r="B1615" s="35" t="s">
        <v>1049</v>
      </c>
      <c r="C1615" s="36" t="s">
        <v>2297</v>
      </c>
      <c r="D1615" s="96" t="s">
        <v>2298</v>
      </c>
      <c r="E1615" s="96">
        <v>10</v>
      </c>
      <c r="F1615" s="97">
        <v>45</v>
      </c>
      <c r="G1615" s="98" t="s">
        <v>54</v>
      </c>
      <c r="H1615" s="99">
        <v>46143</v>
      </c>
      <c r="I1615" s="100" t="s">
        <v>55</v>
      </c>
      <c r="J1615" s="100" t="s">
        <v>56</v>
      </c>
      <c r="K1615" s="100" t="s">
        <v>164</v>
      </c>
      <c r="L1615" s="100" t="s">
        <v>58</v>
      </c>
      <c r="M1615" s="102" t="s">
        <v>2534</v>
      </c>
      <c r="N1615" s="44" t="s">
        <v>951</v>
      </c>
      <c r="O1615" s="44" t="s">
        <v>60</v>
      </c>
      <c r="P1615" s="44"/>
      <c r="Q1615" s="44"/>
      <c r="R1615" s="45" t="s">
        <v>729</v>
      </c>
      <c r="S1615" s="45" t="s">
        <v>730</v>
      </c>
      <c r="T1615" s="44"/>
      <c r="U1615" s="44"/>
      <c r="V1615" s="45" t="str">
        <f t="array" ref="V1615">IFERROR(INDEX(#REF!,MATCH($Q1615,#REF!,0)),"")</f>
        <v/>
      </c>
      <c r="W1615" s="45" t="str">
        <f t="array" ref="W1615">IFERROR(INDEX(#REF!,MATCH($Q1615,#REF!,0)),"")</f>
        <v/>
      </c>
      <c r="X1615" s="46" t="str">
        <f t="array" ref="X1615">IFERROR(INDEX(#REF!,MATCH($Q1615,#REF!,0)),"")</f>
        <v/>
      </c>
      <c r="Y1615" s="46" t="str">
        <f t="array" ref="Y1615">IFERROR(INDEX(#REF!,MATCH($Q1615,#REF!,0)),"")</f>
        <v/>
      </c>
      <c r="Z1615" s="46" t="str">
        <f t="array" ref="Z1615">IFERROR(INDEX(#REF!,MATCH($Q1615,#REF!,0)),"")</f>
        <v/>
      </c>
      <c r="AA1615" s="46" t="e">
        <f t="shared" si="18"/>
        <v>#VALUE!</v>
      </c>
      <c r="AB1615" s="44"/>
      <c r="AC1615" s="44"/>
    </row>
    <row r="1616" spans="1:29" ht="15.75" hidden="1" customHeight="1">
      <c r="A1616" s="47" t="s">
        <v>496</v>
      </c>
      <c r="B1616" s="47" t="s">
        <v>1049</v>
      </c>
      <c r="C1616" s="60" t="s">
        <v>2306</v>
      </c>
      <c r="D1616" s="49" t="s">
        <v>53</v>
      </c>
      <c r="E1616" s="49">
        <v>30</v>
      </c>
      <c r="F1616" s="50">
        <v>45</v>
      </c>
      <c r="G1616" s="51" t="s">
        <v>54</v>
      </c>
      <c r="H1616" s="52">
        <v>46143</v>
      </c>
      <c r="I1616" s="53" t="s">
        <v>55</v>
      </c>
      <c r="J1616" s="53" t="s">
        <v>56</v>
      </c>
      <c r="K1616" s="53" t="s">
        <v>164</v>
      </c>
      <c r="L1616" s="53" t="s">
        <v>58</v>
      </c>
      <c r="M1616" s="54" t="s">
        <v>2517</v>
      </c>
      <c r="N1616" s="56" t="s">
        <v>951</v>
      </c>
      <c r="O1616" s="56" t="s">
        <v>60</v>
      </c>
      <c r="P1616" s="56"/>
      <c r="Q1616" s="56"/>
      <c r="R1616" s="57" t="s">
        <v>729</v>
      </c>
      <c r="S1616" s="57" t="s">
        <v>730</v>
      </c>
      <c r="T1616" s="56"/>
      <c r="U1616" s="56"/>
      <c r="V1616" s="57" t="str">
        <f t="array" ref="V1616">IFERROR(INDEX(#REF!,MATCH($Q1616,#REF!,0)),"")</f>
        <v/>
      </c>
      <c r="W1616" s="57" t="str">
        <f t="array" ref="W1616">IFERROR(INDEX(#REF!,MATCH($Q1616,#REF!,0)),"")</f>
        <v/>
      </c>
      <c r="X1616" s="58" t="str">
        <f t="array" ref="X1616">IFERROR(INDEX(#REF!,MATCH($Q1616,#REF!,0)),"")</f>
        <v/>
      </c>
      <c r="Y1616" s="58" t="str">
        <f t="array" ref="Y1616">IFERROR(INDEX(#REF!,MATCH($Q1616,#REF!,0)),"")</f>
        <v/>
      </c>
      <c r="Z1616" s="58" t="str">
        <f t="array" ref="Z1616">IFERROR(INDEX(#REF!,MATCH($Q1616,#REF!,0)),"")</f>
        <v/>
      </c>
      <c r="AA1616" s="58" t="e">
        <f t="shared" si="18"/>
        <v>#VALUE!</v>
      </c>
      <c r="AB1616" s="56"/>
      <c r="AC1616" s="56"/>
    </row>
    <row r="1617" spans="1:29" ht="15.75" hidden="1" customHeight="1">
      <c r="A1617" s="35" t="s">
        <v>462</v>
      </c>
      <c r="B1617" s="35" t="s">
        <v>1049</v>
      </c>
      <c r="C1617" s="36" t="s">
        <v>2308</v>
      </c>
      <c r="D1617" s="37" t="s">
        <v>511</v>
      </c>
      <c r="E1617" s="37">
        <v>10</v>
      </c>
      <c r="F1617" s="38">
        <v>43</v>
      </c>
      <c r="G1617" s="39" t="s">
        <v>54</v>
      </c>
      <c r="H1617" s="40">
        <v>46143</v>
      </c>
      <c r="I1617" s="41" t="s">
        <v>55</v>
      </c>
      <c r="J1617" s="41" t="s">
        <v>56</v>
      </c>
      <c r="K1617" s="41" t="s">
        <v>164</v>
      </c>
      <c r="L1617" s="41" t="s">
        <v>58</v>
      </c>
      <c r="M1617" s="42" t="s">
        <v>2486</v>
      </c>
      <c r="N1617" s="44" t="s">
        <v>951</v>
      </c>
      <c r="O1617" s="44" t="s">
        <v>60</v>
      </c>
      <c r="P1617" s="44"/>
      <c r="Q1617" s="44"/>
      <c r="R1617" s="45" t="s">
        <v>729</v>
      </c>
      <c r="S1617" s="45" t="s">
        <v>730</v>
      </c>
      <c r="T1617" s="44"/>
      <c r="U1617" s="44"/>
      <c r="V1617" s="45" t="str">
        <f t="array" ref="V1617">IFERROR(INDEX(#REF!,MATCH($Q1617,#REF!,0)),"")</f>
        <v/>
      </c>
      <c r="W1617" s="45" t="str">
        <f t="array" ref="W1617">IFERROR(INDEX(#REF!,MATCH($Q1617,#REF!,0)),"")</f>
        <v/>
      </c>
      <c r="X1617" s="46" t="str">
        <f t="array" ref="X1617">IFERROR(INDEX(#REF!,MATCH($Q1617,#REF!,0)),"")</f>
        <v/>
      </c>
      <c r="Y1617" s="46" t="str">
        <f t="array" ref="Y1617">IFERROR(INDEX(#REF!,MATCH($Q1617,#REF!,0)),"")</f>
        <v/>
      </c>
      <c r="Z1617" s="46" t="str">
        <f t="array" ref="Z1617">IFERROR(INDEX(#REF!,MATCH($Q1617,#REF!,0)),"")</f>
        <v/>
      </c>
      <c r="AA1617" s="46" t="e">
        <f t="shared" si="18"/>
        <v>#VALUE!</v>
      </c>
      <c r="AB1617" s="44"/>
      <c r="AC1617" s="44"/>
    </row>
    <row r="1618" spans="1:29" ht="15.75" hidden="1" customHeight="1">
      <c r="A1618" s="35" t="s">
        <v>483</v>
      </c>
      <c r="B1618" s="35" t="s">
        <v>1049</v>
      </c>
      <c r="C1618" s="36" t="s">
        <v>2313</v>
      </c>
      <c r="D1618" s="96" t="s">
        <v>511</v>
      </c>
      <c r="E1618" s="96">
        <v>10</v>
      </c>
      <c r="F1618" s="97">
        <v>42</v>
      </c>
      <c r="G1618" s="98" t="s">
        <v>54</v>
      </c>
      <c r="H1618" s="99">
        <v>46143</v>
      </c>
      <c r="I1618" s="100" t="s">
        <v>55</v>
      </c>
      <c r="J1618" s="100" t="s">
        <v>56</v>
      </c>
      <c r="K1618" s="100" t="s">
        <v>164</v>
      </c>
      <c r="L1618" s="100" t="s">
        <v>58</v>
      </c>
      <c r="M1618" s="102" t="s">
        <v>73</v>
      </c>
      <c r="N1618" s="44" t="s">
        <v>951</v>
      </c>
      <c r="O1618" s="44" t="s">
        <v>60</v>
      </c>
      <c r="P1618" s="44"/>
      <c r="Q1618" s="44"/>
      <c r="R1618" s="45" t="s">
        <v>729</v>
      </c>
      <c r="S1618" s="45" t="s">
        <v>730</v>
      </c>
      <c r="T1618" s="44"/>
      <c r="U1618" s="44"/>
      <c r="V1618" s="45" t="str">
        <f t="array" ref="V1618">IFERROR(INDEX(#REF!,MATCH($Q1618,#REF!,0)),"")</f>
        <v/>
      </c>
      <c r="W1618" s="45" t="str">
        <f t="array" ref="W1618">IFERROR(INDEX(#REF!,MATCH($Q1618,#REF!,0)),"")</f>
        <v/>
      </c>
      <c r="X1618" s="46" t="str">
        <f t="array" ref="X1618">IFERROR(INDEX(#REF!,MATCH($Q1618,#REF!,0)),"")</f>
        <v/>
      </c>
      <c r="Y1618" s="46" t="str">
        <f t="array" ref="Y1618">IFERROR(INDEX(#REF!,MATCH($Q1618,#REF!,0)),"")</f>
        <v/>
      </c>
      <c r="Z1618" s="46" t="str">
        <f t="array" ref="Z1618">IFERROR(INDEX(#REF!,MATCH($Q1618,#REF!,0)),"")</f>
        <v/>
      </c>
      <c r="AA1618" s="46" t="e">
        <f t="shared" si="18"/>
        <v>#VALUE!</v>
      </c>
      <c r="AB1618" s="44"/>
      <c r="AC1618" s="44"/>
    </row>
    <row r="1619" spans="1:29" ht="51" hidden="1">
      <c r="A1619" s="47"/>
      <c r="B1619" s="47" t="s">
        <v>51</v>
      </c>
      <c r="C1619" s="60" t="s">
        <v>1460</v>
      </c>
      <c r="D1619" s="49" t="s">
        <v>53</v>
      </c>
      <c r="E1619" s="49">
        <v>2</v>
      </c>
      <c r="F1619" s="50">
        <v>40</v>
      </c>
      <c r="G1619" s="51" t="s">
        <v>54</v>
      </c>
      <c r="H1619" s="52">
        <v>46143</v>
      </c>
      <c r="I1619" s="53" t="s">
        <v>55</v>
      </c>
      <c r="J1619" s="53" t="s">
        <v>56</v>
      </c>
      <c r="K1619" s="53" t="s">
        <v>164</v>
      </c>
      <c r="L1619" s="53" t="s">
        <v>91</v>
      </c>
      <c r="M1619" s="54" t="s">
        <v>2486</v>
      </c>
      <c r="N1619" s="56" t="s">
        <v>884</v>
      </c>
      <c r="O1619" s="56" t="s">
        <v>60</v>
      </c>
      <c r="P1619" s="56"/>
      <c r="Q1619" s="56"/>
      <c r="R1619" s="57" t="s">
        <v>322</v>
      </c>
      <c r="S1619" s="57" t="s">
        <v>323</v>
      </c>
      <c r="T1619" s="56"/>
      <c r="U1619" s="56"/>
      <c r="V1619" s="57" t="str">
        <f t="array" ref="V1619">IFERROR(INDEX(#REF!,MATCH($Q1619,#REF!,0)),"")</f>
        <v/>
      </c>
      <c r="W1619" s="57" t="str">
        <f t="array" ref="W1619">IFERROR(INDEX(#REF!,MATCH($Q1619,#REF!,0)),"")</f>
        <v/>
      </c>
      <c r="X1619" s="58" t="str">
        <f t="array" ref="X1619">IFERROR(INDEX(#REF!,MATCH($Q1619,#REF!,0)),"")</f>
        <v/>
      </c>
      <c r="Y1619" s="58" t="str">
        <f t="array" ref="Y1619">IFERROR(INDEX(#REF!,MATCH($Q1619,#REF!,0)),"")</f>
        <v/>
      </c>
      <c r="Z1619" s="58" t="str">
        <f t="array" ref="Z1619">IFERROR(INDEX(#REF!,MATCH($Q1619,#REF!,0)),"")</f>
        <v/>
      </c>
      <c r="AA1619" s="58" t="e">
        <f t="shared" si="18"/>
        <v>#VALUE!</v>
      </c>
      <c r="AB1619" s="56"/>
      <c r="AC1619" s="56"/>
    </row>
    <row r="1620" spans="1:29" ht="15.75" hidden="1" customHeight="1">
      <c r="A1620" s="47" t="s">
        <v>1587</v>
      </c>
      <c r="B1620" s="47" t="s">
        <v>247</v>
      </c>
      <c r="C1620" s="60" t="s">
        <v>2354</v>
      </c>
      <c r="D1620" s="49" t="s">
        <v>53</v>
      </c>
      <c r="E1620" s="49">
        <v>5</v>
      </c>
      <c r="F1620" s="50">
        <v>40</v>
      </c>
      <c r="G1620" s="51" t="s">
        <v>54</v>
      </c>
      <c r="H1620" s="52">
        <v>46143</v>
      </c>
      <c r="I1620" s="53" t="s">
        <v>55</v>
      </c>
      <c r="J1620" s="53" t="s">
        <v>56</v>
      </c>
      <c r="K1620" s="53" t="s">
        <v>164</v>
      </c>
      <c r="L1620" s="53" t="s">
        <v>91</v>
      </c>
      <c r="M1620" s="54" t="s">
        <v>2534</v>
      </c>
      <c r="N1620" s="56" t="s">
        <v>951</v>
      </c>
      <c r="O1620" s="56" t="s">
        <v>60</v>
      </c>
      <c r="P1620" s="56"/>
      <c r="Q1620" s="56"/>
      <c r="R1620" s="57" t="s">
        <v>729</v>
      </c>
      <c r="S1620" s="57" t="s">
        <v>730</v>
      </c>
      <c r="T1620" s="56"/>
      <c r="U1620" s="56"/>
      <c r="V1620" s="57" t="str">
        <f t="array" ref="V1620">IFERROR(INDEX(#REF!,MATCH($Q1620,#REF!,0)),"")</f>
        <v/>
      </c>
      <c r="W1620" s="57" t="str">
        <f t="array" ref="W1620">IFERROR(INDEX(#REF!,MATCH($Q1620,#REF!,0)),"")</f>
        <v/>
      </c>
      <c r="X1620" s="58" t="str">
        <f t="array" ref="X1620">IFERROR(INDEX(#REF!,MATCH($Q1620,#REF!,0)),"")</f>
        <v/>
      </c>
      <c r="Y1620" s="58" t="str">
        <f t="array" ref="Y1620">IFERROR(INDEX(#REF!,MATCH($Q1620,#REF!,0)),"")</f>
        <v/>
      </c>
      <c r="Z1620" s="58" t="str">
        <f t="array" ref="Z1620">IFERROR(INDEX(#REF!,MATCH($Q1620,#REF!,0)),"")</f>
        <v/>
      </c>
      <c r="AA1620" s="58" t="e">
        <f t="shared" si="18"/>
        <v>#VALUE!</v>
      </c>
      <c r="AB1620" s="56"/>
      <c r="AC1620" s="56"/>
    </row>
    <row r="1621" spans="1:29" ht="15.75" hidden="1" customHeight="1">
      <c r="A1621" s="35" t="s">
        <v>540</v>
      </c>
      <c r="B1621" s="35" t="s">
        <v>1049</v>
      </c>
      <c r="C1621" s="36" t="s">
        <v>2315</v>
      </c>
      <c r="D1621" s="37" t="s">
        <v>53</v>
      </c>
      <c r="E1621" s="37">
        <v>10</v>
      </c>
      <c r="F1621" s="38">
        <v>38</v>
      </c>
      <c r="G1621" s="39" t="s">
        <v>54</v>
      </c>
      <c r="H1621" s="40">
        <v>46143</v>
      </c>
      <c r="I1621" s="41" t="s">
        <v>55</v>
      </c>
      <c r="J1621" s="41" t="s">
        <v>56</v>
      </c>
      <c r="K1621" s="41" t="s">
        <v>164</v>
      </c>
      <c r="L1621" s="41" t="s">
        <v>58</v>
      </c>
      <c r="M1621" s="42" t="s">
        <v>148</v>
      </c>
      <c r="N1621" s="44" t="s">
        <v>951</v>
      </c>
      <c r="O1621" s="44" t="s">
        <v>60</v>
      </c>
      <c r="P1621" s="44"/>
      <c r="Q1621" s="44"/>
      <c r="R1621" s="45" t="s">
        <v>729</v>
      </c>
      <c r="S1621" s="45" t="s">
        <v>730</v>
      </c>
      <c r="T1621" s="44"/>
      <c r="U1621" s="44"/>
      <c r="V1621" s="45" t="str">
        <f t="array" ref="V1621">IFERROR(INDEX(#REF!,MATCH($Q1621,#REF!,0)),"")</f>
        <v/>
      </c>
      <c r="W1621" s="45" t="str">
        <f t="array" ref="W1621">IFERROR(INDEX(#REF!,MATCH($Q1621,#REF!,0)),"")</f>
        <v/>
      </c>
      <c r="X1621" s="46" t="str">
        <f t="array" ref="X1621">IFERROR(INDEX(#REF!,MATCH($Q1621,#REF!,0)),"")</f>
        <v/>
      </c>
      <c r="Y1621" s="46" t="str">
        <f t="array" ref="Y1621">IFERROR(INDEX(#REF!,MATCH($Q1621,#REF!,0)),"")</f>
        <v/>
      </c>
      <c r="Z1621" s="46" t="str">
        <f t="array" ref="Z1621">IFERROR(INDEX(#REF!,MATCH($Q1621,#REF!,0)),"")</f>
        <v/>
      </c>
      <c r="AA1621" s="46" t="e">
        <f t="shared" si="18"/>
        <v>#VALUE!</v>
      </c>
      <c r="AB1621" s="44"/>
      <c r="AC1621" s="44"/>
    </row>
    <row r="1622" spans="1:29" ht="15.75" hidden="1" customHeight="1">
      <c r="A1622" s="47" t="s">
        <v>443</v>
      </c>
      <c r="B1622" s="47" t="s">
        <v>1049</v>
      </c>
      <c r="C1622" s="60" t="s">
        <v>2317</v>
      </c>
      <c r="D1622" s="49" t="s">
        <v>53</v>
      </c>
      <c r="E1622" s="49">
        <v>10</v>
      </c>
      <c r="F1622" s="50">
        <v>34.5</v>
      </c>
      <c r="G1622" s="51" t="s">
        <v>54</v>
      </c>
      <c r="H1622" s="52">
        <v>46143</v>
      </c>
      <c r="I1622" s="53" t="s">
        <v>55</v>
      </c>
      <c r="J1622" s="53" t="s">
        <v>56</v>
      </c>
      <c r="K1622" s="53" t="s">
        <v>164</v>
      </c>
      <c r="L1622" s="53" t="s">
        <v>58</v>
      </c>
      <c r="M1622" s="54" t="s">
        <v>109</v>
      </c>
      <c r="N1622" s="56" t="s">
        <v>951</v>
      </c>
      <c r="O1622" s="56" t="s">
        <v>60</v>
      </c>
      <c r="P1622" s="56"/>
      <c r="Q1622" s="56"/>
      <c r="R1622" s="57" t="s">
        <v>729</v>
      </c>
      <c r="S1622" s="57" t="s">
        <v>730</v>
      </c>
      <c r="T1622" s="56"/>
      <c r="U1622" s="56"/>
      <c r="V1622" s="57" t="str">
        <f t="array" ref="V1622">IFERROR(INDEX(#REF!,MATCH($Q1622,#REF!,0)),"")</f>
        <v/>
      </c>
      <c r="W1622" s="57" t="str">
        <f t="array" ref="W1622">IFERROR(INDEX(#REF!,MATCH($Q1622,#REF!,0)),"")</f>
        <v/>
      </c>
      <c r="X1622" s="58" t="str">
        <f t="array" ref="X1622">IFERROR(INDEX(#REF!,MATCH($Q1622,#REF!,0)),"")</f>
        <v/>
      </c>
      <c r="Y1622" s="58" t="str">
        <f t="array" ref="Y1622">IFERROR(INDEX(#REF!,MATCH($Q1622,#REF!,0)),"")</f>
        <v/>
      </c>
      <c r="Z1622" s="58" t="str">
        <f t="array" ref="Z1622">IFERROR(INDEX(#REF!,MATCH($Q1622,#REF!,0)),"")</f>
        <v/>
      </c>
      <c r="AA1622" s="58" t="e">
        <f t="shared" si="18"/>
        <v>#VALUE!</v>
      </c>
      <c r="AB1622" s="56"/>
      <c r="AC1622" s="56"/>
    </row>
    <row r="1623" spans="1:29" ht="15.75" hidden="1" customHeight="1">
      <c r="A1623" s="35" t="s">
        <v>306</v>
      </c>
      <c r="B1623" s="35" t="s">
        <v>106</v>
      </c>
      <c r="C1623" s="36" t="s">
        <v>212</v>
      </c>
      <c r="D1623" s="37" t="s">
        <v>196</v>
      </c>
      <c r="E1623" s="37">
        <v>6</v>
      </c>
      <c r="F1623" s="38">
        <v>33</v>
      </c>
      <c r="G1623" s="39" t="s">
        <v>54</v>
      </c>
      <c r="H1623" s="40">
        <v>46143</v>
      </c>
      <c r="I1623" s="41" t="s">
        <v>55</v>
      </c>
      <c r="J1623" s="41" t="s">
        <v>56</v>
      </c>
      <c r="K1623" s="41" t="s">
        <v>164</v>
      </c>
      <c r="L1623" s="41" t="s">
        <v>58</v>
      </c>
      <c r="M1623" s="42" t="s">
        <v>2517</v>
      </c>
      <c r="N1623" s="44" t="s">
        <v>21</v>
      </c>
      <c r="O1623" s="44" t="s">
        <v>60</v>
      </c>
      <c r="P1623" s="44"/>
      <c r="Q1623" s="44"/>
      <c r="R1623" s="45"/>
      <c r="S1623" s="45" t="s">
        <v>185</v>
      </c>
      <c r="T1623" s="44"/>
      <c r="U1623" s="44"/>
      <c r="V1623" s="45" t="str">
        <f t="array" ref="V1623">IFERROR(INDEX(#REF!,MATCH($Q1623,#REF!,0)),"")</f>
        <v/>
      </c>
      <c r="W1623" s="45" t="str">
        <f t="array" ref="W1623">IFERROR(INDEX(#REF!,MATCH($Q1623,#REF!,0)),"")</f>
        <v/>
      </c>
      <c r="X1623" s="46" t="str">
        <f t="array" ref="X1623">IFERROR(INDEX(#REF!,MATCH($Q1623,#REF!,0)),"")</f>
        <v/>
      </c>
      <c r="Y1623" s="46" t="str">
        <f t="array" ref="Y1623">IFERROR(INDEX(#REF!,MATCH($Q1623,#REF!,0)),"")</f>
        <v/>
      </c>
      <c r="Z1623" s="46" t="str">
        <f t="array" ref="Z1623">IFERROR(INDEX(#REF!,MATCH($Q1623,#REF!,0)),"")</f>
        <v/>
      </c>
      <c r="AA1623" s="46" t="e">
        <f t="shared" si="18"/>
        <v>#VALUE!</v>
      </c>
      <c r="AB1623" s="44"/>
      <c r="AC1623" s="44"/>
    </row>
    <row r="1624" spans="1:29" ht="15.75" hidden="1" customHeight="1">
      <c r="A1624" s="47" t="s">
        <v>310</v>
      </c>
      <c r="B1624" s="47" t="s">
        <v>106</v>
      </c>
      <c r="C1624" s="60" t="s">
        <v>214</v>
      </c>
      <c r="D1624" s="49" t="s">
        <v>196</v>
      </c>
      <c r="E1624" s="49">
        <v>6</v>
      </c>
      <c r="F1624" s="50">
        <v>33</v>
      </c>
      <c r="G1624" s="51" t="s">
        <v>54</v>
      </c>
      <c r="H1624" s="52">
        <v>46143</v>
      </c>
      <c r="I1624" s="53" t="s">
        <v>55</v>
      </c>
      <c r="J1624" s="53" t="s">
        <v>56</v>
      </c>
      <c r="K1624" s="53" t="s">
        <v>164</v>
      </c>
      <c r="L1624" s="53" t="s">
        <v>58</v>
      </c>
      <c r="M1624" s="54" t="s">
        <v>2517</v>
      </c>
      <c r="N1624" s="56" t="s">
        <v>21</v>
      </c>
      <c r="O1624" s="56" t="s">
        <v>60</v>
      </c>
      <c r="P1624" s="56"/>
      <c r="Q1624" s="56"/>
      <c r="R1624" s="57"/>
      <c r="S1624" s="57" t="s">
        <v>185</v>
      </c>
      <c r="T1624" s="56"/>
      <c r="U1624" s="56"/>
      <c r="V1624" s="57" t="str">
        <f t="array" ref="V1624">IFERROR(INDEX(#REF!,MATCH($Q1624,#REF!,0)),"")</f>
        <v/>
      </c>
      <c r="W1624" s="57" t="str">
        <f t="array" ref="W1624">IFERROR(INDEX(#REF!,MATCH($Q1624,#REF!,0)),"")</f>
        <v/>
      </c>
      <c r="X1624" s="58" t="str">
        <f t="array" ref="X1624">IFERROR(INDEX(#REF!,MATCH($Q1624,#REF!,0)),"")</f>
        <v/>
      </c>
      <c r="Y1624" s="58" t="str">
        <f t="array" ref="Y1624">IFERROR(INDEX(#REF!,MATCH($Q1624,#REF!,0)),"")</f>
        <v/>
      </c>
      <c r="Z1624" s="58" t="str">
        <f t="array" ref="Z1624">IFERROR(INDEX(#REF!,MATCH($Q1624,#REF!,0)),"")</f>
        <v/>
      </c>
      <c r="AA1624" s="58" t="e">
        <f t="shared" si="18"/>
        <v>#VALUE!</v>
      </c>
      <c r="AB1624" s="56"/>
      <c r="AC1624" s="56"/>
    </row>
    <row r="1625" spans="1:29" ht="15.75" hidden="1" customHeight="1">
      <c r="A1625" s="35"/>
      <c r="B1625" s="35" t="s">
        <v>51</v>
      </c>
      <c r="C1625" s="36" t="s">
        <v>1462</v>
      </c>
      <c r="D1625" s="37" t="s">
        <v>53</v>
      </c>
      <c r="E1625" s="37">
        <v>6</v>
      </c>
      <c r="F1625" s="38">
        <v>30</v>
      </c>
      <c r="G1625" s="39" t="s">
        <v>54</v>
      </c>
      <c r="H1625" s="40">
        <v>46143</v>
      </c>
      <c r="I1625" s="41" t="s">
        <v>55</v>
      </c>
      <c r="J1625" s="41" t="s">
        <v>56</v>
      </c>
      <c r="K1625" s="41" t="s">
        <v>164</v>
      </c>
      <c r="L1625" s="41" t="s">
        <v>91</v>
      </c>
      <c r="M1625" s="42" t="s">
        <v>73</v>
      </c>
      <c r="N1625" s="44" t="s">
        <v>884</v>
      </c>
      <c r="O1625" s="44" t="s">
        <v>60</v>
      </c>
      <c r="P1625" s="44"/>
      <c r="Q1625" s="44"/>
      <c r="R1625" s="45" t="s">
        <v>322</v>
      </c>
      <c r="S1625" s="45" t="s">
        <v>323</v>
      </c>
      <c r="T1625" s="44"/>
      <c r="U1625" s="44"/>
      <c r="V1625" s="45" t="str">
        <f t="array" ref="V1625">IFERROR(INDEX(#REF!,MATCH($Q1625,#REF!,0)),"")</f>
        <v/>
      </c>
      <c r="W1625" s="45" t="str">
        <f t="array" ref="W1625">IFERROR(INDEX(#REF!,MATCH($Q1625,#REF!,0)),"")</f>
        <v/>
      </c>
      <c r="X1625" s="46" t="str">
        <f t="array" ref="X1625">IFERROR(INDEX(#REF!,MATCH($Q1625,#REF!,0)),"")</f>
        <v/>
      </c>
      <c r="Y1625" s="46" t="str">
        <f t="array" ref="Y1625">IFERROR(INDEX(#REF!,MATCH($Q1625,#REF!,0)),"")</f>
        <v/>
      </c>
      <c r="Z1625" s="46" t="str">
        <f t="array" ref="Z1625">IFERROR(INDEX(#REF!,MATCH($Q1625,#REF!,0)),"")</f>
        <v/>
      </c>
      <c r="AA1625" s="46" t="e">
        <f t="shared" si="18"/>
        <v>#VALUE!</v>
      </c>
      <c r="AB1625" s="44"/>
      <c r="AC1625" s="44"/>
    </row>
    <row r="1626" spans="1:29" ht="15.75" hidden="1" customHeight="1">
      <c r="A1626" s="47" t="s">
        <v>400</v>
      </c>
      <c r="B1626" s="47" t="s">
        <v>156</v>
      </c>
      <c r="C1626" s="60" t="s">
        <v>836</v>
      </c>
      <c r="D1626" s="49" t="s">
        <v>53</v>
      </c>
      <c r="E1626" s="49">
        <v>2</v>
      </c>
      <c r="F1626" s="50">
        <v>30</v>
      </c>
      <c r="G1626" s="51" t="s">
        <v>54</v>
      </c>
      <c r="H1626" s="52">
        <v>46143</v>
      </c>
      <c r="I1626" s="53" t="s">
        <v>55</v>
      </c>
      <c r="J1626" s="53" t="s">
        <v>56</v>
      </c>
      <c r="K1626" s="53" t="s">
        <v>164</v>
      </c>
      <c r="L1626" s="53" t="s">
        <v>58</v>
      </c>
      <c r="M1626" s="54" t="s">
        <v>109</v>
      </c>
      <c r="N1626" s="56" t="s">
        <v>21</v>
      </c>
      <c r="O1626" s="56" t="s">
        <v>60</v>
      </c>
      <c r="P1626" s="56"/>
      <c r="Q1626" s="56"/>
      <c r="R1626" s="57" t="s">
        <v>202</v>
      </c>
      <c r="S1626" s="57" t="s">
        <v>181</v>
      </c>
      <c r="T1626" s="56"/>
      <c r="U1626" s="56"/>
      <c r="V1626" s="57" t="str">
        <f t="array" ref="V1626">IFERROR(INDEX(#REF!,MATCH($Q1626,#REF!,0)),"")</f>
        <v/>
      </c>
      <c r="W1626" s="57" t="str">
        <f t="array" ref="W1626">IFERROR(INDEX(#REF!,MATCH($Q1626,#REF!,0)),"")</f>
        <v/>
      </c>
      <c r="X1626" s="58" t="str">
        <f t="array" ref="X1626">IFERROR(INDEX(#REF!,MATCH($Q1626,#REF!,0)),"")</f>
        <v/>
      </c>
      <c r="Y1626" s="58" t="str">
        <f t="array" ref="Y1626">IFERROR(INDEX(#REF!,MATCH($Q1626,#REF!,0)),"")</f>
        <v/>
      </c>
      <c r="Z1626" s="58" t="str">
        <f t="array" ref="Z1626">IFERROR(INDEX(#REF!,MATCH($Q1626,#REF!,0)),"")</f>
        <v/>
      </c>
      <c r="AA1626" s="58" t="e">
        <f t="shared" si="18"/>
        <v>#VALUE!</v>
      </c>
      <c r="AB1626" s="56"/>
      <c r="AC1626" s="56"/>
    </row>
    <row r="1627" spans="1:29" ht="15.75" hidden="1" customHeight="1">
      <c r="A1627" s="35" t="s">
        <v>701</v>
      </c>
      <c r="B1627" s="35" t="s">
        <v>250</v>
      </c>
      <c r="C1627" s="36" t="s">
        <v>838</v>
      </c>
      <c r="D1627" s="37" t="s">
        <v>53</v>
      </c>
      <c r="E1627" s="37">
        <v>1</v>
      </c>
      <c r="F1627" s="38">
        <v>30</v>
      </c>
      <c r="G1627" s="39" t="s">
        <v>54</v>
      </c>
      <c r="H1627" s="40">
        <v>46143</v>
      </c>
      <c r="I1627" s="41" t="s">
        <v>55</v>
      </c>
      <c r="J1627" s="41" t="s">
        <v>56</v>
      </c>
      <c r="K1627" s="41" t="s">
        <v>164</v>
      </c>
      <c r="L1627" s="41" t="s">
        <v>58</v>
      </c>
      <c r="M1627" s="42" t="s">
        <v>148</v>
      </c>
      <c r="N1627" s="44" t="s">
        <v>21</v>
      </c>
      <c r="O1627" s="44" t="s">
        <v>60</v>
      </c>
      <c r="P1627" s="44"/>
      <c r="Q1627" s="44"/>
      <c r="R1627" s="45" t="s">
        <v>158</v>
      </c>
      <c r="S1627" s="45" t="s">
        <v>281</v>
      </c>
      <c r="T1627" s="44"/>
      <c r="U1627" s="44"/>
      <c r="V1627" s="45" t="str">
        <f t="array" ref="V1627">IFERROR(INDEX(#REF!,MATCH($Q1627,#REF!,0)),"")</f>
        <v/>
      </c>
      <c r="W1627" s="45" t="str">
        <f t="array" ref="W1627">IFERROR(INDEX(#REF!,MATCH($Q1627,#REF!,0)),"")</f>
        <v/>
      </c>
      <c r="X1627" s="46" t="str">
        <f t="array" ref="X1627">IFERROR(INDEX(#REF!,MATCH($Q1627,#REF!,0)),"")</f>
        <v/>
      </c>
      <c r="Y1627" s="46" t="str">
        <f t="array" ref="Y1627">IFERROR(INDEX(#REF!,MATCH($Q1627,#REF!,0)),"")</f>
        <v/>
      </c>
      <c r="Z1627" s="46" t="str">
        <f t="array" ref="Z1627">IFERROR(INDEX(#REF!,MATCH($Q1627,#REF!,0)),"")</f>
        <v/>
      </c>
      <c r="AA1627" s="46" t="e">
        <f t="shared" si="18"/>
        <v>#VALUE!</v>
      </c>
      <c r="AB1627" s="44"/>
      <c r="AC1627" s="44"/>
    </row>
    <row r="1628" spans="1:29" ht="15.75" hidden="1" customHeight="1">
      <c r="A1628" s="47" t="s">
        <v>2691</v>
      </c>
      <c r="B1628" s="201" t="s">
        <v>1049</v>
      </c>
      <c r="C1628" s="113" t="s">
        <v>2438</v>
      </c>
      <c r="D1628" s="49" t="s">
        <v>53</v>
      </c>
      <c r="E1628" s="49">
        <v>3</v>
      </c>
      <c r="F1628" s="50">
        <v>30</v>
      </c>
      <c r="G1628" s="51"/>
      <c r="H1628" s="52"/>
      <c r="I1628" s="53" t="s">
        <v>55</v>
      </c>
      <c r="J1628" s="53"/>
      <c r="K1628" s="53"/>
      <c r="L1628" s="53"/>
      <c r="M1628" s="54"/>
      <c r="N1628" s="56" t="s">
        <v>951</v>
      </c>
      <c r="O1628" s="56" t="s">
        <v>60</v>
      </c>
      <c r="P1628" s="56"/>
      <c r="Q1628" s="56"/>
      <c r="R1628" s="57"/>
      <c r="S1628" s="57"/>
      <c r="T1628" s="194"/>
      <c r="U1628" s="56"/>
      <c r="V1628" s="57" t="str">
        <f t="array" ref="V1628">IFERROR(INDEX(#REF!,MATCH($Q1628,#REF!,0)),"")</f>
        <v/>
      </c>
      <c r="W1628" s="57" t="str">
        <f t="array" ref="W1628">IFERROR(INDEX(#REF!,MATCH($Q1628,#REF!,0)),"")</f>
        <v/>
      </c>
      <c r="X1628" s="58" t="str">
        <f t="array" ref="X1628">IFERROR(INDEX(#REF!,MATCH($Q1628,#REF!,0)),"")</f>
        <v/>
      </c>
      <c r="Y1628" s="58" t="str">
        <f t="array" ref="Y1628">IFERROR(INDEX(#REF!,MATCH($Q1628,#REF!,0)),"")</f>
        <v/>
      </c>
      <c r="Z1628" s="58" t="str">
        <f t="array" ref="Z1628">IFERROR(INDEX(#REF!,MATCH($Q1628,#REF!,0)),"")</f>
        <v/>
      </c>
      <c r="AA1628" s="58" t="e">
        <f t="shared" si="18"/>
        <v>#VALUE!</v>
      </c>
      <c r="AB1628" s="56"/>
      <c r="AC1628" s="56"/>
    </row>
    <row r="1629" spans="1:29" ht="15.75" hidden="1" customHeight="1">
      <c r="A1629" s="35" t="s">
        <v>2691</v>
      </c>
      <c r="B1629" s="207" t="s">
        <v>1049</v>
      </c>
      <c r="C1629" s="218" t="s">
        <v>2440</v>
      </c>
      <c r="D1629" s="96" t="s">
        <v>53</v>
      </c>
      <c r="E1629" s="96">
        <v>3</v>
      </c>
      <c r="F1629" s="97">
        <v>30</v>
      </c>
      <c r="G1629" s="98"/>
      <c r="H1629" s="99"/>
      <c r="I1629" s="100" t="s">
        <v>55</v>
      </c>
      <c r="J1629" s="100"/>
      <c r="K1629" s="100"/>
      <c r="L1629" s="100"/>
      <c r="M1629" s="102"/>
      <c r="N1629" s="44" t="s">
        <v>951</v>
      </c>
      <c r="O1629" s="44" t="s">
        <v>60</v>
      </c>
      <c r="P1629" s="44"/>
      <c r="Q1629" s="44"/>
      <c r="R1629" s="45"/>
      <c r="S1629" s="45"/>
      <c r="T1629" s="219"/>
      <c r="U1629" s="44"/>
      <c r="V1629" s="45" t="str">
        <f t="array" ref="V1629">IFERROR(INDEX(#REF!,MATCH($Q1629,#REF!,0)),"")</f>
        <v/>
      </c>
      <c r="W1629" s="45" t="str">
        <f t="array" ref="W1629">IFERROR(INDEX(#REF!,MATCH($Q1629,#REF!,0)),"")</f>
        <v/>
      </c>
      <c r="X1629" s="46" t="str">
        <f t="array" ref="X1629">IFERROR(INDEX(#REF!,MATCH($Q1629,#REF!,0)),"")</f>
        <v/>
      </c>
      <c r="Y1629" s="46" t="str">
        <f t="array" ref="Y1629">IFERROR(INDEX(#REF!,MATCH($Q1629,#REF!,0)),"")</f>
        <v/>
      </c>
      <c r="Z1629" s="46" t="str">
        <f t="array" ref="Z1629">IFERROR(INDEX(#REF!,MATCH($Q1629,#REF!,0)),"")</f>
        <v/>
      </c>
      <c r="AA1629" s="46" t="e">
        <f t="shared" si="18"/>
        <v>#VALUE!</v>
      </c>
      <c r="AB1629" s="44"/>
      <c r="AC1629" s="44"/>
    </row>
    <row r="1630" spans="1:29" ht="15.75" hidden="1" customHeight="1">
      <c r="A1630" s="47" t="s">
        <v>2691</v>
      </c>
      <c r="B1630" s="201" t="s">
        <v>1049</v>
      </c>
      <c r="C1630" s="113" t="s">
        <v>2442</v>
      </c>
      <c r="D1630" s="49" t="s">
        <v>53</v>
      </c>
      <c r="E1630" s="49">
        <v>3</v>
      </c>
      <c r="F1630" s="50">
        <v>30</v>
      </c>
      <c r="G1630" s="51"/>
      <c r="H1630" s="52"/>
      <c r="I1630" s="53" t="s">
        <v>55</v>
      </c>
      <c r="J1630" s="53"/>
      <c r="K1630" s="53"/>
      <c r="L1630" s="53"/>
      <c r="M1630" s="54"/>
      <c r="N1630" s="56" t="s">
        <v>951</v>
      </c>
      <c r="O1630" s="56" t="s">
        <v>60</v>
      </c>
      <c r="P1630" s="56"/>
      <c r="Q1630" s="56"/>
      <c r="R1630" s="57"/>
      <c r="S1630" s="57"/>
      <c r="T1630" s="194"/>
      <c r="U1630" s="56"/>
      <c r="V1630" s="57" t="str">
        <f t="array" ref="V1630">IFERROR(INDEX(#REF!,MATCH($Q1630,#REF!,0)),"")</f>
        <v/>
      </c>
      <c r="W1630" s="57" t="str">
        <f t="array" ref="W1630">IFERROR(INDEX(#REF!,MATCH($Q1630,#REF!,0)),"")</f>
        <v/>
      </c>
      <c r="X1630" s="58" t="str">
        <f t="array" ref="X1630">IFERROR(INDEX(#REF!,MATCH($Q1630,#REF!,0)),"")</f>
        <v/>
      </c>
      <c r="Y1630" s="58" t="str">
        <f t="array" ref="Y1630">IFERROR(INDEX(#REF!,MATCH($Q1630,#REF!,0)),"")</f>
        <v/>
      </c>
      <c r="Z1630" s="58" t="str">
        <f t="array" ref="Z1630">IFERROR(INDEX(#REF!,MATCH($Q1630,#REF!,0)),"")</f>
        <v/>
      </c>
      <c r="AA1630" s="58" t="e">
        <f t="shared" si="18"/>
        <v>#VALUE!</v>
      </c>
      <c r="AB1630" s="56"/>
      <c r="AC1630" s="56"/>
    </row>
    <row r="1631" spans="1:29" ht="15.75" hidden="1" customHeight="1">
      <c r="A1631" s="35"/>
      <c r="B1631" s="35" t="s">
        <v>51</v>
      </c>
      <c r="C1631" s="36" t="s">
        <v>1464</v>
      </c>
      <c r="D1631" s="96" t="s">
        <v>53</v>
      </c>
      <c r="E1631" s="96">
        <v>20</v>
      </c>
      <c r="F1631" s="97">
        <v>20</v>
      </c>
      <c r="G1631" s="98" t="s">
        <v>54</v>
      </c>
      <c r="H1631" s="99">
        <v>46143</v>
      </c>
      <c r="I1631" s="100" t="s">
        <v>55</v>
      </c>
      <c r="J1631" s="100" t="s">
        <v>56</v>
      </c>
      <c r="K1631" s="100" t="s">
        <v>164</v>
      </c>
      <c r="L1631" s="100" t="s">
        <v>91</v>
      </c>
      <c r="M1631" s="102" t="s">
        <v>148</v>
      </c>
      <c r="N1631" s="44" t="s">
        <v>884</v>
      </c>
      <c r="O1631" s="44" t="s">
        <v>60</v>
      </c>
      <c r="P1631" s="44"/>
      <c r="Q1631" s="44"/>
      <c r="R1631" s="45" t="s">
        <v>158</v>
      </c>
      <c r="S1631" s="45" t="s">
        <v>515</v>
      </c>
      <c r="T1631" s="44"/>
      <c r="U1631" s="44"/>
      <c r="V1631" s="45" t="str">
        <f t="array" ref="V1631">IFERROR(INDEX(#REF!,MATCH($Q1631,#REF!,0)),"")</f>
        <v/>
      </c>
      <c r="W1631" s="45" t="str">
        <f t="array" ref="W1631">IFERROR(INDEX(#REF!,MATCH($Q1631,#REF!,0)),"")</f>
        <v/>
      </c>
      <c r="X1631" s="46" t="str">
        <f t="array" ref="X1631">IFERROR(INDEX(#REF!,MATCH($Q1631,#REF!,0)),"")</f>
        <v/>
      </c>
      <c r="Y1631" s="46" t="str">
        <f t="array" ref="Y1631">IFERROR(INDEX(#REF!,MATCH($Q1631,#REF!,0)),"")</f>
        <v/>
      </c>
      <c r="Z1631" s="46" t="str">
        <f t="array" ref="Z1631">IFERROR(INDEX(#REF!,MATCH($Q1631,#REF!,0)),"")</f>
        <v/>
      </c>
      <c r="AA1631" s="46" t="e">
        <f t="shared" si="18"/>
        <v>#VALUE!</v>
      </c>
      <c r="AB1631" s="44"/>
      <c r="AC1631" s="44"/>
    </row>
  </sheetData>
  <autoFilter ref="A8:AC1631" xr:uid="{00000000-0009-0000-0000-00000B000000}">
    <filterColumn colId="1">
      <filters>
        <filter val="4ª CIA IND"/>
        <filter val="AGUAS E PAISAGENS II"/>
        <filter val="AJUDÂNCIA"/>
        <filter val="CEPDEC"/>
        <filter val="DAL"/>
        <filter val="DEPMAT"/>
        <filter val="GPC"/>
        <filter val="MATERIAL BÉLICO"/>
        <filter val="PROCESSO COMPILADO"/>
        <filter val="SCAR"/>
        <filter val="SCC"/>
        <filter val="UECI"/>
      </filters>
    </filterColumn>
    <filterColumn colId="14">
      <filters blank="1">
        <filter val="SEM PREVISÃO"/>
        <filter val="VERSÃO 1 (PUBLICADO 06/11/2025)"/>
      </filters>
    </filterColumn>
    <sortState xmlns:xlrd2="http://schemas.microsoft.com/office/spreadsheetml/2017/richdata2" ref="A8:AC1631">
      <sortCondition descending="1" ref="F8:F1631"/>
      <sortCondition ref="B8:B1631"/>
    </sortState>
  </autoFilter>
  <mergeCells count="2">
    <mergeCell ref="E4:H4"/>
    <mergeCell ref="E5:H5"/>
  </mergeCells>
  <dataValidations count="4">
    <dataValidation type="list" allowBlank="1" showErrorMessage="1" sqref="O9:O256 O257:P257 O258:O268 O269:P269 O270:O301 O302:P302 O303:O317 O318:P318 O319:O330 O331:P331 O332:O336 O337:P338 O339:O351 O352:P352 O353:O379 O380:P380 O381:O411 O412:P413 O414:O440 O444:O446 O448 O451:O461 O463 O466:O469 O471 O473 O476:O479 O481:O482 O484:O519 O520:P520 O521:O622 O623:P623 O624:O1631" xr:uid="{00000000-0002-0000-0B00-000000000000}">
      <formula1>"VERSÃO 1 (PUBLICADO 06/11/2025),VERSÃO 2 (AGURADANDO PUBLICAÇÃO),SEM PREVISÃO,RETIRADO DO PCA"</formula1>
    </dataValidation>
    <dataValidation type="list" allowBlank="1" showErrorMessage="1" sqref="R9:R151 R153:R285 R287:R422 R424:R1076 R1078:R1086 R1088:R1108 R1110:R1217 R1219:R1278 R1280:R1321 R1323:R1631" xr:uid="{00000000-0002-0000-0B00-000004000000}">
      <formula1>"ACESSÓRIOS PARA RADIO,ALIMENTICIOS,ALUGUEL DE CONTAINERS,APICULTOR,BANDEIRAS,CAPTURA DE ANIMAIS,CONTRATOS DE MANUTENÇÃO DE AR CONDICIONADO,CORTE DE ARVORE,CORTINA,DRONE,ELETRODOMESTICO,EPI PARA SALVAMENTO EM ALTURAS,EQUIPAMENTO DE AFERIÇÃO,EQUIPAMENTO DE "&amp;"FISIOTERARPIA,EQUIPAMENTO OPERACIONAL,EQUIPAMENTO PARA COMBATE A INCENDIO ESTRUTURAL,EQUIPAMENTO PARA COMBATE A INCENDIO FLORESTAL,EQUIPAMENTO PARA RESGATE AQUATICO,FERRAMENTAS,MATERIAL DE JARDINAGEM,FISIOTERAPIA,MATERIAL DE APH,MATERIAL DE COPA E COZINHA"&amp;",MATERIAL DE EXPEDIENTE,MATERIAL DE LIMPEZA,MATERIAL PARA MANUTENÇÃO ,MERGULHO,METODO START,OBRA,PRODUTO DE LIMPEZA,SOFTWARES,UNIFORME,UTENSILIOS DE COZINHA,VENTILADORES,ITENS PARA ACADEMIA,MOCHILA,BRINDES,EPI,COLCHAO E ACESSORIOS,MATERIAL PARA LIMPEZA AU"&amp;"TOMOTIVA,DESCARTAVEIS,FILTROS,LAMPADA,LGE,RECARGA DE GAS,EQUIPAMENTO PARA LIMPEZA,FERRAMENTAS ELETRICAS"</formula1>
    </dataValidation>
    <dataValidation type="list" allowBlank="1" showErrorMessage="1" sqref="P10:P12 P14:P16 P18:P21 P23:P27 P29:P35 P37:P38 P40:P41 P44:P57 P59:P64 P66:P79 P81 P83:P87 P89:P95 P97 P99:P106 P109:P120 P122:P128 P131:P142 P144:P157 P159:P183 P185:P187 P189:P209 P211:P213 P215:P238 P240:P254 P256 P258:P261 P263:P268 P270 P272:P283 P286:P290 P292:P301 P303:P309 P312:P316 P319:P323 P326:P329 P334:P336 P339:P351 P354:P359 P361:P379 P381:P392 P394:P397 P399:P407 P409:P411 P414 P416:P418 P420:P460 P462:P468 P470 P472:P519 P522:P551 P554:P556 P558:P596 P598 P600:P605 P607:P613 P616:P622 P624:P670 P672:P689 P691:P703 P705:P708 P710:P748 P750:P758 P760:P765 P767:P854 P856:P906 P908:P951 P953:P1021 P1023:P1069 P1071:P1095 P1097:P1133 P1135:P1156 P1158:P1213 P1215:P1231 P1233 P1235:P1253 P1255:P1259 P1261:P1263 P1266 P1268:P1271 P1275:P1276 P1278:P1283 P1285:P1286 P1288 P1290 P1292:P1293 P1295 P1300 P1302 P1304 P1306 P1308:P1310 P1312:P1313 P1316 P1318:P1322 P1325:P1327 P1330 P1333:P1335 P1341:P1345 P1347 P1350 P1353:P1354 P1357:P1360 P1365 P1367 P1369:P1370 P1375 P1377:P1378 P1380 P1390 P1394:P1395 P1398 P1405 P1416:P1418 P1421 P1424 P1426:P1428 P1436:P1439 P1447 P1455:P1456 P1469 P1472:P1473 P1483:P1484 P1492 P1505 P1508:P1512 P1523:P1524 P1529 P1543:P1544 P1546 P1551:P1554 P1556 P1558:P1560 P1562:P1563 P1566 P1569 P1572 P1574:P1578 P1581:P1586 P1588:P1594 P1596:P1599 P1601:P1631" xr:uid="{00000000-0002-0000-0B00-000005000000}">
      <formula1>"BAIXA,MÉDIA,ALTA"</formula1>
    </dataValidation>
    <dataValidation type="list" allowBlank="1" showErrorMessage="1" sqref="AC9:AC1631" xr:uid="{00000000-0002-0000-0B00-000007000000}">
      <formula1>"ENTREGUE,PROCESSAMENTO (GPC/GFO),LICITAÇÃO,AGUARDANDO ENTREGA,GERAR DFD,SETOR REQUISITANTE (DOCUMENTAÇÃO)"</formula1>
    </dataValidation>
  </dataValidations>
  <pageMargins left="0.511811024" right="0.53611836379460409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B00-000001000000}">
          <x14:formula1>
            <xm:f>Listas!$E$2:$E$33</xm:f>
          </x14:formula1>
          <xm:sqref>J9:J315 J317:J1631</xm:sqref>
        </x14:dataValidation>
        <x14:dataValidation type="list" allowBlank="1" showErrorMessage="1" xr:uid="{00000000-0002-0000-0B00-000002000000}">
          <x14:formula1>
            <xm:f>Listas!$F$2:$F$88</xm:f>
          </x14:formula1>
          <xm:sqref>K9:K315 K317:K804 K806:K1631</xm:sqref>
        </x14:dataValidation>
        <x14:dataValidation type="list" allowBlank="1" showErrorMessage="1" xr:uid="{00000000-0002-0000-0B00-000003000000}">
          <x14:formula1>
            <xm:f>Listas!$C$2:$C$8</xm:f>
          </x14:formula1>
          <xm:sqref>L9:L315 L317:L1631</xm:sqref>
        </x14:dataValidation>
        <x14:dataValidation type="list" allowBlank="1" showErrorMessage="1" xr:uid="{00000000-0002-0000-0B00-000006000000}">
          <x14:formula1>
            <xm:f>Listas!$D$2:$D$9</xm:f>
          </x14:formula1>
          <xm:sqref>I9:I315 K805 I317:I1631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  <pageSetUpPr fitToPage="1"/>
  </sheetPr>
  <dimension ref="A1:AC1559"/>
  <sheetViews>
    <sheetView showGridLines="0" workbookViewId="0">
      <pane ySplit="8" topLeftCell="A9" activePane="bottomLeft" state="frozen"/>
      <selection pane="bottomLeft" activeCell="B10" sqref="B10"/>
    </sheetView>
  </sheetViews>
  <sheetFormatPr defaultColWidth="12.5703125" defaultRowHeight="15" customHeight="1"/>
  <cols>
    <col min="1" max="1" width="19.710937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10" width="12.42578125" customWidth="1"/>
    <col min="11" max="11" width="11.42578125" customWidth="1"/>
    <col min="12" max="12" width="15.5703125" customWidth="1"/>
    <col min="13" max="13" width="29.42578125" customWidth="1"/>
    <col min="14" max="17" width="15.42578125" customWidth="1"/>
    <col min="18" max="18" width="41.7109375" hidden="1" customWidth="1"/>
    <col min="19" max="19" width="53.140625" customWidth="1"/>
    <col min="20" max="20" width="26.85546875" customWidth="1"/>
    <col min="21" max="29" width="15.42578125" customWidth="1"/>
  </cols>
  <sheetData>
    <row r="1" spans="1:29" ht="15.7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 ht="21" customHeight="1">
      <c r="A2" s="17"/>
      <c r="B2" s="276" t="s">
        <v>19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8"/>
      <c r="O2" s="17"/>
      <c r="P2" s="17"/>
      <c r="Q2" s="17"/>
      <c r="R2" s="17"/>
      <c r="S2" s="21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29" ht="15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29" ht="38.25" customHeight="1">
      <c r="A4" s="25"/>
      <c r="B4" s="279" t="s">
        <v>20</v>
      </c>
      <c r="C4" s="278"/>
      <c r="D4" s="27"/>
      <c r="E4" s="273" t="s">
        <v>21</v>
      </c>
      <c r="F4" s="274"/>
      <c r="G4" s="274"/>
      <c r="H4" s="275"/>
      <c r="I4" s="27"/>
      <c r="J4" s="27"/>
      <c r="K4" s="27"/>
      <c r="L4" s="27"/>
      <c r="M4" s="13"/>
      <c r="N4" s="13"/>
      <c r="O4" s="13"/>
      <c r="P4" s="1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30" customHeight="1">
      <c r="A5" s="25"/>
      <c r="B5" s="279" t="s">
        <v>22</v>
      </c>
      <c r="C5" s="278"/>
      <c r="D5" s="27"/>
      <c r="E5" s="273" t="s">
        <v>23</v>
      </c>
      <c r="F5" s="274"/>
      <c r="G5" s="274"/>
      <c r="H5" s="275"/>
      <c r="I5" s="27"/>
      <c r="J5" s="27"/>
      <c r="K5" s="27"/>
      <c r="L5" s="27"/>
      <c r="M5" s="13"/>
      <c r="N5" s="13"/>
      <c r="O5" s="13"/>
      <c r="P5" s="1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29" ht="15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15.75" customHeight="1">
      <c r="A7" s="13"/>
      <c r="B7" s="13"/>
      <c r="C7" s="13"/>
      <c r="D7" s="13"/>
      <c r="E7" s="13"/>
      <c r="F7" s="29">
        <f>SUBTOTAL(9,F10:F1559)</f>
        <v>174526244.99000001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50.25" customHeight="1">
      <c r="A8" s="32" t="s">
        <v>24</v>
      </c>
      <c r="B8" s="33" t="s">
        <v>25</v>
      </c>
      <c r="C8" s="33" t="s">
        <v>26</v>
      </c>
      <c r="D8" s="33" t="s">
        <v>27</v>
      </c>
      <c r="E8" s="33" t="s">
        <v>28</v>
      </c>
      <c r="F8" s="33" t="s">
        <v>29</v>
      </c>
      <c r="G8" s="33" t="s">
        <v>30</v>
      </c>
      <c r="H8" s="32" t="s">
        <v>31</v>
      </c>
      <c r="I8" s="33" t="s">
        <v>32</v>
      </c>
      <c r="J8" s="33"/>
      <c r="K8" s="33"/>
      <c r="L8" s="33" t="s">
        <v>33</v>
      </c>
      <c r="M8" s="33" t="s">
        <v>34</v>
      </c>
      <c r="N8" s="32" t="s">
        <v>35</v>
      </c>
      <c r="O8" s="32" t="s">
        <v>36</v>
      </c>
      <c r="P8" s="32" t="s">
        <v>37</v>
      </c>
      <c r="Q8" s="32" t="s">
        <v>0</v>
      </c>
      <c r="R8" s="32" t="s">
        <v>38</v>
      </c>
      <c r="S8" s="32" t="s">
        <v>39</v>
      </c>
      <c r="T8" s="32" t="s">
        <v>40</v>
      </c>
      <c r="U8" s="32" t="s">
        <v>41</v>
      </c>
      <c r="V8" s="32" t="s">
        <v>42</v>
      </c>
      <c r="W8" s="32" t="s">
        <v>1</v>
      </c>
      <c r="X8" s="32" t="s">
        <v>43</v>
      </c>
      <c r="Y8" s="32" t="s">
        <v>44</v>
      </c>
      <c r="Z8" s="32" t="s">
        <v>45</v>
      </c>
      <c r="AA8" s="32" t="s">
        <v>46</v>
      </c>
      <c r="AB8" s="32" t="s">
        <v>47</v>
      </c>
      <c r="AC8" s="32" t="s">
        <v>48</v>
      </c>
    </row>
    <row r="9" spans="1:29" ht="36.75" customHeight="1">
      <c r="A9" s="35"/>
      <c r="B9" s="35" t="s">
        <v>1049</v>
      </c>
      <c r="C9" s="36" t="s">
        <v>1867</v>
      </c>
      <c r="D9" s="96" t="s">
        <v>53</v>
      </c>
      <c r="E9" s="96">
        <v>35</v>
      </c>
      <c r="F9" s="97">
        <v>6300</v>
      </c>
      <c r="G9" s="98" t="s">
        <v>54</v>
      </c>
      <c r="H9" s="99">
        <v>46204</v>
      </c>
      <c r="I9" s="100" t="s">
        <v>55</v>
      </c>
      <c r="J9" s="100" t="s">
        <v>56</v>
      </c>
      <c r="K9" s="100" t="s">
        <v>164</v>
      </c>
      <c r="L9" s="100" t="s">
        <v>58</v>
      </c>
      <c r="M9" s="102" t="s">
        <v>2517</v>
      </c>
      <c r="N9" s="44" t="s">
        <v>21</v>
      </c>
      <c r="O9" s="44" t="s">
        <v>2767</v>
      </c>
      <c r="P9" s="44"/>
      <c r="Q9" s="44" t="s">
        <v>2</v>
      </c>
      <c r="R9" s="45" t="s">
        <v>1820</v>
      </c>
      <c r="S9" s="45" t="s">
        <v>1821</v>
      </c>
      <c r="T9" s="219"/>
      <c r="U9" s="44"/>
      <c r="V9" s="44"/>
      <c r="W9" s="44" t="s">
        <v>3</v>
      </c>
      <c r="X9" s="44"/>
      <c r="Y9" s="44"/>
      <c r="Z9" s="44"/>
      <c r="AA9" s="44"/>
      <c r="AB9" s="44"/>
      <c r="AC9" s="44"/>
    </row>
    <row r="10" spans="1:29" ht="36.75" customHeight="1">
      <c r="A10" s="35"/>
      <c r="B10" s="35" t="s">
        <v>1049</v>
      </c>
      <c r="C10" s="36" t="s">
        <v>1819</v>
      </c>
      <c r="D10" s="37" t="s">
        <v>53</v>
      </c>
      <c r="E10" s="37">
        <v>50</v>
      </c>
      <c r="F10" s="38">
        <v>9000</v>
      </c>
      <c r="G10" s="39" t="s">
        <v>54</v>
      </c>
      <c r="H10" s="40">
        <v>46204</v>
      </c>
      <c r="I10" s="41" t="s">
        <v>55</v>
      </c>
      <c r="J10" s="41" t="s">
        <v>56</v>
      </c>
      <c r="K10" s="41" t="s">
        <v>164</v>
      </c>
      <c r="L10" s="41" t="s">
        <v>58</v>
      </c>
      <c r="M10" s="42" t="s">
        <v>2517</v>
      </c>
      <c r="N10" s="44" t="s">
        <v>21</v>
      </c>
      <c r="O10" s="44" t="s">
        <v>2767</v>
      </c>
      <c r="P10" s="44"/>
      <c r="Q10" s="44" t="s">
        <v>2</v>
      </c>
      <c r="R10" s="45" t="s">
        <v>1820</v>
      </c>
      <c r="S10" s="45" t="s">
        <v>1821</v>
      </c>
      <c r="T10" s="199"/>
      <c r="U10" s="44"/>
      <c r="V10" s="44"/>
      <c r="W10" s="44" t="s">
        <v>3</v>
      </c>
      <c r="X10" s="44"/>
      <c r="Y10" s="44"/>
      <c r="Z10" s="44"/>
      <c r="AA10" s="44"/>
      <c r="AB10" s="44"/>
      <c r="AC10" s="44"/>
    </row>
    <row r="11" spans="1:29" ht="15.75" customHeight="1">
      <c r="A11" s="35"/>
      <c r="B11" s="35" t="s">
        <v>1049</v>
      </c>
      <c r="C11" s="36" t="s">
        <v>2124</v>
      </c>
      <c r="D11" s="37" t="s">
        <v>53</v>
      </c>
      <c r="E11" s="37">
        <v>3</v>
      </c>
      <c r="F11" s="38">
        <v>540</v>
      </c>
      <c r="G11" s="39" t="s">
        <v>54</v>
      </c>
      <c r="H11" s="40">
        <v>46174</v>
      </c>
      <c r="I11" s="41" t="s">
        <v>55</v>
      </c>
      <c r="J11" s="41" t="s">
        <v>56</v>
      </c>
      <c r="K11" s="41" t="s">
        <v>164</v>
      </c>
      <c r="L11" s="41" t="s">
        <v>58</v>
      </c>
      <c r="M11" s="42" t="s">
        <v>2517</v>
      </c>
      <c r="N11" s="44" t="s">
        <v>21</v>
      </c>
      <c r="O11" s="44" t="s">
        <v>2767</v>
      </c>
      <c r="P11" s="44"/>
      <c r="Q11" s="44" t="s">
        <v>2</v>
      </c>
      <c r="R11" s="45" t="s">
        <v>1820</v>
      </c>
      <c r="S11" s="45" t="s">
        <v>1821</v>
      </c>
      <c r="T11" s="199"/>
      <c r="U11" s="44"/>
      <c r="V11" s="44"/>
      <c r="W11" s="44" t="s">
        <v>3</v>
      </c>
      <c r="X11" s="44"/>
      <c r="Y11" s="44"/>
      <c r="Z11" s="44"/>
      <c r="AA11" s="44"/>
      <c r="AB11" s="44"/>
      <c r="AC11" s="44"/>
    </row>
    <row r="12" spans="1:29" ht="15.75" customHeight="1">
      <c r="A12" s="47"/>
      <c r="B12" s="47" t="s">
        <v>1049</v>
      </c>
      <c r="C12" s="60" t="s">
        <v>1823</v>
      </c>
      <c r="D12" s="49" t="s">
        <v>53</v>
      </c>
      <c r="E12" s="49">
        <v>50</v>
      </c>
      <c r="F12" s="50">
        <v>9000</v>
      </c>
      <c r="G12" s="51" t="s">
        <v>54</v>
      </c>
      <c r="H12" s="52">
        <v>46204</v>
      </c>
      <c r="I12" s="53" t="s">
        <v>55</v>
      </c>
      <c r="J12" s="53" t="s">
        <v>56</v>
      </c>
      <c r="K12" s="53" t="s">
        <v>164</v>
      </c>
      <c r="L12" s="53" t="s">
        <v>58</v>
      </c>
      <c r="M12" s="54" t="s">
        <v>2517</v>
      </c>
      <c r="N12" s="56" t="s">
        <v>21</v>
      </c>
      <c r="O12" s="56" t="s">
        <v>2767</v>
      </c>
      <c r="P12" s="56"/>
      <c r="Q12" s="56" t="s">
        <v>2</v>
      </c>
      <c r="R12" s="57" t="s">
        <v>1820</v>
      </c>
      <c r="S12" s="57" t="s">
        <v>1821</v>
      </c>
      <c r="T12" s="194"/>
      <c r="U12" s="56"/>
      <c r="V12" s="56"/>
      <c r="W12" s="56" t="s">
        <v>3</v>
      </c>
      <c r="X12" s="56"/>
      <c r="Y12" s="56"/>
      <c r="Z12" s="56"/>
      <c r="AA12" s="56"/>
      <c r="AB12" s="56"/>
      <c r="AC12" s="56"/>
    </row>
    <row r="13" spans="1:29" ht="15.75" customHeight="1">
      <c r="A13" s="35"/>
      <c r="B13" s="220" t="s">
        <v>2693</v>
      </c>
      <c r="C13" s="36"/>
      <c r="D13" s="37"/>
      <c r="E13" s="37"/>
      <c r="F13" s="38">
        <v>24840</v>
      </c>
      <c r="G13" s="39"/>
      <c r="H13" s="40"/>
      <c r="I13" s="41"/>
      <c r="J13" s="41"/>
      <c r="K13" s="41"/>
      <c r="L13" s="41"/>
      <c r="M13" s="42"/>
      <c r="N13" s="44" t="s">
        <v>21</v>
      </c>
      <c r="O13" s="44"/>
      <c r="P13" s="44"/>
      <c r="Q13" s="44" t="s">
        <v>2</v>
      </c>
      <c r="R13" s="45" t="s">
        <v>1820</v>
      </c>
      <c r="S13" s="45" t="s">
        <v>1821</v>
      </c>
      <c r="T13" s="199"/>
      <c r="U13" s="44"/>
      <c r="V13" s="44"/>
      <c r="W13" s="44" t="s">
        <v>3</v>
      </c>
      <c r="X13" s="44"/>
      <c r="Y13" s="44"/>
      <c r="Z13" s="44"/>
      <c r="AA13" s="44"/>
      <c r="AB13" s="44"/>
      <c r="AC13" s="44"/>
    </row>
    <row r="14" spans="1:29" ht="15.75" customHeight="1">
      <c r="A14" s="47"/>
      <c r="B14" s="47" t="s">
        <v>1049</v>
      </c>
      <c r="C14" s="60" t="s">
        <v>1778</v>
      </c>
      <c r="D14" s="49" t="s">
        <v>53</v>
      </c>
      <c r="E14" s="49">
        <v>450</v>
      </c>
      <c r="F14" s="50">
        <v>22500</v>
      </c>
      <c r="G14" s="51" t="s">
        <v>54</v>
      </c>
      <c r="H14" s="52">
        <v>46235</v>
      </c>
      <c r="I14" s="53" t="s">
        <v>55</v>
      </c>
      <c r="J14" s="53" t="s">
        <v>56</v>
      </c>
      <c r="K14" s="53" t="s">
        <v>164</v>
      </c>
      <c r="L14" s="53" t="s">
        <v>58</v>
      </c>
      <c r="M14" s="54" t="s">
        <v>2534</v>
      </c>
      <c r="N14" s="56" t="s">
        <v>21</v>
      </c>
      <c r="O14" s="56" t="s">
        <v>2767</v>
      </c>
      <c r="P14" s="56"/>
      <c r="Q14" s="56" t="s">
        <v>5</v>
      </c>
      <c r="R14" s="57" t="s">
        <v>1779</v>
      </c>
      <c r="S14" s="57" t="s">
        <v>1780</v>
      </c>
      <c r="T14" s="56"/>
      <c r="U14" s="56"/>
      <c r="V14" s="56"/>
      <c r="W14" s="56" t="s">
        <v>3</v>
      </c>
      <c r="X14" s="56"/>
      <c r="Y14" s="56"/>
      <c r="Z14" s="56"/>
      <c r="AA14" s="56"/>
      <c r="AB14" s="56"/>
      <c r="AC14" s="56"/>
    </row>
    <row r="15" spans="1:29" ht="15.75" customHeight="1">
      <c r="A15" s="35"/>
      <c r="B15" s="35" t="s">
        <v>1049</v>
      </c>
      <c r="C15" s="36" t="s">
        <v>1786</v>
      </c>
      <c r="D15" s="37" t="s">
        <v>53</v>
      </c>
      <c r="E15" s="37">
        <v>20</v>
      </c>
      <c r="F15" s="38">
        <v>20000</v>
      </c>
      <c r="G15" s="39" t="s">
        <v>54</v>
      </c>
      <c r="H15" s="40">
        <v>46266</v>
      </c>
      <c r="I15" s="41" t="s">
        <v>55</v>
      </c>
      <c r="J15" s="41" t="s">
        <v>56</v>
      </c>
      <c r="K15" s="41" t="s">
        <v>164</v>
      </c>
      <c r="L15" s="41" t="s">
        <v>58</v>
      </c>
      <c r="M15" s="42" t="s">
        <v>109</v>
      </c>
      <c r="N15" s="44" t="s">
        <v>21</v>
      </c>
      <c r="O15" s="44" t="s">
        <v>2767</v>
      </c>
      <c r="P15" s="44"/>
      <c r="Q15" s="44" t="s">
        <v>5</v>
      </c>
      <c r="R15" s="45" t="s">
        <v>1779</v>
      </c>
      <c r="S15" s="45" t="s">
        <v>1780</v>
      </c>
      <c r="T15" s="44"/>
      <c r="U15" s="44"/>
      <c r="V15" s="44"/>
      <c r="W15" s="44" t="s">
        <v>3</v>
      </c>
      <c r="X15" s="44"/>
      <c r="Y15" s="44"/>
      <c r="Z15" s="44"/>
      <c r="AA15" s="44"/>
      <c r="AB15" s="44"/>
      <c r="AC15" s="44"/>
    </row>
    <row r="16" spans="1:29" ht="15.75" customHeight="1">
      <c r="A16" s="47"/>
      <c r="B16" s="47" t="s">
        <v>1049</v>
      </c>
      <c r="C16" s="60" t="s">
        <v>1788</v>
      </c>
      <c r="D16" s="49" t="s">
        <v>53</v>
      </c>
      <c r="E16" s="49">
        <v>20</v>
      </c>
      <c r="F16" s="50">
        <v>20000</v>
      </c>
      <c r="G16" s="51" t="s">
        <v>54</v>
      </c>
      <c r="H16" s="52">
        <v>46266</v>
      </c>
      <c r="I16" s="53" t="s">
        <v>55</v>
      </c>
      <c r="J16" s="53" t="s">
        <v>56</v>
      </c>
      <c r="K16" s="53" t="s">
        <v>164</v>
      </c>
      <c r="L16" s="53" t="s">
        <v>58</v>
      </c>
      <c r="M16" s="54" t="s">
        <v>109</v>
      </c>
      <c r="N16" s="56" t="s">
        <v>21</v>
      </c>
      <c r="O16" s="56" t="s">
        <v>2767</v>
      </c>
      <c r="P16" s="56"/>
      <c r="Q16" s="56" t="s">
        <v>5</v>
      </c>
      <c r="R16" s="57" t="s">
        <v>1779</v>
      </c>
      <c r="S16" s="57" t="s">
        <v>1780</v>
      </c>
      <c r="T16" s="56"/>
      <c r="U16" s="56"/>
      <c r="V16" s="56"/>
      <c r="W16" s="56" t="s">
        <v>3</v>
      </c>
      <c r="X16" s="56"/>
      <c r="Y16" s="56"/>
      <c r="Z16" s="56"/>
      <c r="AA16" s="56"/>
      <c r="AB16" s="56"/>
      <c r="AC16" s="56"/>
    </row>
    <row r="17" spans="1:29" ht="15.75" customHeight="1">
      <c r="A17" s="35"/>
      <c r="B17" s="35" t="s">
        <v>2693</v>
      </c>
      <c r="C17" s="36"/>
      <c r="D17" s="37"/>
      <c r="E17" s="37"/>
      <c r="F17" s="38">
        <v>62500</v>
      </c>
      <c r="G17" s="39"/>
      <c r="H17" s="40"/>
      <c r="I17" s="41"/>
      <c r="J17" s="41"/>
      <c r="K17" s="41"/>
      <c r="L17" s="41"/>
      <c r="M17" s="42"/>
      <c r="N17" s="44" t="s">
        <v>951</v>
      </c>
      <c r="O17" s="44"/>
      <c r="P17" s="44"/>
      <c r="Q17" s="44" t="s">
        <v>5</v>
      </c>
      <c r="R17" s="45" t="s">
        <v>1779</v>
      </c>
      <c r="S17" s="45" t="s">
        <v>1780</v>
      </c>
      <c r="T17" s="44"/>
      <c r="U17" s="44"/>
      <c r="V17" s="44"/>
      <c r="W17" s="44" t="s">
        <v>3</v>
      </c>
      <c r="X17" s="44"/>
      <c r="Y17" s="44"/>
      <c r="Z17" s="44"/>
      <c r="AA17" s="44"/>
      <c r="AB17" s="44"/>
      <c r="AC17" s="44"/>
    </row>
    <row r="18" spans="1:29" ht="15.75" customHeight="1">
      <c r="A18" s="47"/>
      <c r="B18" s="47" t="s">
        <v>1049</v>
      </c>
      <c r="C18" s="60" t="s">
        <v>1921</v>
      </c>
      <c r="D18" s="49" t="s">
        <v>53</v>
      </c>
      <c r="E18" s="49">
        <v>80</v>
      </c>
      <c r="F18" s="50">
        <v>3360</v>
      </c>
      <c r="G18" s="51" t="s">
        <v>54</v>
      </c>
      <c r="H18" s="52">
        <v>46174</v>
      </c>
      <c r="I18" s="53" t="s">
        <v>55</v>
      </c>
      <c r="J18" s="53" t="s">
        <v>56</v>
      </c>
      <c r="K18" s="53" t="s">
        <v>164</v>
      </c>
      <c r="L18" s="53" t="s">
        <v>58</v>
      </c>
      <c r="M18" s="54" t="s">
        <v>109</v>
      </c>
      <c r="N18" s="56" t="s">
        <v>21</v>
      </c>
      <c r="O18" s="56" t="s">
        <v>2767</v>
      </c>
      <c r="P18" s="56"/>
      <c r="Q18" s="56" t="s">
        <v>86</v>
      </c>
      <c r="R18" s="57" t="s">
        <v>1768</v>
      </c>
      <c r="S18" s="57" t="s">
        <v>1769</v>
      </c>
      <c r="T18" s="56"/>
      <c r="U18" s="56"/>
      <c r="V18" s="56"/>
      <c r="W18" s="56" t="s">
        <v>3</v>
      </c>
      <c r="X18" s="56"/>
      <c r="Y18" s="56"/>
      <c r="Z18" s="56"/>
      <c r="AA18" s="56"/>
      <c r="AB18" s="56"/>
      <c r="AC18" s="56"/>
    </row>
    <row r="19" spans="1:29" ht="15.75" customHeight="1">
      <c r="A19" s="35"/>
      <c r="B19" s="35" t="s">
        <v>1049</v>
      </c>
      <c r="C19" s="36" t="s">
        <v>1767</v>
      </c>
      <c r="D19" s="37" t="s">
        <v>53</v>
      </c>
      <c r="E19" s="37">
        <v>80</v>
      </c>
      <c r="F19" s="38">
        <v>36000</v>
      </c>
      <c r="G19" s="39" t="s">
        <v>54</v>
      </c>
      <c r="H19" s="40">
        <v>46235</v>
      </c>
      <c r="I19" s="41" t="s">
        <v>55</v>
      </c>
      <c r="J19" s="41" t="s">
        <v>56</v>
      </c>
      <c r="K19" s="41" t="s">
        <v>164</v>
      </c>
      <c r="L19" s="41" t="s">
        <v>91</v>
      </c>
      <c r="M19" s="42" t="s">
        <v>2498</v>
      </c>
      <c r="N19" s="44" t="s">
        <v>951</v>
      </c>
      <c r="O19" s="44" t="s">
        <v>2767</v>
      </c>
      <c r="P19" s="44"/>
      <c r="Q19" s="44" t="s">
        <v>86</v>
      </c>
      <c r="R19" s="45" t="s">
        <v>1768</v>
      </c>
      <c r="S19" s="45" t="s">
        <v>1769</v>
      </c>
      <c r="T19" s="44"/>
      <c r="U19" s="44"/>
      <c r="V19" s="44"/>
      <c r="W19" s="44" t="s">
        <v>3</v>
      </c>
      <c r="X19" s="44"/>
      <c r="Y19" s="44"/>
      <c r="Z19" s="44"/>
      <c r="AA19" s="44"/>
      <c r="AB19" s="44"/>
      <c r="AC19" s="44"/>
    </row>
    <row r="20" spans="1:29" ht="15.75" customHeight="1">
      <c r="A20" s="47"/>
      <c r="B20" s="47" t="s">
        <v>2693</v>
      </c>
      <c r="C20" s="60"/>
      <c r="D20" s="49"/>
      <c r="E20" s="49"/>
      <c r="F20" s="50">
        <v>39360</v>
      </c>
      <c r="G20" s="51"/>
      <c r="H20" s="52"/>
      <c r="I20" s="53"/>
      <c r="J20" s="53"/>
      <c r="K20" s="53"/>
      <c r="L20" s="53"/>
      <c r="M20" s="54"/>
      <c r="N20" s="56" t="s">
        <v>951</v>
      </c>
      <c r="O20" s="56"/>
      <c r="P20" s="56"/>
      <c r="Q20" s="56" t="s">
        <v>86</v>
      </c>
      <c r="R20" s="57" t="s">
        <v>1768</v>
      </c>
      <c r="S20" s="57" t="s">
        <v>1769</v>
      </c>
      <c r="T20" s="56"/>
      <c r="U20" s="56"/>
      <c r="V20" s="56"/>
      <c r="W20" s="56" t="s">
        <v>3</v>
      </c>
      <c r="X20" s="56"/>
      <c r="Y20" s="56"/>
      <c r="Z20" s="56"/>
      <c r="AA20" s="56"/>
      <c r="AB20" s="56"/>
      <c r="AC20" s="56"/>
    </row>
    <row r="21" spans="1:29" ht="15.75" customHeight="1">
      <c r="A21" s="35"/>
      <c r="B21" s="35" t="s">
        <v>1049</v>
      </c>
      <c r="C21" s="36" t="s">
        <v>1721</v>
      </c>
      <c r="D21" s="37" t="s">
        <v>53</v>
      </c>
      <c r="E21" s="37">
        <v>500</v>
      </c>
      <c r="F21" s="38">
        <v>200000</v>
      </c>
      <c r="G21" s="39" t="s">
        <v>54</v>
      </c>
      <c r="H21" s="40">
        <v>46266</v>
      </c>
      <c r="I21" s="41" t="s">
        <v>55</v>
      </c>
      <c r="J21" s="41" t="s">
        <v>56</v>
      </c>
      <c r="K21" s="41" t="s">
        <v>164</v>
      </c>
      <c r="L21" s="41" t="s">
        <v>58</v>
      </c>
      <c r="M21" s="42" t="s">
        <v>148</v>
      </c>
      <c r="N21" s="44" t="s">
        <v>21</v>
      </c>
      <c r="O21" s="44" t="s">
        <v>2767</v>
      </c>
      <c r="P21" s="44"/>
      <c r="Q21" s="44" t="s">
        <v>1625</v>
      </c>
      <c r="R21" s="45" t="s">
        <v>165</v>
      </c>
      <c r="S21" s="45" t="s">
        <v>1722</v>
      </c>
      <c r="T21" s="44"/>
      <c r="U21" s="44"/>
      <c r="V21" s="44"/>
      <c r="W21" s="44" t="s">
        <v>3</v>
      </c>
      <c r="X21" s="44"/>
      <c r="Y21" s="44"/>
      <c r="Z21" s="44"/>
      <c r="AA21" s="44"/>
      <c r="AB21" s="44"/>
      <c r="AC21" s="44"/>
    </row>
    <row r="22" spans="1:29" ht="15.75" customHeight="1">
      <c r="A22" s="47"/>
      <c r="B22" s="47" t="s">
        <v>2693</v>
      </c>
      <c r="C22" s="60"/>
      <c r="D22" s="49"/>
      <c r="E22" s="49"/>
      <c r="F22" s="50">
        <v>200000</v>
      </c>
      <c r="G22" s="51"/>
      <c r="H22" s="52"/>
      <c r="I22" s="53"/>
      <c r="J22" s="53"/>
      <c r="K22" s="53"/>
      <c r="L22" s="53"/>
      <c r="M22" s="54"/>
      <c r="N22" s="56" t="s">
        <v>21</v>
      </c>
      <c r="O22" s="56"/>
      <c r="P22" s="56"/>
      <c r="Q22" s="56" t="s">
        <v>1625</v>
      </c>
      <c r="R22" s="57" t="s">
        <v>165</v>
      </c>
      <c r="S22" s="57" t="s">
        <v>1722</v>
      </c>
      <c r="T22" s="56"/>
      <c r="U22" s="56"/>
      <c r="V22" s="56"/>
      <c r="W22" s="56" t="s">
        <v>3</v>
      </c>
      <c r="X22" s="56"/>
      <c r="Y22" s="56"/>
      <c r="Z22" s="56"/>
      <c r="AA22" s="56"/>
      <c r="AB22" s="56"/>
      <c r="AC22" s="56"/>
    </row>
    <row r="23" spans="1:29" ht="15.75" customHeight="1">
      <c r="A23" s="35"/>
      <c r="B23" s="35" t="s">
        <v>161</v>
      </c>
      <c r="C23" s="36" t="s">
        <v>162</v>
      </c>
      <c r="D23" s="37" t="s">
        <v>163</v>
      </c>
      <c r="E23" s="37">
        <v>30</v>
      </c>
      <c r="F23" s="38">
        <v>1000</v>
      </c>
      <c r="G23" s="39" t="s">
        <v>54</v>
      </c>
      <c r="H23" s="40">
        <v>46174</v>
      </c>
      <c r="I23" s="41" t="s">
        <v>55</v>
      </c>
      <c r="J23" s="41" t="s">
        <v>56</v>
      </c>
      <c r="K23" s="41" t="s">
        <v>164</v>
      </c>
      <c r="L23" s="41" t="s">
        <v>58</v>
      </c>
      <c r="M23" s="42" t="s">
        <v>148</v>
      </c>
      <c r="N23" s="44" t="s">
        <v>21</v>
      </c>
      <c r="O23" s="44" t="s">
        <v>2767</v>
      </c>
      <c r="P23" s="44"/>
      <c r="Q23" s="44" t="s">
        <v>7</v>
      </c>
      <c r="R23" s="45" t="s">
        <v>165</v>
      </c>
      <c r="S23" s="45" t="s">
        <v>166</v>
      </c>
      <c r="T23" s="44"/>
      <c r="U23" s="44"/>
      <c r="V23" s="44"/>
      <c r="W23" s="44" t="s">
        <v>3</v>
      </c>
      <c r="X23" s="44"/>
      <c r="Y23" s="44"/>
      <c r="Z23" s="44"/>
      <c r="AA23" s="44"/>
      <c r="AB23" s="44"/>
      <c r="AC23" s="44"/>
    </row>
    <row r="24" spans="1:29" ht="15.75" customHeight="1">
      <c r="A24" s="47"/>
      <c r="B24" s="47" t="s">
        <v>169</v>
      </c>
      <c r="C24" s="60" t="s">
        <v>162</v>
      </c>
      <c r="D24" s="49" t="s">
        <v>170</v>
      </c>
      <c r="E24" s="49">
        <v>30</v>
      </c>
      <c r="F24" s="50">
        <v>1000</v>
      </c>
      <c r="G24" s="51" t="s">
        <v>54</v>
      </c>
      <c r="H24" s="52">
        <v>46174</v>
      </c>
      <c r="I24" s="53" t="s">
        <v>55</v>
      </c>
      <c r="J24" s="53" t="s">
        <v>56</v>
      </c>
      <c r="K24" s="53" t="s">
        <v>164</v>
      </c>
      <c r="L24" s="53" t="s">
        <v>58</v>
      </c>
      <c r="M24" s="54" t="s">
        <v>148</v>
      </c>
      <c r="N24" s="56" t="s">
        <v>21</v>
      </c>
      <c r="O24" s="56" t="s">
        <v>2767</v>
      </c>
      <c r="P24" s="56"/>
      <c r="Q24" s="56" t="s">
        <v>7</v>
      </c>
      <c r="R24" s="57" t="s">
        <v>165</v>
      </c>
      <c r="S24" s="57" t="s">
        <v>166</v>
      </c>
      <c r="T24" s="56"/>
      <c r="U24" s="56"/>
      <c r="V24" s="56"/>
      <c r="W24" s="56" t="s">
        <v>3</v>
      </c>
      <c r="X24" s="56"/>
      <c r="Y24" s="56"/>
      <c r="Z24" s="56"/>
      <c r="AA24" s="56"/>
      <c r="AB24" s="56"/>
      <c r="AC24" s="56"/>
    </row>
    <row r="25" spans="1:29" ht="15.75" customHeight="1">
      <c r="A25" s="35"/>
      <c r="B25" s="35" t="s">
        <v>172</v>
      </c>
      <c r="C25" s="36" t="s">
        <v>173</v>
      </c>
      <c r="D25" s="37" t="s">
        <v>163</v>
      </c>
      <c r="E25" s="37">
        <v>20</v>
      </c>
      <c r="F25" s="38">
        <v>600</v>
      </c>
      <c r="G25" s="39" t="s">
        <v>54</v>
      </c>
      <c r="H25" s="40">
        <v>46174</v>
      </c>
      <c r="I25" s="41" t="s">
        <v>55</v>
      </c>
      <c r="J25" s="41" t="s">
        <v>56</v>
      </c>
      <c r="K25" s="41" t="s">
        <v>164</v>
      </c>
      <c r="L25" s="41" t="s">
        <v>58</v>
      </c>
      <c r="M25" s="42" t="s">
        <v>148</v>
      </c>
      <c r="N25" s="44" t="s">
        <v>21</v>
      </c>
      <c r="O25" s="44" t="s">
        <v>2767</v>
      </c>
      <c r="P25" s="44"/>
      <c r="Q25" s="44" t="s">
        <v>7</v>
      </c>
      <c r="R25" s="45" t="s">
        <v>165</v>
      </c>
      <c r="S25" s="45" t="s">
        <v>166</v>
      </c>
      <c r="T25" s="44"/>
      <c r="U25" s="44"/>
      <c r="V25" s="44"/>
      <c r="W25" s="44" t="s">
        <v>3</v>
      </c>
      <c r="X25" s="44"/>
      <c r="Y25" s="44"/>
      <c r="Z25" s="44"/>
      <c r="AA25" s="44"/>
      <c r="AB25" s="44"/>
      <c r="AC25" s="44"/>
    </row>
    <row r="26" spans="1:29" ht="15.75" customHeight="1">
      <c r="A26" s="47"/>
      <c r="B26" s="47" t="s">
        <v>1049</v>
      </c>
      <c r="C26" s="60" t="s">
        <v>1716</v>
      </c>
      <c r="D26" s="49" t="s">
        <v>53</v>
      </c>
      <c r="E26" s="49">
        <v>500</v>
      </c>
      <c r="F26" s="50">
        <v>37500</v>
      </c>
      <c r="G26" s="51" t="s">
        <v>54</v>
      </c>
      <c r="H26" s="52">
        <v>46235</v>
      </c>
      <c r="I26" s="53" t="s">
        <v>55</v>
      </c>
      <c r="J26" s="53" t="s">
        <v>56</v>
      </c>
      <c r="K26" s="53" t="s">
        <v>164</v>
      </c>
      <c r="L26" s="53" t="s">
        <v>58</v>
      </c>
      <c r="M26" s="54" t="s">
        <v>148</v>
      </c>
      <c r="N26" s="56" t="s">
        <v>21</v>
      </c>
      <c r="O26" s="56" t="s">
        <v>2767</v>
      </c>
      <c r="P26" s="56"/>
      <c r="Q26" s="56" t="s">
        <v>7</v>
      </c>
      <c r="R26" s="57" t="s">
        <v>165</v>
      </c>
      <c r="S26" s="57" t="s">
        <v>166</v>
      </c>
      <c r="T26" s="56"/>
      <c r="U26" s="56"/>
      <c r="V26" s="56"/>
      <c r="W26" s="56" t="s">
        <v>3</v>
      </c>
      <c r="X26" s="56"/>
      <c r="Y26" s="56"/>
      <c r="Z26" s="56"/>
      <c r="AA26" s="56"/>
      <c r="AB26" s="56"/>
      <c r="AC26" s="56"/>
    </row>
    <row r="27" spans="1:29" ht="15.75" customHeight="1">
      <c r="A27" s="35"/>
      <c r="B27" s="35" t="s">
        <v>2693</v>
      </c>
      <c r="C27" s="36"/>
      <c r="D27" s="37"/>
      <c r="E27" s="37"/>
      <c r="F27" s="38">
        <v>40100</v>
      </c>
      <c r="G27" s="39"/>
      <c r="H27" s="40"/>
      <c r="I27" s="41"/>
      <c r="J27" s="41"/>
      <c r="K27" s="41"/>
      <c r="L27" s="41"/>
      <c r="M27" s="42"/>
      <c r="N27" s="44" t="s">
        <v>21</v>
      </c>
      <c r="O27" s="44"/>
      <c r="P27" s="44"/>
      <c r="Q27" s="44" t="s">
        <v>7</v>
      </c>
      <c r="R27" s="45" t="s">
        <v>165</v>
      </c>
      <c r="S27" s="45" t="s">
        <v>166</v>
      </c>
      <c r="T27" s="44"/>
      <c r="U27" s="44"/>
      <c r="V27" s="44"/>
      <c r="W27" s="44" t="s">
        <v>3</v>
      </c>
      <c r="X27" s="44"/>
      <c r="Y27" s="44"/>
      <c r="Z27" s="44"/>
      <c r="AA27" s="44"/>
      <c r="AB27" s="44"/>
      <c r="AC27" s="44"/>
    </row>
    <row r="28" spans="1:29" ht="15.75" customHeight="1">
      <c r="A28" s="47"/>
      <c r="B28" s="47" t="s">
        <v>247</v>
      </c>
      <c r="C28" s="60" t="s">
        <v>585</v>
      </c>
      <c r="D28" s="49" t="s">
        <v>53</v>
      </c>
      <c r="E28" s="49">
        <v>20</v>
      </c>
      <c r="F28" s="50">
        <v>600</v>
      </c>
      <c r="G28" s="51" t="s">
        <v>54</v>
      </c>
      <c r="H28" s="52">
        <v>46174</v>
      </c>
      <c r="I28" s="53" t="s">
        <v>55</v>
      </c>
      <c r="J28" s="53" t="s">
        <v>56</v>
      </c>
      <c r="K28" s="53" t="s">
        <v>164</v>
      </c>
      <c r="L28" s="53" t="s">
        <v>58</v>
      </c>
      <c r="M28" s="54" t="s">
        <v>2517</v>
      </c>
      <c r="N28" s="56" t="s">
        <v>21</v>
      </c>
      <c r="O28" s="56" t="s">
        <v>2767</v>
      </c>
      <c r="P28" s="56"/>
      <c r="Q28" s="56" t="s">
        <v>586</v>
      </c>
      <c r="R28" s="57" t="s">
        <v>476</v>
      </c>
      <c r="S28" s="57" t="s">
        <v>477</v>
      </c>
      <c r="T28" s="56"/>
      <c r="U28" s="56"/>
      <c r="V28" s="56"/>
      <c r="W28" s="56" t="s">
        <v>8</v>
      </c>
      <c r="X28" s="56"/>
      <c r="Y28" s="56"/>
      <c r="Z28" s="56"/>
      <c r="AA28" s="56"/>
      <c r="AB28" s="56"/>
      <c r="AC28" s="56"/>
    </row>
    <row r="29" spans="1:29" ht="15.75" customHeight="1">
      <c r="A29" s="35"/>
      <c r="B29" s="35" t="s">
        <v>242</v>
      </c>
      <c r="C29" s="36" t="s">
        <v>475</v>
      </c>
      <c r="D29" s="37" t="s">
        <v>53</v>
      </c>
      <c r="E29" s="37">
        <v>100</v>
      </c>
      <c r="F29" s="38">
        <v>1490</v>
      </c>
      <c r="G29" s="39" t="s">
        <v>54</v>
      </c>
      <c r="H29" s="40">
        <v>46174</v>
      </c>
      <c r="I29" s="41" t="s">
        <v>55</v>
      </c>
      <c r="J29" s="41" t="s">
        <v>56</v>
      </c>
      <c r="K29" s="41" t="s">
        <v>164</v>
      </c>
      <c r="L29" s="41" t="s">
        <v>58</v>
      </c>
      <c r="M29" s="42" t="s">
        <v>2517</v>
      </c>
      <c r="N29" s="44" t="s">
        <v>21</v>
      </c>
      <c r="O29" s="44" t="s">
        <v>2767</v>
      </c>
      <c r="P29" s="44"/>
      <c r="Q29" s="44" t="s">
        <v>586</v>
      </c>
      <c r="R29" s="45" t="s">
        <v>476</v>
      </c>
      <c r="S29" s="45" t="s">
        <v>477</v>
      </c>
      <c r="T29" s="44"/>
      <c r="U29" s="44"/>
      <c r="V29" s="44"/>
      <c r="W29" s="44" t="s">
        <v>8</v>
      </c>
      <c r="X29" s="44"/>
      <c r="Y29" s="44"/>
      <c r="Z29" s="44"/>
      <c r="AA29" s="44"/>
      <c r="AB29" s="44"/>
      <c r="AC29" s="44"/>
    </row>
    <row r="30" spans="1:29" ht="15.75" customHeight="1">
      <c r="A30" s="47"/>
      <c r="B30" s="47" t="s">
        <v>242</v>
      </c>
      <c r="C30" s="60" t="s">
        <v>558</v>
      </c>
      <c r="D30" s="49" t="s">
        <v>53</v>
      </c>
      <c r="E30" s="49">
        <v>20</v>
      </c>
      <c r="F30" s="50">
        <v>798</v>
      </c>
      <c r="G30" s="51" t="s">
        <v>54</v>
      </c>
      <c r="H30" s="52">
        <v>46174</v>
      </c>
      <c r="I30" s="53" t="s">
        <v>55</v>
      </c>
      <c r="J30" s="53" t="s">
        <v>56</v>
      </c>
      <c r="K30" s="53" t="s">
        <v>164</v>
      </c>
      <c r="L30" s="53" t="s">
        <v>58</v>
      </c>
      <c r="M30" s="54" t="s">
        <v>2534</v>
      </c>
      <c r="N30" s="56" t="s">
        <v>21</v>
      </c>
      <c r="O30" s="56" t="s">
        <v>2767</v>
      </c>
      <c r="P30" s="56"/>
      <c r="Q30" s="56" t="s">
        <v>586</v>
      </c>
      <c r="R30" s="57" t="s">
        <v>476</v>
      </c>
      <c r="S30" s="57" t="s">
        <v>477</v>
      </c>
      <c r="T30" s="56"/>
      <c r="U30" s="56"/>
      <c r="V30" s="56"/>
      <c r="W30" s="56" t="s">
        <v>8</v>
      </c>
      <c r="X30" s="56"/>
      <c r="Y30" s="56"/>
      <c r="Z30" s="56"/>
      <c r="AA30" s="56"/>
      <c r="AB30" s="56"/>
      <c r="AC30" s="56"/>
    </row>
    <row r="31" spans="1:29" ht="15.75" customHeight="1">
      <c r="A31" s="35"/>
      <c r="B31" s="35" t="s">
        <v>172</v>
      </c>
      <c r="C31" s="36" t="s">
        <v>605</v>
      </c>
      <c r="D31" s="37" t="s">
        <v>53</v>
      </c>
      <c r="E31" s="37">
        <v>10</v>
      </c>
      <c r="F31" s="38">
        <v>500</v>
      </c>
      <c r="G31" s="39" t="s">
        <v>54</v>
      </c>
      <c r="H31" s="40">
        <v>46174</v>
      </c>
      <c r="I31" s="41" t="s">
        <v>55</v>
      </c>
      <c r="J31" s="41" t="s">
        <v>56</v>
      </c>
      <c r="K31" s="41" t="s">
        <v>164</v>
      </c>
      <c r="L31" s="41" t="s">
        <v>58</v>
      </c>
      <c r="M31" s="42" t="s">
        <v>2517</v>
      </c>
      <c r="N31" s="44" t="s">
        <v>21</v>
      </c>
      <c r="O31" s="44" t="s">
        <v>2767</v>
      </c>
      <c r="P31" s="44"/>
      <c r="Q31" s="44" t="s">
        <v>586</v>
      </c>
      <c r="R31" s="45" t="s">
        <v>476</v>
      </c>
      <c r="S31" s="45" t="s">
        <v>477</v>
      </c>
      <c r="T31" s="44"/>
      <c r="U31" s="44"/>
      <c r="V31" s="44"/>
      <c r="W31" s="44" t="s">
        <v>8</v>
      </c>
      <c r="X31" s="44"/>
      <c r="Y31" s="44"/>
      <c r="Z31" s="44"/>
      <c r="AA31" s="44"/>
      <c r="AB31" s="44"/>
      <c r="AC31" s="44"/>
    </row>
    <row r="32" spans="1:29" ht="15.75" customHeight="1">
      <c r="A32" s="47"/>
      <c r="B32" s="47" t="s">
        <v>1049</v>
      </c>
      <c r="C32" s="60" t="s">
        <v>1957</v>
      </c>
      <c r="D32" s="49" t="s">
        <v>53</v>
      </c>
      <c r="E32" s="49">
        <v>200</v>
      </c>
      <c r="F32" s="50">
        <v>2196</v>
      </c>
      <c r="G32" s="51" t="s">
        <v>54</v>
      </c>
      <c r="H32" s="52">
        <v>46174</v>
      </c>
      <c r="I32" s="53" t="s">
        <v>55</v>
      </c>
      <c r="J32" s="53" t="s">
        <v>56</v>
      </c>
      <c r="K32" s="53" t="s">
        <v>164</v>
      </c>
      <c r="L32" s="53" t="s">
        <v>58</v>
      </c>
      <c r="M32" s="54" t="s">
        <v>2517</v>
      </c>
      <c r="N32" s="56" t="s">
        <v>21</v>
      </c>
      <c r="O32" s="56" t="s">
        <v>2767</v>
      </c>
      <c r="P32" s="56"/>
      <c r="Q32" s="56" t="s">
        <v>586</v>
      </c>
      <c r="R32" s="57" t="s">
        <v>476</v>
      </c>
      <c r="S32" s="57" t="s">
        <v>477</v>
      </c>
      <c r="T32" s="56"/>
      <c r="U32" s="56"/>
      <c r="V32" s="56"/>
      <c r="W32" s="56" t="s">
        <v>8</v>
      </c>
      <c r="X32" s="56"/>
      <c r="Y32" s="56"/>
      <c r="Z32" s="56"/>
      <c r="AA32" s="56"/>
      <c r="AB32" s="56"/>
      <c r="AC32" s="56"/>
    </row>
    <row r="33" spans="1:29" ht="15.75" customHeight="1">
      <c r="A33" s="35"/>
      <c r="B33" s="35" t="s">
        <v>1049</v>
      </c>
      <c r="C33" s="36" t="s">
        <v>1891</v>
      </c>
      <c r="D33" s="37" t="s">
        <v>53</v>
      </c>
      <c r="E33" s="37">
        <v>300</v>
      </c>
      <c r="F33" s="38">
        <v>4740</v>
      </c>
      <c r="G33" s="39" t="s">
        <v>54</v>
      </c>
      <c r="H33" s="40">
        <v>46204</v>
      </c>
      <c r="I33" s="41" t="s">
        <v>55</v>
      </c>
      <c r="J33" s="41" t="s">
        <v>56</v>
      </c>
      <c r="K33" s="41" t="s">
        <v>164</v>
      </c>
      <c r="L33" s="41" t="s">
        <v>58</v>
      </c>
      <c r="M33" s="42" t="s">
        <v>2517</v>
      </c>
      <c r="N33" s="44" t="s">
        <v>21</v>
      </c>
      <c r="O33" s="44" t="s">
        <v>2767</v>
      </c>
      <c r="P33" s="44"/>
      <c r="Q33" s="44" t="s">
        <v>586</v>
      </c>
      <c r="R33" s="45" t="s">
        <v>476</v>
      </c>
      <c r="S33" s="45" t="s">
        <v>477</v>
      </c>
      <c r="T33" s="44"/>
      <c r="U33" s="44"/>
      <c r="V33" s="44"/>
      <c r="W33" s="44" t="s">
        <v>8</v>
      </c>
      <c r="X33" s="44"/>
      <c r="Y33" s="44"/>
      <c r="Z33" s="44"/>
      <c r="AA33" s="44"/>
      <c r="AB33" s="44"/>
      <c r="AC33" s="44"/>
    </row>
    <row r="34" spans="1:29" ht="51.75" customHeight="1">
      <c r="A34" s="47"/>
      <c r="B34" s="47" t="s">
        <v>1049</v>
      </c>
      <c r="C34" s="60" t="s">
        <v>1835</v>
      </c>
      <c r="D34" s="49" t="s">
        <v>53</v>
      </c>
      <c r="E34" s="49">
        <v>500</v>
      </c>
      <c r="F34" s="50">
        <v>8000</v>
      </c>
      <c r="G34" s="51" t="s">
        <v>54</v>
      </c>
      <c r="H34" s="52">
        <v>46204</v>
      </c>
      <c r="I34" s="53" t="s">
        <v>55</v>
      </c>
      <c r="J34" s="53" t="s">
        <v>56</v>
      </c>
      <c r="K34" s="53" t="s">
        <v>164</v>
      </c>
      <c r="L34" s="53" t="s">
        <v>58</v>
      </c>
      <c r="M34" s="54" t="s">
        <v>2517</v>
      </c>
      <c r="N34" s="56" t="s">
        <v>21</v>
      </c>
      <c r="O34" s="56" t="s">
        <v>2767</v>
      </c>
      <c r="P34" s="56"/>
      <c r="Q34" s="56" t="s">
        <v>586</v>
      </c>
      <c r="R34" s="57" t="s">
        <v>476</v>
      </c>
      <c r="S34" s="57" t="s">
        <v>477</v>
      </c>
      <c r="T34" s="56"/>
      <c r="U34" s="56"/>
      <c r="V34" s="56"/>
      <c r="W34" s="56" t="s">
        <v>8</v>
      </c>
      <c r="X34" s="56"/>
      <c r="Y34" s="56"/>
      <c r="Z34" s="56"/>
      <c r="AA34" s="56"/>
      <c r="AB34" s="56"/>
      <c r="AC34" s="56"/>
    </row>
    <row r="35" spans="1:29" ht="51.75" customHeight="1">
      <c r="A35" s="35"/>
      <c r="B35" s="35" t="s">
        <v>1049</v>
      </c>
      <c r="C35" s="36" t="s">
        <v>1800</v>
      </c>
      <c r="D35" s="37" t="s">
        <v>53</v>
      </c>
      <c r="E35" s="37">
        <v>70</v>
      </c>
      <c r="F35" s="38">
        <v>14000</v>
      </c>
      <c r="G35" s="39" t="s">
        <v>54</v>
      </c>
      <c r="H35" s="40">
        <v>46235</v>
      </c>
      <c r="I35" s="41" t="s">
        <v>55</v>
      </c>
      <c r="J35" s="41" t="s">
        <v>56</v>
      </c>
      <c r="K35" s="41" t="s">
        <v>164</v>
      </c>
      <c r="L35" s="41" t="s">
        <v>58</v>
      </c>
      <c r="M35" s="42" t="s">
        <v>109</v>
      </c>
      <c r="N35" s="44" t="s">
        <v>21</v>
      </c>
      <c r="O35" s="44" t="s">
        <v>2767</v>
      </c>
      <c r="P35" s="44"/>
      <c r="Q35" s="44" t="s">
        <v>586</v>
      </c>
      <c r="R35" s="45" t="s">
        <v>476</v>
      </c>
      <c r="S35" s="45" t="s">
        <v>477</v>
      </c>
      <c r="T35" s="44"/>
      <c r="U35" s="44"/>
      <c r="V35" s="44"/>
      <c r="W35" s="45" t="s">
        <v>8</v>
      </c>
      <c r="X35" s="44"/>
      <c r="Y35" s="44"/>
      <c r="Z35" s="44"/>
      <c r="AA35" s="44"/>
      <c r="AB35" s="44"/>
      <c r="AC35" s="44"/>
    </row>
    <row r="36" spans="1:29" ht="51.75" customHeight="1">
      <c r="A36" s="47"/>
      <c r="B36" s="47" t="s">
        <v>2693</v>
      </c>
      <c r="C36" s="60" t="s">
        <v>2919</v>
      </c>
      <c r="D36" s="49"/>
      <c r="E36" s="49"/>
      <c r="F36" s="50">
        <v>32324</v>
      </c>
      <c r="G36" s="51"/>
      <c r="H36" s="52"/>
      <c r="I36" s="53"/>
      <c r="J36" s="53"/>
      <c r="K36" s="53"/>
      <c r="L36" s="53"/>
      <c r="M36" s="54"/>
      <c r="N36" s="56" t="s">
        <v>21</v>
      </c>
      <c r="O36" s="56"/>
      <c r="P36" s="56"/>
      <c r="Q36" s="56" t="s">
        <v>586</v>
      </c>
      <c r="R36" s="57" t="s">
        <v>476</v>
      </c>
      <c r="S36" s="57" t="s">
        <v>477</v>
      </c>
      <c r="T36" s="56"/>
      <c r="U36" s="56"/>
      <c r="V36" s="56"/>
      <c r="W36" s="56" t="s">
        <v>8</v>
      </c>
      <c r="X36" s="56"/>
      <c r="Y36" s="56"/>
      <c r="Z36" s="56"/>
      <c r="AA36" s="56"/>
      <c r="AB36" s="56"/>
      <c r="AC36" s="56"/>
    </row>
    <row r="37" spans="1:29" ht="51.75" customHeight="1">
      <c r="A37" s="35"/>
      <c r="B37" s="35" t="s">
        <v>1049</v>
      </c>
      <c r="C37" s="36" t="s">
        <v>1740</v>
      </c>
      <c r="D37" s="37" t="s">
        <v>53</v>
      </c>
      <c r="E37" s="37">
        <v>400</v>
      </c>
      <c r="F37" s="38">
        <v>356800</v>
      </c>
      <c r="G37" s="39" t="s">
        <v>66</v>
      </c>
      <c r="H37" s="40">
        <v>46266</v>
      </c>
      <c r="I37" s="41" t="s">
        <v>55</v>
      </c>
      <c r="J37" s="41" t="s">
        <v>56</v>
      </c>
      <c r="K37" s="41" t="s">
        <v>164</v>
      </c>
      <c r="L37" s="41" t="s">
        <v>58</v>
      </c>
      <c r="M37" s="42" t="s">
        <v>2498</v>
      </c>
      <c r="N37" s="44" t="s">
        <v>21</v>
      </c>
      <c r="O37" s="44" t="s">
        <v>2767</v>
      </c>
      <c r="P37" s="44"/>
      <c r="Q37" s="44" t="s">
        <v>2920</v>
      </c>
      <c r="R37" s="45" t="s">
        <v>1741</v>
      </c>
      <c r="S37" s="45" t="s">
        <v>1742</v>
      </c>
      <c r="T37" s="44"/>
      <c r="U37" s="44"/>
      <c r="V37" s="44"/>
      <c r="W37" s="44" t="s">
        <v>3</v>
      </c>
      <c r="X37" s="44"/>
      <c r="Y37" s="44"/>
      <c r="Z37" s="44"/>
      <c r="AA37" s="44"/>
      <c r="AB37" s="44"/>
      <c r="AC37" s="44"/>
    </row>
    <row r="38" spans="1:29" ht="51.75" customHeight="1">
      <c r="A38" s="47"/>
      <c r="B38" s="47" t="s">
        <v>2693</v>
      </c>
      <c r="C38" s="60"/>
      <c r="D38" s="49"/>
      <c r="E38" s="49"/>
      <c r="F38" s="50">
        <v>356800</v>
      </c>
      <c r="G38" s="51"/>
      <c r="H38" s="52"/>
      <c r="I38" s="53"/>
      <c r="J38" s="53"/>
      <c r="K38" s="53"/>
      <c r="L38" s="53"/>
      <c r="M38" s="54"/>
      <c r="N38" s="56" t="s">
        <v>21</v>
      </c>
      <c r="O38" s="56"/>
      <c r="P38" s="56"/>
      <c r="Q38" s="56" t="s">
        <v>2920</v>
      </c>
      <c r="R38" s="57" t="s">
        <v>1741</v>
      </c>
      <c r="S38" s="57" t="s">
        <v>1742</v>
      </c>
      <c r="T38" s="56"/>
      <c r="U38" s="56"/>
      <c r="V38" s="56"/>
      <c r="W38" s="56" t="s">
        <v>3</v>
      </c>
      <c r="X38" s="56"/>
      <c r="Y38" s="56"/>
      <c r="Z38" s="56"/>
      <c r="AA38" s="56"/>
      <c r="AB38" s="56"/>
      <c r="AC38" s="56"/>
    </row>
    <row r="39" spans="1:29" ht="51.75" customHeight="1">
      <c r="A39" s="35"/>
      <c r="B39" s="35" t="s">
        <v>1049</v>
      </c>
      <c r="C39" s="36" t="s">
        <v>1735</v>
      </c>
      <c r="D39" s="37" t="s">
        <v>53</v>
      </c>
      <c r="E39" s="37">
        <v>40</v>
      </c>
      <c r="F39" s="38">
        <v>128000</v>
      </c>
      <c r="G39" s="39" t="s">
        <v>54</v>
      </c>
      <c r="H39" s="40">
        <v>46266</v>
      </c>
      <c r="I39" s="41" t="s">
        <v>55</v>
      </c>
      <c r="J39" s="41" t="s">
        <v>56</v>
      </c>
      <c r="K39" s="41" t="s">
        <v>164</v>
      </c>
      <c r="L39" s="41" t="s">
        <v>58</v>
      </c>
      <c r="M39" s="42" t="s">
        <v>2498</v>
      </c>
      <c r="N39" s="44" t="s">
        <v>21</v>
      </c>
      <c r="O39" s="44" t="s">
        <v>2767</v>
      </c>
      <c r="P39" s="44"/>
      <c r="Q39" s="44" t="s">
        <v>2921</v>
      </c>
      <c r="R39" s="45" t="s">
        <v>158</v>
      </c>
      <c r="S39" s="45" t="s">
        <v>1736</v>
      </c>
      <c r="T39" s="44"/>
      <c r="U39" s="44"/>
      <c r="V39" s="44"/>
      <c r="W39" s="44" t="s">
        <v>3</v>
      </c>
      <c r="X39" s="44"/>
      <c r="Y39" s="44"/>
      <c r="Z39" s="44"/>
      <c r="AA39" s="44"/>
      <c r="AB39" s="44"/>
      <c r="AC39" s="44"/>
    </row>
    <row r="40" spans="1:29" ht="51.75" customHeight="1">
      <c r="A40" s="47"/>
      <c r="B40" s="47" t="s">
        <v>1049</v>
      </c>
      <c r="C40" s="60" t="s">
        <v>1748</v>
      </c>
      <c r="D40" s="49" t="s">
        <v>53</v>
      </c>
      <c r="E40" s="49">
        <v>40</v>
      </c>
      <c r="F40" s="50">
        <v>88440</v>
      </c>
      <c r="G40" s="51" t="s">
        <v>54</v>
      </c>
      <c r="H40" s="52">
        <v>46266</v>
      </c>
      <c r="I40" s="53" t="s">
        <v>55</v>
      </c>
      <c r="J40" s="53" t="s">
        <v>56</v>
      </c>
      <c r="K40" s="53" t="s">
        <v>164</v>
      </c>
      <c r="L40" s="53" t="s">
        <v>58</v>
      </c>
      <c r="M40" s="54" t="s">
        <v>2498</v>
      </c>
      <c r="N40" s="56" t="s">
        <v>21</v>
      </c>
      <c r="O40" s="56" t="s">
        <v>2767</v>
      </c>
      <c r="P40" s="56"/>
      <c r="Q40" s="56" t="s">
        <v>2921</v>
      </c>
      <c r="R40" s="57" t="s">
        <v>158</v>
      </c>
      <c r="S40" s="57" t="s">
        <v>1736</v>
      </c>
      <c r="T40" s="56"/>
      <c r="U40" s="56"/>
      <c r="V40" s="56"/>
      <c r="W40" s="56" t="s">
        <v>3</v>
      </c>
      <c r="X40" s="56"/>
      <c r="Y40" s="56"/>
      <c r="Z40" s="56"/>
      <c r="AA40" s="56"/>
      <c r="AB40" s="56"/>
      <c r="AC40" s="56"/>
    </row>
    <row r="41" spans="1:29" ht="15.75" customHeight="1">
      <c r="A41" s="35"/>
      <c r="B41" s="35" t="s">
        <v>2693</v>
      </c>
      <c r="C41" s="221"/>
      <c r="D41" s="37"/>
      <c r="E41" s="37"/>
      <c r="F41" s="38">
        <v>216440</v>
      </c>
      <c r="G41" s="39"/>
      <c r="H41" s="40"/>
      <c r="I41" s="41"/>
      <c r="J41" s="41"/>
      <c r="K41" s="41"/>
      <c r="L41" s="41"/>
      <c r="M41" s="42"/>
      <c r="N41" s="44" t="s">
        <v>21</v>
      </c>
      <c r="O41" s="44"/>
      <c r="P41" s="44"/>
      <c r="Q41" s="44" t="s">
        <v>2921</v>
      </c>
      <c r="R41" s="45" t="s">
        <v>158</v>
      </c>
      <c r="S41" s="45" t="s">
        <v>1736</v>
      </c>
      <c r="T41" s="44"/>
      <c r="U41" s="44"/>
      <c r="V41" s="44"/>
      <c r="W41" s="44" t="s">
        <v>3</v>
      </c>
      <c r="X41" s="44"/>
      <c r="Y41" s="44"/>
      <c r="Z41" s="44"/>
      <c r="AA41" s="44"/>
      <c r="AB41" s="44"/>
      <c r="AC41" s="44"/>
    </row>
    <row r="42" spans="1:29" ht="15.75" customHeight="1">
      <c r="A42" s="47"/>
      <c r="B42" s="47" t="s">
        <v>219</v>
      </c>
      <c r="C42" s="60" t="s">
        <v>537</v>
      </c>
      <c r="D42" s="49" t="s">
        <v>53</v>
      </c>
      <c r="E42" s="49">
        <v>20</v>
      </c>
      <c r="F42" s="50">
        <v>800</v>
      </c>
      <c r="G42" s="51" t="s">
        <v>54</v>
      </c>
      <c r="H42" s="52">
        <v>46174</v>
      </c>
      <c r="I42" s="53" t="s">
        <v>55</v>
      </c>
      <c r="J42" s="53" t="s">
        <v>56</v>
      </c>
      <c r="K42" s="53" t="s">
        <v>164</v>
      </c>
      <c r="L42" s="53" t="s">
        <v>58</v>
      </c>
      <c r="M42" s="54" t="s">
        <v>148</v>
      </c>
      <c r="N42" s="56" t="s">
        <v>21</v>
      </c>
      <c r="O42" s="56" t="s">
        <v>2767</v>
      </c>
      <c r="P42" s="56"/>
      <c r="Q42" s="56" t="s">
        <v>2922</v>
      </c>
      <c r="R42" s="57"/>
      <c r="S42" s="57" t="s">
        <v>505</v>
      </c>
      <c r="T42" s="56"/>
      <c r="U42" s="56"/>
      <c r="V42" s="56"/>
      <c r="W42" s="56" t="s">
        <v>8</v>
      </c>
      <c r="X42" s="56"/>
      <c r="Y42" s="56"/>
      <c r="Z42" s="56"/>
      <c r="AA42" s="56"/>
      <c r="AB42" s="56"/>
      <c r="AC42" s="56"/>
    </row>
    <row r="43" spans="1:29" ht="15.75" customHeight="1">
      <c r="A43" s="35"/>
      <c r="B43" s="35" t="s">
        <v>237</v>
      </c>
      <c r="C43" s="36" t="s">
        <v>504</v>
      </c>
      <c r="D43" s="37" t="s">
        <v>53</v>
      </c>
      <c r="E43" s="37">
        <v>24</v>
      </c>
      <c r="F43" s="38">
        <v>840</v>
      </c>
      <c r="G43" s="39" t="s">
        <v>54</v>
      </c>
      <c r="H43" s="40">
        <v>46174</v>
      </c>
      <c r="I43" s="41" t="s">
        <v>55</v>
      </c>
      <c r="J43" s="41" t="s">
        <v>56</v>
      </c>
      <c r="K43" s="41" t="s">
        <v>164</v>
      </c>
      <c r="L43" s="41" t="s">
        <v>58</v>
      </c>
      <c r="M43" s="42" t="s">
        <v>2739</v>
      </c>
      <c r="N43" s="44" t="s">
        <v>21</v>
      </c>
      <c r="O43" s="44" t="s">
        <v>2767</v>
      </c>
      <c r="P43" s="44"/>
      <c r="Q43" s="44" t="s">
        <v>2922</v>
      </c>
      <c r="R43" s="45" t="s">
        <v>165</v>
      </c>
      <c r="S43" s="45" t="s">
        <v>505</v>
      </c>
      <c r="T43" s="44"/>
      <c r="U43" s="44"/>
      <c r="V43" s="44"/>
      <c r="W43" s="44" t="s">
        <v>8</v>
      </c>
      <c r="X43" s="44"/>
      <c r="Y43" s="44"/>
      <c r="Z43" s="44"/>
      <c r="AA43" s="44"/>
      <c r="AB43" s="44"/>
      <c r="AC43" s="44"/>
    </row>
    <row r="44" spans="1:29" ht="15.75" customHeight="1">
      <c r="A44" s="47"/>
      <c r="B44" s="47" t="s">
        <v>233</v>
      </c>
      <c r="C44" s="60" t="s">
        <v>504</v>
      </c>
      <c r="D44" s="49" t="s">
        <v>53</v>
      </c>
      <c r="E44" s="49">
        <v>30</v>
      </c>
      <c r="F44" s="50">
        <v>1050</v>
      </c>
      <c r="G44" s="51" t="s">
        <v>54</v>
      </c>
      <c r="H44" s="52">
        <v>46174</v>
      </c>
      <c r="I44" s="53" t="s">
        <v>55</v>
      </c>
      <c r="J44" s="53" t="s">
        <v>56</v>
      </c>
      <c r="K44" s="53" t="s">
        <v>164</v>
      </c>
      <c r="L44" s="53" t="s">
        <v>58</v>
      </c>
      <c r="M44" s="54" t="s">
        <v>73</v>
      </c>
      <c r="N44" s="56" t="s">
        <v>21</v>
      </c>
      <c r="O44" s="56" t="s">
        <v>2767</v>
      </c>
      <c r="P44" s="56"/>
      <c r="Q44" s="56" t="s">
        <v>2922</v>
      </c>
      <c r="R44" s="57" t="s">
        <v>165</v>
      </c>
      <c r="S44" s="57" t="s">
        <v>505</v>
      </c>
      <c r="T44" s="56"/>
      <c r="U44" s="56"/>
      <c r="V44" s="56"/>
      <c r="W44" s="56" t="s">
        <v>8</v>
      </c>
      <c r="X44" s="56"/>
      <c r="Y44" s="56"/>
      <c r="Z44" s="56"/>
      <c r="AA44" s="56"/>
      <c r="AB44" s="56"/>
      <c r="AC44" s="56"/>
    </row>
    <row r="45" spans="1:29" ht="15.75" customHeight="1">
      <c r="A45" s="35"/>
      <c r="B45" s="35" t="s">
        <v>317</v>
      </c>
      <c r="C45" s="36" t="s">
        <v>504</v>
      </c>
      <c r="D45" s="37" t="s">
        <v>53</v>
      </c>
      <c r="E45" s="37">
        <v>15</v>
      </c>
      <c r="F45" s="38">
        <v>525</v>
      </c>
      <c r="G45" s="39" t="s">
        <v>54</v>
      </c>
      <c r="H45" s="40">
        <v>46174</v>
      </c>
      <c r="I45" s="41" t="s">
        <v>55</v>
      </c>
      <c r="J45" s="41" t="s">
        <v>56</v>
      </c>
      <c r="K45" s="41" t="s">
        <v>164</v>
      </c>
      <c r="L45" s="41" t="s">
        <v>58</v>
      </c>
      <c r="M45" s="42" t="s">
        <v>2766</v>
      </c>
      <c r="N45" s="44" t="s">
        <v>21</v>
      </c>
      <c r="O45" s="44" t="s">
        <v>2767</v>
      </c>
      <c r="P45" s="44"/>
      <c r="Q45" s="44" t="s">
        <v>2922</v>
      </c>
      <c r="R45" s="45" t="s">
        <v>165</v>
      </c>
      <c r="S45" s="45" t="s">
        <v>505</v>
      </c>
      <c r="T45" s="44"/>
      <c r="U45" s="44"/>
      <c r="V45" s="44"/>
      <c r="W45" s="44" t="s">
        <v>8</v>
      </c>
      <c r="X45" s="44"/>
      <c r="Y45" s="44"/>
      <c r="Z45" s="44"/>
      <c r="AA45" s="44"/>
      <c r="AB45" s="44"/>
      <c r="AC45" s="44"/>
    </row>
    <row r="46" spans="1:29" ht="15.75" customHeight="1">
      <c r="A46" s="47"/>
      <c r="B46" s="47" t="s">
        <v>317</v>
      </c>
      <c r="C46" s="60" t="s">
        <v>714</v>
      </c>
      <c r="D46" s="49" t="s">
        <v>53</v>
      </c>
      <c r="E46" s="49">
        <v>7</v>
      </c>
      <c r="F46" s="50">
        <v>175</v>
      </c>
      <c r="G46" s="51" t="s">
        <v>54</v>
      </c>
      <c r="H46" s="52">
        <v>46143</v>
      </c>
      <c r="I46" s="53" t="s">
        <v>55</v>
      </c>
      <c r="J46" s="53" t="s">
        <v>56</v>
      </c>
      <c r="K46" s="53" t="s">
        <v>164</v>
      </c>
      <c r="L46" s="53" t="s">
        <v>58</v>
      </c>
      <c r="M46" s="54" t="s">
        <v>2534</v>
      </c>
      <c r="N46" s="56" t="s">
        <v>21</v>
      </c>
      <c r="O46" s="56" t="s">
        <v>2767</v>
      </c>
      <c r="P46" s="56"/>
      <c r="Q46" s="56" t="s">
        <v>2922</v>
      </c>
      <c r="R46" s="57" t="s">
        <v>165</v>
      </c>
      <c r="S46" s="57" t="s">
        <v>505</v>
      </c>
      <c r="T46" s="56"/>
      <c r="U46" s="56"/>
      <c r="V46" s="56"/>
      <c r="W46" s="57" t="s">
        <v>8</v>
      </c>
      <c r="X46" s="56"/>
      <c r="Y46" s="56"/>
      <c r="Z46" s="56"/>
      <c r="AA46" s="56"/>
      <c r="AB46" s="56"/>
      <c r="AC46" s="56"/>
    </row>
    <row r="47" spans="1:29" ht="15.75" customHeight="1">
      <c r="A47" s="35"/>
      <c r="B47" s="35" t="s">
        <v>169</v>
      </c>
      <c r="C47" s="36" t="s">
        <v>573</v>
      </c>
      <c r="D47" s="37" t="s">
        <v>53</v>
      </c>
      <c r="E47" s="37">
        <v>20</v>
      </c>
      <c r="F47" s="38">
        <v>700</v>
      </c>
      <c r="G47" s="39" t="s">
        <v>54</v>
      </c>
      <c r="H47" s="40">
        <v>46174</v>
      </c>
      <c r="I47" s="41" t="s">
        <v>55</v>
      </c>
      <c r="J47" s="41" t="s">
        <v>56</v>
      </c>
      <c r="K47" s="41" t="s">
        <v>164</v>
      </c>
      <c r="L47" s="41" t="s">
        <v>58</v>
      </c>
      <c r="M47" s="42" t="s">
        <v>1838</v>
      </c>
      <c r="N47" s="44" t="s">
        <v>21</v>
      </c>
      <c r="O47" s="44" t="s">
        <v>2767</v>
      </c>
      <c r="P47" s="44"/>
      <c r="Q47" s="44" t="s">
        <v>2922</v>
      </c>
      <c r="R47" s="45" t="s">
        <v>165</v>
      </c>
      <c r="S47" s="45" t="s">
        <v>505</v>
      </c>
      <c r="T47" s="44"/>
      <c r="U47" s="44"/>
      <c r="V47" s="44"/>
      <c r="W47" s="44" t="s">
        <v>8</v>
      </c>
      <c r="X47" s="44"/>
      <c r="Y47" s="44"/>
      <c r="Z47" s="44"/>
      <c r="AA47" s="44"/>
      <c r="AB47" s="44"/>
      <c r="AC47" s="44"/>
    </row>
    <row r="48" spans="1:29" ht="15.75" customHeight="1">
      <c r="A48" s="47"/>
      <c r="B48" s="47" t="s">
        <v>242</v>
      </c>
      <c r="C48" s="60" t="s">
        <v>573</v>
      </c>
      <c r="D48" s="49" t="s">
        <v>53</v>
      </c>
      <c r="E48" s="49">
        <v>20</v>
      </c>
      <c r="F48" s="50">
        <v>700</v>
      </c>
      <c r="G48" s="51" t="s">
        <v>54</v>
      </c>
      <c r="H48" s="52">
        <v>46174</v>
      </c>
      <c r="I48" s="53" t="s">
        <v>55</v>
      </c>
      <c r="J48" s="53" t="s">
        <v>56</v>
      </c>
      <c r="K48" s="53" t="s">
        <v>164</v>
      </c>
      <c r="L48" s="53" t="s">
        <v>58</v>
      </c>
      <c r="M48" s="54" t="s">
        <v>2837</v>
      </c>
      <c r="N48" s="56" t="s">
        <v>21</v>
      </c>
      <c r="O48" s="56" t="s">
        <v>2767</v>
      </c>
      <c r="P48" s="56"/>
      <c r="Q48" s="56" t="s">
        <v>2922</v>
      </c>
      <c r="R48" s="57" t="s">
        <v>165</v>
      </c>
      <c r="S48" s="57" t="s">
        <v>505</v>
      </c>
      <c r="T48" s="56"/>
      <c r="U48" s="56"/>
      <c r="V48" s="56"/>
      <c r="W48" s="56" t="s">
        <v>8</v>
      </c>
      <c r="X48" s="56"/>
      <c r="Y48" s="56"/>
      <c r="Z48" s="56"/>
      <c r="AA48" s="56"/>
      <c r="AB48" s="56"/>
      <c r="AC48" s="56"/>
    </row>
    <row r="49" spans="1:29" ht="15.75" customHeight="1">
      <c r="A49" s="35"/>
      <c r="B49" s="35" t="s">
        <v>172</v>
      </c>
      <c r="C49" s="36" t="s">
        <v>714</v>
      </c>
      <c r="D49" s="37" t="s">
        <v>53</v>
      </c>
      <c r="E49" s="37">
        <v>7</v>
      </c>
      <c r="F49" s="38">
        <v>175</v>
      </c>
      <c r="G49" s="39" t="s">
        <v>54</v>
      </c>
      <c r="H49" s="40">
        <v>46143</v>
      </c>
      <c r="I49" s="41" t="s">
        <v>55</v>
      </c>
      <c r="J49" s="41" t="s">
        <v>56</v>
      </c>
      <c r="K49" s="41" t="s">
        <v>164</v>
      </c>
      <c r="L49" s="41" t="s">
        <v>58</v>
      </c>
      <c r="M49" s="42" t="s">
        <v>2534</v>
      </c>
      <c r="N49" s="44" t="s">
        <v>21</v>
      </c>
      <c r="O49" s="44" t="s">
        <v>2767</v>
      </c>
      <c r="P49" s="44"/>
      <c r="Q49" s="44" t="s">
        <v>2922</v>
      </c>
      <c r="R49" s="45" t="s">
        <v>165</v>
      </c>
      <c r="S49" s="45" t="s">
        <v>505</v>
      </c>
      <c r="T49" s="44"/>
      <c r="U49" s="44"/>
      <c r="V49" s="44"/>
      <c r="W49" s="45" t="s">
        <v>8</v>
      </c>
      <c r="X49" s="44"/>
      <c r="Y49" s="44"/>
      <c r="Z49" s="44"/>
      <c r="AA49" s="44"/>
      <c r="AB49" s="44"/>
      <c r="AC49" s="44"/>
    </row>
    <row r="50" spans="1:29" ht="15.75" customHeight="1">
      <c r="A50" s="47"/>
      <c r="B50" s="47" t="s">
        <v>1049</v>
      </c>
      <c r="C50" s="60" t="s">
        <v>1896</v>
      </c>
      <c r="D50" s="49" t="s">
        <v>53</v>
      </c>
      <c r="E50" s="49">
        <v>50</v>
      </c>
      <c r="F50" s="50">
        <v>4000</v>
      </c>
      <c r="G50" s="51" t="s">
        <v>54</v>
      </c>
      <c r="H50" s="52">
        <v>46204</v>
      </c>
      <c r="I50" s="53" t="s">
        <v>55</v>
      </c>
      <c r="J50" s="53" t="s">
        <v>56</v>
      </c>
      <c r="K50" s="53" t="s">
        <v>164</v>
      </c>
      <c r="L50" s="53" t="s">
        <v>58</v>
      </c>
      <c r="M50" s="54" t="s">
        <v>2498</v>
      </c>
      <c r="N50" s="56" t="s">
        <v>21</v>
      </c>
      <c r="O50" s="56" t="s">
        <v>2767</v>
      </c>
      <c r="P50" s="56"/>
      <c r="Q50" s="56" t="s">
        <v>2922</v>
      </c>
      <c r="R50" s="57" t="s">
        <v>165</v>
      </c>
      <c r="S50" s="57" t="s">
        <v>505</v>
      </c>
      <c r="T50" s="56"/>
      <c r="U50" s="56"/>
      <c r="V50" s="56"/>
      <c r="W50" s="56" t="s">
        <v>8</v>
      </c>
      <c r="X50" s="56"/>
      <c r="Y50" s="56"/>
      <c r="Z50" s="56"/>
      <c r="AA50" s="56"/>
      <c r="AB50" s="56"/>
      <c r="AC50" s="56"/>
    </row>
    <row r="51" spans="1:29" ht="15.75" customHeight="1">
      <c r="A51" s="35"/>
      <c r="B51" s="35" t="s">
        <v>1049</v>
      </c>
      <c r="C51" s="36" t="s">
        <v>2183</v>
      </c>
      <c r="D51" s="37" t="s">
        <v>53</v>
      </c>
      <c r="E51" s="37">
        <v>100</v>
      </c>
      <c r="F51" s="38">
        <v>300</v>
      </c>
      <c r="G51" s="39" t="s">
        <v>54</v>
      </c>
      <c r="H51" s="40">
        <v>46174</v>
      </c>
      <c r="I51" s="41" t="s">
        <v>55</v>
      </c>
      <c r="J51" s="41" t="s">
        <v>56</v>
      </c>
      <c r="K51" s="41" t="s">
        <v>164</v>
      </c>
      <c r="L51" s="41" t="s">
        <v>58</v>
      </c>
      <c r="M51" s="42" t="s">
        <v>109</v>
      </c>
      <c r="N51" s="44" t="s">
        <v>21</v>
      </c>
      <c r="O51" s="44" t="s">
        <v>2767</v>
      </c>
      <c r="P51" s="44"/>
      <c r="Q51" s="44" t="s">
        <v>2922</v>
      </c>
      <c r="R51" s="45" t="s">
        <v>165</v>
      </c>
      <c r="S51" s="45" t="s">
        <v>505</v>
      </c>
      <c r="T51" s="44"/>
      <c r="U51" s="44"/>
      <c r="V51" s="44"/>
      <c r="W51" s="45" t="s">
        <v>8</v>
      </c>
      <c r="X51" s="44"/>
      <c r="Y51" s="44"/>
      <c r="Z51" s="44"/>
      <c r="AA51" s="44"/>
      <c r="AB51" s="44"/>
      <c r="AC51" s="44"/>
    </row>
    <row r="52" spans="1:29" ht="15.75" customHeight="1">
      <c r="A52" s="184"/>
      <c r="B52" s="184" t="s">
        <v>51</v>
      </c>
      <c r="C52" s="185" t="s">
        <v>2510</v>
      </c>
      <c r="D52" s="186" t="s">
        <v>53</v>
      </c>
      <c r="E52" s="186">
        <v>7</v>
      </c>
      <c r="F52" s="187">
        <v>70000</v>
      </c>
      <c r="G52" s="188" t="s">
        <v>54</v>
      </c>
      <c r="H52" s="189">
        <v>46266</v>
      </c>
      <c r="I52" s="190" t="s">
        <v>101</v>
      </c>
      <c r="J52" s="190" t="s">
        <v>56</v>
      </c>
      <c r="K52" s="190" t="s">
        <v>858</v>
      </c>
      <c r="L52" s="190" t="s">
        <v>58</v>
      </c>
      <c r="M52" s="191" t="s">
        <v>2451</v>
      </c>
      <c r="N52" s="192" t="s">
        <v>884</v>
      </c>
      <c r="O52" s="56" t="s">
        <v>2452</v>
      </c>
      <c r="P52" s="56"/>
      <c r="Q52" s="56"/>
      <c r="R52" s="57" t="str">
        <f t="array" ref="R52">IFERROR(INDEX('BANCO DE DADOS'!$C$3:$C1559,MATCH(C52,'BANCO DE DADOS'!$B$3:$B1559,0),0),"")</f>
        <v/>
      </c>
      <c r="S52" s="57" t="str">
        <f t="array" ref="S52">IFERROR(INDEX('BANCO DE DADOS'!$D$3:$D1559,MATCH(C52,'BANCO DE DADOS'!$B$3:$B1559,0),0),"")</f>
        <v/>
      </c>
      <c r="T52" s="56"/>
      <c r="U52" s="56"/>
      <c r="V52" s="56"/>
      <c r="W52" s="56"/>
      <c r="X52" s="56"/>
      <c r="Y52" s="56"/>
      <c r="Z52" s="56"/>
      <c r="AA52" s="56"/>
      <c r="AB52" s="56"/>
      <c r="AC52" s="56"/>
    </row>
    <row r="53" spans="1:29" ht="15.75" customHeight="1">
      <c r="A53" s="35"/>
      <c r="B53" s="35" t="s">
        <v>51</v>
      </c>
      <c r="C53" s="36" t="s">
        <v>1128</v>
      </c>
      <c r="D53" s="37" t="s">
        <v>53</v>
      </c>
      <c r="E53" s="37">
        <v>1</v>
      </c>
      <c r="F53" s="38">
        <v>12000</v>
      </c>
      <c r="G53" s="39" t="s">
        <v>54</v>
      </c>
      <c r="H53" s="40">
        <v>46235</v>
      </c>
      <c r="I53" s="41" t="s">
        <v>55</v>
      </c>
      <c r="J53" s="41" t="s">
        <v>56</v>
      </c>
      <c r="K53" s="41" t="s">
        <v>164</v>
      </c>
      <c r="L53" s="41" t="s">
        <v>91</v>
      </c>
      <c r="M53" s="42" t="s">
        <v>2498</v>
      </c>
      <c r="N53" s="44" t="s">
        <v>884</v>
      </c>
      <c r="O53" s="44" t="s">
        <v>2767</v>
      </c>
      <c r="P53" s="44"/>
      <c r="Q53" s="44" t="s">
        <v>2923</v>
      </c>
      <c r="R53" s="45" t="s">
        <v>1129</v>
      </c>
      <c r="S53" s="45" t="s">
        <v>1128</v>
      </c>
      <c r="T53" s="44"/>
      <c r="U53" s="44"/>
      <c r="V53" s="44"/>
      <c r="W53" s="44" t="s">
        <v>1564</v>
      </c>
      <c r="X53" s="44"/>
      <c r="Y53" s="44"/>
      <c r="Z53" s="44"/>
      <c r="AA53" s="44"/>
      <c r="AB53" s="44"/>
      <c r="AC53" s="44"/>
    </row>
    <row r="54" spans="1:29" ht="15.75" customHeight="1">
      <c r="A54" s="47"/>
      <c r="B54" s="47" t="s">
        <v>51</v>
      </c>
      <c r="C54" s="60" t="s">
        <v>2666</v>
      </c>
      <c r="D54" s="49" t="s">
        <v>53</v>
      </c>
      <c r="E54" s="49">
        <v>40</v>
      </c>
      <c r="F54" s="50">
        <v>480</v>
      </c>
      <c r="G54" s="51" t="s">
        <v>54</v>
      </c>
      <c r="H54" s="52">
        <v>46174</v>
      </c>
      <c r="I54" s="53" t="s">
        <v>55</v>
      </c>
      <c r="J54" s="53" t="s">
        <v>56</v>
      </c>
      <c r="K54" s="53" t="s">
        <v>164</v>
      </c>
      <c r="L54" s="53" t="s">
        <v>58</v>
      </c>
      <c r="M54" s="54" t="s">
        <v>73</v>
      </c>
      <c r="N54" s="56" t="s">
        <v>951</v>
      </c>
      <c r="O54" s="56" t="s">
        <v>2767</v>
      </c>
      <c r="P54" s="56"/>
      <c r="Q54" s="56" t="s">
        <v>2922</v>
      </c>
      <c r="R54" s="57" t="s">
        <v>165</v>
      </c>
      <c r="S54" s="57" t="s">
        <v>505</v>
      </c>
      <c r="T54" s="56"/>
      <c r="U54" s="56"/>
      <c r="V54" s="56"/>
      <c r="W54" s="56" t="s">
        <v>8</v>
      </c>
      <c r="X54" s="56"/>
      <c r="Y54" s="56"/>
      <c r="Z54" s="56"/>
      <c r="AA54" s="56"/>
      <c r="AB54" s="56"/>
      <c r="AC54" s="56"/>
    </row>
    <row r="55" spans="1:29" ht="15.75" customHeight="1">
      <c r="A55" s="35"/>
      <c r="B55" s="35" t="s">
        <v>2693</v>
      </c>
      <c r="C55" s="36" t="s">
        <v>2924</v>
      </c>
      <c r="D55" s="37"/>
      <c r="E55" s="37"/>
      <c r="F55" s="38">
        <v>15595</v>
      </c>
      <c r="G55" s="39"/>
      <c r="H55" s="40"/>
      <c r="I55" s="41"/>
      <c r="J55" s="41"/>
      <c r="K55" s="41"/>
      <c r="L55" s="41"/>
      <c r="M55" s="42"/>
      <c r="N55" s="44" t="s">
        <v>21</v>
      </c>
      <c r="O55" s="44"/>
      <c r="P55" s="44"/>
      <c r="Q55" s="44" t="s">
        <v>2922</v>
      </c>
      <c r="R55" s="45" t="s">
        <v>165</v>
      </c>
      <c r="S55" s="45" t="s">
        <v>505</v>
      </c>
      <c r="T55" s="44"/>
      <c r="U55" s="44"/>
      <c r="V55" s="44"/>
      <c r="W55" s="44" t="s">
        <v>8</v>
      </c>
      <c r="X55" s="44"/>
      <c r="Y55" s="44"/>
      <c r="Z55" s="44"/>
      <c r="AA55" s="44"/>
      <c r="AB55" s="44"/>
      <c r="AC55" s="44"/>
    </row>
    <row r="56" spans="1:29" ht="15.75" customHeight="1">
      <c r="A56" s="47"/>
      <c r="B56" s="47" t="s">
        <v>1049</v>
      </c>
      <c r="C56" s="60" t="s">
        <v>1807</v>
      </c>
      <c r="D56" s="49" t="s">
        <v>53</v>
      </c>
      <c r="E56" s="49">
        <v>1000</v>
      </c>
      <c r="F56" s="50">
        <v>35000</v>
      </c>
      <c r="G56" s="51" t="s">
        <v>54</v>
      </c>
      <c r="H56" s="52">
        <v>46235</v>
      </c>
      <c r="I56" s="53" t="s">
        <v>55</v>
      </c>
      <c r="J56" s="53" t="s">
        <v>56</v>
      </c>
      <c r="K56" s="53" t="s">
        <v>164</v>
      </c>
      <c r="L56" s="53" t="s">
        <v>58</v>
      </c>
      <c r="M56" s="54" t="s">
        <v>109</v>
      </c>
      <c r="N56" s="56" t="s">
        <v>21</v>
      </c>
      <c r="O56" s="56" t="s">
        <v>2767</v>
      </c>
      <c r="P56" s="56"/>
      <c r="Q56" s="56" t="s">
        <v>2925</v>
      </c>
      <c r="R56" s="57" t="s">
        <v>165</v>
      </c>
      <c r="S56" s="57" t="s">
        <v>1808</v>
      </c>
      <c r="T56" s="56"/>
      <c r="U56" s="56"/>
      <c r="V56" s="56"/>
      <c r="W56" s="57" t="s">
        <v>8</v>
      </c>
      <c r="X56" s="56"/>
      <c r="Y56" s="56"/>
      <c r="Z56" s="56"/>
      <c r="AA56" s="56"/>
      <c r="AB56" s="56"/>
      <c r="AC56" s="56"/>
    </row>
    <row r="57" spans="1:29" ht="15.75" customHeight="1">
      <c r="A57" s="35"/>
      <c r="B57" s="35" t="s">
        <v>2693</v>
      </c>
      <c r="C57" s="36" t="s">
        <v>1807</v>
      </c>
      <c r="D57" s="37"/>
      <c r="E57" s="37"/>
      <c r="F57" s="38">
        <v>35000</v>
      </c>
      <c r="G57" s="39"/>
      <c r="H57" s="40"/>
      <c r="I57" s="41"/>
      <c r="J57" s="41"/>
      <c r="K57" s="41"/>
      <c r="L57" s="41"/>
      <c r="M57" s="42"/>
      <c r="N57" s="44" t="s">
        <v>21</v>
      </c>
      <c r="O57" s="44"/>
      <c r="P57" s="44"/>
      <c r="Q57" s="44" t="s">
        <v>2925</v>
      </c>
      <c r="R57" s="45" t="s">
        <v>165</v>
      </c>
      <c r="S57" s="45" t="s">
        <v>1808</v>
      </c>
      <c r="T57" s="44"/>
      <c r="U57" s="44"/>
      <c r="V57" s="44"/>
      <c r="W57" s="45" t="s">
        <v>8</v>
      </c>
      <c r="X57" s="44"/>
      <c r="Y57" s="44"/>
      <c r="Z57" s="44"/>
      <c r="AA57" s="44"/>
      <c r="AB57" s="44"/>
      <c r="AC57" s="44"/>
    </row>
    <row r="58" spans="1:29" ht="15.75" customHeight="1">
      <c r="A58" s="47"/>
      <c r="B58" s="47" t="s">
        <v>1049</v>
      </c>
      <c r="C58" s="60" t="s">
        <v>1978</v>
      </c>
      <c r="D58" s="49" t="s">
        <v>53</v>
      </c>
      <c r="E58" s="49">
        <v>20</v>
      </c>
      <c r="F58" s="50">
        <v>1980</v>
      </c>
      <c r="G58" s="51" t="s">
        <v>54</v>
      </c>
      <c r="H58" s="52">
        <v>46174</v>
      </c>
      <c r="I58" s="53" t="s">
        <v>55</v>
      </c>
      <c r="J58" s="53" t="s">
        <v>56</v>
      </c>
      <c r="K58" s="53" t="s">
        <v>164</v>
      </c>
      <c r="L58" s="53" t="s">
        <v>58</v>
      </c>
      <c r="M58" s="54" t="s">
        <v>148</v>
      </c>
      <c r="N58" s="56" t="s">
        <v>21</v>
      </c>
      <c r="O58" s="56" t="s">
        <v>2767</v>
      </c>
      <c r="P58" s="56"/>
      <c r="Q58" s="56" t="s">
        <v>2926</v>
      </c>
      <c r="R58" s="57" t="s">
        <v>1979</v>
      </c>
      <c r="S58" s="57" t="s">
        <v>1980</v>
      </c>
      <c r="T58" s="56"/>
      <c r="U58" s="56"/>
      <c r="V58" s="56"/>
      <c r="W58" s="56" t="s">
        <v>8</v>
      </c>
      <c r="X58" s="56"/>
      <c r="Y58" s="56"/>
      <c r="Z58" s="56"/>
      <c r="AA58" s="56"/>
      <c r="AB58" s="56"/>
      <c r="AC58" s="56"/>
    </row>
    <row r="59" spans="1:29" ht="15.75" customHeight="1">
      <c r="A59" s="35"/>
      <c r="B59" s="35" t="s">
        <v>1049</v>
      </c>
      <c r="C59" s="36" t="s">
        <v>1982</v>
      </c>
      <c r="D59" s="37" t="s">
        <v>53</v>
      </c>
      <c r="E59" s="37">
        <v>30</v>
      </c>
      <c r="F59" s="38">
        <v>1859</v>
      </c>
      <c r="G59" s="39" t="s">
        <v>54</v>
      </c>
      <c r="H59" s="40">
        <v>46174</v>
      </c>
      <c r="I59" s="41" t="s">
        <v>55</v>
      </c>
      <c r="J59" s="41" t="s">
        <v>56</v>
      </c>
      <c r="K59" s="41" t="s">
        <v>164</v>
      </c>
      <c r="L59" s="41" t="s">
        <v>58</v>
      </c>
      <c r="M59" s="42" t="s">
        <v>148</v>
      </c>
      <c r="N59" s="44" t="s">
        <v>21</v>
      </c>
      <c r="O59" s="44" t="s">
        <v>2767</v>
      </c>
      <c r="P59" s="44"/>
      <c r="Q59" s="44" t="s">
        <v>2926</v>
      </c>
      <c r="R59" s="45" t="s">
        <v>1979</v>
      </c>
      <c r="S59" s="45" t="s">
        <v>1980</v>
      </c>
      <c r="T59" s="44"/>
      <c r="U59" s="44"/>
      <c r="V59" s="44"/>
      <c r="W59" s="44" t="s">
        <v>8</v>
      </c>
      <c r="X59" s="44"/>
      <c r="Y59" s="44"/>
      <c r="Z59" s="44"/>
      <c r="AA59" s="44"/>
      <c r="AB59" s="44"/>
      <c r="AC59" s="44"/>
    </row>
    <row r="60" spans="1:29" ht="15.75" customHeight="1">
      <c r="A60" s="47"/>
      <c r="B60" s="47" t="s">
        <v>1049</v>
      </c>
      <c r="C60" s="60" t="s">
        <v>2013</v>
      </c>
      <c r="D60" s="49" t="s">
        <v>53</v>
      </c>
      <c r="E60" s="49">
        <v>30</v>
      </c>
      <c r="F60" s="50">
        <v>1470</v>
      </c>
      <c r="G60" s="51" t="s">
        <v>54</v>
      </c>
      <c r="H60" s="52">
        <v>46174</v>
      </c>
      <c r="I60" s="53" t="s">
        <v>55</v>
      </c>
      <c r="J60" s="53" t="s">
        <v>56</v>
      </c>
      <c r="K60" s="53" t="s">
        <v>164</v>
      </c>
      <c r="L60" s="53" t="s">
        <v>58</v>
      </c>
      <c r="M60" s="54" t="s">
        <v>2517</v>
      </c>
      <c r="N60" s="56" t="s">
        <v>21</v>
      </c>
      <c r="O60" s="56" t="s">
        <v>2767</v>
      </c>
      <c r="P60" s="56"/>
      <c r="Q60" s="56" t="s">
        <v>2926</v>
      </c>
      <c r="R60" s="57" t="s">
        <v>1979</v>
      </c>
      <c r="S60" s="57" t="s">
        <v>1980</v>
      </c>
      <c r="T60" s="56"/>
      <c r="U60" s="56"/>
      <c r="V60" s="56"/>
      <c r="W60" s="57" t="s">
        <v>8</v>
      </c>
      <c r="X60" s="56"/>
      <c r="Y60" s="56"/>
      <c r="Z60" s="56"/>
      <c r="AA60" s="56"/>
      <c r="AB60" s="56"/>
      <c r="AC60" s="56"/>
    </row>
    <row r="61" spans="1:29" ht="15.75" customHeight="1">
      <c r="A61" s="71"/>
      <c r="B61" s="71" t="s">
        <v>161</v>
      </c>
      <c r="C61" s="107" t="s">
        <v>1514</v>
      </c>
      <c r="D61" s="72" t="s">
        <v>53</v>
      </c>
      <c r="E61" s="72">
        <v>2</v>
      </c>
      <c r="F61" s="73">
        <v>10000</v>
      </c>
      <c r="G61" s="74" t="s">
        <v>54</v>
      </c>
      <c r="H61" s="86">
        <v>46204</v>
      </c>
      <c r="I61" s="75" t="s">
        <v>101</v>
      </c>
      <c r="J61" s="75" t="s">
        <v>56</v>
      </c>
      <c r="K61" s="75" t="s">
        <v>858</v>
      </c>
      <c r="L61" s="75" t="s">
        <v>91</v>
      </c>
      <c r="M61" s="64" t="s">
        <v>2451</v>
      </c>
      <c r="N61" s="69" t="s">
        <v>951</v>
      </c>
      <c r="O61" s="44" t="s">
        <v>2452</v>
      </c>
      <c r="P61" s="44"/>
      <c r="Q61" s="44"/>
      <c r="R61" s="45" t="str">
        <f t="array" ref="R61">IFERROR(INDEX('BANCO DE DADOS'!$C$3:$C1559,MATCH(C61,'BANCO DE DADOS'!$B$3:$B1559,0),0),"")</f>
        <v>DAL - AR CONDICIONADO</v>
      </c>
      <c r="S61" s="45" t="str">
        <f t="array" ref="S61">IFERROR(INDEX('BANCO DE DADOS'!$D$3:$D1559,MATCH(C61,'BANCO DE DADOS'!$B$3:$B1559,0),0),"")</f>
        <v>COMPRA DE EQUIPAMENTOS DE CLIMATIZAÇÃO</v>
      </c>
      <c r="T61" s="44"/>
      <c r="U61" s="44"/>
      <c r="V61" s="44"/>
      <c r="W61" s="44"/>
      <c r="X61" s="44"/>
      <c r="Y61" s="44"/>
      <c r="Z61" s="44"/>
      <c r="AA61" s="44"/>
      <c r="AB61" s="44"/>
      <c r="AC61" s="44"/>
    </row>
    <row r="62" spans="1:29" ht="15.75" customHeight="1">
      <c r="A62" s="76"/>
      <c r="B62" s="76" t="s">
        <v>237</v>
      </c>
      <c r="C62" s="113" t="s">
        <v>1514</v>
      </c>
      <c r="D62" s="77" t="s">
        <v>53</v>
      </c>
      <c r="E62" s="77">
        <v>4</v>
      </c>
      <c r="F62" s="78">
        <v>20000</v>
      </c>
      <c r="G62" s="79" t="s">
        <v>54</v>
      </c>
      <c r="H62" s="87">
        <v>46235</v>
      </c>
      <c r="I62" s="61" t="s">
        <v>101</v>
      </c>
      <c r="J62" s="61" t="s">
        <v>56</v>
      </c>
      <c r="K62" s="61" t="s">
        <v>858</v>
      </c>
      <c r="L62" s="61" t="s">
        <v>91</v>
      </c>
      <c r="M62" s="62" t="s">
        <v>2451</v>
      </c>
      <c r="N62" s="70" t="s">
        <v>951</v>
      </c>
      <c r="O62" s="56" t="s">
        <v>2452</v>
      </c>
      <c r="P62" s="56"/>
      <c r="Q62" s="56"/>
      <c r="R62" s="57" t="str">
        <f t="array" ref="R62">IFERROR(INDEX('BANCO DE DADOS'!$C$3:$C1559,MATCH(C62,'BANCO DE DADOS'!$B$3:$B1559,0),0),"")</f>
        <v>DAL - AR CONDICIONADO</v>
      </c>
      <c r="S62" s="57" t="str">
        <f t="array" ref="S62">IFERROR(INDEX('BANCO DE DADOS'!$D$3:$D1559,MATCH(C62,'BANCO DE DADOS'!$B$3:$B1559,0),0),"")</f>
        <v>COMPRA DE EQUIPAMENTOS DE CLIMATIZAÇÃO</v>
      </c>
      <c r="T62" s="56"/>
      <c r="U62" s="56"/>
      <c r="V62" s="56"/>
      <c r="W62" s="56"/>
      <c r="X62" s="56"/>
      <c r="Y62" s="56"/>
      <c r="Z62" s="56"/>
      <c r="AA62" s="56"/>
      <c r="AB62" s="56"/>
      <c r="AC62" s="56"/>
    </row>
    <row r="63" spans="1:29" ht="15.75" customHeight="1">
      <c r="A63" s="71"/>
      <c r="B63" s="71" t="s">
        <v>172</v>
      </c>
      <c r="C63" s="107" t="s">
        <v>1514</v>
      </c>
      <c r="D63" s="72" t="s">
        <v>53</v>
      </c>
      <c r="E63" s="72">
        <v>1</v>
      </c>
      <c r="F63" s="73">
        <v>5000</v>
      </c>
      <c r="G63" s="74" t="s">
        <v>54</v>
      </c>
      <c r="H63" s="86">
        <v>46204</v>
      </c>
      <c r="I63" s="75" t="s">
        <v>101</v>
      </c>
      <c r="J63" s="75" t="s">
        <v>56</v>
      </c>
      <c r="K63" s="75" t="s">
        <v>858</v>
      </c>
      <c r="L63" s="75" t="s">
        <v>91</v>
      </c>
      <c r="M63" s="64" t="s">
        <v>2451</v>
      </c>
      <c r="N63" s="69" t="s">
        <v>21</v>
      </c>
      <c r="O63" s="44" t="s">
        <v>2452</v>
      </c>
      <c r="P63" s="44"/>
      <c r="Q63" s="44"/>
      <c r="R63" s="45" t="str">
        <f t="array" ref="R63">IFERROR(INDEX('BANCO DE DADOS'!$C$3:$C1559,MATCH(C63,'BANCO DE DADOS'!$B$3:$B1559,0),0),"")</f>
        <v>DAL - AR CONDICIONADO</v>
      </c>
      <c r="S63" s="45" t="str">
        <f t="array" ref="S63">IFERROR(INDEX('BANCO DE DADOS'!$D$3:$D1559,MATCH(C63,'BANCO DE DADOS'!$B$3:$B1559,0),0),"")</f>
        <v>COMPRA DE EQUIPAMENTOS DE CLIMATIZAÇÃO</v>
      </c>
      <c r="T63" s="44"/>
      <c r="U63" s="44"/>
      <c r="V63" s="44"/>
      <c r="W63" s="44"/>
      <c r="X63" s="44"/>
      <c r="Y63" s="44"/>
      <c r="Z63" s="44"/>
      <c r="AA63" s="44"/>
      <c r="AB63" s="44"/>
      <c r="AC63" s="44"/>
    </row>
    <row r="64" spans="1:29" ht="15.75" customHeight="1">
      <c r="A64" s="76"/>
      <c r="B64" s="76" t="s">
        <v>219</v>
      </c>
      <c r="C64" s="113" t="s">
        <v>1524</v>
      </c>
      <c r="D64" s="77" t="s">
        <v>53</v>
      </c>
      <c r="E64" s="77">
        <v>2</v>
      </c>
      <c r="F64" s="78">
        <v>7000</v>
      </c>
      <c r="G64" s="79" t="s">
        <v>54</v>
      </c>
      <c r="H64" s="87">
        <v>46204</v>
      </c>
      <c r="I64" s="61" t="s">
        <v>101</v>
      </c>
      <c r="J64" s="61" t="s">
        <v>56</v>
      </c>
      <c r="K64" s="61" t="s">
        <v>858</v>
      </c>
      <c r="L64" s="61" t="s">
        <v>91</v>
      </c>
      <c r="M64" s="62" t="s">
        <v>2451</v>
      </c>
      <c r="N64" s="70" t="s">
        <v>951</v>
      </c>
      <c r="O64" s="56" t="s">
        <v>2452</v>
      </c>
      <c r="P64" s="56"/>
      <c r="Q64" s="56"/>
      <c r="R64" s="57" t="str">
        <f t="array" ref="R64">IFERROR(INDEX('BANCO DE DADOS'!$C$3:$C1559,MATCH(C64,'BANCO DE DADOS'!$B$3:$B1559,0),0),"")</f>
        <v>DAL - AR CONDICIONADO</v>
      </c>
      <c r="S64" s="57" t="str">
        <f t="array" ref="S64">IFERROR(INDEX('BANCO DE DADOS'!$D$3:$D1559,MATCH(C64,'BANCO DE DADOS'!$B$3:$B1559,0),0),"")</f>
        <v>COMPRA DE EQUIPAMENTOS DE CLIMATIZAÇÃO</v>
      </c>
      <c r="T64" s="56"/>
      <c r="U64" s="56"/>
      <c r="V64" s="56"/>
      <c r="W64" s="56"/>
      <c r="X64" s="56"/>
      <c r="Y64" s="56"/>
      <c r="Z64" s="56"/>
      <c r="AA64" s="56"/>
      <c r="AB64" s="56"/>
      <c r="AC64" s="56"/>
    </row>
    <row r="65" spans="1:29" ht="15.75" customHeight="1">
      <c r="A65" s="71"/>
      <c r="B65" s="71" t="s">
        <v>245</v>
      </c>
      <c r="C65" s="107" t="s">
        <v>1524</v>
      </c>
      <c r="D65" s="72" t="s">
        <v>53</v>
      </c>
      <c r="E65" s="72">
        <v>3</v>
      </c>
      <c r="F65" s="73">
        <v>10500</v>
      </c>
      <c r="G65" s="74" t="s">
        <v>54</v>
      </c>
      <c r="H65" s="86">
        <v>46235</v>
      </c>
      <c r="I65" s="75" t="s">
        <v>101</v>
      </c>
      <c r="J65" s="75" t="s">
        <v>56</v>
      </c>
      <c r="K65" s="75" t="s">
        <v>858</v>
      </c>
      <c r="L65" s="75" t="s">
        <v>91</v>
      </c>
      <c r="M65" s="64" t="s">
        <v>2451</v>
      </c>
      <c r="N65" s="69" t="s">
        <v>951</v>
      </c>
      <c r="O65" s="44" t="s">
        <v>2452</v>
      </c>
      <c r="P65" s="44"/>
      <c r="Q65" s="44"/>
      <c r="R65" s="45" t="str">
        <f t="array" ref="R65">IFERROR(INDEX('BANCO DE DADOS'!$C$3:$C1559,MATCH(C65,'BANCO DE DADOS'!$B$3:$B1559,0),0),"")</f>
        <v>DAL - AR CONDICIONADO</v>
      </c>
      <c r="S65" s="45" t="str">
        <f t="array" ref="S65">IFERROR(INDEX('BANCO DE DADOS'!$D$3:$D1559,MATCH(C65,'BANCO DE DADOS'!$B$3:$B1559,0),0),"")</f>
        <v>COMPRA DE EQUIPAMENTOS DE CLIMATIZAÇÃO</v>
      </c>
      <c r="T65" s="44"/>
      <c r="U65" s="44"/>
      <c r="V65" s="44"/>
      <c r="W65" s="44"/>
      <c r="X65" s="44"/>
      <c r="Y65" s="44"/>
      <c r="Z65" s="44"/>
      <c r="AA65" s="44"/>
      <c r="AB65" s="44"/>
      <c r="AC65" s="44"/>
    </row>
    <row r="66" spans="1:29" ht="15.75" customHeight="1">
      <c r="A66" s="76"/>
      <c r="B66" s="76" t="s">
        <v>775</v>
      </c>
      <c r="C66" s="113" t="s">
        <v>1524</v>
      </c>
      <c r="D66" s="77" t="s">
        <v>53</v>
      </c>
      <c r="E66" s="77">
        <v>3</v>
      </c>
      <c r="F66" s="78">
        <v>10500</v>
      </c>
      <c r="G66" s="79" t="s">
        <v>54</v>
      </c>
      <c r="H66" s="87">
        <v>46235</v>
      </c>
      <c r="I66" s="61" t="s">
        <v>101</v>
      </c>
      <c r="J66" s="61" t="s">
        <v>56</v>
      </c>
      <c r="K66" s="61" t="s">
        <v>858</v>
      </c>
      <c r="L66" s="61" t="s">
        <v>91</v>
      </c>
      <c r="M66" s="62" t="s">
        <v>2451</v>
      </c>
      <c r="N66" s="70" t="s">
        <v>951</v>
      </c>
      <c r="O66" s="56" t="s">
        <v>2452</v>
      </c>
      <c r="P66" s="56"/>
      <c r="Q66" s="56"/>
      <c r="R66" s="57" t="str">
        <f t="array" ref="R66">IFERROR(INDEX('BANCO DE DADOS'!$C$3:$C1559,MATCH(C66,'BANCO DE DADOS'!$B$3:$B1559,0),0),"")</f>
        <v>DAL - AR CONDICIONADO</v>
      </c>
      <c r="S66" s="57" t="str">
        <f t="array" ref="S66">IFERROR(INDEX('BANCO DE DADOS'!$D$3:$D1559,MATCH(C66,'BANCO DE DADOS'!$B$3:$B1559,0),0),"")</f>
        <v>COMPRA DE EQUIPAMENTOS DE CLIMATIZAÇÃO</v>
      </c>
      <c r="T66" s="56"/>
      <c r="U66" s="56"/>
      <c r="V66" s="56"/>
      <c r="W66" s="56"/>
      <c r="X66" s="56"/>
      <c r="Y66" s="56"/>
      <c r="Z66" s="56"/>
      <c r="AA66" s="56"/>
      <c r="AB66" s="56"/>
      <c r="AC66" s="56"/>
    </row>
    <row r="67" spans="1:29" ht="15.75" customHeight="1">
      <c r="A67" s="167"/>
      <c r="B67" s="167" t="s">
        <v>254</v>
      </c>
      <c r="C67" s="168" t="s">
        <v>1519</v>
      </c>
      <c r="D67" s="176" t="s">
        <v>53</v>
      </c>
      <c r="E67" s="176">
        <v>4</v>
      </c>
      <c r="F67" s="177">
        <v>12320</v>
      </c>
      <c r="G67" s="178" t="s">
        <v>54</v>
      </c>
      <c r="H67" s="179">
        <v>46235</v>
      </c>
      <c r="I67" s="180" t="s">
        <v>101</v>
      </c>
      <c r="J67" s="180" t="s">
        <v>56</v>
      </c>
      <c r="K67" s="180" t="s">
        <v>858</v>
      </c>
      <c r="L67" s="180" t="s">
        <v>91</v>
      </c>
      <c r="M67" s="181" t="s">
        <v>2451</v>
      </c>
      <c r="N67" s="175" t="s">
        <v>951</v>
      </c>
      <c r="O67" s="44" t="s">
        <v>2452</v>
      </c>
      <c r="P67" s="44"/>
      <c r="Q67" s="44"/>
      <c r="R67" s="45" t="str">
        <f t="array" ref="R67">IFERROR(INDEX('BANCO DE DADOS'!$C$3:$C1559,MATCH(C67,'BANCO DE DADOS'!$B$3:$B1559,0),0),"")</f>
        <v>DAL - AR CONDICIONADO</v>
      </c>
      <c r="S67" s="45" t="str">
        <f t="array" ref="S67">IFERROR(INDEX('BANCO DE DADOS'!$D$3:$D1559,MATCH(C67,'BANCO DE DADOS'!$B$3:$B1559,0),0),"")</f>
        <v>COMPRA DE EQUIPAMENTOS DE CLIMATIZAÇÃO</v>
      </c>
      <c r="T67" s="44"/>
      <c r="U67" s="44"/>
      <c r="V67" s="44"/>
      <c r="W67" s="44"/>
      <c r="X67" s="44"/>
      <c r="Y67" s="44"/>
      <c r="Z67" s="44"/>
      <c r="AA67" s="44"/>
      <c r="AB67" s="44"/>
      <c r="AC67" s="44"/>
    </row>
    <row r="68" spans="1:29" ht="15.75" customHeight="1">
      <c r="A68" s="184"/>
      <c r="B68" s="184" t="s">
        <v>219</v>
      </c>
      <c r="C68" s="185" t="s">
        <v>1519</v>
      </c>
      <c r="D68" s="186" t="s">
        <v>53</v>
      </c>
      <c r="E68" s="186">
        <v>1</v>
      </c>
      <c r="F68" s="187">
        <v>3080</v>
      </c>
      <c r="G68" s="188" t="s">
        <v>54</v>
      </c>
      <c r="H68" s="189">
        <v>46174</v>
      </c>
      <c r="I68" s="190" t="s">
        <v>101</v>
      </c>
      <c r="J68" s="190" t="s">
        <v>56</v>
      </c>
      <c r="K68" s="190" t="s">
        <v>858</v>
      </c>
      <c r="L68" s="190" t="s">
        <v>91</v>
      </c>
      <c r="M68" s="191" t="s">
        <v>2451</v>
      </c>
      <c r="N68" s="192" t="s">
        <v>951</v>
      </c>
      <c r="O68" s="56" t="s">
        <v>2452</v>
      </c>
      <c r="P68" s="56"/>
      <c r="Q68" s="56"/>
      <c r="R68" s="57" t="str">
        <f t="array" ref="R68">IFERROR(INDEX('BANCO DE DADOS'!$C$3:$C1559,MATCH(C68,'BANCO DE DADOS'!$B$3:$B1559,0),0),"")</f>
        <v>DAL - AR CONDICIONADO</v>
      </c>
      <c r="S68" s="57" t="str">
        <f t="array" ref="S68">IFERROR(INDEX('BANCO DE DADOS'!$D$3:$D1559,MATCH(C68,'BANCO DE DADOS'!$B$3:$B1559,0),0),"")</f>
        <v>COMPRA DE EQUIPAMENTOS DE CLIMATIZAÇÃO</v>
      </c>
      <c r="T68" s="56"/>
      <c r="U68" s="56"/>
      <c r="V68" s="56"/>
      <c r="W68" s="56"/>
      <c r="X68" s="56"/>
      <c r="Y68" s="56"/>
      <c r="Z68" s="56"/>
      <c r="AA68" s="56"/>
      <c r="AB68" s="56"/>
      <c r="AC68" s="56"/>
    </row>
    <row r="69" spans="1:29" ht="15.75" customHeight="1">
      <c r="A69" s="167"/>
      <c r="B69" s="167" t="s">
        <v>1521</v>
      </c>
      <c r="C69" s="168" t="s">
        <v>1522</v>
      </c>
      <c r="D69" s="176" t="s">
        <v>53</v>
      </c>
      <c r="E69" s="176">
        <v>1</v>
      </c>
      <c r="F69" s="177">
        <v>5000</v>
      </c>
      <c r="G69" s="178" t="s">
        <v>54</v>
      </c>
      <c r="H69" s="179">
        <v>46204</v>
      </c>
      <c r="I69" s="180" t="s">
        <v>101</v>
      </c>
      <c r="J69" s="180" t="s">
        <v>56</v>
      </c>
      <c r="K69" s="180" t="s">
        <v>858</v>
      </c>
      <c r="L69" s="180" t="s">
        <v>91</v>
      </c>
      <c r="M69" s="181" t="s">
        <v>2451</v>
      </c>
      <c r="N69" s="175" t="s">
        <v>951</v>
      </c>
      <c r="O69" s="44" t="s">
        <v>2452</v>
      </c>
      <c r="P69" s="44"/>
      <c r="Q69" s="44"/>
      <c r="R69" s="45" t="str">
        <f t="array" ref="R69">IFERROR(INDEX('BANCO DE DADOS'!$C$3:$C1559,MATCH(C69,'BANCO DE DADOS'!$B$3:$B1559,0),0),"")</f>
        <v>DAL - AR CONDICIONADO</v>
      </c>
      <c r="S69" s="45" t="str">
        <f t="array" ref="S69">IFERROR(INDEX('BANCO DE DADOS'!$D$3:$D1559,MATCH(C69,'BANCO DE DADOS'!$B$3:$B1559,0),0),"")</f>
        <v>COMPRA DE EQUIPAMENTOS DE CLIMATIZAÇÃO</v>
      </c>
      <c r="T69" s="44"/>
      <c r="U69" s="44"/>
      <c r="V69" s="44"/>
      <c r="W69" s="44"/>
      <c r="X69" s="44"/>
      <c r="Y69" s="44"/>
      <c r="Z69" s="44"/>
      <c r="AA69" s="44"/>
      <c r="AB69" s="44"/>
      <c r="AC69" s="44"/>
    </row>
    <row r="70" spans="1:29" ht="15.75" customHeight="1">
      <c r="A70" s="184"/>
      <c r="B70" s="184" t="s">
        <v>775</v>
      </c>
      <c r="C70" s="185" t="s">
        <v>1522</v>
      </c>
      <c r="D70" s="186" t="s">
        <v>53</v>
      </c>
      <c r="E70" s="186">
        <v>3</v>
      </c>
      <c r="F70" s="187">
        <v>15000</v>
      </c>
      <c r="G70" s="188" t="s">
        <v>54</v>
      </c>
      <c r="H70" s="189">
        <v>46235</v>
      </c>
      <c r="I70" s="190" t="s">
        <v>101</v>
      </c>
      <c r="J70" s="190" t="s">
        <v>56</v>
      </c>
      <c r="K70" s="190" t="s">
        <v>858</v>
      </c>
      <c r="L70" s="190" t="s">
        <v>91</v>
      </c>
      <c r="M70" s="191" t="s">
        <v>2451</v>
      </c>
      <c r="N70" s="192" t="s">
        <v>951</v>
      </c>
      <c r="O70" s="56" t="s">
        <v>2452</v>
      </c>
      <c r="P70" s="56"/>
      <c r="Q70" s="56"/>
      <c r="R70" s="57" t="str">
        <f t="array" ref="R70">IFERROR(INDEX('BANCO DE DADOS'!$C$3:$C1559,MATCH(C70,'BANCO DE DADOS'!$B$3:$B1559,0),0),"")</f>
        <v>DAL - AR CONDICIONADO</v>
      </c>
      <c r="S70" s="57" t="str">
        <f t="array" ref="S70">IFERROR(INDEX('BANCO DE DADOS'!$D$3:$D1559,MATCH(C70,'BANCO DE DADOS'!$B$3:$B1559,0),0),"")</f>
        <v>COMPRA DE EQUIPAMENTOS DE CLIMATIZAÇÃO</v>
      </c>
      <c r="T70" s="56"/>
      <c r="U70" s="56"/>
      <c r="V70" s="56"/>
      <c r="W70" s="56"/>
      <c r="X70" s="56"/>
      <c r="Y70" s="56"/>
      <c r="Z70" s="56"/>
      <c r="AA70" s="56"/>
      <c r="AB70" s="56"/>
      <c r="AC70" s="56"/>
    </row>
    <row r="71" spans="1:29" ht="15.75" customHeight="1">
      <c r="A71" s="167"/>
      <c r="B71" s="167" t="s">
        <v>169</v>
      </c>
      <c r="C71" s="168" t="s">
        <v>1517</v>
      </c>
      <c r="D71" s="176" t="s">
        <v>53</v>
      </c>
      <c r="E71" s="176">
        <v>1</v>
      </c>
      <c r="F71" s="177">
        <v>8100</v>
      </c>
      <c r="G71" s="178" t="s">
        <v>54</v>
      </c>
      <c r="H71" s="179">
        <v>46204</v>
      </c>
      <c r="I71" s="180" t="s">
        <v>101</v>
      </c>
      <c r="J71" s="180" t="s">
        <v>56</v>
      </c>
      <c r="K71" s="180" t="s">
        <v>858</v>
      </c>
      <c r="L71" s="180" t="s">
        <v>91</v>
      </c>
      <c r="M71" s="181" t="s">
        <v>2451</v>
      </c>
      <c r="N71" s="175" t="s">
        <v>951</v>
      </c>
      <c r="O71" s="44" t="s">
        <v>2452</v>
      </c>
      <c r="P71" s="44"/>
      <c r="Q71" s="44"/>
      <c r="R71" s="45" t="str">
        <f t="array" ref="R71">IFERROR(INDEX('BANCO DE DADOS'!$C$3:$C1559,MATCH(C71,'BANCO DE DADOS'!$B$3:$B1559,0),0),"")</f>
        <v>DAL - AR CONDICIONADO</v>
      </c>
      <c r="S71" s="45" t="str">
        <f t="array" ref="S71">IFERROR(INDEX('BANCO DE DADOS'!$D$3:$D1559,MATCH(C71,'BANCO DE DADOS'!$B$3:$B1559,0),0),"")</f>
        <v>COMPRA DE EQUIPAMENTOS DE CLIMATIZAÇÃO</v>
      </c>
      <c r="T71" s="44"/>
      <c r="U71" s="44"/>
      <c r="V71" s="44"/>
      <c r="W71" s="44"/>
      <c r="X71" s="44"/>
      <c r="Y71" s="44"/>
      <c r="Z71" s="44"/>
      <c r="AA71" s="44"/>
      <c r="AB71" s="44"/>
      <c r="AC71" s="44"/>
    </row>
    <row r="72" spans="1:29" ht="15.75" customHeight="1">
      <c r="A72" s="184"/>
      <c r="B72" s="184" t="s">
        <v>440</v>
      </c>
      <c r="C72" s="185" t="s">
        <v>1517</v>
      </c>
      <c r="D72" s="186" t="s">
        <v>53</v>
      </c>
      <c r="E72" s="186">
        <v>2</v>
      </c>
      <c r="F72" s="187">
        <v>16200</v>
      </c>
      <c r="G72" s="188" t="s">
        <v>54</v>
      </c>
      <c r="H72" s="189">
        <v>46235</v>
      </c>
      <c r="I72" s="190" t="s">
        <v>101</v>
      </c>
      <c r="J72" s="190" t="s">
        <v>56</v>
      </c>
      <c r="K72" s="190" t="s">
        <v>858</v>
      </c>
      <c r="L72" s="190" t="s">
        <v>91</v>
      </c>
      <c r="M72" s="191" t="s">
        <v>2451</v>
      </c>
      <c r="N72" s="192" t="s">
        <v>951</v>
      </c>
      <c r="O72" s="56" t="s">
        <v>2452</v>
      </c>
      <c r="P72" s="56"/>
      <c r="Q72" s="56"/>
      <c r="R72" s="57" t="str">
        <f t="array" ref="R72">IFERROR(INDEX('BANCO DE DADOS'!$C$3:$C1559,MATCH(C72,'BANCO DE DADOS'!$B$3:$B1559,0),0),"")</f>
        <v>DAL - AR CONDICIONADO</v>
      </c>
      <c r="S72" s="57" t="str">
        <f t="array" ref="S72">IFERROR(INDEX('BANCO DE DADOS'!$D$3:$D1559,MATCH(C72,'BANCO DE DADOS'!$B$3:$B1559,0),0),"")</f>
        <v>COMPRA DE EQUIPAMENTOS DE CLIMATIZAÇÃO</v>
      </c>
      <c r="T72" s="56"/>
      <c r="U72" s="56"/>
      <c r="V72" s="56"/>
      <c r="W72" s="56"/>
      <c r="X72" s="56"/>
      <c r="Y72" s="56"/>
      <c r="Z72" s="56"/>
      <c r="AA72" s="56"/>
      <c r="AB72" s="56"/>
      <c r="AC72" s="56"/>
    </row>
    <row r="73" spans="1:29" ht="15.75" customHeight="1">
      <c r="A73" s="167"/>
      <c r="B73" s="167" t="s">
        <v>247</v>
      </c>
      <c r="C73" s="168" t="s">
        <v>1529</v>
      </c>
      <c r="D73" s="176" t="s">
        <v>53</v>
      </c>
      <c r="E73" s="176">
        <v>2</v>
      </c>
      <c r="F73" s="177">
        <v>7000</v>
      </c>
      <c r="G73" s="178" t="s">
        <v>54</v>
      </c>
      <c r="H73" s="179">
        <v>46204</v>
      </c>
      <c r="I73" s="180" t="s">
        <v>101</v>
      </c>
      <c r="J73" s="180" t="s">
        <v>56</v>
      </c>
      <c r="K73" s="180" t="s">
        <v>858</v>
      </c>
      <c r="L73" s="180" t="s">
        <v>91</v>
      </c>
      <c r="M73" s="181" t="s">
        <v>2451</v>
      </c>
      <c r="N73" s="175" t="s">
        <v>951</v>
      </c>
      <c r="O73" s="44" t="s">
        <v>2452</v>
      </c>
      <c r="P73" s="44"/>
      <c r="Q73" s="44"/>
      <c r="R73" s="45" t="str">
        <f t="array" ref="R73">IFERROR(INDEX('BANCO DE DADOS'!$C$3:$C1559,MATCH(C73,'BANCO DE DADOS'!$B$3:$B1559,0),0),"")</f>
        <v>DAL - AR CONDICIONADO</v>
      </c>
      <c r="S73" s="45" t="str">
        <f t="array" ref="S73">IFERROR(INDEX('BANCO DE DADOS'!$D$3:$D1559,MATCH(C73,'BANCO DE DADOS'!$B$3:$B1559,0),0),"")</f>
        <v>COMPRA DE EQUIPAMENTOS DE CLIMATIZAÇÃO</v>
      </c>
      <c r="T73" s="44"/>
      <c r="U73" s="44"/>
      <c r="V73" s="44"/>
      <c r="W73" s="44"/>
      <c r="X73" s="44"/>
      <c r="Y73" s="44"/>
      <c r="Z73" s="44"/>
      <c r="AA73" s="44"/>
      <c r="AB73" s="44"/>
      <c r="AC73" s="44"/>
    </row>
    <row r="74" spans="1:29" ht="15.75" customHeight="1">
      <c r="A74" s="47"/>
      <c r="B74" s="47" t="s">
        <v>1049</v>
      </c>
      <c r="C74" s="60" t="s">
        <v>2079</v>
      </c>
      <c r="D74" s="49" t="s">
        <v>53</v>
      </c>
      <c r="E74" s="49">
        <v>20</v>
      </c>
      <c r="F74" s="50">
        <v>840</v>
      </c>
      <c r="G74" s="51" t="s">
        <v>54</v>
      </c>
      <c r="H74" s="52">
        <v>46174</v>
      </c>
      <c r="I74" s="53" t="s">
        <v>55</v>
      </c>
      <c r="J74" s="53" t="s">
        <v>56</v>
      </c>
      <c r="K74" s="53" t="s">
        <v>164</v>
      </c>
      <c r="L74" s="53" t="s">
        <v>58</v>
      </c>
      <c r="M74" s="54" t="s">
        <v>2517</v>
      </c>
      <c r="N74" s="56" t="s">
        <v>21</v>
      </c>
      <c r="O74" s="56" t="s">
        <v>2767</v>
      </c>
      <c r="P74" s="56"/>
      <c r="Q74" s="56" t="s">
        <v>2926</v>
      </c>
      <c r="R74" s="57" t="s">
        <v>1979</v>
      </c>
      <c r="S74" s="57" t="s">
        <v>1980</v>
      </c>
      <c r="T74" s="56"/>
      <c r="U74" s="56"/>
      <c r="V74" s="56"/>
      <c r="W74" s="57" t="s">
        <v>8</v>
      </c>
      <c r="X74" s="56"/>
      <c r="Y74" s="56"/>
      <c r="Z74" s="56"/>
      <c r="AA74" s="56"/>
      <c r="AB74" s="56"/>
      <c r="AC74" s="56"/>
    </row>
    <row r="75" spans="1:29" ht="15.75" customHeight="1">
      <c r="A75" s="35"/>
      <c r="B75" s="35" t="s">
        <v>2693</v>
      </c>
      <c r="C75" s="36" t="s">
        <v>1979</v>
      </c>
      <c r="D75" s="37"/>
      <c r="E75" s="37"/>
      <c r="F75" s="38">
        <v>6149</v>
      </c>
      <c r="G75" s="39"/>
      <c r="H75" s="40"/>
      <c r="I75" s="41"/>
      <c r="J75" s="41"/>
      <c r="K75" s="41"/>
      <c r="L75" s="41"/>
      <c r="M75" s="42"/>
      <c r="N75" s="44" t="s">
        <v>21</v>
      </c>
      <c r="O75" s="44"/>
      <c r="P75" s="44"/>
      <c r="Q75" s="44" t="s">
        <v>2926</v>
      </c>
      <c r="R75" s="45" t="s">
        <v>1979</v>
      </c>
      <c r="S75" s="45" t="s">
        <v>1980</v>
      </c>
      <c r="T75" s="44"/>
      <c r="U75" s="44"/>
      <c r="V75" s="44"/>
      <c r="W75" s="44" t="s">
        <v>8</v>
      </c>
      <c r="X75" s="44"/>
      <c r="Y75" s="44"/>
      <c r="Z75" s="44"/>
      <c r="AA75" s="44"/>
      <c r="AB75" s="44"/>
      <c r="AC75" s="44"/>
    </row>
    <row r="76" spans="1:29" ht="51.75" customHeight="1">
      <c r="A76" s="47"/>
      <c r="B76" s="47" t="s">
        <v>258</v>
      </c>
      <c r="C76" s="60" t="s">
        <v>666</v>
      </c>
      <c r="D76" s="49" t="s">
        <v>53</v>
      </c>
      <c r="E76" s="49">
        <v>2</v>
      </c>
      <c r="F76" s="50">
        <v>380</v>
      </c>
      <c r="G76" s="51" t="s">
        <v>54</v>
      </c>
      <c r="H76" s="52">
        <v>46174</v>
      </c>
      <c r="I76" s="53" t="s">
        <v>55</v>
      </c>
      <c r="J76" s="53" t="s">
        <v>56</v>
      </c>
      <c r="K76" s="53" t="s">
        <v>164</v>
      </c>
      <c r="L76" s="53" t="s">
        <v>58</v>
      </c>
      <c r="M76" s="54" t="s">
        <v>109</v>
      </c>
      <c r="N76" s="56" t="s">
        <v>21</v>
      </c>
      <c r="O76" s="56" t="s">
        <v>2767</v>
      </c>
      <c r="P76" s="56"/>
      <c r="Q76" s="56" t="s">
        <v>2927</v>
      </c>
      <c r="R76" s="57">
        <f t="array" ref="R76">IFERROR(INDEX('BANCO DE DADOS'!$C$3:$C1559,MATCH(C76,'BANCO DE DADOS'!$B$3:$B1559,0),0),"")</f>
        <v>0</v>
      </c>
      <c r="S76" s="57" t="s">
        <v>181</v>
      </c>
      <c r="T76" s="56"/>
      <c r="U76" s="56"/>
      <c r="V76" s="56"/>
      <c r="W76" s="57" t="s">
        <v>8</v>
      </c>
      <c r="X76" s="56"/>
      <c r="Y76" s="56"/>
      <c r="Z76" s="56"/>
      <c r="AA76" s="56"/>
      <c r="AB76" s="56"/>
      <c r="AC76" s="56"/>
    </row>
    <row r="77" spans="1:29" ht="51.75" customHeight="1">
      <c r="A77" s="35"/>
      <c r="B77" s="35" t="s">
        <v>258</v>
      </c>
      <c r="C77" s="36" t="s">
        <v>637</v>
      </c>
      <c r="D77" s="37" t="s">
        <v>53</v>
      </c>
      <c r="E77" s="37">
        <v>1</v>
      </c>
      <c r="F77" s="38">
        <v>400</v>
      </c>
      <c r="G77" s="39" t="s">
        <v>54</v>
      </c>
      <c r="H77" s="40">
        <v>46174</v>
      </c>
      <c r="I77" s="41" t="s">
        <v>55</v>
      </c>
      <c r="J77" s="41" t="s">
        <v>56</v>
      </c>
      <c r="K77" s="41" t="s">
        <v>164</v>
      </c>
      <c r="L77" s="41" t="s">
        <v>58</v>
      </c>
      <c r="M77" s="42" t="s">
        <v>109</v>
      </c>
      <c r="N77" s="44" t="s">
        <v>21</v>
      </c>
      <c r="O77" s="44" t="s">
        <v>2767</v>
      </c>
      <c r="P77" s="44"/>
      <c r="Q77" s="44" t="s">
        <v>2927</v>
      </c>
      <c r="R77" s="45">
        <f t="array" ref="R77">IFERROR(INDEX('BANCO DE DADOS'!$C$3:$C1559,MATCH(C77,'BANCO DE DADOS'!$B$3:$B1559,0),0),"")</f>
        <v>0</v>
      </c>
      <c r="S77" s="45" t="s">
        <v>181</v>
      </c>
      <c r="T77" s="44"/>
      <c r="U77" s="44"/>
      <c r="V77" s="44"/>
      <c r="W77" s="45" t="s">
        <v>8</v>
      </c>
      <c r="X77" s="44"/>
      <c r="Y77" s="44"/>
      <c r="Z77" s="44"/>
      <c r="AA77" s="44"/>
      <c r="AB77" s="44"/>
      <c r="AC77" s="44"/>
    </row>
    <row r="78" spans="1:29" ht="15.75" customHeight="1">
      <c r="A78" s="47"/>
      <c r="B78" s="47" t="s">
        <v>317</v>
      </c>
      <c r="C78" s="60" t="s">
        <v>330</v>
      </c>
      <c r="D78" s="49" t="s">
        <v>53</v>
      </c>
      <c r="E78" s="49">
        <v>2</v>
      </c>
      <c r="F78" s="50">
        <v>5000</v>
      </c>
      <c r="G78" s="51" t="s">
        <v>54</v>
      </c>
      <c r="H78" s="52">
        <v>46204</v>
      </c>
      <c r="I78" s="53" t="s">
        <v>55</v>
      </c>
      <c r="J78" s="53" t="s">
        <v>56</v>
      </c>
      <c r="K78" s="53" t="s">
        <v>164</v>
      </c>
      <c r="L78" s="53" t="s">
        <v>58</v>
      </c>
      <c r="M78" s="54" t="s">
        <v>2498</v>
      </c>
      <c r="N78" s="56" t="s">
        <v>21</v>
      </c>
      <c r="O78" s="56" t="s">
        <v>2767</v>
      </c>
      <c r="P78" s="56"/>
      <c r="Q78" s="56" t="s">
        <v>2927</v>
      </c>
      <c r="R78" s="57" t="s">
        <v>331</v>
      </c>
      <c r="S78" s="57" t="s">
        <v>181</v>
      </c>
      <c r="T78" s="56"/>
      <c r="U78" s="56"/>
      <c r="V78" s="56"/>
      <c r="W78" s="57" t="s">
        <v>8</v>
      </c>
      <c r="X78" s="56"/>
      <c r="Y78" s="56"/>
      <c r="Z78" s="56"/>
      <c r="AA78" s="56"/>
      <c r="AB78" s="56"/>
      <c r="AC78" s="56"/>
    </row>
    <row r="79" spans="1:29" ht="15.75" customHeight="1">
      <c r="A79" s="35"/>
      <c r="B79" s="35" t="s">
        <v>247</v>
      </c>
      <c r="C79" s="36" t="s">
        <v>766</v>
      </c>
      <c r="D79" s="37" t="s">
        <v>53</v>
      </c>
      <c r="E79" s="37">
        <v>3</v>
      </c>
      <c r="F79" s="38">
        <v>150</v>
      </c>
      <c r="G79" s="39" t="s">
        <v>54</v>
      </c>
      <c r="H79" s="40">
        <v>46143</v>
      </c>
      <c r="I79" s="41" t="s">
        <v>55</v>
      </c>
      <c r="J79" s="41" t="s">
        <v>56</v>
      </c>
      <c r="K79" s="41" t="s">
        <v>164</v>
      </c>
      <c r="L79" s="41" t="s">
        <v>58</v>
      </c>
      <c r="M79" s="42" t="s">
        <v>148</v>
      </c>
      <c r="N79" s="44" t="s">
        <v>21</v>
      </c>
      <c r="O79" s="44" t="s">
        <v>2767</v>
      </c>
      <c r="P79" s="44"/>
      <c r="Q79" s="44" t="s">
        <v>2927</v>
      </c>
      <c r="R79" s="45" t="s">
        <v>202</v>
      </c>
      <c r="S79" s="45" t="s">
        <v>181</v>
      </c>
      <c r="T79" s="44"/>
      <c r="U79" s="44"/>
      <c r="V79" s="44"/>
      <c r="W79" s="44" t="s">
        <v>8</v>
      </c>
      <c r="X79" s="44"/>
      <c r="Y79" s="44"/>
      <c r="Z79" s="44"/>
      <c r="AA79" s="44"/>
      <c r="AB79" s="44"/>
      <c r="AC79" s="44"/>
    </row>
    <row r="80" spans="1:29" ht="15.75" customHeight="1">
      <c r="A80" s="76"/>
      <c r="B80" s="76" t="s">
        <v>145</v>
      </c>
      <c r="C80" s="113" t="s">
        <v>2580</v>
      </c>
      <c r="D80" s="77" t="s">
        <v>53</v>
      </c>
      <c r="E80" s="77">
        <v>1</v>
      </c>
      <c r="F80" s="78">
        <v>10000</v>
      </c>
      <c r="G80" s="79" t="s">
        <v>54</v>
      </c>
      <c r="H80" s="87">
        <v>46235</v>
      </c>
      <c r="I80" s="61" t="s">
        <v>101</v>
      </c>
      <c r="J80" s="61" t="s">
        <v>56</v>
      </c>
      <c r="K80" s="61" t="s">
        <v>858</v>
      </c>
      <c r="L80" s="61" t="s">
        <v>91</v>
      </c>
      <c r="M80" s="62" t="s">
        <v>2451</v>
      </c>
      <c r="N80" s="70" t="s">
        <v>951</v>
      </c>
      <c r="O80" s="56" t="s">
        <v>2452</v>
      </c>
      <c r="P80" s="56"/>
      <c r="Q80" s="56"/>
      <c r="R80" s="57" t="str">
        <f t="array" ref="R80">IFERROR(INDEX('BANCO DE DADOS'!$C$3:$C1559,MATCH(C80,'BANCO DE DADOS'!$B$3:$B1559,0),0),"")</f>
        <v>GTI - MULTIMIDIA</v>
      </c>
      <c r="S80" s="57" t="str">
        <f t="array" ref="S80">IFERROR(INDEX('BANCO DE DADOS'!$D$3:$D1559,MATCH(C80,'BANCO DE DADOS'!$B$3:$B1559,0),0),"")</f>
        <v>COMPRA DE EQUIPAMENTOS E ACESSÓRIOS DE COMUNICAÇÃO</v>
      </c>
      <c r="T80" s="56"/>
      <c r="U80" s="56"/>
      <c r="V80" s="56"/>
      <c r="W80" s="56"/>
      <c r="X80" s="56"/>
      <c r="Y80" s="56"/>
      <c r="Z80" s="56"/>
      <c r="AA80" s="56"/>
      <c r="AB80" s="56"/>
      <c r="AC80" s="56"/>
    </row>
    <row r="81" spans="1:29" ht="15.75" customHeight="1">
      <c r="A81" s="35"/>
      <c r="B81" s="35" t="s">
        <v>247</v>
      </c>
      <c r="C81" s="36" t="s">
        <v>569</v>
      </c>
      <c r="D81" s="37" t="s">
        <v>53</v>
      </c>
      <c r="E81" s="37">
        <v>2</v>
      </c>
      <c r="F81" s="38">
        <v>144</v>
      </c>
      <c r="G81" s="39" t="s">
        <v>54</v>
      </c>
      <c r="H81" s="40">
        <v>46143</v>
      </c>
      <c r="I81" s="41" t="s">
        <v>55</v>
      </c>
      <c r="J81" s="41" t="s">
        <v>56</v>
      </c>
      <c r="K81" s="41" t="s">
        <v>164</v>
      </c>
      <c r="L81" s="41" t="s">
        <v>58</v>
      </c>
      <c r="M81" s="42" t="s">
        <v>2498</v>
      </c>
      <c r="N81" s="44" t="s">
        <v>21</v>
      </c>
      <c r="O81" s="44" t="s">
        <v>2767</v>
      </c>
      <c r="P81" s="44"/>
      <c r="Q81" s="44" t="s">
        <v>2927</v>
      </c>
      <c r="R81" s="45" t="s">
        <v>202</v>
      </c>
      <c r="S81" s="45" t="s">
        <v>181</v>
      </c>
      <c r="T81" s="44"/>
      <c r="U81" s="44"/>
      <c r="V81" s="44"/>
      <c r="W81" s="45" t="s">
        <v>8</v>
      </c>
      <c r="X81" s="44"/>
      <c r="Y81" s="44"/>
      <c r="Z81" s="44"/>
      <c r="AA81" s="44"/>
      <c r="AB81" s="44"/>
      <c r="AC81" s="44"/>
    </row>
    <row r="82" spans="1:29" ht="15.75" customHeight="1">
      <c r="A82" s="47"/>
      <c r="B82" s="47" t="s">
        <v>247</v>
      </c>
      <c r="C82" s="60" t="s">
        <v>666</v>
      </c>
      <c r="D82" s="49" t="s">
        <v>53</v>
      </c>
      <c r="E82" s="49">
        <v>2</v>
      </c>
      <c r="F82" s="50">
        <v>380</v>
      </c>
      <c r="G82" s="51" t="s">
        <v>54</v>
      </c>
      <c r="H82" s="52">
        <v>46174</v>
      </c>
      <c r="I82" s="53" t="s">
        <v>55</v>
      </c>
      <c r="J82" s="53" t="s">
        <v>56</v>
      </c>
      <c r="K82" s="53" t="s">
        <v>164</v>
      </c>
      <c r="L82" s="53" t="s">
        <v>58</v>
      </c>
      <c r="M82" s="54" t="s">
        <v>109</v>
      </c>
      <c r="N82" s="56" t="s">
        <v>21</v>
      </c>
      <c r="O82" s="56" t="s">
        <v>2767</v>
      </c>
      <c r="P82" s="56"/>
      <c r="Q82" s="56" t="s">
        <v>2927</v>
      </c>
      <c r="R82" s="57">
        <f t="array" ref="R82">IFERROR(INDEX('BANCO DE DADOS'!$C$3:$C1559,MATCH(C82,'BANCO DE DADOS'!$B$3:$B1559,0),0),"")</f>
        <v>0</v>
      </c>
      <c r="S82" s="57" t="s">
        <v>181</v>
      </c>
      <c r="T82" s="56"/>
      <c r="U82" s="56"/>
      <c r="V82" s="56"/>
      <c r="W82" s="57" t="s">
        <v>8</v>
      </c>
      <c r="X82" s="56"/>
      <c r="Y82" s="56"/>
      <c r="Z82" s="56"/>
      <c r="AA82" s="56"/>
      <c r="AB82" s="56"/>
      <c r="AC82" s="56"/>
    </row>
    <row r="83" spans="1:29" ht="15.75" customHeight="1">
      <c r="A83" s="35"/>
      <c r="B83" s="35" t="s">
        <v>247</v>
      </c>
      <c r="C83" s="36" t="s">
        <v>637</v>
      </c>
      <c r="D83" s="37" t="s">
        <v>53</v>
      </c>
      <c r="E83" s="37">
        <v>1</v>
      </c>
      <c r="F83" s="38">
        <v>400</v>
      </c>
      <c r="G83" s="39" t="s">
        <v>54</v>
      </c>
      <c r="H83" s="40">
        <v>46174</v>
      </c>
      <c r="I83" s="41" t="s">
        <v>55</v>
      </c>
      <c r="J83" s="41" t="s">
        <v>56</v>
      </c>
      <c r="K83" s="41" t="s">
        <v>164</v>
      </c>
      <c r="L83" s="41" t="s">
        <v>58</v>
      </c>
      <c r="M83" s="42" t="s">
        <v>109</v>
      </c>
      <c r="N83" s="44" t="s">
        <v>21</v>
      </c>
      <c r="O83" s="44" t="s">
        <v>2767</v>
      </c>
      <c r="P83" s="44"/>
      <c r="Q83" s="44" t="s">
        <v>2927</v>
      </c>
      <c r="R83" s="45">
        <f t="array" ref="R83">IFERROR(INDEX('BANCO DE DADOS'!$C$3:$C1559,MATCH(C83,'BANCO DE DADOS'!$B$3:$B1559,0),0),"")</f>
        <v>0</v>
      </c>
      <c r="S83" s="45" t="s">
        <v>181</v>
      </c>
      <c r="T83" s="44"/>
      <c r="U83" s="44"/>
      <c r="V83" s="44"/>
      <c r="W83" s="45" t="s">
        <v>8</v>
      </c>
      <c r="X83" s="44"/>
      <c r="Y83" s="44"/>
      <c r="Z83" s="44"/>
      <c r="AA83" s="44"/>
      <c r="AB83" s="44"/>
      <c r="AC83" s="44"/>
    </row>
    <row r="84" spans="1:29" ht="15.75" customHeight="1">
      <c r="A84" s="47"/>
      <c r="B84" s="47" t="s">
        <v>169</v>
      </c>
      <c r="C84" s="60" t="s">
        <v>569</v>
      </c>
      <c r="D84" s="49" t="s">
        <v>53</v>
      </c>
      <c r="E84" s="49">
        <v>4</v>
      </c>
      <c r="F84" s="50">
        <v>288</v>
      </c>
      <c r="G84" s="51" t="s">
        <v>54</v>
      </c>
      <c r="H84" s="52">
        <v>46143</v>
      </c>
      <c r="I84" s="53" t="s">
        <v>55</v>
      </c>
      <c r="J84" s="53" t="s">
        <v>56</v>
      </c>
      <c r="K84" s="53" t="s">
        <v>164</v>
      </c>
      <c r="L84" s="53" t="s">
        <v>58</v>
      </c>
      <c r="M84" s="54" t="s">
        <v>2498</v>
      </c>
      <c r="N84" s="56" t="s">
        <v>21</v>
      </c>
      <c r="O84" s="56" t="s">
        <v>2767</v>
      </c>
      <c r="P84" s="56"/>
      <c r="Q84" s="56" t="s">
        <v>2927</v>
      </c>
      <c r="R84" s="57" t="s">
        <v>202</v>
      </c>
      <c r="S84" s="57" t="s">
        <v>181</v>
      </c>
      <c r="T84" s="56"/>
      <c r="U84" s="56"/>
      <c r="V84" s="56"/>
      <c r="W84" s="57" t="s">
        <v>8</v>
      </c>
      <c r="X84" s="56"/>
      <c r="Y84" s="56"/>
      <c r="Z84" s="56"/>
      <c r="AA84" s="56"/>
      <c r="AB84" s="56"/>
      <c r="AC84" s="56"/>
    </row>
    <row r="85" spans="1:29" ht="15.75" customHeight="1">
      <c r="A85" s="35"/>
      <c r="B85" s="35" t="s">
        <v>440</v>
      </c>
      <c r="C85" s="36" t="s">
        <v>569</v>
      </c>
      <c r="D85" s="37" t="s">
        <v>53</v>
      </c>
      <c r="E85" s="37">
        <v>10</v>
      </c>
      <c r="F85" s="38">
        <v>720</v>
      </c>
      <c r="G85" s="39" t="s">
        <v>54</v>
      </c>
      <c r="H85" s="40">
        <v>46174</v>
      </c>
      <c r="I85" s="41" t="s">
        <v>55</v>
      </c>
      <c r="J85" s="41" t="s">
        <v>56</v>
      </c>
      <c r="K85" s="41" t="s">
        <v>164</v>
      </c>
      <c r="L85" s="41" t="s">
        <v>58</v>
      </c>
      <c r="M85" s="42" t="s">
        <v>2498</v>
      </c>
      <c r="N85" s="44" t="s">
        <v>21</v>
      </c>
      <c r="O85" s="44" t="s">
        <v>2767</v>
      </c>
      <c r="P85" s="44"/>
      <c r="Q85" s="44" t="s">
        <v>2927</v>
      </c>
      <c r="R85" s="45" t="s">
        <v>202</v>
      </c>
      <c r="S85" s="45" t="s">
        <v>181</v>
      </c>
      <c r="T85" s="44"/>
      <c r="U85" s="44"/>
      <c r="V85" s="44"/>
      <c r="W85" s="45" t="s">
        <v>8</v>
      </c>
      <c r="X85" s="44"/>
      <c r="Y85" s="44"/>
      <c r="Z85" s="44"/>
      <c r="AA85" s="44"/>
      <c r="AB85" s="44"/>
      <c r="AC85" s="44"/>
    </row>
    <row r="86" spans="1:29" ht="15.75" customHeight="1">
      <c r="A86" s="76"/>
      <c r="B86" s="76" t="s">
        <v>291</v>
      </c>
      <c r="C86" s="113" t="s">
        <v>2648</v>
      </c>
      <c r="D86" s="77" t="s">
        <v>53</v>
      </c>
      <c r="E86" s="77">
        <v>2</v>
      </c>
      <c r="F86" s="78">
        <v>1000</v>
      </c>
      <c r="G86" s="79" t="s">
        <v>54</v>
      </c>
      <c r="H86" s="87">
        <v>46174</v>
      </c>
      <c r="I86" s="61" t="s">
        <v>101</v>
      </c>
      <c r="J86" s="61" t="s">
        <v>56</v>
      </c>
      <c r="K86" s="61" t="s">
        <v>858</v>
      </c>
      <c r="L86" s="61" t="s">
        <v>91</v>
      </c>
      <c r="M86" s="62" t="s">
        <v>2451</v>
      </c>
      <c r="N86" s="70" t="s">
        <v>951</v>
      </c>
      <c r="O86" s="56" t="s">
        <v>2452</v>
      </c>
      <c r="P86" s="56"/>
      <c r="Q86" s="56"/>
      <c r="R86" s="57" t="str">
        <f t="array" ref="R86">IFERROR(INDEX('BANCO DE DADOS'!$C$3:$C1559,MATCH(C86,'BANCO DE DADOS'!$B$3:$B1559,0),0),"")</f>
        <v>GTI - MULTIMIDIA</v>
      </c>
      <c r="S86" s="57" t="str">
        <f t="array" ref="S86">IFERROR(INDEX('BANCO DE DADOS'!$D$3:$D1559,MATCH(C86,'BANCO DE DADOS'!$B$3:$B1559,0),0),"")</f>
        <v>COMPRA DE EQUIPAMENTOS DE APRESENTAÇÃO E MULTIMÍDIA</v>
      </c>
      <c r="T86" s="56"/>
      <c r="U86" s="56"/>
      <c r="V86" s="56"/>
      <c r="W86" s="56"/>
      <c r="X86" s="56"/>
      <c r="Y86" s="56"/>
      <c r="Z86" s="56"/>
      <c r="AA86" s="56"/>
      <c r="AB86" s="56"/>
      <c r="AC86" s="56"/>
    </row>
    <row r="87" spans="1:29" ht="15.75" customHeight="1">
      <c r="A87" s="35"/>
      <c r="B87" s="35" t="s">
        <v>440</v>
      </c>
      <c r="C87" s="36" t="s">
        <v>510</v>
      </c>
      <c r="D87" s="37" t="s">
        <v>511</v>
      </c>
      <c r="E87" s="37">
        <v>2</v>
      </c>
      <c r="F87" s="38">
        <v>1000</v>
      </c>
      <c r="G87" s="39" t="s">
        <v>54</v>
      </c>
      <c r="H87" s="40">
        <v>46174</v>
      </c>
      <c r="I87" s="41" t="s">
        <v>55</v>
      </c>
      <c r="J87" s="41" t="s">
        <v>56</v>
      </c>
      <c r="K87" s="41" t="s">
        <v>164</v>
      </c>
      <c r="L87" s="41" t="s">
        <v>58</v>
      </c>
      <c r="M87" s="42" t="s">
        <v>148</v>
      </c>
      <c r="N87" s="44" t="s">
        <v>21</v>
      </c>
      <c r="O87" s="44" t="s">
        <v>2767</v>
      </c>
      <c r="P87" s="44"/>
      <c r="Q87" s="44" t="s">
        <v>2927</v>
      </c>
      <c r="R87" s="45" t="s">
        <v>512</v>
      </c>
      <c r="S87" s="45" t="s">
        <v>181</v>
      </c>
      <c r="T87" s="44"/>
      <c r="U87" s="44"/>
      <c r="V87" s="44"/>
      <c r="W87" s="45" t="s">
        <v>8</v>
      </c>
      <c r="X87" s="44"/>
      <c r="Y87" s="44"/>
      <c r="Z87" s="44"/>
      <c r="AA87" s="44"/>
      <c r="AB87" s="44"/>
      <c r="AC87" s="44"/>
    </row>
    <row r="88" spans="1:29" ht="15.75" customHeight="1">
      <c r="A88" s="184"/>
      <c r="B88" s="184" t="s">
        <v>1476</v>
      </c>
      <c r="C88" s="185" t="s">
        <v>2538</v>
      </c>
      <c r="D88" s="186" t="s">
        <v>53</v>
      </c>
      <c r="E88" s="186">
        <v>1</v>
      </c>
      <c r="F88" s="187">
        <v>35000</v>
      </c>
      <c r="G88" s="188" t="s">
        <v>54</v>
      </c>
      <c r="H88" s="189">
        <v>46235</v>
      </c>
      <c r="I88" s="190" t="s">
        <v>101</v>
      </c>
      <c r="J88" s="190" t="s">
        <v>56</v>
      </c>
      <c r="K88" s="190" t="s">
        <v>72</v>
      </c>
      <c r="L88" s="190" t="s">
        <v>84</v>
      </c>
      <c r="M88" s="191" t="s">
        <v>2451</v>
      </c>
      <c r="N88" s="192" t="s">
        <v>951</v>
      </c>
      <c r="O88" s="56" t="s">
        <v>2452</v>
      </c>
      <c r="P88" s="56"/>
      <c r="Q88" s="56"/>
      <c r="R88" s="57">
        <f t="array" ref="R88">IFERROR(INDEX('BANCO DE DADOS'!$C$3:$C1559,MATCH(C88,'BANCO DE DADOS'!$B$3:$B1559,0),0),"")</f>
        <v>0</v>
      </c>
      <c r="S88" s="57" t="str">
        <f t="array" ref="S88">IFERROR(INDEX('BANCO DE DADOS'!$D$3:$D1559,MATCH(C88,'BANCO DE DADOS'!$B$3:$B1559,0),0),"")</f>
        <v>COMPRA DE SOFTWARES E LICENÇAS</v>
      </c>
      <c r="T88" s="56"/>
      <c r="U88" s="56"/>
      <c r="V88" s="56"/>
      <c r="W88" s="56"/>
      <c r="X88" s="56"/>
      <c r="Y88" s="56"/>
      <c r="Z88" s="56"/>
      <c r="AA88" s="56"/>
      <c r="AB88" s="56"/>
      <c r="AC88" s="56"/>
    </row>
    <row r="89" spans="1:29" ht="15.75" customHeight="1">
      <c r="A89" s="35"/>
      <c r="B89" s="35" t="s">
        <v>440</v>
      </c>
      <c r="C89" s="36" t="s">
        <v>677</v>
      </c>
      <c r="D89" s="37" t="s">
        <v>511</v>
      </c>
      <c r="E89" s="37">
        <v>7</v>
      </c>
      <c r="F89" s="38">
        <v>350</v>
      </c>
      <c r="G89" s="39" t="s">
        <v>54</v>
      </c>
      <c r="H89" s="40">
        <v>46174</v>
      </c>
      <c r="I89" s="41" t="s">
        <v>55</v>
      </c>
      <c r="J89" s="41" t="s">
        <v>56</v>
      </c>
      <c r="K89" s="41" t="s">
        <v>164</v>
      </c>
      <c r="L89" s="41" t="s">
        <v>58</v>
      </c>
      <c r="M89" s="42" t="s">
        <v>2498</v>
      </c>
      <c r="N89" s="44" t="s">
        <v>21</v>
      </c>
      <c r="O89" s="44" t="s">
        <v>2767</v>
      </c>
      <c r="P89" s="44"/>
      <c r="Q89" s="44" t="s">
        <v>2927</v>
      </c>
      <c r="R89" s="45"/>
      <c r="S89" s="45" t="s">
        <v>181</v>
      </c>
      <c r="T89" s="44"/>
      <c r="U89" s="44"/>
      <c r="V89" s="44"/>
      <c r="W89" s="45" t="s">
        <v>8</v>
      </c>
      <c r="X89" s="44"/>
      <c r="Y89" s="44"/>
      <c r="Z89" s="44"/>
      <c r="AA89" s="44"/>
      <c r="AB89" s="44"/>
      <c r="AC89" s="44"/>
    </row>
    <row r="90" spans="1:29" ht="15.75" customHeight="1">
      <c r="A90" s="47"/>
      <c r="B90" s="47" t="s">
        <v>440</v>
      </c>
      <c r="C90" s="60" t="s">
        <v>637</v>
      </c>
      <c r="D90" s="49" t="s">
        <v>53</v>
      </c>
      <c r="E90" s="49">
        <v>1</v>
      </c>
      <c r="F90" s="50">
        <v>400</v>
      </c>
      <c r="G90" s="51" t="s">
        <v>54</v>
      </c>
      <c r="H90" s="52">
        <v>46174</v>
      </c>
      <c r="I90" s="53" t="s">
        <v>55</v>
      </c>
      <c r="J90" s="53" t="s">
        <v>56</v>
      </c>
      <c r="K90" s="53" t="s">
        <v>164</v>
      </c>
      <c r="L90" s="53" t="s">
        <v>58</v>
      </c>
      <c r="M90" s="54" t="s">
        <v>109</v>
      </c>
      <c r="N90" s="56" t="s">
        <v>21</v>
      </c>
      <c r="O90" s="56" t="s">
        <v>2767</v>
      </c>
      <c r="P90" s="56"/>
      <c r="Q90" s="56" t="s">
        <v>2927</v>
      </c>
      <c r="R90" s="57">
        <f t="array" ref="R90">IFERROR(INDEX('BANCO DE DADOS'!$C$3:$C1559,MATCH(C90,'BANCO DE DADOS'!$B$3:$B1559,0),0),"")</f>
        <v>0</v>
      </c>
      <c r="S90" s="57" t="s">
        <v>181</v>
      </c>
      <c r="T90" s="56"/>
      <c r="U90" s="56"/>
      <c r="V90" s="56"/>
      <c r="W90" s="57" t="s">
        <v>8</v>
      </c>
      <c r="X90" s="56"/>
      <c r="Y90" s="56"/>
      <c r="Z90" s="56"/>
      <c r="AA90" s="56"/>
      <c r="AB90" s="56"/>
      <c r="AC90" s="56"/>
    </row>
    <row r="91" spans="1:29" ht="15.75" customHeight="1">
      <c r="A91" s="35"/>
      <c r="B91" s="35" t="s">
        <v>106</v>
      </c>
      <c r="C91" s="36" t="s">
        <v>209</v>
      </c>
      <c r="D91" s="37" t="s">
        <v>210</v>
      </c>
      <c r="E91" s="37">
        <v>1</v>
      </c>
      <c r="F91" s="38">
        <v>100</v>
      </c>
      <c r="G91" s="39" t="s">
        <v>54</v>
      </c>
      <c r="H91" s="40">
        <v>46143</v>
      </c>
      <c r="I91" s="41" t="s">
        <v>55</v>
      </c>
      <c r="J91" s="41" t="s">
        <v>56</v>
      </c>
      <c r="K91" s="41" t="s">
        <v>164</v>
      </c>
      <c r="L91" s="41" t="s">
        <v>58</v>
      </c>
      <c r="M91" s="42" t="s">
        <v>148</v>
      </c>
      <c r="N91" s="44" t="s">
        <v>21</v>
      </c>
      <c r="O91" s="44" t="s">
        <v>2767</v>
      </c>
      <c r="P91" s="44"/>
      <c r="Q91" s="44" t="s">
        <v>2927</v>
      </c>
      <c r="R91" s="45" t="s">
        <v>202</v>
      </c>
      <c r="S91" s="45" t="s">
        <v>181</v>
      </c>
      <c r="T91" s="44"/>
      <c r="U91" s="44"/>
      <c r="V91" s="44"/>
      <c r="W91" s="44" t="s">
        <v>8</v>
      </c>
      <c r="X91" s="44"/>
      <c r="Y91" s="44"/>
      <c r="Z91" s="44"/>
      <c r="AA91" s="44"/>
      <c r="AB91" s="44"/>
      <c r="AC91" s="44"/>
    </row>
    <row r="92" spans="1:29" ht="15.75" customHeight="1">
      <c r="A92" s="47"/>
      <c r="B92" s="47" t="s">
        <v>106</v>
      </c>
      <c r="C92" s="60" t="s">
        <v>180</v>
      </c>
      <c r="D92" s="49" t="s">
        <v>53</v>
      </c>
      <c r="E92" s="49">
        <v>2</v>
      </c>
      <c r="F92" s="50">
        <v>1000</v>
      </c>
      <c r="G92" s="51" t="s">
        <v>54</v>
      </c>
      <c r="H92" s="52">
        <v>46174</v>
      </c>
      <c r="I92" s="53" t="s">
        <v>55</v>
      </c>
      <c r="J92" s="53" t="s">
        <v>56</v>
      </c>
      <c r="K92" s="53" t="s">
        <v>164</v>
      </c>
      <c r="L92" s="53" t="s">
        <v>58</v>
      </c>
      <c r="M92" s="54" t="s">
        <v>2498</v>
      </c>
      <c r="N92" s="56" t="s">
        <v>21</v>
      </c>
      <c r="O92" s="56" t="s">
        <v>2767</v>
      </c>
      <c r="P92" s="56"/>
      <c r="Q92" s="56" t="s">
        <v>2927</v>
      </c>
      <c r="R92" s="57">
        <f t="array" ref="R92">IFERROR(INDEX('BANCO DE DADOS'!$C$3:$C1559,MATCH(C92,'BANCO DE DADOS'!$B$3:$B1559,0),0),"")</f>
        <v>0</v>
      </c>
      <c r="S92" s="57" t="s">
        <v>181</v>
      </c>
      <c r="T92" s="56"/>
      <c r="U92" s="56"/>
      <c r="V92" s="56"/>
      <c r="W92" s="57" t="s">
        <v>8</v>
      </c>
      <c r="X92" s="56"/>
      <c r="Y92" s="56"/>
      <c r="Z92" s="56"/>
      <c r="AA92" s="56"/>
      <c r="AB92" s="56"/>
      <c r="AC92" s="56"/>
    </row>
    <row r="93" spans="1:29" ht="15.75" customHeight="1">
      <c r="A93" s="35"/>
      <c r="B93" s="35" t="s">
        <v>106</v>
      </c>
      <c r="C93" s="36" t="s">
        <v>207</v>
      </c>
      <c r="D93" s="37" t="s">
        <v>53</v>
      </c>
      <c r="E93" s="37">
        <v>2</v>
      </c>
      <c r="F93" s="38">
        <v>240</v>
      </c>
      <c r="G93" s="39" t="s">
        <v>54</v>
      </c>
      <c r="H93" s="40">
        <v>46143</v>
      </c>
      <c r="I93" s="41" t="s">
        <v>55</v>
      </c>
      <c r="J93" s="41" t="s">
        <v>56</v>
      </c>
      <c r="K93" s="41" t="s">
        <v>164</v>
      </c>
      <c r="L93" s="41" t="s">
        <v>58</v>
      </c>
      <c r="M93" s="42" t="s">
        <v>2498</v>
      </c>
      <c r="N93" s="44" t="s">
        <v>21</v>
      </c>
      <c r="O93" s="44" t="s">
        <v>2767</v>
      </c>
      <c r="P93" s="44"/>
      <c r="Q93" s="44" t="s">
        <v>2927</v>
      </c>
      <c r="R93" s="45" t="s">
        <v>202</v>
      </c>
      <c r="S93" s="45" t="s">
        <v>181</v>
      </c>
      <c r="T93" s="44"/>
      <c r="U93" s="44"/>
      <c r="V93" s="44"/>
      <c r="W93" s="45" t="s">
        <v>8</v>
      </c>
      <c r="X93" s="44"/>
      <c r="Y93" s="44"/>
      <c r="Z93" s="44"/>
      <c r="AA93" s="44"/>
      <c r="AB93" s="44"/>
      <c r="AC93" s="44"/>
    </row>
    <row r="94" spans="1:29" ht="15.75" customHeight="1">
      <c r="A94" s="47"/>
      <c r="B94" s="47" t="s">
        <v>106</v>
      </c>
      <c r="C94" s="60" t="s">
        <v>201</v>
      </c>
      <c r="D94" s="49" t="s">
        <v>53</v>
      </c>
      <c r="E94" s="49">
        <v>2</v>
      </c>
      <c r="F94" s="50">
        <v>364</v>
      </c>
      <c r="G94" s="51" t="s">
        <v>54</v>
      </c>
      <c r="H94" s="52">
        <v>46174</v>
      </c>
      <c r="I94" s="53" t="s">
        <v>55</v>
      </c>
      <c r="J94" s="53" t="s">
        <v>56</v>
      </c>
      <c r="K94" s="53" t="s">
        <v>164</v>
      </c>
      <c r="L94" s="53" t="s">
        <v>58</v>
      </c>
      <c r="M94" s="54" t="s">
        <v>2498</v>
      </c>
      <c r="N94" s="56" t="s">
        <v>21</v>
      </c>
      <c r="O94" s="56" t="s">
        <v>2767</v>
      </c>
      <c r="P94" s="56"/>
      <c r="Q94" s="56" t="s">
        <v>2927</v>
      </c>
      <c r="R94" s="57" t="s">
        <v>202</v>
      </c>
      <c r="S94" s="57" t="s">
        <v>181</v>
      </c>
      <c r="T94" s="56"/>
      <c r="U94" s="56"/>
      <c r="V94" s="56"/>
      <c r="W94" s="57" t="s">
        <v>8</v>
      </c>
      <c r="X94" s="56"/>
      <c r="Y94" s="56"/>
      <c r="Z94" s="56"/>
      <c r="AA94" s="56"/>
      <c r="AB94" s="56"/>
      <c r="AC94" s="56"/>
    </row>
    <row r="95" spans="1:29" ht="15.75" customHeight="1">
      <c r="A95" s="35"/>
      <c r="B95" s="35" t="s">
        <v>1049</v>
      </c>
      <c r="C95" s="36" t="s">
        <v>1871</v>
      </c>
      <c r="D95" s="37" t="s">
        <v>1791</v>
      </c>
      <c r="E95" s="37">
        <v>600</v>
      </c>
      <c r="F95" s="38">
        <v>5646</v>
      </c>
      <c r="G95" s="39" t="s">
        <v>54</v>
      </c>
      <c r="H95" s="40">
        <v>46204</v>
      </c>
      <c r="I95" s="41" t="s">
        <v>55</v>
      </c>
      <c r="J95" s="41" t="s">
        <v>56</v>
      </c>
      <c r="K95" s="41" t="s">
        <v>164</v>
      </c>
      <c r="L95" s="41" t="s">
        <v>58</v>
      </c>
      <c r="M95" s="42" t="s">
        <v>2486</v>
      </c>
      <c r="N95" s="44" t="s">
        <v>21</v>
      </c>
      <c r="O95" s="44" t="s">
        <v>2767</v>
      </c>
      <c r="P95" s="44"/>
      <c r="Q95" s="44" t="s">
        <v>2927</v>
      </c>
      <c r="R95" s="45" t="s">
        <v>202</v>
      </c>
      <c r="S95" s="45" t="s">
        <v>181</v>
      </c>
      <c r="T95" s="44"/>
      <c r="U95" s="44"/>
      <c r="V95" s="44"/>
      <c r="W95" s="44" t="s">
        <v>8</v>
      </c>
      <c r="X95" s="44"/>
      <c r="Y95" s="44"/>
      <c r="Z95" s="44"/>
      <c r="AA95" s="44"/>
      <c r="AB95" s="44"/>
      <c r="AC95" s="44"/>
    </row>
    <row r="96" spans="1:29" ht="15.75" customHeight="1">
      <c r="A96" s="47"/>
      <c r="B96" s="47" t="s">
        <v>1049</v>
      </c>
      <c r="C96" s="60" t="s">
        <v>2089</v>
      </c>
      <c r="D96" s="49" t="s">
        <v>1791</v>
      </c>
      <c r="E96" s="49">
        <v>200</v>
      </c>
      <c r="F96" s="50">
        <v>720</v>
      </c>
      <c r="G96" s="51" t="s">
        <v>54</v>
      </c>
      <c r="H96" s="52">
        <v>46174</v>
      </c>
      <c r="I96" s="53" t="s">
        <v>55</v>
      </c>
      <c r="J96" s="53" t="s">
        <v>56</v>
      </c>
      <c r="K96" s="53" t="s">
        <v>164</v>
      </c>
      <c r="L96" s="53" t="s">
        <v>58</v>
      </c>
      <c r="M96" s="54" t="s">
        <v>2534</v>
      </c>
      <c r="N96" s="56" t="s">
        <v>21</v>
      </c>
      <c r="O96" s="56" t="s">
        <v>2767</v>
      </c>
      <c r="P96" s="56"/>
      <c r="Q96" s="56" t="s">
        <v>2927</v>
      </c>
      <c r="R96" s="57" t="s">
        <v>202</v>
      </c>
      <c r="S96" s="57" t="s">
        <v>181</v>
      </c>
      <c r="T96" s="56"/>
      <c r="U96" s="56"/>
      <c r="V96" s="56"/>
      <c r="W96" s="56" t="s">
        <v>8</v>
      </c>
      <c r="X96" s="56"/>
      <c r="Y96" s="56"/>
      <c r="Z96" s="56"/>
      <c r="AA96" s="56"/>
      <c r="AB96" s="56"/>
      <c r="AC96" s="56"/>
    </row>
    <row r="97" spans="1:29" ht="15.75" customHeight="1">
      <c r="A97" s="35"/>
      <c r="B97" s="35" t="s">
        <v>1049</v>
      </c>
      <c r="C97" s="36" t="s">
        <v>2091</v>
      </c>
      <c r="D97" s="37" t="s">
        <v>1857</v>
      </c>
      <c r="E97" s="37">
        <v>120</v>
      </c>
      <c r="F97" s="38">
        <v>720</v>
      </c>
      <c r="G97" s="39" t="s">
        <v>54</v>
      </c>
      <c r="H97" s="40">
        <v>46174</v>
      </c>
      <c r="I97" s="41" t="s">
        <v>55</v>
      </c>
      <c r="J97" s="41" t="s">
        <v>56</v>
      </c>
      <c r="K97" s="41" t="s">
        <v>164</v>
      </c>
      <c r="L97" s="41" t="s">
        <v>58</v>
      </c>
      <c r="M97" s="42" t="s">
        <v>2486</v>
      </c>
      <c r="N97" s="44" t="s">
        <v>21</v>
      </c>
      <c r="O97" s="44" t="s">
        <v>2767</v>
      </c>
      <c r="P97" s="44"/>
      <c r="Q97" s="44" t="s">
        <v>2927</v>
      </c>
      <c r="R97" s="45" t="s">
        <v>202</v>
      </c>
      <c r="S97" s="45" t="s">
        <v>181</v>
      </c>
      <c r="T97" s="44"/>
      <c r="U97" s="44"/>
      <c r="V97" s="44"/>
      <c r="W97" s="44" t="s">
        <v>8</v>
      </c>
      <c r="X97" s="44"/>
      <c r="Y97" s="44"/>
      <c r="Z97" s="44"/>
      <c r="AA97" s="44"/>
      <c r="AB97" s="44"/>
      <c r="AC97" s="44"/>
    </row>
    <row r="98" spans="1:29" ht="15.75" customHeight="1">
      <c r="A98" s="47"/>
      <c r="B98" s="47" t="s">
        <v>1049</v>
      </c>
      <c r="C98" s="60" t="s">
        <v>2087</v>
      </c>
      <c r="D98" s="49" t="s">
        <v>53</v>
      </c>
      <c r="E98" s="49">
        <v>30</v>
      </c>
      <c r="F98" s="50">
        <v>750</v>
      </c>
      <c r="G98" s="51" t="s">
        <v>54</v>
      </c>
      <c r="H98" s="52">
        <v>46174</v>
      </c>
      <c r="I98" s="53" t="s">
        <v>55</v>
      </c>
      <c r="J98" s="53" t="s">
        <v>56</v>
      </c>
      <c r="K98" s="53" t="s">
        <v>164</v>
      </c>
      <c r="L98" s="53" t="s">
        <v>58</v>
      </c>
      <c r="M98" s="54" t="s">
        <v>148</v>
      </c>
      <c r="N98" s="56" t="s">
        <v>21</v>
      </c>
      <c r="O98" s="56" t="s">
        <v>2767</v>
      </c>
      <c r="P98" s="56"/>
      <c r="Q98" s="56" t="s">
        <v>2927</v>
      </c>
      <c r="R98" s="57" t="s">
        <v>202</v>
      </c>
      <c r="S98" s="57" t="s">
        <v>181</v>
      </c>
      <c r="T98" s="56"/>
      <c r="U98" s="56"/>
      <c r="V98" s="56"/>
      <c r="W98" s="56" t="s">
        <v>8</v>
      </c>
      <c r="X98" s="56"/>
      <c r="Y98" s="56"/>
      <c r="Z98" s="56"/>
      <c r="AA98" s="56"/>
      <c r="AB98" s="56"/>
      <c r="AC98" s="56"/>
    </row>
    <row r="99" spans="1:29" ht="15.75" customHeight="1">
      <c r="A99" s="167"/>
      <c r="B99" s="167" t="s">
        <v>652</v>
      </c>
      <c r="C99" s="168" t="s">
        <v>2332</v>
      </c>
      <c r="D99" s="176" t="s">
        <v>2333</v>
      </c>
      <c r="E99" s="176">
        <v>1</v>
      </c>
      <c r="F99" s="177">
        <v>180</v>
      </c>
      <c r="G99" s="178" t="s">
        <v>54</v>
      </c>
      <c r="H99" s="179">
        <v>46143</v>
      </c>
      <c r="I99" s="180" t="s">
        <v>55</v>
      </c>
      <c r="J99" s="180" t="s">
        <v>56</v>
      </c>
      <c r="K99" s="180" t="s">
        <v>164</v>
      </c>
      <c r="L99" s="180" t="s">
        <v>91</v>
      </c>
      <c r="M99" s="181" t="s">
        <v>2451</v>
      </c>
      <c r="N99" s="175" t="s">
        <v>951</v>
      </c>
      <c r="O99" s="44" t="s">
        <v>2452</v>
      </c>
      <c r="P99" s="44"/>
      <c r="Q99" s="44"/>
      <c r="R99" s="45" t="str">
        <f t="array" ref="R99">IFERROR(INDEX('BANCO DE DADOS'!$C$3:$C1559,MATCH(C99,'BANCO DE DADOS'!$B$3:$B1559,0),0),"")</f>
        <v>PREFEITURA DAL</v>
      </c>
      <c r="S99" s="45" t="str">
        <f t="array" ref="S99">IFERROR(INDEX('BANCO DE DADOS'!$D$3:$D1559,MATCH(C99,'BANCO DE DADOS'!$B$3:$B1559,0),0),"")</f>
        <v>COMPRA DE INSUMOS PARA CONSTRUÇÃO E MANUTENÇÃO</v>
      </c>
      <c r="T99" s="44"/>
      <c r="U99" s="44"/>
      <c r="V99" s="44"/>
      <c r="W99" s="44"/>
      <c r="X99" s="44"/>
      <c r="Y99" s="44"/>
      <c r="Z99" s="44"/>
      <c r="AA99" s="44"/>
      <c r="AB99" s="44"/>
      <c r="AC99" s="44"/>
    </row>
    <row r="100" spans="1:29" ht="15.75" customHeight="1">
      <c r="A100" s="184"/>
      <c r="B100" s="184" t="s">
        <v>172</v>
      </c>
      <c r="C100" s="185" t="s">
        <v>2627</v>
      </c>
      <c r="D100" s="186" t="s">
        <v>53</v>
      </c>
      <c r="E100" s="186">
        <v>5</v>
      </c>
      <c r="F100" s="187">
        <v>2500</v>
      </c>
      <c r="G100" s="188" t="s">
        <v>54</v>
      </c>
      <c r="H100" s="189">
        <v>46174</v>
      </c>
      <c r="I100" s="190" t="s">
        <v>101</v>
      </c>
      <c r="J100" s="190" t="s">
        <v>56</v>
      </c>
      <c r="K100" s="190" t="s">
        <v>858</v>
      </c>
      <c r="L100" s="190" t="s">
        <v>91</v>
      </c>
      <c r="M100" s="191" t="s">
        <v>2451</v>
      </c>
      <c r="N100" s="192" t="s">
        <v>951</v>
      </c>
      <c r="O100" s="56" t="s">
        <v>2452</v>
      </c>
      <c r="P100" s="56"/>
      <c r="Q100" s="56"/>
      <c r="R100" s="57">
        <f t="array" ref="R100">IFERROR(INDEX('BANCO DE DADOS'!$C$3:$C1559,MATCH(C100,'BANCO DE DADOS'!$B$3:$B1559,0),0),"")</f>
        <v>0</v>
      </c>
      <c r="S100" s="57" t="str">
        <f t="array" ref="S100">IFERROR(INDEX('BANCO DE DADOS'!$D$3:$D1559,MATCH(C100,'BANCO DE DADOS'!$B$3:$B1559,0),0),"")</f>
        <v>COMPRA DE MÓVEIS E EQUIPAMENTOS PARA ÁREAS COMUNS</v>
      </c>
      <c r="T100" s="56"/>
      <c r="U100" s="56"/>
      <c r="V100" s="56"/>
      <c r="W100" s="56"/>
      <c r="X100" s="56"/>
      <c r="Y100" s="56"/>
      <c r="Z100" s="56"/>
      <c r="AA100" s="56"/>
      <c r="AB100" s="56"/>
      <c r="AC100" s="56"/>
    </row>
    <row r="101" spans="1:29" ht="51.75" customHeight="1">
      <c r="A101" s="35"/>
      <c r="B101" s="35" t="s">
        <v>2693</v>
      </c>
      <c r="C101" s="36"/>
      <c r="D101" s="37"/>
      <c r="E101" s="37"/>
      <c r="F101" s="38">
        <v>12000</v>
      </c>
      <c r="G101" s="39"/>
      <c r="H101" s="40"/>
      <c r="I101" s="41"/>
      <c r="J101" s="41"/>
      <c r="K101" s="41"/>
      <c r="L101" s="41"/>
      <c r="M101" s="42"/>
      <c r="N101" s="44" t="s">
        <v>884</v>
      </c>
      <c r="O101" s="44"/>
      <c r="P101" s="44"/>
      <c r="Q101" s="44" t="s">
        <v>2923</v>
      </c>
      <c r="R101" s="45"/>
      <c r="S101" s="45" t="s">
        <v>1128</v>
      </c>
      <c r="T101" s="44"/>
      <c r="U101" s="44"/>
      <c r="V101" s="44"/>
      <c r="W101" s="44" t="s">
        <v>1564</v>
      </c>
      <c r="X101" s="44"/>
      <c r="Y101" s="44"/>
      <c r="Z101" s="44"/>
      <c r="AA101" s="44"/>
      <c r="AB101" s="44"/>
      <c r="AC101" s="44"/>
    </row>
    <row r="102" spans="1:29" ht="15.75" customHeight="1">
      <c r="A102" s="184"/>
      <c r="B102" s="184" t="s">
        <v>295</v>
      </c>
      <c r="C102" s="185" t="s">
        <v>2547</v>
      </c>
      <c r="D102" s="186" t="s">
        <v>53</v>
      </c>
      <c r="E102" s="186">
        <v>5</v>
      </c>
      <c r="F102" s="187">
        <v>5500</v>
      </c>
      <c r="G102" s="188" t="s">
        <v>54</v>
      </c>
      <c r="H102" s="189">
        <v>46204</v>
      </c>
      <c r="I102" s="190" t="s">
        <v>101</v>
      </c>
      <c r="J102" s="190" t="s">
        <v>56</v>
      </c>
      <c r="K102" s="190" t="s">
        <v>858</v>
      </c>
      <c r="L102" s="190" t="s">
        <v>91</v>
      </c>
      <c r="M102" s="191" t="s">
        <v>2451</v>
      </c>
      <c r="N102" s="192" t="s">
        <v>951</v>
      </c>
      <c r="O102" s="56" t="s">
        <v>2452</v>
      </c>
      <c r="P102" s="56"/>
      <c r="Q102" s="56"/>
      <c r="R102" s="57">
        <f t="array" ref="R102">IFERROR(INDEX('BANCO DE DADOS'!$C$3:$C1559,MATCH(C102,'BANCO DE DADOS'!$B$3:$B1559,0),0),"")</f>
        <v>0</v>
      </c>
      <c r="S102" s="57" t="str">
        <f t="array" ref="S102">IFERROR(INDEX('BANCO DE DADOS'!$D$3:$D1559,MATCH(C102,'BANCO DE DADOS'!$B$3:$B1559,0),0),"")</f>
        <v>COMPRA DE MÓVEIS E EQUIPAMENTOS PARA ÁREAS COMUNS</v>
      </c>
      <c r="T102" s="56"/>
      <c r="U102" s="56"/>
      <c r="V102" s="56"/>
      <c r="W102" s="56"/>
      <c r="X102" s="56"/>
      <c r="Y102" s="56"/>
      <c r="Z102" s="56"/>
      <c r="AA102" s="56"/>
      <c r="AB102" s="56"/>
      <c r="AC102" s="56"/>
    </row>
    <row r="103" spans="1:29" ht="15.75" customHeight="1">
      <c r="A103" s="167"/>
      <c r="B103" s="167" t="s">
        <v>254</v>
      </c>
      <c r="C103" s="168" t="s">
        <v>2547</v>
      </c>
      <c r="D103" s="176" t="s">
        <v>53</v>
      </c>
      <c r="E103" s="176">
        <v>1</v>
      </c>
      <c r="F103" s="177">
        <v>1000</v>
      </c>
      <c r="G103" s="178" t="s">
        <v>54</v>
      </c>
      <c r="H103" s="179">
        <v>46174</v>
      </c>
      <c r="I103" s="180" t="s">
        <v>101</v>
      </c>
      <c r="J103" s="180" t="s">
        <v>56</v>
      </c>
      <c r="K103" s="180" t="s">
        <v>858</v>
      </c>
      <c r="L103" s="180" t="s">
        <v>91</v>
      </c>
      <c r="M103" s="181" t="s">
        <v>2451</v>
      </c>
      <c r="N103" s="175" t="s">
        <v>951</v>
      </c>
      <c r="O103" s="44" t="s">
        <v>2452</v>
      </c>
      <c r="P103" s="44"/>
      <c r="Q103" s="44"/>
      <c r="R103" s="45">
        <f t="array" ref="R103">IFERROR(INDEX('BANCO DE DADOS'!$C$3:$C1559,MATCH(C103,'BANCO DE DADOS'!$B$3:$B1559,0),0),"")</f>
        <v>0</v>
      </c>
      <c r="S103" s="45" t="str">
        <f t="array" ref="S103">IFERROR(INDEX('BANCO DE DADOS'!$D$3:$D1559,MATCH(C103,'BANCO DE DADOS'!$B$3:$B1559,0),0),"")</f>
        <v>COMPRA DE MÓVEIS E EQUIPAMENTOS PARA ÁREAS COMUNS</v>
      </c>
      <c r="T103" s="44"/>
      <c r="U103" s="44"/>
      <c r="V103" s="44"/>
      <c r="W103" s="44"/>
      <c r="X103" s="44"/>
      <c r="Y103" s="44"/>
      <c r="Z103" s="44"/>
      <c r="AA103" s="44"/>
      <c r="AB103" s="44"/>
      <c r="AC103" s="44"/>
    </row>
    <row r="104" spans="1:29" ht="15.75" customHeight="1">
      <c r="A104" s="184"/>
      <c r="B104" s="184" t="s">
        <v>161</v>
      </c>
      <c r="C104" s="185" t="s">
        <v>2547</v>
      </c>
      <c r="D104" s="186" t="s">
        <v>53</v>
      </c>
      <c r="E104" s="186">
        <v>10</v>
      </c>
      <c r="F104" s="187">
        <v>10000</v>
      </c>
      <c r="G104" s="188" t="s">
        <v>54</v>
      </c>
      <c r="H104" s="189">
        <v>46204</v>
      </c>
      <c r="I104" s="190" t="s">
        <v>101</v>
      </c>
      <c r="J104" s="190" t="s">
        <v>56</v>
      </c>
      <c r="K104" s="190" t="s">
        <v>858</v>
      </c>
      <c r="L104" s="190" t="s">
        <v>91</v>
      </c>
      <c r="M104" s="191" t="s">
        <v>2451</v>
      </c>
      <c r="N104" s="192" t="s">
        <v>951</v>
      </c>
      <c r="O104" s="56" t="s">
        <v>2452</v>
      </c>
      <c r="P104" s="56"/>
      <c r="Q104" s="56"/>
      <c r="R104" s="57">
        <f t="array" ref="R104">IFERROR(INDEX('BANCO DE DADOS'!$C$3:$C1559,MATCH(C104,'BANCO DE DADOS'!$B$3:$B1559,0),0),"")</f>
        <v>0</v>
      </c>
      <c r="S104" s="57" t="str">
        <f t="array" ref="S104">IFERROR(INDEX('BANCO DE DADOS'!$D$3:$D1559,MATCH(C104,'BANCO DE DADOS'!$B$3:$B1559,0),0),"")</f>
        <v>COMPRA DE MÓVEIS E EQUIPAMENTOS PARA ÁREAS COMUNS</v>
      </c>
      <c r="T104" s="56"/>
      <c r="U104" s="56"/>
      <c r="V104" s="56"/>
      <c r="W104" s="56"/>
      <c r="X104" s="56"/>
      <c r="Y104" s="56"/>
      <c r="Z104" s="56"/>
      <c r="AA104" s="56"/>
      <c r="AB104" s="56"/>
      <c r="AC104" s="56"/>
    </row>
    <row r="105" spans="1:29" ht="15.75" customHeight="1">
      <c r="A105" s="167"/>
      <c r="B105" s="167" t="s">
        <v>317</v>
      </c>
      <c r="C105" s="168" t="s">
        <v>2547</v>
      </c>
      <c r="D105" s="176" t="s">
        <v>53</v>
      </c>
      <c r="E105" s="176">
        <v>11</v>
      </c>
      <c r="F105" s="177">
        <v>11000</v>
      </c>
      <c r="G105" s="178" t="s">
        <v>54</v>
      </c>
      <c r="H105" s="179">
        <v>46235</v>
      </c>
      <c r="I105" s="180" t="s">
        <v>101</v>
      </c>
      <c r="J105" s="180" t="s">
        <v>56</v>
      </c>
      <c r="K105" s="180" t="s">
        <v>858</v>
      </c>
      <c r="L105" s="180" t="s">
        <v>91</v>
      </c>
      <c r="M105" s="181" t="s">
        <v>2451</v>
      </c>
      <c r="N105" s="175" t="s">
        <v>951</v>
      </c>
      <c r="O105" s="44" t="s">
        <v>2452</v>
      </c>
      <c r="P105" s="44"/>
      <c r="Q105" s="44"/>
      <c r="R105" s="45">
        <f t="array" ref="R105">IFERROR(INDEX('BANCO DE DADOS'!$C$3:$C1559,MATCH(C105,'BANCO DE DADOS'!$B$3:$B1559,0),0),"")</f>
        <v>0</v>
      </c>
      <c r="S105" s="45" t="str">
        <f t="array" ref="S105">IFERROR(INDEX('BANCO DE DADOS'!$D$3:$D1559,MATCH(C105,'BANCO DE DADOS'!$B$3:$B1559,0),0),"")</f>
        <v>COMPRA DE MÓVEIS E EQUIPAMENTOS PARA ÁREAS COMUNS</v>
      </c>
      <c r="T105" s="44"/>
      <c r="U105" s="44"/>
      <c r="V105" s="44"/>
      <c r="W105" s="44"/>
      <c r="X105" s="44"/>
      <c r="Y105" s="44"/>
      <c r="Z105" s="44"/>
      <c r="AA105" s="44"/>
      <c r="AB105" s="44"/>
      <c r="AC105" s="44"/>
    </row>
    <row r="106" spans="1:29" ht="15.75" customHeight="1">
      <c r="A106" s="184"/>
      <c r="B106" s="184" t="s">
        <v>291</v>
      </c>
      <c r="C106" s="185" t="s">
        <v>2547</v>
      </c>
      <c r="D106" s="186" t="s">
        <v>53</v>
      </c>
      <c r="E106" s="186">
        <v>24</v>
      </c>
      <c r="F106" s="187">
        <v>24000</v>
      </c>
      <c r="G106" s="188" t="s">
        <v>54</v>
      </c>
      <c r="H106" s="189">
        <v>46235</v>
      </c>
      <c r="I106" s="190" t="s">
        <v>101</v>
      </c>
      <c r="J106" s="190" t="s">
        <v>56</v>
      </c>
      <c r="K106" s="190" t="s">
        <v>858</v>
      </c>
      <c r="L106" s="190" t="s">
        <v>91</v>
      </c>
      <c r="M106" s="191" t="s">
        <v>2451</v>
      </c>
      <c r="N106" s="192" t="s">
        <v>951</v>
      </c>
      <c r="O106" s="56" t="s">
        <v>2452</v>
      </c>
      <c r="P106" s="56"/>
      <c r="Q106" s="56"/>
      <c r="R106" s="57">
        <f t="array" ref="R106">IFERROR(INDEX('BANCO DE DADOS'!$C$3:$C1559,MATCH(C106,'BANCO DE DADOS'!$B$3:$B1559,0),0),"")</f>
        <v>0</v>
      </c>
      <c r="S106" s="57" t="str">
        <f t="array" ref="S106">IFERROR(INDEX('BANCO DE DADOS'!$D$3:$D1559,MATCH(C106,'BANCO DE DADOS'!$B$3:$B1559,0),0),"")</f>
        <v>COMPRA DE MÓVEIS E EQUIPAMENTOS PARA ÁREAS COMUNS</v>
      </c>
      <c r="T106" s="56"/>
      <c r="U106" s="56"/>
      <c r="V106" s="56"/>
      <c r="W106" s="56"/>
      <c r="X106" s="56"/>
      <c r="Y106" s="56"/>
      <c r="Z106" s="56"/>
      <c r="AA106" s="56"/>
      <c r="AB106" s="56"/>
      <c r="AC106" s="56"/>
    </row>
    <row r="107" spans="1:29" ht="15.75" customHeight="1">
      <c r="A107" s="35"/>
      <c r="B107" s="35" t="s">
        <v>1049</v>
      </c>
      <c r="C107" s="36" t="s">
        <v>2143</v>
      </c>
      <c r="D107" s="37" t="s">
        <v>53</v>
      </c>
      <c r="E107" s="37">
        <v>30</v>
      </c>
      <c r="F107" s="38">
        <v>405</v>
      </c>
      <c r="G107" s="39" t="s">
        <v>54</v>
      </c>
      <c r="H107" s="40">
        <v>46174</v>
      </c>
      <c r="I107" s="41" t="s">
        <v>55</v>
      </c>
      <c r="J107" s="41" t="s">
        <v>56</v>
      </c>
      <c r="K107" s="41" t="s">
        <v>164</v>
      </c>
      <c r="L107" s="41" t="s">
        <v>58</v>
      </c>
      <c r="M107" s="42" t="s">
        <v>148</v>
      </c>
      <c r="N107" s="44" t="s">
        <v>21</v>
      </c>
      <c r="O107" s="44" t="s">
        <v>2767</v>
      </c>
      <c r="P107" s="44"/>
      <c r="Q107" s="44" t="s">
        <v>2927</v>
      </c>
      <c r="R107" s="45" t="s">
        <v>202</v>
      </c>
      <c r="S107" s="45" t="s">
        <v>181</v>
      </c>
      <c r="T107" s="44"/>
      <c r="U107" s="44"/>
      <c r="V107" s="44"/>
      <c r="W107" s="44" t="s">
        <v>8</v>
      </c>
      <c r="X107" s="44"/>
      <c r="Y107" s="44"/>
      <c r="Z107" s="44"/>
      <c r="AA107" s="44"/>
      <c r="AB107" s="44"/>
      <c r="AC107" s="44"/>
    </row>
    <row r="108" spans="1:29" ht="15.75" customHeight="1">
      <c r="A108" s="184"/>
      <c r="B108" s="184" t="s">
        <v>652</v>
      </c>
      <c r="C108" s="185" t="s">
        <v>2679</v>
      </c>
      <c r="D108" s="186" t="s">
        <v>53</v>
      </c>
      <c r="E108" s="186">
        <v>5</v>
      </c>
      <c r="F108" s="187">
        <v>100</v>
      </c>
      <c r="G108" s="188" t="s">
        <v>54</v>
      </c>
      <c r="H108" s="189">
        <v>46143</v>
      </c>
      <c r="I108" s="190" t="s">
        <v>101</v>
      </c>
      <c r="J108" s="190" t="s">
        <v>56</v>
      </c>
      <c r="K108" s="190" t="s">
        <v>164</v>
      </c>
      <c r="L108" s="190" t="s">
        <v>91</v>
      </c>
      <c r="M108" s="191" t="s">
        <v>2451</v>
      </c>
      <c r="N108" s="192" t="s">
        <v>951</v>
      </c>
      <c r="O108" s="56" t="s">
        <v>2452</v>
      </c>
      <c r="P108" s="56"/>
      <c r="Q108" s="56"/>
      <c r="R108" s="57" t="str">
        <f t="array" ref="R108">IFERROR(INDEX('BANCO DE DADOS'!$C$3:$C1559,MATCH(C108,'BANCO DE DADOS'!$B$3:$B1559,0),0),"")</f>
        <v>PREFEITURA DAL - MATERIAL DE JARDINAGEM</v>
      </c>
      <c r="S108" s="57" t="str">
        <f t="array" ref="S108">IFERROR(INDEX('BANCO DE DADOS'!$D$3:$D1559,MATCH(C108,'BANCO DE DADOS'!$B$3:$B1559,0),0),"")</f>
        <v>COMPRA DE EQUIPAMENTOS DE IRRIGAÇÃO E JARDINAGEM</v>
      </c>
      <c r="T108" s="56"/>
      <c r="U108" s="56"/>
      <c r="V108" s="56"/>
      <c r="W108" s="56"/>
      <c r="X108" s="56"/>
      <c r="Y108" s="56"/>
      <c r="Z108" s="56"/>
      <c r="AA108" s="56"/>
      <c r="AB108" s="56"/>
      <c r="AC108" s="56"/>
    </row>
    <row r="109" spans="1:29" ht="15.75" customHeight="1">
      <c r="A109" s="167"/>
      <c r="B109" s="167" t="s">
        <v>317</v>
      </c>
      <c r="C109" s="168" t="s">
        <v>1547</v>
      </c>
      <c r="D109" s="176" t="s">
        <v>53</v>
      </c>
      <c r="E109" s="176">
        <v>1</v>
      </c>
      <c r="F109" s="177">
        <v>500</v>
      </c>
      <c r="G109" s="178" t="s">
        <v>54</v>
      </c>
      <c r="H109" s="179">
        <v>46174</v>
      </c>
      <c r="I109" s="180" t="s">
        <v>101</v>
      </c>
      <c r="J109" s="180" t="s">
        <v>56</v>
      </c>
      <c r="K109" s="180" t="s">
        <v>858</v>
      </c>
      <c r="L109" s="180" t="s">
        <v>91</v>
      </c>
      <c r="M109" s="181" t="s">
        <v>2451</v>
      </c>
      <c r="N109" s="175" t="s">
        <v>951</v>
      </c>
      <c r="O109" s="44" t="s">
        <v>2452</v>
      </c>
      <c r="P109" s="44"/>
      <c r="Q109" s="44"/>
      <c r="R109" s="45" t="str">
        <f t="array" ref="R109">IFERROR(INDEX('BANCO DE DADOS'!$C$3:$C1559,MATCH(C109,'BANCO DE DADOS'!$B$3:$B1559,0),0),"")</f>
        <v>DAL - ELETRODOMÉSTICOS</v>
      </c>
      <c r="S109" s="45" t="str">
        <f t="array" ref="S109">IFERROR(INDEX('BANCO DE DADOS'!$D$3:$D1559,MATCH(C109,'BANCO DE DADOS'!$B$3:$B1559,0),0),"")</f>
        <v>COMPRA DE ELETRODOMÉSTICOS</v>
      </c>
      <c r="T109" s="44"/>
      <c r="U109" s="44"/>
      <c r="V109" s="44"/>
      <c r="W109" s="44"/>
      <c r="X109" s="44"/>
      <c r="Y109" s="44"/>
      <c r="Z109" s="44"/>
      <c r="AA109" s="44"/>
      <c r="AB109" s="44"/>
      <c r="AC109" s="44"/>
    </row>
    <row r="110" spans="1:29" ht="15.75" customHeight="1">
      <c r="A110" s="47"/>
      <c r="B110" s="47" t="s">
        <v>1049</v>
      </c>
      <c r="C110" s="60" t="s">
        <v>2260</v>
      </c>
      <c r="D110" s="49" t="s">
        <v>53</v>
      </c>
      <c r="E110" s="49">
        <v>2</v>
      </c>
      <c r="F110" s="50">
        <v>123.8</v>
      </c>
      <c r="G110" s="51" t="s">
        <v>54</v>
      </c>
      <c r="H110" s="52">
        <v>46143</v>
      </c>
      <c r="I110" s="53" t="s">
        <v>55</v>
      </c>
      <c r="J110" s="53" t="s">
        <v>56</v>
      </c>
      <c r="K110" s="53" t="s">
        <v>164</v>
      </c>
      <c r="L110" s="53" t="s">
        <v>58</v>
      </c>
      <c r="M110" s="54" t="s">
        <v>73</v>
      </c>
      <c r="N110" s="56" t="s">
        <v>21</v>
      </c>
      <c r="O110" s="56" t="s">
        <v>2767</v>
      </c>
      <c r="P110" s="56"/>
      <c r="Q110" s="56" t="s">
        <v>2927</v>
      </c>
      <c r="R110" s="57" t="s">
        <v>202</v>
      </c>
      <c r="S110" s="57" t="s">
        <v>181</v>
      </c>
      <c r="T110" s="56"/>
      <c r="U110" s="56"/>
      <c r="V110" s="56"/>
      <c r="W110" s="57" t="s">
        <v>8</v>
      </c>
      <c r="X110" s="56"/>
      <c r="Y110" s="56"/>
      <c r="Z110" s="56"/>
      <c r="AA110" s="56"/>
      <c r="AB110" s="56"/>
      <c r="AC110" s="56"/>
    </row>
    <row r="111" spans="1:29" ht="15.75" customHeight="1">
      <c r="A111" s="167"/>
      <c r="B111" s="167" t="s">
        <v>295</v>
      </c>
      <c r="C111" s="168" t="s">
        <v>1547</v>
      </c>
      <c r="D111" s="176" t="s">
        <v>53</v>
      </c>
      <c r="E111" s="176">
        <v>2</v>
      </c>
      <c r="F111" s="177">
        <v>1000</v>
      </c>
      <c r="G111" s="178" t="s">
        <v>54</v>
      </c>
      <c r="H111" s="179">
        <v>46174</v>
      </c>
      <c r="I111" s="180" t="s">
        <v>101</v>
      </c>
      <c r="J111" s="180" t="s">
        <v>56</v>
      </c>
      <c r="K111" s="180" t="s">
        <v>858</v>
      </c>
      <c r="L111" s="180" t="s">
        <v>91</v>
      </c>
      <c r="M111" s="181" t="s">
        <v>2451</v>
      </c>
      <c r="N111" s="175" t="s">
        <v>951</v>
      </c>
      <c r="O111" s="44" t="s">
        <v>2452</v>
      </c>
      <c r="P111" s="44"/>
      <c r="Q111" s="44"/>
      <c r="R111" s="45" t="str">
        <f t="array" ref="R111">IFERROR(INDEX('BANCO DE DADOS'!$C$3:$C1559,MATCH(C111,'BANCO DE DADOS'!$B$3:$B1559,0),0),"")</f>
        <v>DAL - ELETRODOMÉSTICOS</v>
      </c>
      <c r="S111" s="45" t="str">
        <f t="array" ref="S111">IFERROR(INDEX('BANCO DE DADOS'!$D$3:$D1559,MATCH(C111,'BANCO DE DADOS'!$B$3:$B1559,0),0),"")</f>
        <v>COMPRA DE ELETRODOMÉSTICOS</v>
      </c>
      <c r="T111" s="44"/>
      <c r="U111" s="44"/>
      <c r="V111" s="44"/>
      <c r="W111" s="44"/>
      <c r="X111" s="44"/>
      <c r="Y111" s="44"/>
      <c r="Z111" s="44"/>
      <c r="AA111" s="44"/>
      <c r="AB111" s="44"/>
      <c r="AC111" s="44"/>
    </row>
    <row r="112" spans="1:29" ht="15.75" customHeight="1">
      <c r="A112" s="184"/>
      <c r="B112" s="184" t="s">
        <v>169</v>
      </c>
      <c r="C112" s="185" t="s">
        <v>2664</v>
      </c>
      <c r="D112" s="186" t="s">
        <v>53</v>
      </c>
      <c r="E112" s="186">
        <v>1</v>
      </c>
      <c r="F112" s="187">
        <v>500</v>
      </c>
      <c r="G112" s="188" t="s">
        <v>54</v>
      </c>
      <c r="H112" s="189">
        <v>46174</v>
      </c>
      <c r="I112" s="190" t="s">
        <v>101</v>
      </c>
      <c r="J112" s="190" t="s">
        <v>56</v>
      </c>
      <c r="K112" s="190" t="s">
        <v>858</v>
      </c>
      <c r="L112" s="190" t="s">
        <v>91</v>
      </c>
      <c r="M112" s="191" t="s">
        <v>2451</v>
      </c>
      <c r="N112" s="192" t="s">
        <v>951</v>
      </c>
      <c r="O112" s="56" t="s">
        <v>2452</v>
      </c>
      <c r="P112" s="56"/>
      <c r="Q112" s="56"/>
      <c r="R112" s="57" t="str">
        <f t="array" ref="R112">IFERROR(INDEX('BANCO DE DADOS'!$C$3:$C1559,MATCH(C112,'BANCO DE DADOS'!$B$3:$B1559,0),0),"")</f>
        <v/>
      </c>
      <c r="S112" s="57" t="str">
        <f t="array" ref="S112">IFERROR(INDEX('BANCO DE DADOS'!$D$3:$D1559,MATCH(C112,'BANCO DE DADOS'!$B$3:$B1559,0),0),"")</f>
        <v/>
      </c>
      <c r="T112" s="56"/>
      <c r="U112" s="56"/>
      <c r="V112" s="56"/>
      <c r="W112" s="56"/>
      <c r="X112" s="56"/>
      <c r="Y112" s="56"/>
      <c r="Z112" s="56"/>
      <c r="AA112" s="56"/>
      <c r="AB112" s="56"/>
      <c r="AC112" s="56"/>
    </row>
    <row r="113" spans="1:29" ht="15.75" customHeight="1">
      <c r="A113" s="167"/>
      <c r="B113" s="167" t="s">
        <v>1521</v>
      </c>
      <c r="C113" s="168" t="s">
        <v>2664</v>
      </c>
      <c r="D113" s="176" t="s">
        <v>53</v>
      </c>
      <c r="E113" s="176">
        <v>1</v>
      </c>
      <c r="F113" s="177">
        <v>430</v>
      </c>
      <c r="G113" s="178" t="s">
        <v>54</v>
      </c>
      <c r="H113" s="179">
        <v>46174</v>
      </c>
      <c r="I113" s="180" t="s">
        <v>101</v>
      </c>
      <c r="J113" s="180" t="s">
        <v>56</v>
      </c>
      <c r="K113" s="180" t="s">
        <v>858</v>
      </c>
      <c r="L113" s="180" t="s">
        <v>91</v>
      </c>
      <c r="M113" s="181" t="s">
        <v>2451</v>
      </c>
      <c r="N113" s="175" t="s">
        <v>951</v>
      </c>
      <c r="O113" s="44" t="s">
        <v>2452</v>
      </c>
      <c r="P113" s="44"/>
      <c r="Q113" s="44"/>
      <c r="R113" s="45" t="str">
        <f t="array" ref="R113">IFERROR(INDEX('BANCO DE DADOS'!$C$3:$C1559,MATCH(C113,'BANCO DE DADOS'!$B$3:$B1559,0),0),"")</f>
        <v/>
      </c>
      <c r="S113" s="45" t="str">
        <f t="array" ref="S113">IFERROR(INDEX('BANCO DE DADOS'!$D$3:$D1559,MATCH(C113,'BANCO DE DADOS'!$B$3:$B1559,0),0),"")</f>
        <v/>
      </c>
      <c r="T113" s="44"/>
      <c r="U113" s="44"/>
      <c r="V113" s="44"/>
      <c r="W113" s="44"/>
      <c r="X113" s="44"/>
      <c r="Y113" s="44"/>
      <c r="Z113" s="44"/>
      <c r="AA113" s="44"/>
      <c r="AB113" s="44"/>
      <c r="AC113" s="44"/>
    </row>
    <row r="114" spans="1:29" ht="15.75" customHeight="1">
      <c r="A114" s="47"/>
      <c r="B114" s="47" t="s">
        <v>51</v>
      </c>
      <c r="C114" s="60" t="s">
        <v>1146</v>
      </c>
      <c r="D114" s="49" t="s">
        <v>53</v>
      </c>
      <c r="E114" s="49">
        <v>2</v>
      </c>
      <c r="F114" s="50">
        <v>9600</v>
      </c>
      <c r="G114" s="51" t="s">
        <v>54</v>
      </c>
      <c r="H114" s="52">
        <v>46204</v>
      </c>
      <c r="I114" s="53" t="s">
        <v>55</v>
      </c>
      <c r="J114" s="53" t="s">
        <v>56</v>
      </c>
      <c r="K114" s="53" t="s">
        <v>164</v>
      </c>
      <c r="L114" s="53" t="s">
        <v>91</v>
      </c>
      <c r="M114" s="54" t="s">
        <v>109</v>
      </c>
      <c r="N114" s="56" t="s">
        <v>884</v>
      </c>
      <c r="O114" s="56" t="s">
        <v>2767</v>
      </c>
      <c r="P114" s="56"/>
      <c r="Q114" s="56" t="s">
        <v>2928</v>
      </c>
      <c r="R114" s="57" t="s">
        <v>338</v>
      </c>
      <c r="S114" s="57" t="s">
        <v>1147</v>
      </c>
      <c r="T114" s="56"/>
      <c r="U114" s="56"/>
      <c r="V114" s="56"/>
      <c r="W114" s="56" t="s">
        <v>51</v>
      </c>
      <c r="X114" s="56"/>
      <c r="Y114" s="56"/>
      <c r="Z114" s="56"/>
      <c r="AA114" s="56"/>
      <c r="AB114" s="56"/>
      <c r="AC114" s="56"/>
    </row>
    <row r="115" spans="1:29" ht="15.75" customHeight="1">
      <c r="A115" s="35"/>
      <c r="B115" s="35" t="s">
        <v>1049</v>
      </c>
      <c r="C115" s="36" t="s">
        <v>1915</v>
      </c>
      <c r="D115" s="37" t="s">
        <v>53</v>
      </c>
      <c r="E115" s="37">
        <v>30</v>
      </c>
      <c r="F115" s="38">
        <v>3600</v>
      </c>
      <c r="G115" s="39" t="s">
        <v>54</v>
      </c>
      <c r="H115" s="40">
        <v>46174</v>
      </c>
      <c r="I115" s="41" t="s">
        <v>55</v>
      </c>
      <c r="J115" s="41" t="s">
        <v>56</v>
      </c>
      <c r="K115" s="41" t="s">
        <v>164</v>
      </c>
      <c r="L115" s="41" t="s">
        <v>58</v>
      </c>
      <c r="M115" s="42" t="s">
        <v>2498</v>
      </c>
      <c r="N115" s="44" t="s">
        <v>21</v>
      </c>
      <c r="O115" s="44" t="s">
        <v>2767</v>
      </c>
      <c r="P115" s="44"/>
      <c r="Q115" s="44" t="s">
        <v>2927</v>
      </c>
      <c r="R115" s="45" t="s">
        <v>202</v>
      </c>
      <c r="S115" s="45" t="s">
        <v>181</v>
      </c>
      <c r="T115" s="44"/>
      <c r="U115" s="44"/>
      <c r="V115" s="44"/>
      <c r="W115" s="45" t="s">
        <v>8</v>
      </c>
      <c r="X115" s="44"/>
      <c r="Y115" s="44"/>
      <c r="Z115" s="44"/>
      <c r="AA115" s="44"/>
      <c r="AB115" s="44"/>
      <c r="AC115" s="44"/>
    </row>
    <row r="116" spans="1:29" ht="15.75" customHeight="1">
      <c r="A116" s="47"/>
      <c r="B116" s="47" t="s">
        <v>2693</v>
      </c>
      <c r="C116" s="60"/>
      <c r="D116" s="49"/>
      <c r="E116" s="49"/>
      <c r="F116" s="50">
        <v>9600</v>
      </c>
      <c r="G116" s="51"/>
      <c r="H116" s="52"/>
      <c r="I116" s="53"/>
      <c r="J116" s="53"/>
      <c r="K116" s="53"/>
      <c r="L116" s="53"/>
      <c r="M116" s="54"/>
      <c r="N116" s="56" t="s">
        <v>884</v>
      </c>
      <c r="O116" s="56"/>
      <c r="P116" s="56"/>
      <c r="Q116" s="56" t="s">
        <v>2928</v>
      </c>
      <c r="R116" s="57"/>
      <c r="S116" s="57" t="s">
        <v>1147</v>
      </c>
      <c r="T116" s="56"/>
      <c r="U116" s="56"/>
      <c r="V116" s="56"/>
      <c r="W116" s="56" t="s">
        <v>51</v>
      </c>
      <c r="X116" s="56"/>
      <c r="Y116" s="56"/>
      <c r="Z116" s="56"/>
      <c r="AA116" s="56"/>
      <c r="AB116" s="56"/>
      <c r="AC116" s="56"/>
    </row>
    <row r="117" spans="1:29" ht="15.75" customHeight="1">
      <c r="A117" s="35"/>
      <c r="B117" s="35" t="s">
        <v>51</v>
      </c>
      <c r="C117" s="36" t="s">
        <v>2502</v>
      </c>
      <c r="D117" s="37" t="s">
        <v>53</v>
      </c>
      <c r="E117" s="37">
        <v>40</v>
      </c>
      <c r="F117" s="38">
        <v>120000</v>
      </c>
      <c r="G117" s="39" t="s">
        <v>54</v>
      </c>
      <c r="H117" s="40">
        <v>46266</v>
      </c>
      <c r="I117" s="41" t="s">
        <v>55</v>
      </c>
      <c r="J117" s="41" t="s">
        <v>56</v>
      </c>
      <c r="K117" s="41" t="s">
        <v>164</v>
      </c>
      <c r="L117" s="41" t="s">
        <v>91</v>
      </c>
      <c r="M117" s="42" t="s">
        <v>2486</v>
      </c>
      <c r="N117" s="44" t="s">
        <v>884</v>
      </c>
      <c r="O117" s="44" t="s">
        <v>2767</v>
      </c>
      <c r="P117" s="44"/>
      <c r="Q117" s="44" t="s">
        <v>2929</v>
      </c>
      <c r="R117" s="45" t="str">
        <f t="array" ref="R117">IFERROR(INDEX('BANCO DE DADOS'!$C$3:$C1559,MATCH(C117,'BANCO DE DADOS'!$B$3:$B1559,0),0),"")</f>
        <v>CEIB</v>
      </c>
      <c r="S117" s="45" t="s">
        <v>2503</v>
      </c>
      <c r="T117" s="198"/>
      <c r="U117" s="44"/>
      <c r="V117" s="44"/>
      <c r="W117" s="44" t="s">
        <v>51</v>
      </c>
      <c r="X117" s="44"/>
      <c r="Y117" s="44"/>
      <c r="Z117" s="44"/>
      <c r="AA117" s="44"/>
      <c r="AB117" s="44"/>
      <c r="AC117" s="44"/>
    </row>
    <row r="118" spans="1:29" ht="15.75" customHeight="1">
      <c r="A118" s="47"/>
      <c r="B118" s="47" t="s">
        <v>156</v>
      </c>
      <c r="C118" s="60" t="s">
        <v>736</v>
      </c>
      <c r="D118" s="49" t="s">
        <v>53</v>
      </c>
      <c r="E118" s="49">
        <v>2</v>
      </c>
      <c r="F118" s="50">
        <v>200</v>
      </c>
      <c r="G118" s="51" t="s">
        <v>54</v>
      </c>
      <c r="H118" s="52">
        <v>46143</v>
      </c>
      <c r="I118" s="53" t="s">
        <v>55</v>
      </c>
      <c r="J118" s="53" t="s">
        <v>56</v>
      </c>
      <c r="K118" s="53" t="s">
        <v>164</v>
      </c>
      <c r="L118" s="53" t="s">
        <v>58</v>
      </c>
      <c r="M118" s="54" t="s">
        <v>148</v>
      </c>
      <c r="N118" s="56" t="s">
        <v>21</v>
      </c>
      <c r="O118" s="56" t="s">
        <v>2767</v>
      </c>
      <c r="P118" s="56"/>
      <c r="Q118" s="56" t="s">
        <v>2927</v>
      </c>
      <c r="R118" s="57" t="s">
        <v>202</v>
      </c>
      <c r="S118" s="57" t="s">
        <v>181</v>
      </c>
      <c r="T118" s="194"/>
      <c r="U118" s="56"/>
      <c r="V118" s="56"/>
      <c r="W118" s="56" t="s">
        <v>8</v>
      </c>
      <c r="X118" s="56"/>
      <c r="Y118" s="56"/>
      <c r="Z118" s="56"/>
      <c r="AA118" s="56"/>
      <c r="AB118" s="56"/>
      <c r="AC118" s="56"/>
    </row>
    <row r="119" spans="1:29" ht="15.75" customHeight="1">
      <c r="A119" s="35"/>
      <c r="B119" s="35" t="s">
        <v>156</v>
      </c>
      <c r="C119" s="36" t="s">
        <v>802</v>
      </c>
      <c r="D119" s="37" t="s">
        <v>53</v>
      </c>
      <c r="E119" s="37">
        <v>4</v>
      </c>
      <c r="F119" s="38">
        <v>100</v>
      </c>
      <c r="G119" s="39" t="s">
        <v>54</v>
      </c>
      <c r="H119" s="40">
        <v>46143</v>
      </c>
      <c r="I119" s="41" t="s">
        <v>55</v>
      </c>
      <c r="J119" s="41" t="s">
        <v>56</v>
      </c>
      <c r="K119" s="41" t="s">
        <v>164</v>
      </c>
      <c r="L119" s="41" t="s">
        <v>58</v>
      </c>
      <c r="M119" s="42" t="s">
        <v>73</v>
      </c>
      <c r="N119" s="44" t="s">
        <v>21</v>
      </c>
      <c r="O119" s="44" t="s">
        <v>2767</v>
      </c>
      <c r="P119" s="44"/>
      <c r="Q119" s="44" t="s">
        <v>2927</v>
      </c>
      <c r="R119" s="45" t="s">
        <v>202</v>
      </c>
      <c r="S119" s="45" t="s">
        <v>181</v>
      </c>
      <c r="T119" s="199"/>
      <c r="U119" s="44"/>
      <c r="V119" s="44"/>
      <c r="W119" s="44" t="s">
        <v>8</v>
      </c>
      <c r="X119" s="44"/>
      <c r="Y119" s="44"/>
      <c r="Z119" s="44"/>
      <c r="AA119" s="44"/>
      <c r="AB119" s="44"/>
      <c r="AC119" s="44"/>
    </row>
    <row r="120" spans="1:29" ht="15.75" customHeight="1">
      <c r="A120" s="47"/>
      <c r="B120" s="47" t="s">
        <v>156</v>
      </c>
      <c r="C120" s="60" t="s">
        <v>804</v>
      </c>
      <c r="D120" s="49" t="s">
        <v>53</v>
      </c>
      <c r="E120" s="49">
        <v>2</v>
      </c>
      <c r="F120" s="50">
        <v>100</v>
      </c>
      <c r="G120" s="51" t="s">
        <v>54</v>
      </c>
      <c r="H120" s="52">
        <v>46143</v>
      </c>
      <c r="I120" s="53" t="s">
        <v>55</v>
      </c>
      <c r="J120" s="53" t="s">
        <v>56</v>
      </c>
      <c r="K120" s="53" t="s">
        <v>164</v>
      </c>
      <c r="L120" s="53" t="s">
        <v>58</v>
      </c>
      <c r="M120" s="54" t="s">
        <v>148</v>
      </c>
      <c r="N120" s="56" t="s">
        <v>21</v>
      </c>
      <c r="O120" s="56" t="s">
        <v>2767</v>
      </c>
      <c r="P120" s="56"/>
      <c r="Q120" s="56" t="s">
        <v>2927</v>
      </c>
      <c r="R120" s="57" t="s">
        <v>202</v>
      </c>
      <c r="S120" s="57" t="s">
        <v>181</v>
      </c>
      <c r="T120" s="56"/>
      <c r="U120" s="56"/>
      <c r="V120" s="56"/>
      <c r="W120" s="56" t="s">
        <v>8</v>
      </c>
      <c r="X120" s="56"/>
      <c r="Y120" s="56"/>
      <c r="Z120" s="56"/>
      <c r="AA120" s="56"/>
      <c r="AB120" s="56"/>
      <c r="AC120" s="56"/>
    </row>
    <row r="121" spans="1:29" ht="15.75" customHeight="1">
      <c r="A121" s="35"/>
      <c r="B121" s="35" t="s">
        <v>156</v>
      </c>
      <c r="C121" s="36" t="s">
        <v>686</v>
      </c>
      <c r="D121" s="37" t="s">
        <v>53</v>
      </c>
      <c r="E121" s="37">
        <v>4</v>
      </c>
      <c r="F121" s="38">
        <v>320</v>
      </c>
      <c r="G121" s="39" t="s">
        <v>54</v>
      </c>
      <c r="H121" s="40">
        <v>46174</v>
      </c>
      <c r="I121" s="41" t="s">
        <v>55</v>
      </c>
      <c r="J121" s="41" t="s">
        <v>56</v>
      </c>
      <c r="K121" s="41" t="s">
        <v>164</v>
      </c>
      <c r="L121" s="41" t="s">
        <v>58</v>
      </c>
      <c r="M121" s="42" t="s">
        <v>109</v>
      </c>
      <c r="N121" s="44" t="s">
        <v>21</v>
      </c>
      <c r="O121" s="44" t="s">
        <v>2767</v>
      </c>
      <c r="P121" s="44"/>
      <c r="Q121" s="44" t="s">
        <v>2927</v>
      </c>
      <c r="R121" s="45" t="s">
        <v>202</v>
      </c>
      <c r="S121" s="45" t="s">
        <v>181</v>
      </c>
      <c r="T121" s="44"/>
      <c r="U121" s="44"/>
      <c r="V121" s="44"/>
      <c r="W121" s="44" t="s">
        <v>8</v>
      </c>
      <c r="X121" s="44"/>
      <c r="Y121" s="44"/>
      <c r="Z121" s="44"/>
      <c r="AA121" s="44"/>
      <c r="AB121" s="44"/>
      <c r="AC121" s="44"/>
    </row>
    <row r="122" spans="1:29" ht="15.75" customHeight="1">
      <c r="A122" s="47"/>
      <c r="B122" s="47" t="s">
        <v>156</v>
      </c>
      <c r="C122" s="60" t="s">
        <v>787</v>
      </c>
      <c r="D122" s="49" t="s">
        <v>53</v>
      </c>
      <c r="E122" s="49">
        <v>12</v>
      </c>
      <c r="F122" s="50">
        <v>120</v>
      </c>
      <c r="G122" s="51" t="s">
        <v>54</v>
      </c>
      <c r="H122" s="52">
        <v>46143</v>
      </c>
      <c r="I122" s="53" t="s">
        <v>55</v>
      </c>
      <c r="J122" s="53" t="s">
        <v>56</v>
      </c>
      <c r="K122" s="53" t="s">
        <v>164</v>
      </c>
      <c r="L122" s="53" t="s">
        <v>58</v>
      </c>
      <c r="M122" s="54" t="s">
        <v>2534</v>
      </c>
      <c r="N122" s="56" t="s">
        <v>21</v>
      </c>
      <c r="O122" s="56" t="s">
        <v>2767</v>
      </c>
      <c r="P122" s="56"/>
      <c r="Q122" s="56" t="s">
        <v>2927</v>
      </c>
      <c r="R122" s="57" t="s">
        <v>202</v>
      </c>
      <c r="S122" s="57" t="s">
        <v>181</v>
      </c>
      <c r="T122" s="56"/>
      <c r="U122" s="56"/>
      <c r="V122" s="56"/>
      <c r="W122" s="57" t="s">
        <v>8</v>
      </c>
      <c r="X122" s="56"/>
      <c r="Y122" s="56"/>
      <c r="Z122" s="56"/>
      <c r="AA122" s="56"/>
      <c r="AB122" s="56"/>
      <c r="AC122" s="56"/>
    </row>
    <row r="123" spans="1:29" ht="15.75" customHeight="1">
      <c r="A123" s="35"/>
      <c r="B123" s="35" t="s">
        <v>156</v>
      </c>
      <c r="C123" s="36" t="s">
        <v>789</v>
      </c>
      <c r="D123" s="37" t="s">
        <v>53</v>
      </c>
      <c r="E123" s="37">
        <v>12</v>
      </c>
      <c r="F123" s="38">
        <v>120</v>
      </c>
      <c r="G123" s="39" t="s">
        <v>54</v>
      </c>
      <c r="H123" s="40">
        <v>46143</v>
      </c>
      <c r="I123" s="41" t="s">
        <v>55</v>
      </c>
      <c r="J123" s="41" t="s">
        <v>56</v>
      </c>
      <c r="K123" s="41" t="s">
        <v>164</v>
      </c>
      <c r="L123" s="41" t="s">
        <v>58</v>
      </c>
      <c r="M123" s="42" t="s">
        <v>2498</v>
      </c>
      <c r="N123" s="44" t="s">
        <v>21</v>
      </c>
      <c r="O123" s="44" t="s">
        <v>2767</v>
      </c>
      <c r="P123" s="44"/>
      <c r="Q123" s="44" t="s">
        <v>2927</v>
      </c>
      <c r="R123" s="45" t="s">
        <v>202</v>
      </c>
      <c r="S123" s="45" t="s">
        <v>181</v>
      </c>
      <c r="T123" s="44"/>
      <c r="U123" s="44"/>
      <c r="V123" s="44"/>
      <c r="W123" s="45" t="s">
        <v>8</v>
      </c>
      <c r="X123" s="44"/>
      <c r="Y123" s="44"/>
      <c r="Z123" s="44"/>
      <c r="AA123" s="44"/>
      <c r="AB123" s="44"/>
      <c r="AC123" s="44"/>
    </row>
    <row r="124" spans="1:29" ht="15.75" customHeight="1">
      <c r="A124" s="184"/>
      <c r="B124" s="184" t="s">
        <v>1407</v>
      </c>
      <c r="C124" s="185" t="s">
        <v>2450</v>
      </c>
      <c r="D124" s="186" t="s">
        <v>53</v>
      </c>
      <c r="E124" s="186">
        <v>1</v>
      </c>
      <c r="F124" s="187">
        <v>9000000</v>
      </c>
      <c r="G124" s="188" t="s">
        <v>54</v>
      </c>
      <c r="H124" s="189">
        <v>46266</v>
      </c>
      <c r="I124" s="190" t="s">
        <v>101</v>
      </c>
      <c r="J124" s="190" t="s">
        <v>56</v>
      </c>
      <c r="K124" s="190" t="s">
        <v>858</v>
      </c>
      <c r="L124" s="190" t="s">
        <v>91</v>
      </c>
      <c r="M124" s="191" t="s">
        <v>2451</v>
      </c>
      <c r="N124" s="192" t="s">
        <v>951</v>
      </c>
      <c r="O124" s="56" t="s">
        <v>2452</v>
      </c>
      <c r="P124" s="56"/>
      <c r="Q124" s="56"/>
      <c r="R124" s="57" t="str">
        <f t="array" ref="R124">IFERROR(INDEX('BANCO DE DADOS'!$C$3:$C1559,MATCH(C124,'BANCO DE DADOS'!$B$3:$B1559,0),0),"")</f>
        <v>DEPMAT</v>
      </c>
      <c r="S124" s="57" t="str">
        <f t="array" ref="S124">IFERROR(INDEX('BANCO DE DADOS'!$D$3:$D1559,MATCH(C124,'BANCO DE DADOS'!$B$3:$B1559,0),0),"")</f>
        <v>COMPRA DE EQUIPAMENTOS OPERACIONAIS ESPECIALIZADOS</v>
      </c>
      <c r="T124" s="56"/>
      <c r="U124" s="56"/>
      <c r="V124" s="56"/>
      <c r="W124" s="56"/>
      <c r="X124" s="56"/>
      <c r="Y124" s="56"/>
      <c r="Z124" s="56"/>
      <c r="AA124" s="56"/>
      <c r="AB124" s="56"/>
      <c r="AC124" s="56"/>
    </row>
    <row r="125" spans="1:29" ht="77.25" customHeight="1">
      <c r="A125" s="35"/>
      <c r="B125" s="35" t="s">
        <v>156</v>
      </c>
      <c r="C125" s="36" t="s">
        <v>791</v>
      </c>
      <c r="D125" s="37" t="s">
        <v>53</v>
      </c>
      <c r="E125" s="37">
        <v>12</v>
      </c>
      <c r="F125" s="38">
        <v>120</v>
      </c>
      <c r="G125" s="39" t="s">
        <v>54</v>
      </c>
      <c r="H125" s="40">
        <v>46143</v>
      </c>
      <c r="I125" s="41" t="s">
        <v>55</v>
      </c>
      <c r="J125" s="41" t="s">
        <v>56</v>
      </c>
      <c r="K125" s="41" t="s">
        <v>164</v>
      </c>
      <c r="L125" s="41" t="s">
        <v>58</v>
      </c>
      <c r="M125" s="42" t="s">
        <v>2498</v>
      </c>
      <c r="N125" s="44" t="s">
        <v>21</v>
      </c>
      <c r="O125" s="44" t="s">
        <v>2767</v>
      </c>
      <c r="P125" s="44"/>
      <c r="Q125" s="44" t="s">
        <v>2927</v>
      </c>
      <c r="R125" s="45" t="s">
        <v>202</v>
      </c>
      <c r="S125" s="45" t="s">
        <v>181</v>
      </c>
      <c r="T125" s="44"/>
      <c r="U125" s="44"/>
      <c r="V125" s="44"/>
      <c r="W125" s="45" t="s">
        <v>8</v>
      </c>
      <c r="X125" s="44"/>
      <c r="Y125" s="44"/>
      <c r="Z125" s="44"/>
      <c r="AA125" s="44"/>
      <c r="AB125" s="44"/>
      <c r="AC125" s="44"/>
    </row>
    <row r="126" spans="1:29" ht="51.75" customHeight="1">
      <c r="A126" s="47"/>
      <c r="B126" s="47" t="s">
        <v>156</v>
      </c>
      <c r="C126" s="60" t="s">
        <v>821</v>
      </c>
      <c r="D126" s="49" t="s">
        <v>53</v>
      </c>
      <c r="E126" s="49">
        <v>10</v>
      </c>
      <c r="F126" s="50">
        <v>50</v>
      </c>
      <c r="G126" s="51" t="s">
        <v>54</v>
      </c>
      <c r="H126" s="52">
        <v>46143</v>
      </c>
      <c r="I126" s="53" t="s">
        <v>55</v>
      </c>
      <c r="J126" s="53" t="s">
        <v>56</v>
      </c>
      <c r="K126" s="53" t="s">
        <v>164</v>
      </c>
      <c r="L126" s="53" t="s">
        <v>58</v>
      </c>
      <c r="M126" s="54" t="s">
        <v>109</v>
      </c>
      <c r="N126" s="56" t="s">
        <v>21</v>
      </c>
      <c r="O126" s="56" t="s">
        <v>2767</v>
      </c>
      <c r="P126" s="56"/>
      <c r="Q126" s="56" t="s">
        <v>2927</v>
      </c>
      <c r="R126" s="57" t="s">
        <v>202</v>
      </c>
      <c r="S126" s="57" t="s">
        <v>181</v>
      </c>
      <c r="T126" s="56"/>
      <c r="U126" s="56"/>
      <c r="V126" s="56"/>
      <c r="W126" s="57" t="s">
        <v>8</v>
      </c>
      <c r="X126" s="56"/>
      <c r="Y126" s="56"/>
      <c r="Z126" s="56"/>
      <c r="AA126" s="56"/>
      <c r="AB126" s="56"/>
      <c r="AC126" s="56"/>
    </row>
    <row r="127" spans="1:29" ht="51.75" customHeight="1">
      <c r="A127" s="35"/>
      <c r="B127" s="35" t="s">
        <v>156</v>
      </c>
      <c r="C127" s="36" t="s">
        <v>836</v>
      </c>
      <c r="D127" s="37" t="s">
        <v>53</v>
      </c>
      <c r="E127" s="37">
        <v>2</v>
      </c>
      <c r="F127" s="38">
        <v>30</v>
      </c>
      <c r="G127" s="39" t="s">
        <v>54</v>
      </c>
      <c r="H127" s="40">
        <v>46143</v>
      </c>
      <c r="I127" s="41" t="s">
        <v>55</v>
      </c>
      <c r="J127" s="41" t="s">
        <v>56</v>
      </c>
      <c r="K127" s="41" t="s">
        <v>164</v>
      </c>
      <c r="L127" s="41" t="s">
        <v>58</v>
      </c>
      <c r="M127" s="42" t="s">
        <v>109</v>
      </c>
      <c r="N127" s="44" t="s">
        <v>21</v>
      </c>
      <c r="O127" s="44" t="s">
        <v>2767</v>
      </c>
      <c r="P127" s="44"/>
      <c r="Q127" s="44" t="s">
        <v>2927</v>
      </c>
      <c r="R127" s="45" t="s">
        <v>202</v>
      </c>
      <c r="S127" s="45" t="s">
        <v>181</v>
      </c>
      <c r="T127" s="44"/>
      <c r="U127" s="44"/>
      <c r="V127" s="44"/>
      <c r="W127" s="45" t="s">
        <v>8</v>
      </c>
      <c r="X127" s="44"/>
      <c r="Y127" s="44"/>
      <c r="Z127" s="44"/>
      <c r="AA127" s="44"/>
      <c r="AB127" s="44"/>
      <c r="AC127" s="44"/>
    </row>
    <row r="128" spans="1:29" ht="77.25" customHeight="1">
      <c r="A128" s="47"/>
      <c r="B128" s="47" t="s">
        <v>156</v>
      </c>
      <c r="C128" s="60" t="s">
        <v>785</v>
      </c>
      <c r="D128" s="49" t="s">
        <v>53</v>
      </c>
      <c r="E128" s="49">
        <v>12</v>
      </c>
      <c r="F128" s="50">
        <v>120</v>
      </c>
      <c r="G128" s="51" t="s">
        <v>54</v>
      </c>
      <c r="H128" s="52">
        <v>46143</v>
      </c>
      <c r="I128" s="53" t="s">
        <v>55</v>
      </c>
      <c r="J128" s="53" t="s">
        <v>56</v>
      </c>
      <c r="K128" s="53" t="s">
        <v>164</v>
      </c>
      <c r="L128" s="53" t="s">
        <v>58</v>
      </c>
      <c r="M128" s="54" t="s">
        <v>2534</v>
      </c>
      <c r="N128" s="56" t="s">
        <v>21</v>
      </c>
      <c r="O128" s="56" t="s">
        <v>2767</v>
      </c>
      <c r="P128" s="56"/>
      <c r="Q128" s="56" t="s">
        <v>2927</v>
      </c>
      <c r="R128" s="57" t="s">
        <v>202</v>
      </c>
      <c r="S128" s="57" t="s">
        <v>181</v>
      </c>
      <c r="T128" s="56"/>
      <c r="U128" s="56"/>
      <c r="V128" s="56"/>
      <c r="W128" s="57" t="s">
        <v>8</v>
      </c>
      <c r="X128" s="56"/>
      <c r="Y128" s="56"/>
      <c r="Z128" s="56"/>
      <c r="AA128" s="56"/>
      <c r="AB128" s="56"/>
      <c r="AC128" s="56"/>
    </row>
    <row r="129" spans="1:29" ht="77.25" customHeight="1">
      <c r="A129" s="35"/>
      <c r="B129" s="35" t="s">
        <v>156</v>
      </c>
      <c r="C129" s="36" t="s">
        <v>607</v>
      </c>
      <c r="D129" s="37" t="s">
        <v>53</v>
      </c>
      <c r="E129" s="37">
        <v>2</v>
      </c>
      <c r="F129" s="38">
        <v>500</v>
      </c>
      <c r="G129" s="39" t="s">
        <v>54</v>
      </c>
      <c r="H129" s="40">
        <v>46174</v>
      </c>
      <c r="I129" s="41" t="s">
        <v>55</v>
      </c>
      <c r="J129" s="41" t="s">
        <v>56</v>
      </c>
      <c r="K129" s="41" t="s">
        <v>164</v>
      </c>
      <c r="L129" s="41" t="s">
        <v>58</v>
      </c>
      <c r="M129" s="42" t="s">
        <v>2498</v>
      </c>
      <c r="N129" s="44" t="s">
        <v>21</v>
      </c>
      <c r="O129" s="44" t="s">
        <v>2767</v>
      </c>
      <c r="P129" s="44"/>
      <c r="Q129" s="44" t="s">
        <v>2927</v>
      </c>
      <c r="R129" s="45" t="s">
        <v>202</v>
      </c>
      <c r="S129" s="45" t="s">
        <v>181</v>
      </c>
      <c r="T129" s="44"/>
      <c r="U129" s="44"/>
      <c r="V129" s="44"/>
      <c r="W129" s="45" t="s">
        <v>8</v>
      </c>
      <c r="X129" s="44"/>
      <c r="Y129" s="44"/>
      <c r="Z129" s="44"/>
      <c r="AA129" s="44"/>
      <c r="AB129" s="44"/>
      <c r="AC129" s="44"/>
    </row>
    <row r="130" spans="1:29" ht="51.75" customHeight="1">
      <c r="A130" s="184"/>
      <c r="B130" s="184" t="s">
        <v>145</v>
      </c>
      <c r="C130" s="185" t="s">
        <v>2618</v>
      </c>
      <c r="D130" s="186" t="s">
        <v>53</v>
      </c>
      <c r="E130" s="186">
        <v>2</v>
      </c>
      <c r="F130" s="187">
        <v>3000</v>
      </c>
      <c r="G130" s="188" t="s">
        <v>54</v>
      </c>
      <c r="H130" s="189">
        <v>46174</v>
      </c>
      <c r="I130" s="190" t="s">
        <v>101</v>
      </c>
      <c r="J130" s="190" t="s">
        <v>56</v>
      </c>
      <c r="K130" s="190" t="s">
        <v>858</v>
      </c>
      <c r="L130" s="190" t="s">
        <v>91</v>
      </c>
      <c r="M130" s="191" t="s">
        <v>2451</v>
      </c>
      <c r="N130" s="192" t="s">
        <v>951</v>
      </c>
      <c r="O130" s="56" t="s">
        <v>2452</v>
      </c>
      <c r="P130" s="56"/>
      <c r="Q130" s="56"/>
      <c r="R130" s="57" t="str">
        <f t="array" ref="R130">IFERROR(INDEX('BANCO DE DADOS'!$C$3:$C1559,MATCH(C130,'BANCO DE DADOS'!$B$3:$B1559,0),0),"")</f>
        <v>ASCOM</v>
      </c>
      <c r="S130" s="57" t="str">
        <f t="array" ref="S130">IFERROR(INDEX('BANCO DE DADOS'!$D$3:$D1559,MATCH(C130,'BANCO DE DADOS'!$B$3:$B1559,0),0),"")</f>
        <v>COMPRA DE MATERIAIS DE APRESENTAÇÃO E BACKDROP</v>
      </c>
      <c r="T130" s="56"/>
      <c r="U130" s="56"/>
      <c r="V130" s="56"/>
      <c r="W130" s="56"/>
      <c r="X130" s="56"/>
      <c r="Y130" s="56"/>
      <c r="Z130" s="56"/>
      <c r="AA130" s="56"/>
      <c r="AB130" s="56"/>
      <c r="AC130" s="56"/>
    </row>
    <row r="131" spans="1:29" ht="51.75" customHeight="1">
      <c r="A131" s="35"/>
      <c r="B131" s="35" t="s">
        <v>156</v>
      </c>
      <c r="C131" s="36" t="s">
        <v>609</v>
      </c>
      <c r="D131" s="37" t="s">
        <v>53</v>
      </c>
      <c r="E131" s="37">
        <v>1</v>
      </c>
      <c r="F131" s="38">
        <v>500</v>
      </c>
      <c r="G131" s="39" t="s">
        <v>54</v>
      </c>
      <c r="H131" s="40">
        <v>46174</v>
      </c>
      <c r="I131" s="41" t="s">
        <v>55</v>
      </c>
      <c r="J131" s="41" t="s">
        <v>56</v>
      </c>
      <c r="K131" s="41" t="s">
        <v>164</v>
      </c>
      <c r="L131" s="41" t="s">
        <v>58</v>
      </c>
      <c r="M131" s="42" t="s">
        <v>2517</v>
      </c>
      <c r="N131" s="44" t="s">
        <v>21</v>
      </c>
      <c r="O131" s="44" t="s">
        <v>2767</v>
      </c>
      <c r="P131" s="44"/>
      <c r="Q131" s="44" t="s">
        <v>2927</v>
      </c>
      <c r="R131" s="45">
        <f t="array" ref="R131">IFERROR(INDEX('BANCO DE DADOS'!$C$3:$C1559,MATCH(C131,'BANCO DE DADOS'!$B$3:$B1559,0),0),"")</f>
        <v>0</v>
      </c>
      <c r="S131" s="45" t="s">
        <v>181</v>
      </c>
      <c r="T131" s="44"/>
      <c r="U131" s="44"/>
      <c r="V131" s="44"/>
      <c r="W131" s="45" t="s">
        <v>8</v>
      </c>
      <c r="X131" s="44"/>
      <c r="Y131" s="44"/>
      <c r="Z131" s="44"/>
      <c r="AA131" s="44"/>
      <c r="AB131" s="44"/>
      <c r="AC131" s="44"/>
    </row>
    <row r="132" spans="1:29" ht="77.25" customHeight="1">
      <c r="A132" s="47"/>
      <c r="B132" s="47" t="s">
        <v>156</v>
      </c>
      <c r="C132" s="60" t="s">
        <v>717</v>
      </c>
      <c r="D132" s="49" t="s">
        <v>53</v>
      </c>
      <c r="E132" s="49">
        <v>12</v>
      </c>
      <c r="F132" s="50">
        <v>240</v>
      </c>
      <c r="G132" s="51" t="s">
        <v>54</v>
      </c>
      <c r="H132" s="52">
        <v>46143</v>
      </c>
      <c r="I132" s="53" t="s">
        <v>55</v>
      </c>
      <c r="J132" s="53" t="s">
        <v>56</v>
      </c>
      <c r="K132" s="53" t="s">
        <v>164</v>
      </c>
      <c r="L132" s="53" t="s">
        <v>58</v>
      </c>
      <c r="M132" s="54" t="s">
        <v>109</v>
      </c>
      <c r="N132" s="56" t="s">
        <v>21</v>
      </c>
      <c r="O132" s="56" t="s">
        <v>2767</v>
      </c>
      <c r="P132" s="56"/>
      <c r="Q132" s="56" t="s">
        <v>2927</v>
      </c>
      <c r="R132" s="57">
        <f t="array" ref="R132">IFERROR(INDEX('BANCO DE DADOS'!$C$3:$C1559,MATCH(C132,'BANCO DE DADOS'!$B$3:$B1559,0),0),"")</f>
        <v>0</v>
      </c>
      <c r="S132" s="57" t="s">
        <v>181</v>
      </c>
      <c r="T132" s="56"/>
      <c r="U132" s="56"/>
      <c r="V132" s="56"/>
      <c r="W132" s="57" t="s">
        <v>8</v>
      </c>
      <c r="X132" s="56"/>
      <c r="Y132" s="56"/>
      <c r="Z132" s="56"/>
      <c r="AA132" s="56"/>
      <c r="AB132" s="56"/>
      <c r="AC132" s="56"/>
    </row>
    <row r="133" spans="1:29" ht="51.75" customHeight="1">
      <c r="A133" s="35"/>
      <c r="B133" s="35" t="s">
        <v>2693</v>
      </c>
      <c r="C133" s="36"/>
      <c r="D133" s="37"/>
      <c r="E133" s="37"/>
      <c r="F133" s="38">
        <v>120000</v>
      </c>
      <c r="G133" s="39"/>
      <c r="H133" s="40"/>
      <c r="I133" s="41"/>
      <c r="J133" s="41"/>
      <c r="K133" s="41"/>
      <c r="L133" s="41"/>
      <c r="M133" s="42"/>
      <c r="N133" s="44" t="s">
        <v>884</v>
      </c>
      <c r="O133" s="44"/>
      <c r="P133" s="44"/>
      <c r="Q133" s="44" t="s">
        <v>2929</v>
      </c>
      <c r="R133" s="45"/>
      <c r="S133" s="45" t="s">
        <v>2503</v>
      </c>
      <c r="T133" s="198"/>
      <c r="U133" s="44"/>
      <c r="V133" s="44"/>
      <c r="W133" s="44" t="s">
        <v>51</v>
      </c>
      <c r="X133" s="44"/>
      <c r="Y133" s="44"/>
      <c r="Z133" s="44"/>
      <c r="AA133" s="44"/>
      <c r="AB133" s="44"/>
      <c r="AC133" s="44"/>
    </row>
    <row r="134" spans="1:29" ht="51.75" customHeight="1">
      <c r="A134" s="47"/>
      <c r="B134" s="47" t="s">
        <v>51</v>
      </c>
      <c r="C134" s="60" t="s">
        <v>740</v>
      </c>
      <c r="D134" s="49" t="s">
        <v>53</v>
      </c>
      <c r="E134" s="49">
        <v>15</v>
      </c>
      <c r="F134" s="50">
        <v>750</v>
      </c>
      <c r="G134" s="51" t="s">
        <v>54</v>
      </c>
      <c r="H134" s="52">
        <v>46174</v>
      </c>
      <c r="I134" s="53" t="s">
        <v>55</v>
      </c>
      <c r="J134" s="53" t="s">
        <v>56</v>
      </c>
      <c r="K134" s="53" t="s">
        <v>164</v>
      </c>
      <c r="L134" s="53" t="s">
        <v>91</v>
      </c>
      <c r="M134" s="54" t="s">
        <v>2534</v>
      </c>
      <c r="N134" s="56" t="s">
        <v>884</v>
      </c>
      <c r="O134" s="56" t="s">
        <v>2767</v>
      </c>
      <c r="P134" s="56"/>
      <c r="Q134" s="56" t="s">
        <v>2930</v>
      </c>
      <c r="R134" s="57" t="s">
        <v>158</v>
      </c>
      <c r="S134" s="57" t="s">
        <v>741</v>
      </c>
      <c r="T134" s="56"/>
      <c r="U134" s="56"/>
      <c r="V134" s="56"/>
      <c r="W134" s="56" t="s">
        <v>8</v>
      </c>
      <c r="X134" s="56"/>
      <c r="Y134" s="56"/>
      <c r="Z134" s="56"/>
      <c r="AA134" s="56"/>
      <c r="AB134" s="56"/>
      <c r="AC134" s="56"/>
    </row>
    <row r="135" spans="1:29" ht="51.75" customHeight="1">
      <c r="A135" s="35"/>
      <c r="B135" s="35" t="s">
        <v>156</v>
      </c>
      <c r="C135" s="36" t="s">
        <v>601</v>
      </c>
      <c r="D135" s="37" t="s">
        <v>53</v>
      </c>
      <c r="E135" s="37">
        <v>20</v>
      </c>
      <c r="F135" s="38">
        <v>540</v>
      </c>
      <c r="G135" s="39" t="s">
        <v>54</v>
      </c>
      <c r="H135" s="40">
        <v>46174</v>
      </c>
      <c r="I135" s="41" t="s">
        <v>55</v>
      </c>
      <c r="J135" s="41" t="s">
        <v>56</v>
      </c>
      <c r="K135" s="41" t="s">
        <v>164</v>
      </c>
      <c r="L135" s="41" t="s">
        <v>58</v>
      </c>
      <c r="M135" s="42" t="s">
        <v>2534</v>
      </c>
      <c r="N135" s="44" t="s">
        <v>21</v>
      </c>
      <c r="O135" s="44" t="s">
        <v>2767</v>
      </c>
      <c r="P135" s="44"/>
      <c r="Q135" s="44" t="s">
        <v>2927</v>
      </c>
      <c r="R135" s="45"/>
      <c r="S135" s="45" t="s">
        <v>181</v>
      </c>
      <c r="T135" s="44"/>
      <c r="U135" s="44"/>
      <c r="V135" s="44"/>
      <c r="W135" s="45" t="s">
        <v>8</v>
      </c>
      <c r="X135" s="44"/>
      <c r="Y135" s="44"/>
      <c r="Z135" s="44"/>
      <c r="AA135" s="44"/>
      <c r="AB135" s="44"/>
      <c r="AC135" s="44"/>
    </row>
    <row r="136" spans="1:29" ht="77.25" customHeight="1">
      <c r="A136" s="47"/>
      <c r="B136" s="47" t="s">
        <v>156</v>
      </c>
      <c r="C136" s="60" t="s">
        <v>764</v>
      </c>
      <c r="D136" s="49" t="s">
        <v>53</v>
      </c>
      <c r="E136" s="49">
        <v>10</v>
      </c>
      <c r="F136" s="50">
        <v>159</v>
      </c>
      <c r="G136" s="51" t="s">
        <v>54</v>
      </c>
      <c r="H136" s="52">
        <v>46143</v>
      </c>
      <c r="I136" s="53" t="s">
        <v>55</v>
      </c>
      <c r="J136" s="53" t="s">
        <v>56</v>
      </c>
      <c r="K136" s="53" t="s">
        <v>164</v>
      </c>
      <c r="L136" s="53" t="s">
        <v>58</v>
      </c>
      <c r="M136" s="54" t="s">
        <v>2534</v>
      </c>
      <c r="N136" s="56" t="s">
        <v>21</v>
      </c>
      <c r="O136" s="56" t="s">
        <v>2767</v>
      </c>
      <c r="P136" s="56"/>
      <c r="Q136" s="56" t="s">
        <v>2927</v>
      </c>
      <c r="R136" s="57"/>
      <c r="S136" s="57" t="s">
        <v>181</v>
      </c>
      <c r="T136" s="56"/>
      <c r="U136" s="56"/>
      <c r="V136" s="56"/>
      <c r="W136" s="57" t="s">
        <v>8</v>
      </c>
      <c r="X136" s="56"/>
      <c r="Y136" s="56"/>
      <c r="Z136" s="56"/>
      <c r="AA136" s="56"/>
      <c r="AB136" s="56"/>
      <c r="AC136" s="56"/>
    </row>
    <row r="137" spans="1:29" ht="77.25" customHeight="1">
      <c r="A137" s="35"/>
      <c r="B137" s="35" t="s">
        <v>775</v>
      </c>
      <c r="C137" s="36" t="s">
        <v>776</v>
      </c>
      <c r="D137" s="37" t="s">
        <v>53</v>
      </c>
      <c r="E137" s="37">
        <v>2</v>
      </c>
      <c r="F137" s="38">
        <v>2000</v>
      </c>
      <c r="G137" s="39" t="s">
        <v>54</v>
      </c>
      <c r="H137" s="40">
        <v>46174</v>
      </c>
      <c r="I137" s="41" t="s">
        <v>55</v>
      </c>
      <c r="J137" s="41" t="s">
        <v>56</v>
      </c>
      <c r="K137" s="41" t="s">
        <v>164</v>
      </c>
      <c r="L137" s="41" t="s">
        <v>58</v>
      </c>
      <c r="M137" s="42" t="s">
        <v>148</v>
      </c>
      <c r="N137" s="44" t="s">
        <v>21</v>
      </c>
      <c r="O137" s="44" t="s">
        <v>2767</v>
      </c>
      <c r="P137" s="44"/>
      <c r="Q137" s="44" t="s">
        <v>2927</v>
      </c>
      <c r="R137" s="45" t="s">
        <v>512</v>
      </c>
      <c r="S137" s="45" t="s">
        <v>181</v>
      </c>
      <c r="T137" s="44"/>
      <c r="U137" s="44"/>
      <c r="V137" s="44"/>
      <c r="W137" s="45" t="s">
        <v>8</v>
      </c>
      <c r="X137" s="44"/>
      <c r="Y137" s="44"/>
      <c r="Z137" s="44"/>
      <c r="AA137" s="44"/>
      <c r="AB137" s="44"/>
      <c r="AC137" s="44"/>
    </row>
    <row r="138" spans="1:29" ht="77.25" customHeight="1">
      <c r="A138" s="47"/>
      <c r="B138" s="47" t="s">
        <v>2693</v>
      </c>
      <c r="C138" s="60" t="s">
        <v>202</v>
      </c>
      <c r="D138" s="49"/>
      <c r="E138" s="49"/>
      <c r="F138" s="50">
        <v>29220</v>
      </c>
      <c r="G138" s="51"/>
      <c r="H138" s="52"/>
      <c r="I138" s="53"/>
      <c r="J138" s="53"/>
      <c r="K138" s="53"/>
      <c r="L138" s="53"/>
      <c r="M138" s="54"/>
      <c r="N138" s="56" t="s">
        <v>21</v>
      </c>
      <c r="O138" s="56"/>
      <c r="P138" s="56"/>
      <c r="Q138" s="56" t="s">
        <v>2927</v>
      </c>
      <c r="R138" s="57" t="s">
        <v>202</v>
      </c>
      <c r="S138" s="57" t="s">
        <v>181</v>
      </c>
      <c r="T138" s="194"/>
      <c r="U138" s="56"/>
      <c r="V138" s="56"/>
      <c r="W138" s="57" t="s">
        <v>8</v>
      </c>
      <c r="X138" s="56"/>
      <c r="Y138" s="56"/>
      <c r="Z138" s="56"/>
      <c r="AA138" s="56"/>
      <c r="AB138" s="56"/>
      <c r="AC138" s="56"/>
    </row>
    <row r="139" spans="1:29" ht="15.75" customHeight="1">
      <c r="A139" s="35"/>
      <c r="B139" s="35" t="s">
        <v>247</v>
      </c>
      <c r="C139" s="36" t="s">
        <v>2354</v>
      </c>
      <c r="D139" s="37" t="s">
        <v>53</v>
      </c>
      <c r="E139" s="37">
        <v>5</v>
      </c>
      <c r="F139" s="38">
        <v>40</v>
      </c>
      <c r="G139" s="39" t="s">
        <v>54</v>
      </c>
      <c r="H139" s="40">
        <v>46143</v>
      </c>
      <c r="I139" s="41" t="s">
        <v>55</v>
      </c>
      <c r="J139" s="41" t="s">
        <v>56</v>
      </c>
      <c r="K139" s="41" t="s">
        <v>164</v>
      </c>
      <c r="L139" s="41" t="s">
        <v>91</v>
      </c>
      <c r="M139" s="42" t="s">
        <v>2534</v>
      </c>
      <c r="N139" s="44" t="s">
        <v>951</v>
      </c>
      <c r="O139" s="44" t="s">
        <v>2767</v>
      </c>
      <c r="P139" s="44"/>
      <c r="Q139" s="44" t="s">
        <v>2931</v>
      </c>
      <c r="R139" s="45" t="s">
        <v>729</v>
      </c>
      <c r="S139" s="45" t="s">
        <v>730</v>
      </c>
      <c r="T139" s="44"/>
      <c r="U139" s="44"/>
      <c r="V139" s="44"/>
      <c r="W139" s="44" t="s">
        <v>8</v>
      </c>
      <c r="X139" s="44"/>
      <c r="Y139" s="44"/>
      <c r="Z139" s="44"/>
      <c r="AA139" s="44"/>
      <c r="AB139" s="44"/>
      <c r="AC139" s="44"/>
    </row>
    <row r="140" spans="1:29" ht="15.75" customHeight="1">
      <c r="A140" s="47"/>
      <c r="B140" s="47" t="s">
        <v>440</v>
      </c>
      <c r="C140" s="60" t="s">
        <v>728</v>
      </c>
      <c r="D140" s="49" t="s">
        <v>53</v>
      </c>
      <c r="E140" s="49">
        <v>1</v>
      </c>
      <c r="F140" s="50">
        <v>212</v>
      </c>
      <c r="G140" s="51" t="s">
        <v>54</v>
      </c>
      <c r="H140" s="52">
        <v>46143</v>
      </c>
      <c r="I140" s="53" t="s">
        <v>55</v>
      </c>
      <c r="J140" s="53" t="s">
        <v>56</v>
      </c>
      <c r="K140" s="53" t="s">
        <v>164</v>
      </c>
      <c r="L140" s="53" t="s">
        <v>58</v>
      </c>
      <c r="M140" s="54" t="s">
        <v>2517</v>
      </c>
      <c r="N140" s="56" t="s">
        <v>21</v>
      </c>
      <c r="O140" s="56" t="s">
        <v>2767</v>
      </c>
      <c r="P140" s="56"/>
      <c r="Q140" s="56" t="s">
        <v>2931</v>
      </c>
      <c r="R140" s="57" t="s">
        <v>729</v>
      </c>
      <c r="S140" s="57" t="s">
        <v>730</v>
      </c>
      <c r="T140" s="56"/>
      <c r="U140" s="56"/>
      <c r="V140" s="56"/>
      <c r="W140" s="56" t="s">
        <v>8</v>
      </c>
      <c r="X140" s="56"/>
      <c r="Y140" s="56"/>
      <c r="Z140" s="56"/>
      <c r="AA140" s="56"/>
      <c r="AB140" s="56"/>
      <c r="AC140" s="56"/>
    </row>
    <row r="141" spans="1:29" ht="15.75" customHeight="1">
      <c r="A141" s="35"/>
      <c r="B141" s="35" t="s">
        <v>440</v>
      </c>
      <c r="C141" s="36" t="s">
        <v>1925</v>
      </c>
      <c r="D141" s="37" t="s">
        <v>53</v>
      </c>
      <c r="E141" s="37">
        <v>2</v>
      </c>
      <c r="F141" s="38">
        <v>200</v>
      </c>
      <c r="G141" s="39" t="s">
        <v>54</v>
      </c>
      <c r="H141" s="40">
        <v>46143</v>
      </c>
      <c r="I141" s="41" t="s">
        <v>55</v>
      </c>
      <c r="J141" s="41" t="s">
        <v>56</v>
      </c>
      <c r="K141" s="41" t="s">
        <v>164</v>
      </c>
      <c r="L141" s="41" t="s">
        <v>91</v>
      </c>
      <c r="M141" s="42" t="s">
        <v>2517</v>
      </c>
      <c r="N141" s="44" t="s">
        <v>951</v>
      </c>
      <c r="O141" s="44" t="s">
        <v>2767</v>
      </c>
      <c r="P141" s="44"/>
      <c r="Q141" s="44" t="s">
        <v>2931</v>
      </c>
      <c r="R141" s="45" t="s">
        <v>729</v>
      </c>
      <c r="S141" s="45" t="s">
        <v>730</v>
      </c>
      <c r="T141" s="44"/>
      <c r="U141" s="44"/>
      <c r="V141" s="44"/>
      <c r="W141" s="45" t="s">
        <v>8</v>
      </c>
      <c r="X141" s="44"/>
      <c r="Y141" s="44"/>
      <c r="Z141" s="44"/>
      <c r="AA141" s="44"/>
      <c r="AB141" s="44"/>
      <c r="AC141" s="44"/>
    </row>
    <row r="142" spans="1:29" ht="15.75" customHeight="1">
      <c r="A142" s="47"/>
      <c r="B142" s="47" t="s">
        <v>1049</v>
      </c>
      <c r="C142" s="60" t="s">
        <v>2112</v>
      </c>
      <c r="D142" s="49" t="s">
        <v>53</v>
      </c>
      <c r="E142" s="49">
        <v>60</v>
      </c>
      <c r="F142" s="50">
        <v>570</v>
      </c>
      <c r="G142" s="51" t="s">
        <v>54</v>
      </c>
      <c r="H142" s="52">
        <v>46174</v>
      </c>
      <c r="I142" s="53" t="s">
        <v>55</v>
      </c>
      <c r="J142" s="53" t="s">
        <v>56</v>
      </c>
      <c r="K142" s="53" t="s">
        <v>164</v>
      </c>
      <c r="L142" s="53" t="s">
        <v>58</v>
      </c>
      <c r="M142" s="54" t="s">
        <v>2498</v>
      </c>
      <c r="N142" s="56" t="s">
        <v>21</v>
      </c>
      <c r="O142" s="56" t="s">
        <v>2767</v>
      </c>
      <c r="P142" s="56"/>
      <c r="Q142" s="56" t="s">
        <v>2931</v>
      </c>
      <c r="R142" s="57" t="s">
        <v>729</v>
      </c>
      <c r="S142" s="57" t="s">
        <v>730</v>
      </c>
      <c r="T142" s="56"/>
      <c r="U142" s="56"/>
      <c r="V142" s="56"/>
      <c r="W142" s="56" t="s">
        <v>8</v>
      </c>
      <c r="X142" s="56"/>
      <c r="Y142" s="56"/>
      <c r="Z142" s="56"/>
      <c r="AA142" s="56"/>
      <c r="AB142" s="56"/>
      <c r="AC142" s="56"/>
    </row>
    <row r="143" spans="1:29" ht="15.75" customHeight="1">
      <c r="A143" s="35"/>
      <c r="B143" s="35" t="s">
        <v>1049</v>
      </c>
      <c r="C143" s="36" t="s">
        <v>2287</v>
      </c>
      <c r="D143" s="37" t="s">
        <v>53</v>
      </c>
      <c r="E143" s="37">
        <v>30</v>
      </c>
      <c r="F143" s="38">
        <v>63</v>
      </c>
      <c r="G143" s="39" t="s">
        <v>54</v>
      </c>
      <c r="H143" s="40">
        <v>46143</v>
      </c>
      <c r="I143" s="41" t="s">
        <v>55</v>
      </c>
      <c r="J143" s="41" t="s">
        <v>56</v>
      </c>
      <c r="K143" s="41" t="s">
        <v>164</v>
      </c>
      <c r="L143" s="41" t="s">
        <v>58</v>
      </c>
      <c r="M143" s="42" t="s">
        <v>2498</v>
      </c>
      <c r="N143" s="44" t="s">
        <v>21</v>
      </c>
      <c r="O143" s="44" t="s">
        <v>2767</v>
      </c>
      <c r="P143" s="44"/>
      <c r="Q143" s="44" t="s">
        <v>2931</v>
      </c>
      <c r="R143" s="45" t="s">
        <v>729</v>
      </c>
      <c r="S143" s="45" t="s">
        <v>730</v>
      </c>
      <c r="T143" s="44"/>
      <c r="U143" s="44"/>
      <c r="V143" s="44"/>
      <c r="W143" s="44" t="s">
        <v>8</v>
      </c>
      <c r="X143" s="44"/>
      <c r="Y143" s="44"/>
      <c r="Z143" s="44"/>
      <c r="AA143" s="44"/>
      <c r="AB143" s="44"/>
      <c r="AC143" s="44"/>
    </row>
    <row r="144" spans="1:29" ht="15.75" customHeight="1">
      <c r="A144" s="47"/>
      <c r="B144" s="47" t="s">
        <v>1049</v>
      </c>
      <c r="C144" s="60" t="s">
        <v>2225</v>
      </c>
      <c r="D144" s="49" t="s">
        <v>53</v>
      </c>
      <c r="E144" s="49">
        <v>10</v>
      </c>
      <c r="F144" s="50">
        <v>183</v>
      </c>
      <c r="G144" s="51" t="s">
        <v>54</v>
      </c>
      <c r="H144" s="52">
        <v>46143</v>
      </c>
      <c r="I144" s="53" t="s">
        <v>55</v>
      </c>
      <c r="J144" s="53" t="s">
        <v>56</v>
      </c>
      <c r="K144" s="53" t="s">
        <v>164</v>
      </c>
      <c r="L144" s="53" t="s">
        <v>58</v>
      </c>
      <c r="M144" s="54" t="s">
        <v>73</v>
      </c>
      <c r="N144" s="56" t="s">
        <v>21</v>
      </c>
      <c r="O144" s="56" t="s">
        <v>2767</v>
      </c>
      <c r="P144" s="56"/>
      <c r="Q144" s="56" t="s">
        <v>2931</v>
      </c>
      <c r="R144" s="57" t="s">
        <v>729</v>
      </c>
      <c r="S144" s="57" t="s">
        <v>730</v>
      </c>
      <c r="T144" s="194"/>
      <c r="U144" s="56"/>
      <c r="V144" s="56"/>
      <c r="W144" s="56" t="s">
        <v>8</v>
      </c>
      <c r="X144" s="56"/>
      <c r="Y144" s="56"/>
      <c r="Z144" s="56"/>
      <c r="AA144" s="56"/>
      <c r="AB144" s="56"/>
      <c r="AC144" s="56"/>
    </row>
    <row r="145" spans="1:29" ht="15.75" customHeight="1">
      <c r="A145" s="35"/>
      <c r="B145" s="35" t="s">
        <v>1049</v>
      </c>
      <c r="C145" s="36" t="s">
        <v>2317</v>
      </c>
      <c r="D145" s="37" t="s">
        <v>53</v>
      </c>
      <c r="E145" s="37">
        <v>10</v>
      </c>
      <c r="F145" s="38">
        <v>34.5</v>
      </c>
      <c r="G145" s="39" t="s">
        <v>54</v>
      </c>
      <c r="H145" s="40">
        <v>46143</v>
      </c>
      <c r="I145" s="41" t="s">
        <v>55</v>
      </c>
      <c r="J145" s="41" t="s">
        <v>56</v>
      </c>
      <c r="K145" s="41" t="s">
        <v>164</v>
      </c>
      <c r="L145" s="41" t="s">
        <v>58</v>
      </c>
      <c r="M145" s="42" t="s">
        <v>109</v>
      </c>
      <c r="N145" s="44" t="s">
        <v>21</v>
      </c>
      <c r="O145" s="44" t="s">
        <v>2767</v>
      </c>
      <c r="P145" s="44"/>
      <c r="Q145" s="44" t="s">
        <v>2931</v>
      </c>
      <c r="R145" s="45" t="s">
        <v>729</v>
      </c>
      <c r="S145" s="45" t="s">
        <v>730</v>
      </c>
      <c r="T145" s="44"/>
      <c r="U145" s="44"/>
      <c r="V145" s="44"/>
      <c r="W145" s="44" t="s">
        <v>8</v>
      </c>
      <c r="X145" s="44"/>
      <c r="Y145" s="44"/>
      <c r="Z145" s="44"/>
      <c r="AA145" s="44"/>
      <c r="AB145" s="44"/>
      <c r="AC145" s="44"/>
    </row>
    <row r="146" spans="1:29" ht="15.75" customHeight="1">
      <c r="A146" s="47"/>
      <c r="B146" s="47" t="s">
        <v>1049</v>
      </c>
      <c r="C146" s="60" t="s">
        <v>2213</v>
      </c>
      <c r="D146" s="49" t="s">
        <v>53</v>
      </c>
      <c r="E146" s="49">
        <v>30</v>
      </c>
      <c r="F146" s="50">
        <v>202.5</v>
      </c>
      <c r="G146" s="51" t="s">
        <v>54</v>
      </c>
      <c r="H146" s="52">
        <v>46143</v>
      </c>
      <c r="I146" s="53" t="s">
        <v>55</v>
      </c>
      <c r="J146" s="53" t="s">
        <v>56</v>
      </c>
      <c r="K146" s="53" t="s">
        <v>164</v>
      </c>
      <c r="L146" s="53" t="s">
        <v>58</v>
      </c>
      <c r="M146" s="54" t="s">
        <v>2486</v>
      </c>
      <c r="N146" s="56" t="s">
        <v>21</v>
      </c>
      <c r="O146" s="56" t="s">
        <v>2767</v>
      </c>
      <c r="P146" s="56"/>
      <c r="Q146" s="56" t="s">
        <v>2931</v>
      </c>
      <c r="R146" s="57" t="s">
        <v>729</v>
      </c>
      <c r="S146" s="57" t="s">
        <v>730</v>
      </c>
      <c r="T146" s="56"/>
      <c r="U146" s="56"/>
      <c r="V146" s="56"/>
      <c r="W146" s="56" t="s">
        <v>8</v>
      </c>
      <c r="X146" s="56"/>
      <c r="Y146" s="56"/>
      <c r="Z146" s="56"/>
      <c r="AA146" s="56"/>
      <c r="AB146" s="56"/>
      <c r="AC146" s="56"/>
    </row>
    <row r="147" spans="1:29" ht="15.75" customHeight="1">
      <c r="A147" s="35"/>
      <c r="B147" s="35" t="s">
        <v>1049</v>
      </c>
      <c r="C147" s="36" t="s">
        <v>2148</v>
      </c>
      <c r="D147" s="37" t="s">
        <v>53</v>
      </c>
      <c r="E147" s="37">
        <v>10</v>
      </c>
      <c r="F147" s="38">
        <v>400</v>
      </c>
      <c r="G147" s="39" t="s">
        <v>54</v>
      </c>
      <c r="H147" s="40">
        <v>46174</v>
      </c>
      <c r="I147" s="41" t="s">
        <v>55</v>
      </c>
      <c r="J147" s="41" t="s">
        <v>56</v>
      </c>
      <c r="K147" s="41" t="s">
        <v>164</v>
      </c>
      <c r="L147" s="41" t="s">
        <v>58</v>
      </c>
      <c r="M147" s="42" t="s">
        <v>109</v>
      </c>
      <c r="N147" s="44" t="s">
        <v>21</v>
      </c>
      <c r="O147" s="44" t="s">
        <v>2767</v>
      </c>
      <c r="P147" s="44"/>
      <c r="Q147" s="44" t="s">
        <v>2931</v>
      </c>
      <c r="R147" s="45" t="s">
        <v>729</v>
      </c>
      <c r="S147" s="45" t="s">
        <v>730</v>
      </c>
      <c r="T147" s="44"/>
      <c r="U147" s="44"/>
      <c r="V147" s="44"/>
      <c r="W147" s="44" t="s">
        <v>8</v>
      </c>
      <c r="X147" s="44"/>
      <c r="Y147" s="44"/>
      <c r="Z147" s="44"/>
      <c r="AA147" s="44"/>
      <c r="AB147" s="44"/>
      <c r="AC147" s="44"/>
    </row>
    <row r="148" spans="1:29" ht="15.75" customHeight="1">
      <c r="A148" s="47"/>
      <c r="B148" s="47" t="s">
        <v>1049</v>
      </c>
      <c r="C148" s="60" t="s">
        <v>2187</v>
      </c>
      <c r="D148" s="49" t="s">
        <v>53</v>
      </c>
      <c r="E148" s="49">
        <v>48</v>
      </c>
      <c r="F148" s="50">
        <v>283.2</v>
      </c>
      <c r="G148" s="51" t="s">
        <v>54</v>
      </c>
      <c r="H148" s="52">
        <v>46143</v>
      </c>
      <c r="I148" s="53" t="s">
        <v>55</v>
      </c>
      <c r="J148" s="53" t="s">
        <v>56</v>
      </c>
      <c r="K148" s="53" t="s">
        <v>164</v>
      </c>
      <c r="L148" s="53" t="s">
        <v>58</v>
      </c>
      <c r="M148" s="54" t="s">
        <v>109</v>
      </c>
      <c r="N148" s="56" t="s">
        <v>21</v>
      </c>
      <c r="O148" s="56" t="s">
        <v>2767</v>
      </c>
      <c r="P148" s="56"/>
      <c r="Q148" s="56" t="s">
        <v>2931</v>
      </c>
      <c r="R148" s="57" t="s">
        <v>729</v>
      </c>
      <c r="S148" s="57" t="s">
        <v>730</v>
      </c>
      <c r="T148" s="56"/>
      <c r="U148" s="56"/>
      <c r="V148" s="56"/>
      <c r="W148" s="56" t="s">
        <v>8</v>
      </c>
      <c r="X148" s="56"/>
      <c r="Y148" s="56"/>
      <c r="Z148" s="56"/>
      <c r="AA148" s="56"/>
      <c r="AB148" s="56"/>
      <c r="AC148" s="56"/>
    </row>
    <row r="149" spans="1:29" ht="15.75" customHeight="1">
      <c r="A149" s="35"/>
      <c r="B149" s="35" t="s">
        <v>1049</v>
      </c>
      <c r="C149" s="36" t="s">
        <v>2295</v>
      </c>
      <c r="D149" s="37" t="s">
        <v>53</v>
      </c>
      <c r="E149" s="37">
        <v>10</v>
      </c>
      <c r="F149" s="38">
        <v>48</v>
      </c>
      <c r="G149" s="39" t="s">
        <v>54</v>
      </c>
      <c r="H149" s="40">
        <v>46143</v>
      </c>
      <c r="I149" s="41" t="s">
        <v>55</v>
      </c>
      <c r="J149" s="41" t="s">
        <v>56</v>
      </c>
      <c r="K149" s="41" t="s">
        <v>164</v>
      </c>
      <c r="L149" s="41" t="s">
        <v>58</v>
      </c>
      <c r="M149" s="42" t="s">
        <v>2517</v>
      </c>
      <c r="N149" s="44" t="s">
        <v>21</v>
      </c>
      <c r="O149" s="44" t="s">
        <v>2767</v>
      </c>
      <c r="P149" s="44"/>
      <c r="Q149" s="44" t="s">
        <v>2931</v>
      </c>
      <c r="R149" s="45" t="s">
        <v>729</v>
      </c>
      <c r="S149" s="45" t="s">
        <v>730</v>
      </c>
      <c r="T149" s="44"/>
      <c r="U149" s="44"/>
      <c r="V149" s="44"/>
      <c r="W149" s="44" t="s">
        <v>8</v>
      </c>
      <c r="X149" s="44"/>
      <c r="Y149" s="44"/>
      <c r="Z149" s="44"/>
      <c r="AA149" s="44"/>
      <c r="AB149" s="44"/>
      <c r="AC149" s="44"/>
    </row>
    <row r="150" spans="1:29" ht="15.75" customHeight="1">
      <c r="A150" s="47"/>
      <c r="B150" s="47" t="s">
        <v>1049</v>
      </c>
      <c r="C150" s="60" t="s">
        <v>2297</v>
      </c>
      <c r="D150" s="49" t="s">
        <v>2298</v>
      </c>
      <c r="E150" s="49">
        <v>10</v>
      </c>
      <c r="F150" s="50">
        <v>45</v>
      </c>
      <c r="G150" s="51" t="s">
        <v>54</v>
      </c>
      <c r="H150" s="52">
        <v>46143</v>
      </c>
      <c r="I150" s="53" t="s">
        <v>55</v>
      </c>
      <c r="J150" s="53" t="s">
        <v>56</v>
      </c>
      <c r="K150" s="53" t="s">
        <v>164</v>
      </c>
      <c r="L150" s="53" t="s">
        <v>58</v>
      </c>
      <c r="M150" s="54" t="s">
        <v>2534</v>
      </c>
      <c r="N150" s="56" t="s">
        <v>21</v>
      </c>
      <c r="O150" s="56" t="s">
        <v>2767</v>
      </c>
      <c r="P150" s="56"/>
      <c r="Q150" s="56" t="s">
        <v>2931</v>
      </c>
      <c r="R150" s="57" t="s">
        <v>729</v>
      </c>
      <c r="S150" s="57" t="s">
        <v>730</v>
      </c>
      <c r="T150" s="56"/>
      <c r="U150" s="56"/>
      <c r="V150" s="56"/>
      <c r="W150" s="56" t="s">
        <v>8</v>
      </c>
      <c r="X150" s="56"/>
      <c r="Y150" s="56"/>
      <c r="Z150" s="56"/>
      <c r="AA150" s="56"/>
      <c r="AB150" s="56"/>
      <c r="AC150" s="56"/>
    </row>
    <row r="151" spans="1:29" ht="15.75" customHeight="1">
      <c r="A151" s="35"/>
      <c r="B151" s="35" t="s">
        <v>1049</v>
      </c>
      <c r="C151" s="36" t="s">
        <v>2227</v>
      </c>
      <c r="D151" s="37" t="s">
        <v>53</v>
      </c>
      <c r="E151" s="37">
        <v>50</v>
      </c>
      <c r="F151" s="38">
        <v>180</v>
      </c>
      <c r="G151" s="39" t="s">
        <v>54</v>
      </c>
      <c r="H151" s="40">
        <v>46143</v>
      </c>
      <c r="I151" s="41" t="s">
        <v>55</v>
      </c>
      <c r="J151" s="41" t="s">
        <v>56</v>
      </c>
      <c r="K151" s="41" t="s">
        <v>164</v>
      </c>
      <c r="L151" s="41" t="s">
        <v>58</v>
      </c>
      <c r="M151" s="42" t="s">
        <v>148</v>
      </c>
      <c r="N151" s="44" t="s">
        <v>21</v>
      </c>
      <c r="O151" s="44" t="s">
        <v>2767</v>
      </c>
      <c r="P151" s="44"/>
      <c r="Q151" s="44" t="s">
        <v>2931</v>
      </c>
      <c r="R151" s="45" t="s">
        <v>729</v>
      </c>
      <c r="S151" s="45" t="s">
        <v>730</v>
      </c>
      <c r="T151" s="44"/>
      <c r="U151" s="44"/>
      <c r="V151" s="44"/>
      <c r="W151" s="44" t="s">
        <v>8</v>
      </c>
      <c r="X151" s="44"/>
      <c r="Y151" s="44"/>
      <c r="Z151" s="44"/>
      <c r="AA151" s="44"/>
      <c r="AB151" s="44"/>
      <c r="AC151" s="44"/>
    </row>
    <row r="152" spans="1:29" ht="15.75" customHeight="1">
      <c r="A152" s="47"/>
      <c r="B152" s="47" t="s">
        <v>1049</v>
      </c>
      <c r="C152" s="60" t="s">
        <v>2194</v>
      </c>
      <c r="D152" s="49" t="s">
        <v>511</v>
      </c>
      <c r="E152" s="49">
        <v>10</v>
      </c>
      <c r="F152" s="50">
        <v>250</v>
      </c>
      <c r="G152" s="51" t="s">
        <v>54</v>
      </c>
      <c r="H152" s="52">
        <v>46143</v>
      </c>
      <c r="I152" s="53" t="s">
        <v>55</v>
      </c>
      <c r="J152" s="53" t="s">
        <v>56</v>
      </c>
      <c r="K152" s="53" t="s">
        <v>164</v>
      </c>
      <c r="L152" s="53" t="s">
        <v>58</v>
      </c>
      <c r="M152" s="54" t="s">
        <v>2837</v>
      </c>
      <c r="N152" s="56" t="s">
        <v>21</v>
      </c>
      <c r="O152" s="56" t="s">
        <v>2767</v>
      </c>
      <c r="P152" s="56"/>
      <c r="Q152" s="56" t="s">
        <v>2931</v>
      </c>
      <c r="R152" s="57" t="s">
        <v>729</v>
      </c>
      <c r="S152" s="57" t="s">
        <v>730</v>
      </c>
      <c r="T152" s="56"/>
      <c r="U152" s="56"/>
      <c r="V152" s="56"/>
      <c r="W152" s="56" t="s">
        <v>8</v>
      </c>
      <c r="X152" s="56"/>
      <c r="Y152" s="56"/>
      <c r="Z152" s="56"/>
      <c r="AA152" s="56"/>
      <c r="AB152" s="56"/>
      <c r="AC152" s="56"/>
    </row>
    <row r="153" spans="1:29" ht="15.75" customHeight="1">
      <c r="A153" s="35"/>
      <c r="B153" s="35" t="s">
        <v>1049</v>
      </c>
      <c r="C153" s="36" t="s">
        <v>2246</v>
      </c>
      <c r="D153" s="37" t="s">
        <v>511</v>
      </c>
      <c r="E153" s="37">
        <v>10</v>
      </c>
      <c r="F153" s="38">
        <v>150</v>
      </c>
      <c r="G153" s="39" t="s">
        <v>54</v>
      </c>
      <c r="H153" s="40">
        <v>46143</v>
      </c>
      <c r="I153" s="41" t="s">
        <v>55</v>
      </c>
      <c r="J153" s="41" t="s">
        <v>56</v>
      </c>
      <c r="K153" s="41" t="s">
        <v>164</v>
      </c>
      <c r="L153" s="41" t="s">
        <v>58</v>
      </c>
      <c r="M153" s="42" t="s">
        <v>2838</v>
      </c>
      <c r="N153" s="44" t="s">
        <v>21</v>
      </c>
      <c r="O153" s="44" t="s">
        <v>2767</v>
      </c>
      <c r="P153" s="44"/>
      <c r="Q153" s="44" t="s">
        <v>2931</v>
      </c>
      <c r="R153" s="45" t="s">
        <v>729</v>
      </c>
      <c r="S153" s="45" t="s">
        <v>730</v>
      </c>
      <c r="T153" s="44"/>
      <c r="U153" s="44"/>
      <c r="V153" s="44"/>
      <c r="W153" s="44" t="s">
        <v>8</v>
      </c>
      <c r="X153" s="44"/>
      <c r="Y153" s="44"/>
      <c r="Z153" s="44"/>
      <c r="AA153" s="44"/>
      <c r="AB153" s="44"/>
      <c r="AC153" s="44"/>
    </row>
    <row r="154" spans="1:29" ht="15.75" customHeight="1">
      <c r="A154" s="47"/>
      <c r="B154" s="47" t="s">
        <v>1049</v>
      </c>
      <c r="C154" s="60" t="s">
        <v>2293</v>
      </c>
      <c r="D154" s="49" t="s">
        <v>53</v>
      </c>
      <c r="E154" s="49">
        <v>10</v>
      </c>
      <c r="F154" s="50">
        <v>50</v>
      </c>
      <c r="G154" s="51" t="s">
        <v>54</v>
      </c>
      <c r="H154" s="52">
        <v>46143</v>
      </c>
      <c r="I154" s="53" t="s">
        <v>55</v>
      </c>
      <c r="J154" s="53" t="s">
        <v>56</v>
      </c>
      <c r="K154" s="53" t="s">
        <v>164</v>
      </c>
      <c r="L154" s="53" t="s">
        <v>58</v>
      </c>
      <c r="M154" s="54" t="s">
        <v>2517</v>
      </c>
      <c r="N154" s="56" t="s">
        <v>21</v>
      </c>
      <c r="O154" s="56" t="s">
        <v>2767</v>
      </c>
      <c r="P154" s="56"/>
      <c r="Q154" s="56" t="s">
        <v>2931</v>
      </c>
      <c r="R154" s="57" t="s">
        <v>729</v>
      </c>
      <c r="S154" s="57" t="s">
        <v>730</v>
      </c>
      <c r="T154" s="56"/>
      <c r="U154" s="56"/>
      <c r="V154" s="56"/>
      <c r="W154" s="56" t="s">
        <v>8</v>
      </c>
      <c r="X154" s="56"/>
      <c r="Y154" s="56"/>
      <c r="Z154" s="56"/>
      <c r="AA154" s="56"/>
      <c r="AB154" s="56"/>
      <c r="AC154" s="56"/>
    </row>
    <row r="155" spans="1:29" ht="15.75" customHeight="1">
      <c r="A155" s="35"/>
      <c r="B155" s="35" t="s">
        <v>1049</v>
      </c>
      <c r="C155" s="36" t="s">
        <v>2308</v>
      </c>
      <c r="D155" s="37" t="s">
        <v>511</v>
      </c>
      <c r="E155" s="37">
        <v>10</v>
      </c>
      <c r="F155" s="38">
        <v>43</v>
      </c>
      <c r="G155" s="39" t="s">
        <v>54</v>
      </c>
      <c r="H155" s="40">
        <v>46143</v>
      </c>
      <c r="I155" s="41" t="s">
        <v>55</v>
      </c>
      <c r="J155" s="41" t="s">
        <v>56</v>
      </c>
      <c r="K155" s="41" t="s">
        <v>164</v>
      </c>
      <c r="L155" s="41" t="s">
        <v>58</v>
      </c>
      <c r="M155" s="42" t="s">
        <v>2486</v>
      </c>
      <c r="N155" s="44" t="s">
        <v>21</v>
      </c>
      <c r="O155" s="44" t="s">
        <v>2767</v>
      </c>
      <c r="P155" s="44"/>
      <c r="Q155" s="44" t="s">
        <v>2931</v>
      </c>
      <c r="R155" s="45" t="s">
        <v>729</v>
      </c>
      <c r="S155" s="45" t="s">
        <v>730</v>
      </c>
      <c r="T155" s="44"/>
      <c r="U155" s="44"/>
      <c r="V155" s="44"/>
      <c r="W155" s="44" t="s">
        <v>8</v>
      </c>
      <c r="X155" s="44"/>
      <c r="Y155" s="44"/>
      <c r="Z155" s="44"/>
      <c r="AA155" s="44"/>
      <c r="AB155" s="44"/>
      <c r="AC155" s="44"/>
    </row>
    <row r="156" spans="1:29" ht="15.75" customHeight="1">
      <c r="A156" s="47"/>
      <c r="B156" s="47" t="s">
        <v>1049</v>
      </c>
      <c r="C156" s="60" t="s">
        <v>2242</v>
      </c>
      <c r="D156" s="49" t="s">
        <v>53</v>
      </c>
      <c r="E156" s="49">
        <v>200</v>
      </c>
      <c r="F156" s="50">
        <v>160</v>
      </c>
      <c r="G156" s="51" t="s">
        <v>54</v>
      </c>
      <c r="H156" s="52">
        <v>46143</v>
      </c>
      <c r="I156" s="53" t="s">
        <v>55</v>
      </c>
      <c r="J156" s="53" t="s">
        <v>56</v>
      </c>
      <c r="K156" s="53" t="s">
        <v>164</v>
      </c>
      <c r="L156" s="53" t="s">
        <v>58</v>
      </c>
      <c r="M156" s="54" t="s">
        <v>109</v>
      </c>
      <c r="N156" s="56" t="s">
        <v>21</v>
      </c>
      <c r="O156" s="56" t="s">
        <v>2767</v>
      </c>
      <c r="P156" s="56"/>
      <c r="Q156" s="56" t="s">
        <v>2931</v>
      </c>
      <c r="R156" s="57" t="s">
        <v>729</v>
      </c>
      <c r="S156" s="57" t="s">
        <v>730</v>
      </c>
      <c r="T156" s="56"/>
      <c r="U156" s="56"/>
      <c r="V156" s="56"/>
      <c r="W156" s="56" t="s">
        <v>8</v>
      </c>
      <c r="X156" s="56"/>
      <c r="Y156" s="56"/>
      <c r="Z156" s="56"/>
      <c r="AA156" s="56"/>
      <c r="AB156" s="56"/>
      <c r="AC156" s="56"/>
    </row>
    <row r="157" spans="1:29" ht="15.75" customHeight="1">
      <c r="A157" s="35"/>
      <c r="B157" s="35" t="s">
        <v>1049</v>
      </c>
      <c r="C157" s="36" t="s">
        <v>2053</v>
      </c>
      <c r="D157" s="37" t="s">
        <v>53</v>
      </c>
      <c r="E157" s="37">
        <v>100</v>
      </c>
      <c r="F157" s="38">
        <v>1080</v>
      </c>
      <c r="G157" s="39" t="s">
        <v>54</v>
      </c>
      <c r="H157" s="40">
        <v>46174</v>
      </c>
      <c r="I157" s="41" t="s">
        <v>55</v>
      </c>
      <c r="J157" s="41" t="s">
        <v>56</v>
      </c>
      <c r="K157" s="41" t="s">
        <v>164</v>
      </c>
      <c r="L157" s="41" t="s">
        <v>58</v>
      </c>
      <c r="M157" s="42" t="s">
        <v>2534</v>
      </c>
      <c r="N157" s="44" t="s">
        <v>21</v>
      </c>
      <c r="O157" s="44" t="s">
        <v>2767</v>
      </c>
      <c r="P157" s="44"/>
      <c r="Q157" s="44" t="s">
        <v>2931</v>
      </c>
      <c r="R157" s="45" t="s">
        <v>729</v>
      </c>
      <c r="S157" s="45" t="s">
        <v>730</v>
      </c>
      <c r="T157" s="44"/>
      <c r="U157" s="44"/>
      <c r="V157" s="44"/>
      <c r="W157" s="45" t="s">
        <v>8</v>
      </c>
      <c r="X157" s="44"/>
      <c r="Y157" s="44"/>
      <c r="Z157" s="44"/>
      <c r="AA157" s="44"/>
      <c r="AB157" s="44"/>
      <c r="AC157" s="44"/>
    </row>
    <row r="158" spans="1:29" ht="15.75" customHeight="1">
      <c r="A158" s="47"/>
      <c r="B158" s="47" t="s">
        <v>1049</v>
      </c>
      <c r="C158" s="60" t="s">
        <v>2291</v>
      </c>
      <c r="D158" s="49" t="s">
        <v>53</v>
      </c>
      <c r="E158" s="49">
        <v>30</v>
      </c>
      <c r="F158" s="50">
        <v>54</v>
      </c>
      <c r="G158" s="51" t="s">
        <v>54</v>
      </c>
      <c r="H158" s="52">
        <v>46143</v>
      </c>
      <c r="I158" s="53" t="s">
        <v>55</v>
      </c>
      <c r="J158" s="53" t="s">
        <v>56</v>
      </c>
      <c r="K158" s="53" t="s">
        <v>164</v>
      </c>
      <c r="L158" s="53" t="s">
        <v>58</v>
      </c>
      <c r="M158" s="54" t="s">
        <v>148</v>
      </c>
      <c r="N158" s="56" t="s">
        <v>21</v>
      </c>
      <c r="O158" s="56" t="s">
        <v>2767</v>
      </c>
      <c r="P158" s="56"/>
      <c r="Q158" s="56" t="s">
        <v>2931</v>
      </c>
      <c r="R158" s="57" t="s">
        <v>729</v>
      </c>
      <c r="S158" s="57" t="s">
        <v>730</v>
      </c>
      <c r="T158" s="56"/>
      <c r="U158" s="56"/>
      <c r="V158" s="56"/>
      <c r="W158" s="56" t="s">
        <v>8</v>
      </c>
      <c r="X158" s="56"/>
      <c r="Y158" s="56"/>
      <c r="Z158" s="56"/>
      <c r="AA158" s="56"/>
      <c r="AB158" s="56"/>
      <c r="AC158" s="56"/>
    </row>
    <row r="159" spans="1:29" ht="15.75" customHeight="1">
      <c r="A159" s="35"/>
      <c r="B159" s="35" t="s">
        <v>1049</v>
      </c>
      <c r="C159" s="36" t="s">
        <v>2251</v>
      </c>
      <c r="D159" s="37" t="s">
        <v>53</v>
      </c>
      <c r="E159" s="37">
        <v>30</v>
      </c>
      <c r="F159" s="38">
        <v>150</v>
      </c>
      <c r="G159" s="39" t="s">
        <v>54</v>
      </c>
      <c r="H159" s="40">
        <v>46143</v>
      </c>
      <c r="I159" s="41" t="s">
        <v>55</v>
      </c>
      <c r="J159" s="41" t="s">
        <v>56</v>
      </c>
      <c r="K159" s="41" t="s">
        <v>164</v>
      </c>
      <c r="L159" s="41" t="s">
        <v>58</v>
      </c>
      <c r="M159" s="42" t="s">
        <v>148</v>
      </c>
      <c r="N159" s="44" t="s">
        <v>21</v>
      </c>
      <c r="O159" s="44" t="s">
        <v>2767</v>
      </c>
      <c r="P159" s="44"/>
      <c r="Q159" s="44" t="s">
        <v>2931</v>
      </c>
      <c r="R159" s="45" t="s">
        <v>729</v>
      </c>
      <c r="S159" s="45" t="s">
        <v>730</v>
      </c>
      <c r="T159" s="44"/>
      <c r="U159" s="44"/>
      <c r="V159" s="44"/>
      <c r="W159" s="44" t="s">
        <v>8</v>
      </c>
      <c r="X159" s="44"/>
      <c r="Y159" s="44"/>
      <c r="Z159" s="44"/>
      <c r="AA159" s="44"/>
      <c r="AB159" s="44"/>
      <c r="AC159" s="44"/>
    </row>
    <row r="160" spans="1:29" ht="15.75" customHeight="1">
      <c r="A160" s="47"/>
      <c r="B160" s="47" t="s">
        <v>1049</v>
      </c>
      <c r="C160" s="60" t="s">
        <v>1948</v>
      </c>
      <c r="D160" s="49" t="s">
        <v>53</v>
      </c>
      <c r="E160" s="49">
        <v>300</v>
      </c>
      <c r="F160" s="50">
        <v>2280</v>
      </c>
      <c r="G160" s="51" t="s">
        <v>54</v>
      </c>
      <c r="H160" s="52">
        <v>46174</v>
      </c>
      <c r="I160" s="53" t="s">
        <v>55</v>
      </c>
      <c r="J160" s="53" t="s">
        <v>56</v>
      </c>
      <c r="K160" s="53" t="s">
        <v>164</v>
      </c>
      <c r="L160" s="53" t="s">
        <v>58</v>
      </c>
      <c r="M160" s="54" t="s">
        <v>148</v>
      </c>
      <c r="N160" s="56" t="s">
        <v>21</v>
      </c>
      <c r="O160" s="56" t="s">
        <v>2767</v>
      </c>
      <c r="P160" s="56"/>
      <c r="Q160" s="56" t="s">
        <v>2931</v>
      </c>
      <c r="R160" s="57" t="s">
        <v>729</v>
      </c>
      <c r="S160" s="57" t="s">
        <v>730</v>
      </c>
      <c r="T160" s="56"/>
      <c r="U160" s="56"/>
      <c r="V160" s="56"/>
      <c r="W160" s="56" t="s">
        <v>8</v>
      </c>
      <c r="X160" s="56"/>
      <c r="Y160" s="56"/>
      <c r="Z160" s="56"/>
      <c r="AA160" s="56"/>
      <c r="AB160" s="56"/>
      <c r="AC160" s="56"/>
    </row>
    <row r="161" spans="1:29" ht="15.75" customHeight="1">
      <c r="A161" s="167"/>
      <c r="B161" s="167" t="s">
        <v>283</v>
      </c>
      <c r="C161" s="168" t="s">
        <v>1938</v>
      </c>
      <c r="D161" s="176" t="s">
        <v>53</v>
      </c>
      <c r="E161" s="176">
        <v>2</v>
      </c>
      <c r="F161" s="177">
        <v>5900</v>
      </c>
      <c r="G161" s="178" t="s">
        <v>54</v>
      </c>
      <c r="H161" s="179">
        <v>46204</v>
      </c>
      <c r="I161" s="180" t="s">
        <v>55</v>
      </c>
      <c r="J161" s="180" t="s">
        <v>56</v>
      </c>
      <c r="K161" s="180" t="s">
        <v>164</v>
      </c>
      <c r="L161" s="180" t="s">
        <v>91</v>
      </c>
      <c r="M161" s="181" t="s">
        <v>2451</v>
      </c>
      <c r="N161" s="175" t="s">
        <v>951</v>
      </c>
      <c r="O161" s="44" t="s">
        <v>2452</v>
      </c>
      <c r="P161" s="44"/>
      <c r="Q161" s="44"/>
      <c r="R161" s="45" t="str">
        <f t="array" ref="R161">IFERROR(INDEX('BANCO DE DADOS'!$C$3:$C1559,MATCH(C161,'BANCO DE DADOS'!$B$3:$B1559,0),0),"")</f>
        <v>1° CIA DO 4° BBM</v>
      </c>
      <c r="S161" s="45" t="str">
        <f t="array" ref="S161">IFERROR(INDEX('BANCO DE DADOS'!$D$3:$D1559,MATCH(C161,'BANCO DE DADOS'!$B$3:$B1559,0),0),"")</f>
        <v>COMPRA DE MATERIAIS PARA INSTALAÇÕES SANITÁRIAS</v>
      </c>
      <c r="T161" s="44"/>
      <c r="U161" s="44"/>
      <c r="V161" s="44"/>
      <c r="W161" s="44"/>
      <c r="X161" s="44"/>
      <c r="Y161" s="44"/>
      <c r="Z161" s="44"/>
      <c r="AA161" s="44"/>
      <c r="AB161" s="44"/>
      <c r="AC161" s="44"/>
    </row>
    <row r="162" spans="1:29" ht="15.75" customHeight="1">
      <c r="A162" s="47"/>
      <c r="B162" s="47" t="s">
        <v>1049</v>
      </c>
      <c r="C162" s="60" t="s">
        <v>2069</v>
      </c>
      <c r="D162" s="49" t="s">
        <v>53</v>
      </c>
      <c r="E162" s="49">
        <v>50</v>
      </c>
      <c r="F162" s="50">
        <v>925</v>
      </c>
      <c r="G162" s="51" t="s">
        <v>54</v>
      </c>
      <c r="H162" s="52">
        <v>46174</v>
      </c>
      <c r="I162" s="53" t="s">
        <v>55</v>
      </c>
      <c r="J162" s="53" t="s">
        <v>56</v>
      </c>
      <c r="K162" s="53" t="s">
        <v>164</v>
      </c>
      <c r="L162" s="53" t="s">
        <v>58</v>
      </c>
      <c r="M162" s="54" t="s">
        <v>148</v>
      </c>
      <c r="N162" s="56" t="s">
        <v>21</v>
      </c>
      <c r="O162" s="56" t="s">
        <v>2767</v>
      </c>
      <c r="P162" s="56"/>
      <c r="Q162" s="56" t="s">
        <v>2931</v>
      </c>
      <c r="R162" s="57" t="s">
        <v>729</v>
      </c>
      <c r="S162" s="57" t="s">
        <v>730</v>
      </c>
      <c r="T162" s="56"/>
      <c r="U162" s="56"/>
      <c r="V162" s="56"/>
      <c r="W162" s="56" t="s">
        <v>8</v>
      </c>
      <c r="X162" s="56"/>
      <c r="Y162" s="56"/>
      <c r="Z162" s="56"/>
      <c r="AA162" s="56"/>
      <c r="AB162" s="56"/>
      <c r="AC162" s="56"/>
    </row>
    <row r="163" spans="1:29" ht="15.75" customHeight="1">
      <c r="A163" s="35"/>
      <c r="B163" s="35" t="s">
        <v>1049</v>
      </c>
      <c r="C163" s="36" t="s">
        <v>2005</v>
      </c>
      <c r="D163" s="37" t="s">
        <v>53</v>
      </c>
      <c r="E163" s="37">
        <v>100</v>
      </c>
      <c r="F163" s="38">
        <v>1550</v>
      </c>
      <c r="G163" s="39" t="s">
        <v>54</v>
      </c>
      <c r="H163" s="40">
        <v>46174</v>
      </c>
      <c r="I163" s="41" t="s">
        <v>55</v>
      </c>
      <c r="J163" s="41" t="s">
        <v>56</v>
      </c>
      <c r="K163" s="41" t="s">
        <v>164</v>
      </c>
      <c r="L163" s="41" t="s">
        <v>58</v>
      </c>
      <c r="M163" s="42" t="s">
        <v>2517</v>
      </c>
      <c r="N163" s="44" t="s">
        <v>21</v>
      </c>
      <c r="O163" s="44" t="s">
        <v>2767</v>
      </c>
      <c r="P163" s="44"/>
      <c r="Q163" s="44" t="s">
        <v>2931</v>
      </c>
      <c r="R163" s="45" t="s">
        <v>729</v>
      </c>
      <c r="S163" s="45" t="s">
        <v>730</v>
      </c>
      <c r="T163" s="44"/>
      <c r="U163" s="44"/>
      <c r="V163" s="44"/>
      <c r="W163" s="44" t="s">
        <v>8</v>
      </c>
      <c r="X163" s="44"/>
      <c r="Y163" s="44"/>
      <c r="Z163" s="44"/>
      <c r="AA163" s="44"/>
      <c r="AB163" s="44"/>
      <c r="AC163" s="44"/>
    </row>
    <row r="164" spans="1:29" ht="15.75" customHeight="1">
      <c r="A164" s="184"/>
      <c r="B164" s="184" t="s">
        <v>254</v>
      </c>
      <c r="C164" s="185" t="s">
        <v>2631</v>
      </c>
      <c r="D164" s="186" t="s">
        <v>53</v>
      </c>
      <c r="E164" s="186">
        <v>1</v>
      </c>
      <c r="F164" s="187">
        <v>2400</v>
      </c>
      <c r="G164" s="188" t="s">
        <v>54</v>
      </c>
      <c r="H164" s="189">
        <v>46174</v>
      </c>
      <c r="I164" s="190" t="s">
        <v>101</v>
      </c>
      <c r="J164" s="190" t="s">
        <v>56</v>
      </c>
      <c r="K164" s="190" t="s">
        <v>858</v>
      </c>
      <c r="L164" s="190" t="s">
        <v>91</v>
      </c>
      <c r="M164" s="191" t="s">
        <v>2451</v>
      </c>
      <c r="N164" s="192" t="s">
        <v>951</v>
      </c>
      <c r="O164" s="56" t="s">
        <v>2452</v>
      </c>
      <c r="P164" s="56"/>
      <c r="Q164" s="56"/>
      <c r="R164" s="57">
        <f t="array" ref="R164">IFERROR(INDEX('BANCO DE DADOS'!$C$3:$C1559,MATCH(C164,'BANCO DE DADOS'!$B$3:$B1559,0),0),"")</f>
        <v>0</v>
      </c>
      <c r="S164" s="57" t="str">
        <f t="array" ref="S164">IFERROR(INDEX('BANCO DE DADOS'!$D$3:$D1559,MATCH(C164,'BANCO DE DADOS'!$B$3:$B1559,0),0),"")</f>
        <v>COMPRA DE EQUIPAMENTOS PARA ÁREAS COMUNS</v>
      </c>
      <c r="T164" s="56"/>
      <c r="U164" s="56"/>
      <c r="V164" s="56"/>
      <c r="W164" s="56"/>
      <c r="X164" s="56"/>
      <c r="Y164" s="56"/>
      <c r="Z164" s="56"/>
      <c r="AA164" s="56"/>
      <c r="AB164" s="56"/>
      <c r="AC164" s="56"/>
    </row>
    <row r="165" spans="1:29" ht="15.75" customHeight="1">
      <c r="A165" s="167"/>
      <c r="B165" s="167" t="s">
        <v>219</v>
      </c>
      <c r="C165" s="168" t="s">
        <v>2631</v>
      </c>
      <c r="D165" s="176" t="s">
        <v>53</v>
      </c>
      <c r="E165" s="176">
        <v>1</v>
      </c>
      <c r="F165" s="177">
        <v>2400</v>
      </c>
      <c r="G165" s="178" t="s">
        <v>54</v>
      </c>
      <c r="H165" s="179">
        <v>46174</v>
      </c>
      <c r="I165" s="180" t="s">
        <v>101</v>
      </c>
      <c r="J165" s="180" t="s">
        <v>56</v>
      </c>
      <c r="K165" s="180" t="s">
        <v>858</v>
      </c>
      <c r="L165" s="180" t="s">
        <v>91</v>
      </c>
      <c r="M165" s="181" t="s">
        <v>2451</v>
      </c>
      <c r="N165" s="175" t="s">
        <v>951</v>
      </c>
      <c r="O165" s="44" t="s">
        <v>2452</v>
      </c>
      <c r="P165" s="44"/>
      <c r="Q165" s="44"/>
      <c r="R165" s="45">
        <f t="array" ref="R165">IFERROR(INDEX('BANCO DE DADOS'!$C$3:$C1559,MATCH(C165,'BANCO DE DADOS'!$B$3:$B1559,0),0),"")</f>
        <v>0</v>
      </c>
      <c r="S165" s="45" t="str">
        <f t="array" ref="S165">IFERROR(INDEX('BANCO DE DADOS'!$D$3:$D1559,MATCH(C165,'BANCO DE DADOS'!$B$3:$B1559,0),0),"")</f>
        <v>COMPRA DE EQUIPAMENTOS PARA ÁREAS COMUNS</v>
      </c>
      <c r="T165" s="44"/>
      <c r="U165" s="44"/>
      <c r="V165" s="44"/>
      <c r="W165" s="44"/>
      <c r="X165" s="44"/>
      <c r="Y165" s="44"/>
      <c r="Z165" s="44"/>
      <c r="AA165" s="44"/>
      <c r="AB165" s="44"/>
      <c r="AC165" s="44"/>
    </row>
    <row r="166" spans="1:29" ht="15.75" customHeight="1">
      <c r="A166" s="47"/>
      <c r="B166" s="47" t="s">
        <v>1049</v>
      </c>
      <c r="C166" s="60" t="s">
        <v>2313</v>
      </c>
      <c r="D166" s="49" t="s">
        <v>511</v>
      </c>
      <c r="E166" s="49">
        <v>10</v>
      </c>
      <c r="F166" s="50">
        <v>42</v>
      </c>
      <c r="G166" s="51" t="s">
        <v>54</v>
      </c>
      <c r="H166" s="52">
        <v>46143</v>
      </c>
      <c r="I166" s="53" t="s">
        <v>55</v>
      </c>
      <c r="J166" s="53" t="s">
        <v>56</v>
      </c>
      <c r="K166" s="53" t="s">
        <v>164</v>
      </c>
      <c r="L166" s="53" t="s">
        <v>58</v>
      </c>
      <c r="M166" s="54" t="s">
        <v>73</v>
      </c>
      <c r="N166" s="56" t="s">
        <v>21</v>
      </c>
      <c r="O166" s="56" t="s">
        <v>2767</v>
      </c>
      <c r="P166" s="56"/>
      <c r="Q166" s="56" t="s">
        <v>2931</v>
      </c>
      <c r="R166" s="57" t="s">
        <v>729</v>
      </c>
      <c r="S166" s="57" t="s">
        <v>730</v>
      </c>
      <c r="T166" s="56"/>
      <c r="U166" s="56"/>
      <c r="V166" s="56"/>
      <c r="W166" s="56" t="s">
        <v>8</v>
      </c>
      <c r="X166" s="56"/>
      <c r="Y166" s="56"/>
      <c r="Z166" s="56"/>
      <c r="AA166" s="56"/>
      <c r="AB166" s="56"/>
      <c r="AC166" s="56"/>
    </row>
    <row r="167" spans="1:29" ht="15.75" customHeight="1">
      <c r="A167" s="35"/>
      <c r="B167" s="35" t="s">
        <v>1049</v>
      </c>
      <c r="C167" s="36" t="s">
        <v>2289</v>
      </c>
      <c r="D167" s="37" t="s">
        <v>511</v>
      </c>
      <c r="E167" s="37">
        <v>10</v>
      </c>
      <c r="F167" s="38">
        <v>56</v>
      </c>
      <c r="G167" s="39" t="s">
        <v>54</v>
      </c>
      <c r="H167" s="40">
        <v>46143</v>
      </c>
      <c r="I167" s="41" t="s">
        <v>55</v>
      </c>
      <c r="J167" s="41" t="s">
        <v>56</v>
      </c>
      <c r="K167" s="41" t="s">
        <v>164</v>
      </c>
      <c r="L167" s="41" t="s">
        <v>58</v>
      </c>
      <c r="M167" s="42" t="s">
        <v>2739</v>
      </c>
      <c r="N167" s="44" t="s">
        <v>21</v>
      </c>
      <c r="O167" s="44" t="s">
        <v>2767</v>
      </c>
      <c r="P167" s="44"/>
      <c r="Q167" s="44" t="s">
        <v>2931</v>
      </c>
      <c r="R167" s="45" t="s">
        <v>729</v>
      </c>
      <c r="S167" s="45" t="s">
        <v>730</v>
      </c>
      <c r="T167" s="44"/>
      <c r="U167" s="44"/>
      <c r="V167" s="44"/>
      <c r="W167" s="44" t="s">
        <v>8</v>
      </c>
      <c r="X167" s="44"/>
      <c r="Y167" s="44"/>
      <c r="Z167" s="44"/>
      <c r="AA167" s="44"/>
      <c r="AB167" s="44"/>
      <c r="AC167" s="44"/>
    </row>
    <row r="168" spans="1:29" ht="15.75" customHeight="1">
      <c r="A168" s="47"/>
      <c r="B168" s="47" t="s">
        <v>1049</v>
      </c>
      <c r="C168" s="60" t="s">
        <v>2132</v>
      </c>
      <c r="D168" s="49" t="s">
        <v>53</v>
      </c>
      <c r="E168" s="49">
        <v>30</v>
      </c>
      <c r="F168" s="50">
        <v>450</v>
      </c>
      <c r="G168" s="51" t="s">
        <v>54</v>
      </c>
      <c r="H168" s="52">
        <v>46174</v>
      </c>
      <c r="I168" s="53" t="s">
        <v>55</v>
      </c>
      <c r="J168" s="53" t="s">
        <v>56</v>
      </c>
      <c r="K168" s="53" t="s">
        <v>164</v>
      </c>
      <c r="L168" s="53" t="s">
        <v>58</v>
      </c>
      <c r="M168" s="54" t="s">
        <v>2486</v>
      </c>
      <c r="N168" s="56" t="s">
        <v>21</v>
      </c>
      <c r="O168" s="56" t="s">
        <v>2767</v>
      </c>
      <c r="P168" s="56"/>
      <c r="Q168" s="56" t="s">
        <v>2931</v>
      </c>
      <c r="R168" s="57" t="s">
        <v>729</v>
      </c>
      <c r="S168" s="57" t="s">
        <v>730</v>
      </c>
      <c r="T168" s="56"/>
      <c r="U168" s="56"/>
      <c r="V168" s="56"/>
      <c r="W168" s="56" t="s">
        <v>8</v>
      </c>
      <c r="X168" s="56"/>
      <c r="Y168" s="56"/>
      <c r="Z168" s="56"/>
      <c r="AA168" s="56"/>
      <c r="AB168" s="56"/>
      <c r="AC168" s="56"/>
    </row>
    <row r="169" spans="1:29" ht="15.75" customHeight="1">
      <c r="A169" s="35"/>
      <c r="B169" s="35" t="s">
        <v>1049</v>
      </c>
      <c r="C169" s="36" t="s">
        <v>2126</v>
      </c>
      <c r="D169" s="37" t="s">
        <v>511</v>
      </c>
      <c r="E169" s="37">
        <v>60</v>
      </c>
      <c r="F169" s="38">
        <v>516</v>
      </c>
      <c r="G169" s="39" t="s">
        <v>54</v>
      </c>
      <c r="H169" s="40">
        <v>46174</v>
      </c>
      <c r="I169" s="41" t="s">
        <v>55</v>
      </c>
      <c r="J169" s="41" t="s">
        <v>56</v>
      </c>
      <c r="K169" s="41" t="s">
        <v>164</v>
      </c>
      <c r="L169" s="41" t="s">
        <v>58</v>
      </c>
      <c r="M169" s="42" t="s">
        <v>109</v>
      </c>
      <c r="N169" s="44" t="s">
        <v>21</v>
      </c>
      <c r="O169" s="44" t="s">
        <v>2767</v>
      </c>
      <c r="P169" s="44"/>
      <c r="Q169" s="44" t="s">
        <v>2931</v>
      </c>
      <c r="R169" s="45" t="s">
        <v>729</v>
      </c>
      <c r="S169" s="45" t="s">
        <v>730</v>
      </c>
      <c r="T169" s="44"/>
      <c r="U169" s="44"/>
      <c r="V169" s="44"/>
      <c r="W169" s="44" t="s">
        <v>8</v>
      </c>
      <c r="X169" s="44"/>
      <c r="Y169" s="44"/>
      <c r="Z169" s="44"/>
      <c r="AA169" s="44"/>
      <c r="AB169" s="44"/>
      <c r="AC169" s="44"/>
    </row>
    <row r="170" spans="1:29" ht="15.75" customHeight="1">
      <c r="A170" s="47"/>
      <c r="B170" s="47" t="s">
        <v>1049</v>
      </c>
      <c r="C170" s="60" t="s">
        <v>2279</v>
      </c>
      <c r="D170" s="49" t="s">
        <v>53</v>
      </c>
      <c r="E170" s="49">
        <v>60</v>
      </c>
      <c r="F170" s="50">
        <v>90</v>
      </c>
      <c r="G170" s="51" t="s">
        <v>54</v>
      </c>
      <c r="H170" s="52">
        <v>46143</v>
      </c>
      <c r="I170" s="53" t="s">
        <v>55</v>
      </c>
      <c r="J170" s="53" t="s">
        <v>56</v>
      </c>
      <c r="K170" s="53" t="s">
        <v>164</v>
      </c>
      <c r="L170" s="53" t="s">
        <v>58</v>
      </c>
      <c r="M170" s="54" t="s">
        <v>2517</v>
      </c>
      <c r="N170" s="56" t="s">
        <v>21</v>
      </c>
      <c r="O170" s="56" t="s">
        <v>2767</v>
      </c>
      <c r="P170" s="56"/>
      <c r="Q170" s="56" t="s">
        <v>2931</v>
      </c>
      <c r="R170" s="57" t="s">
        <v>729</v>
      </c>
      <c r="S170" s="57" t="s">
        <v>730</v>
      </c>
      <c r="T170" s="56"/>
      <c r="U170" s="56"/>
      <c r="V170" s="56"/>
      <c r="W170" s="56" t="s">
        <v>8</v>
      </c>
      <c r="X170" s="56"/>
      <c r="Y170" s="56"/>
      <c r="Z170" s="56"/>
      <c r="AA170" s="56"/>
      <c r="AB170" s="56"/>
      <c r="AC170" s="56"/>
    </row>
    <row r="171" spans="1:29" ht="15.75" customHeight="1">
      <c r="A171" s="35"/>
      <c r="B171" s="35" t="s">
        <v>1049</v>
      </c>
      <c r="C171" s="36" t="s">
        <v>2306</v>
      </c>
      <c r="D171" s="37" t="s">
        <v>53</v>
      </c>
      <c r="E171" s="37">
        <v>30</v>
      </c>
      <c r="F171" s="38">
        <v>45</v>
      </c>
      <c r="G171" s="39" t="s">
        <v>54</v>
      </c>
      <c r="H171" s="40">
        <v>46143</v>
      </c>
      <c r="I171" s="41" t="s">
        <v>55</v>
      </c>
      <c r="J171" s="41" t="s">
        <v>56</v>
      </c>
      <c r="K171" s="41" t="s">
        <v>164</v>
      </c>
      <c r="L171" s="41" t="s">
        <v>58</v>
      </c>
      <c r="M171" s="42" t="s">
        <v>2517</v>
      </c>
      <c r="N171" s="44" t="s">
        <v>21</v>
      </c>
      <c r="O171" s="44" t="s">
        <v>2767</v>
      </c>
      <c r="P171" s="44"/>
      <c r="Q171" s="44" t="s">
        <v>2931</v>
      </c>
      <c r="R171" s="45" t="s">
        <v>729</v>
      </c>
      <c r="S171" s="45" t="s">
        <v>730</v>
      </c>
      <c r="T171" s="44"/>
      <c r="U171" s="44"/>
      <c r="V171" s="44"/>
      <c r="W171" s="44" t="s">
        <v>8</v>
      </c>
      <c r="X171" s="44"/>
      <c r="Y171" s="44"/>
      <c r="Z171" s="44"/>
      <c r="AA171" s="44"/>
      <c r="AB171" s="44"/>
      <c r="AC171" s="44"/>
    </row>
    <row r="172" spans="1:29" ht="15.75" customHeight="1">
      <c r="A172" s="47"/>
      <c r="B172" s="47" t="s">
        <v>1049</v>
      </c>
      <c r="C172" s="60" t="s">
        <v>2206</v>
      </c>
      <c r="D172" s="49" t="s">
        <v>53</v>
      </c>
      <c r="E172" s="49">
        <v>30</v>
      </c>
      <c r="F172" s="50">
        <v>216</v>
      </c>
      <c r="G172" s="51" t="s">
        <v>54</v>
      </c>
      <c r="H172" s="52">
        <v>46143</v>
      </c>
      <c r="I172" s="53" t="s">
        <v>55</v>
      </c>
      <c r="J172" s="53" t="s">
        <v>56</v>
      </c>
      <c r="K172" s="53" t="s">
        <v>164</v>
      </c>
      <c r="L172" s="53" t="s">
        <v>58</v>
      </c>
      <c r="M172" s="54" t="s">
        <v>2517</v>
      </c>
      <c r="N172" s="56" t="s">
        <v>21</v>
      </c>
      <c r="O172" s="56" t="s">
        <v>2767</v>
      </c>
      <c r="P172" s="56"/>
      <c r="Q172" s="56" t="s">
        <v>2931</v>
      </c>
      <c r="R172" s="57" t="s">
        <v>729</v>
      </c>
      <c r="S172" s="57" t="s">
        <v>730</v>
      </c>
      <c r="T172" s="56"/>
      <c r="U172" s="56"/>
      <c r="V172" s="56"/>
      <c r="W172" s="56" t="s">
        <v>8</v>
      </c>
      <c r="X172" s="56"/>
      <c r="Y172" s="56"/>
      <c r="Z172" s="56"/>
      <c r="AA172" s="56"/>
      <c r="AB172" s="56"/>
      <c r="AC172" s="56"/>
    </row>
    <row r="173" spans="1:29" ht="15.75" customHeight="1">
      <c r="A173" s="35"/>
      <c r="B173" s="35" t="s">
        <v>1049</v>
      </c>
      <c r="C173" s="36" t="s">
        <v>2229</v>
      </c>
      <c r="D173" s="37" t="s">
        <v>53</v>
      </c>
      <c r="E173" s="37">
        <v>10</v>
      </c>
      <c r="F173" s="38">
        <v>179</v>
      </c>
      <c r="G173" s="39" t="s">
        <v>54</v>
      </c>
      <c r="H173" s="40">
        <v>46143</v>
      </c>
      <c r="I173" s="41" t="s">
        <v>55</v>
      </c>
      <c r="J173" s="41" t="s">
        <v>56</v>
      </c>
      <c r="K173" s="41" t="s">
        <v>164</v>
      </c>
      <c r="L173" s="41" t="s">
        <v>58</v>
      </c>
      <c r="M173" s="42" t="s">
        <v>109</v>
      </c>
      <c r="N173" s="44" t="s">
        <v>21</v>
      </c>
      <c r="O173" s="44" t="s">
        <v>2767</v>
      </c>
      <c r="P173" s="44"/>
      <c r="Q173" s="44" t="s">
        <v>2931</v>
      </c>
      <c r="R173" s="45" t="s">
        <v>729</v>
      </c>
      <c r="S173" s="45" t="s">
        <v>730</v>
      </c>
      <c r="T173" s="44"/>
      <c r="U173" s="44"/>
      <c r="V173" s="44"/>
      <c r="W173" s="44" t="s">
        <v>8</v>
      </c>
      <c r="X173" s="44"/>
      <c r="Y173" s="44"/>
      <c r="Z173" s="44"/>
      <c r="AA173" s="44"/>
      <c r="AB173" s="44"/>
      <c r="AC173" s="44"/>
    </row>
    <row r="174" spans="1:29" ht="15.75" customHeight="1">
      <c r="A174" s="47"/>
      <c r="B174" s="47" t="s">
        <v>51</v>
      </c>
      <c r="C174" s="60" t="s">
        <v>1282</v>
      </c>
      <c r="D174" s="49" t="s">
        <v>53</v>
      </c>
      <c r="E174" s="49">
        <v>15</v>
      </c>
      <c r="F174" s="50">
        <v>1425</v>
      </c>
      <c r="G174" s="51" t="s">
        <v>54</v>
      </c>
      <c r="H174" s="52">
        <v>46174</v>
      </c>
      <c r="I174" s="53" t="s">
        <v>55</v>
      </c>
      <c r="J174" s="53" t="s">
        <v>56</v>
      </c>
      <c r="K174" s="53" t="s">
        <v>164</v>
      </c>
      <c r="L174" s="53" t="s">
        <v>91</v>
      </c>
      <c r="M174" s="54" t="s">
        <v>2486</v>
      </c>
      <c r="N174" s="56" t="s">
        <v>884</v>
      </c>
      <c r="O174" s="56" t="s">
        <v>2767</v>
      </c>
      <c r="P174" s="56"/>
      <c r="Q174" s="56" t="s">
        <v>2930</v>
      </c>
      <c r="R174" s="57" t="s">
        <v>158</v>
      </c>
      <c r="S174" s="57" t="s">
        <v>741</v>
      </c>
      <c r="T174" s="56"/>
      <c r="U174" s="56"/>
      <c r="V174" s="56"/>
      <c r="W174" s="57" t="s">
        <v>8</v>
      </c>
      <c r="X174" s="56"/>
      <c r="Y174" s="56"/>
      <c r="Z174" s="56"/>
      <c r="AA174" s="56"/>
      <c r="AB174" s="56"/>
      <c r="AC174" s="56"/>
    </row>
    <row r="175" spans="1:29" ht="15.75" customHeight="1">
      <c r="A175" s="35"/>
      <c r="B175" s="35" t="s">
        <v>1049</v>
      </c>
      <c r="C175" s="36" t="s">
        <v>2221</v>
      </c>
      <c r="D175" s="37" t="s">
        <v>53</v>
      </c>
      <c r="E175" s="37">
        <v>10</v>
      </c>
      <c r="F175" s="38">
        <v>195</v>
      </c>
      <c r="G175" s="39" t="s">
        <v>54</v>
      </c>
      <c r="H175" s="40">
        <v>46143</v>
      </c>
      <c r="I175" s="41" t="s">
        <v>55</v>
      </c>
      <c r="J175" s="41" t="s">
        <v>56</v>
      </c>
      <c r="K175" s="41" t="s">
        <v>164</v>
      </c>
      <c r="L175" s="41" t="s">
        <v>58</v>
      </c>
      <c r="M175" s="42" t="s">
        <v>2534</v>
      </c>
      <c r="N175" s="44" t="s">
        <v>21</v>
      </c>
      <c r="O175" s="44" t="s">
        <v>2767</v>
      </c>
      <c r="P175" s="44"/>
      <c r="Q175" s="44" t="s">
        <v>2931</v>
      </c>
      <c r="R175" s="45" t="s">
        <v>729</v>
      </c>
      <c r="S175" s="45" t="s">
        <v>730</v>
      </c>
      <c r="T175" s="44"/>
      <c r="U175" s="44"/>
      <c r="V175" s="44"/>
      <c r="W175" s="44" t="s">
        <v>8</v>
      </c>
      <c r="X175" s="44"/>
      <c r="Y175" s="44"/>
      <c r="Z175" s="44"/>
      <c r="AA175" s="44"/>
      <c r="AB175" s="44"/>
      <c r="AC175" s="44"/>
    </row>
    <row r="176" spans="1:29" ht="15.75" customHeight="1">
      <c r="A176" s="47"/>
      <c r="B176" s="47" t="s">
        <v>1049</v>
      </c>
      <c r="C176" s="60" t="s">
        <v>1802</v>
      </c>
      <c r="D176" s="49" t="s">
        <v>53</v>
      </c>
      <c r="E176" s="49">
        <v>250</v>
      </c>
      <c r="F176" s="50">
        <v>13250</v>
      </c>
      <c r="G176" s="51" t="s">
        <v>54</v>
      </c>
      <c r="H176" s="52">
        <v>46235</v>
      </c>
      <c r="I176" s="53" t="s">
        <v>55</v>
      </c>
      <c r="J176" s="53" t="s">
        <v>56</v>
      </c>
      <c r="K176" s="53" t="s">
        <v>164</v>
      </c>
      <c r="L176" s="53" t="s">
        <v>58</v>
      </c>
      <c r="M176" s="54" t="s">
        <v>2517</v>
      </c>
      <c r="N176" s="56" t="s">
        <v>21</v>
      </c>
      <c r="O176" s="56" t="s">
        <v>2767</v>
      </c>
      <c r="P176" s="56"/>
      <c r="Q176" s="56" t="s">
        <v>2931</v>
      </c>
      <c r="R176" s="57" t="s">
        <v>729</v>
      </c>
      <c r="S176" s="57" t="s">
        <v>730</v>
      </c>
      <c r="T176" s="56"/>
      <c r="U176" s="56"/>
      <c r="V176" s="56"/>
      <c r="W176" s="57" t="s">
        <v>8</v>
      </c>
      <c r="X176" s="56"/>
      <c r="Y176" s="56"/>
      <c r="Z176" s="56"/>
      <c r="AA176" s="56"/>
      <c r="AB176" s="56"/>
      <c r="AC176" s="56"/>
    </row>
    <row r="177" spans="1:29" ht="15.75" customHeight="1">
      <c r="A177" s="35"/>
      <c r="B177" s="35" t="s">
        <v>1049</v>
      </c>
      <c r="C177" s="36" t="s">
        <v>1927</v>
      </c>
      <c r="D177" s="37" t="s">
        <v>1928</v>
      </c>
      <c r="E177" s="37">
        <v>100</v>
      </c>
      <c r="F177" s="38">
        <v>2800</v>
      </c>
      <c r="G177" s="39" t="s">
        <v>54</v>
      </c>
      <c r="H177" s="40">
        <v>46174</v>
      </c>
      <c r="I177" s="41" t="s">
        <v>55</v>
      </c>
      <c r="J177" s="41" t="s">
        <v>56</v>
      </c>
      <c r="K177" s="41" t="s">
        <v>164</v>
      </c>
      <c r="L177" s="41" t="s">
        <v>58</v>
      </c>
      <c r="M177" s="42" t="s">
        <v>2534</v>
      </c>
      <c r="N177" s="44" t="s">
        <v>21</v>
      </c>
      <c r="O177" s="44" t="s">
        <v>2767</v>
      </c>
      <c r="P177" s="44"/>
      <c r="Q177" s="44" t="s">
        <v>2931</v>
      </c>
      <c r="R177" s="45" t="s">
        <v>729</v>
      </c>
      <c r="S177" s="45" t="s">
        <v>730</v>
      </c>
      <c r="T177" s="44"/>
      <c r="U177" s="44"/>
      <c r="V177" s="44"/>
      <c r="W177" s="45" t="s">
        <v>8</v>
      </c>
      <c r="X177" s="44"/>
      <c r="Y177" s="44"/>
      <c r="Z177" s="44"/>
      <c r="AA177" s="44"/>
      <c r="AB177" s="44"/>
      <c r="AC177" s="44"/>
    </row>
    <row r="178" spans="1:29" ht="15.75" customHeight="1">
      <c r="A178" s="47"/>
      <c r="B178" s="47" t="s">
        <v>1049</v>
      </c>
      <c r="C178" s="60" t="s">
        <v>1894</v>
      </c>
      <c r="D178" s="49" t="s">
        <v>53</v>
      </c>
      <c r="E178" s="49">
        <v>60</v>
      </c>
      <c r="F178" s="50">
        <v>4320</v>
      </c>
      <c r="G178" s="51" t="s">
        <v>54</v>
      </c>
      <c r="H178" s="52">
        <v>46204</v>
      </c>
      <c r="I178" s="53" t="s">
        <v>55</v>
      </c>
      <c r="J178" s="53" t="s">
        <v>56</v>
      </c>
      <c r="K178" s="53" t="s">
        <v>164</v>
      </c>
      <c r="L178" s="53" t="s">
        <v>58</v>
      </c>
      <c r="M178" s="54" t="s">
        <v>148</v>
      </c>
      <c r="N178" s="56" t="s">
        <v>21</v>
      </c>
      <c r="O178" s="56" t="s">
        <v>2767</v>
      </c>
      <c r="P178" s="56"/>
      <c r="Q178" s="56" t="s">
        <v>2931</v>
      </c>
      <c r="R178" s="57" t="s">
        <v>729</v>
      </c>
      <c r="S178" s="57" t="s">
        <v>730</v>
      </c>
      <c r="T178" s="56"/>
      <c r="U178" s="56"/>
      <c r="V178" s="56"/>
      <c r="W178" s="57" t="s">
        <v>8</v>
      </c>
      <c r="X178" s="56"/>
      <c r="Y178" s="56"/>
      <c r="Z178" s="56"/>
      <c r="AA178" s="56"/>
      <c r="AB178" s="56"/>
      <c r="AC178" s="56"/>
    </row>
    <row r="179" spans="1:29" ht="15.75" customHeight="1">
      <c r="A179" s="35"/>
      <c r="B179" s="35" t="s">
        <v>1049</v>
      </c>
      <c r="C179" s="36" t="s">
        <v>2231</v>
      </c>
      <c r="D179" s="37" t="s">
        <v>53</v>
      </c>
      <c r="E179" s="37">
        <v>30</v>
      </c>
      <c r="F179" s="38">
        <v>165</v>
      </c>
      <c r="G179" s="39" t="s">
        <v>54</v>
      </c>
      <c r="H179" s="40">
        <v>46143</v>
      </c>
      <c r="I179" s="41" t="s">
        <v>55</v>
      </c>
      <c r="J179" s="41" t="s">
        <v>56</v>
      </c>
      <c r="K179" s="41" t="s">
        <v>164</v>
      </c>
      <c r="L179" s="41" t="s">
        <v>58</v>
      </c>
      <c r="M179" s="42" t="s">
        <v>73</v>
      </c>
      <c r="N179" s="44" t="s">
        <v>21</v>
      </c>
      <c r="O179" s="44" t="s">
        <v>2767</v>
      </c>
      <c r="P179" s="44"/>
      <c r="Q179" s="44" t="s">
        <v>2931</v>
      </c>
      <c r="R179" s="45" t="s">
        <v>729</v>
      </c>
      <c r="S179" s="45" t="s">
        <v>730</v>
      </c>
      <c r="T179" s="44"/>
      <c r="U179" s="44"/>
      <c r="V179" s="44"/>
      <c r="W179" s="45" t="s">
        <v>8</v>
      </c>
      <c r="X179" s="44"/>
      <c r="Y179" s="44"/>
      <c r="Z179" s="44"/>
      <c r="AA179" s="44"/>
      <c r="AB179" s="44"/>
      <c r="AC179" s="44"/>
    </row>
    <row r="180" spans="1:29" ht="15.75" customHeight="1">
      <c r="A180" s="47"/>
      <c r="B180" s="47" t="s">
        <v>1049</v>
      </c>
      <c r="C180" s="60" t="s">
        <v>2244</v>
      </c>
      <c r="D180" s="49" t="s">
        <v>53</v>
      </c>
      <c r="E180" s="49">
        <v>30</v>
      </c>
      <c r="F180" s="50">
        <v>159</v>
      </c>
      <c r="G180" s="51" t="s">
        <v>54</v>
      </c>
      <c r="H180" s="52">
        <v>46143</v>
      </c>
      <c r="I180" s="53" t="s">
        <v>55</v>
      </c>
      <c r="J180" s="53" t="s">
        <v>56</v>
      </c>
      <c r="K180" s="53" t="s">
        <v>164</v>
      </c>
      <c r="L180" s="53" t="s">
        <v>58</v>
      </c>
      <c r="M180" s="54" t="s">
        <v>2739</v>
      </c>
      <c r="N180" s="56" t="s">
        <v>21</v>
      </c>
      <c r="O180" s="56" t="s">
        <v>2767</v>
      </c>
      <c r="P180" s="56"/>
      <c r="Q180" s="56" t="s">
        <v>2931</v>
      </c>
      <c r="R180" s="57" t="s">
        <v>729</v>
      </c>
      <c r="S180" s="57" t="s">
        <v>730</v>
      </c>
      <c r="T180" s="56"/>
      <c r="U180" s="56"/>
      <c r="V180" s="56"/>
      <c r="W180" s="57" t="s">
        <v>8</v>
      </c>
      <c r="X180" s="56"/>
      <c r="Y180" s="56"/>
      <c r="Z180" s="56"/>
      <c r="AA180" s="56"/>
      <c r="AB180" s="56"/>
      <c r="AC180" s="56"/>
    </row>
    <row r="181" spans="1:29" ht="15.75" customHeight="1">
      <c r="A181" s="35"/>
      <c r="B181" s="35" t="s">
        <v>1049</v>
      </c>
      <c r="C181" s="36" t="s">
        <v>2101</v>
      </c>
      <c r="D181" s="37" t="s">
        <v>53</v>
      </c>
      <c r="E181" s="37">
        <v>30</v>
      </c>
      <c r="F181" s="38">
        <v>645</v>
      </c>
      <c r="G181" s="39" t="s">
        <v>54</v>
      </c>
      <c r="H181" s="40">
        <v>46174</v>
      </c>
      <c r="I181" s="41" t="s">
        <v>55</v>
      </c>
      <c r="J181" s="41" t="s">
        <v>56</v>
      </c>
      <c r="K181" s="41" t="s">
        <v>164</v>
      </c>
      <c r="L181" s="41" t="s">
        <v>58</v>
      </c>
      <c r="M181" s="42" t="s">
        <v>109</v>
      </c>
      <c r="N181" s="44" t="s">
        <v>21</v>
      </c>
      <c r="O181" s="44" t="s">
        <v>2767</v>
      </c>
      <c r="P181" s="44"/>
      <c r="Q181" s="44" t="s">
        <v>2931</v>
      </c>
      <c r="R181" s="45" t="s">
        <v>729</v>
      </c>
      <c r="S181" s="45" t="s">
        <v>730</v>
      </c>
      <c r="T181" s="44"/>
      <c r="U181" s="44"/>
      <c r="V181" s="44"/>
      <c r="W181" s="45" t="s">
        <v>8</v>
      </c>
      <c r="X181" s="44"/>
      <c r="Y181" s="44"/>
      <c r="Z181" s="44"/>
      <c r="AA181" s="44"/>
      <c r="AB181" s="44"/>
      <c r="AC181" s="44"/>
    </row>
    <row r="182" spans="1:29" ht="15.75" customHeight="1">
      <c r="A182" s="47"/>
      <c r="B182" s="47" t="s">
        <v>1049</v>
      </c>
      <c r="C182" s="60" t="s">
        <v>2085</v>
      </c>
      <c r="D182" s="49" t="s">
        <v>53</v>
      </c>
      <c r="E182" s="49">
        <v>30</v>
      </c>
      <c r="F182" s="50">
        <v>765</v>
      </c>
      <c r="G182" s="51" t="s">
        <v>54</v>
      </c>
      <c r="H182" s="52">
        <v>46174</v>
      </c>
      <c r="I182" s="53" t="s">
        <v>55</v>
      </c>
      <c r="J182" s="53" t="s">
        <v>56</v>
      </c>
      <c r="K182" s="53" t="s">
        <v>164</v>
      </c>
      <c r="L182" s="53" t="s">
        <v>58</v>
      </c>
      <c r="M182" s="54" t="s">
        <v>109</v>
      </c>
      <c r="N182" s="56" t="s">
        <v>21</v>
      </c>
      <c r="O182" s="56" t="s">
        <v>2767</v>
      </c>
      <c r="P182" s="56"/>
      <c r="Q182" s="56" t="s">
        <v>2931</v>
      </c>
      <c r="R182" s="57" t="s">
        <v>729</v>
      </c>
      <c r="S182" s="57" t="s">
        <v>730</v>
      </c>
      <c r="T182" s="56"/>
      <c r="U182" s="56"/>
      <c r="V182" s="56"/>
      <c r="W182" s="57" t="s">
        <v>8</v>
      </c>
      <c r="X182" s="56"/>
      <c r="Y182" s="56"/>
      <c r="Z182" s="56"/>
      <c r="AA182" s="56"/>
      <c r="AB182" s="56"/>
      <c r="AC182" s="56"/>
    </row>
    <row r="183" spans="1:29" ht="15.75" customHeight="1">
      <c r="A183" s="35"/>
      <c r="B183" s="35" t="s">
        <v>1049</v>
      </c>
      <c r="C183" s="36" t="s">
        <v>2114</v>
      </c>
      <c r="D183" s="37" t="s">
        <v>53</v>
      </c>
      <c r="E183" s="37">
        <v>30</v>
      </c>
      <c r="F183" s="38">
        <v>546</v>
      </c>
      <c r="G183" s="39" t="s">
        <v>54</v>
      </c>
      <c r="H183" s="40">
        <v>46174</v>
      </c>
      <c r="I183" s="41" t="s">
        <v>55</v>
      </c>
      <c r="J183" s="41" t="s">
        <v>56</v>
      </c>
      <c r="K183" s="41" t="s">
        <v>164</v>
      </c>
      <c r="L183" s="41" t="s">
        <v>58</v>
      </c>
      <c r="M183" s="42" t="s">
        <v>109</v>
      </c>
      <c r="N183" s="44" t="s">
        <v>21</v>
      </c>
      <c r="O183" s="44" t="s">
        <v>2767</v>
      </c>
      <c r="P183" s="44"/>
      <c r="Q183" s="44" t="s">
        <v>2931</v>
      </c>
      <c r="R183" s="45" t="s">
        <v>729</v>
      </c>
      <c r="S183" s="45" t="s">
        <v>730</v>
      </c>
      <c r="T183" s="44"/>
      <c r="U183" s="44"/>
      <c r="V183" s="44"/>
      <c r="W183" s="45" t="s">
        <v>8</v>
      </c>
      <c r="X183" s="44"/>
      <c r="Y183" s="44"/>
      <c r="Z183" s="44"/>
      <c r="AA183" s="44"/>
      <c r="AB183" s="44"/>
      <c r="AC183" s="44"/>
    </row>
    <row r="184" spans="1:29" ht="15.75" customHeight="1">
      <c r="A184" s="47"/>
      <c r="B184" s="47" t="s">
        <v>1049</v>
      </c>
      <c r="C184" s="60" t="s">
        <v>2103</v>
      </c>
      <c r="D184" s="49" t="s">
        <v>53</v>
      </c>
      <c r="E184" s="49">
        <v>30</v>
      </c>
      <c r="F184" s="50">
        <v>645</v>
      </c>
      <c r="G184" s="51" t="s">
        <v>54</v>
      </c>
      <c r="H184" s="52">
        <v>46174</v>
      </c>
      <c r="I184" s="53" t="s">
        <v>55</v>
      </c>
      <c r="J184" s="53" t="s">
        <v>56</v>
      </c>
      <c r="K184" s="53" t="s">
        <v>164</v>
      </c>
      <c r="L184" s="53" t="s">
        <v>58</v>
      </c>
      <c r="M184" s="54" t="s">
        <v>2517</v>
      </c>
      <c r="N184" s="56" t="s">
        <v>21</v>
      </c>
      <c r="O184" s="56" t="s">
        <v>2767</v>
      </c>
      <c r="P184" s="56"/>
      <c r="Q184" s="56" t="s">
        <v>2931</v>
      </c>
      <c r="R184" s="57" t="s">
        <v>729</v>
      </c>
      <c r="S184" s="57" t="s">
        <v>730</v>
      </c>
      <c r="T184" s="56"/>
      <c r="U184" s="56"/>
      <c r="V184" s="56"/>
      <c r="W184" s="57" t="s">
        <v>8</v>
      </c>
      <c r="X184" s="56"/>
      <c r="Y184" s="56"/>
      <c r="Z184" s="56"/>
      <c r="AA184" s="56"/>
      <c r="AB184" s="56"/>
      <c r="AC184" s="56"/>
    </row>
    <row r="185" spans="1:29" ht="15.75" customHeight="1">
      <c r="A185" s="35"/>
      <c r="B185" s="35" t="s">
        <v>1049</v>
      </c>
      <c r="C185" s="36" t="s">
        <v>1898</v>
      </c>
      <c r="D185" s="37" t="s">
        <v>1899</v>
      </c>
      <c r="E185" s="37">
        <v>400</v>
      </c>
      <c r="F185" s="38">
        <v>4000</v>
      </c>
      <c r="G185" s="39" t="s">
        <v>54</v>
      </c>
      <c r="H185" s="40">
        <v>46204</v>
      </c>
      <c r="I185" s="41" t="s">
        <v>55</v>
      </c>
      <c r="J185" s="41" t="s">
        <v>56</v>
      </c>
      <c r="K185" s="41" t="s">
        <v>164</v>
      </c>
      <c r="L185" s="41" t="s">
        <v>58</v>
      </c>
      <c r="M185" s="42" t="s">
        <v>109</v>
      </c>
      <c r="N185" s="44" t="s">
        <v>21</v>
      </c>
      <c r="O185" s="44" t="s">
        <v>2767</v>
      </c>
      <c r="P185" s="44"/>
      <c r="Q185" s="44" t="s">
        <v>2931</v>
      </c>
      <c r="R185" s="45" t="s">
        <v>729</v>
      </c>
      <c r="S185" s="45" t="s">
        <v>730</v>
      </c>
      <c r="T185" s="44"/>
      <c r="U185" s="44"/>
      <c r="V185" s="44"/>
      <c r="W185" s="45" t="s">
        <v>8</v>
      </c>
      <c r="X185" s="44"/>
      <c r="Y185" s="44"/>
      <c r="Z185" s="44"/>
      <c r="AA185" s="44"/>
      <c r="AB185" s="44"/>
      <c r="AC185" s="44"/>
    </row>
    <row r="186" spans="1:29" ht="15.75" customHeight="1">
      <c r="A186" s="184"/>
      <c r="B186" s="184" t="s">
        <v>51</v>
      </c>
      <c r="C186" s="185" t="s">
        <v>2540</v>
      </c>
      <c r="D186" s="186" t="s">
        <v>53</v>
      </c>
      <c r="E186" s="186">
        <v>4</v>
      </c>
      <c r="F186" s="187">
        <v>30084</v>
      </c>
      <c r="G186" s="188" t="s">
        <v>54</v>
      </c>
      <c r="H186" s="189">
        <v>46235</v>
      </c>
      <c r="I186" s="190" t="s">
        <v>101</v>
      </c>
      <c r="J186" s="190" t="s">
        <v>56</v>
      </c>
      <c r="K186" s="190" t="s">
        <v>858</v>
      </c>
      <c r="L186" s="190" t="s">
        <v>91</v>
      </c>
      <c r="M186" s="191" t="s">
        <v>2451</v>
      </c>
      <c r="N186" s="192" t="s">
        <v>951</v>
      </c>
      <c r="O186" s="56" t="s">
        <v>2452</v>
      </c>
      <c r="P186" s="56"/>
      <c r="Q186" s="56"/>
      <c r="R186" s="57" t="str">
        <f t="array" ref="R186">IFERROR(INDEX('BANCO DE DADOS'!$C$3:$C1559,MATCH(C186,'BANCO DE DADOS'!$B$3:$B1559,0),0),"")</f>
        <v>CEIB - EQUIPAMENTO PARA TREINAMENTO</v>
      </c>
      <c r="S186" s="57" t="str">
        <f t="array" ref="S186">IFERROR(INDEX('BANCO DE DADOS'!$D$3:$D1559,MATCH(C186,'BANCO DE DADOS'!$B$3:$B1559,0),0),"")</f>
        <v>COMPRA DE EQUIPAMENTOS DE TREINAMENTO E SIMULAÇÃO</v>
      </c>
      <c r="T186" s="56"/>
      <c r="U186" s="56"/>
      <c r="V186" s="56"/>
      <c r="W186" s="56"/>
      <c r="X186" s="56"/>
      <c r="Y186" s="56"/>
      <c r="Z186" s="56"/>
      <c r="AA186" s="56"/>
      <c r="AB186" s="56"/>
      <c r="AC186" s="56"/>
    </row>
    <row r="187" spans="1:29" ht="15.75" customHeight="1">
      <c r="A187" s="167"/>
      <c r="B187" s="167" t="s">
        <v>51</v>
      </c>
      <c r="C187" s="168" t="s">
        <v>2604</v>
      </c>
      <c r="D187" s="176" t="s">
        <v>53</v>
      </c>
      <c r="E187" s="176">
        <v>6</v>
      </c>
      <c r="F187" s="177">
        <v>4200</v>
      </c>
      <c r="G187" s="178" t="s">
        <v>54</v>
      </c>
      <c r="H187" s="179">
        <v>46204</v>
      </c>
      <c r="I187" s="180" t="s">
        <v>101</v>
      </c>
      <c r="J187" s="180" t="s">
        <v>56</v>
      </c>
      <c r="K187" s="180" t="s">
        <v>858</v>
      </c>
      <c r="L187" s="180" t="s">
        <v>91</v>
      </c>
      <c r="M187" s="181" t="s">
        <v>2451</v>
      </c>
      <c r="N187" s="175" t="s">
        <v>951</v>
      </c>
      <c r="O187" s="44" t="s">
        <v>2452</v>
      </c>
      <c r="P187" s="44"/>
      <c r="Q187" s="44"/>
      <c r="R187" s="45" t="str">
        <f t="array" ref="R187">IFERROR(INDEX('BANCO DE DADOS'!$C$3:$C1559,MATCH(C187,'BANCO DE DADOS'!$B$3:$B1559,0),0),"")</f>
        <v>CEIB - EQUIPAMENTO PARA TREINAMENTO</v>
      </c>
      <c r="S187" s="45" t="str">
        <f t="array" ref="S187">IFERROR(INDEX('BANCO DE DADOS'!$D$3:$D1559,MATCH(C187,'BANCO DE DADOS'!$B$3:$B1559,0),0),"")</f>
        <v>COMPRA DE EQUIPAMENTOS DE TREINAMENTO E SIMULAÇÃO</v>
      </c>
      <c r="T187" s="44"/>
      <c r="U187" s="44"/>
      <c r="V187" s="44"/>
      <c r="W187" s="44"/>
      <c r="X187" s="44"/>
      <c r="Y187" s="44"/>
      <c r="Z187" s="44"/>
      <c r="AA187" s="44"/>
      <c r="AB187" s="44"/>
      <c r="AC187" s="44"/>
    </row>
    <row r="188" spans="1:29" ht="15.75" customHeight="1">
      <c r="A188" s="47"/>
      <c r="B188" s="47" t="s">
        <v>1049</v>
      </c>
      <c r="C188" s="60" t="s">
        <v>1901</v>
      </c>
      <c r="D188" s="49" t="s">
        <v>1899</v>
      </c>
      <c r="E188" s="49">
        <v>400</v>
      </c>
      <c r="F188" s="50">
        <v>4000</v>
      </c>
      <c r="G188" s="51" t="s">
        <v>54</v>
      </c>
      <c r="H188" s="52">
        <v>46204</v>
      </c>
      <c r="I188" s="53" t="s">
        <v>55</v>
      </c>
      <c r="J188" s="53" t="s">
        <v>56</v>
      </c>
      <c r="K188" s="53" t="s">
        <v>164</v>
      </c>
      <c r="L188" s="53" t="s">
        <v>58</v>
      </c>
      <c r="M188" s="54" t="s">
        <v>109</v>
      </c>
      <c r="N188" s="56" t="s">
        <v>21</v>
      </c>
      <c r="O188" s="56" t="s">
        <v>2767</v>
      </c>
      <c r="P188" s="56"/>
      <c r="Q188" s="56" t="s">
        <v>2931</v>
      </c>
      <c r="R188" s="57" t="s">
        <v>729</v>
      </c>
      <c r="S188" s="57" t="s">
        <v>730</v>
      </c>
      <c r="T188" s="56"/>
      <c r="U188" s="56"/>
      <c r="V188" s="56"/>
      <c r="W188" s="57" t="s">
        <v>8</v>
      </c>
      <c r="X188" s="56"/>
      <c r="Y188" s="56"/>
      <c r="Z188" s="56"/>
      <c r="AA188" s="56"/>
      <c r="AB188" s="56"/>
      <c r="AC188" s="56"/>
    </row>
    <row r="189" spans="1:29" ht="15.75" customHeight="1">
      <c r="A189" s="35"/>
      <c r="B189" s="35" t="s">
        <v>1049</v>
      </c>
      <c r="C189" s="36" t="s">
        <v>1997</v>
      </c>
      <c r="D189" s="37" t="s">
        <v>53</v>
      </c>
      <c r="E189" s="37">
        <v>300</v>
      </c>
      <c r="F189" s="38">
        <v>1650</v>
      </c>
      <c r="G189" s="39" t="s">
        <v>54</v>
      </c>
      <c r="H189" s="40">
        <v>46174</v>
      </c>
      <c r="I189" s="41" t="s">
        <v>55</v>
      </c>
      <c r="J189" s="41" t="s">
        <v>56</v>
      </c>
      <c r="K189" s="41" t="s">
        <v>164</v>
      </c>
      <c r="L189" s="41" t="s">
        <v>58</v>
      </c>
      <c r="M189" s="42" t="s">
        <v>2498</v>
      </c>
      <c r="N189" s="44" t="s">
        <v>21</v>
      </c>
      <c r="O189" s="44" t="s">
        <v>2767</v>
      </c>
      <c r="P189" s="44"/>
      <c r="Q189" s="44" t="s">
        <v>2931</v>
      </c>
      <c r="R189" s="45" t="s">
        <v>729</v>
      </c>
      <c r="S189" s="45" t="s">
        <v>730</v>
      </c>
      <c r="T189" s="44"/>
      <c r="U189" s="44"/>
      <c r="V189" s="44"/>
      <c r="W189" s="45" t="s">
        <v>8</v>
      </c>
      <c r="X189" s="44"/>
      <c r="Y189" s="44"/>
      <c r="Z189" s="44"/>
      <c r="AA189" s="44"/>
      <c r="AB189" s="44"/>
      <c r="AC189" s="44"/>
    </row>
    <row r="190" spans="1:29" ht="15.75" customHeight="1">
      <c r="A190" s="47"/>
      <c r="B190" s="47" t="s">
        <v>1049</v>
      </c>
      <c r="C190" s="60" t="s">
        <v>2211</v>
      </c>
      <c r="D190" s="49" t="s">
        <v>511</v>
      </c>
      <c r="E190" s="49">
        <v>10</v>
      </c>
      <c r="F190" s="50">
        <v>210</v>
      </c>
      <c r="G190" s="51" t="s">
        <v>54</v>
      </c>
      <c r="H190" s="52">
        <v>46143</v>
      </c>
      <c r="I190" s="53" t="s">
        <v>55</v>
      </c>
      <c r="J190" s="53" t="s">
        <v>56</v>
      </c>
      <c r="K190" s="53" t="s">
        <v>164</v>
      </c>
      <c r="L190" s="53" t="s">
        <v>58</v>
      </c>
      <c r="M190" s="54" t="s">
        <v>2498</v>
      </c>
      <c r="N190" s="56" t="s">
        <v>21</v>
      </c>
      <c r="O190" s="56" t="s">
        <v>2767</v>
      </c>
      <c r="P190" s="56"/>
      <c r="Q190" s="56" t="s">
        <v>2931</v>
      </c>
      <c r="R190" s="57" t="s">
        <v>729</v>
      </c>
      <c r="S190" s="57" t="s">
        <v>730</v>
      </c>
      <c r="T190" s="56"/>
      <c r="U190" s="56"/>
      <c r="V190" s="56"/>
      <c r="W190" s="57" t="s">
        <v>8</v>
      </c>
      <c r="X190" s="56"/>
      <c r="Y190" s="56"/>
      <c r="Z190" s="56"/>
      <c r="AA190" s="56"/>
      <c r="AB190" s="56"/>
      <c r="AC190" s="56"/>
    </row>
    <row r="191" spans="1:29" ht="15.75" customHeight="1">
      <c r="A191" s="35"/>
      <c r="B191" s="35" t="s">
        <v>1049</v>
      </c>
      <c r="C191" s="36" t="s">
        <v>2181</v>
      </c>
      <c r="D191" s="37" t="s">
        <v>511</v>
      </c>
      <c r="E191" s="37">
        <v>10</v>
      </c>
      <c r="F191" s="38">
        <v>310</v>
      </c>
      <c r="G191" s="39" t="s">
        <v>54</v>
      </c>
      <c r="H191" s="40">
        <v>46174</v>
      </c>
      <c r="I191" s="41" t="s">
        <v>55</v>
      </c>
      <c r="J191" s="41" t="s">
        <v>56</v>
      </c>
      <c r="K191" s="41" t="s">
        <v>164</v>
      </c>
      <c r="L191" s="41" t="s">
        <v>58</v>
      </c>
      <c r="M191" s="42" t="s">
        <v>2498</v>
      </c>
      <c r="N191" s="44" t="s">
        <v>21</v>
      </c>
      <c r="O191" s="44" t="s">
        <v>2767</v>
      </c>
      <c r="P191" s="44"/>
      <c r="Q191" s="44" t="s">
        <v>2931</v>
      </c>
      <c r="R191" s="45" t="s">
        <v>729</v>
      </c>
      <c r="S191" s="45" t="s">
        <v>730</v>
      </c>
      <c r="T191" s="44"/>
      <c r="U191" s="44"/>
      <c r="V191" s="44"/>
      <c r="W191" s="45" t="s">
        <v>8</v>
      </c>
      <c r="X191" s="44"/>
      <c r="Y191" s="44"/>
      <c r="Z191" s="44"/>
      <c r="AA191" s="44"/>
      <c r="AB191" s="44"/>
      <c r="AC191" s="44"/>
    </row>
    <row r="192" spans="1:29" ht="15.75" customHeight="1">
      <c r="A192" s="47"/>
      <c r="B192" s="47" t="s">
        <v>1049</v>
      </c>
      <c r="C192" s="60" t="s">
        <v>1925</v>
      </c>
      <c r="D192" s="49" t="s">
        <v>53</v>
      </c>
      <c r="E192" s="49">
        <v>30</v>
      </c>
      <c r="F192" s="50">
        <v>3000</v>
      </c>
      <c r="G192" s="51" t="s">
        <v>54</v>
      </c>
      <c r="H192" s="52">
        <v>46174</v>
      </c>
      <c r="I192" s="53" t="s">
        <v>55</v>
      </c>
      <c r="J192" s="53" t="s">
        <v>56</v>
      </c>
      <c r="K192" s="53" t="s">
        <v>164</v>
      </c>
      <c r="L192" s="53" t="s">
        <v>58</v>
      </c>
      <c r="M192" s="54" t="s">
        <v>2486</v>
      </c>
      <c r="N192" s="56" t="s">
        <v>21</v>
      </c>
      <c r="O192" s="56" t="s">
        <v>2767</v>
      </c>
      <c r="P192" s="56"/>
      <c r="Q192" s="56" t="s">
        <v>2931</v>
      </c>
      <c r="R192" s="57" t="s">
        <v>729</v>
      </c>
      <c r="S192" s="57" t="s">
        <v>730</v>
      </c>
      <c r="T192" s="56"/>
      <c r="U192" s="56"/>
      <c r="V192" s="56"/>
      <c r="W192" s="57" t="s">
        <v>8</v>
      </c>
      <c r="X192" s="56"/>
      <c r="Y192" s="56"/>
      <c r="Z192" s="56"/>
      <c r="AA192" s="56"/>
      <c r="AB192" s="56"/>
      <c r="AC192" s="56"/>
    </row>
    <row r="193" spans="1:29" ht="15.75" customHeight="1">
      <c r="A193" s="35"/>
      <c r="B193" s="35" t="s">
        <v>1049</v>
      </c>
      <c r="C193" s="36" t="s">
        <v>1950</v>
      </c>
      <c r="D193" s="37" t="s">
        <v>53</v>
      </c>
      <c r="E193" s="37">
        <v>30</v>
      </c>
      <c r="F193" s="38">
        <v>2250</v>
      </c>
      <c r="G193" s="39" t="s">
        <v>54</v>
      </c>
      <c r="H193" s="40">
        <v>46174</v>
      </c>
      <c r="I193" s="41" t="s">
        <v>55</v>
      </c>
      <c r="J193" s="41" t="s">
        <v>56</v>
      </c>
      <c r="K193" s="41" t="s">
        <v>164</v>
      </c>
      <c r="L193" s="41" t="s">
        <v>58</v>
      </c>
      <c r="M193" s="42" t="s">
        <v>2534</v>
      </c>
      <c r="N193" s="44" t="s">
        <v>21</v>
      </c>
      <c r="O193" s="44" t="s">
        <v>2767</v>
      </c>
      <c r="P193" s="44"/>
      <c r="Q193" s="44" t="s">
        <v>2931</v>
      </c>
      <c r="R193" s="45" t="s">
        <v>729</v>
      </c>
      <c r="S193" s="45" t="s">
        <v>730</v>
      </c>
      <c r="T193" s="44"/>
      <c r="U193" s="44"/>
      <c r="V193" s="44"/>
      <c r="W193" s="45" t="s">
        <v>8</v>
      </c>
      <c r="X193" s="44"/>
      <c r="Y193" s="44"/>
      <c r="Z193" s="44"/>
      <c r="AA193" s="44"/>
      <c r="AB193" s="44"/>
      <c r="AC193" s="44"/>
    </row>
    <row r="194" spans="1:29" ht="15.75" customHeight="1">
      <c r="A194" s="47"/>
      <c r="B194" s="47" t="s">
        <v>1049</v>
      </c>
      <c r="C194" s="60" t="s">
        <v>2258</v>
      </c>
      <c r="D194" s="49" t="s">
        <v>53</v>
      </c>
      <c r="E194" s="49">
        <v>10</v>
      </c>
      <c r="F194" s="50">
        <v>148</v>
      </c>
      <c r="G194" s="51" t="s">
        <v>54</v>
      </c>
      <c r="H194" s="52">
        <v>46143</v>
      </c>
      <c r="I194" s="53" t="s">
        <v>55</v>
      </c>
      <c r="J194" s="53" t="s">
        <v>56</v>
      </c>
      <c r="K194" s="53" t="s">
        <v>164</v>
      </c>
      <c r="L194" s="53" t="s">
        <v>58</v>
      </c>
      <c r="M194" s="54" t="s">
        <v>2498</v>
      </c>
      <c r="N194" s="56" t="s">
        <v>21</v>
      </c>
      <c r="O194" s="56" t="s">
        <v>2767</v>
      </c>
      <c r="P194" s="56"/>
      <c r="Q194" s="56" t="s">
        <v>2931</v>
      </c>
      <c r="R194" s="57" t="s">
        <v>729</v>
      </c>
      <c r="S194" s="57" t="s">
        <v>730</v>
      </c>
      <c r="T194" s="56"/>
      <c r="U194" s="56"/>
      <c r="V194" s="56"/>
      <c r="W194" s="57" t="s">
        <v>8</v>
      </c>
      <c r="X194" s="56"/>
      <c r="Y194" s="56"/>
      <c r="Z194" s="56"/>
      <c r="AA194" s="56"/>
      <c r="AB194" s="56"/>
      <c r="AC194" s="56"/>
    </row>
    <row r="195" spans="1:29" ht="15.75" customHeight="1">
      <c r="A195" s="167"/>
      <c r="B195" s="167" t="s">
        <v>1049</v>
      </c>
      <c r="C195" s="168" t="s">
        <v>1846</v>
      </c>
      <c r="D195" s="176" t="s">
        <v>53</v>
      </c>
      <c r="E195" s="176">
        <v>10</v>
      </c>
      <c r="F195" s="177">
        <v>7500</v>
      </c>
      <c r="G195" s="178" t="s">
        <v>54</v>
      </c>
      <c r="H195" s="179">
        <v>46266</v>
      </c>
      <c r="I195" s="180" t="s">
        <v>55</v>
      </c>
      <c r="J195" s="180" t="s">
        <v>56</v>
      </c>
      <c r="K195" s="180" t="s">
        <v>164</v>
      </c>
      <c r="L195" s="180" t="s">
        <v>91</v>
      </c>
      <c r="M195" s="181" t="s">
        <v>2451</v>
      </c>
      <c r="N195" s="175" t="s">
        <v>951</v>
      </c>
      <c r="O195" s="44" t="s">
        <v>2452</v>
      </c>
      <c r="P195" s="44"/>
      <c r="Q195" s="44"/>
      <c r="R195" s="45" t="str">
        <f t="array" ref="R195">IFERROR(INDEX('BANCO DE DADOS'!$C$3:$C1559,MATCH(C195,'BANCO DE DADOS'!$B$3:$B1559,0),0),"")</f>
        <v>DOP - EPI INCENDIO ESTRUTURAL</v>
      </c>
      <c r="S195" s="45" t="str">
        <f t="array" ref="S195">IFERROR(INDEX('BANCO DE DADOS'!$D$3:$D1559,MATCH(C195,'BANCO DE DADOS'!$B$3:$B1559,0),0),"")</f>
        <v>COMPRA DE EPI PARA ATENDIMENTO A INCENDIO ESTRUTURAL</v>
      </c>
      <c r="T195" s="44"/>
      <c r="U195" s="44"/>
      <c r="V195" s="44"/>
      <c r="W195" s="44"/>
      <c r="X195" s="44"/>
      <c r="Y195" s="44"/>
      <c r="Z195" s="44"/>
      <c r="AA195" s="44"/>
      <c r="AB195" s="44"/>
      <c r="AC195" s="44"/>
    </row>
    <row r="196" spans="1:29" ht="15.75" customHeight="1">
      <c r="A196" s="47"/>
      <c r="B196" s="47" t="s">
        <v>1049</v>
      </c>
      <c r="C196" s="60" t="s">
        <v>2315</v>
      </c>
      <c r="D196" s="49" t="s">
        <v>53</v>
      </c>
      <c r="E196" s="49">
        <v>10</v>
      </c>
      <c r="F196" s="50">
        <v>38</v>
      </c>
      <c r="G196" s="51" t="s">
        <v>54</v>
      </c>
      <c r="H196" s="52">
        <v>46143</v>
      </c>
      <c r="I196" s="53" t="s">
        <v>55</v>
      </c>
      <c r="J196" s="53" t="s">
        <v>56</v>
      </c>
      <c r="K196" s="53" t="s">
        <v>164</v>
      </c>
      <c r="L196" s="53" t="s">
        <v>58</v>
      </c>
      <c r="M196" s="54" t="s">
        <v>148</v>
      </c>
      <c r="N196" s="56" t="s">
        <v>21</v>
      </c>
      <c r="O196" s="56" t="s">
        <v>2767</v>
      </c>
      <c r="P196" s="56"/>
      <c r="Q196" s="56" t="s">
        <v>2931</v>
      </c>
      <c r="R196" s="57" t="s">
        <v>729</v>
      </c>
      <c r="S196" s="57" t="s">
        <v>730</v>
      </c>
      <c r="T196" s="56"/>
      <c r="U196" s="56"/>
      <c r="V196" s="56"/>
      <c r="W196" s="57" t="s">
        <v>8</v>
      </c>
      <c r="X196" s="56"/>
      <c r="Y196" s="56"/>
      <c r="Z196" s="56"/>
      <c r="AA196" s="56"/>
      <c r="AB196" s="56"/>
      <c r="AC196" s="56"/>
    </row>
    <row r="197" spans="1:29" ht="15.75" customHeight="1">
      <c r="A197" s="35"/>
      <c r="B197" s="35" t="s">
        <v>1049</v>
      </c>
      <c r="C197" s="36" t="s">
        <v>1430</v>
      </c>
      <c r="D197" s="37" t="s">
        <v>53</v>
      </c>
      <c r="E197" s="37">
        <v>80</v>
      </c>
      <c r="F197" s="38">
        <v>1600</v>
      </c>
      <c r="G197" s="39" t="s">
        <v>54</v>
      </c>
      <c r="H197" s="40">
        <v>46174</v>
      </c>
      <c r="I197" s="41" t="s">
        <v>55</v>
      </c>
      <c r="J197" s="41" t="s">
        <v>56</v>
      </c>
      <c r="K197" s="41" t="s">
        <v>164</v>
      </c>
      <c r="L197" s="41" t="s">
        <v>58</v>
      </c>
      <c r="M197" s="42" t="s">
        <v>73</v>
      </c>
      <c r="N197" s="44" t="s">
        <v>21</v>
      </c>
      <c r="O197" s="44" t="s">
        <v>2767</v>
      </c>
      <c r="P197" s="44"/>
      <c r="Q197" s="44" t="s">
        <v>2931</v>
      </c>
      <c r="R197" s="45" t="s">
        <v>729</v>
      </c>
      <c r="S197" s="45" t="s">
        <v>730</v>
      </c>
      <c r="T197" s="44"/>
      <c r="U197" s="44"/>
      <c r="V197" s="44"/>
      <c r="W197" s="45" t="s">
        <v>8</v>
      </c>
      <c r="X197" s="44"/>
      <c r="Y197" s="44"/>
      <c r="Z197" s="44"/>
      <c r="AA197" s="44"/>
      <c r="AB197" s="44"/>
      <c r="AC197" s="44"/>
    </row>
    <row r="198" spans="1:29" ht="15.75" customHeight="1">
      <c r="A198" s="47"/>
      <c r="B198" s="47" t="s">
        <v>1049</v>
      </c>
      <c r="C198" s="60" t="s">
        <v>2130</v>
      </c>
      <c r="D198" s="49" t="s">
        <v>53</v>
      </c>
      <c r="E198" s="49">
        <v>50</v>
      </c>
      <c r="F198" s="50">
        <v>500</v>
      </c>
      <c r="G198" s="51" t="s">
        <v>54</v>
      </c>
      <c r="H198" s="52">
        <v>46174</v>
      </c>
      <c r="I198" s="53" t="s">
        <v>55</v>
      </c>
      <c r="J198" s="53" t="s">
        <v>56</v>
      </c>
      <c r="K198" s="53" t="s">
        <v>164</v>
      </c>
      <c r="L198" s="53" t="s">
        <v>58</v>
      </c>
      <c r="M198" s="54" t="s">
        <v>2534</v>
      </c>
      <c r="N198" s="56" t="s">
        <v>21</v>
      </c>
      <c r="O198" s="56" t="s">
        <v>2767</v>
      </c>
      <c r="P198" s="56"/>
      <c r="Q198" s="56" t="s">
        <v>2931</v>
      </c>
      <c r="R198" s="57" t="s">
        <v>729</v>
      </c>
      <c r="S198" s="57" t="s">
        <v>730</v>
      </c>
      <c r="T198" s="56"/>
      <c r="U198" s="56"/>
      <c r="V198" s="56"/>
      <c r="W198" s="57" t="s">
        <v>8</v>
      </c>
      <c r="X198" s="56"/>
      <c r="Y198" s="56"/>
      <c r="Z198" s="56"/>
      <c r="AA198" s="56"/>
      <c r="AB198" s="56"/>
      <c r="AC198" s="56"/>
    </row>
    <row r="199" spans="1:29" ht="15.75" customHeight="1">
      <c r="A199" s="35"/>
      <c r="B199" s="35" t="s">
        <v>51</v>
      </c>
      <c r="C199" s="36" t="s">
        <v>1369</v>
      </c>
      <c r="D199" s="37" t="s">
        <v>53</v>
      </c>
      <c r="E199" s="37">
        <v>15</v>
      </c>
      <c r="F199" s="38">
        <v>300</v>
      </c>
      <c r="G199" s="39" t="s">
        <v>54</v>
      </c>
      <c r="H199" s="40">
        <v>46174</v>
      </c>
      <c r="I199" s="41" t="s">
        <v>55</v>
      </c>
      <c r="J199" s="41" t="s">
        <v>56</v>
      </c>
      <c r="K199" s="41" t="s">
        <v>164</v>
      </c>
      <c r="L199" s="41" t="s">
        <v>91</v>
      </c>
      <c r="M199" s="42" t="s">
        <v>73</v>
      </c>
      <c r="N199" s="44" t="s">
        <v>884</v>
      </c>
      <c r="O199" s="44" t="s">
        <v>2767</v>
      </c>
      <c r="P199" s="44"/>
      <c r="Q199" s="44" t="s">
        <v>2930</v>
      </c>
      <c r="R199" s="45" t="s">
        <v>158</v>
      </c>
      <c r="S199" s="45" t="s">
        <v>741</v>
      </c>
      <c r="T199" s="44"/>
      <c r="U199" s="44"/>
      <c r="V199" s="44"/>
      <c r="W199" s="45" t="s">
        <v>8</v>
      </c>
      <c r="X199" s="44"/>
      <c r="Y199" s="44"/>
      <c r="Z199" s="44"/>
      <c r="AA199" s="44"/>
      <c r="AB199" s="44"/>
      <c r="AC199" s="44"/>
    </row>
    <row r="200" spans="1:29" ht="15.75" customHeight="1">
      <c r="A200" s="47"/>
      <c r="B200" s="47" t="s">
        <v>70</v>
      </c>
      <c r="C200" s="60" t="s">
        <v>1502</v>
      </c>
      <c r="D200" s="49" t="s">
        <v>53</v>
      </c>
      <c r="E200" s="49">
        <v>1</v>
      </c>
      <c r="F200" s="50">
        <v>500000</v>
      </c>
      <c r="G200" s="79" t="s">
        <v>54</v>
      </c>
      <c r="H200" s="87">
        <v>46266</v>
      </c>
      <c r="I200" s="61" t="s">
        <v>101</v>
      </c>
      <c r="J200" s="61" t="s">
        <v>56</v>
      </c>
      <c r="K200" s="61" t="s">
        <v>858</v>
      </c>
      <c r="L200" s="61" t="s">
        <v>91</v>
      </c>
      <c r="M200" s="54" t="s">
        <v>109</v>
      </c>
      <c r="N200" s="56" t="s">
        <v>884</v>
      </c>
      <c r="O200" s="56" t="s">
        <v>2767</v>
      </c>
      <c r="P200" s="56"/>
      <c r="Q200" s="56" t="s">
        <v>2932</v>
      </c>
      <c r="R200" s="57"/>
      <c r="S200" s="57" t="s">
        <v>1502</v>
      </c>
      <c r="T200" s="56"/>
      <c r="U200" s="56"/>
      <c r="V200" s="56"/>
      <c r="W200" s="56" t="s">
        <v>2933</v>
      </c>
      <c r="X200" s="56"/>
      <c r="Y200" s="56"/>
      <c r="Z200" s="56"/>
      <c r="AA200" s="56"/>
      <c r="AB200" s="56"/>
      <c r="AC200" s="56"/>
    </row>
    <row r="201" spans="1:29" ht="15.75" customHeight="1">
      <c r="A201" s="35"/>
      <c r="B201" s="35" t="s">
        <v>2693</v>
      </c>
      <c r="C201" s="36"/>
      <c r="D201" s="37"/>
      <c r="E201" s="37"/>
      <c r="F201" s="38">
        <v>500000</v>
      </c>
      <c r="G201" s="74"/>
      <c r="H201" s="86"/>
      <c r="I201" s="75"/>
      <c r="J201" s="75"/>
      <c r="K201" s="75"/>
      <c r="L201" s="75"/>
      <c r="M201" s="42"/>
      <c r="N201" s="44" t="s">
        <v>884</v>
      </c>
      <c r="O201" s="44"/>
      <c r="P201" s="44"/>
      <c r="Q201" s="44" t="s">
        <v>2932</v>
      </c>
      <c r="R201" s="45"/>
      <c r="S201" s="45" t="s">
        <v>1502</v>
      </c>
      <c r="T201" s="44"/>
      <c r="U201" s="44"/>
      <c r="V201" s="44"/>
      <c r="W201" s="44" t="s">
        <v>2933</v>
      </c>
      <c r="X201" s="44"/>
      <c r="Y201" s="44"/>
      <c r="Z201" s="44"/>
      <c r="AA201" s="44"/>
      <c r="AB201" s="44"/>
      <c r="AC201" s="44"/>
    </row>
    <row r="202" spans="1:29" ht="15.75" customHeight="1">
      <c r="A202" s="47"/>
      <c r="B202" s="47" t="s">
        <v>51</v>
      </c>
      <c r="C202" s="60" t="s">
        <v>1094</v>
      </c>
      <c r="D202" s="49" t="s">
        <v>53</v>
      </c>
      <c r="E202" s="49">
        <v>40</v>
      </c>
      <c r="F202" s="50">
        <v>24000</v>
      </c>
      <c r="G202" s="51" t="s">
        <v>54</v>
      </c>
      <c r="H202" s="52">
        <v>46235</v>
      </c>
      <c r="I202" s="53" t="s">
        <v>55</v>
      </c>
      <c r="J202" s="53" t="s">
        <v>56</v>
      </c>
      <c r="K202" s="53" t="s">
        <v>164</v>
      </c>
      <c r="L202" s="53" t="s">
        <v>91</v>
      </c>
      <c r="M202" s="54" t="s">
        <v>2534</v>
      </c>
      <c r="N202" s="56" t="s">
        <v>884</v>
      </c>
      <c r="O202" s="56" t="s">
        <v>2767</v>
      </c>
      <c r="P202" s="56"/>
      <c r="Q202" s="56" t="s">
        <v>2934</v>
      </c>
      <c r="R202" s="57" t="s">
        <v>331</v>
      </c>
      <c r="S202" s="57" t="s">
        <v>1095</v>
      </c>
      <c r="T202" s="56"/>
      <c r="U202" s="56"/>
      <c r="V202" s="56"/>
      <c r="W202" s="56" t="s">
        <v>51</v>
      </c>
      <c r="X202" s="56"/>
      <c r="Y202" s="56"/>
      <c r="Z202" s="56"/>
      <c r="AA202" s="56"/>
      <c r="AB202" s="56"/>
      <c r="AC202" s="56"/>
    </row>
    <row r="203" spans="1:29" ht="15.75" customHeight="1">
      <c r="A203" s="35"/>
      <c r="B203" s="35" t="s">
        <v>2693</v>
      </c>
      <c r="C203" s="36"/>
      <c r="D203" s="37"/>
      <c r="E203" s="37"/>
      <c r="F203" s="38">
        <v>24000</v>
      </c>
      <c r="G203" s="39"/>
      <c r="H203" s="40"/>
      <c r="I203" s="41"/>
      <c r="J203" s="41"/>
      <c r="K203" s="41"/>
      <c r="L203" s="41"/>
      <c r="M203" s="42"/>
      <c r="N203" s="44" t="s">
        <v>884</v>
      </c>
      <c r="O203" s="44"/>
      <c r="P203" s="44"/>
      <c r="Q203" s="44" t="s">
        <v>2934</v>
      </c>
      <c r="R203" s="45"/>
      <c r="S203" s="45" t="s">
        <v>1095</v>
      </c>
      <c r="T203" s="44"/>
      <c r="U203" s="44"/>
      <c r="V203" s="44"/>
      <c r="W203" s="44" t="s">
        <v>51</v>
      </c>
      <c r="X203" s="44"/>
      <c r="Y203" s="44"/>
      <c r="Z203" s="44"/>
      <c r="AA203" s="44"/>
      <c r="AB203" s="44"/>
      <c r="AC203" s="44"/>
    </row>
    <row r="204" spans="1:29" ht="15.75" customHeight="1">
      <c r="A204" s="47"/>
      <c r="B204" s="47" t="s">
        <v>70</v>
      </c>
      <c r="C204" s="60" t="s">
        <v>1084</v>
      </c>
      <c r="D204" s="49" t="s">
        <v>53</v>
      </c>
      <c r="E204" s="49">
        <v>100</v>
      </c>
      <c r="F204" s="50">
        <v>30000</v>
      </c>
      <c r="G204" s="51" t="s">
        <v>54</v>
      </c>
      <c r="H204" s="52">
        <v>46235</v>
      </c>
      <c r="I204" s="53" t="s">
        <v>55</v>
      </c>
      <c r="J204" s="53" t="s">
        <v>56</v>
      </c>
      <c r="K204" s="53" t="s">
        <v>164</v>
      </c>
      <c r="L204" s="53" t="s">
        <v>91</v>
      </c>
      <c r="M204" s="54" t="s">
        <v>2534</v>
      </c>
      <c r="N204" s="56" t="s">
        <v>884</v>
      </c>
      <c r="O204" s="56" t="s">
        <v>2767</v>
      </c>
      <c r="P204" s="56"/>
      <c r="Q204" s="56" t="s">
        <v>2935</v>
      </c>
      <c r="R204" s="57"/>
      <c r="S204" s="57" t="s">
        <v>1085</v>
      </c>
      <c r="T204" s="56"/>
      <c r="U204" s="56"/>
      <c r="V204" s="56"/>
      <c r="W204" s="56" t="s">
        <v>2933</v>
      </c>
      <c r="X204" s="56"/>
      <c r="Y204" s="56"/>
      <c r="Z204" s="56"/>
      <c r="AA204" s="56"/>
      <c r="AB204" s="56"/>
      <c r="AC204" s="56"/>
    </row>
    <row r="205" spans="1:29" ht="15.75" customHeight="1">
      <c r="A205" s="35"/>
      <c r="B205" s="35" t="s">
        <v>2693</v>
      </c>
      <c r="C205" s="36"/>
      <c r="D205" s="37"/>
      <c r="E205" s="37"/>
      <c r="F205" s="38">
        <v>30000</v>
      </c>
      <c r="G205" s="39"/>
      <c r="H205" s="40"/>
      <c r="I205" s="41"/>
      <c r="J205" s="41"/>
      <c r="K205" s="41"/>
      <c r="L205" s="41"/>
      <c r="M205" s="42"/>
      <c r="N205" s="44" t="s">
        <v>884</v>
      </c>
      <c r="O205" s="44"/>
      <c r="P205" s="44"/>
      <c r="Q205" s="44" t="s">
        <v>2935</v>
      </c>
      <c r="R205" s="45"/>
      <c r="S205" s="45" t="s">
        <v>1085</v>
      </c>
      <c r="T205" s="44"/>
      <c r="U205" s="44"/>
      <c r="V205" s="44"/>
      <c r="W205" s="44" t="s">
        <v>2933</v>
      </c>
      <c r="X205" s="44"/>
      <c r="Y205" s="44"/>
      <c r="Z205" s="44"/>
      <c r="AA205" s="44"/>
      <c r="AB205" s="44"/>
      <c r="AC205" s="44"/>
    </row>
    <row r="206" spans="1:29" ht="15.75" customHeight="1">
      <c r="A206" s="47"/>
      <c r="B206" s="47" t="s">
        <v>861</v>
      </c>
      <c r="C206" s="60" t="s">
        <v>1043</v>
      </c>
      <c r="D206" s="49" t="s">
        <v>53</v>
      </c>
      <c r="E206" s="49">
        <v>1000</v>
      </c>
      <c r="F206" s="50">
        <v>30000</v>
      </c>
      <c r="G206" s="51" t="s">
        <v>54</v>
      </c>
      <c r="H206" s="52">
        <v>46235</v>
      </c>
      <c r="I206" s="53" t="s">
        <v>55</v>
      </c>
      <c r="J206" s="53" t="s">
        <v>56</v>
      </c>
      <c r="K206" s="53" t="s">
        <v>147</v>
      </c>
      <c r="L206" s="53" t="s">
        <v>91</v>
      </c>
      <c r="M206" s="54" t="s">
        <v>2498</v>
      </c>
      <c r="N206" s="56" t="s">
        <v>884</v>
      </c>
      <c r="O206" s="56" t="s">
        <v>2767</v>
      </c>
      <c r="P206" s="56"/>
      <c r="Q206" s="56" t="s">
        <v>861</v>
      </c>
      <c r="R206" s="57" t="str">
        <f t="array" ref="R206">IFERROR(INDEX('BANCO DE DADOS'!$C$3:$C1559,MATCH(C206,'BANCO DE DADOS'!$B$3:$B1559,0),0),"")</f>
        <v>CEPDEC</v>
      </c>
      <c r="S206" s="57" t="s">
        <v>1043</v>
      </c>
      <c r="T206" s="56"/>
      <c r="U206" s="56"/>
      <c r="V206" s="56"/>
      <c r="W206" s="56" t="s">
        <v>861</v>
      </c>
      <c r="X206" s="56"/>
      <c r="Y206" s="56"/>
      <c r="Z206" s="56"/>
      <c r="AA206" s="56"/>
      <c r="AB206" s="56"/>
      <c r="AC206" s="56"/>
    </row>
    <row r="207" spans="1:29" ht="15.75" customHeight="1">
      <c r="A207" s="35"/>
      <c r="B207" s="35" t="s">
        <v>156</v>
      </c>
      <c r="C207" s="36" t="s">
        <v>798</v>
      </c>
      <c r="D207" s="37" t="s">
        <v>53</v>
      </c>
      <c r="E207" s="37">
        <v>10</v>
      </c>
      <c r="F207" s="38">
        <v>110</v>
      </c>
      <c r="G207" s="39" t="s">
        <v>54</v>
      </c>
      <c r="H207" s="40">
        <v>46143</v>
      </c>
      <c r="I207" s="41" t="s">
        <v>55</v>
      </c>
      <c r="J207" s="41" t="s">
        <v>56</v>
      </c>
      <c r="K207" s="41" t="s">
        <v>164</v>
      </c>
      <c r="L207" s="41" t="s">
        <v>58</v>
      </c>
      <c r="M207" s="42" t="s">
        <v>2517</v>
      </c>
      <c r="N207" s="44" t="s">
        <v>21</v>
      </c>
      <c r="O207" s="44" t="s">
        <v>2767</v>
      </c>
      <c r="P207" s="44"/>
      <c r="Q207" s="44" t="s">
        <v>2931</v>
      </c>
      <c r="R207" s="45" t="s">
        <v>729</v>
      </c>
      <c r="S207" s="45" t="s">
        <v>730</v>
      </c>
      <c r="T207" s="44"/>
      <c r="U207" s="44"/>
      <c r="V207" s="44"/>
      <c r="W207" s="44" t="s">
        <v>8</v>
      </c>
      <c r="X207" s="44"/>
      <c r="Y207" s="44"/>
      <c r="Z207" s="44"/>
      <c r="AA207" s="44"/>
      <c r="AB207" s="44"/>
      <c r="AC207" s="44"/>
    </row>
    <row r="208" spans="1:29" ht="15.75" customHeight="1">
      <c r="A208" s="47"/>
      <c r="B208" s="47" t="s">
        <v>156</v>
      </c>
      <c r="C208" s="60" t="s">
        <v>768</v>
      </c>
      <c r="D208" s="49" t="s">
        <v>53</v>
      </c>
      <c r="E208" s="49">
        <v>1</v>
      </c>
      <c r="F208" s="50">
        <v>150</v>
      </c>
      <c r="G208" s="51" t="s">
        <v>54</v>
      </c>
      <c r="H208" s="52">
        <v>46143</v>
      </c>
      <c r="I208" s="53" t="s">
        <v>55</v>
      </c>
      <c r="J208" s="53" t="s">
        <v>56</v>
      </c>
      <c r="K208" s="53" t="s">
        <v>164</v>
      </c>
      <c r="L208" s="53" t="s">
        <v>58</v>
      </c>
      <c r="M208" s="54" t="s">
        <v>109</v>
      </c>
      <c r="N208" s="56" t="s">
        <v>21</v>
      </c>
      <c r="O208" s="56" t="s">
        <v>2767</v>
      </c>
      <c r="P208" s="56"/>
      <c r="Q208" s="56" t="s">
        <v>2931</v>
      </c>
      <c r="R208" s="57" t="s">
        <v>729</v>
      </c>
      <c r="S208" s="57" t="s">
        <v>730</v>
      </c>
      <c r="T208" s="56"/>
      <c r="U208" s="56"/>
      <c r="V208" s="56"/>
      <c r="W208" s="57" t="s">
        <v>8</v>
      </c>
      <c r="X208" s="56"/>
      <c r="Y208" s="56"/>
      <c r="Z208" s="56"/>
      <c r="AA208" s="56"/>
      <c r="AB208" s="56"/>
      <c r="AC208" s="56"/>
    </row>
    <row r="209" spans="1:29" ht="15.75" customHeight="1">
      <c r="A209" s="35"/>
      <c r="B209" s="35" t="s">
        <v>156</v>
      </c>
      <c r="C209" s="36" t="s">
        <v>823</v>
      </c>
      <c r="D209" s="37" t="s">
        <v>824</v>
      </c>
      <c r="E209" s="37">
        <v>1</v>
      </c>
      <c r="F209" s="38">
        <v>50</v>
      </c>
      <c r="G209" s="39" t="s">
        <v>54</v>
      </c>
      <c r="H209" s="40">
        <v>46143</v>
      </c>
      <c r="I209" s="41" t="s">
        <v>55</v>
      </c>
      <c r="J209" s="41" t="s">
        <v>56</v>
      </c>
      <c r="K209" s="41" t="s">
        <v>164</v>
      </c>
      <c r="L209" s="41" t="s">
        <v>58</v>
      </c>
      <c r="M209" s="42" t="s">
        <v>109</v>
      </c>
      <c r="N209" s="44" t="s">
        <v>21</v>
      </c>
      <c r="O209" s="44" t="s">
        <v>2767</v>
      </c>
      <c r="P209" s="44"/>
      <c r="Q209" s="44" t="s">
        <v>2931</v>
      </c>
      <c r="R209" s="45"/>
      <c r="S209" s="45" t="s">
        <v>730</v>
      </c>
      <c r="T209" s="44"/>
      <c r="U209" s="44"/>
      <c r="V209" s="44"/>
      <c r="W209" s="45" t="s">
        <v>8</v>
      </c>
      <c r="X209" s="44"/>
      <c r="Y209" s="44"/>
      <c r="Z209" s="44"/>
      <c r="AA209" s="44"/>
      <c r="AB209" s="44"/>
      <c r="AC209" s="44"/>
    </row>
    <row r="210" spans="1:29" ht="15.75" customHeight="1">
      <c r="A210" s="47"/>
      <c r="B210" s="47" t="s">
        <v>156</v>
      </c>
      <c r="C210" s="60" t="s">
        <v>819</v>
      </c>
      <c r="D210" s="49" t="s">
        <v>53</v>
      </c>
      <c r="E210" s="49">
        <v>1</v>
      </c>
      <c r="F210" s="50">
        <v>70</v>
      </c>
      <c r="G210" s="51" t="s">
        <v>54</v>
      </c>
      <c r="H210" s="52">
        <v>46143</v>
      </c>
      <c r="I210" s="53" t="s">
        <v>55</v>
      </c>
      <c r="J210" s="53" t="s">
        <v>56</v>
      </c>
      <c r="K210" s="53" t="s">
        <v>164</v>
      </c>
      <c r="L210" s="53" t="s">
        <v>58</v>
      </c>
      <c r="M210" s="54" t="s">
        <v>2534</v>
      </c>
      <c r="N210" s="56" t="s">
        <v>21</v>
      </c>
      <c r="O210" s="56" t="s">
        <v>2767</v>
      </c>
      <c r="P210" s="56"/>
      <c r="Q210" s="56" t="s">
        <v>2931</v>
      </c>
      <c r="R210" s="57">
        <f t="array" ref="R210">IFERROR(INDEX('BANCO DE DADOS'!$C$3:$C1559,MATCH(C210,'BANCO DE DADOS'!$B$3:$B1559,0),0),"")</f>
        <v>0</v>
      </c>
      <c r="S210" s="57" t="s">
        <v>730</v>
      </c>
      <c r="T210" s="56"/>
      <c r="U210" s="56"/>
      <c r="V210" s="56"/>
      <c r="W210" s="57" t="s">
        <v>8</v>
      </c>
      <c r="X210" s="56"/>
      <c r="Y210" s="56"/>
      <c r="Z210" s="56"/>
      <c r="AA210" s="56"/>
      <c r="AB210" s="56"/>
      <c r="AC210" s="56"/>
    </row>
    <row r="211" spans="1:29" ht="15.75" customHeight="1">
      <c r="A211" s="35"/>
      <c r="B211" s="35" t="s">
        <v>250</v>
      </c>
      <c r="C211" s="36" t="s">
        <v>738</v>
      </c>
      <c r="D211" s="37" t="s">
        <v>53</v>
      </c>
      <c r="E211" s="37">
        <v>25</v>
      </c>
      <c r="F211" s="38">
        <v>200</v>
      </c>
      <c r="G211" s="39" t="s">
        <v>54</v>
      </c>
      <c r="H211" s="40">
        <v>46143</v>
      </c>
      <c r="I211" s="41" t="s">
        <v>55</v>
      </c>
      <c r="J211" s="41" t="s">
        <v>56</v>
      </c>
      <c r="K211" s="41" t="s">
        <v>164</v>
      </c>
      <c r="L211" s="41" t="s">
        <v>58</v>
      </c>
      <c r="M211" s="42" t="s">
        <v>109</v>
      </c>
      <c r="N211" s="44" t="s">
        <v>21</v>
      </c>
      <c r="O211" s="44" t="s">
        <v>2767</v>
      </c>
      <c r="P211" s="44"/>
      <c r="Q211" s="44" t="s">
        <v>2931</v>
      </c>
      <c r="R211" s="45" t="s">
        <v>729</v>
      </c>
      <c r="S211" s="45" t="s">
        <v>730</v>
      </c>
      <c r="T211" s="44"/>
      <c r="U211" s="44"/>
      <c r="V211" s="44"/>
      <c r="W211" s="44" t="s">
        <v>8</v>
      </c>
      <c r="X211" s="44"/>
      <c r="Y211" s="44"/>
      <c r="Z211" s="44"/>
      <c r="AA211" s="44"/>
      <c r="AB211" s="44"/>
      <c r="AC211" s="44"/>
    </row>
    <row r="212" spans="1:29" ht="15.75" customHeight="1">
      <c r="A212" s="47"/>
      <c r="B212" s="47" t="s">
        <v>2693</v>
      </c>
      <c r="C212" s="85"/>
      <c r="D212" s="49"/>
      <c r="E212" s="85"/>
      <c r="F212" s="50">
        <v>30000</v>
      </c>
      <c r="G212" s="51"/>
      <c r="H212" s="52"/>
      <c r="I212" s="53"/>
      <c r="J212" s="53"/>
      <c r="K212" s="53"/>
      <c r="L212" s="53"/>
      <c r="M212" s="54"/>
      <c r="N212" s="56" t="s">
        <v>884</v>
      </c>
      <c r="O212" s="56"/>
      <c r="P212" s="56"/>
      <c r="Q212" s="56" t="s">
        <v>861</v>
      </c>
      <c r="R212" s="57"/>
      <c r="S212" s="57" t="s">
        <v>1043</v>
      </c>
      <c r="T212" s="56"/>
      <c r="U212" s="56"/>
      <c r="V212" s="56"/>
      <c r="W212" s="56" t="s">
        <v>861</v>
      </c>
      <c r="X212" s="56"/>
      <c r="Y212" s="56"/>
      <c r="Z212" s="56"/>
      <c r="AA212" s="56"/>
      <c r="AB212" s="56"/>
      <c r="AC212" s="56"/>
    </row>
    <row r="213" spans="1:29" ht="15.75" customHeight="1">
      <c r="A213" s="35"/>
      <c r="B213" s="35" t="s">
        <v>1049</v>
      </c>
      <c r="C213" s="36" t="s">
        <v>1886</v>
      </c>
      <c r="D213" s="37" t="s">
        <v>53</v>
      </c>
      <c r="E213" s="37">
        <v>30</v>
      </c>
      <c r="F213" s="38">
        <v>5100</v>
      </c>
      <c r="G213" s="39" t="s">
        <v>54</v>
      </c>
      <c r="H213" s="40">
        <v>46174</v>
      </c>
      <c r="I213" s="41" t="s">
        <v>55</v>
      </c>
      <c r="J213" s="41" t="s">
        <v>56</v>
      </c>
      <c r="K213" s="41" t="s">
        <v>164</v>
      </c>
      <c r="L213" s="41" t="s">
        <v>58</v>
      </c>
      <c r="M213" s="42" t="s">
        <v>148</v>
      </c>
      <c r="N213" s="44" t="s">
        <v>21</v>
      </c>
      <c r="O213" s="44" t="s">
        <v>2767</v>
      </c>
      <c r="P213" s="44"/>
      <c r="Q213" s="44" t="s">
        <v>2936</v>
      </c>
      <c r="R213" s="45" t="s">
        <v>729</v>
      </c>
      <c r="S213" s="45" t="s">
        <v>1887</v>
      </c>
      <c r="T213" s="44"/>
      <c r="U213" s="44"/>
      <c r="V213" s="44"/>
      <c r="W213" s="45" t="s">
        <v>8</v>
      </c>
      <c r="X213" s="44"/>
      <c r="Y213" s="44"/>
      <c r="Z213" s="44"/>
      <c r="AA213" s="44"/>
      <c r="AB213" s="44"/>
      <c r="AC213" s="44"/>
    </row>
    <row r="214" spans="1:29" ht="15.75" customHeight="1">
      <c r="A214" s="47"/>
      <c r="B214" s="47" t="s">
        <v>1049</v>
      </c>
      <c r="C214" s="60" t="s">
        <v>2567</v>
      </c>
      <c r="D214" s="49" t="s">
        <v>53</v>
      </c>
      <c r="E214" s="49">
        <v>60</v>
      </c>
      <c r="F214" s="50">
        <v>12000</v>
      </c>
      <c r="G214" s="51" t="s">
        <v>54</v>
      </c>
      <c r="H214" s="52">
        <v>46235</v>
      </c>
      <c r="I214" s="53" t="s">
        <v>55</v>
      </c>
      <c r="J214" s="53" t="s">
        <v>56</v>
      </c>
      <c r="K214" s="53" t="s">
        <v>164</v>
      </c>
      <c r="L214" s="53" t="s">
        <v>58</v>
      </c>
      <c r="M214" s="54" t="s">
        <v>73</v>
      </c>
      <c r="N214" s="56" t="s">
        <v>21</v>
      </c>
      <c r="O214" s="56" t="s">
        <v>2767</v>
      </c>
      <c r="P214" s="56"/>
      <c r="Q214" s="56" t="s">
        <v>2936</v>
      </c>
      <c r="R214" s="57" t="s">
        <v>729</v>
      </c>
      <c r="S214" s="57" t="s">
        <v>1887</v>
      </c>
      <c r="T214" s="56"/>
      <c r="U214" s="56"/>
      <c r="V214" s="56"/>
      <c r="W214" s="57" t="s">
        <v>8</v>
      </c>
      <c r="X214" s="56"/>
      <c r="Y214" s="56"/>
      <c r="Z214" s="56"/>
      <c r="AA214" s="56"/>
      <c r="AB214" s="56"/>
      <c r="AC214" s="56"/>
    </row>
    <row r="215" spans="1:29" ht="15.75" customHeight="1">
      <c r="A215" s="35"/>
      <c r="B215" s="35" t="s">
        <v>2693</v>
      </c>
      <c r="C215" s="36" t="s">
        <v>2937</v>
      </c>
      <c r="D215" s="37"/>
      <c r="E215" s="37"/>
      <c r="F215" s="38">
        <v>17100</v>
      </c>
      <c r="G215" s="39"/>
      <c r="H215" s="40"/>
      <c r="I215" s="41"/>
      <c r="J215" s="41"/>
      <c r="K215" s="41"/>
      <c r="L215" s="41"/>
      <c r="M215" s="42"/>
      <c r="N215" s="44" t="s">
        <v>21</v>
      </c>
      <c r="O215" s="44"/>
      <c r="P215" s="44"/>
      <c r="Q215" s="44" t="s">
        <v>2936</v>
      </c>
      <c r="R215" s="45" t="s">
        <v>729</v>
      </c>
      <c r="S215" s="45" t="s">
        <v>1887</v>
      </c>
      <c r="T215" s="44"/>
      <c r="U215" s="44"/>
      <c r="V215" s="44"/>
      <c r="W215" s="45" t="s">
        <v>8</v>
      </c>
      <c r="X215" s="44"/>
      <c r="Y215" s="44"/>
      <c r="Z215" s="44"/>
      <c r="AA215" s="44"/>
      <c r="AB215" s="44"/>
      <c r="AC215" s="44"/>
    </row>
    <row r="216" spans="1:29" ht="15.75" customHeight="1">
      <c r="A216" s="47"/>
      <c r="B216" s="47" t="s">
        <v>1049</v>
      </c>
      <c r="C216" s="60" t="s">
        <v>1832</v>
      </c>
      <c r="D216" s="49" t="s">
        <v>53</v>
      </c>
      <c r="E216" s="49">
        <v>50</v>
      </c>
      <c r="F216" s="50">
        <v>8049.5</v>
      </c>
      <c r="G216" s="51" t="s">
        <v>54</v>
      </c>
      <c r="H216" s="52">
        <v>46204</v>
      </c>
      <c r="I216" s="53" t="s">
        <v>55</v>
      </c>
      <c r="J216" s="53" t="s">
        <v>56</v>
      </c>
      <c r="K216" s="53" t="s">
        <v>164</v>
      </c>
      <c r="L216" s="53" t="s">
        <v>58</v>
      </c>
      <c r="M216" s="54" t="s">
        <v>2486</v>
      </c>
      <c r="N216" s="56" t="s">
        <v>21</v>
      </c>
      <c r="O216" s="56" t="s">
        <v>2767</v>
      </c>
      <c r="P216" s="56"/>
      <c r="Q216" s="56" t="s">
        <v>2938</v>
      </c>
      <c r="R216" s="57" t="s">
        <v>1779</v>
      </c>
      <c r="S216" s="57" t="s">
        <v>1833</v>
      </c>
      <c r="T216" s="56"/>
      <c r="U216" s="56"/>
      <c r="V216" s="56"/>
      <c r="W216" s="57" t="s">
        <v>8</v>
      </c>
      <c r="X216" s="56"/>
      <c r="Y216" s="56"/>
      <c r="Z216" s="56"/>
      <c r="AA216" s="56"/>
      <c r="AB216" s="56"/>
      <c r="AC216" s="56"/>
    </row>
    <row r="217" spans="1:29" ht="15.75" customHeight="1">
      <c r="A217" s="35"/>
      <c r="B217" s="35" t="s">
        <v>2693</v>
      </c>
      <c r="C217" s="36" t="s">
        <v>1832</v>
      </c>
      <c r="D217" s="37"/>
      <c r="E217" s="37"/>
      <c r="F217" s="38">
        <v>8049.5</v>
      </c>
      <c r="G217" s="39"/>
      <c r="H217" s="40"/>
      <c r="I217" s="41"/>
      <c r="J217" s="41"/>
      <c r="K217" s="41"/>
      <c r="L217" s="41"/>
      <c r="M217" s="42"/>
      <c r="N217" s="44" t="s">
        <v>21</v>
      </c>
      <c r="O217" s="44"/>
      <c r="P217" s="44"/>
      <c r="Q217" s="44" t="s">
        <v>2938</v>
      </c>
      <c r="R217" s="45" t="s">
        <v>1779</v>
      </c>
      <c r="S217" s="45" t="s">
        <v>1833</v>
      </c>
      <c r="T217" s="44"/>
      <c r="U217" s="44"/>
      <c r="V217" s="44"/>
      <c r="W217" s="45" t="s">
        <v>8</v>
      </c>
      <c r="X217" s="44"/>
      <c r="Y217" s="44"/>
      <c r="Z217" s="44"/>
      <c r="AA217" s="44"/>
      <c r="AB217" s="44"/>
      <c r="AC217" s="44"/>
    </row>
    <row r="218" spans="1:29" ht="15.75" customHeight="1">
      <c r="A218" s="47"/>
      <c r="B218" s="47" t="s">
        <v>1049</v>
      </c>
      <c r="C218" s="60" t="s">
        <v>1782</v>
      </c>
      <c r="D218" s="49" t="s">
        <v>1783</v>
      </c>
      <c r="E218" s="49">
        <v>600</v>
      </c>
      <c r="F218" s="50">
        <v>63240</v>
      </c>
      <c r="G218" s="51" t="s">
        <v>54</v>
      </c>
      <c r="H218" s="52">
        <v>46266</v>
      </c>
      <c r="I218" s="53" t="s">
        <v>55</v>
      </c>
      <c r="J218" s="53" t="s">
        <v>56</v>
      </c>
      <c r="K218" s="53" t="s">
        <v>164</v>
      </c>
      <c r="L218" s="53" t="s">
        <v>58</v>
      </c>
      <c r="M218" s="54" t="s">
        <v>2498</v>
      </c>
      <c r="N218" s="56" t="s">
        <v>21</v>
      </c>
      <c r="O218" s="56" t="s">
        <v>2767</v>
      </c>
      <c r="P218" s="56"/>
      <c r="Q218" s="56" t="s">
        <v>2939</v>
      </c>
      <c r="R218" s="57" t="s">
        <v>1755</v>
      </c>
      <c r="S218" s="57" t="s">
        <v>1784</v>
      </c>
      <c r="T218" s="56"/>
      <c r="U218" s="56"/>
      <c r="V218" s="56"/>
      <c r="W218" s="56" t="s">
        <v>3</v>
      </c>
      <c r="X218" s="56"/>
      <c r="Y218" s="56"/>
      <c r="Z218" s="56"/>
      <c r="AA218" s="56"/>
      <c r="AB218" s="56"/>
      <c r="AC218" s="56"/>
    </row>
    <row r="219" spans="1:29" ht="15.75" customHeight="1">
      <c r="A219" s="35"/>
      <c r="B219" s="35" t="s">
        <v>2693</v>
      </c>
      <c r="C219" s="36"/>
      <c r="D219" s="37"/>
      <c r="E219" s="37"/>
      <c r="F219" s="38">
        <v>63240</v>
      </c>
      <c r="G219" s="39"/>
      <c r="H219" s="40"/>
      <c r="I219" s="41"/>
      <c r="J219" s="41"/>
      <c r="K219" s="41"/>
      <c r="L219" s="41"/>
      <c r="M219" s="42"/>
      <c r="N219" s="44" t="s">
        <v>21</v>
      </c>
      <c r="O219" s="44"/>
      <c r="P219" s="44"/>
      <c r="Q219" s="44" t="s">
        <v>2939</v>
      </c>
      <c r="R219" s="45" t="s">
        <v>1755</v>
      </c>
      <c r="S219" s="45" t="s">
        <v>1784</v>
      </c>
      <c r="T219" s="44"/>
      <c r="U219" s="44"/>
      <c r="V219" s="44"/>
      <c r="W219" s="44" t="s">
        <v>3</v>
      </c>
      <c r="X219" s="44"/>
      <c r="Y219" s="44"/>
      <c r="Z219" s="44"/>
      <c r="AA219" s="44"/>
      <c r="AB219" s="44"/>
      <c r="AC219" s="44"/>
    </row>
    <row r="220" spans="1:29" ht="15.75" customHeight="1">
      <c r="A220" s="184"/>
      <c r="B220" s="184" t="s">
        <v>440</v>
      </c>
      <c r="C220" s="185" t="s">
        <v>2655</v>
      </c>
      <c r="D220" s="186" t="s">
        <v>53</v>
      </c>
      <c r="E220" s="186">
        <v>1</v>
      </c>
      <c r="F220" s="187">
        <v>800</v>
      </c>
      <c r="G220" s="188" t="s">
        <v>54</v>
      </c>
      <c r="H220" s="189">
        <v>46174</v>
      </c>
      <c r="I220" s="190" t="s">
        <v>101</v>
      </c>
      <c r="J220" s="190" t="s">
        <v>56</v>
      </c>
      <c r="K220" s="190" t="s">
        <v>858</v>
      </c>
      <c r="L220" s="190" t="s">
        <v>91</v>
      </c>
      <c r="M220" s="191" t="s">
        <v>2451</v>
      </c>
      <c r="N220" s="192" t="s">
        <v>951</v>
      </c>
      <c r="O220" s="56" t="s">
        <v>2452</v>
      </c>
      <c r="P220" s="56"/>
      <c r="Q220" s="56"/>
      <c r="R220" s="57">
        <f t="array" ref="R220">IFERROR(INDEX('BANCO DE DADOS'!$C$3:$C1559,MATCH(C220,'BANCO DE DADOS'!$B$3:$B1559,0),0),"")</f>
        <v>0</v>
      </c>
      <c r="S220" s="57" t="str">
        <f t="array" ref="S220">IFERROR(INDEX('BANCO DE DADOS'!$D$3:$D1559,MATCH(C220,'BANCO DE DADOS'!$B$3:$B1559,0),0),"")</f>
        <v>COMPRA DE MÓVEIS PARA ESCRITÓRIO E ÁREAS COMUNS</v>
      </c>
      <c r="T220" s="56"/>
      <c r="U220" s="56"/>
      <c r="V220" s="56"/>
      <c r="W220" s="56"/>
      <c r="X220" s="56"/>
      <c r="Y220" s="56"/>
      <c r="Z220" s="56"/>
      <c r="AA220" s="56"/>
      <c r="AB220" s="56"/>
      <c r="AC220" s="56"/>
    </row>
    <row r="221" spans="1:29" ht="15.75" customHeight="1">
      <c r="A221" s="167"/>
      <c r="B221" s="167" t="s">
        <v>440</v>
      </c>
      <c r="C221" s="168" t="s">
        <v>2550</v>
      </c>
      <c r="D221" s="176" t="s">
        <v>53</v>
      </c>
      <c r="E221" s="176">
        <v>60</v>
      </c>
      <c r="F221" s="177">
        <v>20100</v>
      </c>
      <c r="G221" s="178" t="s">
        <v>54</v>
      </c>
      <c r="H221" s="179">
        <v>46235</v>
      </c>
      <c r="I221" s="180" t="s">
        <v>55</v>
      </c>
      <c r="J221" s="180" t="s">
        <v>56</v>
      </c>
      <c r="K221" s="180" t="s">
        <v>164</v>
      </c>
      <c r="L221" s="180" t="s">
        <v>91</v>
      </c>
      <c r="M221" s="181" t="s">
        <v>2451</v>
      </c>
      <c r="N221" s="175" t="s">
        <v>951</v>
      </c>
      <c r="O221" s="44" t="s">
        <v>2452</v>
      </c>
      <c r="P221" s="44"/>
      <c r="Q221" s="44"/>
      <c r="R221" s="45">
        <f t="array" ref="R221">IFERROR(INDEX('BANCO DE DADOS'!$C$3:$C1559,MATCH(C221,'BANCO DE DADOS'!$B$3:$B1559,0),0),"")</f>
        <v>0</v>
      </c>
      <c r="S221" s="45" t="str">
        <f t="array" ref="S221">IFERROR(INDEX('BANCO DE DADOS'!$D$3:$D1559,MATCH(C221,'BANCO DE DADOS'!$B$3:$B1559,0),0),"")</f>
        <v>COMPRA DE MÓVEIS PARA ESCRITÓRIO E ÁREAS COMUNS</v>
      </c>
      <c r="T221" s="44"/>
      <c r="U221" s="44"/>
      <c r="V221" s="44"/>
      <c r="W221" s="44"/>
      <c r="X221" s="44"/>
      <c r="Y221" s="44"/>
      <c r="Z221" s="44"/>
      <c r="AA221" s="44"/>
      <c r="AB221" s="44"/>
      <c r="AC221" s="44"/>
    </row>
    <row r="222" spans="1:29" ht="15.75" customHeight="1">
      <c r="A222" s="184"/>
      <c r="B222" s="184" t="s">
        <v>283</v>
      </c>
      <c r="C222" s="185" t="s">
        <v>2584</v>
      </c>
      <c r="D222" s="186" t="s">
        <v>53</v>
      </c>
      <c r="E222" s="186">
        <v>10</v>
      </c>
      <c r="F222" s="187">
        <v>9000</v>
      </c>
      <c r="G222" s="188" t="s">
        <v>54</v>
      </c>
      <c r="H222" s="189">
        <v>46204</v>
      </c>
      <c r="I222" s="190" t="s">
        <v>101</v>
      </c>
      <c r="J222" s="190" t="s">
        <v>56</v>
      </c>
      <c r="K222" s="190" t="s">
        <v>858</v>
      </c>
      <c r="L222" s="190" t="s">
        <v>91</v>
      </c>
      <c r="M222" s="191" t="s">
        <v>2451</v>
      </c>
      <c r="N222" s="192" t="s">
        <v>951</v>
      </c>
      <c r="O222" s="56" t="s">
        <v>2452</v>
      </c>
      <c r="P222" s="56"/>
      <c r="Q222" s="56"/>
      <c r="R222" s="57">
        <f t="array" ref="R222">IFERROR(INDEX('BANCO DE DADOS'!$C$3:$C1559,MATCH(C222,'BANCO DE DADOS'!$B$3:$B1559,0),0),"")</f>
        <v>0</v>
      </c>
      <c r="S222" s="57" t="str">
        <f t="array" ref="S222">IFERROR(INDEX('BANCO DE DADOS'!$D$3:$D1559,MATCH(C222,'BANCO DE DADOS'!$B$3:$B1559,0),0),"")</f>
        <v>COMPRA DE MÓVEIS PARA ESCRITÓRIO E ÁREAS COMUNS</v>
      </c>
      <c r="T222" s="56"/>
      <c r="U222" s="56"/>
      <c r="V222" s="56"/>
      <c r="W222" s="56"/>
      <c r="X222" s="56"/>
      <c r="Y222" s="56"/>
      <c r="Z222" s="56"/>
      <c r="AA222" s="56"/>
      <c r="AB222" s="56"/>
      <c r="AC222" s="56"/>
    </row>
    <row r="223" spans="1:29" ht="15.75" customHeight="1">
      <c r="A223" s="35"/>
      <c r="B223" s="35" t="s">
        <v>1049</v>
      </c>
      <c r="C223" s="36" t="s">
        <v>1794</v>
      </c>
      <c r="D223" s="37" t="s">
        <v>53</v>
      </c>
      <c r="E223" s="37">
        <v>30</v>
      </c>
      <c r="F223" s="38">
        <v>15000</v>
      </c>
      <c r="G223" s="39" t="s">
        <v>54</v>
      </c>
      <c r="H223" s="40">
        <v>46235</v>
      </c>
      <c r="I223" s="41" t="s">
        <v>55</v>
      </c>
      <c r="J223" s="41" t="s">
        <v>56</v>
      </c>
      <c r="K223" s="41" t="s">
        <v>164</v>
      </c>
      <c r="L223" s="41" t="s">
        <v>58</v>
      </c>
      <c r="M223" s="42" t="s">
        <v>2498</v>
      </c>
      <c r="N223" s="44" t="s">
        <v>21</v>
      </c>
      <c r="O223" s="44" t="s">
        <v>2767</v>
      </c>
      <c r="P223" s="44"/>
      <c r="Q223" s="44" t="s">
        <v>2940</v>
      </c>
      <c r="R223" s="45" t="s">
        <v>1795</v>
      </c>
      <c r="S223" s="45" t="s">
        <v>1796</v>
      </c>
      <c r="T223" s="44"/>
      <c r="U223" s="44"/>
      <c r="V223" s="44"/>
      <c r="W223" s="44" t="s">
        <v>8</v>
      </c>
      <c r="X223" s="44"/>
      <c r="Y223" s="44"/>
      <c r="Z223" s="44"/>
      <c r="AA223" s="44"/>
      <c r="AB223" s="44"/>
      <c r="AC223" s="44"/>
    </row>
    <row r="224" spans="1:29" ht="15.75" customHeight="1">
      <c r="A224" s="47"/>
      <c r="B224" s="47" t="s">
        <v>1049</v>
      </c>
      <c r="C224" s="60" t="s">
        <v>2110</v>
      </c>
      <c r="D224" s="49" t="s">
        <v>53</v>
      </c>
      <c r="E224" s="49">
        <v>30</v>
      </c>
      <c r="F224" s="50">
        <v>570.6</v>
      </c>
      <c r="G224" s="51" t="s">
        <v>54</v>
      </c>
      <c r="H224" s="52">
        <v>46174</v>
      </c>
      <c r="I224" s="53" t="s">
        <v>55</v>
      </c>
      <c r="J224" s="53" t="s">
        <v>56</v>
      </c>
      <c r="K224" s="53" t="s">
        <v>164</v>
      </c>
      <c r="L224" s="53" t="s">
        <v>58</v>
      </c>
      <c r="M224" s="54" t="s">
        <v>2534</v>
      </c>
      <c r="N224" s="56" t="s">
        <v>21</v>
      </c>
      <c r="O224" s="56" t="s">
        <v>2767</v>
      </c>
      <c r="P224" s="56"/>
      <c r="Q224" s="56" t="s">
        <v>2940</v>
      </c>
      <c r="R224" s="57" t="s">
        <v>1400</v>
      </c>
      <c r="S224" s="57" t="s">
        <v>1796</v>
      </c>
      <c r="T224" s="56"/>
      <c r="U224" s="56"/>
      <c r="V224" s="56"/>
      <c r="W224" s="57" t="s">
        <v>8</v>
      </c>
      <c r="X224" s="56"/>
      <c r="Y224" s="56"/>
      <c r="Z224" s="56"/>
      <c r="AA224" s="56"/>
      <c r="AB224" s="56"/>
      <c r="AC224" s="56"/>
    </row>
    <row r="225" spans="1:29" ht="15.75" customHeight="1">
      <c r="A225" s="167"/>
      <c r="B225" s="167" t="s">
        <v>237</v>
      </c>
      <c r="C225" s="168" t="s">
        <v>2638</v>
      </c>
      <c r="D225" s="176" t="s">
        <v>53</v>
      </c>
      <c r="E225" s="176">
        <v>1</v>
      </c>
      <c r="F225" s="177">
        <v>1800</v>
      </c>
      <c r="G225" s="178" t="s">
        <v>54</v>
      </c>
      <c r="H225" s="179">
        <v>46174</v>
      </c>
      <c r="I225" s="180" t="s">
        <v>101</v>
      </c>
      <c r="J225" s="180" t="s">
        <v>56</v>
      </c>
      <c r="K225" s="180" t="s">
        <v>858</v>
      </c>
      <c r="L225" s="180" t="s">
        <v>91</v>
      </c>
      <c r="M225" s="181" t="s">
        <v>2451</v>
      </c>
      <c r="N225" s="175" t="s">
        <v>951</v>
      </c>
      <c r="O225" s="44" t="s">
        <v>2452</v>
      </c>
      <c r="P225" s="44"/>
      <c r="Q225" s="44"/>
      <c r="R225" s="45" t="str">
        <f t="array" ref="R225">IFERROR(INDEX('BANCO DE DADOS'!$C$3:$C1559,MATCH(C225,'BANCO DE DADOS'!$B$3:$B1559,0),0),"")</f>
        <v>GTI - MULTIMIDIA</v>
      </c>
      <c r="S225" s="45" t="str">
        <f t="array" ref="S225">IFERROR(INDEX('BANCO DE DADOS'!$D$3:$D1559,MATCH(C225,'BANCO DE DADOS'!$B$3:$B1559,0),0),"")</f>
        <v>COMPRA DE EQUIPAMENTOS DE SOM E ÁUDIO</v>
      </c>
      <c r="T225" s="44"/>
      <c r="U225" s="44"/>
      <c r="V225" s="44"/>
      <c r="W225" s="44"/>
      <c r="X225" s="44"/>
      <c r="Y225" s="44"/>
      <c r="Z225" s="44"/>
      <c r="AA225" s="44"/>
      <c r="AB225" s="44"/>
      <c r="AC225" s="44"/>
    </row>
    <row r="226" spans="1:29" ht="15.75" customHeight="1">
      <c r="A226" s="184"/>
      <c r="B226" s="184" t="s">
        <v>169</v>
      </c>
      <c r="C226" s="185" t="s">
        <v>2638</v>
      </c>
      <c r="D226" s="186" t="s">
        <v>53</v>
      </c>
      <c r="E226" s="186">
        <v>1</v>
      </c>
      <c r="F226" s="187">
        <v>1800</v>
      </c>
      <c r="G226" s="188" t="s">
        <v>54</v>
      </c>
      <c r="H226" s="189">
        <v>46174</v>
      </c>
      <c r="I226" s="190" t="s">
        <v>101</v>
      </c>
      <c r="J226" s="190" t="s">
        <v>56</v>
      </c>
      <c r="K226" s="190" t="s">
        <v>858</v>
      </c>
      <c r="L226" s="190" t="s">
        <v>91</v>
      </c>
      <c r="M226" s="191" t="s">
        <v>2451</v>
      </c>
      <c r="N226" s="192" t="s">
        <v>951</v>
      </c>
      <c r="O226" s="56" t="s">
        <v>2452</v>
      </c>
      <c r="P226" s="56"/>
      <c r="Q226" s="56"/>
      <c r="R226" s="57" t="str">
        <f t="array" ref="R226">IFERROR(INDEX('BANCO DE DADOS'!$C$3:$C1559,MATCH(C226,'BANCO DE DADOS'!$B$3:$B1559,0),0),"")</f>
        <v>GTI - MULTIMIDIA</v>
      </c>
      <c r="S226" s="57" t="str">
        <f t="array" ref="S226">IFERROR(INDEX('BANCO DE DADOS'!$D$3:$D1559,MATCH(C226,'BANCO DE DADOS'!$B$3:$B1559,0),0),"")</f>
        <v>COMPRA DE EQUIPAMENTOS DE SOM E ÁUDIO</v>
      </c>
      <c r="T226" s="56"/>
      <c r="U226" s="56"/>
      <c r="V226" s="56"/>
      <c r="W226" s="56"/>
      <c r="X226" s="56"/>
      <c r="Y226" s="56"/>
      <c r="Z226" s="56"/>
      <c r="AA226" s="56"/>
      <c r="AB226" s="56"/>
      <c r="AC226" s="56"/>
    </row>
    <row r="227" spans="1:29" ht="15.75" customHeight="1">
      <c r="A227" s="167"/>
      <c r="B227" s="167" t="s">
        <v>242</v>
      </c>
      <c r="C227" s="168" t="s">
        <v>2638</v>
      </c>
      <c r="D227" s="176" t="s">
        <v>53</v>
      </c>
      <c r="E227" s="176">
        <v>1</v>
      </c>
      <c r="F227" s="177">
        <v>1800</v>
      </c>
      <c r="G227" s="178" t="s">
        <v>54</v>
      </c>
      <c r="H227" s="179">
        <v>46174</v>
      </c>
      <c r="I227" s="180" t="s">
        <v>101</v>
      </c>
      <c r="J227" s="180" t="s">
        <v>56</v>
      </c>
      <c r="K227" s="180" t="s">
        <v>858</v>
      </c>
      <c r="L227" s="180" t="s">
        <v>91</v>
      </c>
      <c r="M227" s="181" t="s">
        <v>2451</v>
      </c>
      <c r="N227" s="175" t="s">
        <v>951</v>
      </c>
      <c r="O227" s="44" t="s">
        <v>2452</v>
      </c>
      <c r="P227" s="44"/>
      <c r="Q227" s="44"/>
      <c r="R227" s="45" t="str">
        <f t="array" ref="R227">IFERROR(INDEX('BANCO DE DADOS'!$C$3:$C1559,MATCH(C227,'BANCO DE DADOS'!$B$3:$B1559,0),0),"")</f>
        <v>GTI - MULTIMIDIA</v>
      </c>
      <c r="S227" s="45" t="str">
        <f t="array" ref="S227">IFERROR(INDEX('BANCO DE DADOS'!$D$3:$D1559,MATCH(C227,'BANCO DE DADOS'!$B$3:$B1559,0),0),"")</f>
        <v>COMPRA DE EQUIPAMENTOS DE SOM E ÁUDIO</v>
      </c>
      <c r="T227" s="44"/>
      <c r="U227" s="44"/>
      <c r="V227" s="44"/>
      <c r="W227" s="44"/>
      <c r="X227" s="44"/>
      <c r="Y227" s="44"/>
      <c r="Z227" s="44"/>
      <c r="AA227" s="44"/>
      <c r="AB227" s="44"/>
      <c r="AC227" s="44"/>
    </row>
    <row r="228" spans="1:29" ht="15.75" customHeight="1">
      <c r="A228" s="184"/>
      <c r="B228" s="184" t="s">
        <v>775</v>
      </c>
      <c r="C228" s="185" t="s">
        <v>2638</v>
      </c>
      <c r="D228" s="186" t="s">
        <v>53</v>
      </c>
      <c r="E228" s="186">
        <v>1</v>
      </c>
      <c r="F228" s="187">
        <v>1800</v>
      </c>
      <c r="G228" s="188" t="s">
        <v>54</v>
      </c>
      <c r="H228" s="189">
        <v>46174</v>
      </c>
      <c r="I228" s="190" t="s">
        <v>101</v>
      </c>
      <c r="J228" s="190" t="s">
        <v>56</v>
      </c>
      <c r="K228" s="190" t="s">
        <v>858</v>
      </c>
      <c r="L228" s="190" t="s">
        <v>91</v>
      </c>
      <c r="M228" s="191" t="s">
        <v>2451</v>
      </c>
      <c r="N228" s="192" t="s">
        <v>951</v>
      </c>
      <c r="O228" s="56" t="s">
        <v>2452</v>
      </c>
      <c r="P228" s="56"/>
      <c r="Q228" s="56"/>
      <c r="R228" s="57" t="str">
        <f t="array" ref="R228">IFERROR(INDEX('BANCO DE DADOS'!$C$3:$C1559,MATCH(C228,'BANCO DE DADOS'!$B$3:$B1559,0),0),"")</f>
        <v>GTI - MULTIMIDIA</v>
      </c>
      <c r="S228" s="57" t="str">
        <f t="array" ref="S228">IFERROR(INDEX('BANCO DE DADOS'!$D$3:$D1559,MATCH(C228,'BANCO DE DADOS'!$B$3:$B1559,0),0),"")</f>
        <v>COMPRA DE EQUIPAMENTOS DE SOM E ÁUDIO</v>
      </c>
      <c r="T228" s="56"/>
      <c r="U228" s="56"/>
      <c r="V228" s="56"/>
      <c r="W228" s="56"/>
      <c r="X228" s="56"/>
      <c r="Y228" s="56"/>
      <c r="Z228" s="56"/>
      <c r="AA228" s="56"/>
      <c r="AB228" s="56"/>
      <c r="AC228" s="56"/>
    </row>
    <row r="229" spans="1:29" ht="15.75" customHeight="1">
      <c r="A229" s="35"/>
      <c r="B229" s="35" t="s">
        <v>2693</v>
      </c>
      <c r="C229" s="36" t="s">
        <v>1794</v>
      </c>
      <c r="D229" s="37"/>
      <c r="E229" s="37"/>
      <c r="F229" s="38">
        <v>15570.6</v>
      </c>
      <c r="G229" s="39"/>
      <c r="H229" s="40"/>
      <c r="I229" s="41"/>
      <c r="J229" s="41"/>
      <c r="K229" s="41"/>
      <c r="L229" s="41"/>
      <c r="M229" s="42"/>
      <c r="N229" s="44" t="s">
        <v>21</v>
      </c>
      <c r="O229" s="44"/>
      <c r="P229" s="44"/>
      <c r="Q229" s="44" t="s">
        <v>2940</v>
      </c>
      <c r="R229" s="45" t="s">
        <v>1795</v>
      </c>
      <c r="S229" s="45" t="s">
        <v>1796</v>
      </c>
      <c r="T229" s="44"/>
      <c r="U229" s="44"/>
      <c r="V229" s="44"/>
      <c r="W229" s="44" t="s">
        <v>8</v>
      </c>
      <c r="X229" s="44"/>
      <c r="Y229" s="44"/>
      <c r="Z229" s="44"/>
      <c r="AA229" s="44"/>
      <c r="AB229" s="44"/>
      <c r="AC229" s="44"/>
    </row>
    <row r="230" spans="1:29" ht="15.75" customHeight="1">
      <c r="A230" s="47"/>
      <c r="B230" s="47" t="s">
        <v>1049</v>
      </c>
      <c r="C230" s="60" t="s">
        <v>1930</v>
      </c>
      <c r="D230" s="49" t="s">
        <v>53</v>
      </c>
      <c r="E230" s="49">
        <v>1000</v>
      </c>
      <c r="F230" s="50">
        <v>2800</v>
      </c>
      <c r="G230" s="51" t="s">
        <v>54</v>
      </c>
      <c r="H230" s="52">
        <v>46174</v>
      </c>
      <c r="I230" s="53" t="s">
        <v>55</v>
      </c>
      <c r="J230" s="53" t="s">
        <v>56</v>
      </c>
      <c r="K230" s="53" t="s">
        <v>164</v>
      </c>
      <c r="L230" s="53" t="s">
        <v>58</v>
      </c>
      <c r="M230" s="54" t="s">
        <v>2517</v>
      </c>
      <c r="N230" s="56" t="s">
        <v>21</v>
      </c>
      <c r="O230" s="56" t="s">
        <v>2767</v>
      </c>
      <c r="P230" s="56"/>
      <c r="Q230" s="56" t="s">
        <v>2941</v>
      </c>
      <c r="R230" s="57" t="s">
        <v>1400</v>
      </c>
      <c r="S230" s="57" t="s">
        <v>1401</v>
      </c>
      <c r="T230" s="56"/>
      <c r="U230" s="56"/>
      <c r="V230" s="56"/>
      <c r="W230" s="56" t="s">
        <v>8</v>
      </c>
      <c r="X230" s="56"/>
      <c r="Y230" s="56"/>
      <c r="Z230" s="56"/>
      <c r="AA230" s="56"/>
      <c r="AB230" s="56"/>
      <c r="AC230" s="56"/>
    </row>
    <row r="231" spans="1:29" ht="15.75" customHeight="1">
      <c r="A231" s="35"/>
      <c r="B231" s="35" t="s">
        <v>1049</v>
      </c>
      <c r="C231" s="36" t="s">
        <v>2033</v>
      </c>
      <c r="D231" s="37" t="s">
        <v>53</v>
      </c>
      <c r="E231" s="37">
        <v>100</v>
      </c>
      <c r="F231" s="38">
        <v>1354</v>
      </c>
      <c r="G231" s="39" t="s">
        <v>54</v>
      </c>
      <c r="H231" s="40">
        <v>46174</v>
      </c>
      <c r="I231" s="41" t="s">
        <v>55</v>
      </c>
      <c r="J231" s="41" t="s">
        <v>56</v>
      </c>
      <c r="K231" s="41" t="s">
        <v>164</v>
      </c>
      <c r="L231" s="41" t="s">
        <v>58</v>
      </c>
      <c r="M231" s="42" t="s">
        <v>2486</v>
      </c>
      <c r="N231" s="44" t="s">
        <v>21</v>
      </c>
      <c r="O231" s="44" t="s">
        <v>2767</v>
      </c>
      <c r="P231" s="44"/>
      <c r="Q231" s="44" t="s">
        <v>2941</v>
      </c>
      <c r="R231" s="45" t="s">
        <v>1400</v>
      </c>
      <c r="S231" s="45" t="s">
        <v>1401</v>
      </c>
      <c r="T231" s="44"/>
      <c r="U231" s="44"/>
      <c r="V231" s="44"/>
      <c r="W231" s="44" t="s">
        <v>8</v>
      </c>
      <c r="X231" s="44"/>
      <c r="Y231" s="44"/>
      <c r="Z231" s="44"/>
      <c r="AA231" s="44"/>
      <c r="AB231" s="44"/>
      <c r="AC231" s="44"/>
    </row>
    <row r="232" spans="1:29" ht="15.75" customHeight="1">
      <c r="A232" s="47"/>
      <c r="B232" s="47" t="s">
        <v>1049</v>
      </c>
      <c r="C232" s="60" t="s">
        <v>2128</v>
      </c>
      <c r="D232" s="49" t="s">
        <v>53</v>
      </c>
      <c r="E232" s="49">
        <v>60</v>
      </c>
      <c r="F232" s="50">
        <v>510</v>
      </c>
      <c r="G232" s="51" t="s">
        <v>54</v>
      </c>
      <c r="H232" s="52">
        <v>46174</v>
      </c>
      <c r="I232" s="53" t="s">
        <v>55</v>
      </c>
      <c r="J232" s="53" t="s">
        <v>56</v>
      </c>
      <c r="K232" s="53" t="s">
        <v>164</v>
      </c>
      <c r="L232" s="53" t="s">
        <v>58</v>
      </c>
      <c r="M232" s="54" t="s">
        <v>2517</v>
      </c>
      <c r="N232" s="56" t="s">
        <v>21</v>
      </c>
      <c r="O232" s="56" t="s">
        <v>2767</v>
      </c>
      <c r="P232" s="56"/>
      <c r="Q232" s="56" t="s">
        <v>2941</v>
      </c>
      <c r="R232" s="57" t="s">
        <v>1400</v>
      </c>
      <c r="S232" s="57" t="s">
        <v>1401</v>
      </c>
      <c r="T232" s="56"/>
      <c r="U232" s="56"/>
      <c r="V232" s="56"/>
      <c r="W232" s="56" t="s">
        <v>8</v>
      </c>
      <c r="X232" s="56"/>
      <c r="Y232" s="56"/>
      <c r="Z232" s="56"/>
      <c r="AA232" s="56"/>
      <c r="AB232" s="56"/>
      <c r="AC232" s="56"/>
    </row>
    <row r="233" spans="1:29" ht="15.75" customHeight="1">
      <c r="A233" s="35"/>
      <c r="B233" s="35" t="s">
        <v>1049</v>
      </c>
      <c r="C233" s="36" t="s">
        <v>2136</v>
      </c>
      <c r="D233" s="37" t="s">
        <v>53</v>
      </c>
      <c r="E233" s="37">
        <v>30</v>
      </c>
      <c r="F233" s="38">
        <v>420</v>
      </c>
      <c r="G233" s="39" t="s">
        <v>54</v>
      </c>
      <c r="H233" s="40">
        <v>46174</v>
      </c>
      <c r="I233" s="41" t="s">
        <v>55</v>
      </c>
      <c r="J233" s="41" t="s">
        <v>56</v>
      </c>
      <c r="K233" s="41" t="s">
        <v>164</v>
      </c>
      <c r="L233" s="41" t="s">
        <v>58</v>
      </c>
      <c r="M233" s="42" t="s">
        <v>2517</v>
      </c>
      <c r="N233" s="44" t="s">
        <v>21</v>
      </c>
      <c r="O233" s="44" t="s">
        <v>2767</v>
      </c>
      <c r="P233" s="44"/>
      <c r="Q233" s="44" t="s">
        <v>2941</v>
      </c>
      <c r="R233" s="45" t="s">
        <v>1400</v>
      </c>
      <c r="S233" s="45" t="s">
        <v>1401</v>
      </c>
      <c r="T233" s="44"/>
      <c r="U233" s="44"/>
      <c r="V233" s="44"/>
      <c r="W233" s="44" t="s">
        <v>8</v>
      </c>
      <c r="X233" s="44"/>
      <c r="Y233" s="44"/>
      <c r="Z233" s="44"/>
      <c r="AA233" s="44"/>
      <c r="AB233" s="44"/>
      <c r="AC233" s="44"/>
    </row>
    <row r="234" spans="1:29" ht="15.75" customHeight="1">
      <c r="A234" s="47"/>
      <c r="B234" s="47" t="s">
        <v>1049</v>
      </c>
      <c r="C234" s="60" t="s">
        <v>2055</v>
      </c>
      <c r="D234" s="49" t="s">
        <v>53</v>
      </c>
      <c r="E234" s="49">
        <v>30</v>
      </c>
      <c r="F234" s="50">
        <v>1080</v>
      </c>
      <c r="G234" s="51" t="s">
        <v>54</v>
      </c>
      <c r="H234" s="52">
        <v>46174</v>
      </c>
      <c r="I234" s="53" t="s">
        <v>55</v>
      </c>
      <c r="J234" s="53" t="s">
        <v>56</v>
      </c>
      <c r="K234" s="53" t="s">
        <v>164</v>
      </c>
      <c r="L234" s="53" t="s">
        <v>58</v>
      </c>
      <c r="M234" s="54" t="s">
        <v>2534</v>
      </c>
      <c r="N234" s="56" t="s">
        <v>21</v>
      </c>
      <c r="O234" s="56" t="s">
        <v>2767</v>
      </c>
      <c r="P234" s="56"/>
      <c r="Q234" s="56" t="s">
        <v>2941</v>
      </c>
      <c r="R234" s="57" t="s">
        <v>1400</v>
      </c>
      <c r="S234" s="57" t="s">
        <v>1401</v>
      </c>
      <c r="T234" s="56"/>
      <c r="U234" s="56"/>
      <c r="V234" s="56"/>
      <c r="W234" s="56" t="s">
        <v>8</v>
      </c>
      <c r="X234" s="56"/>
      <c r="Y234" s="56"/>
      <c r="Z234" s="56"/>
      <c r="AA234" s="56"/>
      <c r="AB234" s="56"/>
      <c r="AC234" s="56"/>
    </row>
    <row r="235" spans="1:29" ht="15.75" customHeight="1">
      <c r="A235" s="35"/>
      <c r="B235" s="35" t="s">
        <v>1049</v>
      </c>
      <c r="C235" s="36" t="s">
        <v>2043</v>
      </c>
      <c r="D235" s="37" t="s">
        <v>53</v>
      </c>
      <c r="E235" s="37">
        <v>30</v>
      </c>
      <c r="F235" s="38">
        <v>1140</v>
      </c>
      <c r="G235" s="39" t="s">
        <v>54</v>
      </c>
      <c r="H235" s="40">
        <v>46174</v>
      </c>
      <c r="I235" s="41" t="s">
        <v>55</v>
      </c>
      <c r="J235" s="41" t="s">
        <v>56</v>
      </c>
      <c r="K235" s="41" t="s">
        <v>164</v>
      </c>
      <c r="L235" s="41" t="s">
        <v>58</v>
      </c>
      <c r="M235" s="42" t="s">
        <v>73</v>
      </c>
      <c r="N235" s="44" t="s">
        <v>21</v>
      </c>
      <c r="O235" s="44" t="s">
        <v>2767</v>
      </c>
      <c r="P235" s="44"/>
      <c r="Q235" s="44" t="s">
        <v>2941</v>
      </c>
      <c r="R235" s="45" t="s">
        <v>1400</v>
      </c>
      <c r="S235" s="45" t="s">
        <v>1401</v>
      </c>
      <c r="T235" s="44"/>
      <c r="U235" s="44"/>
      <c r="V235" s="44"/>
      <c r="W235" s="44" t="s">
        <v>8</v>
      </c>
      <c r="X235" s="44"/>
      <c r="Y235" s="44"/>
      <c r="Z235" s="44"/>
      <c r="AA235" s="44"/>
      <c r="AB235" s="44"/>
      <c r="AC235" s="44"/>
    </row>
    <row r="236" spans="1:29" ht="15.75" customHeight="1">
      <c r="A236" s="47"/>
      <c r="B236" s="47" t="s">
        <v>1049</v>
      </c>
      <c r="C236" s="60" t="s">
        <v>2154</v>
      </c>
      <c r="D236" s="49" t="s">
        <v>53</v>
      </c>
      <c r="E236" s="49">
        <v>10</v>
      </c>
      <c r="F236" s="50">
        <v>400</v>
      </c>
      <c r="G236" s="51" t="s">
        <v>54</v>
      </c>
      <c r="H236" s="52">
        <v>46174</v>
      </c>
      <c r="I236" s="53" t="s">
        <v>55</v>
      </c>
      <c r="J236" s="53" t="s">
        <v>56</v>
      </c>
      <c r="K236" s="53" t="s">
        <v>164</v>
      </c>
      <c r="L236" s="53" t="s">
        <v>58</v>
      </c>
      <c r="M236" s="54" t="s">
        <v>2739</v>
      </c>
      <c r="N236" s="56" t="s">
        <v>21</v>
      </c>
      <c r="O236" s="56" t="s">
        <v>2767</v>
      </c>
      <c r="P236" s="56"/>
      <c r="Q236" s="56" t="s">
        <v>2941</v>
      </c>
      <c r="R236" s="57" t="s">
        <v>1400</v>
      </c>
      <c r="S236" s="57" t="s">
        <v>1401</v>
      </c>
      <c r="T236" s="56"/>
      <c r="U236" s="56"/>
      <c r="V236" s="56"/>
      <c r="W236" s="56" t="s">
        <v>8</v>
      </c>
      <c r="X236" s="56"/>
      <c r="Y236" s="56"/>
      <c r="Z236" s="56"/>
      <c r="AA236" s="56"/>
      <c r="AB236" s="56"/>
      <c r="AC236" s="56"/>
    </row>
    <row r="237" spans="1:29" ht="15.75" customHeight="1">
      <c r="A237" s="35"/>
      <c r="B237" s="35" t="s">
        <v>1049</v>
      </c>
      <c r="C237" s="36" t="s">
        <v>2116</v>
      </c>
      <c r="D237" s="37" t="s">
        <v>53</v>
      </c>
      <c r="E237" s="37">
        <v>30</v>
      </c>
      <c r="F237" s="38">
        <v>540</v>
      </c>
      <c r="G237" s="39" t="s">
        <v>54</v>
      </c>
      <c r="H237" s="40">
        <v>46174</v>
      </c>
      <c r="I237" s="41" t="s">
        <v>55</v>
      </c>
      <c r="J237" s="41" t="s">
        <v>56</v>
      </c>
      <c r="K237" s="41" t="s">
        <v>164</v>
      </c>
      <c r="L237" s="41" t="s">
        <v>58</v>
      </c>
      <c r="M237" s="42" t="s">
        <v>73</v>
      </c>
      <c r="N237" s="44" t="s">
        <v>21</v>
      </c>
      <c r="O237" s="44" t="s">
        <v>2767</v>
      </c>
      <c r="P237" s="44"/>
      <c r="Q237" s="44" t="s">
        <v>2941</v>
      </c>
      <c r="R237" s="45" t="s">
        <v>1400</v>
      </c>
      <c r="S237" s="45" t="s">
        <v>1401</v>
      </c>
      <c r="T237" s="44"/>
      <c r="U237" s="44"/>
      <c r="V237" s="44"/>
      <c r="W237" s="44" t="s">
        <v>8</v>
      </c>
      <c r="X237" s="44"/>
      <c r="Y237" s="44"/>
      <c r="Z237" s="44"/>
      <c r="AA237" s="44"/>
      <c r="AB237" s="44"/>
      <c r="AC237" s="44"/>
    </row>
    <row r="238" spans="1:29" ht="15.75" customHeight="1">
      <c r="A238" s="47"/>
      <c r="B238" s="47" t="s">
        <v>1049</v>
      </c>
      <c r="C238" s="60" t="s">
        <v>2105</v>
      </c>
      <c r="D238" s="49" t="s">
        <v>53</v>
      </c>
      <c r="E238" s="49">
        <v>30</v>
      </c>
      <c r="F238" s="50">
        <v>600</v>
      </c>
      <c r="G238" s="51" t="s">
        <v>54</v>
      </c>
      <c r="H238" s="52">
        <v>46174</v>
      </c>
      <c r="I238" s="53" t="s">
        <v>55</v>
      </c>
      <c r="J238" s="53" t="s">
        <v>56</v>
      </c>
      <c r="K238" s="53" t="s">
        <v>164</v>
      </c>
      <c r="L238" s="53" t="s">
        <v>58</v>
      </c>
      <c r="M238" s="54" t="s">
        <v>148</v>
      </c>
      <c r="N238" s="56" t="s">
        <v>21</v>
      </c>
      <c r="O238" s="56" t="s">
        <v>2767</v>
      </c>
      <c r="P238" s="56"/>
      <c r="Q238" s="56" t="s">
        <v>2941</v>
      </c>
      <c r="R238" s="57" t="s">
        <v>1400</v>
      </c>
      <c r="S238" s="57" t="s">
        <v>1401</v>
      </c>
      <c r="T238" s="56"/>
      <c r="U238" s="56"/>
      <c r="V238" s="56"/>
      <c r="W238" s="56" t="s">
        <v>8</v>
      </c>
      <c r="X238" s="56"/>
      <c r="Y238" s="56"/>
      <c r="Z238" s="56"/>
      <c r="AA238" s="56"/>
      <c r="AB238" s="56"/>
      <c r="AC238" s="56"/>
    </row>
    <row r="239" spans="1:29" ht="15.75" customHeight="1">
      <c r="A239" s="35"/>
      <c r="B239" s="35" t="s">
        <v>1049</v>
      </c>
      <c r="C239" s="36" t="s">
        <v>2215</v>
      </c>
      <c r="D239" s="37" t="s">
        <v>2216</v>
      </c>
      <c r="E239" s="37">
        <v>60</v>
      </c>
      <c r="F239" s="38">
        <v>201</v>
      </c>
      <c r="G239" s="39" t="s">
        <v>54</v>
      </c>
      <c r="H239" s="40">
        <v>46143</v>
      </c>
      <c r="I239" s="41" t="s">
        <v>55</v>
      </c>
      <c r="J239" s="41" t="s">
        <v>56</v>
      </c>
      <c r="K239" s="41" t="s">
        <v>164</v>
      </c>
      <c r="L239" s="41" t="s">
        <v>58</v>
      </c>
      <c r="M239" s="42" t="s">
        <v>148</v>
      </c>
      <c r="N239" s="44" t="s">
        <v>21</v>
      </c>
      <c r="O239" s="44" t="s">
        <v>2767</v>
      </c>
      <c r="P239" s="44"/>
      <c r="Q239" s="44" t="s">
        <v>2941</v>
      </c>
      <c r="R239" s="45" t="s">
        <v>1400</v>
      </c>
      <c r="S239" s="45" t="s">
        <v>1401</v>
      </c>
      <c r="T239" s="44"/>
      <c r="U239" s="44"/>
      <c r="V239" s="44"/>
      <c r="W239" s="44" t="s">
        <v>8</v>
      </c>
      <c r="X239" s="44"/>
      <c r="Y239" s="44"/>
      <c r="Z239" s="44"/>
      <c r="AA239" s="44"/>
      <c r="AB239" s="44"/>
      <c r="AC239" s="44"/>
    </row>
    <row r="240" spans="1:29" ht="15.75" customHeight="1">
      <c r="A240" s="47"/>
      <c r="B240" s="47" t="s">
        <v>1049</v>
      </c>
      <c r="C240" s="60" t="s">
        <v>1869</v>
      </c>
      <c r="D240" s="49" t="s">
        <v>53</v>
      </c>
      <c r="E240" s="49">
        <v>1500</v>
      </c>
      <c r="F240" s="50">
        <v>6150</v>
      </c>
      <c r="G240" s="51" t="s">
        <v>54</v>
      </c>
      <c r="H240" s="52">
        <v>46204</v>
      </c>
      <c r="I240" s="53" t="s">
        <v>55</v>
      </c>
      <c r="J240" s="53" t="s">
        <v>56</v>
      </c>
      <c r="K240" s="53" t="s">
        <v>164</v>
      </c>
      <c r="L240" s="53" t="s">
        <v>58</v>
      </c>
      <c r="M240" s="54" t="s">
        <v>148</v>
      </c>
      <c r="N240" s="56" t="s">
        <v>21</v>
      </c>
      <c r="O240" s="56" t="s">
        <v>2767</v>
      </c>
      <c r="P240" s="56"/>
      <c r="Q240" s="56" t="s">
        <v>2941</v>
      </c>
      <c r="R240" s="57" t="s">
        <v>1400</v>
      </c>
      <c r="S240" s="57" t="s">
        <v>1401</v>
      </c>
      <c r="T240" s="56"/>
      <c r="U240" s="56"/>
      <c r="V240" s="56"/>
      <c r="W240" s="56" t="s">
        <v>8</v>
      </c>
      <c r="X240" s="56"/>
      <c r="Y240" s="56"/>
      <c r="Z240" s="56"/>
      <c r="AA240" s="56"/>
      <c r="AB240" s="56"/>
      <c r="AC240" s="56"/>
    </row>
    <row r="241" spans="1:29" ht="15.75" customHeight="1">
      <c r="A241" s="35"/>
      <c r="B241" s="35" t="s">
        <v>1049</v>
      </c>
      <c r="C241" s="36" t="s">
        <v>1955</v>
      </c>
      <c r="D241" s="37" t="s">
        <v>53</v>
      </c>
      <c r="E241" s="37">
        <v>100</v>
      </c>
      <c r="F241" s="38">
        <v>2200</v>
      </c>
      <c r="G241" s="39" t="s">
        <v>54</v>
      </c>
      <c r="H241" s="40">
        <v>46174</v>
      </c>
      <c r="I241" s="41" t="s">
        <v>55</v>
      </c>
      <c r="J241" s="41" t="s">
        <v>56</v>
      </c>
      <c r="K241" s="41" t="s">
        <v>164</v>
      </c>
      <c r="L241" s="41" t="s">
        <v>58</v>
      </c>
      <c r="M241" s="42" t="s">
        <v>73</v>
      </c>
      <c r="N241" s="44" t="s">
        <v>21</v>
      </c>
      <c r="O241" s="44" t="s">
        <v>2767</v>
      </c>
      <c r="P241" s="44"/>
      <c r="Q241" s="44" t="s">
        <v>2941</v>
      </c>
      <c r="R241" s="45" t="s">
        <v>1400</v>
      </c>
      <c r="S241" s="45" t="s">
        <v>1401</v>
      </c>
      <c r="T241" s="44"/>
      <c r="U241" s="44"/>
      <c r="V241" s="44"/>
      <c r="W241" s="45" t="s">
        <v>8</v>
      </c>
      <c r="X241" s="44"/>
      <c r="Y241" s="44"/>
      <c r="Z241" s="44"/>
      <c r="AA241" s="44"/>
      <c r="AB241" s="44"/>
      <c r="AC241" s="44"/>
    </row>
    <row r="242" spans="1:29" ht="15.75" customHeight="1">
      <c r="A242" s="47"/>
      <c r="B242" s="47" t="s">
        <v>1049</v>
      </c>
      <c r="C242" s="60" t="s">
        <v>2025</v>
      </c>
      <c r="D242" s="49" t="s">
        <v>53</v>
      </c>
      <c r="E242" s="49">
        <v>50</v>
      </c>
      <c r="F242" s="50">
        <v>1400</v>
      </c>
      <c r="G242" s="51" t="s">
        <v>54</v>
      </c>
      <c r="H242" s="52">
        <v>46174</v>
      </c>
      <c r="I242" s="53" t="s">
        <v>55</v>
      </c>
      <c r="J242" s="53" t="s">
        <v>56</v>
      </c>
      <c r="K242" s="53" t="s">
        <v>164</v>
      </c>
      <c r="L242" s="53" t="s">
        <v>58</v>
      </c>
      <c r="M242" s="54" t="s">
        <v>148</v>
      </c>
      <c r="N242" s="56" t="s">
        <v>21</v>
      </c>
      <c r="O242" s="56" t="s">
        <v>2767</v>
      </c>
      <c r="P242" s="56"/>
      <c r="Q242" s="56" t="s">
        <v>2941</v>
      </c>
      <c r="R242" s="57" t="s">
        <v>1400</v>
      </c>
      <c r="S242" s="57" t="s">
        <v>1401</v>
      </c>
      <c r="T242" s="56"/>
      <c r="U242" s="56"/>
      <c r="V242" s="56"/>
      <c r="W242" s="56" t="s">
        <v>8</v>
      </c>
      <c r="X242" s="56"/>
      <c r="Y242" s="56"/>
      <c r="Z242" s="56"/>
      <c r="AA242" s="56"/>
      <c r="AB242" s="56"/>
      <c r="AC242" s="56"/>
    </row>
    <row r="243" spans="1:29" ht="15.75" customHeight="1">
      <c r="A243" s="35"/>
      <c r="B243" s="35" t="s">
        <v>1049</v>
      </c>
      <c r="C243" s="36" t="s">
        <v>1911</v>
      </c>
      <c r="D243" s="37" t="s">
        <v>53</v>
      </c>
      <c r="E243" s="37">
        <v>200</v>
      </c>
      <c r="F243" s="38">
        <v>3800</v>
      </c>
      <c r="G243" s="39" t="s">
        <v>54</v>
      </c>
      <c r="H243" s="40">
        <v>46174</v>
      </c>
      <c r="I243" s="41" t="s">
        <v>55</v>
      </c>
      <c r="J243" s="41" t="s">
        <v>56</v>
      </c>
      <c r="K243" s="41" t="s">
        <v>164</v>
      </c>
      <c r="L243" s="41" t="s">
        <v>58</v>
      </c>
      <c r="M243" s="42" t="s">
        <v>148</v>
      </c>
      <c r="N243" s="44" t="s">
        <v>21</v>
      </c>
      <c r="O243" s="44" t="s">
        <v>2767</v>
      </c>
      <c r="P243" s="44"/>
      <c r="Q243" s="44" t="s">
        <v>2941</v>
      </c>
      <c r="R243" s="45" t="s">
        <v>1400</v>
      </c>
      <c r="S243" s="45" t="s">
        <v>1401</v>
      </c>
      <c r="T243" s="44"/>
      <c r="U243" s="44"/>
      <c r="V243" s="44"/>
      <c r="W243" s="44" t="s">
        <v>8</v>
      </c>
      <c r="X243" s="44"/>
      <c r="Y243" s="44"/>
      <c r="Z243" s="44"/>
      <c r="AA243" s="44"/>
      <c r="AB243" s="44"/>
      <c r="AC243" s="44"/>
    </row>
    <row r="244" spans="1:29" ht="15.75" customHeight="1">
      <c r="A244" s="47"/>
      <c r="B244" s="47" t="s">
        <v>1049</v>
      </c>
      <c r="C244" s="60" t="s">
        <v>2037</v>
      </c>
      <c r="D244" s="49" t="s">
        <v>53</v>
      </c>
      <c r="E244" s="49">
        <v>50</v>
      </c>
      <c r="F244" s="50">
        <v>1250</v>
      </c>
      <c r="G244" s="51" t="s">
        <v>54</v>
      </c>
      <c r="H244" s="52">
        <v>46174</v>
      </c>
      <c r="I244" s="53" t="s">
        <v>55</v>
      </c>
      <c r="J244" s="53" t="s">
        <v>56</v>
      </c>
      <c r="K244" s="53" t="s">
        <v>164</v>
      </c>
      <c r="L244" s="53" t="s">
        <v>58</v>
      </c>
      <c r="M244" s="54" t="s">
        <v>109</v>
      </c>
      <c r="N244" s="56" t="s">
        <v>21</v>
      </c>
      <c r="O244" s="56" t="s">
        <v>2767</v>
      </c>
      <c r="P244" s="56"/>
      <c r="Q244" s="56" t="s">
        <v>2941</v>
      </c>
      <c r="R244" s="57" t="s">
        <v>1400</v>
      </c>
      <c r="S244" s="57" t="s">
        <v>1401</v>
      </c>
      <c r="T244" s="56"/>
      <c r="U244" s="56"/>
      <c r="V244" s="56"/>
      <c r="W244" s="57" t="s">
        <v>8</v>
      </c>
      <c r="X244" s="56"/>
      <c r="Y244" s="56"/>
      <c r="Z244" s="56"/>
      <c r="AA244" s="56"/>
      <c r="AB244" s="56"/>
      <c r="AC244" s="56"/>
    </row>
    <row r="245" spans="1:29" ht="15.75" customHeight="1">
      <c r="A245" s="35"/>
      <c r="B245" s="35" t="s">
        <v>1049</v>
      </c>
      <c r="C245" s="36" t="s">
        <v>1861</v>
      </c>
      <c r="D245" s="37" t="s">
        <v>53</v>
      </c>
      <c r="E245" s="37">
        <v>800</v>
      </c>
      <c r="F245" s="38">
        <v>6400</v>
      </c>
      <c r="G245" s="39" t="s">
        <v>54</v>
      </c>
      <c r="H245" s="40">
        <v>46204</v>
      </c>
      <c r="I245" s="41" t="s">
        <v>55</v>
      </c>
      <c r="J245" s="41" t="s">
        <v>56</v>
      </c>
      <c r="K245" s="41" t="s">
        <v>164</v>
      </c>
      <c r="L245" s="41" t="s">
        <v>58</v>
      </c>
      <c r="M245" s="42" t="s">
        <v>2498</v>
      </c>
      <c r="N245" s="44" t="s">
        <v>21</v>
      </c>
      <c r="O245" s="44" t="s">
        <v>2767</v>
      </c>
      <c r="P245" s="44"/>
      <c r="Q245" s="44" t="s">
        <v>2941</v>
      </c>
      <c r="R245" s="45" t="s">
        <v>1400</v>
      </c>
      <c r="S245" s="45" t="s">
        <v>1401</v>
      </c>
      <c r="T245" s="44"/>
      <c r="U245" s="44"/>
      <c r="V245" s="44"/>
      <c r="W245" s="45" t="s">
        <v>8</v>
      </c>
      <c r="X245" s="44"/>
      <c r="Y245" s="44"/>
      <c r="Z245" s="44"/>
      <c r="AA245" s="44"/>
      <c r="AB245" s="44"/>
      <c r="AC245" s="44"/>
    </row>
    <row r="246" spans="1:29" ht="15.75" customHeight="1">
      <c r="A246" s="47"/>
      <c r="B246" s="47" t="s">
        <v>1049</v>
      </c>
      <c r="C246" s="60" t="s">
        <v>2185</v>
      </c>
      <c r="D246" s="49" t="s">
        <v>53</v>
      </c>
      <c r="E246" s="49">
        <v>120</v>
      </c>
      <c r="F246" s="50">
        <v>300</v>
      </c>
      <c r="G246" s="51" t="s">
        <v>54</v>
      </c>
      <c r="H246" s="52">
        <v>46174</v>
      </c>
      <c r="I246" s="53" t="s">
        <v>55</v>
      </c>
      <c r="J246" s="53" t="s">
        <v>56</v>
      </c>
      <c r="K246" s="53" t="s">
        <v>164</v>
      </c>
      <c r="L246" s="53" t="s">
        <v>58</v>
      </c>
      <c r="M246" s="54" t="s">
        <v>2498</v>
      </c>
      <c r="N246" s="56" t="s">
        <v>21</v>
      </c>
      <c r="O246" s="56" t="s">
        <v>2767</v>
      </c>
      <c r="P246" s="56"/>
      <c r="Q246" s="56" t="s">
        <v>2941</v>
      </c>
      <c r="R246" s="57" t="s">
        <v>1400</v>
      </c>
      <c r="S246" s="57" t="s">
        <v>1401</v>
      </c>
      <c r="T246" s="56"/>
      <c r="U246" s="56"/>
      <c r="V246" s="56"/>
      <c r="W246" s="57" t="s">
        <v>8</v>
      </c>
      <c r="X246" s="56"/>
      <c r="Y246" s="56"/>
      <c r="Z246" s="56"/>
      <c r="AA246" s="56"/>
      <c r="AB246" s="56"/>
      <c r="AC246" s="56"/>
    </row>
    <row r="247" spans="1:29" ht="15.75" customHeight="1">
      <c r="A247" s="35"/>
      <c r="B247" s="35" t="s">
        <v>1049</v>
      </c>
      <c r="C247" s="36" t="s">
        <v>2099</v>
      </c>
      <c r="D247" s="37" t="s">
        <v>53</v>
      </c>
      <c r="E247" s="37">
        <v>40</v>
      </c>
      <c r="F247" s="38">
        <v>676</v>
      </c>
      <c r="G247" s="39" t="s">
        <v>54</v>
      </c>
      <c r="H247" s="40">
        <v>46174</v>
      </c>
      <c r="I247" s="41" t="s">
        <v>55</v>
      </c>
      <c r="J247" s="41" t="s">
        <v>56</v>
      </c>
      <c r="K247" s="41" t="s">
        <v>164</v>
      </c>
      <c r="L247" s="41" t="s">
        <v>58</v>
      </c>
      <c r="M247" s="42" t="s">
        <v>2486</v>
      </c>
      <c r="N247" s="44" t="s">
        <v>21</v>
      </c>
      <c r="O247" s="44" t="s">
        <v>2767</v>
      </c>
      <c r="P247" s="44"/>
      <c r="Q247" s="44" t="s">
        <v>2941</v>
      </c>
      <c r="R247" s="45" t="s">
        <v>1400</v>
      </c>
      <c r="S247" s="45" t="s">
        <v>1401</v>
      </c>
      <c r="T247" s="44"/>
      <c r="U247" s="44"/>
      <c r="V247" s="44"/>
      <c r="W247" s="45" t="s">
        <v>8</v>
      </c>
      <c r="X247" s="44"/>
      <c r="Y247" s="44"/>
      <c r="Z247" s="44"/>
      <c r="AA247" s="44"/>
      <c r="AB247" s="44"/>
      <c r="AC247" s="44"/>
    </row>
    <row r="248" spans="1:29" ht="15.75" customHeight="1">
      <c r="A248" s="184"/>
      <c r="B248" s="184" t="s">
        <v>145</v>
      </c>
      <c r="C248" s="185" t="s">
        <v>2569</v>
      </c>
      <c r="D248" s="186" t="s">
        <v>53</v>
      </c>
      <c r="E248" s="186">
        <v>2</v>
      </c>
      <c r="F248" s="187">
        <v>6000</v>
      </c>
      <c r="G248" s="188" t="s">
        <v>54</v>
      </c>
      <c r="H248" s="189">
        <v>46204</v>
      </c>
      <c r="I248" s="190" t="s">
        <v>101</v>
      </c>
      <c r="J248" s="190" t="s">
        <v>56</v>
      </c>
      <c r="K248" s="190" t="s">
        <v>858</v>
      </c>
      <c r="L248" s="190" t="s">
        <v>91</v>
      </c>
      <c r="M248" s="191" t="s">
        <v>2451</v>
      </c>
      <c r="N248" s="192" t="s">
        <v>951</v>
      </c>
      <c r="O248" s="56" t="s">
        <v>2452</v>
      </c>
      <c r="P248" s="56"/>
      <c r="Q248" s="56"/>
      <c r="R248" s="57" t="str">
        <f t="array" ref="R248">IFERROR(INDEX('BANCO DE DADOS'!$C$3:$C1559,MATCH(C248,'BANCO DE DADOS'!$B$3:$B1559,0),0),"")</f>
        <v>GTI - MULTIMIDIA</v>
      </c>
      <c r="S248" s="57" t="str">
        <f t="array" ref="S248">IFERROR(INDEX('BANCO DE DADOS'!$D$3:$D1559,MATCH(C248,'BANCO DE DADOS'!$B$3:$B1559,0),0),"")</f>
        <v>COMPRA DE EQUIPAMENTOS DE SOM E ÁUDIO</v>
      </c>
      <c r="T248" s="56"/>
      <c r="U248" s="56"/>
      <c r="V248" s="56"/>
      <c r="W248" s="56"/>
      <c r="X248" s="56"/>
      <c r="Y248" s="56"/>
      <c r="Z248" s="56"/>
      <c r="AA248" s="56"/>
      <c r="AB248" s="56"/>
      <c r="AC248" s="56"/>
    </row>
    <row r="249" spans="1:29" ht="15.75" customHeight="1">
      <c r="A249" s="167"/>
      <c r="B249" s="167" t="s">
        <v>291</v>
      </c>
      <c r="C249" s="168" t="s">
        <v>2569</v>
      </c>
      <c r="D249" s="176" t="s">
        <v>53</v>
      </c>
      <c r="E249" s="176">
        <v>4</v>
      </c>
      <c r="F249" s="177">
        <v>12000</v>
      </c>
      <c r="G249" s="178" t="s">
        <v>54</v>
      </c>
      <c r="H249" s="179">
        <v>46235</v>
      </c>
      <c r="I249" s="180" t="s">
        <v>101</v>
      </c>
      <c r="J249" s="180" t="s">
        <v>56</v>
      </c>
      <c r="K249" s="180" t="s">
        <v>858</v>
      </c>
      <c r="L249" s="180" t="s">
        <v>91</v>
      </c>
      <c r="M249" s="181" t="s">
        <v>2451</v>
      </c>
      <c r="N249" s="175" t="s">
        <v>951</v>
      </c>
      <c r="O249" s="44" t="s">
        <v>2452</v>
      </c>
      <c r="P249" s="44"/>
      <c r="Q249" s="44"/>
      <c r="R249" s="45" t="str">
        <f t="array" ref="R249">IFERROR(INDEX('BANCO DE DADOS'!$C$3:$C1559,MATCH(C249,'BANCO DE DADOS'!$B$3:$B1559,0),0),"")</f>
        <v>GTI - MULTIMIDIA</v>
      </c>
      <c r="S249" s="45" t="str">
        <f t="array" ref="S249">IFERROR(INDEX('BANCO DE DADOS'!$D$3:$D1559,MATCH(C249,'BANCO DE DADOS'!$B$3:$B1559,0),0),"")</f>
        <v>COMPRA DE EQUIPAMENTOS DE SOM E ÁUDIO</v>
      </c>
      <c r="T249" s="44"/>
      <c r="U249" s="44"/>
      <c r="V249" s="44"/>
      <c r="W249" s="44"/>
      <c r="X249" s="44"/>
      <c r="Y249" s="44"/>
      <c r="Z249" s="44"/>
      <c r="AA249" s="44"/>
      <c r="AB249" s="44"/>
      <c r="AC249" s="44"/>
    </row>
    <row r="250" spans="1:29" ht="15.75" customHeight="1">
      <c r="A250" s="47"/>
      <c r="B250" s="47" t="s">
        <v>1049</v>
      </c>
      <c r="C250" s="60" t="s">
        <v>2108</v>
      </c>
      <c r="D250" s="49" t="s">
        <v>53</v>
      </c>
      <c r="E250" s="49">
        <v>30</v>
      </c>
      <c r="F250" s="50">
        <v>599.70000000000005</v>
      </c>
      <c r="G250" s="51" t="s">
        <v>54</v>
      </c>
      <c r="H250" s="52">
        <v>46174</v>
      </c>
      <c r="I250" s="53" t="s">
        <v>55</v>
      </c>
      <c r="J250" s="53" t="s">
        <v>56</v>
      </c>
      <c r="K250" s="53" t="s">
        <v>164</v>
      </c>
      <c r="L250" s="53" t="s">
        <v>58</v>
      </c>
      <c r="M250" s="54" t="s">
        <v>2486</v>
      </c>
      <c r="N250" s="56" t="s">
        <v>21</v>
      </c>
      <c r="O250" s="56" t="s">
        <v>2767</v>
      </c>
      <c r="P250" s="56"/>
      <c r="Q250" s="56" t="s">
        <v>2941</v>
      </c>
      <c r="R250" s="57" t="s">
        <v>1400</v>
      </c>
      <c r="S250" s="57" t="s">
        <v>1401</v>
      </c>
      <c r="T250" s="56"/>
      <c r="U250" s="56"/>
      <c r="V250" s="56"/>
      <c r="W250" s="57" t="s">
        <v>8</v>
      </c>
      <c r="X250" s="56"/>
      <c r="Y250" s="56"/>
      <c r="Z250" s="56"/>
      <c r="AA250" s="56"/>
      <c r="AB250" s="56"/>
      <c r="AC250" s="56"/>
    </row>
    <row r="251" spans="1:29" ht="15.75" customHeight="1">
      <c r="A251" s="35"/>
      <c r="B251" s="35" t="s">
        <v>1049</v>
      </c>
      <c r="C251" s="36" t="s">
        <v>2064</v>
      </c>
      <c r="D251" s="37" t="s">
        <v>53</v>
      </c>
      <c r="E251" s="37">
        <v>60</v>
      </c>
      <c r="F251" s="38">
        <v>1020.6</v>
      </c>
      <c r="G251" s="39" t="s">
        <v>54</v>
      </c>
      <c r="H251" s="40">
        <v>46174</v>
      </c>
      <c r="I251" s="41" t="s">
        <v>55</v>
      </c>
      <c r="J251" s="41" t="s">
        <v>56</v>
      </c>
      <c r="K251" s="41" t="s">
        <v>164</v>
      </c>
      <c r="L251" s="41" t="s">
        <v>58</v>
      </c>
      <c r="M251" s="42" t="s">
        <v>2486</v>
      </c>
      <c r="N251" s="44" t="s">
        <v>21</v>
      </c>
      <c r="O251" s="44" t="s">
        <v>2767</v>
      </c>
      <c r="P251" s="44"/>
      <c r="Q251" s="44" t="s">
        <v>2941</v>
      </c>
      <c r="R251" s="45" t="s">
        <v>1400</v>
      </c>
      <c r="S251" s="45" t="s">
        <v>1401</v>
      </c>
      <c r="T251" s="44"/>
      <c r="U251" s="44"/>
      <c r="V251" s="44"/>
      <c r="W251" s="45" t="s">
        <v>8</v>
      </c>
      <c r="X251" s="44"/>
      <c r="Y251" s="44"/>
      <c r="Z251" s="44"/>
      <c r="AA251" s="44"/>
      <c r="AB251" s="44"/>
      <c r="AC251" s="44"/>
    </row>
    <row r="252" spans="1:29" ht="15.75" customHeight="1">
      <c r="A252" s="47"/>
      <c r="B252" s="47" t="s">
        <v>1049</v>
      </c>
      <c r="C252" s="60" t="s">
        <v>2077</v>
      </c>
      <c r="D252" s="49" t="s">
        <v>53</v>
      </c>
      <c r="E252" s="49">
        <v>60</v>
      </c>
      <c r="F252" s="50">
        <v>900</v>
      </c>
      <c r="G252" s="51" t="s">
        <v>54</v>
      </c>
      <c r="H252" s="52">
        <v>46174</v>
      </c>
      <c r="I252" s="53" t="s">
        <v>55</v>
      </c>
      <c r="J252" s="53" t="s">
        <v>56</v>
      </c>
      <c r="K252" s="53" t="s">
        <v>164</v>
      </c>
      <c r="L252" s="53" t="s">
        <v>58</v>
      </c>
      <c r="M252" s="54" t="s">
        <v>2486</v>
      </c>
      <c r="N252" s="56" t="s">
        <v>21</v>
      </c>
      <c r="O252" s="56" t="s">
        <v>2767</v>
      </c>
      <c r="P252" s="56"/>
      <c r="Q252" s="56" t="s">
        <v>2941</v>
      </c>
      <c r="R252" s="57" t="s">
        <v>1400</v>
      </c>
      <c r="S252" s="57" t="s">
        <v>1401</v>
      </c>
      <c r="T252" s="56"/>
      <c r="U252" s="56"/>
      <c r="V252" s="56"/>
      <c r="W252" s="57" t="s">
        <v>8</v>
      </c>
      <c r="X252" s="56"/>
      <c r="Y252" s="56"/>
      <c r="Z252" s="56"/>
      <c r="AA252" s="56"/>
      <c r="AB252" s="56"/>
      <c r="AC252" s="56"/>
    </row>
    <row r="253" spans="1:29" ht="15.75" customHeight="1">
      <c r="A253" s="35"/>
      <c r="B253" s="35" t="s">
        <v>1049</v>
      </c>
      <c r="C253" s="36" t="s">
        <v>2001</v>
      </c>
      <c r="D253" s="37" t="s">
        <v>53</v>
      </c>
      <c r="E253" s="37">
        <v>120</v>
      </c>
      <c r="F253" s="38">
        <v>1592.4</v>
      </c>
      <c r="G253" s="39" t="s">
        <v>54</v>
      </c>
      <c r="H253" s="40">
        <v>46174</v>
      </c>
      <c r="I253" s="41" t="s">
        <v>55</v>
      </c>
      <c r="J253" s="41" t="s">
        <v>56</v>
      </c>
      <c r="K253" s="41" t="s">
        <v>164</v>
      </c>
      <c r="L253" s="41" t="s">
        <v>58</v>
      </c>
      <c r="M253" s="42" t="s">
        <v>148</v>
      </c>
      <c r="N253" s="44" t="s">
        <v>21</v>
      </c>
      <c r="O253" s="44" t="s">
        <v>2767</v>
      </c>
      <c r="P253" s="44"/>
      <c r="Q253" s="44" t="s">
        <v>2941</v>
      </c>
      <c r="R253" s="45" t="s">
        <v>1400</v>
      </c>
      <c r="S253" s="45" t="s">
        <v>1401</v>
      </c>
      <c r="T253" s="44"/>
      <c r="U253" s="44"/>
      <c r="V253" s="44"/>
      <c r="W253" s="45" t="s">
        <v>8</v>
      </c>
      <c r="X253" s="44"/>
      <c r="Y253" s="44"/>
      <c r="Z253" s="44"/>
      <c r="AA253" s="44"/>
      <c r="AB253" s="44"/>
      <c r="AC253" s="44"/>
    </row>
    <row r="254" spans="1:29" ht="15.75" customHeight="1">
      <c r="A254" s="47"/>
      <c r="B254" s="47" t="s">
        <v>1049</v>
      </c>
      <c r="C254" s="60" t="s">
        <v>2039</v>
      </c>
      <c r="D254" s="49" t="s">
        <v>53</v>
      </c>
      <c r="E254" s="49">
        <v>50</v>
      </c>
      <c r="F254" s="50">
        <v>1211</v>
      </c>
      <c r="G254" s="51" t="s">
        <v>54</v>
      </c>
      <c r="H254" s="52">
        <v>46174</v>
      </c>
      <c r="I254" s="53" t="s">
        <v>55</v>
      </c>
      <c r="J254" s="53" t="s">
        <v>56</v>
      </c>
      <c r="K254" s="53" t="s">
        <v>164</v>
      </c>
      <c r="L254" s="53" t="s">
        <v>58</v>
      </c>
      <c r="M254" s="54" t="s">
        <v>148</v>
      </c>
      <c r="N254" s="56" t="s">
        <v>21</v>
      </c>
      <c r="O254" s="56" t="s">
        <v>2767</v>
      </c>
      <c r="P254" s="56"/>
      <c r="Q254" s="56" t="s">
        <v>2941</v>
      </c>
      <c r="R254" s="57" t="s">
        <v>1400</v>
      </c>
      <c r="S254" s="57" t="s">
        <v>1401</v>
      </c>
      <c r="T254" s="56"/>
      <c r="U254" s="56"/>
      <c r="V254" s="56"/>
      <c r="W254" s="57" t="s">
        <v>8</v>
      </c>
      <c r="X254" s="56"/>
      <c r="Y254" s="56"/>
      <c r="Z254" s="56"/>
      <c r="AA254" s="56"/>
      <c r="AB254" s="56"/>
      <c r="AC254" s="56"/>
    </row>
    <row r="255" spans="1:29" ht="15.75" customHeight="1">
      <c r="A255" s="35"/>
      <c r="B255" s="35" t="s">
        <v>861</v>
      </c>
      <c r="C255" s="36" t="s">
        <v>1034</v>
      </c>
      <c r="D255" s="37" t="s">
        <v>53</v>
      </c>
      <c r="E255" s="37">
        <v>2000</v>
      </c>
      <c r="F255" s="38">
        <v>200000</v>
      </c>
      <c r="G255" s="39" t="s">
        <v>66</v>
      </c>
      <c r="H255" s="40">
        <v>46266</v>
      </c>
      <c r="I255" s="41" t="s">
        <v>55</v>
      </c>
      <c r="J255" s="41" t="s">
        <v>56</v>
      </c>
      <c r="K255" s="41" t="s">
        <v>147</v>
      </c>
      <c r="L255" s="41" t="s">
        <v>91</v>
      </c>
      <c r="M255" s="42" t="s">
        <v>2486</v>
      </c>
      <c r="N255" s="44" t="s">
        <v>884</v>
      </c>
      <c r="O255" s="44" t="s">
        <v>2767</v>
      </c>
      <c r="P255" s="44"/>
      <c r="Q255" s="44" t="s">
        <v>861</v>
      </c>
      <c r="R255" s="45" t="str">
        <f t="array" ref="R255">IFERROR(INDEX('BANCO DE DADOS'!$C$3:$C1559,MATCH(C255,'BANCO DE DADOS'!$B$3:$B1559,0),0),"")</f>
        <v>CEPDEC</v>
      </c>
      <c r="S255" s="45" t="s">
        <v>1034</v>
      </c>
      <c r="T255" s="44"/>
      <c r="U255" s="44"/>
      <c r="V255" s="44"/>
      <c r="W255" s="44" t="s">
        <v>861</v>
      </c>
      <c r="X255" s="44"/>
      <c r="Y255" s="44"/>
      <c r="Z255" s="44"/>
      <c r="AA255" s="44"/>
      <c r="AB255" s="44"/>
      <c r="AC255" s="44"/>
    </row>
    <row r="256" spans="1:29" ht="15.75" customHeight="1">
      <c r="A256" s="47"/>
      <c r="B256" s="47" t="s">
        <v>652</v>
      </c>
      <c r="C256" s="60" t="s">
        <v>1968</v>
      </c>
      <c r="D256" s="49" t="s">
        <v>53</v>
      </c>
      <c r="E256" s="49">
        <v>6</v>
      </c>
      <c r="F256" s="50">
        <v>4800</v>
      </c>
      <c r="G256" s="51" t="s">
        <v>54</v>
      </c>
      <c r="H256" s="52">
        <v>46204</v>
      </c>
      <c r="I256" s="53" t="s">
        <v>55</v>
      </c>
      <c r="J256" s="53" t="s">
        <v>56</v>
      </c>
      <c r="K256" s="53" t="s">
        <v>164</v>
      </c>
      <c r="L256" s="53" t="s">
        <v>91</v>
      </c>
      <c r="M256" s="54" t="s">
        <v>2534</v>
      </c>
      <c r="N256" s="56" t="s">
        <v>951</v>
      </c>
      <c r="O256" s="56" t="s">
        <v>2767</v>
      </c>
      <c r="P256" s="56"/>
      <c r="Q256" s="56" t="s">
        <v>2941</v>
      </c>
      <c r="R256" s="57" t="s">
        <v>1400</v>
      </c>
      <c r="S256" s="57" t="s">
        <v>1401</v>
      </c>
      <c r="T256" s="56"/>
      <c r="U256" s="56"/>
      <c r="V256" s="56"/>
      <c r="W256" s="56" t="s">
        <v>8</v>
      </c>
      <c r="X256" s="56"/>
      <c r="Y256" s="56"/>
      <c r="Z256" s="56"/>
      <c r="AA256" s="56"/>
      <c r="AB256" s="56"/>
      <c r="AC256" s="56"/>
    </row>
    <row r="257" spans="1:29" ht="15.75" customHeight="1">
      <c r="A257" s="35"/>
      <c r="B257" s="35" t="s">
        <v>2693</v>
      </c>
      <c r="C257" s="36" t="s">
        <v>2942</v>
      </c>
      <c r="D257" s="37"/>
      <c r="E257" s="37"/>
      <c r="F257" s="38">
        <v>41519.699999999997</v>
      </c>
      <c r="G257" s="39"/>
      <c r="H257" s="40"/>
      <c r="I257" s="41"/>
      <c r="J257" s="41"/>
      <c r="K257" s="41"/>
      <c r="L257" s="41"/>
      <c r="M257" s="42"/>
      <c r="N257" s="44" t="s">
        <v>21</v>
      </c>
      <c r="O257" s="44"/>
      <c r="P257" s="44"/>
      <c r="Q257" s="44" t="s">
        <v>2941</v>
      </c>
      <c r="R257" s="45" t="s">
        <v>1400</v>
      </c>
      <c r="S257" s="45" t="s">
        <v>1401</v>
      </c>
      <c r="T257" s="44"/>
      <c r="U257" s="44"/>
      <c r="V257" s="44"/>
      <c r="W257" s="44" t="s">
        <v>8</v>
      </c>
      <c r="X257" s="44"/>
      <c r="Y257" s="44"/>
      <c r="Z257" s="44"/>
      <c r="AA257" s="44"/>
      <c r="AB257" s="44"/>
      <c r="AC257" s="44"/>
    </row>
    <row r="258" spans="1:29" ht="15.75" customHeight="1">
      <c r="A258" s="184"/>
      <c r="B258" s="184" t="s">
        <v>51</v>
      </c>
      <c r="C258" s="185" t="s">
        <v>533</v>
      </c>
      <c r="D258" s="186" t="s">
        <v>53</v>
      </c>
      <c r="E258" s="186">
        <v>1</v>
      </c>
      <c r="F258" s="187">
        <v>360</v>
      </c>
      <c r="G258" s="188" t="s">
        <v>54</v>
      </c>
      <c r="H258" s="189">
        <v>46235</v>
      </c>
      <c r="I258" s="190" t="s">
        <v>101</v>
      </c>
      <c r="J258" s="190" t="s">
        <v>56</v>
      </c>
      <c r="K258" s="190" t="s">
        <v>858</v>
      </c>
      <c r="L258" s="190" t="s">
        <v>91</v>
      </c>
      <c r="M258" s="191" t="s">
        <v>2451</v>
      </c>
      <c r="N258" s="192" t="s">
        <v>951</v>
      </c>
      <c r="O258" s="56" t="s">
        <v>2452</v>
      </c>
      <c r="P258" s="56"/>
      <c r="Q258" s="56"/>
      <c r="R258" s="57" t="str">
        <f t="array" ref="R258">IFERROR(INDEX('BANCO DE DADOS'!$C$3:$C1559,MATCH(C258,'BANCO DE DADOS'!$B$3:$B1559,0),0),"")</f>
        <v>DOP - EPI SALVAMENTO TERRESTRE</v>
      </c>
      <c r="S258" s="57" t="str">
        <f t="array" ref="S258">IFERROR(INDEX('BANCO DE DADOS'!$D$3:$D1559,MATCH(C258,'BANCO DE DADOS'!$B$3:$B1559,0),0),"")</f>
        <v>COMPRA DE EPI - CORTE DE ARVORES</v>
      </c>
      <c r="T258" s="56"/>
      <c r="U258" s="56"/>
      <c r="V258" s="56"/>
      <c r="W258" s="56"/>
      <c r="X258" s="56"/>
      <c r="Y258" s="56"/>
      <c r="Z258" s="56"/>
      <c r="AA258" s="56"/>
      <c r="AB258" s="56"/>
      <c r="AC258" s="56"/>
    </row>
    <row r="259" spans="1:29" ht="15.75" customHeight="1">
      <c r="A259" s="35"/>
      <c r="B259" s="35" t="s">
        <v>1049</v>
      </c>
      <c r="C259" s="36" t="s">
        <v>1771</v>
      </c>
      <c r="D259" s="37" t="s">
        <v>53</v>
      </c>
      <c r="E259" s="37">
        <v>18000</v>
      </c>
      <c r="F259" s="38">
        <v>32400</v>
      </c>
      <c r="G259" s="39" t="s">
        <v>54</v>
      </c>
      <c r="H259" s="40">
        <v>46235</v>
      </c>
      <c r="I259" s="41" t="s">
        <v>55</v>
      </c>
      <c r="J259" s="41" t="s">
        <v>56</v>
      </c>
      <c r="K259" s="41" t="s">
        <v>164</v>
      </c>
      <c r="L259" s="41" t="s">
        <v>58</v>
      </c>
      <c r="M259" s="42" t="s">
        <v>2517</v>
      </c>
      <c r="N259" s="44" t="s">
        <v>21</v>
      </c>
      <c r="O259" s="44" t="s">
        <v>2767</v>
      </c>
      <c r="P259" s="44"/>
      <c r="Q259" s="44" t="s">
        <v>2943</v>
      </c>
      <c r="R259" s="45" t="s">
        <v>562</v>
      </c>
      <c r="S259" s="45" t="s">
        <v>1772</v>
      </c>
      <c r="T259" s="44"/>
      <c r="U259" s="44"/>
      <c r="V259" s="44"/>
      <c r="W259" s="44" t="s">
        <v>3</v>
      </c>
      <c r="X259" s="44"/>
      <c r="Y259" s="44"/>
      <c r="Z259" s="44"/>
      <c r="AA259" s="44"/>
      <c r="AB259" s="44"/>
      <c r="AC259" s="44"/>
    </row>
    <row r="260" spans="1:29" ht="15.75" customHeight="1">
      <c r="A260" s="47"/>
      <c r="B260" s="47" t="s">
        <v>1049</v>
      </c>
      <c r="C260" s="60" t="s">
        <v>2029</v>
      </c>
      <c r="D260" s="49" t="s">
        <v>53</v>
      </c>
      <c r="E260" s="49">
        <v>100</v>
      </c>
      <c r="F260" s="50">
        <v>1400</v>
      </c>
      <c r="G260" s="51" t="s">
        <v>54</v>
      </c>
      <c r="H260" s="52">
        <v>46174</v>
      </c>
      <c r="I260" s="53" t="s">
        <v>55</v>
      </c>
      <c r="J260" s="53" t="s">
        <v>56</v>
      </c>
      <c r="K260" s="53" t="s">
        <v>164</v>
      </c>
      <c r="L260" s="53" t="s">
        <v>58</v>
      </c>
      <c r="M260" s="54" t="s">
        <v>109</v>
      </c>
      <c r="N260" s="56" t="s">
        <v>21</v>
      </c>
      <c r="O260" s="56" t="s">
        <v>2767</v>
      </c>
      <c r="P260" s="56"/>
      <c r="Q260" s="56" t="s">
        <v>2943</v>
      </c>
      <c r="R260" s="57" t="s">
        <v>562</v>
      </c>
      <c r="S260" s="57" t="s">
        <v>1772</v>
      </c>
      <c r="T260" s="56"/>
      <c r="U260" s="56"/>
      <c r="V260" s="56"/>
      <c r="W260" s="56" t="s">
        <v>3</v>
      </c>
      <c r="X260" s="56"/>
      <c r="Y260" s="56"/>
      <c r="Z260" s="56"/>
      <c r="AA260" s="56"/>
      <c r="AB260" s="56"/>
      <c r="AC260" s="56"/>
    </row>
    <row r="261" spans="1:29" ht="15.75" customHeight="1">
      <c r="A261" s="35"/>
      <c r="B261" s="35" t="s">
        <v>1049</v>
      </c>
      <c r="C261" s="36" t="s">
        <v>1856</v>
      </c>
      <c r="D261" s="37" t="s">
        <v>1857</v>
      </c>
      <c r="E261" s="37">
        <v>300</v>
      </c>
      <c r="F261" s="38">
        <v>6600</v>
      </c>
      <c r="G261" s="39" t="s">
        <v>54</v>
      </c>
      <c r="H261" s="40">
        <v>46204</v>
      </c>
      <c r="I261" s="41" t="s">
        <v>55</v>
      </c>
      <c r="J261" s="41" t="s">
        <v>56</v>
      </c>
      <c r="K261" s="41" t="s">
        <v>164</v>
      </c>
      <c r="L261" s="41" t="s">
        <v>58</v>
      </c>
      <c r="M261" s="42" t="s">
        <v>2517</v>
      </c>
      <c r="N261" s="44" t="s">
        <v>21</v>
      </c>
      <c r="O261" s="44" t="s">
        <v>2767</v>
      </c>
      <c r="P261" s="44"/>
      <c r="Q261" s="44" t="s">
        <v>2943</v>
      </c>
      <c r="R261" s="45" t="s">
        <v>562</v>
      </c>
      <c r="S261" s="45" t="s">
        <v>1772</v>
      </c>
      <c r="T261" s="44"/>
      <c r="U261" s="44"/>
      <c r="V261" s="44"/>
      <c r="W261" s="44" t="s">
        <v>3</v>
      </c>
      <c r="X261" s="44"/>
      <c r="Y261" s="44"/>
      <c r="Z261" s="44"/>
      <c r="AA261" s="44"/>
      <c r="AB261" s="44"/>
      <c r="AC261" s="44"/>
    </row>
    <row r="262" spans="1:29" ht="15.75" customHeight="1">
      <c r="A262" s="47"/>
      <c r="B262" s="47" t="s">
        <v>2693</v>
      </c>
      <c r="C262" s="60"/>
      <c r="D262" s="49"/>
      <c r="E262" s="49"/>
      <c r="F262" s="50">
        <v>40400</v>
      </c>
      <c r="G262" s="51"/>
      <c r="H262" s="52"/>
      <c r="I262" s="53"/>
      <c r="J262" s="53"/>
      <c r="K262" s="53"/>
      <c r="L262" s="53"/>
      <c r="M262" s="54"/>
      <c r="N262" s="56" t="s">
        <v>21</v>
      </c>
      <c r="O262" s="56"/>
      <c r="P262" s="56"/>
      <c r="Q262" s="56" t="s">
        <v>2943</v>
      </c>
      <c r="R262" s="57" t="s">
        <v>562</v>
      </c>
      <c r="S262" s="57" t="s">
        <v>1772</v>
      </c>
      <c r="T262" s="56"/>
      <c r="U262" s="56"/>
      <c r="V262" s="56"/>
      <c r="W262" s="56" t="s">
        <v>3</v>
      </c>
      <c r="X262" s="56"/>
      <c r="Y262" s="56"/>
      <c r="Z262" s="56"/>
      <c r="AA262" s="56"/>
      <c r="AB262" s="56"/>
      <c r="AC262" s="56"/>
    </row>
    <row r="263" spans="1:29" ht="15.75" customHeight="1">
      <c r="A263" s="167"/>
      <c r="B263" s="167" t="s">
        <v>233</v>
      </c>
      <c r="C263" s="168" t="s">
        <v>2647</v>
      </c>
      <c r="D263" s="176" t="s">
        <v>53</v>
      </c>
      <c r="E263" s="176">
        <v>1</v>
      </c>
      <c r="F263" s="177">
        <v>1000</v>
      </c>
      <c r="G263" s="178" t="s">
        <v>54</v>
      </c>
      <c r="H263" s="179">
        <v>46174</v>
      </c>
      <c r="I263" s="180" t="s">
        <v>101</v>
      </c>
      <c r="J263" s="180" t="s">
        <v>56</v>
      </c>
      <c r="K263" s="180" t="s">
        <v>858</v>
      </c>
      <c r="L263" s="180" t="s">
        <v>91</v>
      </c>
      <c r="M263" s="181" t="s">
        <v>2451</v>
      </c>
      <c r="N263" s="175" t="s">
        <v>951</v>
      </c>
      <c r="O263" s="44" t="s">
        <v>2452</v>
      </c>
      <c r="P263" s="44"/>
      <c r="Q263" s="44"/>
      <c r="R263" s="45" t="str">
        <f t="array" ref="R263">IFERROR(INDEX('BANCO DE DADOS'!$C$3:$C1559,MATCH(C263,'BANCO DE DADOS'!$B$3:$B1559,0),0),"")</f>
        <v>1° CIA DO 5° BBM</v>
      </c>
      <c r="S263" s="45" t="str">
        <f t="array" ref="S263">IFERROR(INDEX('BANCO DE DADOS'!$D$3:$D1559,MATCH(C263,'BANCO DE DADOS'!$B$3:$B1559,0),0),"")</f>
        <v>COMPRA DE EQUIPAMENTOS PARA MANUTENÇÃO VEICULAR</v>
      </c>
      <c r="T263" s="44"/>
      <c r="U263" s="44"/>
      <c r="V263" s="44"/>
      <c r="W263" s="44"/>
      <c r="X263" s="44"/>
      <c r="Y263" s="44"/>
      <c r="Z263" s="44"/>
      <c r="AA263" s="44"/>
      <c r="AB263" s="44"/>
      <c r="AC263" s="44"/>
    </row>
    <row r="264" spans="1:29" ht="15.75" customHeight="1">
      <c r="A264" s="184"/>
      <c r="B264" s="184" t="s">
        <v>245</v>
      </c>
      <c r="C264" s="185" t="s">
        <v>2647</v>
      </c>
      <c r="D264" s="186" t="s">
        <v>53</v>
      </c>
      <c r="E264" s="186">
        <v>1</v>
      </c>
      <c r="F264" s="187">
        <v>1000</v>
      </c>
      <c r="G264" s="188" t="s">
        <v>54</v>
      </c>
      <c r="H264" s="189">
        <v>46174</v>
      </c>
      <c r="I264" s="190" t="s">
        <v>101</v>
      </c>
      <c r="J264" s="190" t="s">
        <v>56</v>
      </c>
      <c r="K264" s="190" t="s">
        <v>858</v>
      </c>
      <c r="L264" s="190" t="s">
        <v>91</v>
      </c>
      <c r="M264" s="191" t="s">
        <v>2451</v>
      </c>
      <c r="N264" s="192" t="s">
        <v>951</v>
      </c>
      <c r="O264" s="56" t="s">
        <v>2452</v>
      </c>
      <c r="P264" s="56"/>
      <c r="Q264" s="56"/>
      <c r="R264" s="57" t="str">
        <f t="array" ref="R264">IFERROR(INDEX('BANCO DE DADOS'!$C$3:$C1559,MATCH(C264,'BANCO DE DADOS'!$B$3:$B1559,0),0),"")</f>
        <v>1° CIA DO 5° BBM</v>
      </c>
      <c r="S264" s="57" t="str">
        <f t="array" ref="S264">IFERROR(INDEX('BANCO DE DADOS'!$D$3:$D1559,MATCH(C264,'BANCO DE DADOS'!$B$3:$B1559,0),0),"")</f>
        <v>COMPRA DE EQUIPAMENTOS PARA MANUTENÇÃO VEICULAR</v>
      </c>
      <c r="T264" s="56"/>
      <c r="U264" s="56"/>
      <c r="V264" s="56"/>
      <c r="W264" s="56"/>
      <c r="X264" s="56"/>
      <c r="Y264" s="56"/>
      <c r="Z264" s="56"/>
      <c r="AA264" s="56"/>
      <c r="AB264" s="56"/>
      <c r="AC264" s="56"/>
    </row>
    <row r="265" spans="1:29" ht="15.75" customHeight="1">
      <c r="A265" s="167"/>
      <c r="B265" s="167" t="s">
        <v>242</v>
      </c>
      <c r="C265" s="168" t="s">
        <v>2647</v>
      </c>
      <c r="D265" s="176" t="s">
        <v>53</v>
      </c>
      <c r="E265" s="176">
        <v>1</v>
      </c>
      <c r="F265" s="177">
        <v>1000</v>
      </c>
      <c r="G265" s="178" t="s">
        <v>54</v>
      </c>
      <c r="H265" s="179">
        <v>46174</v>
      </c>
      <c r="I265" s="180" t="s">
        <v>101</v>
      </c>
      <c r="J265" s="180" t="s">
        <v>56</v>
      </c>
      <c r="K265" s="180" t="s">
        <v>858</v>
      </c>
      <c r="L265" s="180" t="s">
        <v>91</v>
      </c>
      <c r="M265" s="181" t="s">
        <v>2451</v>
      </c>
      <c r="N265" s="175" t="s">
        <v>951</v>
      </c>
      <c r="O265" s="44" t="s">
        <v>2452</v>
      </c>
      <c r="P265" s="44"/>
      <c r="Q265" s="44"/>
      <c r="R265" s="45" t="str">
        <f t="array" ref="R265">IFERROR(INDEX('BANCO DE DADOS'!$C$3:$C1559,MATCH(C265,'BANCO DE DADOS'!$B$3:$B1559,0),0),"")</f>
        <v>1° CIA DO 5° BBM</v>
      </c>
      <c r="S265" s="45" t="str">
        <f t="array" ref="S265">IFERROR(INDEX('BANCO DE DADOS'!$D$3:$D1559,MATCH(C265,'BANCO DE DADOS'!$B$3:$B1559,0),0),"")</f>
        <v>COMPRA DE EQUIPAMENTOS PARA MANUTENÇÃO VEICULAR</v>
      </c>
      <c r="T265" s="44"/>
      <c r="U265" s="44"/>
      <c r="V265" s="44"/>
      <c r="W265" s="44"/>
      <c r="X265" s="44"/>
      <c r="Y265" s="44"/>
      <c r="Z265" s="44"/>
      <c r="AA265" s="44"/>
      <c r="AB265" s="44"/>
      <c r="AC265" s="44"/>
    </row>
    <row r="266" spans="1:29" ht="15.75" customHeight="1">
      <c r="A266" s="184"/>
      <c r="B266" s="184" t="s">
        <v>172</v>
      </c>
      <c r="C266" s="185" t="s">
        <v>2606</v>
      </c>
      <c r="D266" s="186" t="s">
        <v>53</v>
      </c>
      <c r="E266" s="186">
        <v>4</v>
      </c>
      <c r="F266" s="187">
        <v>4000</v>
      </c>
      <c r="G266" s="188" t="s">
        <v>54</v>
      </c>
      <c r="H266" s="189">
        <v>46204</v>
      </c>
      <c r="I266" s="190" t="s">
        <v>101</v>
      </c>
      <c r="J266" s="190" t="s">
        <v>56</v>
      </c>
      <c r="K266" s="190" t="s">
        <v>858</v>
      </c>
      <c r="L266" s="190" t="s">
        <v>91</v>
      </c>
      <c r="M266" s="191" t="s">
        <v>2451</v>
      </c>
      <c r="N266" s="192" t="s">
        <v>951</v>
      </c>
      <c r="O266" s="56" t="s">
        <v>2452</v>
      </c>
      <c r="P266" s="56"/>
      <c r="Q266" s="56"/>
      <c r="R266" s="57">
        <f t="array" ref="R266">IFERROR(INDEX('BANCO DE DADOS'!$C$3:$C1559,MATCH(C266,'BANCO DE DADOS'!$B$3:$B1559,0),0),"")</f>
        <v>0</v>
      </c>
      <c r="S266" s="57" t="str">
        <f t="array" ref="S266">IFERROR(INDEX('BANCO DE DADOS'!$D$3:$D1559,MATCH(C266,'BANCO DE DADOS'!$B$3:$B1559,0),0),"")</f>
        <v>COMPRA DE MÓVEIS PARA ÁREAS COMUNS</v>
      </c>
      <c r="T266" s="56"/>
      <c r="U266" s="56"/>
      <c r="V266" s="56"/>
      <c r="W266" s="56"/>
      <c r="X266" s="56"/>
      <c r="Y266" s="56"/>
      <c r="Z266" s="56"/>
      <c r="AA266" s="56"/>
      <c r="AB266" s="56"/>
      <c r="AC266" s="56"/>
    </row>
    <row r="267" spans="1:29" ht="15.75" customHeight="1">
      <c r="A267" s="167"/>
      <c r="B267" s="167" t="s">
        <v>775</v>
      </c>
      <c r="C267" s="168" t="s">
        <v>2615</v>
      </c>
      <c r="D267" s="176" t="s">
        <v>53</v>
      </c>
      <c r="E267" s="176">
        <v>4</v>
      </c>
      <c r="F267" s="177">
        <v>3200</v>
      </c>
      <c r="G267" s="178" t="s">
        <v>54</v>
      </c>
      <c r="H267" s="179">
        <v>46174</v>
      </c>
      <c r="I267" s="180" t="s">
        <v>101</v>
      </c>
      <c r="J267" s="180" t="s">
        <v>56</v>
      </c>
      <c r="K267" s="180" t="s">
        <v>858</v>
      </c>
      <c r="L267" s="180" t="s">
        <v>91</v>
      </c>
      <c r="M267" s="181" t="s">
        <v>2451</v>
      </c>
      <c r="N267" s="175" t="s">
        <v>951</v>
      </c>
      <c r="O267" s="44" t="s">
        <v>2452</v>
      </c>
      <c r="P267" s="44"/>
      <c r="Q267" s="44"/>
      <c r="R267" s="45">
        <f t="array" ref="R267">IFERROR(INDEX('BANCO DE DADOS'!$C$3:$C1559,MATCH(C267,'BANCO DE DADOS'!$B$3:$B1559,0),0),"")</f>
        <v>0</v>
      </c>
      <c r="S267" s="45" t="str">
        <f t="array" ref="S267">IFERROR(INDEX('BANCO DE DADOS'!$D$3:$D1559,MATCH(C267,'BANCO DE DADOS'!$B$3:$B1559,0),0),"")</f>
        <v>COMPRA DE MÓVEIS PARA ÁREAS COMUNS</v>
      </c>
      <c r="T267" s="44"/>
      <c r="U267" s="44"/>
      <c r="V267" s="44"/>
      <c r="W267" s="44"/>
      <c r="X267" s="44"/>
      <c r="Y267" s="44"/>
      <c r="Z267" s="44"/>
      <c r="AA267" s="44"/>
      <c r="AB267" s="44"/>
      <c r="AC267" s="44"/>
    </row>
    <row r="268" spans="1:29" ht="15.75" customHeight="1">
      <c r="A268" s="47"/>
      <c r="B268" s="47" t="s">
        <v>1049</v>
      </c>
      <c r="C268" s="60" t="s">
        <v>1757</v>
      </c>
      <c r="D268" s="49" t="s">
        <v>53</v>
      </c>
      <c r="E268" s="49">
        <v>800</v>
      </c>
      <c r="F268" s="50">
        <v>39600</v>
      </c>
      <c r="G268" s="51" t="s">
        <v>54</v>
      </c>
      <c r="H268" s="52">
        <v>46266</v>
      </c>
      <c r="I268" s="53" t="s">
        <v>55</v>
      </c>
      <c r="J268" s="53" t="s">
        <v>56</v>
      </c>
      <c r="K268" s="53" t="s">
        <v>164</v>
      </c>
      <c r="L268" s="53" t="s">
        <v>58</v>
      </c>
      <c r="M268" s="54" t="s">
        <v>73</v>
      </c>
      <c r="N268" s="56" t="s">
        <v>21</v>
      </c>
      <c r="O268" s="56" t="s">
        <v>2767</v>
      </c>
      <c r="P268" s="56"/>
      <c r="Q268" s="56" t="s">
        <v>2944</v>
      </c>
      <c r="R268" s="57" t="s">
        <v>562</v>
      </c>
      <c r="S268" s="57" t="s">
        <v>1758</v>
      </c>
      <c r="T268" s="56"/>
      <c r="U268" s="56"/>
      <c r="V268" s="56"/>
      <c r="W268" s="56" t="s">
        <v>8</v>
      </c>
      <c r="X268" s="56"/>
      <c r="Y268" s="56"/>
      <c r="Z268" s="56"/>
      <c r="AA268" s="56"/>
      <c r="AB268" s="56"/>
      <c r="AC268" s="56"/>
    </row>
    <row r="269" spans="1:29" ht="15.75" customHeight="1">
      <c r="A269" s="167"/>
      <c r="B269" s="167" t="s">
        <v>51</v>
      </c>
      <c r="C269" s="168" t="s">
        <v>2496</v>
      </c>
      <c r="D269" s="176" t="s">
        <v>53</v>
      </c>
      <c r="E269" s="176">
        <v>1</v>
      </c>
      <c r="F269" s="177">
        <v>160000</v>
      </c>
      <c r="G269" s="178" t="s">
        <v>54</v>
      </c>
      <c r="H269" s="179">
        <v>46266</v>
      </c>
      <c r="I269" s="180" t="s">
        <v>101</v>
      </c>
      <c r="J269" s="180" t="s">
        <v>56</v>
      </c>
      <c r="K269" s="180" t="s">
        <v>858</v>
      </c>
      <c r="L269" s="180" t="s">
        <v>91</v>
      </c>
      <c r="M269" s="181" t="s">
        <v>2451</v>
      </c>
      <c r="N269" s="175" t="s">
        <v>951</v>
      </c>
      <c r="O269" s="44" t="s">
        <v>2452</v>
      </c>
      <c r="P269" s="44"/>
      <c r="Q269" s="44"/>
      <c r="R269" s="45" t="str">
        <f t="array" ref="R269">IFERROR(INDEX('BANCO DE DADOS'!$C$3:$C1559,MATCH(C269,'BANCO DE DADOS'!$B$3:$B1559,0),0),"")</f>
        <v>DOP - EQUIPAMENTO OPERACIONAL SALVAMENTO TERRESTRE</v>
      </c>
      <c r="S269" s="45" t="str">
        <f t="array" ref="S269">IFERROR(INDEX('BANCO DE DADOS'!$D$3:$D1559,MATCH(C269,'BANCO DE DADOS'!$B$3:$B1559,0),0),"")</f>
        <v>COMPRA DE CAMERA PARA BUSCA E RESGATE</v>
      </c>
      <c r="T269" s="44"/>
      <c r="U269" s="44"/>
      <c r="V269" s="44"/>
      <c r="W269" s="44"/>
      <c r="X269" s="44"/>
      <c r="Y269" s="44"/>
      <c r="Z269" s="44"/>
      <c r="AA269" s="44"/>
      <c r="AB269" s="44"/>
      <c r="AC269" s="44"/>
    </row>
    <row r="270" spans="1:29" ht="15.75" customHeight="1">
      <c r="A270" s="184"/>
      <c r="B270" s="184" t="s">
        <v>51</v>
      </c>
      <c r="C270" s="185" t="s">
        <v>2491</v>
      </c>
      <c r="D270" s="186" t="s">
        <v>53</v>
      </c>
      <c r="E270" s="186">
        <v>2</v>
      </c>
      <c r="F270" s="187">
        <v>252000</v>
      </c>
      <c r="G270" s="188" t="s">
        <v>54</v>
      </c>
      <c r="H270" s="189">
        <v>46266</v>
      </c>
      <c r="I270" s="190" t="s">
        <v>101</v>
      </c>
      <c r="J270" s="190" t="s">
        <v>56</v>
      </c>
      <c r="K270" s="190" t="s">
        <v>858</v>
      </c>
      <c r="L270" s="190" t="s">
        <v>91</v>
      </c>
      <c r="M270" s="191" t="s">
        <v>2451</v>
      </c>
      <c r="N270" s="192" t="s">
        <v>951</v>
      </c>
      <c r="O270" s="56" t="s">
        <v>2452</v>
      </c>
      <c r="P270" s="56"/>
      <c r="Q270" s="56"/>
      <c r="R270" s="57" t="str">
        <f t="array" ref="R270">IFERROR(INDEX('BANCO DE DADOS'!$C$3:$C1559,MATCH(C270,'BANCO DE DADOS'!$B$3:$B1559,0),0),"")</f>
        <v>ALMOXARIFADO GERAL - MATERIAL DE COPA E COZINHA</v>
      </c>
      <c r="S270" s="57" t="str">
        <f t="array" ref="S270">IFERROR(INDEX('BANCO DE DADOS'!$D$3:$D1559,MATCH(C270,'BANCO DE DADOS'!$B$3:$B1559,0),0),"")</f>
        <v>COMPRA DE EQUIPAMENTOS DE IMAGEAMENTO TÉRMICO</v>
      </c>
      <c r="T270" s="56"/>
      <c r="U270" s="56"/>
      <c r="V270" s="56"/>
      <c r="W270" s="56"/>
      <c r="X270" s="56"/>
      <c r="Y270" s="56"/>
      <c r="Z270" s="56"/>
      <c r="AA270" s="56"/>
      <c r="AB270" s="56"/>
      <c r="AC270" s="56"/>
    </row>
    <row r="271" spans="1:29" ht="15.75" customHeight="1">
      <c r="A271" s="167"/>
      <c r="B271" s="167" t="s">
        <v>51</v>
      </c>
      <c r="C271" s="168" t="s">
        <v>2537</v>
      </c>
      <c r="D271" s="176" t="s">
        <v>53</v>
      </c>
      <c r="E271" s="176">
        <v>4</v>
      </c>
      <c r="F271" s="177">
        <v>36960</v>
      </c>
      <c r="G271" s="178" t="s">
        <v>54</v>
      </c>
      <c r="H271" s="179">
        <v>46235</v>
      </c>
      <c r="I271" s="180" t="s">
        <v>101</v>
      </c>
      <c r="J271" s="180" t="s">
        <v>56</v>
      </c>
      <c r="K271" s="180" t="s">
        <v>858</v>
      </c>
      <c r="L271" s="180" t="s">
        <v>91</v>
      </c>
      <c r="M271" s="181" t="s">
        <v>2451</v>
      </c>
      <c r="N271" s="175" t="s">
        <v>951</v>
      </c>
      <c r="O271" s="44" t="s">
        <v>2452</v>
      </c>
      <c r="P271" s="44"/>
      <c r="Q271" s="44"/>
      <c r="R271" s="45" t="str">
        <f t="array" ref="R271">IFERROR(INDEX('BANCO DE DADOS'!$C$3:$C1559,MATCH(C271,'BANCO DE DADOS'!$B$3:$B1559,0),0),"")</f>
        <v>DOP - EQUIPAMENTO OPERACIONAL SALVAMENTO TERRESTRE</v>
      </c>
      <c r="S271" s="45" t="str">
        <f t="array" ref="S271">IFERROR(INDEX('BANCO DE DADOS'!$D$3:$D1559,MATCH(C271,'BANCO DE DADOS'!$B$3:$B1559,0),0),"")</f>
        <v>COMPRA DE EQUIPAMENTOS DE IMAGEAMENTO TÉRMICO</v>
      </c>
      <c r="T271" s="44"/>
      <c r="U271" s="44"/>
      <c r="V271" s="44"/>
      <c r="W271" s="44"/>
      <c r="X271" s="44"/>
      <c r="Y271" s="44"/>
      <c r="Z271" s="44"/>
      <c r="AA271" s="44"/>
      <c r="AB271" s="44"/>
      <c r="AC271" s="44"/>
    </row>
    <row r="272" spans="1:29" ht="15.75" customHeight="1">
      <c r="A272" s="184"/>
      <c r="B272" s="184" t="s">
        <v>156</v>
      </c>
      <c r="C272" s="185" t="s">
        <v>2537</v>
      </c>
      <c r="D272" s="186" t="s">
        <v>53</v>
      </c>
      <c r="E272" s="186">
        <v>1</v>
      </c>
      <c r="F272" s="187">
        <v>9240</v>
      </c>
      <c r="G272" s="188" t="s">
        <v>54</v>
      </c>
      <c r="H272" s="189">
        <v>46204</v>
      </c>
      <c r="I272" s="190" t="s">
        <v>101</v>
      </c>
      <c r="J272" s="190" t="s">
        <v>56</v>
      </c>
      <c r="K272" s="190" t="s">
        <v>858</v>
      </c>
      <c r="L272" s="190" t="s">
        <v>91</v>
      </c>
      <c r="M272" s="191" t="s">
        <v>2451</v>
      </c>
      <c r="N272" s="192" t="s">
        <v>951</v>
      </c>
      <c r="O272" s="56" t="s">
        <v>2452</v>
      </c>
      <c r="P272" s="56"/>
      <c r="Q272" s="56"/>
      <c r="R272" s="57" t="str">
        <f t="array" ref="R272">IFERROR(INDEX('BANCO DE DADOS'!$C$3:$C1559,MATCH(C272,'BANCO DE DADOS'!$B$3:$B1559,0),0),"")</f>
        <v>DOP - EQUIPAMENTO OPERACIONAL SALVAMENTO TERRESTRE</v>
      </c>
      <c r="S272" s="57" t="str">
        <f t="array" ref="S272">IFERROR(INDEX('BANCO DE DADOS'!$D$3:$D1559,MATCH(C272,'BANCO DE DADOS'!$B$3:$B1559,0),0),"")</f>
        <v>COMPRA DE EQUIPAMENTOS DE IMAGEAMENTO TÉRMICO</v>
      </c>
      <c r="T272" s="56"/>
      <c r="U272" s="56"/>
      <c r="V272" s="56"/>
      <c r="W272" s="56"/>
      <c r="X272" s="56"/>
      <c r="Y272" s="56"/>
      <c r="Z272" s="56"/>
      <c r="AA272" s="56"/>
      <c r="AB272" s="56"/>
      <c r="AC272" s="56"/>
    </row>
    <row r="273" spans="1:29" ht="15.75" customHeight="1">
      <c r="A273" s="35"/>
      <c r="B273" s="35" t="s">
        <v>2693</v>
      </c>
      <c r="C273" s="36" t="s">
        <v>1757</v>
      </c>
      <c r="D273" s="37"/>
      <c r="E273" s="37"/>
      <c r="F273" s="38">
        <v>39600</v>
      </c>
      <c r="G273" s="39"/>
      <c r="H273" s="40"/>
      <c r="I273" s="41"/>
      <c r="J273" s="41"/>
      <c r="K273" s="41"/>
      <c r="L273" s="41"/>
      <c r="M273" s="42"/>
      <c r="N273" s="44" t="s">
        <v>21</v>
      </c>
      <c r="O273" s="44"/>
      <c r="P273" s="44"/>
      <c r="Q273" s="44" t="s">
        <v>2944</v>
      </c>
      <c r="R273" s="45" t="s">
        <v>562</v>
      </c>
      <c r="S273" s="45" t="s">
        <v>1758</v>
      </c>
      <c r="T273" s="44"/>
      <c r="U273" s="44"/>
      <c r="V273" s="44"/>
      <c r="W273" s="44" t="s">
        <v>8</v>
      </c>
      <c r="X273" s="44"/>
      <c r="Y273" s="44"/>
      <c r="Z273" s="44"/>
      <c r="AA273" s="44"/>
      <c r="AB273" s="44"/>
      <c r="AC273" s="44"/>
    </row>
    <row r="274" spans="1:29" ht="15.75" customHeight="1">
      <c r="A274" s="184"/>
      <c r="B274" s="184" t="s">
        <v>219</v>
      </c>
      <c r="C274" s="185" t="s">
        <v>2071</v>
      </c>
      <c r="D274" s="186" t="s">
        <v>53</v>
      </c>
      <c r="E274" s="186">
        <v>12</v>
      </c>
      <c r="F274" s="187">
        <v>1800</v>
      </c>
      <c r="G274" s="188" t="s">
        <v>54</v>
      </c>
      <c r="H274" s="189">
        <v>46174</v>
      </c>
      <c r="I274" s="190" t="s">
        <v>55</v>
      </c>
      <c r="J274" s="190" t="s">
        <v>56</v>
      </c>
      <c r="K274" s="190" t="s">
        <v>164</v>
      </c>
      <c r="L274" s="190" t="s">
        <v>91</v>
      </c>
      <c r="M274" s="191" t="s">
        <v>2451</v>
      </c>
      <c r="N274" s="192" t="s">
        <v>951</v>
      </c>
      <c r="O274" s="56" t="s">
        <v>2452</v>
      </c>
      <c r="P274" s="56"/>
      <c r="Q274" s="56"/>
      <c r="R274" s="57" t="str">
        <f t="array" ref="R274">IFERROR(INDEX('BANCO DE DADOS'!$C$3:$C1559,MATCH(C274,'BANCO DE DADOS'!$B$3:$B1559,0),0),"")</f>
        <v>GTI - MULTIMIDIA</v>
      </c>
      <c r="S274" s="57" t="str">
        <f t="array" ref="S274">IFERROR(INDEX('BANCO DE DADOS'!$D$3:$D1559,MATCH(C274,'BANCO DE DADOS'!$B$3:$B1559,0),0),"")</f>
        <v>COMPRA DE EQUIPAMENTOS DE SEGURANÇA E VIGILÂNCIA</v>
      </c>
      <c r="T274" s="56"/>
      <c r="U274" s="56"/>
      <c r="V274" s="56"/>
      <c r="W274" s="56"/>
      <c r="X274" s="56"/>
      <c r="Y274" s="56"/>
      <c r="Z274" s="56"/>
      <c r="AA274" s="56"/>
      <c r="AB274" s="56"/>
      <c r="AC274" s="56"/>
    </row>
    <row r="275" spans="1:29" ht="15.75" customHeight="1">
      <c r="A275" s="35"/>
      <c r="B275" s="35" t="s">
        <v>245</v>
      </c>
      <c r="C275" s="36" t="s">
        <v>539</v>
      </c>
      <c r="D275" s="37" t="s">
        <v>53</v>
      </c>
      <c r="E275" s="37">
        <v>10</v>
      </c>
      <c r="F275" s="38">
        <v>800</v>
      </c>
      <c r="G275" s="39" t="s">
        <v>54</v>
      </c>
      <c r="H275" s="40">
        <v>46174</v>
      </c>
      <c r="I275" s="41" t="s">
        <v>55</v>
      </c>
      <c r="J275" s="41" t="s">
        <v>56</v>
      </c>
      <c r="K275" s="41" t="s">
        <v>164</v>
      </c>
      <c r="L275" s="41" t="s">
        <v>58</v>
      </c>
      <c r="M275" s="42" t="s">
        <v>2486</v>
      </c>
      <c r="N275" s="44" t="s">
        <v>21</v>
      </c>
      <c r="O275" s="44" t="s">
        <v>2767</v>
      </c>
      <c r="P275" s="44"/>
      <c r="Q275" s="44" t="s">
        <v>2945</v>
      </c>
      <c r="R275" s="45" t="s">
        <v>158</v>
      </c>
      <c r="S275" s="45" t="s">
        <v>252</v>
      </c>
      <c r="T275" s="44"/>
      <c r="U275" s="44"/>
      <c r="V275" s="44"/>
      <c r="W275" s="45" t="s">
        <v>8</v>
      </c>
      <c r="X275" s="44"/>
      <c r="Y275" s="44"/>
      <c r="Z275" s="44"/>
      <c r="AA275" s="44"/>
      <c r="AB275" s="44"/>
      <c r="AC275" s="44"/>
    </row>
    <row r="276" spans="1:29" ht="15.75" customHeight="1">
      <c r="A276" s="47"/>
      <c r="B276" s="47" t="s">
        <v>2693</v>
      </c>
      <c r="C276" s="85"/>
      <c r="D276" s="49"/>
      <c r="E276" s="85"/>
      <c r="F276" s="50">
        <v>200000</v>
      </c>
      <c r="G276" s="51"/>
      <c r="H276" s="52"/>
      <c r="I276" s="53"/>
      <c r="J276" s="53"/>
      <c r="K276" s="53"/>
      <c r="L276" s="53"/>
      <c r="M276" s="54"/>
      <c r="N276" s="56" t="s">
        <v>861</v>
      </c>
      <c r="O276" s="56"/>
      <c r="P276" s="56"/>
      <c r="Q276" s="56" t="s">
        <v>861</v>
      </c>
      <c r="R276" s="57"/>
      <c r="S276" s="57" t="s">
        <v>1034</v>
      </c>
      <c r="T276" s="56"/>
      <c r="U276" s="56"/>
      <c r="V276" s="56"/>
      <c r="W276" s="56" t="s">
        <v>861</v>
      </c>
      <c r="X276" s="56"/>
      <c r="Y276" s="56"/>
      <c r="Z276" s="56"/>
      <c r="AA276" s="56"/>
      <c r="AB276" s="56"/>
      <c r="AC276" s="56"/>
    </row>
    <row r="277" spans="1:29" ht="15.75" customHeight="1">
      <c r="A277" s="35"/>
      <c r="B277" s="35" t="s">
        <v>247</v>
      </c>
      <c r="C277" s="36" t="s">
        <v>539</v>
      </c>
      <c r="D277" s="37" t="s">
        <v>53</v>
      </c>
      <c r="E277" s="37">
        <v>10</v>
      </c>
      <c r="F277" s="38">
        <v>800</v>
      </c>
      <c r="G277" s="39" t="s">
        <v>54</v>
      </c>
      <c r="H277" s="40">
        <v>46174</v>
      </c>
      <c r="I277" s="41" t="s">
        <v>55</v>
      </c>
      <c r="J277" s="41" t="s">
        <v>56</v>
      </c>
      <c r="K277" s="41" t="s">
        <v>164</v>
      </c>
      <c r="L277" s="41" t="s">
        <v>58</v>
      </c>
      <c r="M277" s="42" t="s">
        <v>2486</v>
      </c>
      <c r="N277" s="44" t="s">
        <v>21</v>
      </c>
      <c r="O277" s="44" t="s">
        <v>2767</v>
      </c>
      <c r="P277" s="44"/>
      <c r="Q277" s="44" t="s">
        <v>2945</v>
      </c>
      <c r="R277" s="45" t="s">
        <v>158</v>
      </c>
      <c r="S277" s="45" t="s">
        <v>252</v>
      </c>
      <c r="T277" s="44"/>
      <c r="U277" s="44"/>
      <c r="V277" s="44"/>
      <c r="W277" s="45" t="s">
        <v>8</v>
      </c>
      <c r="X277" s="44"/>
      <c r="Y277" s="44"/>
      <c r="Z277" s="44"/>
      <c r="AA277" s="44"/>
      <c r="AB277" s="44"/>
      <c r="AC277" s="44"/>
    </row>
    <row r="278" spans="1:29" ht="15.75" customHeight="1">
      <c r="A278" s="47"/>
      <c r="B278" s="47" t="s">
        <v>440</v>
      </c>
      <c r="C278" s="60" t="s">
        <v>539</v>
      </c>
      <c r="D278" s="49" t="s">
        <v>53</v>
      </c>
      <c r="E278" s="49">
        <v>10</v>
      </c>
      <c r="F278" s="50">
        <v>800</v>
      </c>
      <c r="G278" s="51" t="s">
        <v>54</v>
      </c>
      <c r="H278" s="52">
        <v>46174</v>
      </c>
      <c r="I278" s="53" t="s">
        <v>55</v>
      </c>
      <c r="J278" s="53" t="s">
        <v>56</v>
      </c>
      <c r="K278" s="53" t="s">
        <v>164</v>
      </c>
      <c r="L278" s="53" t="s">
        <v>58</v>
      </c>
      <c r="M278" s="54" t="s">
        <v>2486</v>
      </c>
      <c r="N278" s="56" t="s">
        <v>21</v>
      </c>
      <c r="O278" s="56" t="s">
        <v>2767</v>
      </c>
      <c r="P278" s="56"/>
      <c r="Q278" s="56" t="s">
        <v>2945</v>
      </c>
      <c r="R278" s="57" t="s">
        <v>158</v>
      </c>
      <c r="S278" s="57" t="s">
        <v>252</v>
      </c>
      <c r="T278" s="56"/>
      <c r="U278" s="56"/>
      <c r="V278" s="56"/>
      <c r="W278" s="57" t="s">
        <v>8</v>
      </c>
      <c r="X278" s="56"/>
      <c r="Y278" s="56"/>
      <c r="Z278" s="56"/>
      <c r="AA278" s="56"/>
      <c r="AB278" s="56"/>
      <c r="AC278" s="56"/>
    </row>
    <row r="279" spans="1:29" ht="15.75" customHeight="1">
      <c r="A279" s="35"/>
      <c r="B279" s="35" t="s">
        <v>242</v>
      </c>
      <c r="C279" s="36" t="s">
        <v>539</v>
      </c>
      <c r="D279" s="37" t="s">
        <v>53</v>
      </c>
      <c r="E279" s="37">
        <v>10</v>
      </c>
      <c r="F279" s="38">
        <v>800</v>
      </c>
      <c r="G279" s="39" t="s">
        <v>54</v>
      </c>
      <c r="H279" s="40">
        <v>46174</v>
      </c>
      <c r="I279" s="41" t="s">
        <v>55</v>
      </c>
      <c r="J279" s="41" t="s">
        <v>56</v>
      </c>
      <c r="K279" s="41" t="s">
        <v>164</v>
      </c>
      <c r="L279" s="41" t="s">
        <v>58</v>
      </c>
      <c r="M279" s="42" t="s">
        <v>2486</v>
      </c>
      <c r="N279" s="44" t="s">
        <v>21</v>
      </c>
      <c r="O279" s="44" t="s">
        <v>2767</v>
      </c>
      <c r="P279" s="44"/>
      <c r="Q279" s="44" t="s">
        <v>2945</v>
      </c>
      <c r="R279" s="45" t="s">
        <v>158</v>
      </c>
      <c r="S279" s="45" t="s">
        <v>252</v>
      </c>
      <c r="T279" s="44"/>
      <c r="U279" s="44"/>
      <c r="V279" s="44"/>
      <c r="W279" s="45" t="s">
        <v>8</v>
      </c>
      <c r="X279" s="44"/>
      <c r="Y279" s="44"/>
      <c r="Z279" s="44"/>
      <c r="AA279" s="44"/>
      <c r="AB279" s="44"/>
      <c r="AC279" s="44"/>
    </row>
    <row r="280" spans="1:29" ht="15.75" customHeight="1">
      <c r="A280" s="47"/>
      <c r="B280" s="47" t="s">
        <v>1049</v>
      </c>
      <c r="C280" s="60" t="s">
        <v>251</v>
      </c>
      <c r="D280" s="49" t="s">
        <v>53</v>
      </c>
      <c r="E280" s="49">
        <v>50</v>
      </c>
      <c r="F280" s="50">
        <v>15000</v>
      </c>
      <c r="G280" s="51" t="s">
        <v>54</v>
      </c>
      <c r="H280" s="52">
        <v>46235</v>
      </c>
      <c r="I280" s="53" t="s">
        <v>55</v>
      </c>
      <c r="J280" s="53" t="s">
        <v>56</v>
      </c>
      <c r="K280" s="53" t="s">
        <v>164</v>
      </c>
      <c r="L280" s="53" t="s">
        <v>58</v>
      </c>
      <c r="M280" s="54" t="s">
        <v>2486</v>
      </c>
      <c r="N280" s="56" t="s">
        <v>21</v>
      </c>
      <c r="O280" s="56" t="s">
        <v>2767</v>
      </c>
      <c r="P280" s="56"/>
      <c r="Q280" s="56" t="s">
        <v>2945</v>
      </c>
      <c r="R280" s="57" t="s">
        <v>158</v>
      </c>
      <c r="S280" s="57" t="s">
        <v>252</v>
      </c>
      <c r="T280" s="56"/>
      <c r="U280" s="56"/>
      <c r="V280" s="56"/>
      <c r="W280" s="57" t="s">
        <v>8</v>
      </c>
      <c r="X280" s="56"/>
      <c r="Y280" s="56"/>
      <c r="Z280" s="56"/>
      <c r="AA280" s="56"/>
      <c r="AB280" s="56"/>
      <c r="AC280" s="56"/>
    </row>
    <row r="281" spans="1:29" ht="15.75" customHeight="1">
      <c r="A281" s="35"/>
      <c r="B281" s="35" t="s">
        <v>51</v>
      </c>
      <c r="C281" s="36" t="s">
        <v>539</v>
      </c>
      <c r="D281" s="37" t="s">
        <v>53</v>
      </c>
      <c r="E281" s="37">
        <v>15</v>
      </c>
      <c r="F281" s="38">
        <v>1200</v>
      </c>
      <c r="G281" s="39" t="s">
        <v>54</v>
      </c>
      <c r="H281" s="40">
        <v>46174</v>
      </c>
      <c r="I281" s="41" t="s">
        <v>55</v>
      </c>
      <c r="J281" s="41" t="s">
        <v>56</v>
      </c>
      <c r="K281" s="41" t="s">
        <v>164</v>
      </c>
      <c r="L281" s="41" t="s">
        <v>91</v>
      </c>
      <c r="M281" s="42" t="s">
        <v>2517</v>
      </c>
      <c r="N281" s="44" t="s">
        <v>951</v>
      </c>
      <c r="O281" s="44" t="s">
        <v>2767</v>
      </c>
      <c r="P281" s="44"/>
      <c r="Q281" s="44" t="s">
        <v>2945</v>
      </c>
      <c r="R281" s="45" t="s">
        <v>158</v>
      </c>
      <c r="S281" s="45" t="s">
        <v>252</v>
      </c>
      <c r="T281" s="44"/>
      <c r="U281" s="44"/>
      <c r="V281" s="44"/>
      <c r="W281" s="45" t="s">
        <v>8</v>
      </c>
      <c r="X281" s="44"/>
      <c r="Y281" s="44"/>
      <c r="Z281" s="44"/>
      <c r="AA281" s="44"/>
      <c r="AB281" s="44"/>
      <c r="AC281" s="44"/>
    </row>
    <row r="282" spans="1:29" ht="15.75" customHeight="1">
      <c r="A282" s="47"/>
      <c r="B282" s="47" t="s">
        <v>250</v>
      </c>
      <c r="C282" s="60" t="s">
        <v>251</v>
      </c>
      <c r="D282" s="49" t="s">
        <v>53</v>
      </c>
      <c r="E282" s="49">
        <v>50</v>
      </c>
      <c r="F282" s="50">
        <v>15000</v>
      </c>
      <c r="G282" s="51" t="s">
        <v>54</v>
      </c>
      <c r="H282" s="52">
        <v>46235</v>
      </c>
      <c r="I282" s="53" t="s">
        <v>55</v>
      </c>
      <c r="J282" s="53" t="s">
        <v>56</v>
      </c>
      <c r="K282" s="53" t="s">
        <v>164</v>
      </c>
      <c r="L282" s="53" t="s">
        <v>58</v>
      </c>
      <c r="M282" s="54" t="s">
        <v>2486</v>
      </c>
      <c r="N282" s="56" t="s">
        <v>21</v>
      </c>
      <c r="O282" s="56" t="s">
        <v>2767</v>
      </c>
      <c r="P282" s="56"/>
      <c r="Q282" s="56" t="s">
        <v>2945</v>
      </c>
      <c r="R282" s="57" t="s">
        <v>158</v>
      </c>
      <c r="S282" s="57" t="s">
        <v>252</v>
      </c>
      <c r="T282" s="56"/>
      <c r="U282" s="56"/>
      <c r="V282" s="56"/>
      <c r="W282" s="57" t="s">
        <v>8</v>
      </c>
      <c r="X282" s="56"/>
      <c r="Y282" s="56"/>
      <c r="Z282" s="56"/>
      <c r="AA282" s="56"/>
      <c r="AB282" s="56"/>
      <c r="AC282" s="56"/>
    </row>
    <row r="283" spans="1:29" ht="15.75" customHeight="1">
      <c r="A283" s="35"/>
      <c r="B283" s="35" t="s">
        <v>2693</v>
      </c>
      <c r="C283" s="36" t="s">
        <v>539</v>
      </c>
      <c r="D283" s="37"/>
      <c r="E283" s="37"/>
      <c r="F283" s="38">
        <v>34400</v>
      </c>
      <c r="G283" s="39"/>
      <c r="H283" s="40"/>
      <c r="I283" s="41"/>
      <c r="J283" s="41"/>
      <c r="K283" s="41"/>
      <c r="L283" s="41"/>
      <c r="M283" s="42"/>
      <c r="N283" s="44" t="s">
        <v>21</v>
      </c>
      <c r="O283" s="44"/>
      <c r="P283" s="44"/>
      <c r="Q283" s="44" t="s">
        <v>2945</v>
      </c>
      <c r="R283" s="45" t="s">
        <v>158</v>
      </c>
      <c r="S283" s="45" t="s">
        <v>252</v>
      </c>
      <c r="T283" s="44"/>
      <c r="U283" s="44"/>
      <c r="V283" s="44"/>
      <c r="W283" s="45" t="s">
        <v>8</v>
      </c>
      <c r="X283" s="44"/>
      <c r="Y283" s="44"/>
      <c r="Z283" s="44"/>
      <c r="AA283" s="44"/>
      <c r="AB283" s="44"/>
      <c r="AC283" s="44"/>
    </row>
    <row r="284" spans="1:29" ht="15.75" customHeight="1">
      <c r="A284" s="47"/>
      <c r="B284" s="47" t="s">
        <v>1049</v>
      </c>
      <c r="C284" s="60" t="s">
        <v>1934</v>
      </c>
      <c r="D284" s="49" t="s">
        <v>53</v>
      </c>
      <c r="E284" s="49">
        <v>100</v>
      </c>
      <c r="F284" s="50">
        <v>2500</v>
      </c>
      <c r="G284" s="51" t="s">
        <v>54</v>
      </c>
      <c r="H284" s="52">
        <v>46174</v>
      </c>
      <c r="I284" s="53" t="s">
        <v>55</v>
      </c>
      <c r="J284" s="53" t="s">
        <v>56</v>
      </c>
      <c r="K284" s="53" t="s">
        <v>164</v>
      </c>
      <c r="L284" s="53" t="s">
        <v>58</v>
      </c>
      <c r="M284" s="54" t="s">
        <v>109</v>
      </c>
      <c r="N284" s="56" t="s">
        <v>21</v>
      </c>
      <c r="O284" s="56" t="s">
        <v>2767</v>
      </c>
      <c r="P284" s="56"/>
      <c r="Q284" s="56" t="s">
        <v>2946</v>
      </c>
      <c r="R284" s="57" t="s">
        <v>1935</v>
      </c>
      <c r="S284" s="57" t="s">
        <v>1936</v>
      </c>
      <c r="T284" s="56"/>
      <c r="U284" s="56"/>
      <c r="V284" s="56"/>
      <c r="W284" s="56" t="s">
        <v>8</v>
      </c>
      <c r="X284" s="56"/>
      <c r="Y284" s="56"/>
      <c r="Z284" s="56"/>
      <c r="AA284" s="56"/>
      <c r="AB284" s="56"/>
      <c r="AC284" s="56"/>
    </row>
    <row r="285" spans="1:29" ht="15.75" customHeight="1">
      <c r="A285" s="35"/>
      <c r="B285" s="35" t="s">
        <v>1049</v>
      </c>
      <c r="C285" s="36" t="s">
        <v>2035</v>
      </c>
      <c r="D285" s="37" t="s">
        <v>53</v>
      </c>
      <c r="E285" s="37">
        <v>100</v>
      </c>
      <c r="F285" s="38">
        <v>1290</v>
      </c>
      <c r="G285" s="39" t="s">
        <v>54</v>
      </c>
      <c r="H285" s="40">
        <v>46174</v>
      </c>
      <c r="I285" s="41" t="s">
        <v>55</v>
      </c>
      <c r="J285" s="41" t="s">
        <v>56</v>
      </c>
      <c r="K285" s="41" t="s">
        <v>164</v>
      </c>
      <c r="L285" s="41" t="s">
        <v>58</v>
      </c>
      <c r="M285" s="42" t="s">
        <v>148</v>
      </c>
      <c r="N285" s="44" t="s">
        <v>21</v>
      </c>
      <c r="O285" s="44" t="s">
        <v>2767</v>
      </c>
      <c r="P285" s="44"/>
      <c r="Q285" s="44" t="s">
        <v>2946</v>
      </c>
      <c r="R285" s="45" t="s">
        <v>1935</v>
      </c>
      <c r="S285" s="45" t="s">
        <v>1936</v>
      </c>
      <c r="T285" s="44"/>
      <c r="U285" s="44"/>
      <c r="V285" s="44"/>
      <c r="W285" s="44" t="s">
        <v>8</v>
      </c>
      <c r="X285" s="44"/>
      <c r="Y285" s="44"/>
      <c r="Z285" s="44"/>
      <c r="AA285" s="44"/>
      <c r="AB285" s="44"/>
      <c r="AC285" s="44"/>
    </row>
    <row r="286" spans="1:29" ht="15.75" customHeight="1">
      <c r="A286" s="47"/>
      <c r="B286" s="47" t="s">
        <v>1049</v>
      </c>
      <c r="C286" s="60" t="s">
        <v>2017</v>
      </c>
      <c r="D286" s="49" t="s">
        <v>53</v>
      </c>
      <c r="E286" s="49">
        <v>100</v>
      </c>
      <c r="F286" s="50">
        <v>1450</v>
      </c>
      <c r="G286" s="51" t="s">
        <v>54</v>
      </c>
      <c r="H286" s="52">
        <v>46174</v>
      </c>
      <c r="I286" s="53" t="s">
        <v>55</v>
      </c>
      <c r="J286" s="53" t="s">
        <v>56</v>
      </c>
      <c r="K286" s="53" t="s">
        <v>164</v>
      </c>
      <c r="L286" s="53" t="s">
        <v>58</v>
      </c>
      <c r="M286" s="54" t="s">
        <v>2534</v>
      </c>
      <c r="N286" s="56" t="s">
        <v>21</v>
      </c>
      <c r="O286" s="56" t="s">
        <v>2767</v>
      </c>
      <c r="P286" s="56"/>
      <c r="Q286" s="56" t="s">
        <v>2946</v>
      </c>
      <c r="R286" s="57" t="s">
        <v>1935</v>
      </c>
      <c r="S286" s="57" t="s">
        <v>1936</v>
      </c>
      <c r="T286" s="56"/>
      <c r="U286" s="56"/>
      <c r="V286" s="56"/>
      <c r="W286" s="56" t="s">
        <v>8</v>
      </c>
      <c r="X286" s="56"/>
      <c r="Y286" s="56"/>
      <c r="Z286" s="56"/>
      <c r="AA286" s="56"/>
      <c r="AB286" s="56"/>
      <c r="AC286" s="56"/>
    </row>
    <row r="287" spans="1:29" ht="15.75" customHeight="1">
      <c r="A287" s="35"/>
      <c r="B287" s="35" t="s">
        <v>1049</v>
      </c>
      <c r="C287" s="36" t="s">
        <v>1976</v>
      </c>
      <c r="D287" s="37" t="s">
        <v>53</v>
      </c>
      <c r="E287" s="37">
        <v>70</v>
      </c>
      <c r="F287" s="38">
        <v>2000</v>
      </c>
      <c r="G287" s="39" t="s">
        <v>54</v>
      </c>
      <c r="H287" s="40">
        <v>46174</v>
      </c>
      <c r="I287" s="41" t="s">
        <v>55</v>
      </c>
      <c r="J287" s="41" t="s">
        <v>56</v>
      </c>
      <c r="K287" s="41" t="s">
        <v>164</v>
      </c>
      <c r="L287" s="41" t="s">
        <v>58</v>
      </c>
      <c r="M287" s="42" t="s">
        <v>148</v>
      </c>
      <c r="N287" s="44" t="s">
        <v>21</v>
      </c>
      <c r="O287" s="44" t="s">
        <v>2767</v>
      </c>
      <c r="P287" s="44"/>
      <c r="Q287" s="44" t="s">
        <v>2946</v>
      </c>
      <c r="R287" s="45" t="s">
        <v>1935</v>
      </c>
      <c r="S287" s="45" t="s">
        <v>1936</v>
      </c>
      <c r="T287" s="44"/>
      <c r="U287" s="44"/>
      <c r="V287" s="44"/>
      <c r="W287" s="45" t="s">
        <v>8</v>
      </c>
      <c r="X287" s="44"/>
      <c r="Y287" s="44"/>
      <c r="Z287" s="44"/>
      <c r="AA287" s="44"/>
      <c r="AB287" s="44"/>
      <c r="AC287" s="44"/>
    </row>
    <row r="288" spans="1:29" ht="15.75" customHeight="1">
      <c r="A288" s="47"/>
      <c r="B288" s="47" t="s">
        <v>2693</v>
      </c>
      <c r="C288" s="60" t="s">
        <v>2947</v>
      </c>
      <c r="D288" s="49"/>
      <c r="E288" s="49"/>
      <c r="F288" s="50">
        <v>7240</v>
      </c>
      <c r="G288" s="51"/>
      <c r="H288" s="52"/>
      <c r="I288" s="53"/>
      <c r="J288" s="53"/>
      <c r="K288" s="53"/>
      <c r="L288" s="53"/>
      <c r="M288" s="54"/>
      <c r="N288" s="56" t="s">
        <v>21</v>
      </c>
      <c r="O288" s="56"/>
      <c r="P288" s="56"/>
      <c r="Q288" s="56" t="s">
        <v>2946</v>
      </c>
      <c r="R288" s="57" t="s">
        <v>1935</v>
      </c>
      <c r="S288" s="57" t="s">
        <v>1936</v>
      </c>
      <c r="T288" s="56"/>
      <c r="U288" s="56"/>
      <c r="V288" s="56"/>
      <c r="W288" s="57" t="s">
        <v>8</v>
      </c>
      <c r="X288" s="56"/>
      <c r="Y288" s="56"/>
      <c r="Z288" s="56"/>
      <c r="AA288" s="56"/>
      <c r="AB288" s="56"/>
      <c r="AC288" s="56"/>
    </row>
    <row r="289" spans="1:29" ht="15.75" customHeight="1">
      <c r="A289" s="35"/>
      <c r="B289" s="35" t="s">
        <v>1049</v>
      </c>
      <c r="C289" s="36" t="s">
        <v>1790</v>
      </c>
      <c r="D289" s="37" t="s">
        <v>1791</v>
      </c>
      <c r="E289" s="37">
        <v>300</v>
      </c>
      <c r="F289" s="38">
        <v>17736</v>
      </c>
      <c r="G289" s="39" t="s">
        <v>54</v>
      </c>
      <c r="H289" s="40">
        <v>46235</v>
      </c>
      <c r="I289" s="41" t="s">
        <v>55</v>
      </c>
      <c r="J289" s="41" t="s">
        <v>56</v>
      </c>
      <c r="K289" s="41" t="s">
        <v>164</v>
      </c>
      <c r="L289" s="41" t="s">
        <v>58</v>
      </c>
      <c r="M289" s="42" t="s">
        <v>148</v>
      </c>
      <c r="N289" s="44" t="s">
        <v>21</v>
      </c>
      <c r="O289" s="44" t="s">
        <v>2767</v>
      </c>
      <c r="P289" s="44"/>
      <c r="Q289" s="44" t="s">
        <v>2948</v>
      </c>
      <c r="R289" s="45" t="s">
        <v>562</v>
      </c>
      <c r="S289" s="45" t="s">
        <v>1792</v>
      </c>
      <c r="T289" s="44"/>
      <c r="U289" s="44"/>
      <c r="V289" s="44"/>
      <c r="W289" s="45" t="s">
        <v>3</v>
      </c>
      <c r="X289" s="44"/>
      <c r="Y289" s="44"/>
      <c r="Z289" s="44"/>
      <c r="AA289" s="44"/>
      <c r="AB289" s="44"/>
      <c r="AC289" s="44"/>
    </row>
    <row r="290" spans="1:29" ht="15.75" customHeight="1">
      <c r="A290" s="47"/>
      <c r="B290" s="47" t="s">
        <v>1049</v>
      </c>
      <c r="C290" s="60" t="s">
        <v>1882</v>
      </c>
      <c r="D290" s="49" t="s">
        <v>1791</v>
      </c>
      <c r="E290" s="49">
        <v>150</v>
      </c>
      <c r="F290" s="50">
        <v>5235</v>
      </c>
      <c r="G290" s="51" t="s">
        <v>54</v>
      </c>
      <c r="H290" s="52">
        <v>46204</v>
      </c>
      <c r="I290" s="53" t="s">
        <v>55</v>
      </c>
      <c r="J290" s="53" t="s">
        <v>56</v>
      </c>
      <c r="K290" s="53" t="s">
        <v>164</v>
      </c>
      <c r="L290" s="53" t="s">
        <v>58</v>
      </c>
      <c r="M290" s="54" t="s">
        <v>148</v>
      </c>
      <c r="N290" s="56" t="s">
        <v>21</v>
      </c>
      <c r="O290" s="56" t="s">
        <v>2767</v>
      </c>
      <c r="P290" s="56"/>
      <c r="Q290" s="56" t="s">
        <v>2948</v>
      </c>
      <c r="R290" s="57" t="s">
        <v>562</v>
      </c>
      <c r="S290" s="57" t="s">
        <v>1792</v>
      </c>
      <c r="T290" s="56"/>
      <c r="U290" s="56"/>
      <c r="V290" s="56"/>
      <c r="W290" s="57" t="s">
        <v>3</v>
      </c>
      <c r="X290" s="56"/>
      <c r="Y290" s="56"/>
      <c r="Z290" s="56"/>
      <c r="AA290" s="56"/>
      <c r="AB290" s="56"/>
      <c r="AC290" s="56"/>
    </row>
    <row r="291" spans="1:29" ht="15.75" customHeight="1">
      <c r="A291" s="167"/>
      <c r="B291" s="167" t="s">
        <v>1049</v>
      </c>
      <c r="C291" s="168" t="s">
        <v>1917</v>
      </c>
      <c r="D291" s="176" t="s">
        <v>53</v>
      </c>
      <c r="E291" s="176">
        <v>1</v>
      </c>
      <c r="F291" s="177">
        <v>3500</v>
      </c>
      <c r="G291" s="178" t="s">
        <v>54</v>
      </c>
      <c r="H291" s="179">
        <v>46266</v>
      </c>
      <c r="I291" s="180" t="s">
        <v>55</v>
      </c>
      <c r="J291" s="180" t="s">
        <v>56</v>
      </c>
      <c r="K291" s="180" t="s">
        <v>164</v>
      </c>
      <c r="L291" s="180" t="s">
        <v>91</v>
      </c>
      <c r="M291" s="181" t="s">
        <v>2451</v>
      </c>
      <c r="N291" s="175" t="s">
        <v>951</v>
      </c>
      <c r="O291" s="44" t="s">
        <v>2452</v>
      </c>
      <c r="P291" s="44"/>
      <c r="Q291" s="44"/>
      <c r="R291" s="45" t="str">
        <f t="array" ref="R291">IFERROR(INDEX('BANCO DE DADOS'!$C$3:$C1559,MATCH(C291,'BANCO DE DADOS'!$B$3:$B1559,0),0),"")</f>
        <v>DOP - EPI INCENDIO ESTRUTURAL</v>
      </c>
      <c r="S291" s="45" t="str">
        <f t="array" ref="S291">IFERROR(INDEX('BANCO DE DADOS'!$D$3:$D1559,MATCH(C291,'BANCO DE DADOS'!$B$3:$B1559,0),0),"")</f>
        <v>COMPRA DE EPI PARA ATENDIMENTO A INCENDIO ESTRUTURAL</v>
      </c>
      <c r="T291" s="44"/>
      <c r="U291" s="44"/>
      <c r="V291" s="44"/>
      <c r="W291" s="44"/>
      <c r="X291" s="44"/>
      <c r="Y291" s="44"/>
      <c r="Z291" s="44"/>
      <c r="AA291" s="44"/>
      <c r="AB291" s="44"/>
      <c r="AC291" s="44"/>
    </row>
    <row r="292" spans="1:29" ht="15.75" customHeight="1">
      <c r="A292" s="184"/>
      <c r="B292" s="184" t="s">
        <v>1049</v>
      </c>
      <c r="C292" s="185" t="s">
        <v>1050</v>
      </c>
      <c r="D292" s="186" t="s">
        <v>53</v>
      </c>
      <c r="E292" s="186">
        <v>30</v>
      </c>
      <c r="F292" s="187">
        <v>75000</v>
      </c>
      <c r="G292" s="188" t="s">
        <v>54</v>
      </c>
      <c r="H292" s="189">
        <v>46266</v>
      </c>
      <c r="I292" s="190" t="s">
        <v>55</v>
      </c>
      <c r="J292" s="190" t="s">
        <v>56</v>
      </c>
      <c r="K292" s="190" t="s">
        <v>164</v>
      </c>
      <c r="L292" s="190" t="s">
        <v>91</v>
      </c>
      <c r="M292" s="191" t="s">
        <v>2451</v>
      </c>
      <c r="N292" s="192" t="s">
        <v>951</v>
      </c>
      <c r="O292" s="56" t="s">
        <v>2452</v>
      </c>
      <c r="P292" s="56"/>
      <c r="Q292" s="56"/>
      <c r="R292" s="57" t="str">
        <f t="array" ref="R292">IFERROR(INDEX('BANCO DE DADOS'!$C$3:$C1559,MATCH(C292,'BANCO DE DADOS'!$B$3:$B1559,0),0),"")</f>
        <v/>
      </c>
      <c r="S292" s="57" t="str">
        <f t="array" ref="S292">IFERROR(INDEX('BANCO DE DADOS'!$D$3:$D1559,MATCH(C292,'BANCO DE DADOS'!$B$3:$B1559,0),0),"")</f>
        <v/>
      </c>
      <c r="T292" s="56"/>
      <c r="U292" s="56"/>
      <c r="V292" s="56"/>
      <c r="W292" s="56"/>
      <c r="X292" s="56"/>
      <c r="Y292" s="56"/>
      <c r="Z292" s="56"/>
      <c r="AA292" s="56"/>
      <c r="AB292" s="56"/>
      <c r="AC292" s="56"/>
    </row>
    <row r="293" spans="1:29" ht="15.75" customHeight="1">
      <c r="A293" s="167"/>
      <c r="B293" s="167" t="s">
        <v>1049</v>
      </c>
      <c r="C293" s="168" t="s">
        <v>1733</v>
      </c>
      <c r="D293" s="176" t="s">
        <v>53</v>
      </c>
      <c r="E293" s="176">
        <v>60</v>
      </c>
      <c r="F293" s="177">
        <v>150000</v>
      </c>
      <c r="G293" s="178" t="s">
        <v>54</v>
      </c>
      <c r="H293" s="179">
        <v>46266</v>
      </c>
      <c r="I293" s="180" t="s">
        <v>55</v>
      </c>
      <c r="J293" s="180" t="s">
        <v>56</v>
      </c>
      <c r="K293" s="180" t="s">
        <v>164</v>
      </c>
      <c r="L293" s="180" t="s">
        <v>91</v>
      </c>
      <c r="M293" s="181" t="s">
        <v>2451</v>
      </c>
      <c r="N293" s="175" t="s">
        <v>951</v>
      </c>
      <c r="O293" s="44" t="s">
        <v>2452</v>
      </c>
      <c r="P293" s="44"/>
      <c r="Q293" s="44"/>
      <c r="R293" s="45" t="str">
        <f t="array" ref="R293">IFERROR(INDEX('BANCO DE DADOS'!$C$3:$C1559,MATCH(C293,'BANCO DE DADOS'!$B$3:$B1559,0),0),"")</f>
        <v/>
      </c>
      <c r="S293" s="45" t="str">
        <f t="array" ref="S293">IFERROR(INDEX('BANCO DE DADOS'!$D$3:$D1559,MATCH(C293,'BANCO DE DADOS'!$B$3:$B1559,0),0),"")</f>
        <v/>
      </c>
      <c r="T293" s="44"/>
      <c r="U293" s="44"/>
      <c r="V293" s="44"/>
      <c r="W293" s="44"/>
      <c r="X293" s="44"/>
      <c r="Y293" s="44"/>
      <c r="Z293" s="44"/>
      <c r="AA293" s="44"/>
      <c r="AB293" s="44"/>
      <c r="AC293" s="44"/>
    </row>
    <row r="294" spans="1:29" ht="15.75" customHeight="1">
      <c r="A294" s="47"/>
      <c r="B294" s="47" t="s">
        <v>1049</v>
      </c>
      <c r="C294" s="60" t="s">
        <v>1913</v>
      </c>
      <c r="D294" s="49" t="s">
        <v>1791</v>
      </c>
      <c r="E294" s="49">
        <v>150</v>
      </c>
      <c r="F294" s="50">
        <v>3748.5</v>
      </c>
      <c r="G294" s="51" t="s">
        <v>54</v>
      </c>
      <c r="H294" s="52">
        <v>46174</v>
      </c>
      <c r="I294" s="53" t="s">
        <v>55</v>
      </c>
      <c r="J294" s="53" t="s">
        <v>56</v>
      </c>
      <c r="K294" s="53" t="s">
        <v>164</v>
      </c>
      <c r="L294" s="53" t="s">
        <v>58</v>
      </c>
      <c r="M294" s="54" t="s">
        <v>148</v>
      </c>
      <c r="N294" s="56" t="s">
        <v>21</v>
      </c>
      <c r="O294" s="56" t="s">
        <v>2767</v>
      </c>
      <c r="P294" s="56"/>
      <c r="Q294" s="56" t="s">
        <v>2948</v>
      </c>
      <c r="R294" s="57" t="s">
        <v>562</v>
      </c>
      <c r="S294" s="57" t="s">
        <v>1792</v>
      </c>
      <c r="T294" s="56"/>
      <c r="U294" s="56"/>
      <c r="V294" s="56"/>
      <c r="W294" s="57" t="s">
        <v>3</v>
      </c>
      <c r="X294" s="56"/>
      <c r="Y294" s="56"/>
      <c r="Z294" s="56"/>
      <c r="AA294" s="56"/>
      <c r="AB294" s="56"/>
      <c r="AC294" s="56"/>
    </row>
    <row r="295" spans="1:29" ht="15.75" customHeight="1">
      <c r="A295" s="35"/>
      <c r="B295" s="35" t="s">
        <v>1049</v>
      </c>
      <c r="C295" s="36" t="s">
        <v>2007</v>
      </c>
      <c r="D295" s="37" t="s">
        <v>1791</v>
      </c>
      <c r="E295" s="37">
        <v>50</v>
      </c>
      <c r="F295" s="38">
        <v>1509</v>
      </c>
      <c r="G295" s="39" t="s">
        <v>54</v>
      </c>
      <c r="H295" s="40">
        <v>46174</v>
      </c>
      <c r="I295" s="41" t="s">
        <v>55</v>
      </c>
      <c r="J295" s="41" t="s">
        <v>56</v>
      </c>
      <c r="K295" s="41" t="s">
        <v>164</v>
      </c>
      <c r="L295" s="41" t="s">
        <v>58</v>
      </c>
      <c r="M295" s="42" t="s">
        <v>148</v>
      </c>
      <c r="N295" s="44" t="s">
        <v>21</v>
      </c>
      <c r="O295" s="44" t="s">
        <v>2767</v>
      </c>
      <c r="P295" s="44"/>
      <c r="Q295" s="44" t="s">
        <v>2948</v>
      </c>
      <c r="R295" s="45" t="s">
        <v>562</v>
      </c>
      <c r="S295" s="45" t="s">
        <v>1792</v>
      </c>
      <c r="T295" s="44"/>
      <c r="U295" s="44"/>
      <c r="V295" s="44"/>
      <c r="W295" s="45" t="s">
        <v>3</v>
      </c>
      <c r="X295" s="44"/>
      <c r="Y295" s="44"/>
      <c r="Z295" s="44"/>
      <c r="AA295" s="44"/>
      <c r="AB295" s="44"/>
      <c r="AC295" s="44"/>
    </row>
    <row r="296" spans="1:29" ht="15.75" customHeight="1">
      <c r="A296" s="47"/>
      <c r="B296" s="47" t="s">
        <v>1049</v>
      </c>
      <c r="C296" s="60" t="s">
        <v>1943</v>
      </c>
      <c r="D296" s="49" t="s">
        <v>1791</v>
      </c>
      <c r="E296" s="49">
        <v>50</v>
      </c>
      <c r="F296" s="50">
        <v>2400</v>
      </c>
      <c r="G296" s="51" t="s">
        <v>54</v>
      </c>
      <c r="H296" s="52">
        <v>46174</v>
      </c>
      <c r="I296" s="53" t="s">
        <v>55</v>
      </c>
      <c r="J296" s="53" t="s">
        <v>56</v>
      </c>
      <c r="K296" s="53" t="s">
        <v>164</v>
      </c>
      <c r="L296" s="53" t="s">
        <v>58</v>
      </c>
      <c r="M296" s="54" t="s">
        <v>148</v>
      </c>
      <c r="N296" s="56" t="s">
        <v>21</v>
      </c>
      <c r="O296" s="56" t="s">
        <v>2767</v>
      </c>
      <c r="P296" s="56"/>
      <c r="Q296" s="56" t="s">
        <v>2948</v>
      </c>
      <c r="R296" s="57" t="s">
        <v>562</v>
      </c>
      <c r="S296" s="57" t="s">
        <v>1792</v>
      </c>
      <c r="T296" s="56"/>
      <c r="U296" s="56"/>
      <c r="V296" s="56"/>
      <c r="W296" s="57" t="s">
        <v>3</v>
      </c>
      <c r="X296" s="56"/>
      <c r="Y296" s="56"/>
      <c r="Z296" s="56"/>
      <c r="AA296" s="56"/>
      <c r="AB296" s="56"/>
      <c r="AC296" s="56"/>
    </row>
    <row r="297" spans="1:29" ht="15.75" customHeight="1">
      <c r="A297" s="35"/>
      <c r="B297" s="35" t="s">
        <v>1049</v>
      </c>
      <c r="C297" s="36" t="s">
        <v>1953</v>
      </c>
      <c r="D297" s="37" t="s">
        <v>1791</v>
      </c>
      <c r="E297" s="37">
        <v>30</v>
      </c>
      <c r="F297" s="38">
        <v>2240.1</v>
      </c>
      <c r="G297" s="39" t="s">
        <v>54</v>
      </c>
      <c r="H297" s="40">
        <v>46174</v>
      </c>
      <c r="I297" s="41" t="s">
        <v>55</v>
      </c>
      <c r="J297" s="41" t="s">
        <v>56</v>
      </c>
      <c r="K297" s="41" t="s">
        <v>164</v>
      </c>
      <c r="L297" s="41" t="s">
        <v>58</v>
      </c>
      <c r="M297" s="42" t="s">
        <v>148</v>
      </c>
      <c r="N297" s="44" t="s">
        <v>21</v>
      </c>
      <c r="O297" s="44" t="s">
        <v>2767</v>
      </c>
      <c r="P297" s="44"/>
      <c r="Q297" s="44" t="s">
        <v>2948</v>
      </c>
      <c r="R297" s="45" t="s">
        <v>562</v>
      </c>
      <c r="S297" s="45" t="s">
        <v>1792</v>
      </c>
      <c r="T297" s="44"/>
      <c r="U297" s="44"/>
      <c r="V297" s="44"/>
      <c r="W297" s="45" t="s">
        <v>3</v>
      </c>
      <c r="X297" s="44"/>
      <c r="Y297" s="44"/>
      <c r="Z297" s="44"/>
      <c r="AA297" s="44"/>
      <c r="AB297" s="44"/>
      <c r="AC297" s="44"/>
    </row>
    <row r="298" spans="1:29" ht="15.75" customHeight="1">
      <c r="A298" s="47"/>
      <c r="B298" s="47" t="s">
        <v>2693</v>
      </c>
      <c r="C298" s="60"/>
      <c r="D298" s="49"/>
      <c r="E298" s="49"/>
      <c r="F298" s="50">
        <v>32869</v>
      </c>
      <c r="G298" s="51"/>
      <c r="H298" s="52"/>
      <c r="I298" s="53"/>
      <c r="J298" s="53"/>
      <c r="K298" s="53"/>
      <c r="L298" s="53"/>
      <c r="M298" s="54"/>
      <c r="N298" s="56" t="s">
        <v>21</v>
      </c>
      <c r="O298" s="56"/>
      <c r="P298" s="56"/>
      <c r="Q298" s="56" t="s">
        <v>2948</v>
      </c>
      <c r="R298" s="57" t="s">
        <v>562</v>
      </c>
      <c r="S298" s="57" t="s">
        <v>1792</v>
      </c>
      <c r="T298" s="56"/>
      <c r="U298" s="56"/>
      <c r="V298" s="56"/>
      <c r="W298" s="57" t="s">
        <v>3</v>
      </c>
      <c r="X298" s="56"/>
      <c r="Y298" s="56"/>
      <c r="Z298" s="56"/>
      <c r="AA298" s="56"/>
      <c r="AB298" s="56"/>
      <c r="AC298" s="56"/>
    </row>
    <row r="299" spans="1:29" ht="15.75" customHeight="1">
      <c r="A299" s="35"/>
      <c r="B299" s="35" t="s">
        <v>1049</v>
      </c>
      <c r="C299" s="36" t="s">
        <v>806</v>
      </c>
      <c r="D299" s="37" t="s">
        <v>53</v>
      </c>
      <c r="E299" s="37">
        <v>1500</v>
      </c>
      <c r="F299" s="38">
        <v>15000</v>
      </c>
      <c r="G299" s="39" t="s">
        <v>54</v>
      </c>
      <c r="H299" s="40">
        <v>46235</v>
      </c>
      <c r="I299" s="41" t="s">
        <v>55</v>
      </c>
      <c r="J299" s="41" t="s">
        <v>56</v>
      </c>
      <c r="K299" s="41" t="s">
        <v>164</v>
      </c>
      <c r="L299" s="41" t="s">
        <v>58</v>
      </c>
      <c r="M299" s="42" t="s">
        <v>109</v>
      </c>
      <c r="N299" s="44" t="s">
        <v>21</v>
      </c>
      <c r="O299" s="44" t="s">
        <v>2767</v>
      </c>
      <c r="P299" s="44"/>
      <c r="Q299" s="44" t="s">
        <v>2949</v>
      </c>
      <c r="R299" s="45" t="s">
        <v>562</v>
      </c>
      <c r="S299" s="45" t="s">
        <v>808</v>
      </c>
      <c r="T299" s="44"/>
      <c r="U299" s="44"/>
      <c r="V299" s="44"/>
      <c r="W299" s="45" t="s">
        <v>3</v>
      </c>
      <c r="X299" s="44"/>
      <c r="Y299" s="44"/>
      <c r="Z299" s="44"/>
      <c r="AA299" s="44"/>
      <c r="AB299" s="44"/>
      <c r="AC299" s="44"/>
    </row>
    <row r="300" spans="1:29" ht="15.75" customHeight="1">
      <c r="A300" s="184"/>
      <c r="B300" s="184" t="s">
        <v>51</v>
      </c>
      <c r="C300" s="185" t="s">
        <v>238</v>
      </c>
      <c r="D300" s="186" t="s">
        <v>53</v>
      </c>
      <c r="E300" s="186">
        <v>35</v>
      </c>
      <c r="F300" s="187">
        <v>14000</v>
      </c>
      <c r="G300" s="188" t="s">
        <v>54</v>
      </c>
      <c r="H300" s="189">
        <v>46235</v>
      </c>
      <c r="I300" s="190" t="s">
        <v>55</v>
      </c>
      <c r="J300" s="190" t="s">
        <v>56</v>
      </c>
      <c r="K300" s="190" t="s">
        <v>164</v>
      </c>
      <c r="L300" s="190" t="s">
        <v>91</v>
      </c>
      <c r="M300" s="191" t="s">
        <v>2451</v>
      </c>
      <c r="N300" s="192" t="s">
        <v>951</v>
      </c>
      <c r="O300" s="56" t="s">
        <v>2452</v>
      </c>
      <c r="P300" s="56"/>
      <c r="Q300" s="56"/>
      <c r="R300" s="57" t="str">
        <f t="array" ref="R300">IFERROR(INDEX('BANCO DE DADOS'!$C$3:$C1559,MATCH(C300,'BANCO DE DADOS'!$B$3:$B1559,0),0),"")</f>
        <v>DOP - EPI  SALVAMENTO EM ALTURAS</v>
      </c>
      <c r="S300" s="57" t="str">
        <f t="array" ref="S300">IFERROR(INDEX('BANCO DE DADOS'!$D$3:$D1559,MATCH(C300,'BANCO DE DADOS'!$B$3:$B1559,0),0),"")</f>
        <v>COMPRA DE EPI - CAPACETE DE SALVAMENTO EM ALTURAS</v>
      </c>
      <c r="T300" s="56"/>
      <c r="U300" s="56"/>
      <c r="V300" s="56"/>
      <c r="W300" s="56"/>
      <c r="X300" s="56"/>
      <c r="Y300" s="56"/>
      <c r="Z300" s="56"/>
      <c r="AA300" s="56"/>
      <c r="AB300" s="56"/>
      <c r="AC300" s="56"/>
    </row>
    <row r="301" spans="1:29" ht="15.75" customHeight="1">
      <c r="A301" s="35"/>
      <c r="B301" s="35" t="s">
        <v>1049</v>
      </c>
      <c r="C301" s="36" t="s">
        <v>1880</v>
      </c>
      <c r="D301" s="37" t="s">
        <v>53</v>
      </c>
      <c r="E301" s="37">
        <v>400</v>
      </c>
      <c r="F301" s="38">
        <v>5400</v>
      </c>
      <c r="G301" s="39" t="s">
        <v>54</v>
      </c>
      <c r="H301" s="40">
        <v>46204</v>
      </c>
      <c r="I301" s="41" t="s">
        <v>55</v>
      </c>
      <c r="J301" s="41" t="s">
        <v>56</v>
      </c>
      <c r="K301" s="41" t="s">
        <v>164</v>
      </c>
      <c r="L301" s="41" t="s">
        <v>58</v>
      </c>
      <c r="M301" s="42" t="s">
        <v>109</v>
      </c>
      <c r="N301" s="44" t="s">
        <v>21</v>
      </c>
      <c r="O301" s="44" t="s">
        <v>2767</v>
      </c>
      <c r="P301" s="44"/>
      <c r="Q301" s="44" t="s">
        <v>2949</v>
      </c>
      <c r="R301" s="45" t="s">
        <v>562</v>
      </c>
      <c r="S301" s="45" t="s">
        <v>808</v>
      </c>
      <c r="T301" s="44"/>
      <c r="U301" s="44"/>
      <c r="V301" s="44"/>
      <c r="W301" s="45" t="s">
        <v>3</v>
      </c>
      <c r="X301" s="44"/>
      <c r="Y301" s="44"/>
      <c r="Z301" s="44"/>
      <c r="AA301" s="44"/>
      <c r="AB301" s="44"/>
      <c r="AC301" s="44"/>
    </row>
    <row r="302" spans="1:29" ht="15.75" customHeight="1">
      <c r="A302" s="47"/>
      <c r="B302" s="47" t="s">
        <v>156</v>
      </c>
      <c r="C302" s="60" t="s">
        <v>806</v>
      </c>
      <c r="D302" s="49" t="s">
        <v>807</v>
      </c>
      <c r="E302" s="49">
        <v>10</v>
      </c>
      <c r="F302" s="50">
        <v>100</v>
      </c>
      <c r="G302" s="51" t="s">
        <v>54</v>
      </c>
      <c r="H302" s="52">
        <v>46143</v>
      </c>
      <c r="I302" s="53" t="s">
        <v>55</v>
      </c>
      <c r="J302" s="53" t="s">
        <v>56</v>
      </c>
      <c r="K302" s="53" t="s">
        <v>164</v>
      </c>
      <c r="L302" s="53" t="s">
        <v>58</v>
      </c>
      <c r="M302" s="54" t="s">
        <v>109</v>
      </c>
      <c r="N302" s="56" t="s">
        <v>21</v>
      </c>
      <c r="O302" s="56" t="s">
        <v>2767</v>
      </c>
      <c r="P302" s="56"/>
      <c r="Q302" s="56" t="s">
        <v>2949</v>
      </c>
      <c r="R302" s="57" t="s">
        <v>562</v>
      </c>
      <c r="S302" s="57" t="s">
        <v>808</v>
      </c>
      <c r="T302" s="56"/>
      <c r="U302" s="56"/>
      <c r="V302" s="56"/>
      <c r="W302" s="57" t="s">
        <v>3</v>
      </c>
      <c r="X302" s="56"/>
      <c r="Y302" s="56"/>
      <c r="Z302" s="56"/>
      <c r="AA302" s="56"/>
      <c r="AB302" s="56"/>
      <c r="AC302" s="56"/>
    </row>
    <row r="303" spans="1:29" ht="15.75" customHeight="1">
      <c r="A303" s="35"/>
      <c r="B303" s="35" t="s">
        <v>2693</v>
      </c>
      <c r="C303" s="36"/>
      <c r="D303" s="37"/>
      <c r="E303" s="37"/>
      <c r="F303" s="38">
        <v>20500</v>
      </c>
      <c r="G303" s="39"/>
      <c r="H303" s="40"/>
      <c r="I303" s="41"/>
      <c r="J303" s="41"/>
      <c r="K303" s="41"/>
      <c r="L303" s="41"/>
      <c r="M303" s="42"/>
      <c r="N303" s="44" t="s">
        <v>21</v>
      </c>
      <c r="O303" s="44"/>
      <c r="P303" s="44"/>
      <c r="Q303" s="44" t="s">
        <v>2949</v>
      </c>
      <c r="R303" s="45" t="s">
        <v>562</v>
      </c>
      <c r="S303" s="45" t="s">
        <v>808</v>
      </c>
      <c r="T303" s="44"/>
      <c r="U303" s="44"/>
      <c r="V303" s="44"/>
      <c r="W303" s="45" t="s">
        <v>3</v>
      </c>
      <c r="X303" s="44"/>
      <c r="Y303" s="44"/>
      <c r="Z303" s="44"/>
      <c r="AA303" s="44"/>
      <c r="AB303" s="44"/>
      <c r="AC303" s="44"/>
    </row>
    <row r="304" spans="1:29" ht="15.75" customHeight="1">
      <c r="A304" s="47"/>
      <c r="B304" s="47" t="s">
        <v>1049</v>
      </c>
      <c r="C304" s="60" t="s">
        <v>1970</v>
      </c>
      <c r="D304" s="49" t="s">
        <v>53</v>
      </c>
      <c r="E304" s="49">
        <v>150</v>
      </c>
      <c r="F304" s="50">
        <v>2070</v>
      </c>
      <c r="G304" s="51" t="s">
        <v>54</v>
      </c>
      <c r="H304" s="52">
        <v>46174</v>
      </c>
      <c r="I304" s="53" t="s">
        <v>55</v>
      </c>
      <c r="J304" s="53" t="s">
        <v>56</v>
      </c>
      <c r="K304" s="53" t="s">
        <v>164</v>
      </c>
      <c r="L304" s="53" t="s">
        <v>58</v>
      </c>
      <c r="M304" s="54" t="s">
        <v>2534</v>
      </c>
      <c r="N304" s="56" t="s">
        <v>21</v>
      </c>
      <c r="O304" s="56" t="s">
        <v>2767</v>
      </c>
      <c r="P304" s="56"/>
      <c r="Q304" s="56" t="s">
        <v>2950</v>
      </c>
      <c r="R304" s="57" t="s">
        <v>562</v>
      </c>
      <c r="S304" s="57" t="s">
        <v>563</v>
      </c>
      <c r="T304" s="56"/>
      <c r="U304" s="56"/>
      <c r="V304" s="56"/>
      <c r="W304" s="56" t="s">
        <v>8</v>
      </c>
      <c r="X304" s="56"/>
      <c r="Y304" s="56"/>
      <c r="Z304" s="56"/>
      <c r="AA304" s="56"/>
      <c r="AB304" s="56"/>
      <c r="AC304" s="56"/>
    </row>
    <row r="305" spans="1:29" ht="15.75" customHeight="1">
      <c r="A305" s="35"/>
      <c r="B305" s="35" t="s">
        <v>1049</v>
      </c>
      <c r="C305" s="36" t="s">
        <v>1875</v>
      </c>
      <c r="D305" s="37" t="s">
        <v>53</v>
      </c>
      <c r="E305" s="37">
        <v>400</v>
      </c>
      <c r="F305" s="38">
        <v>5628</v>
      </c>
      <c r="G305" s="39" t="s">
        <v>54</v>
      </c>
      <c r="H305" s="40">
        <v>46204</v>
      </c>
      <c r="I305" s="41" t="s">
        <v>55</v>
      </c>
      <c r="J305" s="41" t="s">
        <v>56</v>
      </c>
      <c r="K305" s="41" t="s">
        <v>164</v>
      </c>
      <c r="L305" s="41" t="s">
        <v>58</v>
      </c>
      <c r="M305" s="42" t="s">
        <v>148</v>
      </c>
      <c r="N305" s="44" t="s">
        <v>21</v>
      </c>
      <c r="O305" s="44" t="s">
        <v>2767</v>
      </c>
      <c r="P305" s="44"/>
      <c r="Q305" s="44" t="s">
        <v>2950</v>
      </c>
      <c r="R305" s="45" t="s">
        <v>562</v>
      </c>
      <c r="S305" s="45" t="s">
        <v>563</v>
      </c>
      <c r="T305" s="44"/>
      <c r="U305" s="44"/>
      <c r="V305" s="44"/>
      <c r="W305" s="44" t="s">
        <v>8</v>
      </c>
      <c r="X305" s="44"/>
      <c r="Y305" s="44"/>
      <c r="Z305" s="44"/>
      <c r="AA305" s="44"/>
      <c r="AB305" s="44"/>
      <c r="AC305" s="44"/>
    </row>
    <row r="306" spans="1:29" ht="15.75" customHeight="1">
      <c r="A306" s="184"/>
      <c r="B306" s="184" t="s">
        <v>291</v>
      </c>
      <c r="C306" s="185" t="s">
        <v>2528</v>
      </c>
      <c r="D306" s="186" t="s">
        <v>53</v>
      </c>
      <c r="E306" s="186">
        <v>1</v>
      </c>
      <c r="F306" s="187">
        <v>50000</v>
      </c>
      <c r="G306" s="188" t="s">
        <v>54</v>
      </c>
      <c r="H306" s="189">
        <v>46266</v>
      </c>
      <c r="I306" s="190" t="s">
        <v>55</v>
      </c>
      <c r="J306" s="190" t="s">
        <v>56</v>
      </c>
      <c r="K306" s="190" t="s">
        <v>841</v>
      </c>
      <c r="L306" s="190" t="s">
        <v>91</v>
      </c>
      <c r="M306" s="191" t="s">
        <v>2451</v>
      </c>
      <c r="N306" s="192" t="s">
        <v>951</v>
      </c>
      <c r="O306" s="56" t="s">
        <v>2452</v>
      </c>
      <c r="P306" s="56"/>
      <c r="Q306" s="56"/>
      <c r="R306" s="57">
        <f t="array" ref="R306">IFERROR(INDEX('BANCO DE DADOS'!$C$3:$C1559,MATCH(C306,'BANCO DE DADOS'!$B$3:$B1559,0),0),"")</f>
        <v>0</v>
      </c>
      <c r="S306" s="57" t="str">
        <f t="array" ref="S306">IFERROR(INDEX('BANCO DE DADOS'!$D$3:$D1559,MATCH(C306,'BANCO DE DADOS'!$B$3:$B1559,0),0),"")</f>
        <v>SERVIÇOS DE CAPACITAÇÃO E TREINAMENTO</v>
      </c>
      <c r="T306" s="56"/>
      <c r="U306" s="56"/>
      <c r="V306" s="56"/>
      <c r="W306" s="56"/>
      <c r="X306" s="56"/>
      <c r="Y306" s="56"/>
      <c r="Z306" s="56"/>
      <c r="AA306" s="56"/>
      <c r="AB306" s="56"/>
      <c r="AC306" s="56"/>
    </row>
    <row r="307" spans="1:29" ht="15.75" customHeight="1">
      <c r="A307" s="167"/>
      <c r="B307" s="167" t="s">
        <v>1476</v>
      </c>
      <c r="C307" s="168" t="s">
        <v>2507</v>
      </c>
      <c r="D307" s="176" t="s">
        <v>53</v>
      </c>
      <c r="E307" s="176">
        <v>2</v>
      </c>
      <c r="F307" s="177">
        <v>80000</v>
      </c>
      <c r="G307" s="178" t="s">
        <v>54</v>
      </c>
      <c r="H307" s="179">
        <v>46266</v>
      </c>
      <c r="I307" s="180" t="s">
        <v>55</v>
      </c>
      <c r="J307" s="180" t="s">
        <v>56</v>
      </c>
      <c r="K307" s="180" t="s">
        <v>841</v>
      </c>
      <c r="L307" s="180" t="s">
        <v>91</v>
      </c>
      <c r="M307" s="181" t="s">
        <v>2451</v>
      </c>
      <c r="N307" s="175" t="s">
        <v>951</v>
      </c>
      <c r="O307" s="44" t="s">
        <v>2452</v>
      </c>
      <c r="P307" s="44"/>
      <c r="Q307" s="44"/>
      <c r="R307" s="45">
        <f t="array" ref="R307">IFERROR(INDEX('BANCO DE DADOS'!$C$3:$C1559,MATCH(C307,'BANCO DE DADOS'!$B$3:$B1559,0),0),"")</f>
        <v>0</v>
      </c>
      <c r="S307" s="45" t="str">
        <f t="array" ref="S307">IFERROR(INDEX('BANCO DE DADOS'!$D$3:$D1559,MATCH(C307,'BANCO DE DADOS'!$B$3:$B1559,0),0),"")</f>
        <v>SERVIÇOS DE CAPACITAÇÃO E TREINAMENTO</v>
      </c>
      <c r="T307" s="44"/>
      <c r="U307" s="44"/>
      <c r="V307" s="44"/>
      <c r="W307" s="44"/>
      <c r="X307" s="44"/>
      <c r="Y307" s="44"/>
      <c r="Z307" s="44"/>
      <c r="AA307" s="44"/>
      <c r="AB307" s="44"/>
      <c r="AC307" s="44"/>
    </row>
    <row r="308" spans="1:29" ht="15.75" customHeight="1">
      <c r="A308" s="184"/>
      <c r="B308" s="184" t="s">
        <v>156</v>
      </c>
      <c r="C308" s="185" t="s">
        <v>2568</v>
      </c>
      <c r="D308" s="186" t="s">
        <v>53</v>
      </c>
      <c r="E308" s="186">
        <v>1</v>
      </c>
      <c r="F308" s="187">
        <v>12000</v>
      </c>
      <c r="G308" s="188" t="s">
        <v>54</v>
      </c>
      <c r="H308" s="189">
        <v>46235</v>
      </c>
      <c r="I308" s="190" t="s">
        <v>55</v>
      </c>
      <c r="J308" s="190" t="s">
        <v>56</v>
      </c>
      <c r="K308" s="190" t="s">
        <v>841</v>
      </c>
      <c r="L308" s="190" t="s">
        <v>91</v>
      </c>
      <c r="M308" s="191" t="s">
        <v>2451</v>
      </c>
      <c r="N308" s="192" t="s">
        <v>951</v>
      </c>
      <c r="O308" s="56" t="s">
        <v>2452</v>
      </c>
      <c r="P308" s="56"/>
      <c r="Q308" s="56"/>
      <c r="R308" s="57">
        <f t="array" ref="R308">IFERROR(INDEX('BANCO DE DADOS'!$C$3:$C1559,MATCH(C308,'BANCO DE DADOS'!$B$3:$B1559,0),0),"")</f>
        <v>0</v>
      </c>
      <c r="S308" s="57" t="str">
        <f t="array" ref="S308">IFERROR(INDEX('BANCO DE DADOS'!$D$3:$D1559,MATCH(C308,'BANCO DE DADOS'!$B$3:$B1559,0),0),"")</f>
        <v>SERVIÇOS DE CAPACITAÇÃO E TREINAMENTO</v>
      </c>
      <c r="T308" s="56"/>
      <c r="U308" s="56"/>
      <c r="V308" s="56"/>
      <c r="W308" s="56"/>
      <c r="X308" s="56"/>
      <c r="Y308" s="56"/>
      <c r="Z308" s="56"/>
      <c r="AA308" s="56"/>
      <c r="AB308" s="56"/>
      <c r="AC308" s="56"/>
    </row>
    <row r="309" spans="1:29" ht="15.75" customHeight="1">
      <c r="A309" s="35"/>
      <c r="B309" s="35" t="s">
        <v>861</v>
      </c>
      <c r="C309" s="36" t="s">
        <v>1040</v>
      </c>
      <c r="D309" s="37" t="s">
        <v>53</v>
      </c>
      <c r="E309" s="37">
        <v>5000</v>
      </c>
      <c r="F309" s="38">
        <v>225000</v>
      </c>
      <c r="G309" s="39" t="s">
        <v>66</v>
      </c>
      <c r="H309" s="40">
        <v>46266</v>
      </c>
      <c r="I309" s="41" t="s">
        <v>55</v>
      </c>
      <c r="J309" s="41" t="s">
        <v>56</v>
      </c>
      <c r="K309" s="41" t="s">
        <v>147</v>
      </c>
      <c r="L309" s="41" t="s">
        <v>91</v>
      </c>
      <c r="M309" s="42" t="s">
        <v>2486</v>
      </c>
      <c r="N309" s="44" t="s">
        <v>884</v>
      </c>
      <c r="O309" s="44" t="s">
        <v>2767</v>
      </c>
      <c r="P309" s="44"/>
      <c r="Q309" s="44" t="s">
        <v>861</v>
      </c>
      <c r="R309" s="45" t="str">
        <f t="array" ref="R309">IFERROR(INDEX('BANCO DE DADOS'!$C$3:$C1559,MATCH(C309,'BANCO DE DADOS'!$B$3:$B1559,0),0),"")</f>
        <v>CEPDEC</v>
      </c>
      <c r="S309" s="45" t="s">
        <v>1040</v>
      </c>
      <c r="T309" s="44"/>
      <c r="U309" s="44"/>
      <c r="V309" s="44"/>
      <c r="W309" s="44" t="s">
        <v>861</v>
      </c>
      <c r="X309" s="44"/>
      <c r="Y309" s="44"/>
      <c r="Z309" s="44"/>
      <c r="AA309" s="44"/>
      <c r="AB309" s="44"/>
      <c r="AC309" s="44"/>
    </row>
    <row r="310" spans="1:29" ht="15.75" customHeight="1">
      <c r="A310" s="184"/>
      <c r="B310" s="184" t="s">
        <v>1476</v>
      </c>
      <c r="C310" s="185" t="s">
        <v>1477</v>
      </c>
      <c r="D310" s="186" t="s">
        <v>53</v>
      </c>
      <c r="E310" s="186">
        <v>1</v>
      </c>
      <c r="F310" s="187">
        <v>6000</v>
      </c>
      <c r="G310" s="188" t="s">
        <v>54</v>
      </c>
      <c r="H310" s="189">
        <v>46204</v>
      </c>
      <c r="I310" s="190" t="s">
        <v>101</v>
      </c>
      <c r="J310" s="190" t="s">
        <v>56</v>
      </c>
      <c r="K310" s="190" t="s">
        <v>858</v>
      </c>
      <c r="L310" s="190" t="s">
        <v>91</v>
      </c>
      <c r="M310" s="191" t="s">
        <v>2451</v>
      </c>
      <c r="N310" s="192" t="s">
        <v>951</v>
      </c>
      <c r="O310" s="56" t="s">
        <v>2452</v>
      </c>
      <c r="P310" s="56"/>
      <c r="Q310" s="56"/>
      <c r="R310" s="57" t="str">
        <f t="array" ref="R310">IFERROR(INDEX('BANCO DE DADOS'!$C$3:$C1559,MATCH(C310,'BANCO DE DADOS'!$B$3:$B1559,0),0),"")</f>
        <v>DEPMAT</v>
      </c>
      <c r="S310" s="57" t="str">
        <f t="array" ref="S310">IFERROR(INDEX('BANCO DE DADOS'!$D$3:$D1559,MATCH(C310,'BANCO DE DADOS'!$B$3:$B1559,0),0),"")</f>
        <v>COMPRA DE PEÇAS E ACESSÓRIOS VEICULARES</v>
      </c>
      <c r="T310" s="56"/>
      <c r="U310" s="56"/>
      <c r="V310" s="56"/>
      <c r="W310" s="56"/>
      <c r="X310" s="56"/>
      <c r="Y310" s="56"/>
      <c r="Z310" s="56"/>
      <c r="AA310" s="56"/>
      <c r="AB310" s="56"/>
      <c r="AC310" s="56"/>
    </row>
    <row r="311" spans="1:29" ht="15.75" customHeight="1">
      <c r="A311" s="35"/>
      <c r="B311" s="35" t="s">
        <v>1049</v>
      </c>
      <c r="C311" s="36" t="s">
        <v>1842</v>
      </c>
      <c r="D311" s="37" t="s">
        <v>53</v>
      </c>
      <c r="E311" s="37">
        <v>1500</v>
      </c>
      <c r="F311" s="38">
        <v>7500</v>
      </c>
      <c r="G311" s="39" t="s">
        <v>54</v>
      </c>
      <c r="H311" s="40">
        <v>46204</v>
      </c>
      <c r="I311" s="41" t="s">
        <v>55</v>
      </c>
      <c r="J311" s="41" t="s">
        <v>56</v>
      </c>
      <c r="K311" s="41" t="s">
        <v>164</v>
      </c>
      <c r="L311" s="41" t="s">
        <v>58</v>
      </c>
      <c r="M311" s="42" t="s">
        <v>2517</v>
      </c>
      <c r="N311" s="44" t="s">
        <v>21</v>
      </c>
      <c r="O311" s="44" t="s">
        <v>2767</v>
      </c>
      <c r="P311" s="44"/>
      <c r="Q311" s="44" t="s">
        <v>2950</v>
      </c>
      <c r="R311" s="45" t="s">
        <v>562</v>
      </c>
      <c r="S311" s="45" t="s">
        <v>563</v>
      </c>
      <c r="T311" s="44"/>
      <c r="U311" s="44"/>
      <c r="V311" s="44"/>
      <c r="W311" s="44" t="s">
        <v>8</v>
      </c>
      <c r="X311" s="44"/>
      <c r="Y311" s="44"/>
      <c r="Z311" s="44"/>
      <c r="AA311" s="44"/>
      <c r="AB311" s="44"/>
      <c r="AC311" s="44"/>
    </row>
    <row r="312" spans="1:29" ht="15.75" customHeight="1">
      <c r="A312" s="47"/>
      <c r="B312" s="47" t="s">
        <v>1049</v>
      </c>
      <c r="C312" s="60" t="s">
        <v>1840</v>
      </c>
      <c r="D312" s="49" t="s">
        <v>53</v>
      </c>
      <c r="E312" s="49">
        <v>2000</v>
      </c>
      <c r="F312" s="50">
        <v>7600</v>
      </c>
      <c r="G312" s="51" t="s">
        <v>54</v>
      </c>
      <c r="H312" s="52">
        <v>46204</v>
      </c>
      <c r="I312" s="53" t="s">
        <v>55</v>
      </c>
      <c r="J312" s="53" t="s">
        <v>56</v>
      </c>
      <c r="K312" s="53" t="s">
        <v>164</v>
      </c>
      <c r="L312" s="53" t="s">
        <v>58</v>
      </c>
      <c r="M312" s="54" t="s">
        <v>73</v>
      </c>
      <c r="N312" s="56" t="s">
        <v>21</v>
      </c>
      <c r="O312" s="56" t="s">
        <v>2767</v>
      </c>
      <c r="P312" s="56"/>
      <c r="Q312" s="56" t="s">
        <v>2950</v>
      </c>
      <c r="R312" s="57" t="s">
        <v>562</v>
      </c>
      <c r="S312" s="57" t="s">
        <v>563</v>
      </c>
      <c r="T312" s="56"/>
      <c r="U312" s="56"/>
      <c r="V312" s="56"/>
      <c r="W312" s="56" t="s">
        <v>8</v>
      </c>
      <c r="X312" s="56"/>
      <c r="Y312" s="56"/>
      <c r="Z312" s="56"/>
      <c r="AA312" s="56"/>
      <c r="AB312" s="56"/>
      <c r="AC312" s="56"/>
    </row>
    <row r="313" spans="1:29" ht="15.75" customHeight="1">
      <c r="A313" s="35"/>
      <c r="B313" s="35" t="s">
        <v>1049</v>
      </c>
      <c r="C313" s="36" t="s">
        <v>2097</v>
      </c>
      <c r="D313" s="37" t="s">
        <v>53</v>
      </c>
      <c r="E313" s="37">
        <v>60</v>
      </c>
      <c r="F313" s="38">
        <v>690</v>
      </c>
      <c r="G313" s="39" t="s">
        <v>54</v>
      </c>
      <c r="H313" s="40">
        <v>46174</v>
      </c>
      <c r="I313" s="41" t="s">
        <v>55</v>
      </c>
      <c r="J313" s="41" t="s">
        <v>56</v>
      </c>
      <c r="K313" s="41" t="s">
        <v>164</v>
      </c>
      <c r="L313" s="41" t="s">
        <v>58</v>
      </c>
      <c r="M313" s="42" t="s">
        <v>109</v>
      </c>
      <c r="N313" s="44" t="s">
        <v>21</v>
      </c>
      <c r="O313" s="44" t="s">
        <v>2767</v>
      </c>
      <c r="P313" s="44"/>
      <c r="Q313" s="44" t="s">
        <v>2950</v>
      </c>
      <c r="R313" s="45" t="s">
        <v>562</v>
      </c>
      <c r="S313" s="45" t="s">
        <v>563</v>
      </c>
      <c r="T313" s="44"/>
      <c r="U313" s="44"/>
      <c r="V313" s="44"/>
      <c r="W313" s="44" t="s">
        <v>8</v>
      </c>
      <c r="X313" s="44"/>
      <c r="Y313" s="44"/>
      <c r="Z313" s="44"/>
      <c r="AA313" s="44"/>
      <c r="AB313" s="44"/>
      <c r="AC313" s="44"/>
    </row>
    <row r="314" spans="1:29" ht="15.75" customHeight="1">
      <c r="A314" s="184"/>
      <c r="B314" s="184" t="s">
        <v>233</v>
      </c>
      <c r="C314" s="185" t="s">
        <v>2656</v>
      </c>
      <c r="D314" s="186" t="s">
        <v>53</v>
      </c>
      <c r="E314" s="186">
        <v>1</v>
      </c>
      <c r="F314" s="187">
        <v>800</v>
      </c>
      <c r="G314" s="188" t="s">
        <v>54</v>
      </c>
      <c r="H314" s="189">
        <v>46174</v>
      </c>
      <c r="I314" s="190" t="s">
        <v>101</v>
      </c>
      <c r="J314" s="190" t="s">
        <v>56</v>
      </c>
      <c r="K314" s="190" t="s">
        <v>858</v>
      </c>
      <c r="L314" s="190" t="s">
        <v>91</v>
      </c>
      <c r="M314" s="191" t="s">
        <v>2451</v>
      </c>
      <c r="N314" s="192" t="s">
        <v>951</v>
      </c>
      <c r="O314" s="56" t="s">
        <v>2452</v>
      </c>
      <c r="P314" s="56"/>
      <c r="Q314" s="56"/>
      <c r="R314" s="57" t="str">
        <f t="array" ref="R314">IFERROR(INDEX('BANCO DE DADOS'!$C$3:$C1559,MATCH(C314,'BANCO DE DADOS'!$B$3:$B1559,0),0),"")</f>
        <v>DEPMAT</v>
      </c>
      <c r="S314" s="57" t="str">
        <f t="array" ref="S314">IFERROR(INDEX('BANCO DE DADOS'!$D$3:$D1559,MATCH(C314,'BANCO DE DADOS'!$B$3:$B1559,0),0),"")</f>
        <v>COMPRA DE EQUIPAMENTOS PARA CARGA E CARREGAMENTO</v>
      </c>
      <c r="T314" s="56"/>
      <c r="U314" s="56"/>
      <c r="V314" s="56"/>
      <c r="W314" s="56"/>
      <c r="X314" s="56"/>
      <c r="Y314" s="56"/>
      <c r="Z314" s="56"/>
      <c r="AA314" s="56"/>
      <c r="AB314" s="56"/>
      <c r="AC314" s="56"/>
    </row>
    <row r="315" spans="1:29" ht="15.75" customHeight="1">
      <c r="A315" s="167"/>
      <c r="B315" s="167" t="s">
        <v>245</v>
      </c>
      <c r="C315" s="168" t="s">
        <v>2656</v>
      </c>
      <c r="D315" s="176" t="s">
        <v>53</v>
      </c>
      <c r="E315" s="176">
        <v>1</v>
      </c>
      <c r="F315" s="177">
        <v>800</v>
      </c>
      <c r="G315" s="178" t="s">
        <v>54</v>
      </c>
      <c r="H315" s="179">
        <v>46174</v>
      </c>
      <c r="I315" s="180" t="s">
        <v>101</v>
      </c>
      <c r="J315" s="180" t="s">
        <v>56</v>
      </c>
      <c r="K315" s="180" t="s">
        <v>858</v>
      </c>
      <c r="L315" s="180" t="s">
        <v>91</v>
      </c>
      <c r="M315" s="181" t="s">
        <v>2451</v>
      </c>
      <c r="N315" s="175" t="s">
        <v>951</v>
      </c>
      <c r="O315" s="44" t="s">
        <v>2452</v>
      </c>
      <c r="P315" s="44"/>
      <c r="Q315" s="44"/>
      <c r="R315" s="45" t="str">
        <f t="array" ref="R315">IFERROR(INDEX('BANCO DE DADOS'!$C$3:$C1559,MATCH(C315,'BANCO DE DADOS'!$B$3:$B1559,0),0),"")</f>
        <v>DEPMAT</v>
      </c>
      <c r="S315" s="45" t="str">
        <f t="array" ref="S315">IFERROR(INDEX('BANCO DE DADOS'!$D$3:$D1559,MATCH(C315,'BANCO DE DADOS'!$B$3:$B1559,0),0),"")</f>
        <v>COMPRA DE EQUIPAMENTOS PARA CARGA E CARREGAMENTO</v>
      </c>
      <c r="T315" s="44"/>
      <c r="U315" s="44"/>
      <c r="V315" s="44"/>
      <c r="W315" s="44"/>
      <c r="X315" s="44"/>
      <c r="Y315" s="44"/>
      <c r="Z315" s="44"/>
      <c r="AA315" s="44"/>
      <c r="AB315" s="44"/>
      <c r="AC315" s="44"/>
    </row>
    <row r="316" spans="1:29" ht="15.75" customHeight="1">
      <c r="A316" s="184"/>
      <c r="B316" s="184" t="s">
        <v>258</v>
      </c>
      <c r="C316" s="185" t="s">
        <v>2656</v>
      </c>
      <c r="D316" s="186" t="s">
        <v>53</v>
      </c>
      <c r="E316" s="186">
        <v>1</v>
      </c>
      <c r="F316" s="187">
        <v>800</v>
      </c>
      <c r="G316" s="188" t="s">
        <v>54</v>
      </c>
      <c r="H316" s="189">
        <v>46174</v>
      </c>
      <c r="I316" s="190" t="s">
        <v>101</v>
      </c>
      <c r="J316" s="190" t="s">
        <v>56</v>
      </c>
      <c r="K316" s="190" t="s">
        <v>858</v>
      </c>
      <c r="L316" s="190" t="s">
        <v>91</v>
      </c>
      <c r="M316" s="191" t="s">
        <v>2451</v>
      </c>
      <c r="N316" s="192" t="s">
        <v>951</v>
      </c>
      <c r="O316" s="56" t="s">
        <v>2452</v>
      </c>
      <c r="P316" s="56"/>
      <c r="Q316" s="56"/>
      <c r="R316" s="57" t="str">
        <f t="array" ref="R316">IFERROR(INDEX('BANCO DE DADOS'!$C$3:$C1559,MATCH(C316,'BANCO DE DADOS'!$B$3:$B1559,0),0),"")</f>
        <v>DEPMAT</v>
      </c>
      <c r="S316" s="57" t="str">
        <f t="array" ref="S316">IFERROR(INDEX('BANCO DE DADOS'!$D$3:$D1559,MATCH(C316,'BANCO DE DADOS'!$B$3:$B1559,0),0),"")</f>
        <v>COMPRA DE EQUIPAMENTOS PARA CARGA E CARREGAMENTO</v>
      </c>
      <c r="T316" s="56"/>
      <c r="U316" s="56"/>
      <c r="V316" s="56"/>
      <c r="W316" s="56"/>
      <c r="X316" s="56"/>
      <c r="Y316" s="56"/>
      <c r="Z316" s="56"/>
      <c r="AA316" s="56"/>
      <c r="AB316" s="56"/>
      <c r="AC316" s="56"/>
    </row>
    <row r="317" spans="1:29" ht="15.75" customHeight="1">
      <c r="A317" s="167"/>
      <c r="B317" s="167" t="s">
        <v>247</v>
      </c>
      <c r="C317" s="168" t="s">
        <v>2656</v>
      </c>
      <c r="D317" s="176" t="s">
        <v>53</v>
      </c>
      <c r="E317" s="176">
        <v>1</v>
      </c>
      <c r="F317" s="177">
        <v>800</v>
      </c>
      <c r="G317" s="178" t="s">
        <v>54</v>
      </c>
      <c r="H317" s="179">
        <v>46174</v>
      </c>
      <c r="I317" s="180" t="s">
        <v>101</v>
      </c>
      <c r="J317" s="180" t="s">
        <v>56</v>
      </c>
      <c r="K317" s="180" t="s">
        <v>858</v>
      </c>
      <c r="L317" s="180" t="s">
        <v>91</v>
      </c>
      <c r="M317" s="181" t="s">
        <v>2451</v>
      </c>
      <c r="N317" s="175" t="s">
        <v>951</v>
      </c>
      <c r="O317" s="44" t="s">
        <v>2452</v>
      </c>
      <c r="P317" s="44"/>
      <c r="Q317" s="44"/>
      <c r="R317" s="45" t="str">
        <f t="array" ref="R317">IFERROR(INDEX('BANCO DE DADOS'!$C$3:$C1559,MATCH(C317,'BANCO DE DADOS'!$B$3:$B1559,0),0),"")</f>
        <v>DEPMAT</v>
      </c>
      <c r="S317" s="45" t="str">
        <f t="array" ref="S317">IFERROR(INDEX('BANCO DE DADOS'!$D$3:$D1559,MATCH(C317,'BANCO DE DADOS'!$B$3:$B1559,0),0),"")</f>
        <v>COMPRA DE EQUIPAMENTOS PARA CARGA E CARREGAMENTO</v>
      </c>
      <c r="T317" s="44"/>
      <c r="U317" s="44"/>
      <c r="V317" s="44"/>
      <c r="W317" s="44"/>
      <c r="X317" s="44"/>
      <c r="Y317" s="44"/>
      <c r="Z317" s="44"/>
      <c r="AA317" s="44"/>
      <c r="AB317" s="44"/>
      <c r="AC317" s="44"/>
    </row>
    <row r="318" spans="1:29" ht="15.75" customHeight="1">
      <c r="A318" s="184"/>
      <c r="B318" s="184" t="s">
        <v>169</v>
      </c>
      <c r="C318" s="185" t="s">
        <v>2656</v>
      </c>
      <c r="D318" s="186" t="s">
        <v>53</v>
      </c>
      <c r="E318" s="186">
        <v>1</v>
      </c>
      <c r="F318" s="187">
        <v>800</v>
      </c>
      <c r="G318" s="188" t="s">
        <v>54</v>
      </c>
      <c r="H318" s="189">
        <v>46174</v>
      </c>
      <c r="I318" s="190" t="s">
        <v>101</v>
      </c>
      <c r="J318" s="190" t="s">
        <v>56</v>
      </c>
      <c r="K318" s="190" t="s">
        <v>858</v>
      </c>
      <c r="L318" s="190" t="s">
        <v>91</v>
      </c>
      <c r="M318" s="191" t="s">
        <v>2451</v>
      </c>
      <c r="N318" s="192" t="s">
        <v>951</v>
      </c>
      <c r="O318" s="56" t="s">
        <v>2452</v>
      </c>
      <c r="P318" s="56"/>
      <c r="Q318" s="56"/>
      <c r="R318" s="57" t="str">
        <f t="array" ref="R318">IFERROR(INDEX('BANCO DE DADOS'!$C$3:$C1559,MATCH(C318,'BANCO DE DADOS'!$B$3:$B1559,0),0),"")</f>
        <v>DEPMAT</v>
      </c>
      <c r="S318" s="57" t="str">
        <f t="array" ref="S318">IFERROR(INDEX('BANCO DE DADOS'!$D$3:$D1559,MATCH(C318,'BANCO DE DADOS'!$B$3:$B1559,0),0),"")</f>
        <v>COMPRA DE EQUIPAMENTOS PARA CARGA E CARREGAMENTO</v>
      </c>
      <c r="T318" s="56"/>
      <c r="U318" s="56"/>
      <c r="V318" s="56"/>
      <c r="W318" s="56"/>
      <c r="X318" s="56"/>
      <c r="Y318" s="56"/>
      <c r="Z318" s="56"/>
      <c r="AA318" s="56"/>
      <c r="AB318" s="56"/>
      <c r="AC318" s="56"/>
    </row>
    <row r="319" spans="1:29" ht="15.75" customHeight="1">
      <c r="A319" s="167"/>
      <c r="B319" s="167" t="s">
        <v>219</v>
      </c>
      <c r="C319" s="168" t="s">
        <v>914</v>
      </c>
      <c r="D319" s="176" t="s">
        <v>53</v>
      </c>
      <c r="E319" s="176">
        <v>2</v>
      </c>
      <c r="F319" s="177">
        <v>12000</v>
      </c>
      <c r="G319" s="178" t="s">
        <v>54</v>
      </c>
      <c r="H319" s="179">
        <v>46235</v>
      </c>
      <c r="I319" s="180" t="s">
        <v>101</v>
      </c>
      <c r="J319" s="180" t="s">
        <v>56</v>
      </c>
      <c r="K319" s="180" t="s">
        <v>858</v>
      </c>
      <c r="L319" s="180" t="s">
        <v>91</v>
      </c>
      <c r="M319" s="181" t="s">
        <v>2451</v>
      </c>
      <c r="N319" s="175" t="s">
        <v>951</v>
      </c>
      <c r="O319" s="44" t="s">
        <v>2452</v>
      </c>
      <c r="P319" s="44"/>
      <c r="Q319" s="44"/>
      <c r="R319" s="45" t="str">
        <f t="array" ref="R319">IFERROR(INDEX('BANCO DE DADOS'!$C$3:$C1559,MATCH(C319,'BANCO DE DADOS'!$B$3:$B1559,0),0),"")</f>
        <v>MERGULHO</v>
      </c>
      <c r="S319" s="45" t="str">
        <f t="array" ref="S319">IFERROR(INDEX('BANCO DE DADOS'!$D$3:$D1559,MATCH(C319,'BANCO DE DADOS'!$B$3:$B1559,0),0),"")</f>
        <v>COMPRA DE EQUIPAMENTOS PARA TRANSPORTE</v>
      </c>
      <c r="T319" s="44"/>
      <c r="U319" s="44"/>
      <c r="V319" s="44"/>
      <c r="W319" s="44"/>
      <c r="X319" s="44"/>
      <c r="Y319" s="44"/>
      <c r="Z319" s="44"/>
      <c r="AA319" s="44"/>
      <c r="AB319" s="44"/>
      <c r="AC319" s="44"/>
    </row>
    <row r="320" spans="1:29" ht="15.75" customHeight="1">
      <c r="A320" s="47"/>
      <c r="B320" s="47" t="s">
        <v>1049</v>
      </c>
      <c r="C320" s="60" t="s">
        <v>1830</v>
      </c>
      <c r="D320" s="49" t="s">
        <v>53</v>
      </c>
      <c r="E320" s="49">
        <v>1500</v>
      </c>
      <c r="F320" s="50">
        <v>8355</v>
      </c>
      <c r="G320" s="51" t="s">
        <v>54</v>
      </c>
      <c r="H320" s="52">
        <v>46204</v>
      </c>
      <c r="I320" s="53" t="s">
        <v>55</v>
      </c>
      <c r="J320" s="53" t="s">
        <v>56</v>
      </c>
      <c r="K320" s="53" t="s">
        <v>164</v>
      </c>
      <c r="L320" s="53" t="s">
        <v>58</v>
      </c>
      <c r="M320" s="54" t="s">
        <v>148</v>
      </c>
      <c r="N320" s="56" t="s">
        <v>21</v>
      </c>
      <c r="O320" s="56" t="s">
        <v>2767</v>
      </c>
      <c r="P320" s="56"/>
      <c r="Q320" s="56" t="s">
        <v>2950</v>
      </c>
      <c r="R320" s="57" t="s">
        <v>562</v>
      </c>
      <c r="S320" s="57" t="s">
        <v>563</v>
      </c>
      <c r="T320" s="56"/>
      <c r="U320" s="56"/>
      <c r="V320" s="56"/>
      <c r="W320" s="56" t="s">
        <v>8</v>
      </c>
      <c r="X320" s="56"/>
      <c r="Y320" s="56"/>
      <c r="Z320" s="56"/>
      <c r="AA320" s="56"/>
      <c r="AB320" s="56"/>
      <c r="AC320" s="56"/>
    </row>
    <row r="321" spans="1:29" ht="15.75" customHeight="1">
      <c r="A321" s="167"/>
      <c r="B321" s="167" t="s">
        <v>848</v>
      </c>
      <c r="C321" s="168" t="s">
        <v>2585</v>
      </c>
      <c r="D321" s="176" t="s">
        <v>53</v>
      </c>
      <c r="E321" s="176">
        <v>1</v>
      </c>
      <c r="F321" s="177">
        <v>8500</v>
      </c>
      <c r="G321" s="178" t="s">
        <v>54</v>
      </c>
      <c r="H321" s="179">
        <v>46204</v>
      </c>
      <c r="I321" s="180" t="s">
        <v>101</v>
      </c>
      <c r="J321" s="180" t="s">
        <v>56</v>
      </c>
      <c r="K321" s="180" t="s">
        <v>858</v>
      </c>
      <c r="L321" s="180" t="s">
        <v>91</v>
      </c>
      <c r="M321" s="181" t="s">
        <v>2451</v>
      </c>
      <c r="N321" s="175" t="s">
        <v>951</v>
      </c>
      <c r="O321" s="44" t="s">
        <v>2452</v>
      </c>
      <c r="P321" s="44"/>
      <c r="Q321" s="44"/>
      <c r="R321" s="45">
        <f t="array" ref="R321">IFERROR(INDEX('BANCO DE DADOS'!$C$3:$C1559,MATCH(C321,'BANCO DE DADOS'!$B$3:$B1559,0),0),"")</f>
        <v>0</v>
      </c>
      <c r="S321" s="45" t="str">
        <f t="array" ref="S321">IFERROR(INDEX('BANCO DE DADOS'!$D$3:$D1559,MATCH(C321,'BANCO DE DADOS'!$B$3:$B1559,0),0),"")</f>
        <v>COMPRA DE EQUIPAMENTOS PARA MANUTENÇÃO E OFICINA</v>
      </c>
      <c r="T321" s="44"/>
      <c r="U321" s="44"/>
      <c r="V321" s="44"/>
      <c r="W321" s="44"/>
      <c r="X321" s="44"/>
      <c r="Y321" s="44"/>
      <c r="Z321" s="44"/>
      <c r="AA321" s="44"/>
      <c r="AB321" s="44"/>
      <c r="AC321" s="44"/>
    </row>
    <row r="322" spans="1:29" ht="15.75" customHeight="1">
      <c r="A322" s="47"/>
      <c r="B322" s="47" t="s">
        <v>1049</v>
      </c>
      <c r="C322" s="60" t="s">
        <v>2141</v>
      </c>
      <c r="D322" s="49" t="s">
        <v>53</v>
      </c>
      <c r="E322" s="49">
        <v>60</v>
      </c>
      <c r="F322" s="50">
        <v>420</v>
      </c>
      <c r="G322" s="51" t="s">
        <v>54</v>
      </c>
      <c r="H322" s="52">
        <v>46174</v>
      </c>
      <c r="I322" s="53" t="s">
        <v>55</v>
      </c>
      <c r="J322" s="53" t="s">
        <v>56</v>
      </c>
      <c r="K322" s="53" t="s">
        <v>164</v>
      </c>
      <c r="L322" s="53" t="s">
        <v>58</v>
      </c>
      <c r="M322" s="54" t="s">
        <v>109</v>
      </c>
      <c r="N322" s="56" t="s">
        <v>21</v>
      </c>
      <c r="O322" s="56" t="s">
        <v>2767</v>
      </c>
      <c r="P322" s="56"/>
      <c r="Q322" s="56" t="s">
        <v>2950</v>
      </c>
      <c r="R322" s="57" t="s">
        <v>562</v>
      </c>
      <c r="S322" s="57" t="s">
        <v>563</v>
      </c>
      <c r="T322" s="56"/>
      <c r="U322" s="56"/>
      <c r="V322" s="56"/>
      <c r="W322" s="56" t="s">
        <v>8</v>
      </c>
      <c r="X322" s="56"/>
      <c r="Y322" s="56"/>
      <c r="Z322" s="56"/>
      <c r="AA322" s="56"/>
      <c r="AB322" s="56"/>
      <c r="AC322" s="56"/>
    </row>
    <row r="323" spans="1:29" ht="15.75" customHeight="1">
      <c r="A323" s="35"/>
      <c r="B323" s="35" t="s">
        <v>1049</v>
      </c>
      <c r="C323" s="36" t="s">
        <v>1989</v>
      </c>
      <c r="D323" s="37" t="s">
        <v>53</v>
      </c>
      <c r="E323" s="37">
        <v>120</v>
      </c>
      <c r="F323" s="38">
        <v>1800</v>
      </c>
      <c r="G323" s="39" t="s">
        <v>54</v>
      </c>
      <c r="H323" s="40">
        <v>46174</v>
      </c>
      <c r="I323" s="41" t="s">
        <v>55</v>
      </c>
      <c r="J323" s="41" t="s">
        <v>56</v>
      </c>
      <c r="K323" s="41" t="s">
        <v>164</v>
      </c>
      <c r="L323" s="41" t="s">
        <v>58</v>
      </c>
      <c r="M323" s="42" t="s">
        <v>2534</v>
      </c>
      <c r="N323" s="44" t="s">
        <v>21</v>
      </c>
      <c r="O323" s="44" t="s">
        <v>2767</v>
      </c>
      <c r="P323" s="44"/>
      <c r="Q323" s="44" t="s">
        <v>2950</v>
      </c>
      <c r="R323" s="45" t="s">
        <v>562</v>
      </c>
      <c r="S323" s="45" t="s">
        <v>563</v>
      </c>
      <c r="T323" s="44"/>
      <c r="U323" s="44"/>
      <c r="V323" s="44"/>
      <c r="W323" s="45" t="s">
        <v>8</v>
      </c>
      <c r="X323" s="44"/>
      <c r="Y323" s="44"/>
      <c r="Z323" s="44"/>
      <c r="AA323" s="44"/>
      <c r="AB323" s="44"/>
      <c r="AC323" s="44"/>
    </row>
    <row r="324" spans="1:29" ht="15.75" customHeight="1">
      <c r="A324" s="47"/>
      <c r="B324" s="47" t="s">
        <v>1049</v>
      </c>
      <c r="C324" s="60" t="s">
        <v>1905</v>
      </c>
      <c r="D324" s="49" t="s">
        <v>53</v>
      </c>
      <c r="E324" s="49">
        <v>1000</v>
      </c>
      <c r="F324" s="50">
        <v>3900</v>
      </c>
      <c r="G324" s="51" t="s">
        <v>54</v>
      </c>
      <c r="H324" s="52">
        <v>46174</v>
      </c>
      <c r="I324" s="53" t="s">
        <v>55</v>
      </c>
      <c r="J324" s="53" t="s">
        <v>56</v>
      </c>
      <c r="K324" s="53" t="s">
        <v>164</v>
      </c>
      <c r="L324" s="53" t="s">
        <v>58</v>
      </c>
      <c r="M324" s="54" t="s">
        <v>109</v>
      </c>
      <c r="N324" s="56" t="s">
        <v>21</v>
      </c>
      <c r="O324" s="56" t="s">
        <v>2767</v>
      </c>
      <c r="P324" s="56"/>
      <c r="Q324" s="56" t="s">
        <v>2950</v>
      </c>
      <c r="R324" s="57" t="s">
        <v>562</v>
      </c>
      <c r="S324" s="57" t="s">
        <v>563</v>
      </c>
      <c r="T324" s="56"/>
      <c r="U324" s="56"/>
      <c r="V324" s="56"/>
      <c r="W324" s="57" t="s">
        <v>8</v>
      </c>
      <c r="X324" s="56"/>
      <c r="Y324" s="56"/>
      <c r="Z324" s="56"/>
      <c r="AA324" s="56"/>
      <c r="AB324" s="56"/>
      <c r="AC324" s="56"/>
    </row>
    <row r="325" spans="1:29" ht="15.75" customHeight="1">
      <c r="A325" s="35"/>
      <c r="B325" s="35" t="s">
        <v>1049</v>
      </c>
      <c r="C325" s="36" t="s">
        <v>1877</v>
      </c>
      <c r="D325" s="37" t="s">
        <v>1878</v>
      </c>
      <c r="E325" s="37">
        <v>300</v>
      </c>
      <c r="F325" s="38">
        <v>5550</v>
      </c>
      <c r="G325" s="39" t="s">
        <v>54</v>
      </c>
      <c r="H325" s="40">
        <v>46204</v>
      </c>
      <c r="I325" s="41" t="s">
        <v>55</v>
      </c>
      <c r="J325" s="41" t="s">
        <v>56</v>
      </c>
      <c r="K325" s="41" t="s">
        <v>164</v>
      </c>
      <c r="L325" s="41" t="s">
        <v>58</v>
      </c>
      <c r="M325" s="42" t="s">
        <v>109</v>
      </c>
      <c r="N325" s="44" t="s">
        <v>21</v>
      </c>
      <c r="O325" s="44" t="s">
        <v>2767</v>
      </c>
      <c r="P325" s="44"/>
      <c r="Q325" s="44" t="s">
        <v>2950</v>
      </c>
      <c r="R325" s="45" t="s">
        <v>562</v>
      </c>
      <c r="S325" s="45" t="s">
        <v>563</v>
      </c>
      <c r="T325" s="44"/>
      <c r="U325" s="44"/>
      <c r="V325" s="44"/>
      <c r="W325" s="45" t="s">
        <v>8</v>
      </c>
      <c r="X325" s="44"/>
      <c r="Y325" s="44"/>
      <c r="Z325" s="44"/>
      <c r="AA325" s="44"/>
      <c r="AB325" s="44"/>
      <c r="AC325" s="44"/>
    </row>
    <row r="326" spans="1:29" ht="15.75" customHeight="1">
      <c r="A326" s="47"/>
      <c r="B326" s="47" t="s">
        <v>1049</v>
      </c>
      <c r="C326" s="60" t="s">
        <v>1985</v>
      </c>
      <c r="D326" s="49" t="s">
        <v>53</v>
      </c>
      <c r="E326" s="49">
        <v>250</v>
      </c>
      <c r="F326" s="50">
        <v>1847.5</v>
      </c>
      <c r="G326" s="51" t="s">
        <v>54</v>
      </c>
      <c r="H326" s="52">
        <v>46174</v>
      </c>
      <c r="I326" s="53" t="s">
        <v>55</v>
      </c>
      <c r="J326" s="53" t="s">
        <v>56</v>
      </c>
      <c r="K326" s="53" t="s">
        <v>164</v>
      </c>
      <c r="L326" s="53" t="s">
        <v>58</v>
      </c>
      <c r="M326" s="54" t="s">
        <v>109</v>
      </c>
      <c r="N326" s="56" t="s">
        <v>21</v>
      </c>
      <c r="O326" s="56" t="s">
        <v>2767</v>
      </c>
      <c r="P326" s="56"/>
      <c r="Q326" s="56" t="s">
        <v>2950</v>
      </c>
      <c r="R326" s="57" t="s">
        <v>562</v>
      </c>
      <c r="S326" s="57" t="s">
        <v>563</v>
      </c>
      <c r="T326" s="56"/>
      <c r="U326" s="56"/>
      <c r="V326" s="56"/>
      <c r="W326" s="57" t="s">
        <v>8</v>
      </c>
      <c r="X326" s="56"/>
      <c r="Y326" s="56"/>
      <c r="Z326" s="56"/>
      <c r="AA326" s="56"/>
      <c r="AB326" s="56"/>
      <c r="AC326" s="56"/>
    </row>
    <row r="327" spans="1:29" ht="15.75" customHeight="1">
      <c r="A327" s="167"/>
      <c r="B327" s="167" t="s">
        <v>233</v>
      </c>
      <c r="C327" s="168" t="s">
        <v>2603</v>
      </c>
      <c r="D327" s="176" t="s">
        <v>53</v>
      </c>
      <c r="E327" s="176">
        <v>1</v>
      </c>
      <c r="F327" s="177">
        <v>4450</v>
      </c>
      <c r="G327" s="178" t="s">
        <v>54</v>
      </c>
      <c r="H327" s="179">
        <v>46204</v>
      </c>
      <c r="I327" s="180" t="s">
        <v>101</v>
      </c>
      <c r="J327" s="180" t="s">
        <v>56</v>
      </c>
      <c r="K327" s="180" t="s">
        <v>858</v>
      </c>
      <c r="L327" s="180" t="s">
        <v>91</v>
      </c>
      <c r="M327" s="181" t="s">
        <v>2451</v>
      </c>
      <c r="N327" s="175" t="s">
        <v>951</v>
      </c>
      <c r="O327" s="44" t="s">
        <v>2452</v>
      </c>
      <c r="P327" s="44"/>
      <c r="Q327" s="44"/>
      <c r="R327" s="45">
        <f t="array" ref="R327">IFERROR(INDEX('BANCO DE DADOS'!$C$3:$C1559,MATCH(C327,'BANCO DE DADOS'!$B$3:$B1559,0),0),"")</f>
        <v>0</v>
      </c>
      <c r="S327" s="45" t="str">
        <f t="array" ref="S327">IFERROR(INDEX('BANCO DE DADOS'!$D$3:$D1559,MATCH(C327,'BANCO DE DADOS'!$B$3:$B1559,0),0),"")</f>
        <v>COMPRA DE EQUIPAMENTOS PARA MANUTENÇÃO E OFICINA</v>
      </c>
      <c r="T327" s="44"/>
      <c r="U327" s="44"/>
      <c r="V327" s="44"/>
      <c r="W327" s="44"/>
      <c r="X327" s="44"/>
      <c r="Y327" s="44"/>
      <c r="Z327" s="44"/>
      <c r="AA327" s="44"/>
      <c r="AB327" s="44"/>
      <c r="AC327" s="44"/>
    </row>
    <row r="328" spans="1:29" ht="15.75" customHeight="1">
      <c r="A328" s="184"/>
      <c r="B328" s="184" t="s">
        <v>258</v>
      </c>
      <c r="C328" s="185" t="s">
        <v>2603</v>
      </c>
      <c r="D328" s="186" t="s">
        <v>53</v>
      </c>
      <c r="E328" s="186">
        <v>1</v>
      </c>
      <c r="F328" s="187">
        <v>4450</v>
      </c>
      <c r="G328" s="188" t="s">
        <v>54</v>
      </c>
      <c r="H328" s="189">
        <v>46204</v>
      </c>
      <c r="I328" s="190" t="s">
        <v>101</v>
      </c>
      <c r="J328" s="190" t="s">
        <v>56</v>
      </c>
      <c r="K328" s="190" t="s">
        <v>858</v>
      </c>
      <c r="L328" s="190" t="s">
        <v>91</v>
      </c>
      <c r="M328" s="191" t="s">
        <v>2451</v>
      </c>
      <c r="N328" s="192" t="s">
        <v>951</v>
      </c>
      <c r="O328" s="56" t="s">
        <v>2452</v>
      </c>
      <c r="P328" s="56"/>
      <c r="Q328" s="56"/>
      <c r="R328" s="57">
        <f t="array" ref="R328">IFERROR(INDEX('BANCO DE DADOS'!$C$3:$C1559,MATCH(C328,'BANCO DE DADOS'!$B$3:$B1559,0),0),"")</f>
        <v>0</v>
      </c>
      <c r="S328" s="57" t="str">
        <f t="array" ref="S328">IFERROR(INDEX('BANCO DE DADOS'!$D$3:$D1559,MATCH(C328,'BANCO DE DADOS'!$B$3:$B1559,0),0),"")</f>
        <v>COMPRA DE EQUIPAMENTOS PARA MANUTENÇÃO E OFICINA</v>
      </c>
      <c r="T328" s="56"/>
      <c r="U328" s="56"/>
      <c r="V328" s="56"/>
      <c r="W328" s="56"/>
      <c r="X328" s="56"/>
      <c r="Y328" s="56"/>
      <c r="Z328" s="56"/>
      <c r="AA328" s="56"/>
      <c r="AB328" s="56"/>
      <c r="AC328" s="56"/>
    </row>
    <row r="329" spans="1:29" ht="15.75" customHeight="1">
      <c r="A329" s="167"/>
      <c r="B329" s="167" t="s">
        <v>242</v>
      </c>
      <c r="C329" s="168" t="s">
        <v>2603</v>
      </c>
      <c r="D329" s="176" t="s">
        <v>53</v>
      </c>
      <c r="E329" s="176">
        <v>1</v>
      </c>
      <c r="F329" s="177">
        <v>4450</v>
      </c>
      <c r="G329" s="178" t="s">
        <v>54</v>
      </c>
      <c r="H329" s="179">
        <v>46204</v>
      </c>
      <c r="I329" s="180" t="s">
        <v>101</v>
      </c>
      <c r="J329" s="180" t="s">
        <v>56</v>
      </c>
      <c r="K329" s="180" t="s">
        <v>858</v>
      </c>
      <c r="L329" s="180" t="s">
        <v>91</v>
      </c>
      <c r="M329" s="181" t="s">
        <v>2451</v>
      </c>
      <c r="N329" s="175" t="s">
        <v>951</v>
      </c>
      <c r="O329" s="44" t="s">
        <v>2452</v>
      </c>
      <c r="P329" s="44"/>
      <c r="Q329" s="44"/>
      <c r="R329" s="45">
        <f t="array" ref="R329">IFERROR(INDEX('BANCO DE DADOS'!$C$3:$C1559,MATCH(C329,'BANCO DE DADOS'!$B$3:$B1559,0),0),"")</f>
        <v>0</v>
      </c>
      <c r="S329" s="45" t="str">
        <f t="array" ref="S329">IFERROR(INDEX('BANCO DE DADOS'!$D$3:$D1559,MATCH(C329,'BANCO DE DADOS'!$B$3:$B1559,0),0),"")</f>
        <v>COMPRA DE EQUIPAMENTOS PARA MANUTENÇÃO E OFICINA</v>
      </c>
      <c r="T329" s="44"/>
      <c r="U329" s="44"/>
      <c r="V329" s="44"/>
      <c r="W329" s="44"/>
      <c r="X329" s="44"/>
      <c r="Y329" s="44"/>
      <c r="Z329" s="44"/>
      <c r="AA329" s="44"/>
      <c r="AB329" s="44"/>
      <c r="AC329" s="44"/>
    </row>
    <row r="330" spans="1:29" ht="15.75" customHeight="1">
      <c r="A330" s="47"/>
      <c r="B330" s="47" t="s">
        <v>1049</v>
      </c>
      <c r="C330" s="60" t="s">
        <v>1873</v>
      </c>
      <c r="D330" s="49" t="s">
        <v>53</v>
      </c>
      <c r="E330" s="49">
        <v>300</v>
      </c>
      <c r="F330" s="50">
        <v>5640</v>
      </c>
      <c r="G330" s="51" t="s">
        <v>54</v>
      </c>
      <c r="H330" s="52">
        <v>46204</v>
      </c>
      <c r="I330" s="53" t="s">
        <v>55</v>
      </c>
      <c r="J330" s="53" t="s">
        <v>56</v>
      </c>
      <c r="K330" s="53" t="s">
        <v>164</v>
      </c>
      <c r="L330" s="53" t="s">
        <v>58</v>
      </c>
      <c r="M330" s="54" t="s">
        <v>109</v>
      </c>
      <c r="N330" s="56" t="s">
        <v>21</v>
      </c>
      <c r="O330" s="56" t="s">
        <v>2767</v>
      </c>
      <c r="P330" s="56"/>
      <c r="Q330" s="56" t="s">
        <v>2950</v>
      </c>
      <c r="R330" s="57" t="s">
        <v>562</v>
      </c>
      <c r="S330" s="57" t="s">
        <v>563</v>
      </c>
      <c r="T330" s="56"/>
      <c r="U330" s="56"/>
      <c r="V330" s="56"/>
      <c r="W330" s="57" t="s">
        <v>8</v>
      </c>
      <c r="X330" s="56"/>
      <c r="Y330" s="56"/>
      <c r="Z330" s="56"/>
      <c r="AA330" s="56"/>
      <c r="AB330" s="56"/>
      <c r="AC330" s="56"/>
    </row>
    <row r="331" spans="1:29" ht="15.75" customHeight="1">
      <c r="A331" s="35"/>
      <c r="B331" s="35" t="s">
        <v>1049</v>
      </c>
      <c r="C331" s="36" t="s">
        <v>1889</v>
      </c>
      <c r="D331" s="37" t="s">
        <v>53</v>
      </c>
      <c r="E331" s="37">
        <v>560</v>
      </c>
      <c r="F331" s="38">
        <v>4972.8</v>
      </c>
      <c r="G331" s="39" t="s">
        <v>54</v>
      </c>
      <c r="H331" s="40">
        <v>46204</v>
      </c>
      <c r="I331" s="41" t="s">
        <v>55</v>
      </c>
      <c r="J331" s="41" t="s">
        <v>56</v>
      </c>
      <c r="K331" s="41" t="s">
        <v>164</v>
      </c>
      <c r="L331" s="41" t="s">
        <v>58</v>
      </c>
      <c r="M331" s="42" t="s">
        <v>2486</v>
      </c>
      <c r="N331" s="44" t="s">
        <v>21</v>
      </c>
      <c r="O331" s="44" t="s">
        <v>2767</v>
      </c>
      <c r="P331" s="44"/>
      <c r="Q331" s="44" t="s">
        <v>2950</v>
      </c>
      <c r="R331" s="45" t="s">
        <v>562</v>
      </c>
      <c r="S331" s="45" t="s">
        <v>563</v>
      </c>
      <c r="T331" s="44"/>
      <c r="U331" s="44"/>
      <c r="V331" s="44"/>
      <c r="W331" s="45" t="s">
        <v>8</v>
      </c>
      <c r="X331" s="44"/>
      <c r="Y331" s="44"/>
      <c r="Z331" s="44"/>
      <c r="AA331" s="44"/>
      <c r="AB331" s="44"/>
      <c r="AC331" s="44"/>
    </row>
    <row r="332" spans="1:29" ht="15.75" customHeight="1">
      <c r="A332" s="47"/>
      <c r="B332" s="47" t="s">
        <v>156</v>
      </c>
      <c r="C332" s="60" t="s">
        <v>560</v>
      </c>
      <c r="D332" s="49" t="s">
        <v>561</v>
      </c>
      <c r="E332" s="49">
        <v>5</v>
      </c>
      <c r="F332" s="50">
        <v>750</v>
      </c>
      <c r="G332" s="51" t="s">
        <v>54</v>
      </c>
      <c r="H332" s="52">
        <v>46174</v>
      </c>
      <c r="I332" s="53" t="s">
        <v>55</v>
      </c>
      <c r="J332" s="53" t="s">
        <v>56</v>
      </c>
      <c r="K332" s="53" t="s">
        <v>164</v>
      </c>
      <c r="L332" s="53" t="s">
        <v>58</v>
      </c>
      <c r="M332" s="54" t="s">
        <v>2517</v>
      </c>
      <c r="N332" s="56" t="s">
        <v>21</v>
      </c>
      <c r="O332" s="56" t="s">
        <v>2767</v>
      </c>
      <c r="P332" s="56"/>
      <c r="Q332" s="56" t="s">
        <v>2950</v>
      </c>
      <c r="R332" s="57" t="s">
        <v>562</v>
      </c>
      <c r="S332" s="57" t="s">
        <v>563</v>
      </c>
      <c r="T332" s="56"/>
      <c r="U332" s="56"/>
      <c r="V332" s="56"/>
      <c r="W332" s="56" t="s">
        <v>8</v>
      </c>
      <c r="X332" s="56"/>
      <c r="Y332" s="56"/>
      <c r="Z332" s="56"/>
      <c r="AA332" s="56"/>
      <c r="AB332" s="56"/>
      <c r="AC332" s="56"/>
    </row>
    <row r="333" spans="1:29" ht="15.75" customHeight="1">
      <c r="A333" s="35"/>
      <c r="B333" s="35" t="s">
        <v>2693</v>
      </c>
      <c r="C333" s="36" t="s">
        <v>2951</v>
      </c>
      <c r="D333" s="37"/>
      <c r="E333" s="37"/>
      <c r="F333" s="38">
        <v>56724</v>
      </c>
      <c r="G333" s="39"/>
      <c r="H333" s="40"/>
      <c r="I333" s="41"/>
      <c r="J333" s="41"/>
      <c r="K333" s="41"/>
      <c r="L333" s="41"/>
      <c r="M333" s="42"/>
      <c r="N333" s="44" t="s">
        <v>21</v>
      </c>
      <c r="O333" s="44"/>
      <c r="P333" s="44"/>
      <c r="Q333" s="44" t="s">
        <v>2950</v>
      </c>
      <c r="R333" s="45" t="s">
        <v>562</v>
      </c>
      <c r="S333" s="45" t="s">
        <v>563</v>
      </c>
      <c r="T333" s="44"/>
      <c r="U333" s="44"/>
      <c r="V333" s="44"/>
      <c r="W333" s="44" t="s">
        <v>8</v>
      </c>
      <c r="X333" s="44"/>
      <c r="Y333" s="44"/>
      <c r="Z333" s="44"/>
      <c r="AA333" s="44"/>
      <c r="AB333" s="44"/>
      <c r="AC333" s="44"/>
    </row>
    <row r="334" spans="1:29" ht="15.75" customHeight="1">
      <c r="A334" s="47"/>
      <c r="B334" s="47" t="s">
        <v>219</v>
      </c>
      <c r="C334" s="60" t="s">
        <v>1385</v>
      </c>
      <c r="D334" s="49" t="s">
        <v>53</v>
      </c>
      <c r="E334" s="49">
        <v>4</v>
      </c>
      <c r="F334" s="50">
        <v>400</v>
      </c>
      <c r="G334" s="51" t="s">
        <v>54</v>
      </c>
      <c r="H334" s="52">
        <v>46174</v>
      </c>
      <c r="I334" s="53" t="s">
        <v>55</v>
      </c>
      <c r="J334" s="53" t="s">
        <v>56</v>
      </c>
      <c r="K334" s="53" t="s">
        <v>164</v>
      </c>
      <c r="L334" s="53" t="s">
        <v>91</v>
      </c>
      <c r="M334" s="54" t="s">
        <v>73</v>
      </c>
      <c r="N334" s="56" t="s">
        <v>951</v>
      </c>
      <c r="O334" s="56" t="s">
        <v>2767</v>
      </c>
      <c r="P334" s="56"/>
      <c r="Q334" s="56" t="s">
        <v>2952</v>
      </c>
      <c r="R334" s="57" t="s">
        <v>322</v>
      </c>
      <c r="S334" s="57" t="s">
        <v>323</v>
      </c>
      <c r="T334" s="56"/>
      <c r="U334" s="56"/>
      <c r="V334" s="56"/>
      <c r="W334" s="56" t="s">
        <v>652</v>
      </c>
      <c r="X334" s="56"/>
      <c r="Y334" s="56"/>
      <c r="Z334" s="56"/>
      <c r="AA334" s="56"/>
      <c r="AB334" s="56"/>
      <c r="AC334" s="56"/>
    </row>
    <row r="335" spans="1:29" ht="15.75" customHeight="1">
      <c r="A335" s="35"/>
      <c r="B335" s="35" t="s">
        <v>283</v>
      </c>
      <c r="C335" s="36" t="s">
        <v>724</v>
      </c>
      <c r="D335" s="37" t="s">
        <v>53</v>
      </c>
      <c r="E335" s="37">
        <v>2</v>
      </c>
      <c r="F335" s="38">
        <v>118</v>
      </c>
      <c r="G335" s="39" t="s">
        <v>54</v>
      </c>
      <c r="H335" s="40">
        <v>46143</v>
      </c>
      <c r="I335" s="41" t="s">
        <v>55</v>
      </c>
      <c r="J335" s="41" t="s">
        <v>56</v>
      </c>
      <c r="K335" s="41" t="s">
        <v>164</v>
      </c>
      <c r="L335" s="41" t="s">
        <v>58</v>
      </c>
      <c r="M335" s="42" t="s">
        <v>2498</v>
      </c>
      <c r="N335" s="44" t="s">
        <v>21</v>
      </c>
      <c r="O335" s="44" t="s">
        <v>2767</v>
      </c>
      <c r="P335" s="44"/>
      <c r="Q335" s="44" t="s">
        <v>2952</v>
      </c>
      <c r="R335" s="45" t="s">
        <v>322</v>
      </c>
      <c r="S335" s="45" t="s">
        <v>323</v>
      </c>
      <c r="T335" s="44"/>
      <c r="U335" s="44"/>
      <c r="V335" s="44"/>
      <c r="W335" s="44" t="s">
        <v>652</v>
      </c>
      <c r="X335" s="44"/>
      <c r="Y335" s="44"/>
      <c r="Z335" s="44"/>
      <c r="AA335" s="44"/>
      <c r="AB335" s="44"/>
      <c r="AC335" s="44"/>
    </row>
    <row r="336" spans="1:29" ht="15.75" customHeight="1">
      <c r="A336" s="47"/>
      <c r="B336" s="47" t="s">
        <v>283</v>
      </c>
      <c r="C336" s="60" t="s">
        <v>709</v>
      </c>
      <c r="D336" s="49" t="s">
        <v>53</v>
      </c>
      <c r="E336" s="49">
        <v>5</v>
      </c>
      <c r="F336" s="50">
        <v>250</v>
      </c>
      <c r="G336" s="51" t="s">
        <v>54</v>
      </c>
      <c r="H336" s="52">
        <v>46143</v>
      </c>
      <c r="I336" s="53" t="s">
        <v>55</v>
      </c>
      <c r="J336" s="53" t="s">
        <v>56</v>
      </c>
      <c r="K336" s="53" t="s">
        <v>164</v>
      </c>
      <c r="L336" s="53" t="s">
        <v>58</v>
      </c>
      <c r="M336" s="54" t="s">
        <v>2534</v>
      </c>
      <c r="N336" s="56" t="s">
        <v>21</v>
      </c>
      <c r="O336" s="56" t="s">
        <v>2767</v>
      </c>
      <c r="P336" s="56"/>
      <c r="Q336" s="56" t="s">
        <v>2952</v>
      </c>
      <c r="R336" s="57"/>
      <c r="S336" s="57" t="s">
        <v>323</v>
      </c>
      <c r="T336" s="56"/>
      <c r="U336" s="56"/>
      <c r="V336" s="56"/>
      <c r="W336" s="56" t="s">
        <v>652</v>
      </c>
      <c r="X336" s="56"/>
      <c r="Y336" s="56"/>
      <c r="Z336" s="56"/>
      <c r="AA336" s="56"/>
      <c r="AB336" s="56"/>
      <c r="AC336" s="56"/>
    </row>
    <row r="337" spans="1:29" ht="15.75" customHeight="1">
      <c r="A337" s="35"/>
      <c r="B337" s="35" t="s">
        <v>161</v>
      </c>
      <c r="C337" s="36" t="s">
        <v>724</v>
      </c>
      <c r="D337" s="37" t="s">
        <v>53</v>
      </c>
      <c r="E337" s="37">
        <v>2</v>
      </c>
      <c r="F337" s="38">
        <v>118</v>
      </c>
      <c r="G337" s="39" t="s">
        <v>54</v>
      </c>
      <c r="H337" s="40">
        <v>46143</v>
      </c>
      <c r="I337" s="41" t="s">
        <v>55</v>
      </c>
      <c r="J337" s="41" t="s">
        <v>56</v>
      </c>
      <c r="K337" s="41" t="s">
        <v>164</v>
      </c>
      <c r="L337" s="41" t="s">
        <v>58</v>
      </c>
      <c r="M337" s="42" t="s">
        <v>2498</v>
      </c>
      <c r="N337" s="44" t="s">
        <v>21</v>
      </c>
      <c r="O337" s="44" t="s">
        <v>2767</v>
      </c>
      <c r="P337" s="44"/>
      <c r="Q337" s="44" t="s">
        <v>2952</v>
      </c>
      <c r="R337" s="45" t="s">
        <v>322</v>
      </c>
      <c r="S337" s="45" t="s">
        <v>323</v>
      </c>
      <c r="T337" s="44"/>
      <c r="U337" s="44"/>
      <c r="V337" s="44"/>
      <c r="W337" s="44" t="s">
        <v>652</v>
      </c>
      <c r="X337" s="44"/>
      <c r="Y337" s="44"/>
      <c r="Z337" s="44"/>
      <c r="AA337" s="44"/>
      <c r="AB337" s="44"/>
      <c r="AC337" s="44"/>
    </row>
    <row r="338" spans="1:29" ht="15.75" customHeight="1">
      <c r="A338" s="184"/>
      <c r="B338" s="184" t="s">
        <v>247</v>
      </c>
      <c r="C338" s="185" t="s">
        <v>2310</v>
      </c>
      <c r="D338" s="186" t="s">
        <v>53</v>
      </c>
      <c r="E338" s="186">
        <v>2</v>
      </c>
      <c r="F338" s="187">
        <v>300</v>
      </c>
      <c r="G338" s="188" t="s">
        <v>54</v>
      </c>
      <c r="H338" s="189">
        <v>46174</v>
      </c>
      <c r="I338" s="190" t="s">
        <v>55</v>
      </c>
      <c r="J338" s="190" t="s">
        <v>56</v>
      </c>
      <c r="K338" s="190" t="s">
        <v>164</v>
      </c>
      <c r="L338" s="190" t="s">
        <v>91</v>
      </c>
      <c r="M338" s="191" t="s">
        <v>2451</v>
      </c>
      <c r="N338" s="192" t="s">
        <v>951</v>
      </c>
      <c r="O338" s="56" t="s">
        <v>2452</v>
      </c>
      <c r="P338" s="56"/>
      <c r="Q338" s="56"/>
      <c r="R338" s="57" t="str">
        <f t="array" ref="R338">IFERROR(INDEX('BANCO DE DADOS'!$C$3:$C1559,MATCH(C338,'BANCO DE DADOS'!$B$3:$B1559,0),0),"")</f>
        <v>ALMOXARIFADO GERAL</v>
      </c>
      <c r="S338" s="57" t="str">
        <f t="array" ref="S338">IFERROR(INDEX('BANCO DE DADOS'!$D$3:$D1559,MATCH(C338,'BANCO DE DADOS'!$B$3:$B1559,0),0),"")</f>
        <v>COMPRA DE EQUIPAMENTOS PARA COZINHA E REFEITÓRIO</v>
      </c>
      <c r="T338" s="56"/>
      <c r="U338" s="56"/>
      <c r="V338" s="56"/>
      <c r="W338" s="56"/>
      <c r="X338" s="56"/>
      <c r="Y338" s="56"/>
      <c r="Z338" s="56"/>
      <c r="AA338" s="56"/>
      <c r="AB338" s="56"/>
      <c r="AC338" s="56"/>
    </row>
    <row r="339" spans="1:29" ht="15.75" customHeight="1">
      <c r="A339" s="35"/>
      <c r="B339" s="35" t="s">
        <v>161</v>
      </c>
      <c r="C339" s="36" t="s">
        <v>611</v>
      </c>
      <c r="D339" s="37" t="s">
        <v>826</v>
      </c>
      <c r="E339" s="37">
        <v>1</v>
      </c>
      <c r="F339" s="38">
        <v>50</v>
      </c>
      <c r="G339" s="39" t="s">
        <v>54</v>
      </c>
      <c r="H339" s="40">
        <v>46143</v>
      </c>
      <c r="I339" s="41" t="s">
        <v>55</v>
      </c>
      <c r="J339" s="41" t="s">
        <v>56</v>
      </c>
      <c r="K339" s="41" t="s">
        <v>164</v>
      </c>
      <c r="L339" s="41" t="s">
        <v>58</v>
      </c>
      <c r="M339" s="42" t="s">
        <v>2534</v>
      </c>
      <c r="N339" s="44" t="s">
        <v>21</v>
      </c>
      <c r="O339" s="44" t="s">
        <v>2767</v>
      </c>
      <c r="P339" s="44"/>
      <c r="Q339" s="44" t="s">
        <v>2952</v>
      </c>
      <c r="R339" s="45" t="s">
        <v>322</v>
      </c>
      <c r="S339" s="45" t="s">
        <v>323</v>
      </c>
      <c r="T339" s="44"/>
      <c r="U339" s="44"/>
      <c r="V339" s="44"/>
      <c r="W339" s="44" t="s">
        <v>652</v>
      </c>
      <c r="X339" s="44"/>
      <c r="Y339" s="44"/>
      <c r="Z339" s="44"/>
      <c r="AA339" s="44"/>
      <c r="AB339" s="44"/>
      <c r="AC339" s="44"/>
    </row>
    <row r="340" spans="1:29" ht="15.75" customHeight="1">
      <c r="A340" s="47"/>
      <c r="B340" s="47" t="s">
        <v>237</v>
      </c>
      <c r="C340" s="60" t="s">
        <v>321</v>
      </c>
      <c r="D340" s="49" t="s">
        <v>53</v>
      </c>
      <c r="E340" s="49">
        <v>3</v>
      </c>
      <c r="F340" s="50">
        <v>5400</v>
      </c>
      <c r="G340" s="51" t="s">
        <v>54</v>
      </c>
      <c r="H340" s="52">
        <v>46204</v>
      </c>
      <c r="I340" s="53" t="s">
        <v>55</v>
      </c>
      <c r="J340" s="53" t="s">
        <v>56</v>
      </c>
      <c r="K340" s="53" t="s">
        <v>164</v>
      </c>
      <c r="L340" s="53" t="s">
        <v>58</v>
      </c>
      <c r="M340" s="54" t="s">
        <v>2517</v>
      </c>
      <c r="N340" s="56" t="s">
        <v>21</v>
      </c>
      <c r="O340" s="56" t="s">
        <v>2767</v>
      </c>
      <c r="P340" s="56"/>
      <c r="Q340" s="56" t="s">
        <v>2952</v>
      </c>
      <c r="R340" s="57" t="s">
        <v>322</v>
      </c>
      <c r="S340" s="57" t="s">
        <v>323</v>
      </c>
      <c r="T340" s="56"/>
      <c r="U340" s="56"/>
      <c r="V340" s="56"/>
      <c r="W340" s="56" t="s">
        <v>652</v>
      </c>
      <c r="X340" s="56"/>
      <c r="Y340" s="56"/>
      <c r="Z340" s="56"/>
      <c r="AA340" s="56"/>
      <c r="AB340" s="56"/>
      <c r="AC340" s="56"/>
    </row>
    <row r="341" spans="1:29" ht="15.75" customHeight="1">
      <c r="A341" s="35"/>
      <c r="B341" s="35" t="s">
        <v>237</v>
      </c>
      <c r="C341" s="36" t="s">
        <v>2365</v>
      </c>
      <c r="D341" s="37" t="s">
        <v>53</v>
      </c>
      <c r="E341" s="37">
        <v>5</v>
      </c>
      <c r="F341" s="38">
        <v>1000</v>
      </c>
      <c r="G341" s="39" t="s">
        <v>54</v>
      </c>
      <c r="H341" s="40">
        <v>46174</v>
      </c>
      <c r="I341" s="41" t="s">
        <v>55</v>
      </c>
      <c r="J341" s="41" t="s">
        <v>56</v>
      </c>
      <c r="K341" s="41" t="s">
        <v>2358</v>
      </c>
      <c r="L341" s="41" t="s">
        <v>91</v>
      </c>
      <c r="M341" s="42" t="s">
        <v>2517</v>
      </c>
      <c r="N341" s="44" t="s">
        <v>951</v>
      </c>
      <c r="O341" s="44" t="s">
        <v>2767</v>
      </c>
      <c r="P341" s="44"/>
      <c r="Q341" s="44" t="s">
        <v>2952</v>
      </c>
      <c r="R341" s="45" t="s">
        <v>322</v>
      </c>
      <c r="S341" s="45" t="s">
        <v>323</v>
      </c>
      <c r="T341" s="44"/>
      <c r="U341" s="44"/>
      <c r="V341" s="44"/>
      <c r="W341" s="44" t="s">
        <v>652</v>
      </c>
      <c r="X341" s="44"/>
      <c r="Y341" s="44"/>
      <c r="Z341" s="44"/>
      <c r="AA341" s="44"/>
      <c r="AB341" s="44"/>
      <c r="AC341" s="44"/>
    </row>
    <row r="342" spans="1:29" ht="15.75" customHeight="1">
      <c r="A342" s="47"/>
      <c r="B342" s="47" t="s">
        <v>233</v>
      </c>
      <c r="C342" s="60" t="s">
        <v>2328</v>
      </c>
      <c r="D342" s="49" t="s">
        <v>53</v>
      </c>
      <c r="E342" s="49">
        <v>1</v>
      </c>
      <c r="F342" s="50">
        <v>200</v>
      </c>
      <c r="G342" s="51" t="s">
        <v>54</v>
      </c>
      <c r="H342" s="52">
        <v>46143</v>
      </c>
      <c r="I342" s="53" t="s">
        <v>55</v>
      </c>
      <c r="J342" s="53" t="s">
        <v>56</v>
      </c>
      <c r="K342" s="53" t="s">
        <v>164</v>
      </c>
      <c r="L342" s="53" t="s">
        <v>91</v>
      </c>
      <c r="M342" s="54" t="s">
        <v>148</v>
      </c>
      <c r="N342" s="56" t="s">
        <v>951</v>
      </c>
      <c r="O342" s="56" t="s">
        <v>2767</v>
      </c>
      <c r="P342" s="56"/>
      <c r="Q342" s="56" t="s">
        <v>2952</v>
      </c>
      <c r="R342" s="57" t="s">
        <v>322</v>
      </c>
      <c r="S342" s="57" t="s">
        <v>323</v>
      </c>
      <c r="T342" s="56"/>
      <c r="U342" s="56"/>
      <c r="V342" s="56"/>
      <c r="W342" s="56" t="s">
        <v>652</v>
      </c>
      <c r="X342" s="56"/>
      <c r="Y342" s="56"/>
      <c r="Z342" s="56"/>
      <c r="AA342" s="56"/>
      <c r="AB342" s="56"/>
      <c r="AC342" s="56"/>
    </row>
    <row r="343" spans="1:29" ht="15.75" customHeight="1">
      <c r="A343" s="35"/>
      <c r="B343" s="35" t="s">
        <v>245</v>
      </c>
      <c r="C343" s="36" t="s">
        <v>321</v>
      </c>
      <c r="D343" s="37" t="s">
        <v>53</v>
      </c>
      <c r="E343" s="37">
        <v>2</v>
      </c>
      <c r="F343" s="38">
        <v>3600</v>
      </c>
      <c r="G343" s="39" t="s">
        <v>54</v>
      </c>
      <c r="H343" s="40">
        <v>46174</v>
      </c>
      <c r="I343" s="41" t="s">
        <v>55</v>
      </c>
      <c r="J343" s="41" t="s">
        <v>56</v>
      </c>
      <c r="K343" s="41" t="s">
        <v>164</v>
      </c>
      <c r="L343" s="41" t="s">
        <v>58</v>
      </c>
      <c r="M343" s="42" t="s">
        <v>2517</v>
      </c>
      <c r="N343" s="44" t="s">
        <v>21</v>
      </c>
      <c r="O343" s="44" t="s">
        <v>2767</v>
      </c>
      <c r="P343" s="44"/>
      <c r="Q343" s="44" t="s">
        <v>2952</v>
      </c>
      <c r="R343" s="45" t="s">
        <v>322</v>
      </c>
      <c r="S343" s="45" t="s">
        <v>323</v>
      </c>
      <c r="T343" s="44"/>
      <c r="U343" s="44"/>
      <c r="V343" s="44"/>
      <c r="W343" s="44" t="s">
        <v>652</v>
      </c>
      <c r="X343" s="44"/>
      <c r="Y343" s="44"/>
      <c r="Z343" s="44"/>
      <c r="AA343" s="44"/>
      <c r="AB343" s="44"/>
      <c r="AC343" s="44"/>
    </row>
    <row r="344" spans="1:29" ht="15.75" customHeight="1">
      <c r="A344" s="47"/>
      <c r="B344" s="47" t="s">
        <v>245</v>
      </c>
      <c r="C344" s="60" t="s">
        <v>724</v>
      </c>
      <c r="D344" s="49" t="s">
        <v>53</v>
      </c>
      <c r="E344" s="49">
        <v>3</v>
      </c>
      <c r="F344" s="50">
        <v>177</v>
      </c>
      <c r="G344" s="51" t="s">
        <v>54</v>
      </c>
      <c r="H344" s="52">
        <v>46143</v>
      </c>
      <c r="I344" s="53" t="s">
        <v>55</v>
      </c>
      <c r="J344" s="53" t="s">
        <v>56</v>
      </c>
      <c r="K344" s="53" t="s">
        <v>164</v>
      </c>
      <c r="L344" s="53" t="s">
        <v>58</v>
      </c>
      <c r="M344" s="54" t="s">
        <v>2498</v>
      </c>
      <c r="N344" s="56" t="s">
        <v>21</v>
      </c>
      <c r="O344" s="56" t="s">
        <v>2767</v>
      </c>
      <c r="P344" s="56"/>
      <c r="Q344" s="56" t="s">
        <v>2952</v>
      </c>
      <c r="R344" s="57" t="s">
        <v>322</v>
      </c>
      <c r="S344" s="57" t="s">
        <v>323</v>
      </c>
      <c r="T344" s="56"/>
      <c r="U344" s="56"/>
      <c r="V344" s="56"/>
      <c r="W344" s="56" t="s">
        <v>652</v>
      </c>
      <c r="X344" s="56"/>
      <c r="Y344" s="56"/>
      <c r="Z344" s="56"/>
      <c r="AA344" s="56"/>
      <c r="AB344" s="56"/>
      <c r="AC344" s="56"/>
    </row>
    <row r="345" spans="1:29" ht="15.75" customHeight="1">
      <c r="A345" s="35"/>
      <c r="B345" s="35" t="s">
        <v>245</v>
      </c>
      <c r="C345" s="36" t="s">
        <v>816</v>
      </c>
      <c r="D345" s="37" t="s">
        <v>53</v>
      </c>
      <c r="E345" s="37">
        <v>3</v>
      </c>
      <c r="F345" s="38">
        <v>72</v>
      </c>
      <c r="G345" s="39" t="s">
        <v>54</v>
      </c>
      <c r="H345" s="40">
        <v>46143</v>
      </c>
      <c r="I345" s="41" t="s">
        <v>55</v>
      </c>
      <c r="J345" s="41" t="s">
        <v>56</v>
      </c>
      <c r="K345" s="41" t="s">
        <v>164</v>
      </c>
      <c r="L345" s="41" t="s">
        <v>58</v>
      </c>
      <c r="M345" s="42" t="s">
        <v>148</v>
      </c>
      <c r="N345" s="44" t="s">
        <v>21</v>
      </c>
      <c r="O345" s="44" t="s">
        <v>2767</v>
      </c>
      <c r="P345" s="44"/>
      <c r="Q345" s="44" t="s">
        <v>2952</v>
      </c>
      <c r="R345" s="45" t="s">
        <v>322</v>
      </c>
      <c r="S345" s="45" t="s">
        <v>323</v>
      </c>
      <c r="T345" s="44"/>
      <c r="U345" s="44"/>
      <c r="V345" s="44"/>
      <c r="W345" s="44" t="s">
        <v>652</v>
      </c>
      <c r="X345" s="44"/>
      <c r="Y345" s="44"/>
      <c r="Z345" s="44"/>
      <c r="AA345" s="44"/>
      <c r="AB345" s="44"/>
      <c r="AC345" s="44"/>
    </row>
    <row r="346" spans="1:29" ht="15.75" customHeight="1">
      <c r="A346" s="47"/>
      <c r="B346" s="47" t="s">
        <v>317</v>
      </c>
      <c r="C346" s="60" t="s">
        <v>321</v>
      </c>
      <c r="D346" s="49" t="s">
        <v>53</v>
      </c>
      <c r="E346" s="49">
        <v>2</v>
      </c>
      <c r="F346" s="50">
        <v>3600</v>
      </c>
      <c r="G346" s="51" t="s">
        <v>54</v>
      </c>
      <c r="H346" s="52">
        <v>46174</v>
      </c>
      <c r="I346" s="53" t="s">
        <v>55</v>
      </c>
      <c r="J346" s="53" t="s">
        <v>56</v>
      </c>
      <c r="K346" s="53" t="s">
        <v>164</v>
      </c>
      <c r="L346" s="53" t="s">
        <v>58</v>
      </c>
      <c r="M346" s="54" t="s">
        <v>2517</v>
      </c>
      <c r="N346" s="56" t="s">
        <v>21</v>
      </c>
      <c r="O346" s="56" t="s">
        <v>2767</v>
      </c>
      <c r="P346" s="56"/>
      <c r="Q346" s="56" t="s">
        <v>2952</v>
      </c>
      <c r="R346" s="57" t="s">
        <v>322</v>
      </c>
      <c r="S346" s="57" t="s">
        <v>323</v>
      </c>
      <c r="T346" s="56"/>
      <c r="U346" s="56"/>
      <c r="V346" s="56"/>
      <c r="W346" s="56" t="s">
        <v>652</v>
      </c>
      <c r="X346" s="56"/>
      <c r="Y346" s="56"/>
      <c r="Z346" s="56"/>
      <c r="AA346" s="56"/>
      <c r="AB346" s="56"/>
      <c r="AC346" s="56"/>
    </row>
    <row r="347" spans="1:29" ht="15.75" customHeight="1">
      <c r="A347" s="35"/>
      <c r="B347" s="35" t="s">
        <v>317</v>
      </c>
      <c r="C347" s="36" t="s">
        <v>724</v>
      </c>
      <c r="D347" s="37" t="s">
        <v>53</v>
      </c>
      <c r="E347" s="37">
        <v>4</v>
      </c>
      <c r="F347" s="38">
        <v>236</v>
      </c>
      <c r="G347" s="39" t="s">
        <v>54</v>
      </c>
      <c r="H347" s="40">
        <v>46143</v>
      </c>
      <c r="I347" s="41" t="s">
        <v>55</v>
      </c>
      <c r="J347" s="41" t="s">
        <v>56</v>
      </c>
      <c r="K347" s="41" t="s">
        <v>164</v>
      </c>
      <c r="L347" s="41" t="s">
        <v>58</v>
      </c>
      <c r="M347" s="42" t="s">
        <v>2498</v>
      </c>
      <c r="N347" s="44" t="s">
        <v>21</v>
      </c>
      <c r="O347" s="44" t="s">
        <v>2767</v>
      </c>
      <c r="P347" s="44"/>
      <c r="Q347" s="44" t="s">
        <v>2952</v>
      </c>
      <c r="R347" s="45" t="s">
        <v>322</v>
      </c>
      <c r="S347" s="45" t="s">
        <v>323</v>
      </c>
      <c r="T347" s="44"/>
      <c r="U347" s="44"/>
      <c r="V347" s="44"/>
      <c r="W347" s="44" t="s">
        <v>652</v>
      </c>
      <c r="X347" s="44"/>
      <c r="Y347" s="44"/>
      <c r="Z347" s="44"/>
      <c r="AA347" s="44"/>
      <c r="AB347" s="44"/>
      <c r="AC347" s="44"/>
    </row>
    <row r="348" spans="1:29" ht="15.75" customHeight="1">
      <c r="A348" s="47"/>
      <c r="B348" s="47" t="s">
        <v>317</v>
      </c>
      <c r="C348" s="60" t="s">
        <v>816</v>
      </c>
      <c r="D348" s="49" t="s">
        <v>53</v>
      </c>
      <c r="E348" s="49">
        <v>4</v>
      </c>
      <c r="F348" s="50">
        <v>96</v>
      </c>
      <c r="G348" s="51" t="s">
        <v>54</v>
      </c>
      <c r="H348" s="52">
        <v>46143</v>
      </c>
      <c r="I348" s="53" t="s">
        <v>55</v>
      </c>
      <c r="J348" s="53" t="s">
        <v>56</v>
      </c>
      <c r="K348" s="53" t="s">
        <v>164</v>
      </c>
      <c r="L348" s="53" t="s">
        <v>58</v>
      </c>
      <c r="M348" s="54" t="s">
        <v>148</v>
      </c>
      <c r="N348" s="56" t="s">
        <v>21</v>
      </c>
      <c r="O348" s="56" t="s">
        <v>2767</v>
      </c>
      <c r="P348" s="56"/>
      <c r="Q348" s="56" t="s">
        <v>2952</v>
      </c>
      <c r="R348" s="57" t="s">
        <v>322</v>
      </c>
      <c r="S348" s="57" t="s">
        <v>323</v>
      </c>
      <c r="T348" s="56"/>
      <c r="U348" s="56"/>
      <c r="V348" s="56"/>
      <c r="W348" s="56" t="s">
        <v>652</v>
      </c>
      <c r="X348" s="56"/>
      <c r="Y348" s="56"/>
      <c r="Z348" s="56"/>
      <c r="AA348" s="56"/>
      <c r="AB348" s="56"/>
      <c r="AC348" s="56"/>
    </row>
    <row r="349" spans="1:29" ht="15.75" customHeight="1">
      <c r="A349" s="35"/>
      <c r="B349" s="35" t="s">
        <v>317</v>
      </c>
      <c r="C349" s="36" t="s">
        <v>709</v>
      </c>
      <c r="D349" s="37" t="s">
        <v>53</v>
      </c>
      <c r="E349" s="37">
        <v>3</v>
      </c>
      <c r="F349" s="38">
        <v>150</v>
      </c>
      <c r="G349" s="39" t="s">
        <v>54</v>
      </c>
      <c r="H349" s="40">
        <v>46143</v>
      </c>
      <c r="I349" s="41" t="s">
        <v>55</v>
      </c>
      <c r="J349" s="41" t="s">
        <v>56</v>
      </c>
      <c r="K349" s="41" t="s">
        <v>164</v>
      </c>
      <c r="L349" s="41" t="s">
        <v>58</v>
      </c>
      <c r="M349" s="42" t="s">
        <v>2517</v>
      </c>
      <c r="N349" s="44" t="s">
        <v>21</v>
      </c>
      <c r="O349" s="44" t="s">
        <v>2767</v>
      </c>
      <c r="P349" s="44"/>
      <c r="Q349" s="44" t="s">
        <v>2952</v>
      </c>
      <c r="R349" s="45"/>
      <c r="S349" s="45" t="s">
        <v>323</v>
      </c>
      <c r="T349" s="44"/>
      <c r="U349" s="44"/>
      <c r="V349" s="44"/>
      <c r="W349" s="44" t="s">
        <v>652</v>
      </c>
      <c r="X349" s="44"/>
      <c r="Y349" s="44"/>
      <c r="Z349" s="44"/>
      <c r="AA349" s="44"/>
      <c r="AB349" s="44"/>
      <c r="AC349" s="44"/>
    </row>
    <row r="350" spans="1:29" ht="15.75" customHeight="1">
      <c r="A350" s="47"/>
      <c r="B350" s="47" t="s">
        <v>169</v>
      </c>
      <c r="C350" s="60" t="s">
        <v>321</v>
      </c>
      <c r="D350" s="49" t="s">
        <v>53</v>
      </c>
      <c r="E350" s="49">
        <v>2</v>
      </c>
      <c r="F350" s="50">
        <v>3600</v>
      </c>
      <c r="G350" s="51" t="s">
        <v>54</v>
      </c>
      <c r="H350" s="52">
        <v>46174</v>
      </c>
      <c r="I350" s="53" t="s">
        <v>55</v>
      </c>
      <c r="J350" s="53" t="s">
        <v>56</v>
      </c>
      <c r="K350" s="53" t="s">
        <v>164</v>
      </c>
      <c r="L350" s="53" t="s">
        <v>58</v>
      </c>
      <c r="M350" s="54" t="s">
        <v>2517</v>
      </c>
      <c r="N350" s="56" t="s">
        <v>21</v>
      </c>
      <c r="O350" s="56" t="s">
        <v>2767</v>
      </c>
      <c r="P350" s="56"/>
      <c r="Q350" s="56" t="s">
        <v>2952</v>
      </c>
      <c r="R350" s="57" t="s">
        <v>322</v>
      </c>
      <c r="S350" s="57" t="s">
        <v>323</v>
      </c>
      <c r="T350" s="56"/>
      <c r="U350" s="56"/>
      <c r="V350" s="56"/>
      <c r="W350" s="56" t="s">
        <v>652</v>
      </c>
      <c r="X350" s="56"/>
      <c r="Y350" s="56"/>
      <c r="Z350" s="56"/>
      <c r="AA350" s="56"/>
      <c r="AB350" s="56"/>
      <c r="AC350" s="56"/>
    </row>
    <row r="351" spans="1:29" ht="15.75" customHeight="1">
      <c r="A351" s="35"/>
      <c r="B351" s="35" t="s">
        <v>169</v>
      </c>
      <c r="C351" s="36" t="s">
        <v>2365</v>
      </c>
      <c r="D351" s="37" t="s">
        <v>53</v>
      </c>
      <c r="E351" s="37">
        <v>2</v>
      </c>
      <c r="F351" s="38">
        <v>400</v>
      </c>
      <c r="G351" s="39" t="s">
        <v>54</v>
      </c>
      <c r="H351" s="40">
        <v>46174</v>
      </c>
      <c r="I351" s="41" t="s">
        <v>55</v>
      </c>
      <c r="J351" s="41" t="s">
        <v>56</v>
      </c>
      <c r="K351" s="41" t="s">
        <v>2358</v>
      </c>
      <c r="L351" s="41" t="s">
        <v>91</v>
      </c>
      <c r="M351" s="42" t="s">
        <v>2517</v>
      </c>
      <c r="N351" s="44" t="s">
        <v>951</v>
      </c>
      <c r="O351" s="44" t="s">
        <v>2767</v>
      </c>
      <c r="P351" s="44"/>
      <c r="Q351" s="44" t="s">
        <v>2952</v>
      </c>
      <c r="R351" s="45" t="s">
        <v>322</v>
      </c>
      <c r="S351" s="45" t="s">
        <v>323</v>
      </c>
      <c r="T351" s="44"/>
      <c r="U351" s="44"/>
      <c r="V351" s="44"/>
      <c r="W351" s="44" t="s">
        <v>652</v>
      </c>
      <c r="X351" s="44"/>
      <c r="Y351" s="44"/>
      <c r="Z351" s="44"/>
      <c r="AA351" s="44"/>
      <c r="AB351" s="44"/>
      <c r="AC351" s="44"/>
    </row>
    <row r="352" spans="1:29" ht="15.75" customHeight="1">
      <c r="A352" s="47"/>
      <c r="B352" s="47" t="s">
        <v>169</v>
      </c>
      <c r="C352" s="60" t="s">
        <v>611</v>
      </c>
      <c r="D352" s="49" t="s">
        <v>53</v>
      </c>
      <c r="E352" s="49">
        <v>5</v>
      </c>
      <c r="F352" s="50">
        <v>250</v>
      </c>
      <c r="G352" s="51" t="s">
        <v>54</v>
      </c>
      <c r="H352" s="52">
        <v>46143</v>
      </c>
      <c r="I352" s="53" t="s">
        <v>55</v>
      </c>
      <c r="J352" s="53" t="s">
        <v>56</v>
      </c>
      <c r="K352" s="53" t="s">
        <v>164</v>
      </c>
      <c r="L352" s="53" t="s">
        <v>58</v>
      </c>
      <c r="M352" s="54" t="s">
        <v>2534</v>
      </c>
      <c r="N352" s="56" t="s">
        <v>21</v>
      </c>
      <c r="O352" s="56" t="s">
        <v>2767</v>
      </c>
      <c r="P352" s="56"/>
      <c r="Q352" s="56" t="s">
        <v>2952</v>
      </c>
      <c r="R352" s="57" t="s">
        <v>322</v>
      </c>
      <c r="S352" s="57" t="s">
        <v>323</v>
      </c>
      <c r="T352" s="56"/>
      <c r="U352" s="56"/>
      <c r="V352" s="56"/>
      <c r="W352" s="56" t="s">
        <v>652</v>
      </c>
      <c r="X352" s="56"/>
      <c r="Y352" s="56"/>
      <c r="Z352" s="56"/>
      <c r="AA352" s="56"/>
      <c r="AB352" s="56"/>
      <c r="AC352" s="56"/>
    </row>
    <row r="353" spans="1:29" ht="15.75" customHeight="1">
      <c r="A353" s="35"/>
      <c r="B353" s="35" t="s">
        <v>242</v>
      </c>
      <c r="C353" s="36" t="s">
        <v>321</v>
      </c>
      <c r="D353" s="37" t="s">
        <v>53</v>
      </c>
      <c r="E353" s="37">
        <v>2</v>
      </c>
      <c r="F353" s="38">
        <v>3600</v>
      </c>
      <c r="G353" s="39" t="s">
        <v>54</v>
      </c>
      <c r="H353" s="40">
        <v>46174</v>
      </c>
      <c r="I353" s="41" t="s">
        <v>55</v>
      </c>
      <c r="J353" s="41" t="s">
        <v>56</v>
      </c>
      <c r="K353" s="41" t="s">
        <v>164</v>
      </c>
      <c r="L353" s="41" t="s">
        <v>58</v>
      </c>
      <c r="M353" s="42" t="s">
        <v>2517</v>
      </c>
      <c r="N353" s="44" t="s">
        <v>21</v>
      </c>
      <c r="O353" s="44" t="s">
        <v>2767</v>
      </c>
      <c r="P353" s="44"/>
      <c r="Q353" s="44" t="s">
        <v>2952</v>
      </c>
      <c r="R353" s="45" t="s">
        <v>322</v>
      </c>
      <c r="S353" s="45" t="s">
        <v>323</v>
      </c>
      <c r="T353" s="44"/>
      <c r="U353" s="44"/>
      <c r="V353" s="44"/>
      <c r="W353" s="44" t="s">
        <v>652</v>
      </c>
      <c r="X353" s="44"/>
      <c r="Y353" s="44"/>
      <c r="Z353" s="44"/>
      <c r="AA353" s="44"/>
      <c r="AB353" s="44"/>
      <c r="AC353" s="44"/>
    </row>
    <row r="354" spans="1:29" ht="15.75" customHeight="1">
      <c r="A354" s="47"/>
      <c r="B354" s="47" t="s">
        <v>242</v>
      </c>
      <c r="C354" s="60" t="s">
        <v>611</v>
      </c>
      <c r="D354" s="49" t="s">
        <v>612</v>
      </c>
      <c r="E354" s="49">
        <v>10</v>
      </c>
      <c r="F354" s="50">
        <v>500</v>
      </c>
      <c r="G354" s="51" t="s">
        <v>54</v>
      </c>
      <c r="H354" s="52">
        <v>46174</v>
      </c>
      <c r="I354" s="53" t="s">
        <v>55</v>
      </c>
      <c r="J354" s="53" t="s">
        <v>56</v>
      </c>
      <c r="K354" s="53" t="s">
        <v>164</v>
      </c>
      <c r="L354" s="53" t="s">
        <v>58</v>
      </c>
      <c r="M354" s="54" t="s">
        <v>2534</v>
      </c>
      <c r="N354" s="56" t="s">
        <v>21</v>
      </c>
      <c r="O354" s="56" t="s">
        <v>2767</v>
      </c>
      <c r="P354" s="56"/>
      <c r="Q354" s="56" t="s">
        <v>2952</v>
      </c>
      <c r="R354" s="57" t="s">
        <v>322</v>
      </c>
      <c r="S354" s="57" t="s">
        <v>323</v>
      </c>
      <c r="T354" s="56"/>
      <c r="U354" s="56"/>
      <c r="V354" s="56"/>
      <c r="W354" s="56" t="s">
        <v>652</v>
      </c>
      <c r="X354" s="56"/>
      <c r="Y354" s="56"/>
      <c r="Z354" s="56"/>
      <c r="AA354" s="56"/>
      <c r="AB354" s="56"/>
      <c r="AC354" s="56"/>
    </row>
    <row r="355" spans="1:29" ht="15.75" customHeight="1">
      <c r="A355" s="35"/>
      <c r="B355" s="35" t="s">
        <v>242</v>
      </c>
      <c r="C355" s="36" t="s">
        <v>693</v>
      </c>
      <c r="D355" s="37" t="s">
        <v>53</v>
      </c>
      <c r="E355" s="37">
        <v>10</v>
      </c>
      <c r="F355" s="38">
        <v>299</v>
      </c>
      <c r="G355" s="39" t="s">
        <v>54</v>
      </c>
      <c r="H355" s="40">
        <v>46174</v>
      </c>
      <c r="I355" s="41" t="s">
        <v>55</v>
      </c>
      <c r="J355" s="41" t="s">
        <v>56</v>
      </c>
      <c r="K355" s="41" t="s">
        <v>164</v>
      </c>
      <c r="L355" s="41" t="s">
        <v>58</v>
      </c>
      <c r="M355" s="42" t="s">
        <v>2534</v>
      </c>
      <c r="N355" s="44" t="s">
        <v>21</v>
      </c>
      <c r="O355" s="44" t="s">
        <v>2767</v>
      </c>
      <c r="P355" s="44"/>
      <c r="Q355" s="44" t="s">
        <v>2952</v>
      </c>
      <c r="R355" s="45" t="s">
        <v>322</v>
      </c>
      <c r="S355" s="45" t="s">
        <v>323</v>
      </c>
      <c r="T355" s="44"/>
      <c r="U355" s="44"/>
      <c r="V355" s="44"/>
      <c r="W355" s="44" t="s">
        <v>652</v>
      </c>
      <c r="X355" s="44"/>
      <c r="Y355" s="44"/>
      <c r="Z355" s="44"/>
      <c r="AA355" s="44"/>
      <c r="AB355" s="44"/>
      <c r="AC355" s="44"/>
    </row>
    <row r="356" spans="1:29" ht="15.75" customHeight="1">
      <c r="A356" s="47"/>
      <c r="B356" s="47" t="s">
        <v>242</v>
      </c>
      <c r="C356" s="60" t="s">
        <v>700</v>
      </c>
      <c r="D356" s="49" t="s">
        <v>53</v>
      </c>
      <c r="E356" s="49">
        <v>2</v>
      </c>
      <c r="F356" s="50">
        <v>288</v>
      </c>
      <c r="G356" s="51" t="s">
        <v>54</v>
      </c>
      <c r="H356" s="52">
        <v>46143</v>
      </c>
      <c r="I356" s="53" t="s">
        <v>55</v>
      </c>
      <c r="J356" s="53" t="s">
        <v>56</v>
      </c>
      <c r="K356" s="53" t="s">
        <v>164</v>
      </c>
      <c r="L356" s="53" t="s">
        <v>58</v>
      </c>
      <c r="M356" s="54" t="s">
        <v>148</v>
      </c>
      <c r="N356" s="56" t="s">
        <v>21</v>
      </c>
      <c r="O356" s="56" t="s">
        <v>2767</v>
      </c>
      <c r="P356" s="56"/>
      <c r="Q356" s="56" t="s">
        <v>2952</v>
      </c>
      <c r="R356" s="57" t="s">
        <v>322</v>
      </c>
      <c r="S356" s="57" t="s">
        <v>323</v>
      </c>
      <c r="T356" s="56"/>
      <c r="U356" s="56"/>
      <c r="V356" s="56"/>
      <c r="W356" s="56" t="s">
        <v>652</v>
      </c>
      <c r="X356" s="56"/>
      <c r="Y356" s="56"/>
      <c r="Z356" s="56"/>
      <c r="AA356" s="56"/>
      <c r="AB356" s="56"/>
      <c r="AC356" s="56"/>
    </row>
    <row r="357" spans="1:29" ht="15.75" customHeight="1">
      <c r="A357" s="35"/>
      <c r="B357" s="35" t="s">
        <v>242</v>
      </c>
      <c r="C357" s="36" t="s">
        <v>669</v>
      </c>
      <c r="D357" s="37" t="s">
        <v>53</v>
      </c>
      <c r="E357" s="37">
        <v>1</v>
      </c>
      <c r="F357" s="38">
        <v>370</v>
      </c>
      <c r="G357" s="39" t="s">
        <v>54</v>
      </c>
      <c r="H357" s="40">
        <v>46174</v>
      </c>
      <c r="I357" s="41" t="s">
        <v>55</v>
      </c>
      <c r="J357" s="41" t="s">
        <v>56</v>
      </c>
      <c r="K357" s="41" t="s">
        <v>164</v>
      </c>
      <c r="L357" s="41" t="s">
        <v>58</v>
      </c>
      <c r="M357" s="42" t="s">
        <v>2534</v>
      </c>
      <c r="N357" s="44" t="s">
        <v>21</v>
      </c>
      <c r="O357" s="44" t="s">
        <v>2767</v>
      </c>
      <c r="P357" s="44"/>
      <c r="Q357" s="44" t="s">
        <v>2952</v>
      </c>
      <c r="R357" s="45" t="s">
        <v>670</v>
      </c>
      <c r="S357" s="45" t="s">
        <v>323</v>
      </c>
      <c r="T357" s="199"/>
      <c r="U357" s="44"/>
      <c r="V357" s="44"/>
      <c r="W357" s="44" t="s">
        <v>652</v>
      </c>
      <c r="X357" s="44"/>
      <c r="Y357" s="44"/>
      <c r="Z357" s="44"/>
      <c r="AA357" s="44"/>
      <c r="AB357" s="44"/>
      <c r="AC357" s="44"/>
    </row>
    <row r="358" spans="1:29" ht="15.75" customHeight="1">
      <c r="A358" s="47"/>
      <c r="B358" s="47" t="s">
        <v>172</v>
      </c>
      <c r="C358" s="60" t="s">
        <v>700</v>
      </c>
      <c r="D358" s="49" t="s">
        <v>53</v>
      </c>
      <c r="E358" s="49">
        <v>2</v>
      </c>
      <c r="F358" s="50">
        <v>288</v>
      </c>
      <c r="G358" s="51" t="s">
        <v>54</v>
      </c>
      <c r="H358" s="52">
        <v>46143</v>
      </c>
      <c r="I358" s="53" t="s">
        <v>55</v>
      </c>
      <c r="J358" s="53" t="s">
        <v>56</v>
      </c>
      <c r="K358" s="53" t="s">
        <v>164</v>
      </c>
      <c r="L358" s="53" t="s">
        <v>58</v>
      </c>
      <c r="M358" s="54" t="s">
        <v>148</v>
      </c>
      <c r="N358" s="56" t="s">
        <v>21</v>
      </c>
      <c r="O358" s="56" t="s">
        <v>2767</v>
      </c>
      <c r="P358" s="56"/>
      <c r="Q358" s="56" t="s">
        <v>2952</v>
      </c>
      <c r="R358" s="57" t="s">
        <v>322</v>
      </c>
      <c r="S358" s="57" t="s">
        <v>323</v>
      </c>
      <c r="T358" s="56"/>
      <c r="U358" s="56"/>
      <c r="V358" s="56"/>
      <c r="W358" s="56" t="s">
        <v>652</v>
      </c>
      <c r="X358" s="56"/>
      <c r="Y358" s="56"/>
      <c r="Z358" s="56"/>
      <c r="AA358" s="56"/>
      <c r="AB358" s="56"/>
      <c r="AC358" s="56"/>
    </row>
    <row r="359" spans="1:29" ht="15.75" customHeight="1">
      <c r="A359" s="35"/>
      <c r="B359" s="35" t="s">
        <v>2693</v>
      </c>
      <c r="C359" s="82"/>
      <c r="D359" s="37"/>
      <c r="E359" s="82"/>
      <c r="F359" s="38">
        <v>225000</v>
      </c>
      <c r="G359" s="39"/>
      <c r="H359" s="40"/>
      <c r="I359" s="41"/>
      <c r="J359" s="41"/>
      <c r="K359" s="41"/>
      <c r="L359" s="41"/>
      <c r="M359" s="42"/>
      <c r="N359" s="44" t="s">
        <v>884</v>
      </c>
      <c r="O359" s="44"/>
      <c r="P359" s="44"/>
      <c r="Q359" s="44" t="s">
        <v>861</v>
      </c>
      <c r="R359" s="45"/>
      <c r="S359" s="45" t="s">
        <v>1040</v>
      </c>
      <c r="T359" s="44"/>
      <c r="U359" s="44"/>
      <c r="V359" s="44"/>
      <c r="W359" s="44" t="s">
        <v>861</v>
      </c>
      <c r="X359" s="44"/>
      <c r="Y359" s="44"/>
      <c r="Z359" s="44"/>
      <c r="AA359" s="44"/>
      <c r="AB359" s="44"/>
      <c r="AC359" s="44"/>
    </row>
    <row r="360" spans="1:29" ht="15.75" customHeight="1">
      <c r="A360" s="47"/>
      <c r="B360" s="47" t="s">
        <v>172</v>
      </c>
      <c r="C360" s="60" t="s">
        <v>2365</v>
      </c>
      <c r="D360" s="49" t="s">
        <v>53</v>
      </c>
      <c r="E360" s="49">
        <v>1</v>
      </c>
      <c r="F360" s="50">
        <v>200</v>
      </c>
      <c r="G360" s="51" t="s">
        <v>54</v>
      </c>
      <c r="H360" s="52">
        <v>46143</v>
      </c>
      <c r="I360" s="53" t="s">
        <v>55</v>
      </c>
      <c r="J360" s="53" t="s">
        <v>56</v>
      </c>
      <c r="K360" s="53" t="s">
        <v>2358</v>
      </c>
      <c r="L360" s="53" t="s">
        <v>91</v>
      </c>
      <c r="M360" s="54" t="s">
        <v>109</v>
      </c>
      <c r="N360" s="56" t="s">
        <v>951</v>
      </c>
      <c r="O360" s="56" t="s">
        <v>2767</v>
      </c>
      <c r="P360" s="56"/>
      <c r="Q360" s="56" t="s">
        <v>2952</v>
      </c>
      <c r="R360" s="57" t="s">
        <v>322</v>
      </c>
      <c r="S360" s="57" t="s">
        <v>323</v>
      </c>
      <c r="T360" s="56"/>
      <c r="U360" s="56"/>
      <c r="V360" s="56"/>
      <c r="W360" s="56" t="s">
        <v>652</v>
      </c>
      <c r="X360" s="56"/>
      <c r="Y360" s="56"/>
      <c r="Z360" s="56"/>
      <c r="AA360" s="56"/>
      <c r="AB360" s="56"/>
      <c r="AC360" s="56"/>
    </row>
    <row r="361" spans="1:29" ht="15.75" customHeight="1">
      <c r="A361" s="35"/>
      <c r="B361" s="35" t="s">
        <v>861</v>
      </c>
      <c r="C361" s="36" t="s">
        <v>1028</v>
      </c>
      <c r="D361" s="37" t="s">
        <v>53</v>
      </c>
      <c r="E361" s="37">
        <v>2000</v>
      </c>
      <c r="F361" s="38">
        <v>500000</v>
      </c>
      <c r="G361" s="39" t="s">
        <v>66</v>
      </c>
      <c r="H361" s="40">
        <v>46266</v>
      </c>
      <c r="I361" s="41" t="s">
        <v>55</v>
      </c>
      <c r="J361" s="41" t="s">
        <v>56</v>
      </c>
      <c r="K361" s="41" t="s">
        <v>147</v>
      </c>
      <c r="L361" s="41" t="s">
        <v>91</v>
      </c>
      <c r="M361" s="42" t="s">
        <v>2517</v>
      </c>
      <c r="N361" s="44" t="s">
        <v>884</v>
      </c>
      <c r="O361" s="44" t="s">
        <v>2767</v>
      </c>
      <c r="P361" s="44"/>
      <c r="Q361" s="44" t="s">
        <v>861</v>
      </c>
      <c r="R361" s="45" t="str">
        <f t="array" ref="R361">IFERROR(INDEX('BANCO DE DADOS'!$C$3:$C1559,MATCH(C361,'BANCO DE DADOS'!$B$3:$B1559,0),0),"")</f>
        <v>CEPDEC</v>
      </c>
      <c r="S361" s="45" t="s">
        <v>1028</v>
      </c>
      <c r="T361" s="44"/>
      <c r="U361" s="44"/>
      <c r="V361" s="44"/>
      <c r="W361" s="44" t="s">
        <v>861</v>
      </c>
      <c r="X361" s="44"/>
      <c r="Y361" s="44"/>
      <c r="Z361" s="44"/>
      <c r="AA361" s="44"/>
      <c r="AB361" s="44"/>
      <c r="AC361" s="44"/>
    </row>
    <row r="362" spans="1:29" ht="15.75" customHeight="1">
      <c r="A362" s="47"/>
      <c r="B362" s="47" t="s">
        <v>172</v>
      </c>
      <c r="C362" s="60" t="s">
        <v>611</v>
      </c>
      <c r="D362" s="49" t="s">
        <v>828</v>
      </c>
      <c r="E362" s="49">
        <v>1</v>
      </c>
      <c r="F362" s="50">
        <v>50</v>
      </c>
      <c r="G362" s="51" t="s">
        <v>54</v>
      </c>
      <c r="H362" s="52">
        <v>46143</v>
      </c>
      <c r="I362" s="53" t="s">
        <v>55</v>
      </c>
      <c r="J362" s="53" t="s">
        <v>56</v>
      </c>
      <c r="K362" s="53" t="s">
        <v>164</v>
      </c>
      <c r="L362" s="53" t="s">
        <v>58</v>
      </c>
      <c r="M362" s="54" t="s">
        <v>2534</v>
      </c>
      <c r="N362" s="56" t="s">
        <v>21</v>
      </c>
      <c r="O362" s="56" t="s">
        <v>2767</v>
      </c>
      <c r="P362" s="56"/>
      <c r="Q362" s="56" t="s">
        <v>2952</v>
      </c>
      <c r="R362" s="57" t="s">
        <v>322</v>
      </c>
      <c r="S362" s="57" t="s">
        <v>323</v>
      </c>
      <c r="T362" s="56"/>
      <c r="U362" s="56"/>
      <c r="V362" s="56"/>
      <c r="W362" s="56" t="s">
        <v>652</v>
      </c>
      <c r="X362" s="56"/>
      <c r="Y362" s="56"/>
      <c r="Z362" s="56"/>
      <c r="AA362" s="56"/>
      <c r="AB362" s="56"/>
      <c r="AC362" s="56"/>
    </row>
    <row r="363" spans="1:29" ht="15.75" customHeight="1">
      <c r="A363" s="35"/>
      <c r="B363" s="35" t="s">
        <v>295</v>
      </c>
      <c r="C363" s="36" t="s">
        <v>321</v>
      </c>
      <c r="D363" s="37" t="s">
        <v>53</v>
      </c>
      <c r="E363" s="37">
        <v>3</v>
      </c>
      <c r="F363" s="38">
        <v>5400</v>
      </c>
      <c r="G363" s="39" t="s">
        <v>54</v>
      </c>
      <c r="H363" s="40">
        <v>46204</v>
      </c>
      <c r="I363" s="41" t="s">
        <v>55</v>
      </c>
      <c r="J363" s="41" t="s">
        <v>56</v>
      </c>
      <c r="K363" s="41" t="s">
        <v>164</v>
      </c>
      <c r="L363" s="41" t="s">
        <v>91</v>
      </c>
      <c r="M363" s="42" t="s">
        <v>2498</v>
      </c>
      <c r="N363" s="44" t="s">
        <v>951</v>
      </c>
      <c r="O363" s="44" t="s">
        <v>2767</v>
      </c>
      <c r="P363" s="44"/>
      <c r="Q363" s="44" t="s">
        <v>2952</v>
      </c>
      <c r="R363" s="45" t="s">
        <v>322</v>
      </c>
      <c r="S363" s="45" t="s">
        <v>323</v>
      </c>
      <c r="T363" s="44"/>
      <c r="U363" s="44"/>
      <c r="V363" s="44"/>
      <c r="W363" s="44" t="s">
        <v>652</v>
      </c>
      <c r="X363" s="44"/>
      <c r="Y363" s="44"/>
      <c r="Z363" s="44"/>
      <c r="AA363" s="44"/>
      <c r="AB363" s="44"/>
      <c r="AC363" s="44"/>
    </row>
    <row r="364" spans="1:29" ht="15.75" customHeight="1">
      <c r="A364" s="47"/>
      <c r="B364" s="47" t="s">
        <v>295</v>
      </c>
      <c r="C364" s="60" t="s">
        <v>2200</v>
      </c>
      <c r="D364" s="49" t="s">
        <v>53</v>
      </c>
      <c r="E364" s="49">
        <v>3</v>
      </c>
      <c r="F364" s="50">
        <v>600</v>
      </c>
      <c r="G364" s="51" t="s">
        <v>54</v>
      </c>
      <c r="H364" s="52">
        <v>46174</v>
      </c>
      <c r="I364" s="53" t="s">
        <v>55</v>
      </c>
      <c r="J364" s="53" t="s">
        <v>56</v>
      </c>
      <c r="K364" s="53" t="s">
        <v>164</v>
      </c>
      <c r="L364" s="53" t="s">
        <v>91</v>
      </c>
      <c r="M364" s="54" t="s">
        <v>2517</v>
      </c>
      <c r="N364" s="56" t="s">
        <v>951</v>
      </c>
      <c r="O364" s="56" t="s">
        <v>2767</v>
      </c>
      <c r="P364" s="56"/>
      <c r="Q364" s="56" t="s">
        <v>2952</v>
      </c>
      <c r="R364" s="57" t="s">
        <v>322</v>
      </c>
      <c r="S364" s="57" t="s">
        <v>323</v>
      </c>
      <c r="T364" s="56"/>
      <c r="U364" s="56"/>
      <c r="V364" s="56"/>
      <c r="W364" s="56" t="s">
        <v>652</v>
      </c>
      <c r="X364" s="56"/>
      <c r="Y364" s="56"/>
      <c r="Z364" s="56"/>
      <c r="AA364" s="56"/>
      <c r="AB364" s="56"/>
      <c r="AC364" s="56"/>
    </row>
    <row r="365" spans="1:29" ht="15.75" customHeight="1">
      <c r="A365" s="35"/>
      <c r="B365" s="35" t="s">
        <v>51</v>
      </c>
      <c r="C365" s="36" t="s">
        <v>321</v>
      </c>
      <c r="D365" s="37" t="s">
        <v>53</v>
      </c>
      <c r="E365" s="37">
        <v>6</v>
      </c>
      <c r="F365" s="38">
        <v>10800</v>
      </c>
      <c r="G365" s="39" t="s">
        <v>54</v>
      </c>
      <c r="H365" s="40">
        <v>46235</v>
      </c>
      <c r="I365" s="41" t="s">
        <v>55</v>
      </c>
      <c r="J365" s="41" t="s">
        <v>56</v>
      </c>
      <c r="K365" s="41" t="s">
        <v>164</v>
      </c>
      <c r="L365" s="41" t="s">
        <v>91</v>
      </c>
      <c r="M365" s="42" t="s">
        <v>2498</v>
      </c>
      <c r="N365" s="44" t="s">
        <v>951</v>
      </c>
      <c r="O365" s="44" t="s">
        <v>2767</v>
      </c>
      <c r="P365" s="44"/>
      <c r="Q365" s="44" t="s">
        <v>2952</v>
      </c>
      <c r="R365" s="45" t="s">
        <v>322</v>
      </c>
      <c r="S365" s="45" t="s">
        <v>323</v>
      </c>
      <c r="T365" s="44"/>
      <c r="U365" s="44"/>
      <c r="V365" s="44"/>
      <c r="W365" s="44" t="s">
        <v>652</v>
      </c>
      <c r="X365" s="44"/>
      <c r="Y365" s="44"/>
      <c r="Z365" s="44"/>
      <c r="AA365" s="44"/>
      <c r="AB365" s="44"/>
      <c r="AC365" s="44"/>
    </row>
    <row r="366" spans="1:29" ht="15.75" customHeight="1">
      <c r="A366" s="47"/>
      <c r="B366" s="47" t="s">
        <v>2693</v>
      </c>
      <c r="C366" s="85"/>
      <c r="D366" s="49"/>
      <c r="E366" s="85"/>
      <c r="F366" s="50">
        <v>500000</v>
      </c>
      <c r="G366" s="51"/>
      <c r="H366" s="52"/>
      <c r="I366" s="53"/>
      <c r="J366" s="53"/>
      <c r="K366" s="53"/>
      <c r="L366" s="53"/>
      <c r="M366" s="54"/>
      <c r="N366" s="56" t="s">
        <v>884</v>
      </c>
      <c r="O366" s="56"/>
      <c r="P366" s="56"/>
      <c r="Q366" s="56" t="s">
        <v>861</v>
      </c>
      <c r="R366" s="57"/>
      <c r="S366" s="57" t="s">
        <v>1028</v>
      </c>
      <c r="T366" s="56"/>
      <c r="U366" s="56"/>
      <c r="V366" s="56"/>
      <c r="W366" s="56" t="s">
        <v>861</v>
      </c>
      <c r="X366" s="56"/>
      <c r="Y366" s="56"/>
      <c r="Z366" s="56"/>
      <c r="AA366" s="56"/>
      <c r="AB366" s="56"/>
      <c r="AC366" s="56"/>
    </row>
    <row r="367" spans="1:29" ht="15.75" customHeight="1">
      <c r="A367" s="35"/>
      <c r="B367" s="35" t="s">
        <v>861</v>
      </c>
      <c r="C367" s="36" t="s">
        <v>901</v>
      </c>
      <c r="D367" s="37" t="s">
        <v>53</v>
      </c>
      <c r="E367" s="37">
        <v>1</v>
      </c>
      <c r="F367" s="38">
        <v>50000</v>
      </c>
      <c r="G367" s="74" t="s">
        <v>54</v>
      </c>
      <c r="H367" s="86">
        <v>46266</v>
      </c>
      <c r="I367" s="75" t="s">
        <v>101</v>
      </c>
      <c r="J367" s="75" t="s">
        <v>56</v>
      </c>
      <c r="K367" s="75" t="s">
        <v>858</v>
      </c>
      <c r="L367" s="75" t="s">
        <v>91</v>
      </c>
      <c r="M367" s="42" t="s">
        <v>148</v>
      </c>
      <c r="N367" s="44" t="s">
        <v>884</v>
      </c>
      <c r="O367" s="44" t="s">
        <v>2767</v>
      </c>
      <c r="P367" s="44"/>
      <c r="Q367" s="44" t="s">
        <v>861</v>
      </c>
      <c r="R367" s="45"/>
      <c r="S367" s="45" t="s">
        <v>902</v>
      </c>
      <c r="T367" s="44"/>
      <c r="U367" s="44"/>
      <c r="V367" s="44"/>
      <c r="W367" s="44" t="s">
        <v>861</v>
      </c>
      <c r="X367" s="44"/>
      <c r="Y367" s="44"/>
      <c r="Z367" s="44"/>
      <c r="AA367" s="44"/>
      <c r="AB367" s="44"/>
      <c r="AC367" s="44"/>
    </row>
    <row r="368" spans="1:29" ht="15.75" customHeight="1">
      <c r="A368" s="47"/>
      <c r="B368" s="47" t="s">
        <v>2693</v>
      </c>
      <c r="C368" s="60"/>
      <c r="D368" s="49"/>
      <c r="E368" s="49"/>
      <c r="F368" s="50">
        <v>50000</v>
      </c>
      <c r="G368" s="79"/>
      <c r="H368" s="87"/>
      <c r="I368" s="61"/>
      <c r="J368" s="61"/>
      <c r="K368" s="61"/>
      <c r="L368" s="61"/>
      <c r="M368" s="54"/>
      <c r="N368" s="56" t="s">
        <v>884</v>
      </c>
      <c r="O368" s="56"/>
      <c r="P368" s="56"/>
      <c r="Q368" s="56" t="s">
        <v>861</v>
      </c>
      <c r="R368" s="57"/>
      <c r="S368" s="57" t="s">
        <v>902</v>
      </c>
      <c r="T368" s="56"/>
      <c r="U368" s="56"/>
      <c r="V368" s="56"/>
      <c r="W368" s="56" t="s">
        <v>861</v>
      </c>
      <c r="X368" s="56"/>
      <c r="Y368" s="56"/>
      <c r="Z368" s="56"/>
      <c r="AA368" s="56"/>
      <c r="AB368" s="56"/>
      <c r="AC368" s="56"/>
    </row>
    <row r="369" spans="1:29" ht="15.75" customHeight="1">
      <c r="A369" s="88"/>
      <c r="B369" s="88" t="s">
        <v>51</v>
      </c>
      <c r="C369" s="202" t="s">
        <v>262</v>
      </c>
      <c r="D369" s="89" t="s">
        <v>53</v>
      </c>
      <c r="E369" s="89">
        <v>20</v>
      </c>
      <c r="F369" s="90">
        <v>6360</v>
      </c>
      <c r="G369" s="91" t="s">
        <v>54</v>
      </c>
      <c r="H369" s="92">
        <v>46204</v>
      </c>
      <c r="I369" s="93" t="s">
        <v>55</v>
      </c>
      <c r="J369" s="93" t="s">
        <v>56</v>
      </c>
      <c r="K369" s="93" t="s">
        <v>164</v>
      </c>
      <c r="L369" s="93" t="s">
        <v>91</v>
      </c>
      <c r="M369" s="66" t="s">
        <v>109</v>
      </c>
      <c r="N369" s="67" t="s">
        <v>884</v>
      </c>
      <c r="O369" s="67" t="s">
        <v>2767</v>
      </c>
      <c r="P369" s="67"/>
      <c r="Q369" s="67" t="s">
        <v>2953</v>
      </c>
      <c r="R369" s="68" t="s">
        <v>221</v>
      </c>
      <c r="S369" s="68" t="s">
        <v>263</v>
      </c>
      <c r="T369" s="67"/>
      <c r="U369" s="67"/>
      <c r="V369" s="67"/>
      <c r="W369" s="44" t="s">
        <v>3</v>
      </c>
      <c r="X369" s="67"/>
      <c r="Y369" s="67"/>
      <c r="Z369" s="67"/>
      <c r="AA369" s="67"/>
      <c r="AB369" s="67"/>
      <c r="AC369" s="67"/>
    </row>
    <row r="370" spans="1:29" ht="15.75" customHeight="1">
      <c r="A370" s="47"/>
      <c r="B370" s="47" t="s">
        <v>1407</v>
      </c>
      <c r="C370" s="60" t="s">
        <v>1481</v>
      </c>
      <c r="D370" s="49" t="s">
        <v>53</v>
      </c>
      <c r="E370" s="49">
        <v>1</v>
      </c>
      <c r="F370" s="50">
        <v>25000</v>
      </c>
      <c r="G370" s="51" t="s">
        <v>54</v>
      </c>
      <c r="H370" s="52">
        <v>46235</v>
      </c>
      <c r="I370" s="53" t="s">
        <v>55</v>
      </c>
      <c r="J370" s="53" t="s">
        <v>56</v>
      </c>
      <c r="K370" s="53" t="s">
        <v>164</v>
      </c>
      <c r="L370" s="53" t="s">
        <v>91</v>
      </c>
      <c r="M370" s="54" t="s">
        <v>148</v>
      </c>
      <c r="N370" s="56" t="s">
        <v>884</v>
      </c>
      <c r="O370" s="56" t="s">
        <v>2767</v>
      </c>
      <c r="P370" s="56"/>
      <c r="Q370" s="56" t="s">
        <v>2954</v>
      </c>
      <c r="R370" s="57" t="s">
        <v>1482</v>
      </c>
      <c r="S370" s="57" t="s">
        <v>1483</v>
      </c>
      <c r="T370" s="56"/>
      <c r="U370" s="56"/>
      <c r="V370" s="56"/>
      <c r="W370" s="56" t="s">
        <v>949</v>
      </c>
      <c r="X370" s="56"/>
      <c r="Y370" s="56"/>
      <c r="Z370" s="56"/>
      <c r="AA370" s="56"/>
      <c r="AB370" s="56"/>
      <c r="AC370" s="56"/>
    </row>
    <row r="371" spans="1:29" ht="15.75" customHeight="1">
      <c r="A371" s="167"/>
      <c r="B371" s="167" t="s">
        <v>156</v>
      </c>
      <c r="C371" s="168" t="s">
        <v>2559</v>
      </c>
      <c r="D371" s="176" t="s">
        <v>53</v>
      </c>
      <c r="E371" s="176">
        <v>4</v>
      </c>
      <c r="F371" s="177">
        <v>16000</v>
      </c>
      <c r="G371" s="178" t="s">
        <v>54</v>
      </c>
      <c r="H371" s="179">
        <v>46235</v>
      </c>
      <c r="I371" s="180" t="s">
        <v>101</v>
      </c>
      <c r="J371" s="180" t="s">
        <v>56</v>
      </c>
      <c r="K371" s="180" t="s">
        <v>858</v>
      </c>
      <c r="L371" s="180" t="s">
        <v>91</v>
      </c>
      <c r="M371" s="181" t="s">
        <v>2451</v>
      </c>
      <c r="N371" s="175" t="s">
        <v>951</v>
      </c>
      <c r="O371" s="44" t="s">
        <v>2452</v>
      </c>
      <c r="P371" s="44"/>
      <c r="Q371" s="44"/>
      <c r="R371" s="45" t="str">
        <f t="array" ref="R371">IFERROR(INDEX('BANCO DE DADOS'!$C$3:$C1559,MATCH(C371,'BANCO DE DADOS'!$B$3:$B1559,0),0),"")</f>
        <v>DAL - AR CONDICIONADO</v>
      </c>
      <c r="S371" s="45" t="str">
        <f t="array" ref="S371">IFERROR(INDEX('BANCO DE DADOS'!$D$3:$D1559,MATCH(C371,'BANCO DE DADOS'!$B$3:$B1559,0),0),"")</f>
        <v>COMPRA DE EQUIPAMENTOS DE CLIMATIZAÇÃO</v>
      </c>
      <c r="T371" s="44"/>
      <c r="U371" s="44"/>
      <c r="V371" s="44"/>
      <c r="W371" s="44"/>
      <c r="X371" s="44"/>
      <c r="Y371" s="44"/>
      <c r="Z371" s="44"/>
      <c r="AA371" s="44"/>
      <c r="AB371" s="44"/>
      <c r="AC371" s="44"/>
    </row>
    <row r="372" spans="1:29" ht="15.75" customHeight="1">
      <c r="A372" s="47"/>
      <c r="B372" s="47" t="s">
        <v>2693</v>
      </c>
      <c r="C372" s="60"/>
      <c r="D372" s="49"/>
      <c r="E372" s="49"/>
      <c r="F372" s="50">
        <v>25000</v>
      </c>
      <c r="G372" s="51"/>
      <c r="H372" s="52"/>
      <c r="I372" s="53"/>
      <c r="J372" s="53"/>
      <c r="K372" s="53"/>
      <c r="L372" s="53"/>
      <c r="M372" s="54"/>
      <c r="N372" s="56" t="s">
        <v>884</v>
      </c>
      <c r="O372" s="56"/>
      <c r="P372" s="56"/>
      <c r="Q372" s="56" t="s">
        <v>2954</v>
      </c>
      <c r="R372" s="57"/>
      <c r="S372" s="57" t="s">
        <v>1483</v>
      </c>
      <c r="T372" s="56"/>
      <c r="U372" s="56"/>
      <c r="V372" s="56"/>
      <c r="W372" s="56" t="s">
        <v>949</v>
      </c>
      <c r="X372" s="56"/>
      <c r="Y372" s="56"/>
      <c r="Z372" s="56"/>
      <c r="AA372" s="56"/>
      <c r="AB372" s="56"/>
      <c r="AC372" s="56"/>
    </row>
    <row r="373" spans="1:29" ht="15.75" customHeight="1">
      <c r="A373" s="35"/>
      <c r="B373" s="35" t="s">
        <v>1407</v>
      </c>
      <c r="C373" s="36" t="s">
        <v>1421</v>
      </c>
      <c r="D373" s="37" t="s">
        <v>53</v>
      </c>
      <c r="E373" s="37">
        <v>12</v>
      </c>
      <c r="F373" s="38">
        <v>30000</v>
      </c>
      <c r="G373" s="39" t="s">
        <v>54</v>
      </c>
      <c r="H373" s="40">
        <v>46235</v>
      </c>
      <c r="I373" s="41" t="s">
        <v>55</v>
      </c>
      <c r="J373" s="41" t="s">
        <v>56</v>
      </c>
      <c r="K373" s="41" t="s">
        <v>164</v>
      </c>
      <c r="L373" s="41" t="s">
        <v>91</v>
      </c>
      <c r="M373" s="42" t="s">
        <v>109</v>
      </c>
      <c r="N373" s="44" t="s">
        <v>884</v>
      </c>
      <c r="O373" s="44" t="s">
        <v>2767</v>
      </c>
      <c r="P373" s="44"/>
      <c r="Q373" s="44" t="s">
        <v>2955</v>
      </c>
      <c r="R373" s="45"/>
      <c r="S373" s="45" t="s">
        <v>1422</v>
      </c>
      <c r="T373" s="44"/>
      <c r="U373" s="44"/>
      <c r="V373" s="44"/>
      <c r="W373" s="44" t="s">
        <v>949</v>
      </c>
      <c r="X373" s="44"/>
      <c r="Y373" s="44"/>
      <c r="Z373" s="44"/>
      <c r="AA373" s="44"/>
      <c r="AB373" s="44"/>
      <c r="AC373" s="44"/>
    </row>
    <row r="374" spans="1:29" ht="15.75" customHeight="1">
      <c r="A374" s="47"/>
      <c r="B374" s="47" t="s">
        <v>51</v>
      </c>
      <c r="C374" s="60" t="s">
        <v>2674</v>
      </c>
      <c r="D374" s="49" t="s">
        <v>53</v>
      </c>
      <c r="E374" s="49">
        <v>15</v>
      </c>
      <c r="F374" s="50">
        <v>360</v>
      </c>
      <c r="G374" s="51" t="s">
        <v>54</v>
      </c>
      <c r="H374" s="52">
        <v>46174</v>
      </c>
      <c r="I374" s="53" t="s">
        <v>55</v>
      </c>
      <c r="J374" s="53" t="s">
        <v>56</v>
      </c>
      <c r="K374" s="53" t="s">
        <v>164</v>
      </c>
      <c r="L374" s="53" t="s">
        <v>91</v>
      </c>
      <c r="M374" s="54" t="s">
        <v>2498</v>
      </c>
      <c r="N374" s="56" t="s">
        <v>951</v>
      </c>
      <c r="O374" s="56" t="s">
        <v>2767</v>
      </c>
      <c r="P374" s="56"/>
      <c r="Q374" s="56" t="s">
        <v>2952</v>
      </c>
      <c r="R374" s="57" t="s">
        <v>322</v>
      </c>
      <c r="S374" s="57" t="s">
        <v>323</v>
      </c>
      <c r="T374" s="56"/>
      <c r="U374" s="56"/>
      <c r="V374" s="56"/>
      <c r="W374" s="56" t="s">
        <v>652</v>
      </c>
      <c r="X374" s="56"/>
      <c r="Y374" s="56"/>
      <c r="Z374" s="56"/>
      <c r="AA374" s="56"/>
      <c r="AB374" s="56"/>
      <c r="AC374" s="56"/>
    </row>
    <row r="375" spans="1:29" ht="15.75" customHeight="1">
      <c r="A375" s="35"/>
      <c r="B375" s="35" t="s">
        <v>2693</v>
      </c>
      <c r="C375" s="36"/>
      <c r="D375" s="37"/>
      <c r="E375" s="37"/>
      <c r="F375" s="38">
        <v>30000</v>
      </c>
      <c r="G375" s="39"/>
      <c r="H375" s="40"/>
      <c r="I375" s="41"/>
      <c r="J375" s="41"/>
      <c r="K375" s="41"/>
      <c r="L375" s="41"/>
      <c r="M375" s="42"/>
      <c r="N375" s="44" t="s">
        <v>884</v>
      </c>
      <c r="O375" s="44"/>
      <c r="P375" s="44"/>
      <c r="Q375" s="44" t="s">
        <v>2955</v>
      </c>
      <c r="R375" s="45"/>
      <c r="S375" s="45" t="s">
        <v>1422</v>
      </c>
      <c r="T375" s="44"/>
      <c r="U375" s="44"/>
      <c r="V375" s="44"/>
      <c r="W375" s="44" t="s">
        <v>949</v>
      </c>
      <c r="X375" s="44"/>
      <c r="Y375" s="44"/>
      <c r="Z375" s="44"/>
      <c r="AA375" s="44"/>
      <c r="AB375" s="44"/>
      <c r="AC375" s="44"/>
    </row>
    <row r="376" spans="1:29" ht="15.75" customHeight="1">
      <c r="A376" s="47"/>
      <c r="B376" s="47" t="s">
        <v>70</v>
      </c>
      <c r="C376" s="60" t="s">
        <v>1131</v>
      </c>
      <c r="D376" s="49" t="s">
        <v>53</v>
      </c>
      <c r="E376" s="49">
        <v>10</v>
      </c>
      <c r="F376" s="50">
        <v>12000</v>
      </c>
      <c r="G376" s="51" t="s">
        <v>54</v>
      </c>
      <c r="H376" s="52">
        <v>46235</v>
      </c>
      <c r="I376" s="53" t="s">
        <v>55</v>
      </c>
      <c r="J376" s="53" t="s">
        <v>56</v>
      </c>
      <c r="K376" s="53" t="s">
        <v>164</v>
      </c>
      <c r="L376" s="53" t="s">
        <v>91</v>
      </c>
      <c r="M376" s="54" t="s">
        <v>2486</v>
      </c>
      <c r="N376" s="56" t="s">
        <v>884</v>
      </c>
      <c r="O376" s="56" t="s">
        <v>2767</v>
      </c>
      <c r="P376" s="56"/>
      <c r="Q376" s="56" t="s">
        <v>2956</v>
      </c>
      <c r="R376" s="57"/>
      <c r="S376" s="57" t="s">
        <v>1132</v>
      </c>
      <c r="T376" s="56"/>
      <c r="U376" s="56"/>
      <c r="V376" s="56"/>
      <c r="W376" s="56" t="s">
        <v>2933</v>
      </c>
      <c r="X376" s="56"/>
      <c r="Y376" s="56"/>
      <c r="Z376" s="56"/>
      <c r="AA376" s="56"/>
      <c r="AB376" s="56"/>
      <c r="AC376" s="56"/>
    </row>
    <row r="377" spans="1:29" ht="15.75" customHeight="1">
      <c r="A377" s="35"/>
      <c r="B377" s="35" t="s">
        <v>51</v>
      </c>
      <c r="C377" s="36" t="s">
        <v>719</v>
      </c>
      <c r="D377" s="37" t="s">
        <v>53</v>
      </c>
      <c r="E377" s="37">
        <v>2</v>
      </c>
      <c r="F377" s="38">
        <v>240</v>
      </c>
      <c r="G377" s="39" t="s">
        <v>54</v>
      </c>
      <c r="H377" s="40">
        <v>46143</v>
      </c>
      <c r="I377" s="41" t="s">
        <v>55</v>
      </c>
      <c r="J377" s="41" t="s">
        <v>56</v>
      </c>
      <c r="K377" s="41" t="s">
        <v>164</v>
      </c>
      <c r="L377" s="41" t="s">
        <v>91</v>
      </c>
      <c r="M377" s="42" t="s">
        <v>2486</v>
      </c>
      <c r="N377" s="44" t="s">
        <v>21</v>
      </c>
      <c r="O377" s="44" t="s">
        <v>2767</v>
      </c>
      <c r="P377" s="44"/>
      <c r="Q377" s="44" t="s">
        <v>2952</v>
      </c>
      <c r="R377" s="45" t="s">
        <v>322</v>
      </c>
      <c r="S377" s="45" t="s">
        <v>323</v>
      </c>
      <c r="T377" s="44"/>
      <c r="U377" s="44"/>
      <c r="V377" s="44"/>
      <c r="W377" s="44" t="s">
        <v>652</v>
      </c>
      <c r="X377" s="44"/>
      <c r="Y377" s="44"/>
      <c r="Z377" s="44"/>
      <c r="AA377" s="44"/>
      <c r="AB377" s="44"/>
      <c r="AC377" s="44"/>
    </row>
    <row r="378" spans="1:29" ht="15.75" customHeight="1">
      <c r="A378" s="184"/>
      <c r="B378" s="184" t="s">
        <v>1521</v>
      </c>
      <c r="C378" s="185" t="s">
        <v>2626</v>
      </c>
      <c r="D378" s="186" t="s">
        <v>53</v>
      </c>
      <c r="E378" s="186">
        <v>1</v>
      </c>
      <c r="F378" s="187">
        <v>2600</v>
      </c>
      <c r="G378" s="188" t="s">
        <v>54</v>
      </c>
      <c r="H378" s="189">
        <v>46174</v>
      </c>
      <c r="I378" s="190" t="s">
        <v>101</v>
      </c>
      <c r="J378" s="190" t="s">
        <v>56</v>
      </c>
      <c r="K378" s="190" t="s">
        <v>858</v>
      </c>
      <c r="L378" s="190" t="s">
        <v>91</v>
      </c>
      <c r="M378" s="191" t="s">
        <v>2451</v>
      </c>
      <c r="N378" s="192" t="s">
        <v>951</v>
      </c>
      <c r="O378" s="56" t="s">
        <v>2452</v>
      </c>
      <c r="P378" s="56"/>
      <c r="Q378" s="56"/>
      <c r="R378" s="57" t="str">
        <f t="array" ref="R378">IFERROR(INDEX('BANCO DE DADOS'!$C$3:$C1559,MATCH(C378,'BANCO DE DADOS'!$B$3:$B1559,0),0),"")</f>
        <v>ALMOXARIFADO GERAL - ARMAZENAMENTO</v>
      </c>
      <c r="S378" s="57" t="str">
        <f t="array" ref="S378">IFERROR(INDEX('BANCO DE DADOS'!$D$3:$D1559,MATCH(C378,'BANCO DE DADOS'!$B$3:$B1559,0),0),"")</f>
        <v>COMPRA DE EQUIPAMENTOS DE SEGURANÇA E ARMAZENAGEM</v>
      </c>
      <c r="T378" s="56"/>
      <c r="U378" s="56"/>
      <c r="V378" s="56"/>
      <c r="W378" s="56"/>
      <c r="X378" s="56"/>
      <c r="Y378" s="56"/>
      <c r="Z378" s="56"/>
      <c r="AA378" s="56"/>
      <c r="AB378" s="56"/>
      <c r="AC378" s="56"/>
    </row>
    <row r="379" spans="1:29" ht="15.75" customHeight="1">
      <c r="A379" s="35"/>
      <c r="B379" s="35" t="s">
        <v>861</v>
      </c>
      <c r="C379" s="36" t="s">
        <v>175</v>
      </c>
      <c r="D379" s="37" t="s">
        <v>53</v>
      </c>
      <c r="E379" s="37">
        <v>50</v>
      </c>
      <c r="F379" s="38">
        <v>2000</v>
      </c>
      <c r="G379" s="39" t="s">
        <v>54</v>
      </c>
      <c r="H379" s="40">
        <v>46174</v>
      </c>
      <c r="I379" s="41" t="s">
        <v>55</v>
      </c>
      <c r="J379" s="41" t="s">
        <v>56</v>
      </c>
      <c r="K379" s="41" t="s">
        <v>164</v>
      </c>
      <c r="L379" s="41" t="s">
        <v>91</v>
      </c>
      <c r="M379" s="42" t="s">
        <v>73</v>
      </c>
      <c r="N379" s="44" t="s">
        <v>884</v>
      </c>
      <c r="O379" s="44" t="s">
        <v>2767</v>
      </c>
      <c r="P379" s="44"/>
      <c r="Q379" s="44" t="s">
        <v>2957</v>
      </c>
      <c r="R379" s="45" t="s">
        <v>177</v>
      </c>
      <c r="S379" s="45" t="s">
        <v>178</v>
      </c>
      <c r="T379" s="44"/>
      <c r="U379" s="44"/>
      <c r="V379" s="44"/>
      <c r="W379" s="44" t="s">
        <v>2958</v>
      </c>
      <c r="X379" s="44"/>
      <c r="Y379" s="44"/>
      <c r="Z379" s="44"/>
      <c r="AA379" s="44"/>
      <c r="AB379" s="44"/>
      <c r="AC379" s="44"/>
    </row>
    <row r="380" spans="1:29" ht="15.75" customHeight="1">
      <c r="A380" s="47"/>
      <c r="B380" s="47" t="s">
        <v>51</v>
      </c>
      <c r="C380" s="60" t="s">
        <v>1280</v>
      </c>
      <c r="D380" s="49" t="s">
        <v>53</v>
      </c>
      <c r="E380" s="49">
        <v>3</v>
      </c>
      <c r="F380" s="50">
        <v>1440</v>
      </c>
      <c r="G380" s="51" t="s">
        <v>54</v>
      </c>
      <c r="H380" s="52">
        <v>46174</v>
      </c>
      <c r="I380" s="53" t="s">
        <v>55</v>
      </c>
      <c r="J380" s="53" t="s">
        <v>56</v>
      </c>
      <c r="K380" s="53" t="s">
        <v>164</v>
      </c>
      <c r="L380" s="53" t="s">
        <v>91</v>
      </c>
      <c r="M380" s="54" t="s">
        <v>2498</v>
      </c>
      <c r="N380" s="56" t="s">
        <v>884</v>
      </c>
      <c r="O380" s="56" t="s">
        <v>2767</v>
      </c>
      <c r="P380" s="56"/>
      <c r="Q380" s="56" t="s">
        <v>2959</v>
      </c>
      <c r="R380" s="57" t="s">
        <v>522</v>
      </c>
      <c r="S380" s="57" t="s">
        <v>499</v>
      </c>
      <c r="T380" s="56"/>
      <c r="U380" s="56"/>
      <c r="V380" s="56"/>
      <c r="W380" s="47" t="s">
        <v>233</v>
      </c>
      <c r="X380" s="56"/>
      <c r="Y380" s="56"/>
      <c r="Z380" s="56"/>
      <c r="AA380" s="56"/>
      <c r="AB380" s="56"/>
      <c r="AC380" s="56"/>
    </row>
    <row r="381" spans="1:29" ht="15.75" customHeight="1">
      <c r="A381" s="35"/>
      <c r="B381" s="35" t="s">
        <v>51</v>
      </c>
      <c r="C381" s="36" t="s">
        <v>1395</v>
      </c>
      <c r="D381" s="37" t="s">
        <v>53</v>
      </c>
      <c r="E381" s="37">
        <v>2</v>
      </c>
      <c r="F381" s="38">
        <v>200</v>
      </c>
      <c r="G381" s="39" t="s">
        <v>54</v>
      </c>
      <c r="H381" s="40">
        <v>46143</v>
      </c>
      <c r="I381" s="41" t="s">
        <v>55</v>
      </c>
      <c r="J381" s="41" t="s">
        <v>56</v>
      </c>
      <c r="K381" s="41" t="s">
        <v>164</v>
      </c>
      <c r="L381" s="41" t="s">
        <v>91</v>
      </c>
      <c r="M381" s="42" t="s">
        <v>73</v>
      </c>
      <c r="N381" s="44" t="s">
        <v>884</v>
      </c>
      <c r="O381" s="44" t="s">
        <v>2767</v>
      </c>
      <c r="P381" s="44"/>
      <c r="Q381" s="44" t="s">
        <v>2959</v>
      </c>
      <c r="R381" s="45"/>
      <c r="S381" s="45" t="s">
        <v>499</v>
      </c>
      <c r="T381" s="44"/>
      <c r="U381" s="44"/>
      <c r="V381" s="44"/>
      <c r="W381" s="35" t="s">
        <v>233</v>
      </c>
      <c r="X381" s="44"/>
      <c r="Y381" s="44"/>
      <c r="Z381" s="44"/>
      <c r="AA381" s="44"/>
      <c r="AB381" s="44"/>
      <c r="AC381" s="44"/>
    </row>
    <row r="382" spans="1:29" ht="15.75" customHeight="1">
      <c r="A382" s="47"/>
      <c r="B382" s="47" t="s">
        <v>1407</v>
      </c>
      <c r="C382" s="60" t="s">
        <v>1410</v>
      </c>
      <c r="D382" s="49" t="s">
        <v>53</v>
      </c>
      <c r="E382" s="49">
        <v>250</v>
      </c>
      <c r="F382" s="50">
        <v>36000</v>
      </c>
      <c r="G382" s="51" t="s">
        <v>54</v>
      </c>
      <c r="H382" s="52">
        <v>46235</v>
      </c>
      <c r="I382" s="53" t="s">
        <v>55</v>
      </c>
      <c r="J382" s="53" t="s">
        <v>56</v>
      </c>
      <c r="K382" s="53" t="s">
        <v>164</v>
      </c>
      <c r="L382" s="53" t="s">
        <v>91</v>
      </c>
      <c r="M382" s="54" t="s">
        <v>73</v>
      </c>
      <c r="N382" s="56" t="s">
        <v>884</v>
      </c>
      <c r="O382" s="56" t="s">
        <v>2767</v>
      </c>
      <c r="P382" s="56"/>
      <c r="Q382" s="56" t="s">
        <v>2960</v>
      </c>
      <c r="R382" s="57"/>
      <c r="S382" s="57" t="s">
        <v>1411</v>
      </c>
      <c r="T382" s="56"/>
      <c r="U382" s="56"/>
      <c r="V382" s="56"/>
      <c r="W382" s="56" t="s">
        <v>949</v>
      </c>
      <c r="X382" s="56"/>
      <c r="Y382" s="56"/>
      <c r="Z382" s="56"/>
      <c r="AA382" s="56"/>
      <c r="AB382" s="56"/>
      <c r="AC382" s="56"/>
    </row>
    <row r="383" spans="1:29" ht="15.75" customHeight="1">
      <c r="A383" s="35"/>
      <c r="B383" s="35" t="s">
        <v>2693</v>
      </c>
      <c r="C383" s="36"/>
      <c r="D383" s="37"/>
      <c r="E383" s="37"/>
      <c r="F383" s="38">
        <v>5400</v>
      </c>
      <c r="G383" s="39"/>
      <c r="H383" s="40"/>
      <c r="I383" s="41"/>
      <c r="J383" s="41"/>
      <c r="K383" s="41"/>
      <c r="L383" s="41"/>
      <c r="M383" s="42"/>
      <c r="N383" s="44"/>
      <c r="O383" s="44"/>
      <c r="P383" s="44"/>
      <c r="Q383" s="44" t="s">
        <v>2961</v>
      </c>
      <c r="R383" s="45"/>
      <c r="S383" s="45" t="s">
        <v>2595</v>
      </c>
      <c r="T383" s="44"/>
      <c r="U383" s="44"/>
      <c r="V383" s="44"/>
      <c r="W383" s="44" t="s">
        <v>3</v>
      </c>
      <c r="X383" s="44"/>
      <c r="Y383" s="44"/>
      <c r="Z383" s="44"/>
      <c r="AA383" s="44"/>
      <c r="AB383" s="44"/>
      <c r="AC383" s="44"/>
    </row>
    <row r="384" spans="1:29" ht="15.75" customHeight="1">
      <c r="A384" s="47"/>
      <c r="B384" s="47" t="s">
        <v>51</v>
      </c>
      <c r="C384" s="60" t="s">
        <v>2676</v>
      </c>
      <c r="D384" s="49" t="s">
        <v>53</v>
      </c>
      <c r="E384" s="49">
        <v>4</v>
      </c>
      <c r="F384" s="50">
        <v>200</v>
      </c>
      <c r="G384" s="51" t="s">
        <v>54</v>
      </c>
      <c r="H384" s="52">
        <v>46143</v>
      </c>
      <c r="I384" s="53" t="s">
        <v>55</v>
      </c>
      <c r="J384" s="53" t="s">
        <v>56</v>
      </c>
      <c r="K384" s="53" t="s">
        <v>164</v>
      </c>
      <c r="L384" s="53" t="s">
        <v>91</v>
      </c>
      <c r="M384" s="54" t="s">
        <v>2534</v>
      </c>
      <c r="N384" s="56" t="s">
        <v>951</v>
      </c>
      <c r="O384" s="56" t="s">
        <v>2767</v>
      </c>
      <c r="P384" s="56"/>
      <c r="Q384" s="56" t="s">
        <v>2952</v>
      </c>
      <c r="R384" s="57" t="s">
        <v>322</v>
      </c>
      <c r="S384" s="57" t="s">
        <v>323</v>
      </c>
      <c r="T384" s="56"/>
      <c r="U384" s="56"/>
      <c r="V384" s="56"/>
      <c r="W384" s="56" t="s">
        <v>652</v>
      </c>
      <c r="X384" s="56"/>
      <c r="Y384" s="56"/>
      <c r="Z384" s="56"/>
      <c r="AA384" s="56"/>
      <c r="AB384" s="56"/>
      <c r="AC384" s="56"/>
    </row>
    <row r="385" spans="1:29" ht="15.75" customHeight="1">
      <c r="A385" s="35"/>
      <c r="B385" s="35" t="s">
        <v>848</v>
      </c>
      <c r="C385" s="36" t="s">
        <v>1075</v>
      </c>
      <c r="D385" s="37" t="s">
        <v>53</v>
      </c>
      <c r="E385" s="37">
        <v>50</v>
      </c>
      <c r="F385" s="38">
        <v>35000</v>
      </c>
      <c r="G385" s="39" t="s">
        <v>54</v>
      </c>
      <c r="H385" s="40">
        <v>46235</v>
      </c>
      <c r="I385" s="41" t="s">
        <v>55</v>
      </c>
      <c r="J385" s="41" t="s">
        <v>56</v>
      </c>
      <c r="K385" s="41" t="s">
        <v>164</v>
      </c>
      <c r="L385" s="41" t="s">
        <v>91</v>
      </c>
      <c r="M385" s="42" t="s">
        <v>2517</v>
      </c>
      <c r="N385" s="44" t="s">
        <v>884</v>
      </c>
      <c r="O385" s="44" t="s">
        <v>2767</v>
      </c>
      <c r="P385" s="44"/>
      <c r="Q385" s="44" t="s">
        <v>2962</v>
      </c>
      <c r="R385" s="45"/>
      <c r="S385" s="45" t="s">
        <v>1076</v>
      </c>
      <c r="T385" s="44"/>
      <c r="U385" s="44"/>
      <c r="V385" s="44"/>
      <c r="W385" s="44" t="s">
        <v>3</v>
      </c>
      <c r="X385" s="44"/>
      <c r="Y385" s="44"/>
      <c r="Z385" s="44"/>
      <c r="AA385" s="44"/>
      <c r="AB385" s="44"/>
      <c r="AC385" s="44"/>
    </row>
    <row r="386" spans="1:29" ht="15.75" customHeight="1">
      <c r="A386" s="47"/>
      <c r="B386" s="47" t="s">
        <v>2693</v>
      </c>
      <c r="C386" s="60"/>
      <c r="D386" s="49"/>
      <c r="E386" s="49"/>
      <c r="F386" s="50">
        <v>35000</v>
      </c>
      <c r="G386" s="51"/>
      <c r="H386" s="52"/>
      <c r="I386" s="53"/>
      <c r="J386" s="53"/>
      <c r="K386" s="53"/>
      <c r="L386" s="53"/>
      <c r="M386" s="54"/>
      <c r="N386" s="56" t="s">
        <v>884</v>
      </c>
      <c r="O386" s="56"/>
      <c r="P386" s="56"/>
      <c r="Q386" s="56" t="s">
        <v>2962</v>
      </c>
      <c r="R386" s="57"/>
      <c r="S386" s="57" t="s">
        <v>1076</v>
      </c>
      <c r="T386" s="56"/>
      <c r="U386" s="56"/>
      <c r="V386" s="56"/>
      <c r="W386" s="56" t="s">
        <v>3</v>
      </c>
      <c r="X386" s="56"/>
      <c r="Y386" s="56"/>
      <c r="Z386" s="56"/>
      <c r="AA386" s="56"/>
      <c r="AB386" s="56"/>
      <c r="AC386" s="56"/>
    </row>
    <row r="387" spans="1:29" ht="15.75" customHeight="1">
      <c r="A387" s="35"/>
      <c r="B387" s="35" t="s">
        <v>51</v>
      </c>
      <c r="C387" s="36" t="s">
        <v>1287</v>
      </c>
      <c r="D387" s="37" t="s">
        <v>53</v>
      </c>
      <c r="E387" s="37">
        <v>2</v>
      </c>
      <c r="F387" s="38">
        <v>1224</v>
      </c>
      <c r="G387" s="39" t="s">
        <v>54</v>
      </c>
      <c r="H387" s="40">
        <v>46174</v>
      </c>
      <c r="I387" s="41" t="s">
        <v>55</v>
      </c>
      <c r="J387" s="41" t="s">
        <v>56</v>
      </c>
      <c r="K387" s="41" t="s">
        <v>164</v>
      </c>
      <c r="L387" s="41" t="s">
        <v>91</v>
      </c>
      <c r="M387" s="42" t="s">
        <v>148</v>
      </c>
      <c r="N387" s="44" t="s">
        <v>884</v>
      </c>
      <c r="O387" s="44" t="s">
        <v>2767</v>
      </c>
      <c r="P387" s="44"/>
      <c r="Q387" s="44" t="s">
        <v>2963</v>
      </c>
      <c r="R387" s="45"/>
      <c r="S387" s="45" t="s">
        <v>1288</v>
      </c>
      <c r="T387" s="44"/>
      <c r="U387" s="44"/>
      <c r="V387" s="44"/>
      <c r="W387" s="44" t="s">
        <v>51</v>
      </c>
      <c r="X387" s="44"/>
      <c r="Y387" s="44"/>
      <c r="Z387" s="44"/>
      <c r="AA387" s="44"/>
      <c r="AB387" s="44"/>
      <c r="AC387" s="44"/>
    </row>
    <row r="388" spans="1:29" ht="15.75" customHeight="1">
      <c r="A388" s="47"/>
      <c r="B388" s="47" t="s">
        <v>2693</v>
      </c>
      <c r="C388" s="60"/>
      <c r="D388" s="49"/>
      <c r="E388" s="49"/>
      <c r="F388" s="50">
        <v>1224</v>
      </c>
      <c r="G388" s="51"/>
      <c r="H388" s="52"/>
      <c r="I388" s="53"/>
      <c r="J388" s="53"/>
      <c r="K388" s="53"/>
      <c r="L388" s="53"/>
      <c r="M388" s="54"/>
      <c r="N388" s="56"/>
      <c r="O388" s="56"/>
      <c r="P388" s="56"/>
      <c r="Q388" s="56" t="s">
        <v>2963</v>
      </c>
      <c r="R388" s="57"/>
      <c r="S388" s="57" t="s">
        <v>1288</v>
      </c>
      <c r="T388" s="56"/>
      <c r="U388" s="56"/>
      <c r="V388" s="56"/>
      <c r="W388" s="56" t="s">
        <v>51</v>
      </c>
      <c r="X388" s="56"/>
      <c r="Y388" s="56"/>
      <c r="Z388" s="56"/>
      <c r="AA388" s="56"/>
      <c r="AB388" s="56"/>
      <c r="AC388" s="56"/>
    </row>
    <row r="389" spans="1:29" ht="15.75" customHeight="1">
      <c r="A389" s="35"/>
      <c r="B389" s="35" t="s">
        <v>51</v>
      </c>
      <c r="C389" s="36" t="s">
        <v>1164</v>
      </c>
      <c r="D389" s="37" t="s">
        <v>583</v>
      </c>
      <c r="E389" s="37">
        <v>4</v>
      </c>
      <c r="F389" s="38">
        <v>8000</v>
      </c>
      <c r="G389" s="39" t="s">
        <v>54</v>
      </c>
      <c r="H389" s="40">
        <v>46204</v>
      </c>
      <c r="I389" s="41" t="s">
        <v>55</v>
      </c>
      <c r="J389" s="41" t="s">
        <v>56</v>
      </c>
      <c r="K389" s="41" t="s">
        <v>164</v>
      </c>
      <c r="L389" s="41" t="s">
        <v>91</v>
      </c>
      <c r="M389" s="42" t="s">
        <v>2534</v>
      </c>
      <c r="N389" s="44" t="s">
        <v>884</v>
      </c>
      <c r="O389" s="44" t="s">
        <v>2767</v>
      </c>
      <c r="P389" s="44"/>
      <c r="Q389" s="44" t="s">
        <v>2964</v>
      </c>
      <c r="R389" s="45"/>
      <c r="S389" s="45" t="s">
        <v>446</v>
      </c>
      <c r="T389" s="44"/>
      <c r="U389" s="44"/>
      <c r="V389" s="44"/>
      <c r="W389" s="35" t="s">
        <v>247</v>
      </c>
      <c r="X389" s="44"/>
      <c r="Y389" s="44"/>
      <c r="Z389" s="44"/>
      <c r="AA389" s="44"/>
      <c r="AB389" s="44"/>
      <c r="AC389" s="44"/>
    </row>
    <row r="390" spans="1:29" ht="15.75" customHeight="1">
      <c r="A390" s="47"/>
      <c r="B390" s="47" t="s">
        <v>51</v>
      </c>
      <c r="C390" s="60" t="s">
        <v>1166</v>
      </c>
      <c r="D390" s="49" t="s">
        <v>53</v>
      </c>
      <c r="E390" s="49">
        <v>5</v>
      </c>
      <c r="F390" s="50">
        <v>8000</v>
      </c>
      <c r="G390" s="51" t="s">
        <v>54</v>
      </c>
      <c r="H390" s="52">
        <v>46204</v>
      </c>
      <c r="I390" s="53" t="s">
        <v>55</v>
      </c>
      <c r="J390" s="53" t="s">
        <v>56</v>
      </c>
      <c r="K390" s="53" t="s">
        <v>164</v>
      </c>
      <c r="L390" s="53" t="s">
        <v>91</v>
      </c>
      <c r="M390" s="54" t="s">
        <v>2498</v>
      </c>
      <c r="N390" s="56" t="s">
        <v>884</v>
      </c>
      <c r="O390" s="56" t="s">
        <v>2767</v>
      </c>
      <c r="P390" s="56"/>
      <c r="Q390" s="56" t="s">
        <v>2965</v>
      </c>
      <c r="R390" s="57"/>
      <c r="S390" s="57" t="s">
        <v>1167</v>
      </c>
      <c r="T390" s="56"/>
      <c r="U390" s="56"/>
      <c r="V390" s="56"/>
      <c r="W390" s="56" t="s">
        <v>51</v>
      </c>
      <c r="X390" s="56"/>
      <c r="Y390" s="56"/>
      <c r="Z390" s="56"/>
      <c r="AA390" s="56"/>
      <c r="AB390" s="56"/>
      <c r="AC390" s="56"/>
    </row>
    <row r="391" spans="1:29" ht="15.75" customHeight="1">
      <c r="A391" s="35"/>
      <c r="B391" s="35" t="s">
        <v>2693</v>
      </c>
      <c r="C391" s="36"/>
      <c r="D391" s="37"/>
      <c r="E391" s="37"/>
      <c r="F391" s="38">
        <v>8000</v>
      </c>
      <c r="G391" s="39"/>
      <c r="H391" s="40"/>
      <c r="I391" s="41"/>
      <c r="J391" s="41"/>
      <c r="K391" s="41"/>
      <c r="L391" s="41"/>
      <c r="M391" s="42"/>
      <c r="N391" s="44" t="s">
        <v>884</v>
      </c>
      <c r="O391" s="44"/>
      <c r="P391" s="44"/>
      <c r="Q391" s="44" t="s">
        <v>2965</v>
      </c>
      <c r="R391" s="45"/>
      <c r="S391" s="45" t="s">
        <v>1167</v>
      </c>
      <c r="T391" s="44"/>
      <c r="U391" s="44"/>
      <c r="V391" s="44"/>
      <c r="W391" s="44" t="s">
        <v>51</v>
      </c>
      <c r="X391" s="44"/>
      <c r="Y391" s="44"/>
      <c r="Z391" s="44"/>
      <c r="AA391" s="44"/>
      <c r="AB391" s="44"/>
      <c r="AC391" s="44"/>
    </row>
    <row r="392" spans="1:29" ht="15.75" customHeight="1">
      <c r="A392" s="47"/>
      <c r="B392" s="47" t="s">
        <v>51</v>
      </c>
      <c r="C392" s="60" t="s">
        <v>463</v>
      </c>
      <c r="D392" s="49" t="s">
        <v>53</v>
      </c>
      <c r="E392" s="49">
        <v>8</v>
      </c>
      <c r="F392" s="50">
        <v>888</v>
      </c>
      <c r="G392" s="51" t="s">
        <v>54</v>
      </c>
      <c r="H392" s="52">
        <v>46174</v>
      </c>
      <c r="I392" s="53" t="s">
        <v>55</v>
      </c>
      <c r="J392" s="53" t="s">
        <v>56</v>
      </c>
      <c r="K392" s="53" t="s">
        <v>164</v>
      </c>
      <c r="L392" s="53" t="s">
        <v>91</v>
      </c>
      <c r="M392" s="54" t="s">
        <v>73</v>
      </c>
      <c r="N392" s="56" t="s">
        <v>884</v>
      </c>
      <c r="O392" s="56" t="s">
        <v>2767</v>
      </c>
      <c r="P392" s="56"/>
      <c r="Q392" s="56" t="s">
        <v>2966</v>
      </c>
      <c r="R392" s="57"/>
      <c r="S392" s="57" t="s">
        <v>464</v>
      </c>
      <c r="T392" s="56"/>
      <c r="U392" s="56"/>
      <c r="V392" s="56"/>
      <c r="W392" s="47" t="s">
        <v>169</v>
      </c>
      <c r="X392" s="56"/>
      <c r="Y392" s="56"/>
      <c r="Z392" s="56"/>
      <c r="AA392" s="56"/>
      <c r="AB392" s="56"/>
      <c r="AC392" s="56"/>
    </row>
    <row r="393" spans="1:29" ht="15.75" customHeight="1">
      <c r="A393" s="35"/>
      <c r="B393" s="35" t="s">
        <v>51</v>
      </c>
      <c r="C393" s="36" t="s">
        <v>1069</v>
      </c>
      <c r="D393" s="37" t="s">
        <v>53</v>
      </c>
      <c r="E393" s="37">
        <v>6</v>
      </c>
      <c r="F393" s="38">
        <v>36000</v>
      </c>
      <c r="G393" s="39" t="s">
        <v>54</v>
      </c>
      <c r="H393" s="40">
        <v>46235</v>
      </c>
      <c r="I393" s="41" t="s">
        <v>55</v>
      </c>
      <c r="J393" s="41" t="s">
        <v>56</v>
      </c>
      <c r="K393" s="41" t="s">
        <v>164</v>
      </c>
      <c r="L393" s="41" t="s">
        <v>91</v>
      </c>
      <c r="M393" s="42" t="s">
        <v>148</v>
      </c>
      <c r="N393" s="44" t="s">
        <v>884</v>
      </c>
      <c r="O393" s="44" t="s">
        <v>2767</v>
      </c>
      <c r="P393" s="44"/>
      <c r="Q393" s="44" t="s">
        <v>2967</v>
      </c>
      <c r="R393" s="45" t="str">
        <f t="array" ref="R393">IFERROR(INDEX('BANCO DE DADOS'!$C$3:$C1559,MATCH(C393,'BANCO DE DADOS'!$B$3:$B1559,0),0),"")</f>
        <v>CEIB</v>
      </c>
      <c r="S393" s="45" t="s">
        <v>1070</v>
      </c>
      <c r="T393" s="44"/>
      <c r="U393" s="44"/>
      <c r="V393" s="44"/>
      <c r="W393" s="44" t="s">
        <v>51</v>
      </c>
      <c r="X393" s="44"/>
      <c r="Y393" s="44"/>
      <c r="Z393" s="44"/>
      <c r="AA393" s="44"/>
      <c r="AB393" s="44"/>
      <c r="AC393" s="44"/>
    </row>
    <row r="394" spans="1:29" ht="15.75" customHeight="1">
      <c r="A394" s="47"/>
      <c r="B394" s="47" t="s">
        <v>2693</v>
      </c>
      <c r="C394" s="60"/>
      <c r="D394" s="49"/>
      <c r="E394" s="49"/>
      <c r="F394" s="50">
        <v>36000</v>
      </c>
      <c r="G394" s="51"/>
      <c r="H394" s="52"/>
      <c r="I394" s="53"/>
      <c r="J394" s="53"/>
      <c r="K394" s="53"/>
      <c r="L394" s="53"/>
      <c r="M394" s="54"/>
      <c r="N394" s="56" t="s">
        <v>884</v>
      </c>
      <c r="O394" s="56"/>
      <c r="P394" s="56"/>
      <c r="Q394" s="56" t="s">
        <v>2967</v>
      </c>
      <c r="R394" s="57"/>
      <c r="S394" s="57" t="s">
        <v>1070</v>
      </c>
      <c r="T394" s="56"/>
      <c r="U394" s="56"/>
      <c r="V394" s="56"/>
      <c r="W394" s="56" t="s">
        <v>51</v>
      </c>
      <c r="X394" s="56"/>
      <c r="Y394" s="56"/>
      <c r="Z394" s="56"/>
      <c r="AA394" s="56"/>
      <c r="AB394" s="56"/>
      <c r="AC394" s="56"/>
    </row>
    <row r="395" spans="1:29" ht="15.75" customHeight="1">
      <c r="A395" s="35"/>
      <c r="B395" s="35" t="s">
        <v>51</v>
      </c>
      <c r="C395" s="36" t="s">
        <v>2511</v>
      </c>
      <c r="D395" s="37" t="s">
        <v>2512</v>
      </c>
      <c r="E395" s="37">
        <v>90</v>
      </c>
      <c r="F395" s="38">
        <v>68310</v>
      </c>
      <c r="G395" s="39" t="s">
        <v>54</v>
      </c>
      <c r="H395" s="40">
        <v>46266</v>
      </c>
      <c r="I395" s="41" t="s">
        <v>55</v>
      </c>
      <c r="J395" s="41" t="s">
        <v>56</v>
      </c>
      <c r="K395" s="41" t="s">
        <v>164</v>
      </c>
      <c r="L395" s="41" t="s">
        <v>91</v>
      </c>
      <c r="M395" s="42" t="s">
        <v>73</v>
      </c>
      <c r="N395" s="44" t="s">
        <v>884</v>
      </c>
      <c r="O395" s="44" t="s">
        <v>2767</v>
      </c>
      <c r="P395" s="44"/>
      <c r="Q395" s="44" t="s">
        <v>2968</v>
      </c>
      <c r="R395" s="45" t="str">
        <f t="array" ref="R395">IFERROR(INDEX('BANCO DE DADOS'!$C$3:$C1559,MATCH(C395,'BANCO DE DADOS'!$B$3:$B1559,0),0),"")</f>
        <v>CEIB</v>
      </c>
      <c r="S395" s="45" t="s">
        <v>2513</v>
      </c>
      <c r="T395" s="44"/>
      <c r="U395" s="44"/>
      <c r="V395" s="44"/>
      <c r="W395" s="44" t="s">
        <v>3</v>
      </c>
      <c r="X395" s="44"/>
      <c r="Y395" s="44"/>
      <c r="Z395" s="44"/>
      <c r="AA395" s="44"/>
      <c r="AB395" s="44"/>
      <c r="AC395" s="44"/>
    </row>
    <row r="396" spans="1:29" ht="15.75" customHeight="1">
      <c r="A396" s="47"/>
      <c r="B396" s="47" t="s">
        <v>2693</v>
      </c>
      <c r="C396" s="60"/>
      <c r="D396" s="49"/>
      <c r="E396" s="49"/>
      <c r="F396" s="50">
        <v>68310</v>
      </c>
      <c r="G396" s="51"/>
      <c r="H396" s="52"/>
      <c r="I396" s="53"/>
      <c r="J396" s="53"/>
      <c r="K396" s="53"/>
      <c r="L396" s="53"/>
      <c r="M396" s="54"/>
      <c r="N396" s="56" t="s">
        <v>884</v>
      </c>
      <c r="O396" s="56"/>
      <c r="P396" s="56"/>
      <c r="Q396" s="56" t="s">
        <v>2968</v>
      </c>
      <c r="R396" s="57"/>
      <c r="S396" s="57" t="s">
        <v>2513</v>
      </c>
      <c r="T396" s="56"/>
      <c r="U396" s="56"/>
      <c r="V396" s="56"/>
      <c r="W396" s="56" t="s">
        <v>3</v>
      </c>
      <c r="X396" s="56"/>
      <c r="Y396" s="56"/>
      <c r="Z396" s="56"/>
      <c r="AA396" s="56"/>
      <c r="AB396" s="56"/>
      <c r="AC396" s="56"/>
    </row>
    <row r="397" spans="1:29" ht="15.75" customHeight="1">
      <c r="A397" s="35"/>
      <c r="B397" s="35" t="s">
        <v>51</v>
      </c>
      <c r="C397" s="36" t="s">
        <v>1341</v>
      </c>
      <c r="D397" s="37" t="s">
        <v>53</v>
      </c>
      <c r="E397" s="37">
        <v>10</v>
      </c>
      <c r="F397" s="38">
        <v>600</v>
      </c>
      <c r="G397" s="39" t="s">
        <v>54</v>
      </c>
      <c r="H397" s="40">
        <v>46174</v>
      </c>
      <c r="I397" s="41" t="s">
        <v>55</v>
      </c>
      <c r="J397" s="41" t="s">
        <v>56</v>
      </c>
      <c r="K397" s="41" t="s">
        <v>164</v>
      </c>
      <c r="L397" s="41" t="s">
        <v>91</v>
      </c>
      <c r="M397" s="42" t="s">
        <v>2486</v>
      </c>
      <c r="N397" s="44" t="s">
        <v>884</v>
      </c>
      <c r="O397" s="44" t="s">
        <v>2767</v>
      </c>
      <c r="P397" s="44"/>
      <c r="Q397" s="44" t="s">
        <v>2969</v>
      </c>
      <c r="R397" s="45"/>
      <c r="S397" s="45" t="s">
        <v>410</v>
      </c>
      <c r="T397" s="44"/>
      <c r="U397" s="44"/>
      <c r="V397" s="44"/>
      <c r="W397" s="44" t="s">
        <v>848</v>
      </c>
      <c r="X397" s="44"/>
      <c r="Y397" s="44"/>
      <c r="Z397" s="44"/>
      <c r="AA397" s="44"/>
      <c r="AB397" s="44"/>
      <c r="AC397" s="44"/>
    </row>
    <row r="398" spans="1:29" ht="15.75" customHeight="1">
      <c r="A398" s="47"/>
      <c r="B398" s="47" t="s">
        <v>51</v>
      </c>
      <c r="C398" s="60" t="s">
        <v>1149</v>
      </c>
      <c r="D398" s="49" t="s">
        <v>1439</v>
      </c>
      <c r="E398" s="49">
        <v>2200</v>
      </c>
      <c r="F398" s="50">
        <v>102000</v>
      </c>
      <c r="G398" s="51" t="s">
        <v>54</v>
      </c>
      <c r="H398" s="52">
        <v>46266</v>
      </c>
      <c r="I398" s="53" t="s">
        <v>55</v>
      </c>
      <c r="J398" s="53" t="s">
        <v>56</v>
      </c>
      <c r="K398" s="53" t="s">
        <v>164</v>
      </c>
      <c r="L398" s="53" t="s">
        <v>91</v>
      </c>
      <c r="M398" s="54" t="s">
        <v>148</v>
      </c>
      <c r="N398" s="56" t="s">
        <v>884</v>
      </c>
      <c r="O398" s="56" t="s">
        <v>2767</v>
      </c>
      <c r="P398" s="56"/>
      <c r="Q398" s="56" t="s">
        <v>2969</v>
      </c>
      <c r="R398" s="57"/>
      <c r="S398" s="57" t="s">
        <v>410</v>
      </c>
      <c r="T398" s="56"/>
      <c r="U398" s="56"/>
      <c r="V398" s="56"/>
      <c r="W398" s="56" t="s">
        <v>848</v>
      </c>
      <c r="X398" s="56"/>
      <c r="Y398" s="56"/>
      <c r="Z398" s="56"/>
      <c r="AA398" s="56"/>
      <c r="AB398" s="56"/>
      <c r="AC398" s="56"/>
    </row>
    <row r="399" spans="1:29" ht="15.75" customHeight="1">
      <c r="A399" s="35"/>
      <c r="B399" s="35" t="s">
        <v>51</v>
      </c>
      <c r="C399" s="36" t="s">
        <v>409</v>
      </c>
      <c r="D399" s="37" t="s">
        <v>53</v>
      </c>
      <c r="E399" s="37">
        <v>10</v>
      </c>
      <c r="F399" s="38">
        <v>15000</v>
      </c>
      <c r="G399" s="39" t="s">
        <v>54</v>
      </c>
      <c r="H399" s="40">
        <v>46235</v>
      </c>
      <c r="I399" s="41" t="s">
        <v>55</v>
      </c>
      <c r="J399" s="41" t="s">
        <v>56</v>
      </c>
      <c r="K399" s="41" t="s">
        <v>164</v>
      </c>
      <c r="L399" s="41" t="s">
        <v>91</v>
      </c>
      <c r="M399" s="42" t="s">
        <v>2486</v>
      </c>
      <c r="N399" s="44" t="s">
        <v>884</v>
      </c>
      <c r="O399" s="44" t="s">
        <v>2767</v>
      </c>
      <c r="P399" s="44"/>
      <c r="Q399" s="44" t="s">
        <v>2969</v>
      </c>
      <c r="R399" s="45"/>
      <c r="S399" s="45" t="s">
        <v>410</v>
      </c>
      <c r="T399" s="44"/>
      <c r="U399" s="44"/>
      <c r="V399" s="44"/>
      <c r="W399" s="44" t="s">
        <v>848</v>
      </c>
      <c r="X399" s="44"/>
      <c r="Y399" s="44"/>
      <c r="Z399" s="44"/>
      <c r="AA399" s="44"/>
      <c r="AB399" s="44"/>
      <c r="AC399" s="44"/>
    </row>
    <row r="400" spans="1:29" ht="15.75" customHeight="1">
      <c r="A400" s="47"/>
      <c r="B400" s="47" t="s">
        <v>51</v>
      </c>
      <c r="C400" s="60" t="s">
        <v>472</v>
      </c>
      <c r="D400" s="49" t="s">
        <v>53</v>
      </c>
      <c r="E400" s="49">
        <v>200</v>
      </c>
      <c r="F400" s="50">
        <v>6000</v>
      </c>
      <c r="G400" s="51" t="s">
        <v>54</v>
      </c>
      <c r="H400" s="52">
        <v>46174</v>
      </c>
      <c r="I400" s="53" t="s">
        <v>55</v>
      </c>
      <c r="J400" s="53" t="s">
        <v>56</v>
      </c>
      <c r="K400" s="53" t="s">
        <v>164</v>
      </c>
      <c r="L400" s="53" t="s">
        <v>91</v>
      </c>
      <c r="M400" s="54" t="s">
        <v>2498</v>
      </c>
      <c r="N400" s="56" t="s">
        <v>884</v>
      </c>
      <c r="O400" s="56" t="s">
        <v>2767</v>
      </c>
      <c r="P400" s="56"/>
      <c r="Q400" s="56" t="s">
        <v>2969</v>
      </c>
      <c r="R400" s="57"/>
      <c r="S400" s="57" t="s">
        <v>410</v>
      </c>
      <c r="T400" s="56"/>
      <c r="U400" s="56"/>
      <c r="V400" s="56"/>
      <c r="W400" s="56" t="s">
        <v>848</v>
      </c>
      <c r="X400" s="56"/>
      <c r="Y400" s="56"/>
      <c r="Z400" s="56"/>
      <c r="AA400" s="56"/>
      <c r="AB400" s="56"/>
      <c r="AC400" s="56"/>
    </row>
    <row r="401" spans="1:29" ht="15.75" customHeight="1">
      <c r="A401" s="35"/>
      <c r="B401" s="35" t="s">
        <v>51</v>
      </c>
      <c r="C401" s="36" t="s">
        <v>1194</v>
      </c>
      <c r="D401" s="37" t="s">
        <v>53</v>
      </c>
      <c r="E401" s="37">
        <v>45</v>
      </c>
      <c r="F401" s="38">
        <v>5940</v>
      </c>
      <c r="G401" s="39" t="s">
        <v>54</v>
      </c>
      <c r="H401" s="40">
        <v>46204</v>
      </c>
      <c r="I401" s="41" t="s">
        <v>55</v>
      </c>
      <c r="J401" s="41" t="s">
        <v>56</v>
      </c>
      <c r="K401" s="41" t="s">
        <v>164</v>
      </c>
      <c r="L401" s="41" t="s">
        <v>91</v>
      </c>
      <c r="M401" s="42" t="s">
        <v>73</v>
      </c>
      <c r="N401" s="44" t="s">
        <v>884</v>
      </c>
      <c r="O401" s="44" t="s">
        <v>2767</v>
      </c>
      <c r="P401" s="44"/>
      <c r="Q401" s="44" t="s">
        <v>2969</v>
      </c>
      <c r="R401" s="45"/>
      <c r="S401" s="45" t="s">
        <v>410</v>
      </c>
      <c r="T401" s="44"/>
      <c r="U401" s="44"/>
      <c r="V401" s="44"/>
      <c r="W401" s="44" t="s">
        <v>848</v>
      </c>
      <c r="X401" s="44"/>
      <c r="Y401" s="44"/>
      <c r="Z401" s="44"/>
      <c r="AA401" s="44"/>
      <c r="AB401" s="44"/>
      <c r="AC401" s="44"/>
    </row>
    <row r="402" spans="1:29" ht="15.75" customHeight="1">
      <c r="A402" s="47"/>
      <c r="B402" s="47" t="s">
        <v>51</v>
      </c>
      <c r="C402" s="60" t="s">
        <v>1267</v>
      </c>
      <c r="D402" s="49" t="s">
        <v>53</v>
      </c>
      <c r="E402" s="49">
        <v>200</v>
      </c>
      <c r="F402" s="50">
        <v>1920</v>
      </c>
      <c r="G402" s="51" t="s">
        <v>54</v>
      </c>
      <c r="H402" s="52">
        <v>46174</v>
      </c>
      <c r="I402" s="53" t="s">
        <v>55</v>
      </c>
      <c r="J402" s="53" t="s">
        <v>56</v>
      </c>
      <c r="K402" s="53" t="s">
        <v>164</v>
      </c>
      <c r="L402" s="53" t="s">
        <v>91</v>
      </c>
      <c r="M402" s="54" t="s">
        <v>2534</v>
      </c>
      <c r="N402" s="56" t="s">
        <v>884</v>
      </c>
      <c r="O402" s="56" t="s">
        <v>2767</v>
      </c>
      <c r="P402" s="56"/>
      <c r="Q402" s="56" t="s">
        <v>2969</v>
      </c>
      <c r="R402" s="57"/>
      <c r="S402" s="57" t="s">
        <v>410</v>
      </c>
      <c r="T402" s="56"/>
      <c r="U402" s="56"/>
      <c r="V402" s="56"/>
      <c r="W402" s="56" t="s">
        <v>848</v>
      </c>
      <c r="X402" s="56"/>
      <c r="Y402" s="56"/>
      <c r="Z402" s="56"/>
      <c r="AA402" s="56"/>
      <c r="AB402" s="56"/>
      <c r="AC402" s="56"/>
    </row>
    <row r="403" spans="1:29" ht="15.75" customHeight="1">
      <c r="A403" s="167"/>
      <c r="B403" s="167" t="s">
        <v>888</v>
      </c>
      <c r="C403" s="168" t="s">
        <v>2536</v>
      </c>
      <c r="D403" s="176" t="s">
        <v>53</v>
      </c>
      <c r="E403" s="176">
        <v>5</v>
      </c>
      <c r="F403" s="177">
        <v>37500</v>
      </c>
      <c r="G403" s="178" t="s">
        <v>54</v>
      </c>
      <c r="H403" s="179">
        <v>46235</v>
      </c>
      <c r="I403" s="180" t="s">
        <v>101</v>
      </c>
      <c r="J403" s="180" t="s">
        <v>56</v>
      </c>
      <c r="K403" s="180" t="s">
        <v>858</v>
      </c>
      <c r="L403" s="180" t="s">
        <v>91</v>
      </c>
      <c r="M403" s="181" t="s">
        <v>2451</v>
      </c>
      <c r="N403" s="175" t="s">
        <v>951</v>
      </c>
      <c r="O403" s="44" t="s">
        <v>2452</v>
      </c>
      <c r="P403" s="44"/>
      <c r="Q403" s="44"/>
      <c r="R403" s="45" t="str">
        <f t="array" ref="R403">IFERROR(INDEX('BANCO DE DADOS'!$C$3:$C1559,MATCH(C403,'BANCO DE DADOS'!$B$3:$B1559,0),0),"")</f>
        <v>DOP - EQUIPAMENTO OPERACIONAL SALVAMENTO AQUATICO</v>
      </c>
      <c r="S403" s="45" t="str">
        <f t="array" ref="S403">IFERROR(INDEX('BANCO DE DADOS'!$D$3:$D1559,MATCH(C403,'BANCO DE DADOS'!$B$3:$B1559,0),0),"")</f>
        <v>COMPRA DE EQUIPAMENTOS ESPECIALIZADOS DE MERGULHO</v>
      </c>
      <c r="T403" s="44"/>
      <c r="U403" s="44"/>
      <c r="V403" s="44"/>
      <c r="W403" s="44"/>
      <c r="X403" s="44"/>
      <c r="Y403" s="44"/>
      <c r="Z403" s="44"/>
      <c r="AA403" s="44"/>
      <c r="AB403" s="44"/>
      <c r="AC403" s="44"/>
    </row>
    <row r="404" spans="1:29" ht="15.75" customHeight="1">
      <c r="A404" s="47"/>
      <c r="B404" s="47" t="s">
        <v>51</v>
      </c>
      <c r="C404" s="60" t="s">
        <v>1190</v>
      </c>
      <c r="D404" s="49" t="s">
        <v>53</v>
      </c>
      <c r="E404" s="49">
        <v>60</v>
      </c>
      <c r="F404" s="50">
        <v>6000</v>
      </c>
      <c r="G404" s="51" t="s">
        <v>54</v>
      </c>
      <c r="H404" s="52">
        <v>46204</v>
      </c>
      <c r="I404" s="53" t="s">
        <v>55</v>
      </c>
      <c r="J404" s="53" t="s">
        <v>56</v>
      </c>
      <c r="K404" s="53" t="s">
        <v>164</v>
      </c>
      <c r="L404" s="53" t="s">
        <v>91</v>
      </c>
      <c r="M404" s="54" t="s">
        <v>2517</v>
      </c>
      <c r="N404" s="56" t="s">
        <v>884</v>
      </c>
      <c r="O404" s="56" t="s">
        <v>2767</v>
      </c>
      <c r="P404" s="56"/>
      <c r="Q404" s="56" t="s">
        <v>2969</v>
      </c>
      <c r="R404" s="57"/>
      <c r="S404" s="57" t="s">
        <v>410</v>
      </c>
      <c r="T404" s="56"/>
      <c r="U404" s="56"/>
      <c r="V404" s="56"/>
      <c r="W404" s="56" t="s">
        <v>848</v>
      </c>
      <c r="X404" s="56"/>
      <c r="Y404" s="56"/>
      <c r="Z404" s="56"/>
      <c r="AA404" s="56"/>
      <c r="AB404" s="56"/>
      <c r="AC404" s="56"/>
    </row>
    <row r="405" spans="1:29" ht="15.75" customHeight="1">
      <c r="A405" s="35"/>
      <c r="B405" s="35" t="s">
        <v>51</v>
      </c>
      <c r="C405" s="36" t="s">
        <v>1176</v>
      </c>
      <c r="D405" s="37" t="s">
        <v>53</v>
      </c>
      <c r="E405" s="37">
        <v>60</v>
      </c>
      <c r="F405" s="38">
        <v>7200</v>
      </c>
      <c r="G405" s="39" t="s">
        <v>54</v>
      </c>
      <c r="H405" s="40">
        <v>46204</v>
      </c>
      <c r="I405" s="41" t="s">
        <v>55</v>
      </c>
      <c r="J405" s="41" t="s">
        <v>56</v>
      </c>
      <c r="K405" s="41" t="s">
        <v>164</v>
      </c>
      <c r="L405" s="41" t="s">
        <v>91</v>
      </c>
      <c r="M405" s="42" t="s">
        <v>2534</v>
      </c>
      <c r="N405" s="44" t="s">
        <v>884</v>
      </c>
      <c r="O405" s="44" t="s">
        <v>2767</v>
      </c>
      <c r="P405" s="44"/>
      <c r="Q405" s="44" t="s">
        <v>2969</v>
      </c>
      <c r="R405" s="45"/>
      <c r="S405" s="45" t="s">
        <v>410</v>
      </c>
      <c r="T405" s="44"/>
      <c r="U405" s="44"/>
      <c r="V405" s="44"/>
      <c r="W405" s="44" t="s">
        <v>848</v>
      </c>
      <c r="X405" s="44"/>
      <c r="Y405" s="44"/>
      <c r="Z405" s="44"/>
      <c r="AA405" s="44"/>
      <c r="AB405" s="44"/>
      <c r="AC405" s="44"/>
    </row>
    <row r="406" spans="1:29" ht="15.75" customHeight="1">
      <c r="A406" s="47"/>
      <c r="B406" s="47" t="s">
        <v>161</v>
      </c>
      <c r="C406" s="60" t="s">
        <v>2647</v>
      </c>
      <c r="D406" s="49" t="s">
        <v>53</v>
      </c>
      <c r="E406" s="49">
        <v>1</v>
      </c>
      <c r="F406" s="50">
        <v>1000</v>
      </c>
      <c r="G406" s="51" t="s">
        <v>54</v>
      </c>
      <c r="H406" s="52">
        <v>46174</v>
      </c>
      <c r="I406" s="53" t="s">
        <v>101</v>
      </c>
      <c r="J406" s="53" t="s">
        <v>56</v>
      </c>
      <c r="K406" s="53" t="s">
        <v>858</v>
      </c>
      <c r="L406" s="53" t="s">
        <v>91</v>
      </c>
      <c r="M406" s="54" t="s">
        <v>2517</v>
      </c>
      <c r="N406" s="56" t="s">
        <v>951</v>
      </c>
      <c r="O406" s="56" t="s">
        <v>2452</v>
      </c>
      <c r="P406" s="56"/>
      <c r="Q406" s="56" t="s">
        <v>2952</v>
      </c>
      <c r="R406" s="57"/>
      <c r="S406" s="57" t="s">
        <v>323</v>
      </c>
      <c r="T406" s="56"/>
      <c r="U406" s="56"/>
      <c r="V406" s="56"/>
      <c r="W406" s="56" t="s">
        <v>652</v>
      </c>
      <c r="X406" s="56"/>
      <c r="Y406" s="56"/>
      <c r="Z406" s="56"/>
      <c r="AA406" s="56"/>
      <c r="AB406" s="56"/>
      <c r="AC406" s="56"/>
    </row>
    <row r="407" spans="1:29" ht="15.75" customHeight="1">
      <c r="A407" s="35"/>
      <c r="B407" s="35" t="s">
        <v>247</v>
      </c>
      <c r="C407" s="36" t="s">
        <v>2645</v>
      </c>
      <c r="D407" s="37" t="s">
        <v>53</v>
      </c>
      <c r="E407" s="37">
        <v>1</v>
      </c>
      <c r="F407" s="38">
        <v>1200</v>
      </c>
      <c r="G407" s="39" t="s">
        <v>54</v>
      </c>
      <c r="H407" s="40">
        <v>46174</v>
      </c>
      <c r="I407" s="41" t="s">
        <v>101</v>
      </c>
      <c r="J407" s="41" t="s">
        <v>56</v>
      </c>
      <c r="K407" s="41" t="s">
        <v>858</v>
      </c>
      <c r="L407" s="41" t="s">
        <v>58</v>
      </c>
      <c r="M407" s="42" t="s">
        <v>73</v>
      </c>
      <c r="N407" s="44" t="s">
        <v>951</v>
      </c>
      <c r="O407" s="44" t="s">
        <v>2452</v>
      </c>
      <c r="P407" s="44"/>
      <c r="Q407" s="44" t="s">
        <v>2952</v>
      </c>
      <c r="R407" s="45"/>
      <c r="S407" s="45" t="s">
        <v>323</v>
      </c>
      <c r="T407" s="44"/>
      <c r="U407" s="44"/>
      <c r="V407" s="44"/>
      <c r="W407" s="44" t="s">
        <v>652</v>
      </c>
      <c r="X407" s="44"/>
      <c r="Y407" s="44"/>
      <c r="Z407" s="44"/>
      <c r="AA407" s="44"/>
      <c r="AB407" s="44"/>
      <c r="AC407" s="44"/>
    </row>
    <row r="408" spans="1:29" ht="15.75" customHeight="1">
      <c r="A408" s="47"/>
      <c r="B408" s="47" t="s">
        <v>1476</v>
      </c>
      <c r="C408" s="60" t="s">
        <v>321</v>
      </c>
      <c r="D408" s="49" t="s">
        <v>53</v>
      </c>
      <c r="E408" s="49">
        <v>2</v>
      </c>
      <c r="F408" s="50">
        <v>3600</v>
      </c>
      <c r="G408" s="51" t="s">
        <v>54</v>
      </c>
      <c r="H408" s="52">
        <v>46174</v>
      </c>
      <c r="I408" s="53" t="s">
        <v>55</v>
      </c>
      <c r="J408" s="53" t="s">
        <v>56</v>
      </c>
      <c r="K408" s="53" t="s">
        <v>164</v>
      </c>
      <c r="L408" s="53" t="s">
        <v>91</v>
      </c>
      <c r="M408" s="54" t="s">
        <v>2498</v>
      </c>
      <c r="N408" s="56" t="s">
        <v>951</v>
      </c>
      <c r="O408" s="56" t="s">
        <v>2767</v>
      </c>
      <c r="P408" s="56"/>
      <c r="Q408" s="56" t="s">
        <v>2952</v>
      </c>
      <c r="R408" s="57" t="s">
        <v>322</v>
      </c>
      <c r="S408" s="57" t="s">
        <v>323</v>
      </c>
      <c r="T408" s="56"/>
      <c r="U408" s="56"/>
      <c r="V408" s="56"/>
      <c r="W408" s="56" t="s">
        <v>652</v>
      </c>
      <c r="X408" s="56"/>
      <c r="Y408" s="56"/>
      <c r="Z408" s="56"/>
      <c r="AA408" s="56"/>
      <c r="AB408" s="56"/>
      <c r="AC408" s="56"/>
    </row>
    <row r="409" spans="1:29" ht="15.75" customHeight="1">
      <c r="A409" s="35"/>
      <c r="B409" s="35" t="s">
        <v>652</v>
      </c>
      <c r="C409" s="36" t="s">
        <v>321</v>
      </c>
      <c r="D409" s="37" t="s">
        <v>53</v>
      </c>
      <c r="E409" s="37">
        <v>1</v>
      </c>
      <c r="F409" s="38">
        <v>1800</v>
      </c>
      <c r="G409" s="39" t="s">
        <v>54</v>
      </c>
      <c r="H409" s="40">
        <v>46174</v>
      </c>
      <c r="I409" s="41" t="s">
        <v>55</v>
      </c>
      <c r="J409" s="41" t="s">
        <v>56</v>
      </c>
      <c r="K409" s="41" t="s">
        <v>164</v>
      </c>
      <c r="L409" s="41" t="s">
        <v>91</v>
      </c>
      <c r="M409" s="42" t="s">
        <v>2498</v>
      </c>
      <c r="N409" s="44" t="s">
        <v>951</v>
      </c>
      <c r="O409" s="44" t="s">
        <v>2767</v>
      </c>
      <c r="P409" s="44"/>
      <c r="Q409" s="44" t="s">
        <v>2952</v>
      </c>
      <c r="R409" s="45" t="s">
        <v>322</v>
      </c>
      <c r="S409" s="45" t="s">
        <v>323</v>
      </c>
      <c r="T409" s="44"/>
      <c r="U409" s="44"/>
      <c r="V409" s="44"/>
      <c r="W409" s="44" t="s">
        <v>652</v>
      </c>
      <c r="X409" s="44"/>
      <c r="Y409" s="44"/>
      <c r="Z409" s="44"/>
      <c r="AA409" s="44"/>
      <c r="AB409" s="44"/>
      <c r="AC409" s="44"/>
    </row>
    <row r="410" spans="1:29" ht="15.75" customHeight="1">
      <c r="A410" s="47"/>
      <c r="B410" s="47" t="s">
        <v>652</v>
      </c>
      <c r="C410" s="60" t="s">
        <v>2300</v>
      </c>
      <c r="D410" s="49" t="s">
        <v>53</v>
      </c>
      <c r="E410" s="49">
        <v>1</v>
      </c>
      <c r="F410" s="50">
        <v>300</v>
      </c>
      <c r="G410" s="51" t="s">
        <v>54</v>
      </c>
      <c r="H410" s="52">
        <v>46174</v>
      </c>
      <c r="I410" s="53" t="s">
        <v>55</v>
      </c>
      <c r="J410" s="53" t="s">
        <v>56</v>
      </c>
      <c r="K410" s="53" t="s">
        <v>164</v>
      </c>
      <c r="L410" s="53" t="s">
        <v>91</v>
      </c>
      <c r="M410" s="54" t="s">
        <v>2498</v>
      </c>
      <c r="N410" s="56" t="s">
        <v>951</v>
      </c>
      <c r="O410" s="56" t="s">
        <v>2767</v>
      </c>
      <c r="P410" s="56"/>
      <c r="Q410" s="56" t="s">
        <v>2952</v>
      </c>
      <c r="R410" s="57" t="s">
        <v>322</v>
      </c>
      <c r="S410" s="57" t="s">
        <v>323</v>
      </c>
      <c r="T410" s="56"/>
      <c r="U410" s="56"/>
      <c r="V410" s="56"/>
      <c r="W410" s="56" t="s">
        <v>652</v>
      </c>
      <c r="X410" s="56"/>
      <c r="Y410" s="56"/>
      <c r="Z410" s="56"/>
      <c r="AA410" s="56"/>
      <c r="AB410" s="56"/>
      <c r="AC410" s="56"/>
    </row>
    <row r="411" spans="1:29" ht="15.75" customHeight="1">
      <c r="A411" s="35"/>
      <c r="B411" s="35" t="s">
        <v>652</v>
      </c>
      <c r="C411" s="36" t="s">
        <v>2319</v>
      </c>
      <c r="D411" s="37" t="s">
        <v>53</v>
      </c>
      <c r="E411" s="37">
        <v>1</v>
      </c>
      <c r="F411" s="38">
        <v>250</v>
      </c>
      <c r="G411" s="39" t="s">
        <v>54</v>
      </c>
      <c r="H411" s="40">
        <v>46143</v>
      </c>
      <c r="I411" s="41" t="s">
        <v>55</v>
      </c>
      <c r="J411" s="41" t="s">
        <v>56</v>
      </c>
      <c r="K411" s="41" t="s">
        <v>164</v>
      </c>
      <c r="L411" s="41" t="s">
        <v>91</v>
      </c>
      <c r="M411" s="42" t="s">
        <v>73</v>
      </c>
      <c r="N411" s="44" t="s">
        <v>951</v>
      </c>
      <c r="O411" s="44" t="s">
        <v>2767</v>
      </c>
      <c r="P411" s="44"/>
      <c r="Q411" s="44" t="s">
        <v>2952</v>
      </c>
      <c r="R411" s="45" t="s">
        <v>322</v>
      </c>
      <c r="S411" s="45" t="s">
        <v>323</v>
      </c>
      <c r="T411" s="44"/>
      <c r="U411" s="44"/>
      <c r="V411" s="44"/>
      <c r="W411" s="44" t="s">
        <v>652</v>
      </c>
      <c r="X411" s="44"/>
      <c r="Y411" s="44"/>
      <c r="Z411" s="44"/>
      <c r="AA411" s="44"/>
      <c r="AB411" s="44"/>
      <c r="AC411" s="44"/>
    </row>
    <row r="412" spans="1:29" ht="15.75" customHeight="1">
      <c r="A412" s="47"/>
      <c r="B412" s="47" t="s">
        <v>652</v>
      </c>
      <c r="C412" s="60" t="s">
        <v>2321</v>
      </c>
      <c r="D412" s="49" t="s">
        <v>53</v>
      </c>
      <c r="E412" s="49">
        <v>1</v>
      </c>
      <c r="F412" s="50">
        <v>250</v>
      </c>
      <c r="G412" s="51" t="s">
        <v>54</v>
      </c>
      <c r="H412" s="52">
        <v>46143</v>
      </c>
      <c r="I412" s="53" t="s">
        <v>55</v>
      </c>
      <c r="J412" s="53" t="s">
        <v>56</v>
      </c>
      <c r="K412" s="53" t="s">
        <v>164</v>
      </c>
      <c r="L412" s="53" t="s">
        <v>91</v>
      </c>
      <c r="M412" s="54" t="s">
        <v>2517</v>
      </c>
      <c r="N412" s="56" t="s">
        <v>951</v>
      </c>
      <c r="O412" s="56" t="s">
        <v>2767</v>
      </c>
      <c r="P412" s="56"/>
      <c r="Q412" s="56" t="s">
        <v>2952</v>
      </c>
      <c r="R412" s="57" t="s">
        <v>322</v>
      </c>
      <c r="S412" s="57" t="s">
        <v>323</v>
      </c>
      <c r="T412" s="56"/>
      <c r="U412" s="56"/>
      <c r="V412" s="56"/>
      <c r="W412" s="56" t="s">
        <v>652</v>
      </c>
      <c r="X412" s="56"/>
      <c r="Y412" s="56"/>
      <c r="Z412" s="56"/>
      <c r="AA412" s="56"/>
      <c r="AB412" s="56"/>
      <c r="AC412" s="56"/>
    </row>
    <row r="413" spans="1:29" ht="15.75" customHeight="1">
      <c r="A413" s="35"/>
      <c r="B413" s="35" t="s">
        <v>652</v>
      </c>
      <c r="C413" s="36" t="s">
        <v>2347</v>
      </c>
      <c r="D413" s="37" t="s">
        <v>53</v>
      </c>
      <c r="E413" s="37">
        <v>1</v>
      </c>
      <c r="F413" s="38">
        <v>100</v>
      </c>
      <c r="G413" s="39" t="s">
        <v>54</v>
      </c>
      <c r="H413" s="40">
        <v>46143</v>
      </c>
      <c r="I413" s="41" t="s">
        <v>55</v>
      </c>
      <c r="J413" s="41" t="s">
        <v>56</v>
      </c>
      <c r="K413" s="41" t="s">
        <v>164</v>
      </c>
      <c r="L413" s="41" t="s">
        <v>91</v>
      </c>
      <c r="M413" s="42" t="s">
        <v>148</v>
      </c>
      <c r="N413" s="44" t="s">
        <v>951</v>
      </c>
      <c r="O413" s="44" t="s">
        <v>2767</v>
      </c>
      <c r="P413" s="44"/>
      <c r="Q413" s="44" t="s">
        <v>2952</v>
      </c>
      <c r="R413" s="45" t="s">
        <v>322</v>
      </c>
      <c r="S413" s="45" t="s">
        <v>323</v>
      </c>
      <c r="T413" s="44"/>
      <c r="U413" s="44"/>
      <c r="V413" s="44"/>
      <c r="W413" s="44" t="s">
        <v>652</v>
      </c>
      <c r="X413" s="44"/>
      <c r="Y413" s="44"/>
      <c r="Z413" s="44"/>
      <c r="AA413" s="44"/>
      <c r="AB413" s="44"/>
      <c r="AC413" s="44"/>
    </row>
    <row r="414" spans="1:29" ht="15.75" customHeight="1">
      <c r="A414" s="47"/>
      <c r="B414" s="47" t="s">
        <v>652</v>
      </c>
      <c r="C414" s="60" t="s">
        <v>2160</v>
      </c>
      <c r="D414" s="49" t="s">
        <v>53</v>
      </c>
      <c r="E414" s="49">
        <v>1</v>
      </c>
      <c r="F414" s="50">
        <v>800</v>
      </c>
      <c r="G414" s="51" t="s">
        <v>54</v>
      </c>
      <c r="H414" s="52">
        <v>46174</v>
      </c>
      <c r="I414" s="53" t="s">
        <v>55</v>
      </c>
      <c r="J414" s="53" t="s">
        <v>56</v>
      </c>
      <c r="K414" s="53" t="s">
        <v>164</v>
      </c>
      <c r="L414" s="53" t="s">
        <v>91</v>
      </c>
      <c r="M414" s="54" t="s">
        <v>109</v>
      </c>
      <c r="N414" s="56" t="s">
        <v>951</v>
      </c>
      <c r="O414" s="56" t="s">
        <v>2767</v>
      </c>
      <c r="P414" s="56"/>
      <c r="Q414" s="56" t="s">
        <v>2952</v>
      </c>
      <c r="R414" s="57">
        <f t="array" ref="R414">IFERROR(INDEX('BANCO DE DADOS'!$C$3:$C1559,MATCH(C414,'BANCO DE DADOS'!$B$3:$B1559,0),0),"")</f>
        <v>0</v>
      </c>
      <c r="S414" s="57" t="s">
        <v>323</v>
      </c>
      <c r="T414" s="56"/>
      <c r="U414" s="56"/>
      <c r="V414" s="56"/>
      <c r="W414" s="56" t="s">
        <v>652</v>
      </c>
      <c r="X414" s="56"/>
      <c r="Y414" s="56"/>
      <c r="Z414" s="56"/>
      <c r="AA414" s="56"/>
      <c r="AB414" s="56"/>
      <c r="AC414" s="56"/>
    </row>
    <row r="415" spans="1:29" ht="15.75" customHeight="1">
      <c r="A415" s="35"/>
      <c r="B415" s="35" t="s">
        <v>2693</v>
      </c>
      <c r="C415" s="36"/>
      <c r="D415" s="37"/>
      <c r="E415" s="37"/>
      <c r="F415" s="38">
        <v>62657</v>
      </c>
      <c r="G415" s="39"/>
      <c r="H415" s="40"/>
      <c r="I415" s="41"/>
      <c r="J415" s="41"/>
      <c r="K415" s="41"/>
      <c r="L415" s="41"/>
      <c r="M415" s="42"/>
      <c r="N415" s="44" t="s">
        <v>951</v>
      </c>
      <c r="O415" s="44"/>
      <c r="P415" s="44"/>
      <c r="Q415" s="44" t="s">
        <v>2952</v>
      </c>
      <c r="R415" s="45" t="s">
        <v>322</v>
      </c>
      <c r="S415" s="45" t="s">
        <v>323</v>
      </c>
      <c r="T415" s="44"/>
      <c r="U415" s="44"/>
      <c r="V415" s="44"/>
      <c r="W415" s="44" t="s">
        <v>652</v>
      </c>
      <c r="X415" s="44"/>
      <c r="Y415" s="44"/>
      <c r="Z415" s="44"/>
      <c r="AA415" s="44"/>
      <c r="AB415" s="44"/>
      <c r="AC415" s="44"/>
    </row>
    <row r="416" spans="1:29" ht="15.75" customHeight="1">
      <c r="A416" s="47"/>
      <c r="B416" s="47" t="s">
        <v>254</v>
      </c>
      <c r="C416" s="60" t="s">
        <v>2152</v>
      </c>
      <c r="D416" s="49" t="s">
        <v>53</v>
      </c>
      <c r="E416" s="49">
        <v>8</v>
      </c>
      <c r="F416" s="50">
        <v>960</v>
      </c>
      <c r="G416" s="51" t="s">
        <v>54</v>
      </c>
      <c r="H416" s="52">
        <v>46174</v>
      </c>
      <c r="I416" s="53" t="s">
        <v>55</v>
      </c>
      <c r="J416" s="53" t="s">
        <v>56</v>
      </c>
      <c r="K416" s="53" t="s">
        <v>164</v>
      </c>
      <c r="L416" s="53" t="s">
        <v>91</v>
      </c>
      <c r="M416" s="54" t="s">
        <v>2498</v>
      </c>
      <c r="N416" s="56" t="s">
        <v>951</v>
      </c>
      <c r="O416" s="56" t="s">
        <v>2767</v>
      </c>
      <c r="P416" s="56"/>
      <c r="Q416" s="56" t="s">
        <v>2970</v>
      </c>
      <c r="R416" s="57" t="s">
        <v>304</v>
      </c>
      <c r="S416" s="57" t="s">
        <v>305</v>
      </c>
      <c r="T416" s="56"/>
      <c r="U416" s="56"/>
      <c r="V416" s="56"/>
      <c r="W416" s="56" t="s">
        <v>652</v>
      </c>
      <c r="X416" s="56"/>
      <c r="Y416" s="56"/>
      <c r="Z416" s="56"/>
      <c r="AA416" s="56"/>
      <c r="AB416" s="56"/>
      <c r="AC416" s="56"/>
    </row>
    <row r="417" spans="1:29" ht="15.75" customHeight="1">
      <c r="A417" s="35"/>
      <c r="B417" s="35" t="s">
        <v>254</v>
      </c>
      <c r="C417" s="36" t="s">
        <v>565</v>
      </c>
      <c r="D417" s="37" t="s">
        <v>53</v>
      </c>
      <c r="E417" s="37">
        <v>5</v>
      </c>
      <c r="F417" s="38">
        <v>750</v>
      </c>
      <c r="G417" s="39" t="s">
        <v>54</v>
      </c>
      <c r="H417" s="40">
        <v>46174</v>
      </c>
      <c r="I417" s="41" t="s">
        <v>55</v>
      </c>
      <c r="J417" s="41" t="s">
        <v>56</v>
      </c>
      <c r="K417" s="41" t="s">
        <v>164</v>
      </c>
      <c r="L417" s="41" t="s">
        <v>58</v>
      </c>
      <c r="M417" s="42" t="s">
        <v>148</v>
      </c>
      <c r="N417" s="44" t="s">
        <v>21</v>
      </c>
      <c r="O417" s="44" t="s">
        <v>2767</v>
      </c>
      <c r="P417" s="44"/>
      <c r="Q417" s="44" t="s">
        <v>2970</v>
      </c>
      <c r="R417" s="45" t="s">
        <v>304</v>
      </c>
      <c r="S417" s="45" t="s">
        <v>305</v>
      </c>
      <c r="T417" s="44"/>
      <c r="U417" s="44"/>
      <c r="V417" s="44"/>
      <c r="W417" s="44" t="s">
        <v>652</v>
      </c>
      <c r="X417" s="44"/>
      <c r="Y417" s="44"/>
      <c r="Z417" s="44"/>
      <c r="AA417" s="44"/>
      <c r="AB417" s="44"/>
      <c r="AC417" s="44"/>
    </row>
    <row r="418" spans="1:29" ht="15.75" customHeight="1">
      <c r="A418" s="47"/>
      <c r="B418" s="47" t="s">
        <v>254</v>
      </c>
      <c r="C418" s="60" t="s">
        <v>2233</v>
      </c>
      <c r="D418" s="49" t="s">
        <v>53</v>
      </c>
      <c r="E418" s="49">
        <v>2</v>
      </c>
      <c r="F418" s="50">
        <v>500</v>
      </c>
      <c r="G418" s="51" t="s">
        <v>54</v>
      </c>
      <c r="H418" s="52">
        <v>46174</v>
      </c>
      <c r="I418" s="53" t="s">
        <v>55</v>
      </c>
      <c r="J418" s="53" t="s">
        <v>56</v>
      </c>
      <c r="K418" s="53" t="s">
        <v>164</v>
      </c>
      <c r="L418" s="53" t="s">
        <v>91</v>
      </c>
      <c r="M418" s="54" t="s">
        <v>109</v>
      </c>
      <c r="N418" s="56" t="s">
        <v>951</v>
      </c>
      <c r="O418" s="56" t="s">
        <v>2767</v>
      </c>
      <c r="P418" s="56"/>
      <c r="Q418" s="56" t="s">
        <v>2970</v>
      </c>
      <c r="R418" s="57" t="s">
        <v>304</v>
      </c>
      <c r="S418" s="57" t="s">
        <v>305</v>
      </c>
      <c r="T418" s="56"/>
      <c r="U418" s="56"/>
      <c r="V418" s="56"/>
      <c r="W418" s="56" t="s">
        <v>652</v>
      </c>
      <c r="X418" s="56"/>
      <c r="Y418" s="56"/>
      <c r="Z418" s="56"/>
      <c r="AA418" s="56"/>
      <c r="AB418" s="56"/>
      <c r="AC418" s="56"/>
    </row>
    <row r="419" spans="1:29" ht="15.75" customHeight="1">
      <c r="A419" s="167"/>
      <c r="B419" s="167" t="s">
        <v>1560</v>
      </c>
      <c r="C419" s="168" t="s">
        <v>2481</v>
      </c>
      <c r="D419" s="176" t="s">
        <v>53</v>
      </c>
      <c r="E419" s="176">
        <v>1</v>
      </c>
      <c r="F419" s="177">
        <v>440000</v>
      </c>
      <c r="G419" s="178" t="s">
        <v>54</v>
      </c>
      <c r="H419" s="179">
        <v>46266</v>
      </c>
      <c r="I419" s="180" t="s">
        <v>101</v>
      </c>
      <c r="J419" s="180" t="s">
        <v>56</v>
      </c>
      <c r="K419" s="180" t="s">
        <v>864</v>
      </c>
      <c r="L419" s="180" t="s">
        <v>84</v>
      </c>
      <c r="M419" s="181" t="s">
        <v>2451</v>
      </c>
      <c r="N419" s="175" t="s">
        <v>951</v>
      </c>
      <c r="O419" s="44" t="s">
        <v>2452</v>
      </c>
      <c r="P419" s="44"/>
      <c r="Q419" s="44"/>
      <c r="R419" s="45" t="str">
        <f t="array" ref="R419">IFERROR(INDEX('BANCO DE DADOS'!$C$3:$C1559,MATCH(C419,'BANCO DE DADOS'!$B$3:$B1559,0),0),"")</f>
        <v>GEA - OBRAS</v>
      </c>
      <c r="S419" s="45" t="str">
        <f t="array" ref="S419">IFERROR(INDEX('BANCO DE DADOS'!$D$3:$D1559,MATCH(C419,'BANCO DE DADOS'!$B$3:$B1559,0),0),"")</f>
        <v>SERVIÇOS DE CONSTRUÇÃO - INFRAESTRUTURA PREDIAL</v>
      </c>
      <c r="T419" s="44"/>
      <c r="U419" s="44"/>
      <c r="V419" s="44"/>
      <c r="W419" s="44"/>
      <c r="X419" s="44"/>
      <c r="Y419" s="44"/>
      <c r="Z419" s="44"/>
      <c r="AA419" s="44"/>
      <c r="AB419" s="44"/>
      <c r="AC419" s="44"/>
    </row>
    <row r="420" spans="1:29" ht="15.75" customHeight="1">
      <c r="A420" s="47"/>
      <c r="B420" s="47" t="s">
        <v>161</v>
      </c>
      <c r="C420" s="60" t="s">
        <v>2265</v>
      </c>
      <c r="D420" s="49" t="s">
        <v>53</v>
      </c>
      <c r="E420" s="49">
        <v>20</v>
      </c>
      <c r="F420" s="50">
        <v>400</v>
      </c>
      <c r="G420" s="51" t="s">
        <v>54</v>
      </c>
      <c r="H420" s="52">
        <v>46174</v>
      </c>
      <c r="I420" s="53" t="s">
        <v>55</v>
      </c>
      <c r="J420" s="53" t="s">
        <v>56</v>
      </c>
      <c r="K420" s="53" t="s">
        <v>164</v>
      </c>
      <c r="L420" s="53" t="s">
        <v>91</v>
      </c>
      <c r="M420" s="54" t="s">
        <v>148</v>
      </c>
      <c r="N420" s="56" t="s">
        <v>951</v>
      </c>
      <c r="O420" s="56" t="s">
        <v>2767</v>
      </c>
      <c r="P420" s="56"/>
      <c r="Q420" s="56" t="s">
        <v>2970</v>
      </c>
      <c r="R420" s="57" t="s">
        <v>304</v>
      </c>
      <c r="S420" s="57" t="s">
        <v>305</v>
      </c>
      <c r="T420" s="56"/>
      <c r="U420" s="56"/>
      <c r="V420" s="56"/>
      <c r="W420" s="56" t="s">
        <v>652</v>
      </c>
      <c r="X420" s="56"/>
      <c r="Y420" s="56"/>
      <c r="Z420" s="56"/>
      <c r="AA420" s="56"/>
      <c r="AB420" s="56"/>
      <c r="AC420" s="56"/>
    </row>
    <row r="421" spans="1:29" ht="15.75" customHeight="1">
      <c r="A421" s="35"/>
      <c r="B421" s="35" t="s">
        <v>161</v>
      </c>
      <c r="C421" s="36" t="s">
        <v>690</v>
      </c>
      <c r="D421" s="37" t="s">
        <v>53</v>
      </c>
      <c r="E421" s="37">
        <v>20</v>
      </c>
      <c r="F421" s="38">
        <v>300</v>
      </c>
      <c r="G421" s="39" t="s">
        <v>54</v>
      </c>
      <c r="H421" s="40">
        <v>46174</v>
      </c>
      <c r="I421" s="41" t="s">
        <v>55</v>
      </c>
      <c r="J421" s="41" t="s">
        <v>56</v>
      </c>
      <c r="K421" s="41" t="s">
        <v>164</v>
      </c>
      <c r="L421" s="41" t="s">
        <v>58</v>
      </c>
      <c r="M421" s="42" t="s">
        <v>2517</v>
      </c>
      <c r="N421" s="44" t="s">
        <v>21</v>
      </c>
      <c r="O421" s="44" t="s">
        <v>2767</v>
      </c>
      <c r="P421" s="44"/>
      <c r="Q421" s="44" t="s">
        <v>2970</v>
      </c>
      <c r="R421" s="45" t="s">
        <v>304</v>
      </c>
      <c r="S421" s="45" t="s">
        <v>305</v>
      </c>
      <c r="T421" s="44"/>
      <c r="U421" s="44"/>
      <c r="V421" s="44"/>
      <c r="W421" s="44" t="s">
        <v>652</v>
      </c>
      <c r="X421" s="44"/>
      <c r="Y421" s="44"/>
      <c r="Z421" s="44"/>
      <c r="AA421" s="44"/>
      <c r="AB421" s="44"/>
      <c r="AC421" s="44"/>
    </row>
    <row r="422" spans="1:29" ht="15.75" customHeight="1">
      <c r="A422" s="184"/>
      <c r="B422" s="184" t="s">
        <v>1560</v>
      </c>
      <c r="C422" s="192" t="s">
        <v>2971</v>
      </c>
      <c r="D422" s="186" t="s">
        <v>53</v>
      </c>
      <c r="E422" s="186">
        <v>1</v>
      </c>
      <c r="F422" s="187">
        <v>90000</v>
      </c>
      <c r="G422" s="188" t="s">
        <v>54</v>
      </c>
      <c r="H422" s="189">
        <v>46266</v>
      </c>
      <c r="I422" s="190" t="s">
        <v>55</v>
      </c>
      <c r="J422" s="190" t="s">
        <v>56</v>
      </c>
      <c r="K422" s="190" t="s">
        <v>83</v>
      </c>
      <c r="L422" s="190" t="s">
        <v>91</v>
      </c>
      <c r="M422" s="191" t="s">
        <v>2451</v>
      </c>
      <c r="N422" s="192" t="s">
        <v>951</v>
      </c>
      <c r="O422" s="56" t="s">
        <v>2452</v>
      </c>
      <c r="P422" s="56"/>
      <c r="Q422" s="56"/>
      <c r="R422" s="57" t="str">
        <f t="array" ref="R422">IFERROR(INDEX('BANCO DE DADOS'!$C$3:$C1559,MATCH(C422,'BANCO DE DADOS'!$B$3:$B1559,0),0),"")</f>
        <v>GEA - OBRAS</v>
      </c>
      <c r="S422" s="57" t="str">
        <f t="array" ref="S422">IFERROR(INDEX('BANCO DE DADOS'!$D$3:$D1559,MATCH(C422,'BANCO DE DADOS'!$B$3:$B1559,0),0),"")</f>
        <v>SERVIÇOS DE CONSTRUÇÃO - INFRAESTRUTURA PREDIAL</v>
      </c>
      <c r="T422" s="56"/>
      <c r="U422" s="56"/>
      <c r="V422" s="56"/>
      <c r="W422" s="56"/>
      <c r="X422" s="56"/>
      <c r="Y422" s="56"/>
      <c r="Z422" s="56"/>
      <c r="AA422" s="56"/>
      <c r="AB422" s="56"/>
      <c r="AC422" s="56"/>
    </row>
    <row r="423" spans="1:29" ht="15.75" customHeight="1">
      <c r="A423" s="35"/>
      <c r="B423" s="35" t="s">
        <v>237</v>
      </c>
      <c r="C423" s="36" t="s">
        <v>810</v>
      </c>
      <c r="D423" s="37" t="s">
        <v>53</v>
      </c>
      <c r="E423" s="37">
        <v>2</v>
      </c>
      <c r="F423" s="38">
        <v>100</v>
      </c>
      <c r="G423" s="39" t="s">
        <v>54</v>
      </c>
      <c r="H423" s="40">
        <v>46143</v>
      </c>
      <c r="I423" s="41" t="s">
        <v>55</v>
      </c>
      <c r="J423" s="41" t="s">
        <v>56</v>
      </c>
      <c r="K423" s="41" t="s">
        <v>164</v>
      </c>
      <c r="L423" s="41" t="s">
        <v>58</v>
      </c>
      <c r="M423" s="42" t="s">
        <v>2486</v>
      </c>
      <c r="N423" s="44" t="s">
        <v>21</v>
      </c>
      <c r="O423" s="44" t="s">
        <v>2767</v>
      </c>
      <c r="P423" s="44"/>
      <c r="Q423" s="44" t="s">
        <v>2970</v>
      </c>
      <c r="R423" s="45" t="s">
        <v>304</v>
      </c>
      <c r="S423" s="45" t="s">
        <v>305</v>
      </c>
      <c r="T423" s="44"/>
      <c r="U423" s="44"/>
      <c r="V423" s="44"/>
      <c r="W423" s="44" t="s">
        <v>652</v>
      </c>
      <c r="X423" s="44"/>
      <c r="Y423" s="44"/>
      <c r="Z423" s="44"/>
      <c r="AA423" s="44"/>
      <c r="AB423" s="44"/>
      <c r="AC423" s="44"/>
    </row>
    <row r="424" spans="1:29" ht="15.75" customHeight="1">
      <c r="A424" s="47"/>
      <c r="B424" s="47" t="s">
        <v>233</v>
      </c>
      <c r="C424" s="60" t="s">
        <v>576</v>
      </c>
      <c r="D424" s="49" t="s">
        <v>53</v>
      </c>
      <c r="E424" s="49">
        <v>2</v>
      </c>
      <c r="F424" s="50">
        <v>680</v>
      </c>
      <c r="G424" s="51" t="s">
        <v>54</v>
      </c>
      <c r="H424" s="52">
        <v>46174</v>
      </c>
      <c r="I424" s="53" t="s">
        <v>55</v>
      </c>
      <c r="J424" s="53" t="s">
        <v>56</v>
      </c>
      <c r="K424" s="53" t="s">
        <v>164</v>
      </c>
      <c r="L424" s="53" t="s">
        <v>58</v>
      </c>
      <c r="M424" s="54" t="s">
        <v>2517</v>
      </c>
      <c r="N424" s="56" t="s">
        <v>21</v>
      </c>
      <c r="O424" s="56" t="s">
        <v>2767</v>
      </c>
      <c r="P424" s="56"/>
      <c r="Q424" s="56" t="s">
        <v>2970</v>
      </c>
      <c r="R424" s="57" t="s">
        <v>304</v>
      </c>
      <c r="S424" s="57" t="s">
        <v>305</v>
      </c>
      <c r="T424" s="56"/>
      <c r="U424" s="56"/>
      <c r="V424" s="56"/>
      <c r="W424" s="56" t="s">
        <v>652</v>
      </c>
      <c r="X424" s="56"/>
      <c r="Y424" s="56"/>
      <c r="Z424" s="56"/>
      <c r="AA424" s="56"/>
      <c r="AB424" s="56"/>
      <c r="AC424" s="56"/>
    </row>
    <row r="425" spans="1:29" ht="15.75" customHeight="1">
      <c r="A425" s="35"/>
      <c r="B425" s="35" t="s">
        <v>245</v>
      </c>
      <c r="C425" s="36" t="s">
        <v>576</v>
      </c>
      <c r="D425" s="37" t="s">
        <v>53</v>
      </c>
      <c r="E425" s="37">
        <v>2</v>
      </c>
      <c r="F425" s="38">
        <v>680</v>
      </c>
      <c r="G425" s="39" t="s">
        <v>54</v>
      </c>
      <c r="H425" s="40">
        <v>46174</v>
      </c>
      <c r="I425" s="41" t="s">
        <v>55</v>
      </c>
      <c r="J425" s="41" t="s">
        <v>56</v>
      </c>
      <c r="K425" s="41" t="s">
        <v>164</v>
      </c>
      <c r="L425" s="41" t="s">
        <v>58</v>
      </c>
      <c r="M425" s="42" t="s">
        <v>2517</v>
      </c>
      <c r="N425" s="44" t="s">
        <v>21</v>
      </c>
      <c r="O425" s="44" t="s">
        <v>2767</v>
      </c>
      <c r="P425" s="44"/>
      <c r="Q425" s="44" t="s">
        <v>2970</v>
      </c>
      <c r="R425" s="45" t="s">
        <v>304</v>
      </c>
      <c r="S425" s="45" t="s">
        <v>305</v>
      </c>
      <c r="T425" s="44"/>
      <c r="U425" s="44"/>
      <c r="V425" s="44"/>
      <c r="W425" s="44" t="s">
        <v>652</v>
      </c>
      <c r="X425" s="44"/>
      <c r="Y425" s="44"/>
      <c r="Z425" s="44"/>
      <c r="AA425" s="44"/>
      <c r="AB425" s="44"/>
      <c r="AC425" s="44"/>
    </row>
    <row r="426" spans="1:29" ht="15.75" customHeight="1">
      <c r="A426" s="184"/>
      <c r="B426" s="184" t="s">
        <v>1560</v>
      </c>
      <c r="C426" s="185" t="s">
        <v>2473</v>
      </c>
      <c r="D426" s="186" t="s">
        <v>53</v>
      </c>
      <c r="E426" s="186">
        <v>1</v>
      </c>
      <c r="F426" s="187">
        <v>500000</v>
      </c>
      <c r="G426" s="188" t="s">
        <v>66</v>
      </c>
      <c r="H426" s="189">
        <v>46266</v>
      </c>
      <c r="I426" s="190" t="s">
        <v>101</v>
      </c>
      <c r="J426" s="190" t="s">
        <v>56</v>
      </c>
      <c r="K426" s="190" t="s">
        <v>864</v>
      </c>
      <c r="L426" s="190" t="s">
        <v>91</v>
      </c>
      <c r="M426" s="191" t="s">
        <v>2451</v>
      </c>
      <c r="N426" s="192" t="s">
        <v>951</v>
      </c>
      <c r="O426" s="56" t="s">
        <v>2452</v>
      </c>
      <c r="P426" s="56"/>
      <c r="Q426" s="56"/>
      <c r="R426" s="57" t="str">
        <f t="array" ref="R426">IFERROR(INDEX('BANCO DE DADOS'!$C$3:$C1559,MATCH(C426,'BANCO DE DADOS'!$B$3:$B1559,0),0),"")</f>
        <v>GEA - OBRAS</v>
      </c>
      <c r="S426" s="57" t="str">
        <f t="array" ref="S426">IFERROR(INDEX('BANCO DE DADOS'!$D$3:$D1559,MATCH(C426,'BANCO DE DADOS'!$B$3:$B1559,0),0),"")</f>
        <v>SERVIÇOS DE CONSULTORIA E PROJETOS</v>
      </c>
      <c r="T426" s="56"/>
      <c r="U426" s="56"/>
      <c r="V426" s="56"/>
      <c r="W426" s="56"/>
      <c r="X426" s="56"/>
      <c r="Y426" s="56"/>
      <c r="Z426" s="56"/>
      <c r="AA426" s="56"/>
      <c r="AB426" s="56"/>
      <c r="AC426" s="56"/>
    </row>
    <row r="427" spans="1:29" ht="15.75" customHeight="1">
      <c r="A427" s="35"/>
      <c r="B427" s="35" t="s">
        <v>245</v>
      </c>
      <c r="C427" s="36" t="s">
        <v>2323</v>
      </c>
      <c r="D427" s="37" t="s">
        <v>53</v>
      </c>
      <c r="E427" s="37">
        <v>5</v>
      </c>
      <c r="F427" s="38">
        <v>240</v>
      </c>
      <c r="G427" s="39" t="s">
        <v>54</v>
      </c>
      <c r="H427" s="40">
        <v>46143</v>
      </c>
      <c r="I427" s="41" t="s">
        <v>55</v>
      </c>
      <c r="J427" s="41" t="s">
        <v>56</v>
      </c>
      <c r="K427" s="41" t="s">
        <v>164</v>
      </c>
      <c r="L427" s="41" t="s">
        <v>91</v>
      </c>
      <c r="M427" s="42" t="s">
        <v>2534</v>
      </c>
      <c r="N427" s="44" t="s">
        <v>951</v>
      </c>
      <c r="O427" s="44" t="s">
        <v>2767</v>
      </c>
      <c r="P427" s="44"/>
      <c r="Q427" s="44" t="s">
        <v>2970</v>
      </c>
      <c r="R427" s="45" t="s">
        <v>304</v>
      </c>
      <c r="S427" s="45" t="s">
        <v>305</v>
      </c>
      <c r="T427" s="44"/>
      <c r="U427" s="44"/>
      <c r="V427" s="44"/>
      <c r="W427" s="44" t="s">
        <v>652</v>
      </c>
      <c r="X427" s="44"/>
      <c r="Y427" s="44"/>
      <c r="Z427" s="44"/>
      <c r="AA427" s="44"/>
      <c r="AB427" s="44"/>
      <c r="AC427" s="44"/>
    </row>
    <row r="428" spans="1:29" ht="15.75" customHeight="1">
      <c r="A428" s="47"/>
      <c r="B428" s="47" t="s">
        <v>245</v>
      </c>
      <c r="C428" s="60" t="s">
        <v>726</v>
      </c>
      <c r="D428" s="49" t="s">
        <v>53</v>
      </c>
      <c r="E428" s="49">
        <v>3</v>
      </c>
      <c r="F428" s="50">
        <v>168</v>
      </c>
      <c r="G428" s="51" t="s">
        <v>54</v>
      </c>
      <c r="H428" s="52">
        <v>46143</v>
      </c>
      <c r="I428" s="53" t="s">
        <v>55</v>
      </c>
      <c r="J428" s="53" t="s">
        <v>56</v>
      </c>
      <c r="K428" s="53" t="s">
        <v>164</v>
      </c>
      <c r="L428" s="53" t="s">
        <v>58</v>
      </c>
      <c r="M428" s="54" t="s">
        <v>2739</v>
      </c>
      <c r="N428" s="56" t="s">
        <v>21</v>
      </c>
      <c r="O428" s="56" t="s">
        <v>2767</v>
      </c>
      <c r="P428" s="56"/>
      <c r="Q428" s="56" t="s">
        <v>2970</v>
      </c>
      <c r="R428" s="57" t="s">
        <v>304</v>
      </c>
      <c r="S428" s="57" t="s">
        <v>305</v>
      </c>
      <c r="T428" s="56"/>
      <c r="U428" s="56"/>
      <c r="V428" s="56"/>
      <c r="W428" s="56" t="s">
        <v>652</v>
      </c>
      <c r="X428" s="56"/>
      <c r="Y428" s="56"/>
      <c r="Z428" s="56"/>
      <c r="AA428" s="56"/>
      <c r="AB428" s="56"/>
      <c r="AC428" s="56"/>
    </row>
    <row r="429" spans="1:29" ht="15.75" customHeight="1">
      <c r="A429" s="35"/>
      <c r="B429" s="35" t="s">
        <v>258</v>
      </c>
      <c r="C429" s="36" t="s">
        <v>2323</v>
      </c>
      <c r="D429" s="37" t="s">
        <v>53</v>
      </c>
      <c r="E429" s="37">
        <v>5</v>
      </c>
      <c r="F429" s="38">
        <v>240</v>
      </c>
      <c r="G429" s="39" t="s">
        <v>54</v>
      </c>
      <c r="H429" s="40">
        <v>46143</v>
      </c>
      <c r="I429" s="41" t="s">
        <v>55</v>
      </c>
      <c r="J429" s="41" t="s">
        <v>56</v>
      </c>
      <c r="K429" s="41" t="s">
        <v>164</v>
      </c>
      <c r="L429" s="41" t="s">
        <v>91</v>
      </c>
      <c r="M429" s="42" t="s">
        <v>2534</v>
      </c>
      <c r="N429" s="44" t="s">
        <v>951</v>
      </c>
      <c r="O429" s="44" t="s">
        <v>2767</v>
      </c>
      <c r="P429" s="44"/>
      <c r="Q429" s="44" t="s">
        <v>2970</v>
      </c>
      <c r="R429" s="45" t="s">
        <v>304</v>
      </c>
      <c r="S429" s="45" t="s">
        <v>305</v>
      </c>
      <c r="T429" s="44"/>
      <c r="U429" s="44"/>
      <c r="V429" s="44"/>
      <c r="W429" s="44" t="s">
        <v>652</v>
      </c>
      <c r="X429" s="44"/>
      <c r="Y429" s="44"/>
      <c r="Z429" s="44"/>
      <c r="AA429" s="44"/>
      <c r="AB429" s="44"/>
      <c r="AC429" s="44"/>
    </row>
    <row r="430" spans="1:29" ht="15.75" customHeight="1">
      <c r="A430" s="47"/>
      <c r="B430" s="47" t="s">
        <v>317</v>
      </c>
      <c r="C430" s="60" t="s">
        <v>576</v>
      </c>
      <c r="D430" s="49" t="s">
        <v>53</v>
      </c>
      <c r="E430" s="49">
        <v>2</v>
      </c>
      <c r="F430" s="50">
        <v>680</v>
      </c>
      <c r="G430" s="51" t="s">
        <v>54</v>
      </c>
      <c r="H430" s="52">
        <v>46174</v>
      </c>
      <c r="I430" s="53" t="s">
        <v>55</v>
      </c>
      <c r="J430" s="53" t="s">
        <v>56</v>
      </c>
      <c r="K430" s="53" t="s">
        <v>164</v>
      </c>
      <c r="L430" s="53" t="s">
        <v>58</v>
      </c>
      <c r="M430" s="54" t="s">
        <v>2498</v>
      </c>
      <c r="N430" s="56" t="s">
        <v>21</v>
      </c>
      <c r="O430" s="56" t="s">
        <v>2767</v>
      </c>
      <c r="P430" s="56"/>
      <c r="Q430" s="56" t="s">
        <v>2970</v>
      </c>
      <c r="R430" s="57" t="s">
        <v>304</v>
      </c>
      <c r="S430" s="57" t="s">
        <v>305</v>
      </c>
      <c r="T430" s="56"/>
      <c r="U430" s="56"/>
      <c r="V430" s="56"/>
      <c r="W430" s="56" t="s">
        <v>652</v>
      </c>
      <c r="X430" s="56"/>
      <c r="Y430" s="56"/>
      <c r="Z430" s="56"/>
      <c r="AA430" s="56"/>
      <c r="AB430" s="56"/>
      <c r="AC430" s="56"/>
    </row>
    <row r="431" spans="1:29" ht="15.75" customHeight="1">
      <c r="A431" s="35"/>
      <c r="B431" s="35" t="s">
        <v>317</v>
      </c>
      <c r="C431" s="36" t="s">
        <v>2323</v>
      </c>
      <c r="D431" s="37" t="s">
        <v>53</v>
      </c>
      <c r="E431" s="37">
        <v>5</v>
      </c>
      <c r="F431" s="38">
        <v>240</v>
      </c>
      <c r="G431" s="39" t="s">
        <v>54</v>
      </c>
      <c r="H431" s="40">
        <v>46143</v>
      </c>
      <c r="I431" s="41" t="s">
        <v>55</v>
      </c>
      <c r="J431" s="41" t="s">
        <v>56</v>
      </c>
      <c r="K431" s="41" t="s">
        <v>164</v>
      </c>
      <c r="L431" s="41" t="s">
        <v>91</v>
      </c>
      <c r="M431" s="42" t="s">
        <v>2534</v>
      </c>
      <c r="N431" s="44" t="s">
        <v>951</v>
      </c>
      <c r="O431" s="44" t="s">
        <v>2767</v>
      </c>
      <c r="P431" s="44"/>
      <c r="Q431" s="44" t="s">
        <v>2970</v>
      </c>
      <c r="R431" s="45" t="s">
        <v>304</v>
      </c>
      <c r="S431" s="45" t="s">
        <v>305</v>
      </c>
      <c r="T431" s="44"/>
      <c r="U431" s="44"/>
      <c r="V431" s="44"/>
      <c r="W431" s="44" t="s">
        <v>652</v>
      </c>
      <c r="X431" s="44"/>
      <c r="Y431" s="44"/>
      <c r="Z431" s="44"/>
      <c r="AA431" s="44"/>
      <c r="AB431" s="44"/>
      <c r="AC431" s="44"/>
    </row>
    <row r="432" spans="1:29" ht="15.75" customHeight="1">
      <c r="A432" s="47"/>
      <c r="B432" s="47" t="s">
        <v>317</v>
      </c>
      <c r="C432" s="60" t="s">
        <v>726</v>
      </c>
      <c r="D432" s="49" t="s">
        <v>53</v>
      </c>
      <c r="E432" s="49">
        <v>4</v>
      </c>
      <c r="F432" s="50">
        <v>224</v>
      </c>
      <c r="G432" s="51" t="s">
        <v>54</v>
      </c>
      <c r="H432" s="52">
        <v>46143</v>
      </c>
      <c r="I432" s="53" t="s">
        <v>55</v>
      </c>
      <c r="J432" s="53" t="s">
        <v>56</v>
      </c>
      <c r="K432" s="53" t="s">
        <v>164</v>
      </c>
      <c r="L432" s="53" t="s">
        <v>58</v>
      </c>
      <c r="M432" s="54" t="s">
        <v>73</v>
      </c>
      <c r="N432" s="56" t="s">
        <v>21</v>
      </c>
      <c r="O432" s="56" t="s">
        <v>2767</v>
      </c>
      <c r="P432" s="56"/>
      <c r="Q432" s="56" t="s">
        <v>2970</v>
      </c>
      <c r="R432" s="57" t="s">
        <v>304</v>
      </c>
      <c r="S432" s="57" t="s">
        <v>305</v>
      </c>
      <c r="T432" s="56"/>
      <c r="U432" s="56"/>
      <c r="V432" s="56"/>
      <c r="W432" s="56" t="s">
        <v>652</v>
      </c>
      <c r="X432" s="56"/>
      <c r="Y432" s="56"/>
      <c r="Z432" s="56"/>
      <c r="AA432" s="56"/>
      <c r="AB432" s="56"/>
      <c r="AC432" s="56"/>
    </row>
    <row r="433" spans="1:29" ht="15.75" customHeight="1">
      <c r="A433" s="35"/>
      <c r="B433" s="35" t="s">
        <v>247</v>
      </c>
      <c r="C433" s="36" t="s">
        <v>2302</v>
      </c>
      <c r="D433" s="37" t="s">
        <v>53</v>
      </c>
      <c r="E433" s="37">
        <v>10</v>
      </c>
      <c r="F433" s="38">
        <v>300</v>
      </c>
      <c r="G433" s="39" t="s">
        <v>54</v>
      </c>
      <c r="H433" s="40">
        <v>46174</v>
      </c>
      <c r="I433" s="41" t="s">
        <v>55</v>
      </c>
      <c r="J433" s="41" t="s">
        <v>56</v>
      </c>
      <c r="K433" s="41" t="s">
        <v>164</v>
      </c>
      <c r="L433" s="41" t="s">
        <v>91</v>
      </c>
      <c r="M433" s="42" t="s">
        <v>2486</v>
      </c>
      <c r="N433" s="44" t="s">
        <v>951</v>
      </c>
      <c r="O433" s="44" t="s">
        <v>2767</v>
      </c>
      <c r="P433" s="44"/>
      <c r="Q433" s="44" t="s">
        <v>2970</v>
      </c>
      <c r="R433" s="45" t="s">
        <v>304</v>
      </c>
      <c r="S433" s="45" t="s">
        <v>305</v>
      </c>
      <c r="T433" s="44"/>
      <c r="U433" s="44"/>
      <c r="V433" s="44"/>
      <c r="W433" s="44" t="s">
        <v>652</v>
      </c>
      <c r="X433" s="44"/>
      <c r="Y433" s="44"/>
      <c r="Z433" s="44"/>
      <c r="AA433" s="44"/>
      <c r="AB433" s="44"/>
      <c r="AC433" s="44"/>
    </row>
    <row r="434" spans="1:29" ht="15.75" customHeight="1">
      <c r="A434" s="184"/>
      <c r="B434" s="184" t="s">
        <v>1407</v>
      </c>
      <c r="C434" s="185" t="s">
        <v>1696</v>
      </c>
      <c r="D434" s="186" t="s">
        <v>53</v>
      </c>
      <c r="E434" s="186">
        <v>1</v>
      </c>
      <c r="F434" s="187">
        <v>50000</v>
      </c>
      <c r="G434" s="188" t="s">
        <v>54</v>
      </c>
      <c r="H434" s="189">
        <v>46266</v>
      </c>
      <c r="I434" s="190" t="s">
        <v>55</v>
      </c>
      <c r="J434" s="190" t="s">
        <v>56</v>
      </c>
      <c r="K434" s="190" t="s">
        <v>83</v>
      </c>
      <c r="L434" s="190" t="s">
        <v>91</v>
      </c>
      <c r="M434" s="191" t="s">
        <v>2451</v>
      </c>
      <c r="N434" s="192" t="s">
        <v>951</v>
      </c>
      <c r="O434" s="56" t="s">
        <v>2452</v>
      </c>
      <c r="P434" s="56"/>
      <c r="Q434" s="56"/>
      <c r="R434" s="57" t="str">
        <f t="array" ref="R434">IFERROR(INDEX('BANCO DE DADOS'!$C$3:$C1559,MATCH(C434,'BANCO DE DADOS'!$B$3:$B1559,0),0),"")</f>
        <v>DEPMAT - CONTRATO DE PLOTAGEM</v>
      </c>
      <c r="S434" s="57" t="str">
        <f t="array" ref="S434">IFERROR(INDEX('BANCO DE DADOS'!$D$3:$D1559,MATCH(C434,'BANCO DE DADOS'!$B$3:$B1559,0),0),"")</f>
        <v>SERVIÇOS DE PLOTAGEM E PERSONALIZAÇÃO VEICULAR</v>
      </c>
      <c r="T434" s="56"/>
      <c r="U434" s="56"/>
      <c r="V434" s="56"/>
      <c r="W434" s="56"/>
      <c r="X434" s="56"/>
      <c r="Y434" s="56"/>
      <c r="Z434" s="56"/>
      <c r="AA434" s="56"/>
      <c r="AB434" s="56"/>
      <c r="AC434" s="56"/>
    </row>
    <row r="435" spans="1:29" ht="15.75" customHeight="1">
      <c r="A435" s="35"/>
      <c r="B435" s="35" t="s">
        <v>247</v>
      </c>
      <c r="C435" s="36" t="s">
        <v>371</v>
      </c>
      <c r="D435" s="37" t="s">
        <v>53</v>
      </c>
      <c r="E435" s="37">
        <v>20</v>
      </c>
      <c r="F435" s="38">
        <v>298</v>
      </c>
      <c r="G435" s="39" t="s">
        <v>54</v>
      </c>
      <c r="H435" s="40">
        <v>46174</v>
      </c>
      <c r="I435" s="41" t="s">
        <v>55</v>
      </c>
      <c r="J435" s="41" t="s">
        <v>56</v>
      </c>
      <c r="K435" s="41" t="s">
        <v>164</v>
      </c>
      <c r="L435" s="41" t="s">
        <v>58</v>
      </c>
      <c r="M435" s="42" t="s">
        <v>2517</v>
      </c>
      <c r="N435" s="44" t="s">
        <v>21</v>
      </c>
      <c r="O435" s="44" t="s">
        <v>2767</v>
      </c>
      <c r="P435" s="44"/>
      <c r="Q435" s="44" t="s">
        <v>2970</v>
      </c>
      <c r="R435" s="45" t="s">
        <v>304</v>
      </c>
      <c r="S435" s="45" t="s">
        <v>305</v>
      </c>
      <c r="T435" s="44"/>
      <c r="U435" s="44"/>
      <c r="V435" s="44"/>
      <c r="W435" s="44" t="s">
        <v>652</v>
      </c>
      <c r="X435" s="44"/>
      <c r="Y435" s="44"/>
      <c r="Z435" s="44"/>
      <c r="AA435" s="44"/>
      <c r="AB435" s="44"/>
      <c r="AC435" s="44"/>
    </row>
    <row r="436" spans="1:29" ht="15.75" customHeight="1">
      <c r="A436" s="47"/>
      <c r="B436" s="47" t="s">
        <v>247</v>
      </c>
      <c r="C436" s="60" t="s">
        <v>2189</v>
      </c>
      <c r="D436" s="49" t="s">
        <v>2190</v>
      </c>
      <c r="E436" s="49">
        <v>1</v>
      </c>
      <c r="F436" s="50">
        <v>140</v>
      </c>
      <c r="G436" s="51" t="s">
        <v>54</v>
      </c>
      <c r="H436" s="52">
        <v>46143</v>
      </c>
      <c r="I436" s="53" t="s">
        <v>55</v>
      </c>
      <c r="J436" s="53" t="s">
        <v>56</v>
      </c>
      <c r="K436" s="53" t="s">
        <v>164</v>
      </c>
      <c r="L436" s="53" t="s">
        <v>91</v>
      </c>
      <c r="M436" s="54" t="s">
        <v>2517</v>
      </c>
      <c r="N436" s="56" t="s">
        <v>951</v>
      </c>
      <c r="O436" s="56" t="s">
        <v>2767</v>
      </c>
      <c r="P436" s="56"/>
      <c r="Q436" s="56" t="s">
        <v>2970</v>
      </c>
      <c r="R436" s="57" t="s">
        <v>304</v>
      </c>
      <c r="S436" s="57" t="s">
        <v>305</v>
      </c>
      <c r="T436" s="56"/>
      <c r="U436" s="56"/>
      <c r="V436" s="56"/>
      <c r="W436" s="56" t="s">
        <v>652</v>
      </c>
      <c r="X436" s="56"/>
      <c r="Y436" s="56"/>
      <c r="Z436" s="56"/>
      <c r="AA436" s="56"/>
      <c r="AB436" s="56"/>
      <c r="AC436" s="56"/>
    </row>
    <row r="437" spans="1:29" ht="15.75" customHeight="1">
      <c r="A437" s="35"/>
      <c r="B437" s="35" t="s">
        <v>169</v>
      </c>
      <c r="C437" s="36" t="s">
        <v>810</v>
      </c>
      <c r="D437" s="37" t="s">
        <v>53</v>
      </c>
      <c r="E437" s="37">
        <v>2</v>
      </c>
      <c r="F437" s="38">
        <v>100</v>
      </c>
      <c r="G437" s="39" t="s">
        <v>54</v>
      </c>
      <c r="H437" s="40">
        <v>46143</v>
      </c>
      <c r="I437" s="41" t="s">
        <v>55</v>
      </c>
      <c r="J437" s="41" t="s">
        <v>56</v>
      </c>
      <c r="K437" s="41" t="s">
        <v>164</v>
      </c>
      <c r="L437" s="41" t="s">
        <v>58</v>
      </c>
      <c r="M437" s="42" t="s">
        <v>2486</v>
      </c>
      <c r="N437" s="44" t="s">
        <v>21</v>
      </c>
      <c r="O437" s="44" t="s">
        <v>2767</v>
      </c>
      <c r="P437" s="44"/>
      <c r="Q437" s="44" t="s">
        <v>2970</v>
      </c>
      <c r="R437" s="45" t="s">
        <v>304</v>
      </c>
      <c r="S437" s="45" t="s">
        <v>305</v>
      </c>
      <c r="T437" s="44"/>
      <c r="U437" s="44"/>
      <c r="V437" s="44"/>
      <c r="W437" s="44" t="s">
        <v>652</v>
      </c>
      <c r="X437" s="44"/>
      <c r="Y437" s="44"/>
      <c r="Z437" s="44"/>
      <c r="AA437" s="44"/>
      <c r="AB437" s="44"/>
      <c r="AC437" s="44"/>
    </row>
    <row r="438" spans="1:29" ht="15.75" customHeight="1">
      <c r="A438" s="47"/>
      <c r="B438" s="47" t="s">
        <v>242</v>
      </c>
      <c r="C438" s="60" t="s">
        <v>371</v>
      </c>
      <c r="D438" s="49" t="s">
        <v>53</v>
      </c>
      <c r="E438" s="49">
        <v>100</v>
      </c>
      <c r="F438" s="50">
        <v>1490</v>
      </c>
      <c r="G438" s="51" t="s">
        <v>54</v>
      </c>
      <c r="H438" s="52">
        <v>46174</v>
      </c>
      <c r="I438" s="53" t="s">
        <v>55</v>
      </c>
      <c r="J438" s="53" t="s">
        <v>56</v>
      </c>
      <c r="K438" s="53" t="s">
        <v>164</v>
      </c>
      <c r="L438" s="53" t="s">
        <v>58</v>
      </c>
      <c r="M438" s="54" t="s">
        <v>2517</v>
      </c>
      <c r="N438" s="56" t="s">
        <v>21</v>
      </c>
      <c r="O438" s="56" t="s">
        <v>2767</v>
      </c>
      <c r="P438" s="56"/>
      <c r="Q438" s="56" t="s">
        <v>2970</v>
      </c>
      <c r="R438" s="57" t="s">
        <v>304</v>
      </c>
      <c r="S438" s="57" t="s">
        <v>305</v>
      </c>
      <c r="T438" s="56"/>
      <c r="U438" s="56"/>
      <c r="V438" s="56"/>
      <c r="W438" s="56" t="s">
        <v>652</v>
      </c>
      <c r="X438" s="56"/>
      <c r="Y438" s="56"/>
      <c r="Z438" s="56"/>
      <c r="AA438" s="56"/>
      <c r="AB438" s="56"/>
      <c r="AC438" s="56"/>
    </row>
    <row r="439" spans="1:29" ht="15.75" customHeight="1">
      <c r="A439" s="35"/>
      <c r="B439" s="35" t="s">
        <v>242</v>
      </c>
      <c r="C439" s="36" t="s">
        <v>2189</v>
      </c>
      <c r="D439" s="37" t="s">
        <v>2190</v>
      </c>
      <c r="E439" s="37">
        <v>5</v>
      </c>
      <c r="F439" s="38">
        <v>700</v>
      </c>
      <c r="G439" s="39" t="s">
        <v>54</v>
      </c>
      <c r="H439" s="40">
        <v>46174</v>
      </c>
      <c r="I439" s="41" t="s">
        <v>55</v>
      </c>
      <c r="J439" s="41" t="s">
        <v>56</v>
      </c>
      <c r="K439" s="41" t="s">
        <v>164</v>
      </c>
      <c r="L439" s="41" t="s">
        <v>91</v>
      </c>
      <c r="M439" s="42" t="s">
        <v>2517</v>
      </c>
      <c r="N439" s="44" t="s">
        <v>951</v>
      </c>
      <c r="O439" s="44" t="s">
        <v>2767</v>
      </c>
      <c r="P439" s="44"/>
      <c r="Q439" s="44" t="s">
        <v>2970</v>
      </c>
      <c r="R439" s="45" t="s">
        <v>304</v>
      </c>
      <c r="S439" s="45" t="s">
        <v>305</v>
      </c>
      <c r="T439" s="44"/>
      <c r="U439" s="44"/>
      <c r="V439" s="44"/>
      <c r="W439" s="44" t="s">
        <v>652</v>
      </c>
      <c r="X439" s="44"/>
      <c r="Y439" s="44"/>
      <c r="Z439" s="44"/>
      <c r="AA439" s="44"/>
      <c r="AB439" s="44"/>
      <c r="AC439" s="44"/>
    </row>
    <row r="440" spans="1:29" ht="15.75" customHeight="1">
      <c r="A440" s="47"/>
      <c r="B440" s="47" t="s">
        <v>242</v>
      </c>
      <c r="C440" s="60" t="s">
        <v>576</v>
      </c>
      <c r="D440" s="49" t="s">
        <v>53</v>
      </c>
      <c r="E440" s="49">
        <v>1</v>
      </c>
      <c r="F440" s="50">
        <v>340</v>
      </c>
      <c r="G440" s="51" t="s">
        <v>54</v>
      </c>
      <c r="H440" s="52">
        <v>46174</v>
      </c>
      <c r="I440" s="53" t="s">
        <v>55</v>
      </c>
      <c r="J440" s="53" t="s">
        <v>56</v>
      </c>
      <c r="K440" s="53" t="s">
        <v>164</v>
      </c>
      <c r="L440" s="53" t="s">
        <v>58</v>
      </c>
      <c r="M440" s="54" t="s">
        <v>2498</v>
      </c>
      <c r="N440" s="56" t="s">
        <v>21</v>
      </c>
      <c r="O440" s="56" t="s">
        <v>2767</v>
      </c>
      <c r="P440" s="56"/>
      <c r="Q440" s="56" t="s">
        <v>2970</v>
      </c>
      <c r="R440" s="57" t="s">
        <v>304</v>
      </c>
      <c r="S440" s="57" t="s">
        <v>305</v>
      </c>
      <c r="T440" s="56"/>
      <c r="U440" s="56"/>
      <c r="V440" s="56"/>
      <c r="W440" s="56" t="s">
        <v>652</v>
      </c>
      <c r="X440" s="56"/>
      <c r="Y440" s="56"/>
      <c r="Z440" s="56"/>
      <c r="AA440" s="56"/>
      <c r="AB440" s="56"/>
      <c r="AC440" s="56"/>
    </row>
    <row r="441" spans="1:29" ht="15.75" customHeight="1">
      <c r="A441" s="35"/>
      <c r="B441" s="35" t="s">
        <v>172</v>
      </c>
      <c r="C441" s="36" t="s">
        <v>371</v>
      </c>
      <c r="D441" s="37" t="s">
        <v>53</v>
      </c>
      <c r="E441" s="37">
        <v>6</v>
      </c>
      <c r="F441" s="38">
        <v>240</v>
      </c>
      <c r="G441" s="39" t="s">
        <v>54</v>
      </c>
      <c r="H441" s="40">
        <v>46143</v>
      </c>
      <c r="I441" s="41" t="s">
        <v>55</v>
      </c>
      <c r="J441" s="41" t="s">
        <v>56</v>
      </c>
      <c r="K441" s="41" t="s">
        <v>164</v>
      </c>
      <c r="L441" s="41" t="s">
        <v>58</v>
      </c>
      <c r="M441" s="42" t="s">
        <v>2739</v>
      </c>
      <c r="N441" s="44" t="s">
        <v>21</v>
      </c>
      <c r="O441" s="44" t="s">
        <v>2767</v>
      </c>
      <c r="P441" s="44"/>
      <c r="Q441" s="44" t="s">
        <v>2970</v>
      </c>
      <c r="R441" s="45" t="s">
        <v>304</v>
      </c>
      <c r="S441" s="45" t="s">
        <v>305</v>
      </c>
      <c r="T441" s="44"/>
      <c r="U441" s="44"/>
      <c r="V441" s="44"/>
      <c r="W441" s="44" t="s">
        <v>652</v>
      </c>
      <c r="X441" s="44"/>
      <c r="Y441" s="44"/>
      <c r="Z441" s="44"/>
      <c r="AA441" s="44"/>
      <c r="AB441" s="44"/>
      <c r="AC441" s="44"/>
    </row>
    <row r="442" spans="1:29" ht="15.75" customHeight="1">
      <c r="A442" s="47"/>
      <c r="B442" s="47" t="s">
        <v>172</v>
      </c>
      <c r="C442" s="60" t="s">
        <v>688</v>
      </c>
      <c r="D442" s="49" t="s">
        <v>53</v>
      </c>
      <c r="E442" s="49">
        <v>6</v>
      </c>
      <c r="F442" s="50">
        <v>300</v>
      </c>
      <c r="G442" s="51" t="s">
        <v>54</v>
      </c>
      <c r="H442" s="52">
        <v>46174</v>
      </c>
      <c r="I442" s="53" t="s">
        <v>55</v>
      </c>
      <c r="J442" s="53" t="s">
        <v>56</v>
      </c>
      <c r="K442" s="53" t="s">
        <v>164</v>
      </c>
      <c r="L442" s="53" t="s">
        <v>58</v>
      </c>
      <c r="M442" s="54" t="s">
        <v>2486</v>
      </c>
      <c r="N442" s="56" t="s">
        <v>21</v>
      </c>
      <c r="O442" s="56" t="s">
        <v>2767</v>
      </c>
      <c r="P442" s="56"/>
      <c r="Q442" s="56" t="s">
        <v>2970</v>
      </c>
      <c r="R442" s="57" t="s">
        <v>304</v>
      </c>
      <c r="S442" s="57" t="s">
        <v>305</v>
      </c>
      <c r="T442" s="56"/>
      <c r="U442" s="56"/>
      <c r="V442" s="56"/>
      <c r="W442" s="56" t="s">
        <v>652</v>
      </c>
      <c r="X442" s="56"/>
      <c r="Y442" s="56"/>
      <c r="Z442" s="56"/>
      <c r="AA442" s="56"/>
      <c r="AB442" s="56"/>
      <c r="AC442" s="56"/>
    </row>
    <row r="443" spans="1:29" ht="15.75" customHeight="1">
      <c r="A443" s="35"/>
      <c r="B443" s="35" t="s">
        <v>1049</v>
      </c>
      <c r="C443" s="36" t="s">
        <v>371</v>
      </c>
      <c r="D443" s="37" t="s">
        <v>53</v>
      </c>
      <c r="E443" s="37">
        <v>300</v>
      </c>
      <c r="F443" s="38">
        <v>4470</v>
      </c>
      <c r="G443" s="39" t="s">
        <v>54</v>
      </c>
      <c r="H443" s="40">
        <v>46204</v>
      </c>
      <c r="I443" s="41" t="s">
        <v>55</v>
      </c>
      <c r="J443" s="41" t="s">
        <v>56</v>
      </c>
      <c r="K443" s="41" t="s">
        <v>164</v>
      </c>
      <c r="L443" s="41" t="s">
        <v>58</v>
      </c>
      <c r="M443" s="42" t="s">
        <v>2517</v>
      </c>
      <c r="N443" s="44" t="s">
        <v>21</v>
      </c>
      <c r="O443" s="44" t="s">
        <v>2767</v>
      </c>
      <c r="P443" s="44"/>
      <c r="Q443" s="44" t="s">
        <v>2970</v>
      </c>
      <c r="R443" s="45" t="s">
        <v>304</v>
      </c>
      <c r="S443" s="45" t="s">
        <v>305</v>
      </c>
      <c r="T443" s="44"/>
      <c r="U443" s="44"/>
      <c r="V443" s="44"/>
      <c r="W443" s="44" t="s">
        <v>652</v>
      </c>
      <c r="X443" s="44"/>
      <c r="Y443" s="44"/>
      <c r="Z443" s="44"/>
      <c r="AA443" s="44"/>
      <c r="AB443" s="44"/>
      <c r="AC443" s="44"/>
    </row>
    <row r="444" spans="1:29" ht="15.75" customHeight="1">
      <c r="A444" s="47"/>
      <c r="B444" s="47" t="s">
        <v>1049</v>
      </c>
      <c r="C444" s="60" t="s">
        <v>1854</v>
      </c>
      <c r="D444" s="49" t="s">
        <v>53</v>
      </c>
      <c r="E444" s="49">
        <v>40</v>
      </c>
      <c r="F444" s="50">
        <v>4635.6000000000004</v>
      </c>
      <c r="G444" s="51" t="s">
        <v>54</v>
      </c>
      <c r="H444" s="52">
        <v>46204</v>
      </c>
      <c r="I444" s="53" t="s">
        <v>55</v>
      </c>
      <c r="J444" s="53" t="s">
        <v>56</v>
      </c>
      <c r="K444" s="53" t="s">
        <v>164</v>
      </c>
      <c r="L444" s="53" t="s">
        <v>58</v>
      </c>
      <c r="M444" s="54" t="s">
        <v>2498</v>
      </c>
      <c r="N444" s="56" t="s">
        <v>21</v>
      </c>
      <c r="O444" s="56" t="s">
        <v>2767</v>
      </c>
      <c r="P444" s="56"/>
      <c r="Q444" s="56" t="s">
        <v>2970</v>
      </c>
      <c r="R444" s="57" t="s">
        <v>304</v>
      </c>
      <c r="S444" s="57" t="s">
        <v>305</v>
      </c>
      <c r="T444" s="56"/>
      <c r="U444" s="56"/>
      <c r="V444" s="56"/>
      <c r="W444" s="56" t="s">
        <v>652</v>
      </c>
      <c r="X444" s="56"/>
      <c r="Y444" s="56"/>
      <c r="Z444" s="56"/>
      <c r="AA444" s="56"/>
      <c r="AB444" s="56"/>
      <c r="AC444" s="56"/>
    </row>
    <row r="445" spans="1:29" ht="15.75" customHeight="1">
      <c r="A445" s="35"/>
      <c r="B445" s="35" t="s">
        <v>1049</v>
      </c>
      <c r="C445" s="36" t="s">
        <v>1987</v>
      </c>
      <c r="D445" s="37" t="s">
        <v>53</v>
      </c>
      <c r="E445" s="37">
        <v>40</v>
      </c>
      <c r="F445" s="38">
        <v>1833.2</v>
      </c>
      <c r="G445" s="39" t="s">
        <v>54</v>
      </c>
      <c r="H445" s="40">
        <v>46174</v>
      </c>
      <c r="I445" s="41" t="s">
        <v>55</v>
      </c>
      <c r="J445" s="41" t="s">
        <v>56</v>
      </c>
      <c r="K445" s="41" t="s">
        <v>164</v>
      </c>
      <c r="L445" s="41" t="s">
        <v>58</v>
      </c>
      <c r="M445" s="42" t="s">
        <v>2517</v>
      </c>
      <c r="N445" s="44" t="s">
        <v>21</v>
      </c>
      <c r="O445" s="44" t="s">
        <v>2767</v>
      </c>
      <c r="P445" s="44"/>
      <c r="Q445" s="44" t="s">
        <v>2970</v>
      </c>
      <c r="R445" s="45" t="s">
        <v>304</v>
      </c>
      <c r="S445" s="45" t="s">
        <v>305</v>
      </c>
      <c r="T445" s="44"/>
      <c r="U445" s="44"/>
      <c r="V445" s="44"/>
      <c r="W445" s="44" t="s">
        <v>652</v>
      </c>
      <c r="X445" s="44"/>
      <c r="Y445" s="44"/>
      <c r="Z445" s="44"/>
      <c r="AA445" s="44"/>
      <c r="AB445" s="44"/>
      <c r="AC445" s="44"/>
    </row>
    <row r="446" spans="1:29" ht="15.75" customHeight="1">
      <c r="A446" s="47"/>
      <c r="B446" s="47" t="s">
        <v>1049</v>
      </c>
      <c r="C446" s="60" t="s">
        <v>1313</v>
      </c>
      <c r="D446" s="49" t="s">
        <v>53</v>
      </c>
      <c r="E446" s="49">
        <v>10</v>
      </c>
      <c r="F446" s="50">
        <v>1144.2</v>
      </c>
      <c r="G446" s="51" t="s">
        <v>54</v>
      </c>
      <c r="H446" s="52">
        <v>46174</v>
      </c>
      <c r="I446" s="53" t="s">
        <v>55</v>
      </c>
      <c r="J446" s="53" t="s">
        <v>56</v>
      </c>
      <c r="K446" s="53" t="s">
        <v>164</v>
      </c>
      <c r="L446" s="53" t="s">
        <v>58</v>
      </c>
      <c r="M446" s="54" t="s">
        <v>148</v>
      </c>
      <c r="N446" s="56" t="s">
        <v>21</v>
      </c>
      <c r="O446" s="56" t="s">
        <v>2767</v>
      </c>
      <c r="P446" s="56"/>
      <c r="Q446" s="56" t="s">
        <v>2970</v>
      </c>
      <c r="R446" s="57" t="s">
        <v>304</v>
      </c>
      <c r="S446" s="57" t="s">
        <v>305</v>
      </c>
      <c r="T446" s="56"/>
      <c r="U446" s="56"/>
      <c r="V446" s="56"/>
      <c r="W446" s="56" t="s">
        <v>652</v>
      </c>
      <c r="X446" s="56"/>
      <c r="Y446" s="56"/>
      <c r="Z446" s="56"/>
      <c r="AA446" s="56"/>
      <c r="AB446" s="56"/>
      <c r="AC446" s="56"/>
    </row>
    <row r="447" spans="1:29" ht="15.75" customHeight="1">
      <c r="A447" s="35"/>
      <c r="B447" s="35" t="s">
        <v>1049</v>
      </c>
      <c r="C447" s="36" t="s">
        <v>2062</v>
      </c>
      <c r="D447" s="37" t="s">
        <v>1150</v>
      </c>
      <c r="E447" s="37">
        <v>200</v>
      </c>
      <c r="F447" s="38">
        <v>1040</v>
      </c>
      <c r="G447" s="39" t="s">
        <v>54</v>
      </c>
      <c r="H447" s="40">
        <v>46174</v>
      </c>
      <c r="I447" s="41" t="s">
        <v>55</v>
      </c>
      <c r="J447" s="41" t="s">
        <v>56</v>
      </c>
      <c r="K447" s="41" t="s">
        <v>164</v>
      </c>
      <c r="L447" s="41" t="s">
        <v>58</v>
      </c>
      <c r="M447" s="42" t="s">
        <v>148</v>
      </c>
      <c r="N447" s="44" t="s">
        <v>21</v>
      </c>
      <c r="O447" s="44" t="s">
        <v>2767</v>
      </c>
      <c r="P447" s="44"/>
      <c r="Q447" s="44" t="s">
        <v>2970</v>
      </c>
      <c r="R447" s="45" t="s">
        <v>304</v>
      </c>
      <c r="S447" s="45" t="s">
        <v>305</v>
      </c>
      <c r="T447" s="44"/>
      <c r="U447" s="44"/>
      <c r="V447" s="44"/>
      <c r="W447" s="44" t="s">
        <v>652</v>
      </c>
      <c r="X447" s="44"/>
      <c r="Y447" s="44"/>
      <c r="Z447" s="44"/>
      <c r="AA447" s="44"/>
      <c r="AB447" s="44"/>
      <c r="AC447" s="44"/>
    </row>
    <row r="448" spans="1:29" ht="15.75" customHeight="1">
      <c r="A448" s="47"/>
      <c r="B448" s="47" t="s">
        <v>1049</v>
      </c>
      <c r="C448" s="60" t="s">
        <v>2223</v>
      </c>
      <c r="D448" s="49" t="s">
        <v>53</v>
      </c>
      <c r="E448" s="49">
        <v>20</v>
      </c>
      <c r="F448" s="50">
        <v>190</v>
      </c>
      <c r="G448" s="51" t="s">
        <v>54</v>
      </c>
      <c r="H448" s="52">
        <v>46143</v>
      </c>
      <c r="I448" s="53" t="s">
        <v>55</v>
      </c>
      <c r="J448" s="53" t="s">
        <v>56</v>
      </c>
      <c r="K448" s="53" t="s">
        <v>164</v>
      </c>
      <c r="L448" s="53" t="s">
        <v>58</v>
      </c>
      <c r="M448" s="54" t="s">
        <v>2498</v>
      </c>
      <c r="N448" s="56" t="s">
        <v>21</v>
      </c>
      <c r="O448" s="56" t="s">
        <v>2767</v>
      </c>
      <c r="P448" s="56"/>
      <c r="Q448" s="56" t="s">
        <v>2970</v>
      </c>
      <c r="R448" s="57" t="s">
        <v>304</v>
      </c>
      <c r="S448" s="57" t="s">
        <v>305</v>
      </c>
      <c r="T448" s="56"/>
      <c r="U448" s="56"/>
      <c r="V448" s="56"/>
      <c r="W448" s="56" t="s">
        <v>652</v>
      </c>
      <c r="X448" s="56"/>
      <c r="Y448" s="56"/>
      <c r="Z448" s="56"/>
      <c r="AA448" s="56"/>
      <c r="AB448" s="56"/>
      <c r="AC448" s="56"/>
    </row>
    <row r="449" spans="1:29" ht="15.75" customHeight="1">
      <c r="A449" s="35"/>
      <c r="B449" s="35" t="s">
        <v>1049</v>
      </c>
      <c r="C449" s="36" t="s">
        <v>2196</v>
      </c>
      <c r="D449" s="37" t="s">
        <v>53</v>
      </c>
      <c r="E449" s="37">
        <v>20</v>
      </c>
      <c r="F449" s="38">
        <v>250</v>
      </c>
      <c r="G449" s="39" t="s">
        <v>54</v>
      </c>
      <c r="H449" s="40">
        <v>46143</v>
      </c>
      <c r="I449" s="41" t="s">
        <v>55</v>
      </c>
      <c r="J449" s="41" t="s">
        <v>56</v>
      </c>
      <c r="K449" s="41" t="s">
        <v>164</v>
      </c>
      <c r="L449" s="41" t="s">
        <v>58</v>
      </c>
      <c r="M449" s="42" t="s">
        <v>2498</v>
      </c>
      <c r="N449" s="44" t="s">
        <v>21</v>
      </c>
      <c r="O449" s="44" t="s">
        <v>2767</v>
      </c>
      <c r="P449" s="44"/>
      <c r="Q449" s="44" t="s">
        <v>2970</v>
      </c>
      <c r="R449" s="45" t="s">
        <v>304</v>
      </c>
      <c r="S449" s="45" t="s">
        <v>305</v>
      </c>
      <c r="T449" s="44"/>
      <c r="U449" s="44"/>
      <c r="V449" s="44"/>
      <c r="W449" s="44" t="s">
        <v>652</v>
      </c>
      <c r="X449" s="44"/>
      <c r="Y449" s="44"/>
      <c r="Z449" s="44"/>
      <c r="AA449" s="44"/>
      <c r="AB449" s="44"/>
      <c r="AC449" s="44"/>
    </row>
    <row r="450" spans="1:29" ht="15.75" customHeight="1">
      <c r="A450" s="47"/>
      <c r="B450" s="47" t="s">
        <v>1049</v>
      </c>
      <c r="C450" s="60" t="s">
        <v>1966</v>
      </c>
      <c r="D450" s="49" t="s">
        <v>53</v>
      </c>
      <c r="E450" s="49">
        <v>15</v>
      </c>
      <c r="F450" s="50">
        <v>930</v>
      </c>
      <c r="G450" s="51" t="s">
        <v>54</v>
      </c>
      <c r="H450" s="52">
        <v>46174</v>
      </c>
      <c r="I450" s="53" t="s">
        <v>55</v>
      </c>
      <c r="J450" s="53" t="s">
        <v>56</v>
      </c>
      <c r="K450" s="53" t="s">
        <v>164</v>
      </c>
      <c r="L450" s="53" t="s">
        <v>58</v>
      </c>
      <c r="M450" s="54" t="s">
        <v>73</v>
      </c>
      <c r="N450" s="56" t="s">
        <v>21</v>
      </c>
      <c r="O450" s="56" t="s">
        <v>2767</v>
      </c>
      <c r="P450" s="56"/>
      <c r="Q450" s="56" t="s">
        <v>2970</v>
      </c>
      <c r="R450" s="57" t="s">
        <v>304</v>
      </c>
      <c r="S450" s="57" t="s">
        <v>305</v>
      </c>
      <c r="T450" s="56"/>
      <c r="U450" s="56"/>
      <c r="V450" s="56"/>
      <c r="W450" s="56" t="s">
        <v>652</v>
      </c>
      <c r="X450" s="56"/>
      <c r="Y450" s="56"/>
      <c r="Z450" s="56"/>
      <c r="AA450" s="56"/>
      <c r="AB450" s="56"/>
      <c r="AC450" s="56"/>
    </row>
    <row r="451" spans="1:29" ht="15.75" customHeight="1">
      <c r="A451" s="35"/>
      <c r="B451" s="35" t="s">
        <v>1049</v>
      </c>
      <c r="C451" s="36" t="s">
        <v>1932</v>
      </c>
      <c r="D451" s="37" t="s">
        <v>53</v>
      </c>
      <c r="E451" s="37">
        <v>20</v>
      </c>
      <c r="F451" s="38">
        <v>900</v>
      </c>
      <c r="G451" s="39" t="s">
        <v>54</v>
      </c>
      <c r="H451" s="40">
        <v>46174</v>
      </c>
      <c r="I451" s="41" t="s">
        <v>55</v>
      </c>
      <c r="J451" s="41" t="s">
        <v>56</v>
      </c>
      <c r="K451" s="41" t="s">
        <v>164</v>
      </c>
      <c r="L451" s="41" t="s">
        <v>58</v>
      </c>
      <c r="M451" s="42" t="s">
        <v>109</v>
      </c>
      <c r="N451" s="44" t="s">
        <v>21</v>
      </c>
      <c r="O451" s="44" t="s">
        <v>2767</v>
      </c>
      <c r="P451" s="44"/>
      <c r="Q451" s="44" t="s">
        <v>2970</v>
      </c>
      <c r="R451" s="45" t="s">
        <v>304</v>
      </c>
      <c r="S451" s="45" t="s">
        <v>305</v>
      </c>
      <c r="T451" s="44"/>
      <c r="U451" s="44"/>
      <c r="V451" s="44"/>
      <c r="W451" s="44" t="s">
        <v>652</v>
      </c>
      <c r="X451" s="44"/>
      <c r="Y451" s="44"/>
      <c r="Z451" s="44"/>
      <c r="AA451" s="44"/>
      <c r="AB451" s="44"/>
      <c r="AC451" s="44"/>
    </row>
    <row r="452" spans="1:29" ht="15.75" customHeight="1">
      <c r="A452" s="47"/>
      <c r="B452" s="47" t="s">
        <v>1049</v>
      </c>
      <c r="C452" s="60" t="s">
        <v>2081</v>
      </c>
      <c r="D452" s="49" t="s">
        <v>1150</v>
      </c>
      <c r="E452" s="49">
        <v>200</v>
      </c>
      <c r="F452" s="50">
        <v>800</v>
      </c>
      <c r="G452" s="51" t="s">
        <v>54</v>
      </c>
      <c r="H452" s="52">
        <v>46174</v>
      </c>
      <c r="I452" s="53" t="s">
        <v>55</v>
      </c>
      <c r="J452" s="53" t="s">
        <v>56</v>
      </c>
      <c r="K452" s="53" t="s">
        <v>164</v>
      </c>
      <c r="L452" s="53" t="s">
        <v>58</v>
      </c>
      <c r="M452" s="54" t="s">
        <v>2534</v>
      </c>
      <c r="N452" s="56" t="s">
        <v>21</v>
      </c>
      <c r="O452" s="56" t="s">
        <v>2767</v>
      </c>
      <c r="P452" s="56"/>
      <c r="Q452" s="56" t="s">
        <v>2970</v>
      </c>
      <c r="R452" s="57" t="s">
        <v>304</v>
      </c>
      <c r="S452" s="57" t="s">
        <v>305</v>
      </c>
      <c r="T452" s="56"/>
      <c r="U452" s="56"/>
      <c r="V452" s="56"/>
      <c r="W452" s="56" t="s">
        <v>652</v>
      </c>
      <c r="X452" s="56"/>
      <c r="Y452" s="56"/>
      <c r="Z452" s="56"/>
      <c r="AA452" s="56"/>
      <c r="AB452" s="56"/>
      <c r="AC452" s="56"/>
    </row>
    <row r="453" spans="1:29" ht="15.75" customHeight="1">
      <c r="A453" s="35"/>
      <c r="B453" s="35" t="s">
        <v>1049</v>
      </c>
      <c r="C453" s="36" t="s">
        <v>1367</v>
      </c>
      <c r="D453" s="37" t="s">
        <v>1150</v>
      </c>
      <c r="E453" s="37">
        <v>200</v>
      </c>
      <c r="F453" s="38">
        <v>600</v>
      </c>
      <c r="G453" s="39" t="s">
        <v>54</v>
      </c>
      <c r="H453" s="40">
        <v>46174</v>
      </c>
      <c r="I453" s="41" t="s">
        <v>55</v>
      </c>
      <c r="J453" s="41" t="s">
        <v>56</v>
      </c>
      <c r="K453" s="41" t="s">
        <v>164</v>
      </c>
      <c r="L453" s="41" t="s">
        <v>58</v>
      </c>
      <c r="M453" s="42" t="s">
        <v>148</v>
      </c>
      <c r="N453" s="44" t="s">
        <v>21</v>
      </c>
      <c r="O453" s="44" t="s">
        <v>2767</v>
      </c>
      <c r="P453" s="44"/>
      <c r="Q453" s="44" t="s">
        <v>2970</v>
      </c>
      <c r="R453" s="45" t="s">
        <v>304</v>
      </c>
      <c r="S453" s="45" t="s">
        <v>305</v>
      </c>
      <c r="T453" s="44"/>
      <c r="U453" s="44"/>
      <c r="V453" s="44"/>
      <c r="W453" s="44" t="s">
        <v>652</v>
      </c>
      <c r="X453" s="44"/>
      <c r="Y453" s="44"/>
      <c r="Z453" s="44"/>
      <c r="AA453" s="44"/>
      <c r="AB453" s="44"/>
      <c r="AC453" s="44"/>
    </row>
    <row r="454" spans="1:29" ht="15.75" customHeight="1">
      <c r="A454" s="47"/>
      <c r="B454" s="47" t="s">
        <v>1049</v>
      </c>
      <c r="C454" s="60" t="s">
        <v>1946</v>
      </c>
      <c r="D454" s="49" t="s">
        <v>53</v>
      </c>
      <c r="E454" s="49">
        <v>20</v>
      </c>
      <c r="F454" s="50">
        <v>560</v>
      </c>
      <c r="G454" s="51" t="s">
        <v>54</v>
      </c>
      <c r="H454" s="52">
        <v>46174</v>
      </c>
      <c r="I454" s="53" t="s">
        <v>55</v>
      </c>
      <c r="J454" s="53" t="s">
        <v>56</v>
      </c>
      <c r="K454" s="53" t="s">
        <v>164</v>
      </c>
      <c r="L454" s="53" t="s">
        <v>58</v>
      </c>
      <c r="M454" s="54" t="s">
        <v>148</v>
      </c>
      <c r="N454" s="56" t="s">
        <v>21</v>
      </c>
      <c r="O454" s="56" t="s">
        <v>2767</v>
      </c>
      <c r="P454" s="56"/>
      <c r="Q454" s="56" t="s">
        <v>2970</v>
      </c>
      <c r="R454" s="57" t="s">
        <v>304</v>
      </c>
      <c r="S454" s="57" t="s">
        <v>305</v>
      </c>
      <c r="T454" s="56"/>
      <c r="U454" s="56"/>
      <c r="V454" s="56"/>
      <c r="W454" s="56" t="s">
        <v>652</v>
      </c>
      <c r="X454" s="56"/>
      <c r="Y454" s="56"/>
      <c r="Z454" s="56"/>
      <c r="AA454" s="56"/>
      <c r="AB454" s="56"/>
      <c r="AC454" s="56"/>
    </row>
    <row r="455" spans="1:29" ht="15.75" customHeight="1">
      <c r="A455" s="35"/>
      <c r="B455" s="35" t="s">
        <v>1049</v>
      </c>
      <c r="C455" s="36" t="s">
        <v>2049</v>
      </c>
      <c r="D455" s="37" t="s">
        <v>53</v>
      </c>
      <c r="E455" s="37">
        <v>10</v>
      </c>
      <c r="F455" s="38">
        <v>540</v>
      </c>
      <c r="G455" s="39" t="s">
        <v>54</v>
      </c>
      <c r="H455" s="40">
        <v>46174</v>
      </c>
      <c r="I455" s="41" t="s">
        <v>55</v>
      </c>
      <c r="J455" s="41" t="s">
        <v>56</v>
      </c>
      <c r="K455" s="41" t="s">
        <v>164</v>
      </c>
      <c r="L455" s="41" t="s">
        <v>58</v>
      </c>
      <c r="M455" s="42" t="s">
        <v>2486</v>
      </c>
      <c r="N455" s="44" t="s">
        <v>21</v>
      </c>
      <c r="O455" s="44" t="s">
        <v>2767</v>
      </c>
      <c r="P455" s="44"/>
      <c r="Q455" s="44" t="s">
        <v>2970</v>
      </c>
      <c r="R455" s="45" t="s">
        <v>304</v>
      </c>
      <c r="S455" s="45" t="s">
        <v>305</v>
      </c>
      <c r="T455" s="44"/>
      <c r="U455" s="44"/>
      <c r="V455" s="44"/>
      <c r="W455" s="44" t="s">
        <v>652</v>
      </c>
      <c r="X455" s="44"/>
      <c r="Y455" s="44"/>
      <c r="Z455" s="44"/>
      <c r="AA455" s="44"/>
      <c r="AB455" s="44"/>
      <c r="AC455" s="44"/>
    </row>
    <row r="456" spans="1:29" ht="15.75" customHeight="1">
      <c r="A456" s="47"/>
      <c r="B456" s="47" t="s">
        <v>1049</v>
      </c>
      <c r="C456" s="60" t="s">
        <v>1993</v>
      </c>
      <c r="D456" s="49" t="s">
        <v>53</v>
      </c>
      <c r="E456" s="49">
        <v>10</v>
      </c>
      <c r="F456" s="50">
        <v>450</v>
      </c>
      <c r="G456" s="51" t="s">
        <v>54</v>
      </c>
      <c r="H456" s="52">
        <v>46174</v>
      </c>
      <c r="I456" s="53" t="s">
        <v>55</v>
      </c>
      <c r="J456" s="53" t="s">
        <v>56</v>
      </c>
      <c r="K456" s="53" t="s">
        <v>164</v>
      </c>
      <c r="L456" s="53" t="s">
        <v>58</v>
      </c>
      <c r="M456" s="54" t="s">
        <v>148</v>
      </c>
      <c r="N456" s="56" t="s">
        <v>21</v>
      </c>
      <c r="O456" s="56" t="s">
        <v>2767</v>
      </c>
      <c r="P456" s="56"/>
      <c r="Q456" s="56" t="s">
        <v>2970</v>
      </c>
      <c r="R456" s="57" t="s">
        <v>304</v>
      </c>
      <c r="S456" s="57" t="s">
        <v>305</v>
      </c>
      <c r="T456" s="56"/>
      <c r="U456" s="56"/>
      <c r="V456" s="56"/>
      <c r="W456" s="56" t="s">
        <v>652</v>
      </c>
      <c r="X456" s="56"/>
      <c r="Y456" s="56"/>
      <c r="Z456" s="56"/>
      <c r="AA456" s="56"/>
      <c r="AB456" s="56"/>
      <c r="AC456" s="56"/>
    </row>
    <row r="457" spans="1:29" ht="15.75" customHeight="1">
      <c r="A457" s="35"/>
      <c r="B457" s="35" t="s">
        <v>1049</v>
      </c>
      <c r="C457" s="36" t="s">
        <v>2156</v>
      </c>
      <c r="D457" s="37" t="s">
        <v>53</v>
      </c>
      <c r="E457" s="37">
        <v>20</v>
      </c>
      <c r="F457" s="38">
        <v>390</v>
      </c>
      <c r="G457" s="39" t="s">
        <v>54</v>
      </c>
      <c r="H457" s="40">
        <v>46174</v>
      </c>
      <c r="I457" s="41" t="s">
        <v>55</v>
      </c>
      <c r="J457" s="41" t="s">
        <v>56</v>
      </c>
      <c r="K457" s="41" t="s">
        <v>164</v>
      </c>
      <c r="L457" s="41" t="s">
        <v>58</v>
      </c>
      <c r="M457" s="42" t="s">
        <v>73</v>
      </c>
      <c r="N457" s="44" t="s">
        <v>21</v>
      </c>
      <c r="O457" s="44" t="s">
        <v>2767</v>
      </c>
      <c r="P457" s="44"/>
      <c r="Q457" s="44" t="s">
        <v>2970</v>
      </c>
      <c r="R457" s="45" t="s">
        <v>304</v>
      </c>
      <c r="S457" s="45" t="s">
        <v>305</v>
      </c>
      <c r="T457" s="44"/>
      <c r="U457" s="44"/>
      <c r="V457" s="44"/>
      <c r="W457" s="44" t="s">
        <v>652</v>
      </c>
      <c r="X457" s="44"/>
      <c r="Y457" s="44"/>
      <c r="Z457" s="44"/>
      <c r="AA457" s="44"/>
      <c r="AB457" s="44"/>
      <c r="AC457" s="44"/>
    </row>
    <row r="458" spans="1:29" ht="15.75" customHeight="1">
      <c r="A458" s="47"/>
      <c r="B458" s="47" t="s">
        <v>1049</v>
      </c>
      <c r="C458" s="60" t="s">
        <v>2169</v>
      </c>
      <c r="D458" s="49" t="s">
        <v>53</v>
      </c>
      <c r="E458" s="49">
        <v>30</v>
      </c>
      <c r="F458" s="50">
        <v>327</v>
      </c>
      <c r="G458" s="51" t="s">
        <v>54</v>
      </c>
      <c r="H458" s="52">
        <v>46174</v>
      </c>
      <c r="I458" s="53" t="s">
        <v>55</v>
      </c>
      <c r="J458" s="53" t="s">
        <v>56</v>
      </c>
      <c r="K458" s="53" t="s">
        <v>164</v>
      </c>
      <c r="L458" s="53" t="s">
        <v>58</v>
      </c>
      <c r="M458" s="54" t="s">
        <v>148</v>
      </c>
      <c r="N458" s="56" t="s">
        <v>21</v>
      </c>
      <c r="O458" s="56" t="s">
        <v>2767</v>
      </c>
      <c r="P458" s="56"/>
      <c r="Q458" s="56" t="s">
        <v>2970</v>
      </c>
      <c r="R458" s="57" t="s">
        <v>304</v>
      </c>
      <c r="S458" s="57" t="s">
        <v>305</v>
      </c>
      <c r="T458" s="56"/>
      <c r="U458" s="56"/>
      <c r="V458" s="56"/>
      <c r="W458" s="56" t="s">
        <v>652</v>
      </c>
      <c r="X458" s="56"/>
      <c r="Y458" s="56"/>
      <c r="Z458" s="56"/>
      <c r="AA458" s="56"/>
      <c r="AB458" s="56"/>
      <c r="AC458" s="56"/>
    </row>
    <row r="459" spans="1:29" ht="15.75" customHeight="1">
      <c r="A459" s="35"/>
      <c r="B459" s="35" t="s">
        <v>1049</v>
      </c>
      <c r="C459" s="36" t="s">
        <v>2174</v>
      </c>
      <c r="D459" s="37" t="s">
        <v>53</v>
      </c>
      <c r="E459" s="37">
        <v>50</v>
      </c>
      <c r="F459" s="38">
        <v>319</v>
      </c>
      <c r="G459" s="39" t="s">
        <v>54</v>
      </c>
      <c r="H459" s="40">
        <v>46174</v>
      </c>
      <c r="I459" s="41" t="s">
        <v>55</v>
      </c>
      <c r="J459" s="41" t="s">
        <v>56</v>
      </c>
      <c r="K459" s="41" t="s">
        <v>164</v>
      </c>
      <c r="L459" s="41" t="s">
        <v>58</v>
      </c>
      <c r="M459" s="42" t="s">
        <v>148</v>
      </c>
      <c r="N459" s="44" t="s">
        <v>21</v>
      </c>
      <c r="O459" s="44" t="s">
        <v>2767</v>
      </c>
      <c r="P459" s="44"/>
      <c r="Q459" s="44" t="s">
        <v>2970</v>
      </c>
      <c r="R459" s="45" t="s">
        <v>304</v>
      </c>
      <c r="S459" s="45" t="s">
        <v>305</v>
      </c>
      <c r="T459" s="44"/>
      <c r="U459" s="44"/>
      <c r="V459" s="44"/>
      <c r="W459" s="44" t="s">
        <v>652</v>
      </c>
      <c r="X459" s="44"/>
      <c r="Y459" s="44"/>
      <c r="Z459" s="44"/>
      <c r="AA459" s="44"/>
      <c r="AB459" s="44"/>
      <c r="AC459" s="44"/>
    </row>
    <row r="460" spans="1:29" ht="15.75" customHeight="1">
      <c r="A460" s="47"/>
      <c r="B460" s="47" t="s">
        <v>1049</v>
      </c>
      <c r="C460" s="60" t="s">
        <v>2051</v>
      </c>
      <c r="D460" s="49" t="s">
        <v>53</v>
      </c>
      <c r="E460" s="49">
        <v>30</v>
      </c>
      <c r="F460" s="50">
        <v>310.8</v>
      </c>
      <c r="G460" s="51" t="s">
        <v>54</v>
      </c>
      <c r="H460" s="52">
        <v>46174</v>
      </c>
      <c r="I460" s="53" t="s">
        <v>55</v>
      </c>
      <c r="J460" s="53" t="s">
        <v>56</v>
      </c>
      <c r="K460" s="53" t="s">
        <v>164</v>
      </c>
      <c r="L460" s="53" t="s">
        <v>58</v>
      </c>
      <c r="M460" s="54" t="s">
        <v>2534</v>
      </c>
      <c r="N460" s="56" t="s">
        <v>21</v>
      </c>
      <c r="O460" s="56" t="s">
        <v>2767</v>
      </c>
      <c r="P460" s="56"/>
      <c r="Q460" s="56" t="s">
        <v>2970</v>
      </c>
      <c r="R460" s="57" t="s">
        <v>304</v>
      </c>
      <c r="S460" s="57" t="s">
        <v>305</v>
      </c>
      <c r="T460" s="56"/>
      <c r="U460" s="56"/>
      <c r="V460" s="56"/>
      <c r="W460" s="56" t="s">
        <v>652</v>
      </c>
      <c r="X460" s="56"/>
      <c r="Y460" s="56"/>
      <c r="Z460" s="56"/>
      <c r="AA460" s="56"/>
      <c r="AB460" s="56"/>
      <c r="AC460" s="56"/>
    </row>
    <row r="461" spans="1:29" ht="15.75" customHeight="1">
      <c r="A461" s="35"/>
      <c r="B461" s="35" t="s">
        <v>1049</v>
      </c>
      <c r="C461" s="36" t="s">
        <v>2204</v>
      </c>
      <c r="D461" s="37" t="s">
        <v>53</v>
      </c>
      <c r="E461" s="37">
        <v>30</v>
      </c>
      <c r="F461" s="38">
        <v>237</v>
      </c>
      <c r="G461" s="39" t="s">
        <v>54</v>
      </c>
      <c r="H461" s="40">
        <v>46143</v>
      </c>
      <c r="I461" s="41" t="s">
        <v>55</v>
      </c>
      <c r="J461" s="41" t="s">
        <v>56</v>
      </c>
      <c r="K461" s="41" t="s">
        <v>164</v>
      </c>
      <c r="L461" s="41" t="s">
        <v>58</v>
      </c>
      <c r="M461" s="42" t="s">
        <v>2486</v>
      </c>
      <c r="N461" s="44" t="s">
        <v>21</v>
      </c>
      <c r="O461" s="44" t="s">
        <v>2767</v>
      </c>
      <c r="P461" s="44"/>
      <c r="Q461" s="44" t="s">
        <v>2970</v>
      </c>
      <c r="R461" s="45" t="s">
        <v>304</v>
      </c>
      <c r="S461" s="45" t="s">
        <v>305</v>
      </c>
      <c r="T461" s="44"/>
      <c r="U461" s="44"/>
      <c r="V461" s="44"/>
      <c r="W461" s="44" t="s">
        <v>652</v>
      </c>
      <c r="X461" s="44"/>
      <c r="Y461" s="44"/>
      <c r="Z461" s="44"/>
      <c r="AA461" s="44"/>
      <c r="AB461" s="44"/>
      <c r="AC461" s="44"/>
    </row>
    <row r="462" spans="1:29" ht="15.75" customHeight="1">
      <c r="A462" s="47"/>
      <c r="B462" s="47" t="s">
        <v>1049</v>
      </c>
      <c r="C462" s="60" t="s">
        <v>2095</v>
      </c>
      <c r="D462" s="49" t="s">
        <v>53</v>
      </c>
      <c r="E462" s="49">
        <v>50</v>
      </c>
      <c r="F462" s="50">
        <v>234.5</v>
      </c>
      <c r="G462" s="51" t="s">
        <v>54</v>
      </c>
      <c r="H462" s="52">
        <v>46143</v>
      </c>
      <c r="I462" s="53" t="s">
        <v>55</v>
      </c>
      <c r="J462" s="53" t="s">
        <v>56</v>
      </c>
      <c r="K462" s="53" t="s">
        <v>164</v>
      </c>
      <c r="L462" s="53" t="s">
        <v>58</v>
      </c>
      <c r="M462" s="54" t="s">
        <v>2486</v>
      </c>
      <c r="N462" s="56" t="s">
        <v>21</v>
      </c>
      <c r="O462" s="56" t="s">
        <v>2767</v>
      </c>
      <c r="P462" s="56"/>
      <c r="Q462" s="56" t="s">
        <v>2970</v>
      </c>
      <c r="R462" s="57" t="s">
        <v>304</v>
      </c>
      <c r="S462" s="57" t="s">
        <v>305</v>
      </c>
      <c r="T462" s="56"/>
      <c r="U462" s="56"/>
      <c r="V462" s="56"/>
      <c r="W462" s="56" t="s">
        <v>652</v>
      </c>
      <c r="X462" s="56"/>
      <c r="Y462" s="56"/>
      <c r="Z462" s="56"/>
      <c r="AA462" s="56"/>
      <c r="AB462" s="56"/>
      <c r="AC462" s="56"/>
    </row>
    <row r="463" spans="1:29" ht="15.75" customHeight="1">
      <c r="A463" s="35"/>
      <c r="B463" s="35" t="s">
        <v>1049</v>
      </c>
      <c r="C463" s="36" t="s">
        <v>2262</v>
      </c>
      <c r="D463" s="37" t="s">
        <v>53</v>
      </c>
      <c r="E463" s="37">
        <v>20</v>
      </c>
      <c r="F463" s="38">
        <v>116</v>
      </c>
      <c r="G463" s="39" t="s">
        <v>54</v>
      </c>
      <c r="H463" s="40">
        <v>46143</v>
      </c>
      <c r="I463" s="41" t="s">
        <v>55</v>
      </c>
      <c r="J463" s="41" t="s">
        <v>56</v>
      </c>
      <c r="K463" s="41" t="s">
        <v>164</v>
      </c>
      <c r="L463" s="41" t="s">
        <v>58</v>
      </c>
      <c r="M463" s="42" t="s">
        <v>2486</v>
      </c>
      <c r="N463" s="44" t="s">
        <v>21</v>
      </c>
      <c r="O463" s="44" t="s">
        <v>2767</v>
      </c>
      <c r="P463" s="44"/>
      <c r="Q463" s="44" t="s">
        <v>2970</v>
      </c>
      <c r="R463" s="45" t="s">
        <v>304</v>
      </c>
      <c r="S463" s="45" t="s">
        <v>305</v>
      </c>
      <c r="T463" s="44"/>
      <c r="U463" s="44"/>
      <c r="V463" s="44"/>
      <c r="W463" s="44" t="s">
        <v>652</v>
      </c>
      <c r="X463" s="44"/>
      <c r="Y463" s="44"/>
      <c r="Z463" s="44"/>
      <c r="AA463" s="44"/>
      <c r="AB463" s="44"/>
      <c r="AC463" s="44"/>
    </row>
    <row r="464" spans="1:29" ht="15.75" customHeight="1">
      <c r="A464" s="184"/>
      <c r="B464" s="184" t="s">
        <v>51</v>
      </c>
      <c r="C464" s="185" t="s">
        <v>2553</v>
      </c>
      <c r="D464" s="186" t="s">
        <v>53</v>
      </c>
      <c r="E464" s="186">
        <v>8</v>
      </c>
      <c r="F464" s="187">
        <v>18240</v>
      </c>
      <c r="G464" s="188" t="s">
        <v>54</v>
      </c>
      <c r="H464" s="189">
        <v>46235</v>
      </c>
      <c r="I464" s="190" t="s">
        <v>55</v>
      </c>
      <c r="J464" s="190" t="s">
        <v>56</v>
      </c>
      <c r="K464" s="190" t="s">
        <v>83</v>
      </c>
      <c r="L464" s="190" t="s">
        <v>91</v>
      </c>
      <c r="M464" s="191" t="s">
        <v>2451</v>
      </c>
      <c r="N464" s="192" t="s">
        <v>951</v>
      </c>
      <c r="O464" s="56" t="s">
        <v>2452</v>
      </c>
      <c r="P464" s="56"/>
      <c r="Q464" s="56"/>
      <c r="R464" s="57">
        <f t="array" ref="R464">IFERROR(INDEX('BANCO DE DADOS'!$C$3:$C1559,MATCH(C464,'BANCO DE DADOS'!$B$3:$B1559,0),0),"")</f>
        <v>0</v>
      </c>
      <c r="S464" s="57" t="str">
        <f t="array" ref="S464">IFERROR(INDEX('BANCO DE DADOS'!$D$3:$D1559,MATCH(C464,'BANCO DE DADOS'!$B$3:$B1559,0),0),"")</f>
        <v>SERVIÇOS DE CAPACITAÇÃO E TREINAMENTO</v>
      </c>
      <c r="T464" s="56"/>
      <c r="U464" s="56"/>
      <c r="V464" s="56"/>
      <c r="W464" s="56"/>
      <c r="X464" s="56"/>
      <c r="Y464" s="56"/>
      <c r="Z464" s="56"/>
      <c r="AA464" s="56"/>
      <c r="AB464" s="56"/>
      <c r="AC464" s="56"/>
    </row>
    <row r="465" spans="1:29" ht="15.75" customHeight="1">
      <c r="A465" s="35"/>
      <c r="B465" s="35" t="s">
        <v>51</v>
      </c>
      <c r="C465" s="36" t="s">
        <v>1158</v>
      </c>
      <c r="D465" s="37" t="s">
        <v>53</v>
      </c>
      <c r="E465" s="37">
        <v>60</v>
      </c>
      <c r="F465" s="38">
        <v>8400</v>
      </c>
      <c r="G465" s="39" t="s">
        <v>54</v>
      </c>
      <c r="H465" s="40">
        <v>46204</v>
      </c>
      <c r="I465" s="41" t="s">
        <v>55</v>
      </c>
      <c r="J465" s="41" t="s">
        <v>56</v>
      </c>
      <c r="K465" s="41" t="s">
        <v>164</v>
      </c>
      <c r="L465" s="41" t="s">
        <v>91</v>
      </c>
      <c r="M465" s="42" t="s">
        <v>148</v>
      </c>
      <c r="N465" s="44" t="s">
        <v>884</v>
      </c>
      <c r="O465" s="44" t="s">
        <v>2767</v>
      </c>
      <c r="P465" s="44"/>
      <c r="Q465" s="44" t="s">
        <v>2969</v>
      </c>
      <c r="R465" s="45"/>
      <c r="S465" s="45" t="s">
        <v>410</v>
      </c>
      <c r="T465" s="44"/>
      <c r="U465" s="44"/>
      <c r="V465" s="44"/>
      <c r="W465" s="44" t="s">
        <v>848</v>
      </c>
      <c r="X465" s="44"/>
      <c r="Y465" s="44"/>
      <c r="Z465" s="44"/>
      <c r="AA465" s="44"/>
      <c r="AB465" s="44"/>
      <c r="AC465" s="44"/>
    </row>
    <row r="466" spans="1:29" ht="15.75" customHeight="1">
      <c r="A466" s="47"/>
      <c r="B466" s="47" t="s">
        <v>51</v>
      </c>
      <c r="C466" s="60" t="s">
        <v>1231</v>
      </c>
      <c r="D466" s="49" t="s">
        <v>53</v>
      </c>
      <c r="E466" s="49">
        <v>20</v>
      </c>
      <c r="F466" s="50">
        <v>3200</v>
      </c>
      <c r="G466" s="51" t="s">
        <v>54</v>
      </c>
      <c r="H466" s="52">
        <v>46174</v>
      </c>
      <c r="I466" s="53" t="s">
        <v>55</v>
      </c>
      <c r="J466" s="53" t="s">
        <v>56</v>
      </c>
      <c r="K466" s="53" t="s">
        <v>164</v>
      </c>
      <c r="L466" s="53" t="s">
        <v>91</v>
      </c>
      <c r="M466" s="54" t="s">
        <v>148</v>
      </c>
      <c r="N466" s="56" t="s">
        <v>884</v>
      </c>
      <c r="O466" s="56" t="s">
        <v>2767</v>
      </c>
      <c r="P466" s="56"/>
      <c r="Q466" s="56" t="s">
        <v>2969</v>
      </c>
      <c r="R466" s="57"/>
      <c r="S466" s="57" t="s">
        <v>410</v>
      </c>
      <c r="T466" s="56"/>
      <c r="U466" s="56"/>
      <c r="V466" s="56"/>
      <c r="W466" s="56" t="s">
        <v>848</v>
      </c>
      <c r="X466" s="56"/>
      <c r="Y466" s="56"/>
      <c r="Z466" s="56"/>
      <c r="AA466" s="56"/>
      <c r="AB466" s="56"/>
      <c r="AC466" s="56"/>
    </row>
    <row r="467" spans="1:29" ht="15.75" customHeight="1">
      <c r="A467" s="35"/>
      <c r="B467" s="35" t="s">
        <v>51</v>
      </c>
      <c r="C467" s="36" t="s">
        <v>302</v>
      </c>
      <c r="D467" s="37" t="s">
        <v>303</v>
      </c>
      <c r="E467" s="37">
        <v>20</v>
      </c>
      <c r="F467" s="38">
        <v>6000</v>
      </c>
      <c r="G467" s="39" t="s">
        <v>54</v>
      </c>
      <c r="H467" s="40">
        <v>46235</v>
      </c>
      <c r="I467" s="41" t="s">
        <v>55</v>
      </c>
      <c r="J467" s="41" t="s">
        <v>56</v>
      </c>
      <c r="K467" s="41" t="s">
        <v>164</v>
      </c>
      <c r="L467" s="41" t="s">
        <v>91</v>
      </c>
      <c r="M467" s="42" t="s">
        <v>2534</v>
      </c>
      <c r="N467" s="44" t="s">
        <v>951</v>
      </c>
      <c r="O467" s="44" t="s">
        <v>2767</v>
      </c>
      <c r="P467" s="44"/>
      <c r="Q467" s="44" t="s">
        <v>2970</v>
      </c>
      <c r="R467" s="45" t="s">
        <v>304</v>
      </c>
      <c r="S467" s="45" t="s">
        <v>305</v>
      </c>
      <c r="T467" s="44"/>
      <c r="U467" s="44"/>
      <c r="V467" s="44"/>
      <c r="W467" s="44" t="s">
        <v>652</v>
      </c>
      <c r="X467" s="44"/>
      <c r="Y467" s="44"/>
      <c r="Z467" s="44"/>
      <c r="AA467" s="44"/>
      <c r="AB467" s="44"/>
      <c r="AC467" s="44"/>
    </row>
    <row r="468" spans="1:29" ht="15.75" customHeight="1">
      <c r="A468" s="47"/>
      <c r="B468" s="47" t="s">
        <v>51</v>
      </c>
      <c r="C468" s="60" t="s">
        <v>1361</v>
      </c>
      <c r="D468" s="49" t="s">
        <v>53</v>
      </c>
      <c r="E468" s="49">
        <v>4</v>
      </c>
      <c r="F468" s="50">
        <v>345.6</v>
      </c>
      <c r="G468" s="51" t="s">
        <v>54</v>
      </c>
      <c r="H468" s="52">
        <v>46174</v>
      </c>
      <c r="I468" s="53" t="s">
        <v>55</v>
      </c>
      <c r="J468" s="53" t="s">
        <v>56</v>
      </c>
      <c r="K468" s="53" t="s">
        <v>164</v>
      </c>
      <c r="L468" s="53" t="s">
        <v>91</v>
      </c>
      <c r="M468" s="54" t="s">
        <v>2517</v>
      </c>
      <c r="N468" s="56" t="s">
        <v>884</v>
      </c>
      <c r="O468" s="56" t="s">
        <v>2767</v>
      </c>
      <c r="P468" s="56"/>
      <c r="Q468" s="56" t="s">
        <v>2969</v>
      </c>
      <c r="R468" s="57"/>
      <c r="S468" s="57" t="s">
        <v>410</v>
      </c>
      <c r="T468" s="56"/>
      <c r="U468" s="56"/>
      <c r="V468" s="56"/>
      <c r="W468" s="56" t="s">
        <v>848</v>
      </c>
      <c r="X468" s="56"/>
      <c r="Y468" s="56"/>
      <c r="Z468" s="56"/>
      <c r="AA468" s="56"/>
      <c r="AB468" s="56"/>
      <c r="AC468" s="56"/>
    </row>
    <row r="469" spans="1:29" ht="15.75" customHeight="1">
      <c r="A469" s="35"/>
      <c r="B469" s="35" t="s">
        <v>51</v>
      </c>
      <c r="C469" s="36" t="s">
        <v>2323</v>
      </c>
      <c r="D469" s="37" t="s">
        <v>53</v>
      </c>
      <c r="E469" s="37">
        <v>20</v>
      </c>
      <c r="F469" s="38">
        <v>960</v>
      </c>
      <c r="G469" s="39" t="s">
        <v>54</v>
      </c>
      <c r="H469" s="40">
        <v>46174</v>
      </c>
      <c r="I469" s="41" t="s">
        <v>55</v>
      </c>
      <c r="J469" s="41" t="s">
        <v>56</v>
      </c>
      <c r="K469" s="41" t="s">
        <v>164</v>
      </c>
      <c r="L469" s="41" t="s">
        <v>91</v>
      </c>
      <c r="M469" s="42" t="s">
        <v>2534</v>
      </c>
      <c r="N469" s="44" t="s">
        <v>951</v>
      </c>
      <c r="O469" s="44" t="s">
        <v>2767</v>
      </c>
      <c r="P469" s="44"/>
      <c r="Q469" s="44" t="s">
        <v>2970</v>
      </c>
      <c r="R469" s="45" t="s">
        <v>304</v>
      </c>
      <c r="S469" s="45" t="s">
        <v>305</v>
      </c>
      <c r="T469" s="44"/>
      <c r="U469" s="44"/>
      <c r="V469" s="44"/>
      <c r="W469" s="44" t="s">
        <v>652</v>
      </c>
      <c r="X469" s="44"/>
      <c r="Y469" s="44"/>
      <c r="Z469" s="44"/>
      <c r="AA469" s="44"/>
      <c r="AB469" s="44"/>
      <c r="AC469" s="44"/>
    </row>
    <row r="470" spans="1:29" ht="15.75" customHeight="1">
      <c r="A470" s="47"/>
      <c r="B470" s="47" t="s">
        <v>51</v>
      </c>
      <c r="C470" s="60" t="s">
        <v>1214</v>
      </c>
      <c r="D470" s="49" t="s">
        <v>53</v>
      </c>
      <c r="E470" s="49">
        <v>50</v>
      </c>
      <c r="F470" s="50">
        <v>4250</v>
      </c>
      <c r="G470" s="51" t="s">
        <v>54</v>
      </c>
      <c r="H470" s="52">
        <v>46204</v>
      </c>
      <c r="I470" s="53" t="s">
        <v>55</v>
      </c>
      <c r="J470" s="53" t="s">
        <v>56</v>
      </c>
      <c r="K470" s="53" t="s">
        <v>164</v>
      </c>
      <c r="L470" s="53" t="s">
        <v>91</v>
      </c>
      <c r="M470" s="54" t="s">
        <v>2486</v>
      </c>
      <c r="N470" s="56" t="s">
        <v>884</v>
      </c>
      <c r="O470" s="56" t="s">
        <v>2767</v>
      </c>
      <c r="P470" s="56"/>
      <c r="Q470" s="56" t="s">
        <v>2969</v>
      </c>
      <c r="R470" s="57"/>
      <c r="S470" s="57" t="s">
        <v>410</v>
      </c>
      <c r="T470" s="56"/>
      <c r="U470" s="56"/>
      <c r="V470" s="56"/>
      <c r="W470" s="56" t="s">
        <v>848</v>
      </c>
      <c r="X470" s="56"/>
      <c r="Y470" s="56"/>
      <c r="Z470" s="56"/>
      <c r="AA470" s="56"/>
      <c r="AB470" s="56"/>
      <c r="AC470" s="56"/>
    </row>
    <row r="471" spans="1:29" ht="15.75" customHeight="1">
      <c r="A471" s="35"/>
      <c r="B471" s="35" t="s">
        <v>848</v>
      </c>
      <c r="C471" s="36" t="s">
        <v>1149</v>
      </c>
      <c r="D471" s="37" t="s">
        <v>1150</v>
      </c>
      <c r="E471" s="37">
        <v>300</v>
      </c>
      <c r="F471" s="38">
        <v>9000</v>
      </c>
      <c r="G471" s="39" t="s">
        <v>54</v>
      </c>
      <c r="H471" s="40">
        <v>46204</v>
      </c>
      <c r="I471" s="41" t="s">
        <v>55</v>
      </c>
      <c r="J471" s="41" t="s">
        <v>56</v>
      </c>
      <c r="K471" s="41" t="s">
        <v>164</v>
      </c>
      <c r="L471" s="41" t="s">
        <v>91</v>
      </c>
      <c r="M471" s="42" t="s">
        <v>2517</v>
      </c>
      <c r="N471" s="44" t="s">
        <v>884</v>
      </c>
      <c r="O471" s="44" t="s">
        <v>2767</v>
      </c>
      <c r="P471" s="44"/>
      <c r="Q471" s="44" t="s">
        <v>2969</v>
      </c>
      <c r="R471" s="45"/>
      <c r="S471" s="45" t="s">
        <v>410</v>
      </c>
      <c r="T471" s="44"/>
      <c r="U471" s="44"/>
      <c r="V471" s="44"/>
      <c r="W471" s="44" t="s">
        <v>848</v>
      </c>
      <c r="X471" s="44"/>
      <c r="Y471" s="44"/>
      <c r="Z471" s="44"/>
      <c r="AA471" s="44"/>
      <c r="AB471" s="44"/>
      <c r="AC471" s="44"/>
    </row>
    <row r="472" spans="1:29" ht="15.75" customHeight="1">
      <c r="A472" s="47"/>
      <c r="B472" s="47" t="s">
        <v>848</v>
      </c>
      <c r="C472" s="60" t="s">
        <v>472</v>
      </c>
      <c r="D472" s="49" t="s">
        <v>1150</v>
      </c>
      <c r="E472" s="49">
        <v>200</v>
      </c>
      <c r="F472" s="50">
        <v>3000</v>
      </c>
      <c r="G472" s="51" t="s">
        <v>54</v>
      </c>
      <c r="H472" s="52">
        <v>46174</v>
      </c>
      <c r="I472" s="53" t="s">
        <v>55</v>
      </c>
      <c r="J472" s="53" t="s">
        <v>56</v>
      </c>
      <c r="K472" s="53" t="s">
        <v>164</v>
      </c>
      <c r="L472" s="53" t="s">
        <v>91</v>
      </c>
      <c r="M472" s="54" t="s">
        <v>2498</v>
      </c>
      <c r="N472" s="56" t="s">
        <v>884</v>
      </c>
      <c r="O472" s="56" t="s">
        <v>2767</v>
      </c>
      <c r="P472" s="56"/>
      <c r="Q472" s="56" t="s">
        <v>2969</v>
      </c>
      <c r="R472" s="57"/>
      <c r="S472" s="57" t="s">
        <v>410</v>
      </c>
      <c r="T472" s="56"/>
      <c r="U472" s="56"/>
      <c r="V472" s="56"/>
      <c r="W472" s="56" t="s">
        <v>848</v>
      </c>
      <c r="X472" s="56"/>
      <c r="Y472" s="56"/>
      <c r="Z472" s="56"/>
      <c r="AA472" s="56"/>
      <c r="AB472" s="56"/>
      <c r="AC472" s="56"/>
    </row>
    <row r="473" spans="1:29" ht="33" customHeight="1">
      <c r="A473" s="35"/>
      <c r="B473" s="35" t="s">
        <v>848</v>
      </c>
      <c r="C473" s="36" t="s">
        <v>1190</v>
      </c>
      <c r="D473" s="37" t="s">
        <v>53</v>
      </c>
      <c r="E473" s="37">
        <v>10</v>
      </c>
      <c r="F473" s="38">
        <v>1000</v>
      </c>
      <c r="G473" s="39" t="s">
        <v>54</v>
      </c>
      <c r="H473" s="40">
        <v>46174</v>
      </c>
      <c r="I473" s="41" t="s">
        <v>55</v>
      </c>
      <c r="J473" s="41" t="s">
        <v>56</v>
      </c>
      <c r="K473" s="41" t="s">
        <v>164</v>
      </c>
      <c r="L473" s="41" t="s">
        <v>91</v>
      </c>
      <c r="M473" s="42" t="s">
        <v>148</v>
      </c>
      <c r="N473" s="44" t="s">
        <v>884</v>
      </c>
      <c r="O473" s="44" t="s">
        <v>2767</v>
      </c>
      <c r="P473" s="44"/>
      <c r="Q473" s="44" t="s">
        <v>2969</v>
      </c>
      <c r="R473" s="45"/>
      <c r="S473" s="45" t="s">
        <v>410</v>
      </c>
      <c r="T473" s="44"/>
      <c r="U473" s="44"/>
      <c r="V473" s="44"/>
      <c r="W473" s="44" t="s">
        <v>848</v>
      </c>
      <c r="X473" s="44"/>
      <c r="Y473" s="44"/>
      <c r="Z473" s="44"/>
      <c r="AA473" s="44"/>
      <c r="AB473" s="44"/>
      <c r="AC473" s="44"/>
    </row>
    <row r="474" spans="1:29" ht="34.5" customHeight="1">
      <c r="A474" s="47"/>
      <c r="B474" s="47" t="s">
        <v>848</v>
      </c>
      <c r="C474" s="60" t="s">
        <v>1176</v>
      </c>
      <c r="D474" s="49" t="s">
        <v>53</v>
      </c>
      <c r="E474" s="49">
        <v>10</v>
      </c>
      <c r="F474" s="50">
        <v>1200</v>
      </c>
      <c r="G474" s="51" t="s">
        <v>54</v>
      </c>
      <c r="H474" s="52">
        <v>46174</v>
      </c>
      <c r="I474" s="53" t="s">
        <v>55</v>
      </c>
      <c r="J474" s="53" t="s">
        <v>56</v>
      </c>
      <c r="K474" s="53" t="s">
        <v>164</v>
      </c>
      <c r="L474" s="53" t="s">
        <v>91</v>
      </c>
      <c r="M474" s="54" t="s">
        <v>109</v>
      </c>
      <c r="N474" s="56" t="s">
        <v>884</v>
      </c>
      <c r="O474" s="56" t="s">
        <v>2767</v>
      </c>
      <c r="P474" s="56"/>
      <c r="Q474" s="56" t="s">
        <v>2969</v>
      </c>
      <c r="R474" s="57"/>
      <c r="S474" s="57" t="s">
        <v>410</v>
      </c>
      <c r="T474" s="56"/>
      <c r="U474" s="56"/>
      <c r="V474" s="56"/>
      <c r="W474" s="56" t="s">
        <v>848</v>
      </c>
      <c r="X474" s="56"/>
      <c r="Y474" s="56"/>
      <c r="Z474" s="56"/>
      <c r="AA474" s="56"/>
      <c r="AB474" s="56"/>
      <c r="AC474" s="56"/>
    </row>
    <row r="475" spans="1:29" ht="15.75" customHeight="1">
      <c r="A475" s="35"/>
      <c r="B475" s="35" t="s">
        <v>848</v>
      </c>
      <c r="C475" s="36" t="s">
        <v>1158</v>
      </c>
      <c r="D475" s="37" t="s">
        <v>53</v>
      </c>
      <c r="E475" s="37">
        <v>10</v>
      </c>
      <c r="F475" s="38">
        <v>1400</v>
      </c>
      <c r="G475" s="39" t="s">
        <v>54</v>
      </c>
      <c r="H475" s="40">
        <v>46174</v>
      </c>
      <c r="I475" s="41" t="s">
        <v>55</v>
      </c>
      <c r="J475" s="41" t="s">
        <v>56</v>
      </c>
      <c r="K475" s="41" t="s">
        <v>164</v>
      </c>
      <c r="L475" s="41" t="s">
        <v>91</v>
      </c>
      <c r="M475" s="42" t="s">
        <v>73</v>
      </c>
      <c r="N475" s="44" t="s">
        <v>884</v>
      </c>
      <c r="O475" s="44" t="s">
        <v>2767</v>
      </c>
      <c r="P475" s="44"/>
      <c r="Q475" s="44" t="s">
        <v>2969</v>
      </c>
      <c r="R475" s="45"/>
      <c r="S475" s="45" t="s">
        <v>410</v>
      </c>
      <c r="T475" s="44"/>
      <c r="U475" s="44"/>
      <c r="V475" s="44"/>
      <c r="W475" s="44" t="s">
        <v>848</v>
      </c>
      <c r="X475" s="44"/>
      <c r="Y475" s="44"/>
      <c r="Z475" s="44"/>
      <c r="AA475" s="44"/>
      <c r="AB475" s="44"/>
      <c r="AC475" s="44"/>
    </row>
    <row r="476" spans="1:29" ht="15.75" customHeight="1">
      <c r="A476" s="47"/>
      <c r="B476" s="47" t="s">
        <v>848</v>
      </c>
      <c r="C476" s="60" t="s">
        <v>1231</v>
      </c>
      <c r="D476" s="49" t="s">
        <v>53</v>
      </c>
      <c r="E476" s="49">
        <v>10</v>
      </c>
      <c r="F476" s="50">
        <v>1600</v>
      </c>
      <c r="G476" s="51" t="s">
        <v>54</v>
      </c>
      <c r="H476" s="52">
        <v>46174</v>
      </c>
      <c r="I476" s="53" t="s">
        <v>55</v>
      </c>
      <c r="J476" s="53" t="s">
        <v>56</v>
      </c>
      <c r="K476" s="53" t="s">
        <v>164</v>
      </c>
      <c r="L476" s="53" t="s">
        <v>91</v>
      </c>
      <c r="M476" s="54" t="s">
        <v>109</v>
      </c>
      <c r="N476" s="56" t="s">
        <v>884</v>
      </c>
      <c r="O476" s="56" t="s">
        <v>2767</v>
      </c>
      <c r="P476" s="56"/>
      <c r="Q476" s="56" t="s">
        <v>2969</v>
      </c>
      <c r="R476" s="57"/>
      <c r="S476" s="57" t="s">
        <v>410</v>
      </c>
      <c r="T476" s="56"/>
      <c r="U476" s="56"/>
      <c r="V476" s="56"/>
      <c r="W476" s="56" t="s">
        <v>848</v>
      </c>
      <c r="X476" s="56"/>
      <c r="Y476" s="56"/>
      <c r="Z476" s="56"/>
      <c r="AA476" s="56"/>
      <c r="AB476" s="56"/>
      <c r="AC476" s="56"/>
    </row>
    <row r="477" spans="1:29" ht="15.75" customHeight="1">
      <c r="A477" s="35"/>
      <c r="B477" s="35" t="s">
        <v>2693</v>
      </c>
      <c r="C477" s="36"/>
      <c r="D477" s="37"/>
      <c r="E477" s="37"/>
      <c r="F477" s="38">
        <v>187605.6</v>
      </c>
      <c r="G477" s="39"/>
      <c r="H477" s="40"/>
      <c r="I477" s="41"/>
      <c r="J477" s="41"/>
      <c r="K477" s="41"/>
      <c r="L477" s="41"/>
      <c r="M477" s="42"/>
      <c r="N477" s="44" t="s">
        <v>884</v>
      </c>
      <c r="O477" s="44"/>
      <c r="P477" s="44"/>
      <c r="Q477" s="44" t="s">
        <v>2969</v>
      </c>
      <c r="R477" s="45"/>
      <c r="S477" s="45" t="s">
        <v>410</v>
      </c>
      <c r="T477" s="44"/>
      <c r="U477" s="44"/>
      <c r="V477" s="44"/>
      <c r="W477" s="44" t="s">
        <v>848</v>
      </c>
      <c r="X477" s="44"/>
      <c r="Y477" s="44"/>
      <c r="Z477" s="44"/>
      <c r="AA477" s="44"/>
      <c r="AB477" s="44"/>
      <c r="AC477" s="44"/>
    </row>
    <row r="478" spans="1:29" ht="15.75" customHeight="1">
      <c r="A478" s="184"/>
      <c r="B478" s="184" t="s">
        <v>51</v>
      </c>
      <c r="C478" s="185" t="s">
        <v>922</v>
      </c>
      <c r="D478" s="186" t="s">
        <v>53</v>
      </c>
      <c r="E478" s="186">
        <v>16</v>
      </c>
      <c r="F478" s="187">
        <v>9600</v>
      </c>
      <c r="G478" s="188" t="s">
        <v>54</v>
      </c>
      <c r="H478" s="189">
        <v>46204</v>
      </c>
      <c r="I478" s="190" t="s">
        <v>101</v>
      </c>
      <c r="J478" s="190" t="s">
        <v>56</v>
      </c>
      <c r="K478" s="190" t="s">
        <v>858</v>
      </c>
      <c r="L478" s="190" t="s">
        <v>91</v>
      </c>
      <c r="M478" s="191" t="s">
        <v>2451</v>
      </c>
      <c r="N478" s="192" t="s">
        <v>884</v>
      </c>
      <c r="O478" s="56" t="s">
        <v>2452</v>
      </c>
      <c r="P478" s="56"/>
      <c r="Q478" s="56"/>
      <c r="R478" s="57" t="str">
        <f t="array" ref="R478">IFERROR(INDEX('BANCO DE DADOS'!$C$3:$C1559,MATCH(C478,'BANCO DE DADOS'!$B$3:$B1559,0),0),"")</f>
        <v>DOP - EQUIPAMENTO OPERACIONAL SALVAMENTO EM ALTURAS</v>
      </c>
      <c r="S478" s="57" t="str">
        <f t="array" ref="S478">IFERROR(INDEX('BANCO DE DADOS'!$D$3:$D1559,MATCH(C478,'BANCO DE DADOS'!$B$3:$B1559,0),0),"")</f>
        <v>COMPRA DE CORDAS PARA SALVAMENTO EM ALTURAS</v>
      </c>
      <c r="T478" s="56"/>
      <c r="U478" s="56"/>
      <c r="V478" s="56"/>
      <c r="W478" s="56"/>
      <c r="X478" s="56"/>
      <c r="Y478" s="56"/>
      <c r="Z478" s="56"/>
      <c r="AA478" s="56"/>
      <c r="AB478" s="56"/>
      <c r="AC478" s="56"/>
    </row>
    <row r="479" spans="1:29" ht="15.75" customHeight="1">
      <c r="A479" s="167"/>
      <c r="B479" s="167" t="s">
        <v>1049</v>
      </c>
      <c r="C479" s="168" t="s">
        <v>2506</v>
      </c>
      <c r="D479" s="176" t="s">
        <v>53</v>
      </c>
      <c r="E479" s="176">
        <v>10</v>
      </c>
      <c r="F479" s="177">
        <v>118200</v>
      </c>
      <c r="G479" s="178" t="s">
        <v>54</v>
      </c>
      <c r="H479" s="179">
        <v>46266</v>
      </c>
      <c r="I479" s="180" t="s">
        <v>101</v>
      </c>
      <c r="J479" s="180" t="s">
        <v>56</v>
      </c>
      <c r="K479" s="180" t="s">
        <v>858</v>
      </c>
      <c r="L479" s="180" t="s">
        <v>91</v>
      </c>
      <c r="M479" s="181" t="s">
        <v>2451</v>
      </c>
      <c r="N479" s="175" t="s">
        <v>951</v>
      </c>
      <c r="O479" s="44" t="s">
        <v>2452</v>
      </c>
      <c r="P479" s="44"/>
      <c r="Q479" s="44"/>
      <c r="R479" s="45" t="str">
        <f t="array" ref="R479">IFERROR(INDEX('BANCO DE DADOS'!$C$3:$C1559,MATCH(C479,'BANCO DE DADOS'!$B$3:$B1559,0),0),"")</f>
        <v>ALMOXARIFADO GERAL</v>
      </c>
      <c r="S479" s="45" t="str">
        <f t="array" ref="S479">IFERROR(INDEX('BANCO DE DADOS'!$D$3:$D1559,MATCH(C479,'BANCO DE DADOS'!$B$3:$B1559,0),0),"")</f>
        <v>COMPRA DE EQUIPAMENTOS MÉDICOS E DE EMERGÊNCIA</v>
      </c>
      <c r="T479" s="44"/>
      <c r="U479" s="44"/>
      <c r="V479" s="44"/>
      <c r="W479" s="44"/>
      <c r="X479" s="44"/>
      <c r="Y479" s="44"/>
      <c r="Z479" s="44"/>
      <c r="AA479" s="44"/>
      <c r="AB479" s="44"/>
      <c r="AC479" s="44"/>
    </row>
    <row r="480" spans="1:29" ht="15.75" customHeight="1">
      <c r="A480" s="184"/>
      <c r="B480" s="184" t="s">
        <v>848</v>
      </c>
      <c r="C480" s="185" t="s">
        <v>922</v>
      </c>
      <c r="D480" s="186" t="s">
        <v>53</v>
      </c>
      <c r="E480" s="186">
        <v>6</v>
      </c>
      <c r="F480" s="187">
        <v>3600</v>
      </c>
      <c r="G480" s="188" t="s">
        <v>54</v>
      </c>
      <c r="H480" s="189">
        <v>46174</v>
      </c>
      <c r="I480" s="190" t="s">
        <v>101</v>
      </c>
      <c r="J480" s="190" t="s">
        <v>56</v>
      </c>
      <c r="K480" s="190" t="s">
        <v>858</v>
      </c>
      <c r="L480" s="190" t="s">
        <v>91</v>
      </c>
      <c r="M480" s="191" t="s">
        <v>2451</v>
      </c>
      <c r="N480" s="192" t="s">
        <v>884</v>
      </c>
      <c r="O480" s="56" t="s">
        <v>2452</v>
      </c>
      <c r="P480" s="56"/>
      <c r="Q480" s="56"/>
      <c r="R480" s="57" t="str">
        <f t="array" ref="R480">IFERROR(INDEX('BANCO DE DADOS'!$C$3:$C1559,MATCH(C480,'BANCO DE DADOS'!$B$3:$B1559,0),0),"")</f>
        <v>DOP - EQUIPAMENTO OPERACIONAL SALVAMENTO EM ALTURAS</v>
      </c>
      <c r="S480" s="57" t="str">
        <f t="array" ref="S480">IFERROR(INDEX('BANCO DE DADOS'!$D$3:$D1559,MATCH(C480,'BANCO DE DADOS'!$B$3:$B1559,0),0),"")</f>
        <v>COMPRA DE CORDAS PARA SALVAMENTO EM ALTURAS</v>
      </c>
      <c r="T480" s="56"/>
      <c r="U480" s="56"/>
      <c r="V480" s="56"/>
      <c r="W480" s="56"/>
      <c r="X480" s="56"/>
      <c r="Y480" s="56"/>
      <c r="Z480" s="56"/>
      <c r="AA480" s="56"/>
      <c r="AB480" s="56"/>
      <c r="AC480" s="56"/>
    </row>
    <row r="481" spans="1:29" ht="15.75" customHeight="1">
      <c r="A481" s="35"/>
      <c r="B481" s="35" t="s">
        <v>156</v>
      </c>
      <c r="C481" s="36" t="s">
        <v>371</v>
      </c>
      <c r="D481" s="37" t="s">
        <v>53</v>
      </c>
      <c r="E481" s="37">
        <v>100</v>
      </c>
      <c r="F481" s="38">
        <v>4000</v>
      </c>
      <c r="G481" s="39" t="s">
        <v>54</v>
      </c>
      <c r="H481" s="40">
        <v>46204</v>
      </c>
      <c r="I481" s="41" t="s">
        <v>55</v>
      </c>
      <c r="J481" s="41" t="s">
        <v>56</v>
      </c>
      <c r="K481" s="41" t="s">
        <v>164</v>
      </c>
      <c r="L481" s="41" t="s">
        <v>58</v>
      </c>
      <c r="M481" s="42" t="s">
        <v>73</v>
      </c>
      <c r="N481" s="44" t="s">
        <v>21</v>
      </c>
      <c r="O481" s="44" t="s">
        <v>2767</v>
      </c>
      <c r="P481" s="44"/>
      <c r="Q481" s="44" t="s">
        <v>2970</v>
      </c>
      <c r="R481" s="45" t="s">
        <v>304</v>
      </c>
      <c r="S481" s="45" t="s">
        <v>305</v>
      </c>
      <c r="T481" s="44"/>
      <c r="U481" s="44"/>
      <c r="V481" s="44"/>
      <c r="W481" s="44" t="s">
        <v>652</v>
      </c>
      <c r="X481" s="44"/>
      <c r="Y481" s="44"/>
      <c r="Z481" s="44"/>
      <c r="AA481" s="44"/>
      <c r="AB481" s="44"/>
      <c r="AC481" s="44"/>
    </row>
    <row r="482" spans="1:29" ht="15.75" customHeight="1">
      <c r="A482" s="47"/>
      <c r="B482" s="47" t="s">
        <v>156</v>
      </c>
      <c r="C482" s="60" t="s">
        <v>480</v>
      </c>
      <c r="D482" s="49" t="s">
        <v>481</v>
      </c>
      <c r="E482" s="49">
        <v>10</v>
      </c>
      <c r="F482" s="50">
        <v>1400</v>
      </c>
      <c r="G482" s="51" t="s">
        <v>54</v>
      </c>
      <c r="H482" s="52">
        <v>46174</v>
      </c>
      <c r="I482" s="53" t="s">
        <v>55</v>
      </c>
      <c r="J482" s="53" t="s">
        <v>56</v>
      </c>
      <c r="K482" s="53" t="s">
        <v>164</v>
      </c>
      <c r="L482" s="53" t="s">
        <v>58</v>
      </c>
      <c r="M482" s="54" t="s">
        <v>2517</v>
      </c>
      <c r="N482" s="56" t="s">
        <v>21</v>
      </c>
      <c r="O482" s="56" t="s">
        <v>2767</v>
      </c>
      <c r="P482" s="56"/>
      <c r="Q482" s="56" t="s">
        <v>2970</v>
      </c>
      <c r="R482" s="57" t="s">
        <v>304</v>
      </c>
      <c r="S482" s="57" t="s">
        <v>305</v>
      </c>
      <c r="T482" s="56"/>
      <c r="U482" s="56"/>
      <c r="V482" s="56"/>
      <c r="W482" s="56" t="s">
        <v>652</v>
      </c>
      <c r="X482" s="56"/>
      <c r="Y482" s="56"/>
      <c r="Z482" s="56"/>
      <c r="AA482" s="56"/>
      <c r="AB482" s="56"/>
      <c r="AC482" s="56"/>
    </row>
    <row r="483" spans="1:29" ht="15.75" customHeight="1">
      <c r="A483" s="35"/>
      <c r="B483" s="35" t="s">
        <v>156</v>
      </c>
      <c r="C483" s="36" t="s">
        <v>641</v>
      </c>
      <c r="D483" s="37" t="s">
        <v>642</v>
      </c>
      <c r="E483" s="37">
        <v>10</v>
      </c>
      <c r="F483" s="38">
        <v>400</v>
      </c>
      <c r="G483" s="39" t="s">
        <v>54</v>
      </c>
      <c r="H483" s="40">
        <v>46174</v>
      </c>
      <c r="I483" s="41" t="s">
        <v>55</v>
      </c>
      <c r="J483" s="41" t="s">
        <v>56</v>
      </c>
      <c r="K483" s="41" t="s">
        <v>164</v>
      </c>
      <c r="L483" s="41" t="s">
        <v>58</v>
      </c>
      <c r="M483" s="42" t="s">
        <v>73</v>
      </c>
      <c r="N483" s="44" t="s">
        <v>21</v>
      </c>
      <c r="O483" s="44" t="s">
        <v>2767</v>
      </c>
      <c r="P483" s="44"/>
      <c r="Q483" s="44" t="s">
        <v>2970</v>
      </c>
      <c r="R483" s="45" t="s">
        <v>304</v>
      </c>
      <c r="S483" s="45" t="s">
        <v>305</v>
      </c>
      <c r="T483" s="44"/>
      <c r="U483" s="44"/>
      <c r="V483" s="44"/>
      <c r="W483" s="44" t="s">
        <v>652</v>
      </c>
      <c r="X483" s="44"/>
      <c r="Y483" s="44"/>
      <c r="Z483" s="44"/>
      <c r="AA483" s="44"/>
      <c r="AB483" s="44"/>
      <c r="AC483" s="44"/>
    </row>
    <row r="484" spans="1:29" ht="15.75" customHeight="1">
      <c r="A484" s="47"/>
      <c r="B484" s="47" t="s">
        <v>156</v>
      </c>
      <c r="C484" s="60" t="s">
        <v>302</v>
      </c>
      <c r="D484" s="49" t="s">
        <v>303</v>
      </c>
      <c r="E484" s="49">
        <v>20</v>
      </c>
      <c r="F484" s="50">
        <v>6000</v>
      </c>
      <c r="G484" s="51" t="s">
        <v>54</v>
      </c>
      <c r="H484" s="52">
        <v>46235</v>
      </c>
      <c r="I484" s="53" t="s">
        <v>55</v>
      </c>
      <c r="J484" s="53" t="s">
        <v>56</v>
      </c>
      <c r="K484" s="53" t="s">
        <v>164</v>
      </c>
      <c r="L484" s="53" t="s">
        <v>58</v>
      </c>
      <c r="M484" s="54" t="s">
        <v>148</v>
      </c>
      <c r="N484" s="56" t="s">
        <v>21</v>
      </c>
      <c r="O484" s="56" t="s">
        <v>2767</v>
      </c>
      <c r="P484" s="56"/>
      <c r="Q484" s="56" t="s">
        <v>2970</v>
      </c>
      <c r="R484" s="57" t="s">
        <v>304</v>
      </c>
      <c r="S484" s="57" t="s">
        <v>305</v>
      </c>
      <c r="T484" s="56"/>
      <c r="U484" s="56"/>
      <c r="V484" s="56"/>
      <c r="W484" s="56" t="s">
        <v>652</v>
      </c>
      <c r="X484" s="56"/>
      <c r="Y484" s="56"/>
      <c r="Z484" s="56"/>
      <c r="AA484" s="56"/>
      <c r="AB484" s="56"/>
      <c r="AC484" s="56"/>
    </row>
    <row r="485" spans="1:29" ht="15.75" customHeight="1">
      <c r="A485" s="35"/>
      <c r="B485" s="35" t="s">
        <v>861</v>
      </c>
      <c r="C485" s="36" t="s">
        <v>1192</v>
      </c>
      <c r="D485" s="37" t="s">
        <v>53</v>
      </c>
      <c r="E485" s="37">
        <v>4</v>
      </c>
      <c r="F485" s="38">
        <v>6000</v>
      </c>
      <c r="G485" s="39" t="s">
        <v>54</v>
      </c>
      <c r="H485" s="40">
        <v>46204</v>
      </c>
      <c r="I485" s="41" t="s">
        <v>55</v>
      </c>
      <c r="J485" s="41" t="s">
        <v>56</v>
      </c>
      <c r="K485" s="41" t="s">
        <v>164</v>
      </c>
      <c r="L485" s="41" t="s">
        <v>91</v>
      </c>
      <c r="M485" s="42" t="s">
        <v>2498</v>
      </c>
      <c r="N485" s="44" t="s">
        <v>884</v>
      </c>
      <c r="O485" s="44" t="s">
        <v>2767</v>
      </c>
      <c r="P485" s="44"/>
      <c r="Q485" s="44" t="s">
        <v>2972</v>
      </c>
      <c r="R485" s="45">
        <f t="array" ref="R485">IFERROR(INDEX('BANCO DE DADOS'!$C$3:$C1559,MATCH(C485,'BANCO DE DADOS'!$B$3:$B1559,0),0),"")</f>
        <v>0</v>
      </c>
      <c r="S485" s="45" t="s">
        <v>781</v>
      </c>
      <c r="T485" s="44"/>
      <c r="U485" s="44"/>
      <c r="V485" s="44"/>
      <c r="W485" s="35" t="s">
        <v>775</v>
      </c>
      <c r="X485" s="44"/>
      <c r="Y485" s="44"/>
      <c r="Z485" s="44"/>
      <c r="AA485" s="44"/>
      <c r="AB485" s="44"/>
      <c r="AC485" s="44"/>
    </row>
    <row r="486" spans="1:29" ht="15.75" customHeight="1">
      <c r="A486" s="47"/>
      <c r="B486" s="47" t="s">
        <v>2693</v>
      </c>
      <c r="C486" s="60"/>
      <c r="D486" s="49"/>
      <c r="E486" s="49"/>
      <c r="F486" s="50">
        <v>11260</v>
      </c>
      <c r="G486" s="51"/>
      <c r="H486" s="52"/>
      <c r="I486" s="53"/>
      <c r="J486" s="53"/>
      <c r="K486" s="53"/>
      <c r="L486" s="53"/>
      <c r="M486" s="54"/>
      <c r="N486" s="56" t="s">
        <v>884</v>
      </c>
      <c r="O486" s="56"/>
      <c r="P486" s="56"/>
      <c r="Q486" s="56" t="s">
        <v>2972</v>
      </c>
      <c r="R486" s="57"/>
      <c r="S486" s="57" t="s">
        <v>781</v>
      </c>
      <c r="T486" s="56"/>
      <c r="U486" s="56"/>
      <c r="V486" s="56"/>
      <c r="W486" s="47" t="s">
        <v>775</v>
      </c>
      <c r="X486" s="56"/>
      <c r="Y486" s="56"/>
      <c r="Z486" s="56"/>
      <c r="AA486" s="56"/>
      <c r="AB486" s="56"/>
      <c r="AC486" s="56"/>
    </row>
    <row r="487" spans="1:29" ht="15.75" customHeight="1">
      <c r="A487" s="35"/>
      <c r="B487" s="35" t="s">
        <v>156</v>
      </c>
      <c r="C487" s="36" t="s">
        <v>830</v>
      </c>
      <c r="D487" s="37" t="s">
        <v>53</v>
      </c>
      <c r="E487" s="37">
        <v>2</v>
      </c>
      <c r="F487" s="38">
        <v>50</v>
      </c>
      <c r="G487" s="39" t="s">
        <v>54</v>
      </c>
      <c r="H487" s="40">
        <v>46143</v>
      </c>
      <c r="I487" s="41" t="s">
        <v>55</v>
      </c>
      <c r="J487" s="41" t="s">
        <v>56</v>
      </c>
      <c r="K487" s="41" t="s">
        <v>164</v>
      </c>
      <c r="L487" s="41" t="s">
        <v>58</v>
      </c>
      <c r="M487" s="42" t="s">
        <v>148</v>
      </c>
      <c r="N487" s="44" t="s">
        <v>21</v>
      </c>
      <c r="O487" s="44" t="s">
        <v>2767</v>
      </c>
      <c r="P487" s="44"/>
      <c r="Q487" s="44" t="s">
        <v>2970</v>
      </c>
      <c r="R487" s="45" t="s">
        <v>304</v>
      </c>
      <c r="S487" s="45" t="s">
        <v>305</v>
      </c>
      <c r="T487" s="44"/>
      <c r="U487" s="44"/>
      <c r="V487" s="44"/>
      <c r="W487" s="44" t="s">
        <v>652</v>
      </c>
      <c r="X487" s="44"/>
      <c r="Y487" s="44"/>
      <c r="Z487" s="44"/>
      <c r="AA487" s="44"/>
      <c r="AB487" s="44"/>
      <c r="AC487" s="44"/>
    </row>
    <row r="488" spans="1:29" ht="15.75" customHeight="1">
      <c r="A488" s="47"/>
      <c r="B488" s="47" t="s">
        <v>652</v>
      </c>
      <c r="C488" s="60" t="s">
        <v>2332</v>
      </c>
      <c r="D488" s="49" t="s">
        <v>2333</v>
      </c>
      <c r="E488" s="49">
        <v>1</v>
      </c>
      <c r="F488" s="50">
        <v>180</v>
      </c>
      <c r="G488" s="51" t="s">
        <v>54</v>
      </c>
      <c r="H488" s="52">
        <v>46143</v>
      </c>
      <c r="I488" s="53" t="s">
        <v>55</v>
      </c>
      <c r="J488" s="53" t="s">
        <v>56</v>
      </c>
      <c r="K488" s="53" t="s">
        <v>164</v>
      </c>
      <c r="L488" s="53" t="s">
        <v>91</v>
      </c>
      <c r="M488" s="54" t="s">
        <v>2498</v>
      </c>
      <c r="N488" s="56" t="s">
        <v>951</v>
      </c>
      <c r="O488" s="56" t="s">
        <v>2767</v>
      </c>
      <c r="P488" s="56"/>
      <c r="Q488" s="56" t="s">
        <v>2970</v>
      </c>
      <c r="R488" s="57" t="s">
        <v>304</v>
      </c>
      <c r="S488" s="57" t="s">
        <v>305</v>
      </c>
      <c r="T488" s="56"/>
      <c r="U488" s="56"/>
      <c r="V488" s="56"/>
      <c r="W488" s="56" t="s">
        <v>652</v>
      </c>
      <c r="X488" s="56"/>
      <c r="Y488" s="56"/>
      <c r="Z488" s="56"/>
      <c r="AA488" s="56"/>
      <c r="AB488" s="56"/>
      <c r="AC488" s="56"/>
    </row>
    <row r="489" spans="1:29" ht="15.75" customHeight="1">
      <c r="A489" s="167"/>
      <c r="B489" s="167" t="s">
        <v>848</v>
      </c>
      <c r="C489" s="168" t="s">
        <v>920</v>
      </c>
      <c r="D489" s="176" t="s">
        <v>53</v>
      </c>
      <c r="E489" s="176">
        <v>2</v>
      </c>
      <c r="F489" s="177">
        <v>10000</v>
      </c>
      <c r="G489" s="178" t="s">
        <v>54</v>
      </c>
      <c r="H489" s="179">
        <v>46204</v>
      </c>
      <c r="I489" s="180" t="s">
        <v>101</v>
      </c>
      <c r="J489" s="180" t="s">
        <v>56</v>
      </c>
      <c r="K489" s="180" t="s">
        <v>858</v>
      </c>
      <c r="L489" s="180" t="s">
        <v>91</v>
      </c>
      <c r="M489" s="181" t="s">
        <v>2451</v>
      </c>
      <c r="N489" s="175" t="s">
        <v>884</v>
      </c>
      <c r="O489" s="44" t="s">
        <v>2452</v>
      </c>
      <c r="P489" s="44"/>
      <c r="Q489" s="44"/>
      <c r="R489" s="45" t="str">
        <f t="array" ref="R489">IFERROR(INDEX('BANCO DE DADOS'!$C$3:$C1559,MATCH(C489,'BANCO DE DADOS'!$B$3:$B1559,0),0),"")</f>
        <v>DAL - ELETRODOMÉSTICOS</v>
      </c>
      <c r="S489" s="45" t="str">
        <f t="array" ref="S489">IFERROR(INDEX('BANCO DE DADOS'!$D$3:$D1559,MATCH(C489,'BANCO DE DADOS'!$B$3:$B1559,0),0),"")</f>
        <v>COMPRA DE ELETRODOMÉSTICOS</v>
      </c>
      <c r="T489" s="44"/>
      <c r="U489" s="44"/>
      <c r="V489" s="44"/>
      <c r="W489" s="44"/>
      <c r="X489" s="44"/>
      <c r="Y489" s="44"/>
      <c r="Z489" s="44"/>
      <c r="AA489" s="44"/>
      <c r="AB489" s="44"/>
      <c r="AC489" s="44"/>
    </row>
    <row r="490" spans="1:29" ht="15.75" customHeight="1">
      <c r="A490" s="184"/>
      <c r="B490" s="184" t="s">
        <v>888</v>
      </c>
      <c r="C490" s="185" t="s">
        <v>2519</v>
      </c>
      <c r="D490" s="186" t="s">
        <v>53</v>
      </c>
      <c r="E490" s="186">
        <v>2</v>
      </c>
      <c r="F490" s="187">
        <v>60000</v>
      </c>
      <c r="G490" s="188" t="s">
        <v>54</v>
      </c>
      <c r="H490" s="189">
        <v>46266</v>
      </c>
      <c r="I490" s="190" t="s">
        <v>101</v>
      </c>
      <c r="J490" s="190" t="s">
        <v>56</v>
      </c>
      <c r="K490" s="190" t="s">
        <v>858</v>
      </c>
      <c r="L490" s="190" t="s">
        <v>58</v>
      </c>
      <c r="M490" s="191" t="s">
        <v>2451</v>
      </c>
      <c r="N490" s="192" t="s">
        <v>951</v>
      </c>
      <c r="O490" s="56" t="s">
        <v>2452</v>
      </c>
      <c r="P490" s="56"/>
      <c r="Q490" s="56"/>
      <c r="R490" s="57" t="str">
        <f t="array" ref="R490">IFERROR(INDEX('BANCO DE DADOS'!$C$3:$C1559,MATCH(C490,'BANCO DE DADOS'!$B$3:$B1559,0),0),"")</f>
        <v>DOP - EQUIPAMENTO OPERACIONAL SALVAMENTO TERRESTRE</v>
      </c>
      <c r="S490" s="57" t="str">
        <f t="array" ref="S490">IFERROR(INDEX('BANCO DE DADOS'!$D$3:$D1559,MATCH(C490,'BANCO DE DADOS'!$B$3:$B1559,0),0),"")</f>
        <v>COMPRA DE EQUIPAMENTOS DE DETECÇÃO E MONITORAMENTO</v>
      </c>
      <c r="T490" s="56"/>
      <c r="U490" s="56"/>
      <c r="V490" s="56"/>
      <c r="W490" s="56"/>
      <c r="X490" s="56"/>
      <c r="Y490" s="56"/>
      <c r="Z490" s="56"/>
      <c r="AA490" s="56"/>
      <c r="AB490" s="56"/>
      <c r="AC490" s="56"/>
    </row>
    <row r="491" spans="1:29" ht="15.75" customHeight="1">
      <c r="A491" s="167"/>
      <c r="B491" s="167" t="s">
        <v>51</v>
      </c>
      <c r="C491" s="168" t="s">
        <v>1101</v>
      </c>
      <c r="D491" s="176" t="s">
        <v>53</v>
      </c>
      <c r="E491" s="176">
        <v>40</v>
      </c>
      <c r="F491" s="177">
        <v>20000</v>
      </c>
      <c r="G491" s="178" t="s">
        <v>54</v>
      </c>
      <c r="H491" s="179">
        <v>46235</v>
      </c>
      <c r="I491" s="180" t="s">
        <v>55</v>
      </c>
      <c r="J491" s="180" t="s">
        <v>56</v>
      </c>
      <c r="K491" s="180" t="s">
        <v>164</v>
      </c>
      <c r="L491" s="180" t="s">
        <v>91</v>
      </c>
      <c r="M491" s="181" t="s">
        <v>2451</v>
      </c>
      <c r="N491" s="175" t="s">
        <v>884</v>
      </c>
      <c r="O491" s="44" t="s">
        <v>2452</v>
      </c>
      <c r="P491" s="44"/>
      <c r="Q491" s="44"/>
      <c r="R491" s="45" t="str">
        <f t="array" ref="R491">IFERROR(INDEX('BANCO DE DADOS'!$C$3:$C1559,MATCH(C491,'BANCO DE DADOS'!$B$3:$B1559,0),0),"")</f>
        <v>DOP - EPI SALVAMENTO EM ALTURAS</v>
      </c>
      <c r="S491" s="45" t="str">
        <f t="array" ref="S491">IFERROR(INDEX('BANCO DE DADOS'!$D$3:$D1559,MATCH(C491,'BANCO DE DADOS'!$B$3:$B1559,0),0),"")</f>
        <v>COMPRA DE EPI - PROTEÇÃO E RESGATE PARA SALVAMENTO EM ALTURA</v>
      </c>
      <c r="T491" s="44"/>
      <c r="U491" s="44"/>
      <c r="V491" s="44"/>
      <c r="W491" s="44"/>
      <c r="X491" s="44"/>
      <c r="Y491" s="44"/>
      <c r="Z491" s="44"/>
      <c r="AA491" s="44"/>
      <c r="AB491" s="44"/>
      <c r="AC491" s="44"/>
    </row>
    <row r="492" spans="1:29" ht="15.75" customHeight="1">
      <c r="A492" s="184"/>
      <c r="B492" s="184" t="s">
        <v>1476</v>
      </c>
      <c r="C492" s="185" t="s">
        <v>1509</v>
      </c>
      <c r="D492" s="186" t="s">
        <v>53</v>
      </c>
      <c r="E492" s="186">
        <v>1</v>
      </c>
      <c r="F492" s="187">
        <v>10000</v>
      </c>
      <c r="G492" s="188" t="s">
        <v>54</v>
      </c>
      <c r="H492" s="189">
        <v>46204</v>
      </c>
      <c r="I492" s="190" t="s">
        <v>101</v>
      </c>
      <c r="J492" s="190" t="s">
        <v>56</v>
      </c>
      <c r="K492" s="190" t="s">
        <v>858</v>
      </c>
      <c r="L492" s="190" t="s">
        <v>58</v>
      </c>
      <c r="M492" s="191" t="s">
        <v>2451</v>
      </c>
      <c r="N492" s="192" t="s">
        <v>951</v>
      </c>
      <c r="O492" s="56" t="s">
        <v>2452</v>
      </c>
      <c r="P492" s="56"/>
      <c r="Q492" s="56"/>
      <c r="R492" s="57" t="str">
        <f t="array" ref="R492">IFERROR(INDEX('BANCO DE DADOS'!$C$3:$C1559,MATCH(C492,'BANCO DE DADOS'!$B$3:$B1559,0),0),"")</f>
        <v>DOP - EQUIPAMENTO OPERACIONAL SALVAMENTO TERRESTRE</v>
      </c>
      <c r="S492" s="57" t="str">
        <f t="array" ref="S492">IFERROR(INDEX('BANCO DE DADOS'!$D$3:$D1559,MATCH(C492,'BANCO DE DADOS'!$B$3:$B1559,0),0),"")</f>
        <v>COMPRA DE EQUIPAMENTOS DE DETECÇÃO DE GÁS</v>
      </c>
      <c r="T492" s="56"/>
      <c r="U492" s="56"/>
      <c r="V492" s="56"/>
      <c r="W492" s="56"/>
      <c r="X492" s="56"/>
      <c r="Y492" s="56"/>
      <c r="Z492" s="56"/>
      <c r="AA492" s="56"/>
      <c r="AB492" s="56"/>
      <c r="AC492" s="56"/>
    </row>
    <row r="493" spans="1:29" ht="15.75" customHeight="1">
      <c r="A493" s="167"/>
      <c r="B493" s="167" t="s">
        <v>848</v>
      </c>
      <c r="C493" s="168" t="s">
        <v>285</v>
      </c>
      <c r="D493" s="176" t="s">
        <v>53</v>
      </c>
      <c r="E493" s="176">
        <v>30</v>
      </c>
      <c r="F493" s="177">
        <v>39000</v>
      </c>
      <c r="G493" s="178" t="s">
        <v>54</v>
      </c>
      <c r="H493" s="179">
        <v>46266</v>
      </c>
      <c r="I493" s="180" t="s">
        <v>55</v>
      </c>
      <c r="J493" s="180" t="s">
        <v>56</v>
      </c>
      <c r="K493" s="180" t="s">
        <v>164</v>
      </c>
      <c r="L493" s="180" t="s">
        <v>91</v>
      </c>
      <c r="M493" s="181" t="s">
        <v>2451</v>
      </c>
      <c r="N493" s="175" t="s">
        <v>884</v>
      </c>
      <c r="O493" s="44" t="s">
        <v>2452</v>
      </c>
      <c r="P493" s="44"/>
      <c r="Q493" s="44"/>
      <c r="R493" s="45" t="str">
        <f t="array" ref="R493">IFERROR(INDEX('BANCO DE DADOS'!$C$3:$C1559,MATCH(C493,'BANCO DE DADOS'!$B$3:$B1559,0),0),"")</f>
        <v>DOP - EPI SALVAMENTO EM ALTURAS</v>
      </c>
      <c r="S493" s="45" t="str">
        <f t="array" ref="S493">IFERROR(INDEX('BANCO DE DADOS'!$D$3:$D1559,MATCH(C493,'BANCO DE DADOS'!$B$3:$B1559,0),0),"")</f>
        <v>COMPRA DE EPI - PROTEÇÃO E RESGATE PARA SALVAMENTO EM ALTURA</v>
      </c>
      <c r="T493" s="44"/>
      <c r="U493" s="44"/>
      <c r="V493" s="44"/>
      <c r="W493" s="44"/>
      <c r="X493" s="44"/>
      <c r="Y493" s="44"/>
      <c r="Z493" s="44"/>
      <c r="AA493" s="44"/>
      <c r="AB493" s="44"/>
      <c r="AC493" s="44"/>
    </row>
    <row r="494" spans="1:29" ht="15.75" customHeight="1">
      <c r="A494" s="47"/>
      <c r="B494" s="47" t="s">
        <v>652</v>
      </c>
      <c r="C494" s="60" t="s">
        <v>2335</v>
      </c>
      <c r="D494" s="49" t="s">
        <v>53</v>
      </c>
      <c r="E494" s="49">
        <v>5</v>
      </c>
      <c r="F494" s="50">
        <v>180</v>
      </c>
      <c r="G494" s="51" t="s">
        <v>54</v>
      </c>
      <c r="H494" s="52">
        <v>46143</v>
      </c>
      <c r="I494" s="53" t="s">
        <v>55</v>
      </c>
      <c r="J494" s="53" t="s">
        <v>56</v>
      </c>
      <c r="K494" s="53" t="s">
        <v>164</v>
      </c>
      <c r="L494" s="53" t="s">
        <v>91</v>
      </c>
      <c r="M494" s="54" t="s">
        <v>2486</v>
      </c>
      <c r="N494" s="56" t="s">
        <v>951</v>
      </c>
      <c r="O494" s="56" t="s">
        <v>2767</v>
      </c>
      <c r="P494" s="56"/>
      <c r="Q494" s="56" t="s">
        <v>2970</v>
      </c>
      <c r="R494" s="57" t="s">
        <v>304</v>
      </c>
      <c r="S494" s="57" t="s">
        <v>305</v>
      </c>
      <c r="T494" s="56"/>
      <c r="U494" s="56"/>
      <c r="V494" s="56"/>
      <c r="W494" s="56" t="s">
        <v>652</v>
      </c>
      <c r="X494" s="56"/>
      <c r="Y494" s="56"/>
      <c r="Z494" s="56"/>
      <c r="AA494" s="56"/>
      <c r="AB494" s="56"/>
      <c r="AC494" s="56"/>
    </row>
    <row r="495" spans="1:29" ht="15.75" customHeight="1">
      <c r="A495" s="35"/>
      <c r="B495" s="35" t="s">
        <v>2693</v>
      </c>
      <c r="C495" s="36"/>
      <c r="D495" s="37"/>
      <c r="E495" s="37"/>
      <c r="F495" s="38">
        <v>61363.66</v>
      </c>
      <c r="G495" s="39"/>
      <c r="H495" s="40"/>
      <c r="I495" s="41"/>
      <c r="J495" s="41"/>
      <c r="K495" s="41"/>
      <c r="L495" s="41"/>
      <c r="M495" s="42"/>
      <c r="N495" s="44" t="s">
        <v>21</v>
      </c>
      <c r="O495" s="44"/>
      <c r="P495" s="44"/>
      <c r="Q495" s="44" t="s">
        <v>2970</v>
      </c>
      <c r="R495" s="45" t="s">
        <v>304</v>
      </c>
      <c r="S495" s="45" t="s">
        <v>305</v>
      </c>
      <c r="T495" s="44"/>
      <c r="U495" s="44"/>
      <c r="V495" s="44"/>
      <c r="W495" s="44" t="s">
        <v>652</v>
      </c>
      <c r="X495" s="44"/>
      <c r="Y495" s="44"/>
      <c r="Z495" s="44"/>
      <c r="AA495" s="44"/>
      <c r="AB495" s="44"/>
      <c r="AC495" s="44"/>
    </row>
    <row r="496" spans="1:29" ht="15.75" customHeight="1">
      <c r="A496" s="47"/>
      <c r="B496" s="47" t="s">
        <v>283</v>
      </c>
      <c r="C496" s="60" t="s">
        <v>740</v>
      </c>
      <c r="D496" s="49" t="s">
        <v>53</v>
      </c>
      <c r="E496" s="49">
        <v>2</v>
      </c>
      <c r="F496" s="50">
        <v>100</v>
      </c>
      <c r="G496" s="51" t="s">
        <v>54</v>
      </c>
      <c r="H496" s="52">
        <v>46143</v>
      </c>
      <c r="I496" s="53" t="s">
        <v>55</v>
      </c>
      <c r="J496" s="53" t="s">
        <v>56</v>
      </c>
      <c r="K496" s="53" t="s">
        <v>164</v>
      </c>
      <c r="L496" s="53" t="s">
        <v>58</v>
      </c>
      <c r="M496" s="54" t="s">
        <v>2534</v>
      </c>
      <c r="N496" s="56" t="s">
        <v>21</v>
      </c>
      <c r="O496" s="56" t="s">
        <v>2767</v>
      </c>
      <c r="P496" s="56"/>
      <c r="Q496" s="56" t="s">
        <v>2930</v>
      </c>
      <c r="R496" s="57" t="s">
        <v>158</v>
      </c>
      <c r="S496" s="57" t="s">
        <v>741</v>
      </c>
      <c r="T496" s="56"/>
      <c r="U496" s="56"/>
      <c r="V496" s="56"/>
      <c r="W496" s="56" t="s">
        <v>8</v>
      </c>
      <c r="X496" s="56"/>
      <c r="Y496" s="56"/>
      <c r="Z496" s="56"/>
      <c r="AA496" s="56"/>
      <c r="AB496" s="56"/>
      <c r="AC496" s="56"/>
    </row>
    <row r="497" spans="1:29" ht="15.75" customHeight="1">
      <c r="A497" s="35"/>
      <c r="B497" s="35" t="s">
        <v>245</v>
      </c>
      <c r="C497" s="36" t="s">
        <v>740</v>
      </c>
      <c r="D497" s="37" t="s">
        <v>53</v>
      </c>
      <c r="E497" s="37">
        <v>4</v>
      </c>
      <c r="F497" s="38">
        <v>200</v>
      </c>
      <c r="G497" s="39" t="s">
        <v>54</v>
      </c>
      <c r="H497" s="40">
        <v>46143</v>
      </c>
      <c r="I497" s="41" t="s">
        <v>55</v>
      </c>
      <c r="J497" s="41" t="s">
        <v>56</v>
      </c>
      <c r="K497" s="41" t="s">
        <v>164</v>
      </c>
      <c r="L497" s="41" t="s">
        <v>58</v>
      </c>
      <c r="M497" s="42" t="s">
        <v>2534</v>
      </c>
      <c r="N497" s="44" t="s">
        <v>21</v>
      </c>
      <c r="O497" s="44" t="s">
        <v>2767</v>
      </c>
      <c r="P497" s="44"/>
      <c r="Q497" s="44" t="s">
        <v>2930</v>
      </c>
      <c r="R497" s="45" t="s">
        <v>158</v>
      </c>
      <c r="S497" s="45" t="s">
        <v>741</v>
      </c>
      <c r="T497" s="44"/>
      <c r="U497" s="44"/>
      <c r="V497" s="44"/>
      <c r="W497" s="44" t="s">
        <v>8</v>
      </c>
      <c r="X497" s="44"/>
      <c r="Y497" s="44"/>
      <c r="Z497" s="44"/>
      <c r="AA497" s="44"/>
      <c r="AB497" s="44"/>
      <c r="AC497" s="44"/>
    </row>
    <row r="498" spans="1:29" ht="15.75" customHeight="1">
      <c r="A498" s="47"/>
      <c r="B498" s="47" t="s">
        <v>317</v>
      </c>
      <c r="C498" s="60" t="s">
        <v>740</v>
      </c>
      <c r="D498" s="49" t="s">
        <v>53</v>
      </c>
      <c r="E498" s="49">
        <v>4</v>
      </c>
      <c r="F498" s="50">
        <v>200</v>
      </c>
      <c r="G498" s="51" t="s">
        <v>54</v>
      </c>
      <c r="H498" s="52">
        <v>46143</v>
      </c>
      <c r="I498" s="53" t="s">
        <v>55</v>
      </c>
      <c r="J498" s="53" t="s">
        <v>56</v>
      </c>
      <c r="K498" s="53" t="s">
        <v>164</v>
      </c>
      <c r="L498" s="53" t="s">
        <v>58</v>
      </c>
      <c r="M498" s="54" t="s">
        <v>2534</v>
      </c>
      <c r="N498" s="56" t="s">
        <v>21</v>
      </c>
      <c r="O498" s="56" t="s">
        <v>2767</v>
      </c>
      <c r="P498" s="56"/>
      <c r="Q498" s="56" t="s">
        <v>2930</v>
      </c>
      <c r="R498" s="57" t="s">
        <v>158</v>
      </c>
      <c r="S498" s="57" t="s">
        <v>741</v>
      </c>
      <c r="T498" s="56"/>
      <c r="U498" s="56"/>
      <c r="V498" s="56"/>
      <c r="W498" s="56" t="s">
        <v>8</v>
      </c>
      <c r="X498" s="56"/>
      <c r="Y498" s="56"/>
      <c r="Z498" s="56"/>
      <c r="AA498" s="56"/>
      <c r="AB498" s="56"/>
      <c r="AC498" s="56"/>
    </row>
    <row r="499" spans="1:29" ht="15.75" customHeight="1">
      <c r="A499" s="35"/>
      <c r="B499" s="35" t="s">
        <v>317</v>
      </c>
      <c r="C499" s="36" t="s">
        <v>517</v>
      </c>
      <c r="D499" s="37" t="s">
        <v>53</v>
      </c>
      <c r="E499" s="37">
        <v>6</v>
      </c>
      <c r="F499" s="38">
        <v>900</v>
      </c>
      <c r="G499" s="39" t="s">
        <v>54</v>
      </c>
      <c r="H499" s="40">
        <v>46174</v>
      </c>
      <c r="I499" s="41" t="s">
        <v>55</v>
      </c>
      <c r="J499" s="41" t="s">
        <v>56</v>
      </c>
      <c r="K499" s="41" t="s">
        <v>164</v>
      </c>
      <c r="L499" s="41" t="s">
        <v>58</v>
      </c>
      <c r="M499" s="42" t="s">
        <v>148</v>
      </c>
      <c r="N499" s="44" t="s">
        <v>21</v>
      </c>
      <c r="O499" s="44" t="s">
        <v>2767</v>
      </c>
      <c r="P499" s="44"/>
      <c r="Q499" s="44" t="s">
        <v>2930</v>
      </c>
      <c r="R499" s="45"/>
      <c r="S499" s="45" t="str">
        <f t="array" ref="S499">IFERROR(INDEX('BANCO DE DADOS'!$D$3:$D1559,MATCH(C499,'BANCO DE DADOS'!$B$3:$B1559,0),0),"")</f>
        <v>COMPRA DE EQUIPAMENTOS MÉDICOS E DE DIAGNÓSTICO</v>
      </c>
      <c r="T499" s="44"/>
      <c r="U499" s="44"/>
      <c r="V499" s="44"/>
      <c r="W499" s="45" t="s">
        <v>8</v>
      </c>
      <c r="X499" s="44"/>
      <c r="Y499" s="44"/>
      <c r="Z499" s="44"/>
      <c r="AA499" s="44"/>
      <c r="AB499" s="44"/>
      <c r="AC499" s="44"/>
    </row>
    <row r="500" spans="1:29" ht="15.75" customHeight="1">
      <c r="A500" s="47"/>
      <c r="B500" s="47" t="s">
        <v>169</v>
      </c>
      <c r="C500" s="60" t="s">
        <v>740</v>
      </c>
      <c r="D500" s="49" t="s">
        <v>53</v>
      </c>
      <c r="E500" s="49">
        <v>4</v>
      </c>
      <c r="F500" s="50">
        <v>200</v>
      </c>
      <c r="G500" s="51" t="s">
        <v>54</v>
      </c>
      <c r="H500" s="52">
        <v>46143</v>
      </c>
      <c r="I500" s="53" t="s">
        <v>55</v>
      </c>
      <c r="J500" s="53" t="s">
        <v>56</v>
      </c>
      <c r="K500" s="53" t="s">
        <v>164</v>
      </c>
      <c r="L500" s="53" t="s">
        <v>58</v>
      </c>
      <c r="M500" s="54" t="s">
        <v>2534</v>
      </c>
      <c r="N500" s="56" t="s">
        <v>21</v>
      </c>
      <c r="O500" s="56" t="s">
        <v>2767</v>
      </c>
      <c r="P500" s="56"/>
      <c r="Q500" s="56" t="s">
        <v>2930</v>
      </c>
      <c r="R500" s="57" t="s">
        <v>158</v>
      </c>
      <c r="S500" s="57" t="s">
        <v>741</v>
      </c>
      <c r="T500" s="56"/>
      <c r="U500" s="56"/>
      <c r="V500" s="56"/>
      <c r="W500" s="56" t="s">
        <v>8</v>
      </c>
      <c r="X500" s="56"/>
      <c r="Y500" s="56"/>
      <c r="Z500" s="56"/>
      <c r="AA500" s="56"/>
      <c r="AB500" s="56"/>
      <c r="AC500" s="56"/>
    </row>
    <row r="501" spans="1:29" ht="15.75" customHeight="1">
      <c r="A501" s="35"/>
      <c r="B501" s="35" t="s">
        <v>172</v>
      </c>
      <c r="C501" s="36" t="s">
        <v>771</v>
      </c>
      <c r="D501" s="37" t="s">
        <v>53</v>
      </c>
      <c r="E501" s="37">
        <v>5</v>
      </c>
      <c r="F501" s="38">
        <v>150</v>
      </c>
      <c r="G501" s="39" t="s">
        <v>54</v>
      </c>
      <c r="H501" s="40">
        <v>46143</v>
      </c>
      <c r="I501" s="41" t="s">
        <v>55</v>
      </c>
      <c r="J501" s="41" t="s">
        <v>56</v>
      </c>
      <c r="K501" s="41" t="s">
        <v>164</v>
      </c>
      <c r="L501" s="41" t="s">
        <v>58</v>
      </c>
      <c r="M501" s="42" t="s">
        <v>2534</v>
      </c>
      <c r="N501" s="44" t="s">
        <v>21</v>
      </c>
      <c r="O501" s="44" t="s">
        <v>2767</v>
      </c>
      <c r="P501" s="44"/>
      <c r="Q501" s="44" t="s">
        <v>2930</v>
      </c>
      <c r="R501" s="45" t="s">
        <v>158</v>
      </c>
      <c r="S501" s="45" t="s">
        <v>741</v>
      </c>
      <c r="T501" s="44"/>
      <c r="U501" s="44"/>
      <c r="V501" s="44"/>
      <c r="W501" s="45" t="s">
        <v>8</v>
      </c>
      <c r="X501" s="44"/>
      <c r="Y501" s="44"/>
      <c r="Z501" s="44"/>
      <c r="AA501" s="44"/>
      <c r="AB501" s="44"/>
      <c r="AC501" s="44"/>
    </row>
    <row r="502" spans="1:29" ht="33.75" customHeight="1">
      <c r="A502" s="47"/>
      <c r="B502" s="47" t="s">
        <v>1049</v>
      </c>
      <c r="C502" s="60" t="s">
        <v>740</v>
      </c>
      <c r="D502" s="49" t="s">
        <v>53</v>
      </c>
      <c r="E502" s="49">
        <v>50</v>
      </c>
      <c r="F502" s="50">
        <v>2500</v>
      </c>
      <c r="G502" s="51" t="s">
        <v>54</v>
      </c>
      <c r="H502" s="52">
        <v>46174</v>
      </c>
      <c r="I502" s="53" t="s">
        <v>55</v>
      </c>
      <c r="J502" s="53" t="s">
        <v>56</v>
      </c>
      <c r="K502" s="53" t="s">
        <v>164</v>
      </c>
      <c r="L502" s="53" t="s">
        <v>58</v>
      </c>
      <c r="M502" s="54" t="s">
        <v>2534</v>
      </c>
      <c r="N502" s="56" t="s">
        <v>21</v>
      </c>
      <c r="O502" s="56" t="s">
        <v>2767</v>
      </c>
      <c r="P502" s="56"/>
      <c r="Q502" s="56" t="s">
        <v>2930</v>
      </c>
      <c r="R502" s="57" t="s">
        <v>158</v>
      </c>
      <c r="S502" s="57" t="s">
        <v>741</v>
      </c>
      <c r="T502" s="56"/>
      <c r="U502" s="56"/>
      <c r="V502" s="56"/>
      <c r="W502" s="56" t="s">
        <v>8</v>
      </c>
      <c r="X502" s="56"/>
      <c r="Y502" s="56"/>
      <c r="Z502" s="56"/>
      <c r="AA502" s="56"/>
      <c r="AB502" s="56"/>
      <c r="AC502" s="56"/>
    </row>
    <row r="503" spans="1:29" ht="15.75" customHeight="1">
      <c r="A503" s="35"/>
      <c r="B503" s="35" t="s">
        <v>51</v>
      </c>
      <c r="C503" s="36" t="s">
        <v>387</v>
      </c>
      <c r="D503" s="37" t="s">
        <v>53</v>
      </c>
      <c r="E503" s="37">
        <v>10</v>
      </c>
      <c r="F503" s="38">
        <v>3670</v>
      </c>
      <c r="G503" s="39" t="s">
        <v>54</v>
      </c>
      <c r="H503" s="40">
        <v>46174</v>
      </c>
      <c r="I503" s="41" t="s">
        <v>55</v>
      </c>
      <c r="J503" s="41" t="s">
        <v>56</v>
      </c>
      <c r="K503" s="41" t="s">
        <v>164</v>
      </c>
      <c r="L503" s="41" t="s">
        <v>91</v>
      </c>
      <c r="M503" s="42" t="s">
        <v>2517</v>
      </c>
      <c r="N503" s="44" t="s">
        <v>884</v>
      </c>
      <c r="O503" s="44" t="s">
        <v>2767</v>
      </c>
      <c r="P503" s="44"/>
      <c r="Q503" s="44" t="s">
        <v>2973</v>
      </c>
      <c r="R503" s="45" t="s">
        <v>388</v>
      </c>
      <c r="S503" s="45" t="s">
        <v>389</v>
      </c>
      <c r="T503" s="44"/>
      <c r="U503" s="44"/>
      <c r="V503" s="44"/>
      <c r="W503" s="35" t="s">
        <v>242</v>
      </c>
      <c r="X503" s="44"/>
      <c r="Y503" s="44"/>
      <c r="Z503" s="44"/>
      <c r="AA503" s="44"/>
      <c r="AB503" s="44"/>
      <c r="AC503" s="44"/>
    </row>
    <row r="504" spans="1:29" ht="15.75" customHeight="1">
      <c r="A504" s="47"/>
      <c r="B504" s="47" t="s">
        <v>1049</v>
      </c>
      <c r="C504" s="60" t="s">
        <v>2031</v>
      </c>
      <c r="D504" s="49" t="s">
        <v>53</v>
      </c>
      <c r="E504" s="49">
        <v>30</v>
      </c>
      <c r="F504" s="50">
        <v>1365</v>
      </c>
      <c r="G504" s="51" t="s">
        <v>54</v>
      </c>
      <c r="H504" s="52">
        <v>46174</v>
      </c>
      <c r="I504" s="53" t="s">
        <v>55</v>
      </c>
      <c r="J504" s="53" t="s">
        <v>56</v>
      </c>
      <c r="K504" s="53" t="s">
        <v>164</v>
      </c>
      <c r="L504" s="53" t="s">
        <v>58</v>
      </c>
      <c r="M504" s="54" t="s">
        <v>2498</v>
      </c>
      <c r="N504" s="56" t="s">
        <v>21</v>
      </c>
      <c r="O504" s="56" t="s">
        <v>2767</v>
      </c>
      <c r="P504" s="56"/>
      <c r="Q504" s="56" t="s">
        <v>2930</v>
      </c>
      <c r="R504" s="57" t="s">
        <v>158</v>
      </c>
      <c r="S504" s="57" t="s">
        <v>741</v>
      </c>
      <c r="T504" s="56"/>
      <c r="U504" s="56"/>
      <c r="V504" s="56"/>
      <c r="W504" s="56" t="s">
        <v>8</v>
      </c>
      <c r="X504" s="56"/>
      <c r="Y504" s="56"/>
      <c r="Z504" s="56"/>
      <c r="AA504" s="56"/>
      <c r="AB504" s="56"/>
      <c r="AC504" s="56"/>
    </row>
    <row r="505" spans="1:29" ht="36.75" customHeight="1">
      <c r="A505" s="35"/>
      <c r="B505" s="35" t="s">
        <v>1049</v>
      </c>
      <c r="C505" s="36" t="s">
        <v>1810</v>
      </c>
      <c r="D505" s="37" t="s">
        <v>53</v>
      </c>
      <c r="E505" s="37">
        <v>100</v>
      </c>
      <c r="F505" s="38">
        <v>10000</v>
      </c>
      <c r="G505" s="39" t="s">
        <v>54</v>
      </c>
      <c r="H505" s="40">
        <v>46204</v>
      </c>
      <c r="I505" s="41" t="s">
        <v>55</v>
      </c>
      <c r="J505" s="41" t="s">
        <v>56</v>
      </c>
      <c r="K505" s="41" t="s">
        <v>164</v>
      </c>
      <c r="L505" s="41" t="s">
        <v>58</v>
      </c>
      <c r="M505" s="42" t="s">
        <v>2486</v>
      </c>
      <c r="N505" s="44" t="s">
        <v>21</v>
      </c>
      <c r="O505" s="44" t="s">
        <v>2767</v>
      </c>
      <c r="P505" s="44"/>
      <c r="Q505" s="44" t="s">
        <v>2930</v>
      </c>
      <c r="R505" s="45" t="s">
        <v>158</v>
      </c>
      <c r="S505" s="45" t="s">
        <v>741</v>
      </c>
      <c r="T505" s="44"/>
      <c r="U505" s="44"/>
      <c r="V505" s="44"/>
      <c r="W505" s="45" t="s">
        <v>8</v>
      </c>
      <c r="X505" s="44"/>
      <c r="Y505" s="44"/>
      <c r="Z505" s="44"/>
      <c r="AA505" s="44"/>
      <c r="AB505" s="44"/>
      <c r="AC505" s="44"/>
    </row>
    <row r="506" spans="1:29" ht="15.75" customHeight="1">
      <c r="A506" s="47"/>
      <c r="B506" s="47" t="s">
        <v>1049</v>
      </c>
      <c r="C506" s="60" t="s">
        <v>2066</v>
      </c>
      <c r="D506" s="49" t="s">
        <v>53</v>
      </c>
      <c r="E506" s="49">
        <v>50</v>
      </c>
      <c r="F506" s="50">
        <v>1000</v>
      </c>
      <c r="G506" s="51" t="s">
        <v>54</v>
      </c>
      <c r="H506" s="52">
        <v>46174</v>
      </c>
      <c r="I506" s="53" t="s">
        <v>55</v>
      </c>
      <c r="J506" s="53" t="s">
        <v>56</v>
      </c>
      <c r="K506" s="53" t="s">
        <v>164</v>
      </c>
      <c r="L506" s="53" t="s">
        <v>58</v>
      </c>
      <c r="M506" s="54" t="s">
        <v>2534</v>
      </c>
      <c r="N506" s="56" t="s">
        <v>21</v>
      </c>
      <c r="O506" s="56" t="s">
        <v>2767</v>
      </c>
      <c r="P506" s="56"/>
      <c r="Q506" s="56" t="s">
        <v>2930</v>
      </c>
      <c r="R506" s="57" t="s">
        <v>158</v>
      </c>
      <c r="S506" s="57" t="s">
        <v>741</v>
      </c>
      <c r="T506" s="56"/>
      <c r="U506" s="56"/>
      <c r="V506" s="56"/>
      <c r="W506" s="57" t="s">
        <v>8</v>
      </c>
      <c r="X506" s="56"/>
      <c r="Y506" s="56"/>
      <c r="Z506" s="56"/>
      <c r="AA506" s="56"/>
      <c r="AB506" s="56"/>
      <c r="AC506" s="56"/>
    </row>
    <row r="507" spans="1:29" ht="35.25" customHeight="1">
      <c r="A507" s="35"/>
      <c r="B507" s="35" t="s">
        <v>2693</v>
      </c>
      <c r="C507" s="107"/>
      <c r="D507" s="37"/>
      <c r="E507" s="37"/>
      <c r="F507" s="38">
        <v>10382</v>
      </c>
      <c r="G507" s="39"/>
      <c r="H507" s="40"/>
      <c r="I507" s="41"/>
      <c r="J507" s="41"/>
      <c r="K507" s="41"/>
      <c r="L507" s="41"/>
      <c r="M507" s="42"/>
      <c r="N507" s="44" t="s">
        <v>884</v>
      </c>
      <c r="O507" s="44"/>
      <c r="P507" s="44"/>
      <c r="Q507" s="44" t="s">
        <v>2973</v>
      </c>
      <c r="R507" s="45"/>
      <c r="S507" s="45" t="s">
        <v>389</v>
      </c>
      <c r="T507" s="44"/>
      <c r="U507" s="44"/>
      <c r="V507" s="44"/>
      <c r="W507" s="35" t="s">
        <v>242</v>
      </c>
      <c r="X507" s="44"/>
      <c r="Y507" s="44"/>
      <c r="Z507" s="44"/>
      <c r="AA507" s="44"/>
      <c r="AB507" s="44"/>
      <c r="AC507" s="44"/>
    </row>
    <row r="508" spans="1:29" ht="15.75" customHeight="1">
      <c r="A508" s="47"/>
      <c r="B508" s="47" t="s">
        <v>848</v>
      </c>
      <c r="C508" s="60" t="s">
        <v>1087</v>
      </c>
      <c r="D508" s="49" t="s">
        <v>53</v>
      </c>
      <c r="E508" s="49">
        <v>50</v>
      </c>
      <c r="F508" s="50">
        <v>30000</v>
      </c>
      <c r="G508" s="51" t="s">
        <v>54</v>
      </c>
      <c r="H508" s="52">
        <v>46235</v>
      </c>
      <c r="I508" s="53" t="s">
        <v>55</v>
      </c>
      <c r="J508" s="53" t="s">
        <v>56</v>
      </c>
      <c r="K508" s="53" t="s">
        <v>164</v>
      </c>
      <c r="L508" s="53" t="s">
        <v>91</v>
      </c>
      <c r="M508" s="54" t="s">
        <v>2517</v>
      </c>
      <c r="N508" s="56" t="s">
        <v>884</v>
      </c>
      <c r="O508" s="56" t="s">
        <v>2767</v>
      </c>
      <c r="P508" s="56"/>
      <c r="Q508" s="56" t="s">
        <v>2974</v>
      </c>
      <c r="R508" s="57"/>
      <c r="S508" s="57" t="s">
        <v>260</v>
      </c>
      <c r="T508" s="56"/>
      <c r="U508" s="56"/>
      <c r="V508" s="56"/>
      <c r="W508" s="56" t="s">
        <v>888</v>
      </c>
      <c r="X508" s="56"/>
      <c r="Y508" s="56"/>
      <c r="Z508" s="56"/>
      <c r="AA508" s="56"/>
      <c r="AB508" s="56"/>
      <c r="AC508" s="56"/>
    </row>
    <row r="509" spans="1:29" ht="15.75" customHeight="1">
      <c r="A509" s="35"/>
      <c r="B509" s="35" t="s">
        <v>848</v>
      </c>
      <c r="C509" s="36" t="s">
        <v>1136</v>
      </c>
      <c r="D509" s="37" t="s">
        <v>163</v>
      </c>
      <c r="E509" s="37">
        <v>40</v>
      </c>
      <c r="F509" s="38">
        <v>12000</v>
      </c>
      <c r="G509" s="39" t="s">
        <v>54</v>
      </c>
      <c r="H509" s="40">
        <v>46235</v>
      </c>
      <c r="I509" s="41" t="s">
        <v>55</v>
      </c>
      <c r="J509" s="41" t="s">
        <v>56</v>
      </c>
      <c r="K509" s="41" t="s">
        <v>164</v>
      </c>
      <c r="L509" s="41" t="s">
        <v>91</v>
      </c>
      <c r="M509" s="42" t="s">
        <v>73</v>
      </c>
      <c r="N509" s="44" t="s">
        <v>884</v>
      </c>
      <c r="O509" s="44" t="s">
        <v>2767</v>
      </c>
      <c r="P509" s="44"/>
      <c r="Q509" s="44" t="s">
        <v>2974</v>
      </c>
      <c r="R509" s="45"/>
      <c r="S509" s="45" t="s">
        <v>260</v>
      </c>
      <c r="T509" s="44"/>
      <c r="U509" s="44"/>
      <c r="V509" s="44"/>
      <c r="W509" s="44" t="s">
        <v>888</v>
      </c>
      <c r="X509" s="44"/>
      <c r="Y509" s="44"/>
      <c r="Z509" s="44"/>
      <c r="AA509" s="44"/>
      <c r="AB509" s="44"/>
      <c r="AC509" s="44"/>
    </row>
    <row r="510" spans="1:29" ht="15.75" customHeight="1">
      <c r="A510" s="47"/>
      <c r="B510" s="47" t="s">
        <v>2693</v>
      </c>
      <c r="C510" s="60" t="s">
        <v>2975</v>
      </c>
      <c r="D510" s="49"/>
      <c r="E510" s="49"/>
      <c r="F510" s="50">
        <v>19090</v>
      </c>
      <c r="G510" s="51"/>
      <c r="H510" s="52"/>
      <c r="I510" s="53"/>
      <c r="J510" s="53"/>
      <c r="K510" s="53"/>
      <c r="L510" s="53"/>
      <c r="M510" s="54"/>
      <c r="N510" s="56" t="s">
        <v>21</v>
      </c>
      <c r="O510" s="56"/>
      <c r="P510" s="56"/>
      <c r="Q510" s="56" t="s">
        <v>2930</v>
      </c>
      <c r="R510" s="57" t="s">
        <v>158</v>
      </c>
      <c r="S510" s="57" t="s">
        <v>741</v>
      </c>
      <c r="T510" s="56"/>
      <c r="U510" s="56"/>
      <c r="V510" s="56"/>
      <c r="W510" s="56" t="s">
        <v>8</v>
      </c>
      <c r="X510" s="56"/>
      <c r="Y510" s="56"/>
      <c r="Z510" s="56"/>
      <c r="AA510" s="56"/>
      <c r="AB510" s="56"/>
      <c r="AC510" s="56"/>
    </row>
    <row r="511" spans="1:29" ht="15.75" customHeight="1">
      <c r="A511" s="35"/>
      <c r="B511" s="35" t="s">
        <v>51</v>
      </c>
      <c r="C511" s="36" t="s">
        <v>2561</v>
      </c>
      <c r="D511" s="37" t="s">
        <v>53</v>
      </c>
      <c r="E511" s="37">
        <v>25</v>
      </c>
      <c r="F511" s="38">
        <v>15000</v>
      </c>
      <c r="G511" s="39" t="s">
        <v>54</v>
      </c>
      <c r="H511" s="40">
        <v>46235</v>
      </c>
      <c r="I511" s="41" t="s">
        <v>55</v>
      </c>
      <c r="J511" s="41" t="s">
        <v>56</v>
      </c>
      <c r="K511" s="41" t="s">
        <v>164</v>
      </c>
      <c r="L511" s="41" t="s">
        <v>91</v>
      </c>
      <c r="M511" s="42" t="s">
        <v>2498</v>
      </c>
      <c r="N511" s="44" t="s">
        <v>951</v>
      </c>
      <c r="O511" s="44" t="s">
        <v>2767</v>
      </c>
      <c r="P511" s="44"/>
      <c r="Q511" s="44" t="s">
        <v>2976</v>
      </c>
      <c r="R511" s="45"/>
      <c r="S511" s="45" t="s">
        <v>2562</v>
      </c>
      <c r="T511" s="44"/>
      <c r="U511" s="44"/>
      <c r="V511" s="44"/>
      <c r="W511" s="44" t="s">
        <v>51</v>
      </c>
      <c r="X511" s="44"/>
      <c r="Y511" s="44"/>
      <c r="Z511" s="44"/>
      <c r="AA511" s="44"/>
      <c r="AB511" s="44"/>
      <c r="AC511" s="44"/>
    </row>
    <row r="512" spans="1:29" ht="41.25" customHeight="1">
      <c r="A512" s="47"/>
      <c r="B512" s="47" t="s">
        <v>2693</v>
      </c>
      <c r="C512" s="60" t="s">
        <v>2561</v>
      </c>
      <c r="D512" s="49"/>
      <c r="E512" s="49"/>
      <c r="F512" s="50">
        <v>15000</v>
      </c>
      <c r="G512" s="51"/>
      <c r="H512" s="52"/>
      <c r="I512" s="53"/>
      <c r="J512" s="53"/>
      <c r="K512" s="53"/>
      <c r="L512" s="53"/>
      <c r="M512" s="54"/>
      <c r="N512" s="56" t="s">
        <v>951</v>
      </c>
      <c r="O512" s="56"/>
      <c r="P512" s="56"/>
      <c r="Q512" s="56" t="s">
        <v>2976</v>
      </c>
      <c r="R512" s="57" t="s">
        <v>322</v>
      </c>
      <c r="S512" s="57" t="s">
        <v>2562</v>
      </c>
      <c r="T512" s="56"/>
      <c r="U512" s="56"/>
      <c r="V512" s="56"/>
      <c r="W512" s="56" t="s">
        <v>51</v>
      </c>
      <c r="X512" s="56"/>
      <c r="Y512" s="56"/>
      <c r="Z512" s="56"/>
      <c r="AA512" s="56"/>
      <c r="AB512" s="56"/>
      <c r="AC512" s="56"/>
    </row>
    <row r="513" spans="1:29" ht="15.75" customHeight="1">
      <c r="A513" s="35"/>
      <c r="B513" s="35" t="s">
        <v>51</v>
      </c>
      <c r="C513" s="36" t="s">
        <v>1101</v>
      </c>
      <c r="D513" s="37" t="s">
        <v>53</v>
      </c>
      <c r="E513" s="37">
        <v>40</v>
      </c>
      <c r="F513" s="38">
        <v>20000</v>
      </c>
      <c r="G513" s="39" t="s">
        <v>54</v>
      </c>
      <c r="H513" s="40">
        <v>46235</v>
      </c>
      <c r="I513" s="41" t="s">
        <v>55</v>
      </c>
      <c r="J513" s="41" t="s">
        <v>56</v>
      </c>
      <c r="K513" s="41" t="s">
        <v>164</v>
      </c>
      <c r="L513" s="41" t="s">
        <v>91</v>
      </c>
      <c r="M513" s="42" t="s">
        <v>148</v>
      </c>
      <c r="N513" s="44" t="s">
        <v>884</v>
      </c>
      <c r="O513" s="44" t="s">
        <v>2767</v>
      </c>
      <c r="P513" s="44"/>
      <c r="Q513" s="44" t="s">
        <v>2977</v>
      </c>
      <c r="R513" s="45" t="s">
        <v>228</v>
      </c>
      <c r="S513" s="45" t="s">
        <v>229</v>
      </c>
      <c r="T513" s="44"/>
      <c r="U513" s="44"/>
      <c r="V513" s="44"/>
      <c r="W513" s="44" t="s">
        <v>848</v>
      </c>
      <c r="X513" s="44"/>
      <c r="Y513" s="44"/>
      <c r="Z513" s="44"/>
      <c r="AA513" s="44"/>
      <c r="AB513" s="44"/>
      <c r="AC513" s="44"/>
    </row>
    <row r="514" spans="1:29" ht="15.75" customHeight="1">
      <c r="A514" s="47"/>
      <c r="B514" s="47" t="s">
        <v>51</v>
      </c>
      <c r="C514" s="60" t="s">
        <v>1103</v>
      </c>
      <c r="D514" s="49" t="s">
        <v>53</v>
      </c>
      <c r="E514" s="49">
        <v>40</v>
      </c>
      <c r="F514" s="50">
        <v>20000</v>
      </c>
      <c r="G514" s="51" t="s">
        <v>54</v>
      </c>
      <c r="H514" s="52">
        <v>46235</v>
      </c>
      <c r="I514" s="53" t="s">
        <v>55</v>
      </c>
      <c r="J514" s="53" t="s">
        <v>56</v>
      </c>
      <c r="K514" s="53" t="s">
        <v>164</v>
      </c>
      <c r="L514" s="53" t="s">
        <v>91</v>
      </c>
      <c r="M514" s="54" t="s">
        <v>109</v>
      </c>
      <c r="N514" s="56" t="s">
        <v>884</v>
      </c>
      <c r="O514" s="56" t="s">
        <v>2767</v>
      </c>
      <c r="P514" s="56"/>
      <c r="Q514" s="56" t="s">
        <v>2977</v>
      </c>
      <c r="R514" s="57" t="s">
        <v>228</v>
      </c>
      <c r="S514" s="57" t="s">
        <v>229</v>
      </c>
      <c r="T514" s="56"/>
      <c r="U514" s="56"/>
      <c r="V514" s="56"/>
      <c r="W514" s="56" t="s">
        <v>848</v>
      </c>
      <c r="X514" s="56"/>
      <c r="Y514" s="56"/>
      <c r="Z514" s="56"/>
      <c r="AA514" s="56"/>
      <c r="AB514" s="56"/>
      <c r="AC514" s="56"/>
    </row>
    <row r="515" spans="1:29" ht="15.75" customHeight="1">
      <c r="A515" s="167"/>
      <c r="B515" s="167" t="s">
        <v>1476</v>
      </c>
      <c r="C515" s="168" t="s">
        <v>348</v>
      </c>
      <c r="D515" s="176" t="s">
        <v>53</v>
      </c>
      <c r="E515" s="176">
        <v>1</v>
      </c>
      <c r="F515" s="177">
        <v>50000</v>
      </c>
      <c r="G515" s="178" t="s">
        <v>54</v>
      </c>
      <c r="H515" s="179">
        <v>46266</v>
      </c>
      <c r="I515" s="180" t="s">
        <v>101</v>
      </c>
      <c r="J515" s="180" t="s">
        <v>56</v>
      </c>
      <c r="K515" s="180" t="s">
        <v>858</v>
      </c>
      <c r="L515" s="180" t="s">
        <v>58</v>
      </c>
      <c r="M515" s="181" t="s">
        <v>2451</v>
      </c>
      <c r="N515" s="175" t="s">
        <v>951</v>
      </c>
      <c r="O515" s="44" t="s">
        <v>2452</v>
      </c>
      <c r="P515" s="44"/>
      <c r="Q515" s="44"/>
      <c r="R515" s="45">
        <f t="array" ref="R515">IFERROR(INDEX('BANCO DE DADOS'!$C$3:$C1559,MATCH(C515,'BANCO DE DADOS'!$B$3:$B1559,0),0),"")</f>
        <v>0</v>
      </c>
      <c r="S515" s="45" t="str">
        <f t="array" ref="S515">IFERROR(INDEX('BANCO DE DADOS'!$D$3:$D1559,MATCH(C515,'BANCO DE DADOS'!$B$3:$B1559,0),0),"")</f>
        <v>COMPRA DE EQUIPAMENTOS ESPECIALIZADOS DE VÍDEO E IMAGEM</v>
      </c>
      <c r="T515" s="44"/>
      <c r="U515" s="44"/>
      <c r="V515" s="44"/>
      <c r="W515" s="44"/>
      <c r="X515" s="44"/>
      <c r="Y515" s="44"/>
      <c r="Z515" s="44"/>
      <c r="AA515" s="44"/>
      <c r="AB515" s="44"/>
      <c r="AC515" s="44"/>
    </row>
    <row r="516" spans="1:29" ht="15.75" customHeight="1">
      <c r="A516" s="47"/>
      <c r="B516" s="47" t="s">
        <v>161</v>
      </c>
      <c r="C516" s="60" t="s">
        <v>466</v>
      </c>
      <c r="D516" s="49" t="s">
        <v>53</v>
      </c>
      <c r="E516" s="49">
        <v>15</v>
      </c>
      <c r="F516" s="50">
        <v>1650</v>
      </c>
      <c r="G516" s="51" t="s">
        <v>54</v>
      </c>
      <c r="H516" s="52">
        <v>46174</v>
      </c>
      <c r="I516" s="53" t="s">
        <v>55</v>
      </c>
      <c r="J516" s="53" t="s">
        <v>56</v>
      </c>
      <c r="K516" s="53" t="s">
        <v>164</v>
      </c>
      <c r="L516" s="53" t="s">
        <v>58</v>
      </c>
      <c r="M516" s="54" t="s">
        <v>2534</v>
      </c>
      <c r="N516" s="56" t="s">
        <v>21</v>
      </c>
      <c r="O516" s="56" t="s">
        <v>2767</v>
      </c>
      <c r="P516" s="56"/>
      <c r="Q516" s="56" t="s">
        <v>2978</v>
      </c>
      <c r="R516" s="57"/>
      <c r="S516" s="57" t="s">
        <v>467</v>
      </c>
      <c r="T516" s="56"/>
      <c r="U516" s="56"/>
      <c r="V516" s="56"/>
      <c r="W516" s="57" t="s">
        <v>8</v>
      </c>
      <c r="X516" s="56"/>
      <c r="Y516" s="56"/>
      <c r="Z516" s="56"/>
      <c r="AA516" s="56"/>
      <c r="AB516" s="56"/>
      <c r="AC516" s="56"/>
    </row>
    <row r="517" spans="1:29" ht="15.75" customHeight="1">
      <c r="A517" s="35"/>
      <c r="B517" s="35" t="s">
        <v>245</v>
      </c>
      <c r="C517" s="36" t="s">
        <v>466</v>
      </c>
      <c r="D517" s="37" t="s">
        <v>53</v>
      </c>
      <c r="E517" s="37">
        <v>4</v>
      </c>
      <c r="F517" s="38">
        <v>440</v>
      </c>
      <c r="G517" s="39" t="s">
        <v>54</v>
      </c>
      <c r="H517" s="40">
        <v>46174</v>
      </c>
      <c r="I517" s="41" t="s">
        <v>55</v>
      </c>
      <c r="J517" s="41" t="s">
        <v>56</v>
      </c>
      <c r="K517" s="41" t="s">
        <v>164</v>
      </c>
      <c r="L517" s="41" t="s">
        <v>58</v>
      </c>
      <c r="M517" s="42" t="s">
        <v>2534</v>
      </c>
      <c r="N517" s="44" t="s">
        <v>21</v>
      </c>
      <c r="O517" s="44" t="s">
        <v>2767</v>
      </c>
      <c r="P517" s="44"/>
      <c r="Q517" s="44" t="s">
        <v>2978</v>
      </c>
      <c r="R517" s="45"/>
      <c r="S517" s="45" t="s">
        <v>467</v>
      </c>
      <c r="T517" s="44"/>
      <c r="U517" s="44"/>
      <c r="V517" s="44"/>
      <c r="W517" s="45" t="s">
        <v>8</v>
      </c>
      <c r="X517" s="44"/>
      <c r="Y517" s="44"/>
      <c r="Z517" s="44"/>
      <c r="AA517" s="44"/>
      <c r="AB517" s="44"/>
      <c r="AC517" s="44"/>
    </row>
    <row r="518" spans="1:29" ht="15.75" customHeight="1">
      <c r="A518" s="47"/>
      <c r="B518" s="47" t="s">
        <v>317</v>
      </c>
      <c r="C518" s="60" t="s">
        <v>773</v>
      </c>
      <c r="D518" s="49" t="s">
        <v>53</v>
      </c>
      <c r="E518" s="49">
        <v>3</v>
      </c>
      <c r="F518" s="50">
        <v>150</v>
      </c>
      <c r="G518" s="51" t="s">
        <v>54</v>
      </c>
      <c r="H518" s="52">
        <v>46143</v>
      </c>
      <c r="I518" s="53" t="s">
        <v>55</v>
      </c>
      <c r="J518" s="53" t="s">
        <v>56</v>
      </c>
      <c r="K518" s="53" t="s">
        <v>164</v>
      </c>
      <c r="L518" s="53" t="s">
        <v>58</v>
      </c>
      <c r="M518" s="54" t="s">
        <v>2498</v>
      </c>
      <c r="N518" s="56" t="s">
        <v>21</v>
      </c>
      <c r="O518" s="56" t="s">
        <v>2767</v>
      </c>
      <c r="P518" s="56"/>
      <c r="Q518" s="56" t="s">
        <v>2978</v>
      </c>
      <c r="R518" s="68" t="s">
        <v>755</v>
      </c>
      <c r="S518" s="57" t="s">
        <v>467</v>
      </c>
      <c r="T518" s="56"/>
      <c r="U518" s="56"/>
      <c r="V518" s="56"/>
      <c r="W518" s="57" t="s">
        <v>8</v>
      </c>
      <c r="X518" s="56"/>
      <c r="Y518" s="56"/>
      <c r="Z518" s="56"/>
      <c r="AA518" s="56"/>
      <c r="AB518" s="56"/>
      <c r="AC518" s="56"/>
    </row>
    <row r="519" spans="1:29" ht="15.75" customHeight="1">
      <c r="A519" s="35"/>
      <c r="B519" s="35" t="s">
        <v>317</v>
      </c>
      <c r="C519" s="36" t="s">
        <v>580</v>
      </c>
      <c r="D519" s="37" t="s">
        <v>53</v>
      </c>
      <c r="E519" s="37">
        <v>3</v>
      </c>
      <c r="F519" s="38">
        <v>660</v>
      </c>
      <c r="G519" s="39" t="s">
        <v>54</v>
      </c>
      <c r="H519" s="40">
        <v>46174</v>
      </c>
      <c r="I519" s="41" t="s">
        <v>55</v>
      </c>
      <c r="J519" s="41" t="s">
        <v>56</v>
      </c>
      <c r="K519" s="41" t="s">
        <v>164</v>
      </c>
      <c r="L519" s="41" t="s">
        <v>58</v>
      </c>
      <c r="M519" s="42" t="s">
        <v>73</v>
      </c>
      <c r="N519" s="44" t="s">
        <v>21</v>
      </c>
      <c r="O519" s="44" t="s">
        <v>2767</v>
      </c>
      <c r="P519" s="44"/>
      <c r="Q519" s="44" t="s">
        <v>2978</v>
      </c>
      <c r="R519" s="45"/>
      <c r="S519" s="45" t="s">
        <v>467</v>
      </c>
      <c r="T519" s="44"/>
      <c r="U519" s="44"/>
      <c r="V519" s="44"/>
      <c r="W519" s="45" t="s">
        <v>8</v>
      </c>
      <c r="X519" s="44"/>
      <c r="Y519" s="44"/>
      <c r="Z519" s="44"/>
      <c r="AA519" s="44"/>
      <c r="AB519" s="44"/>
      <c r="AC519" s="44"/>
    </row>
    <row r="520" spans="1:29" ht="15.75" customHeight="1">
      <c r="A520" s="47"/>
      <c r="B520" s="47" t="s">
        <v>242</v>
      </c>
      <c r="C520" s="60" t="s">
        <v>754</v>
      </c>
      <c r="D520" s="49" t="s">
        <v>53</v>
      </c>
      <c r="E520" s="49">
        <v>10</v>
      </c>
      <c r="F520" s="50">
        <v>199</v>
      </c>
      <c r="G520" s="51" t="s">
        <v>54</v>
      </c>
      <c r="H520" s="52">
        <v>46143</v>
      </c>
      <c r="I520" s="53" t="s">
        <v>55</v>
      </c>
      <c r="J520" s="53" t="s">
        <v>56</v>
      </c>
      <c r="K520" s="53" t="s">
        <v>164</v>
      </c>
      <c r="L520" s="53" t="s">
        <v>58</v>
      </c>
      <c r="M520" s="54" t="s">
        <v>2517</v>
      </c>
      <c r="N520" s="56" t="s">
        <v>21</v>
      </c>
      <c r="O520" s="56" t="s">
        <v>2767</v>
      </c>
      <c r="P520" s="56"/>
      <c r="Q520" s="56" t="s">
        <v>2978</v>
      </c>
      <c r="R520" s="57" t="s">
        <v>755</v>
      </c>
      <c r="S520" s="57" t="s">
        <v>467</v>
      </c>
      <c r="T520" s="56"/>
      <c r="U520" s="56"/>
      <c r="V520" s="56"/>
      <c r="W520" s="57" t="s">
        <v>8</v>
      </c>
      <c r="X520" s="56"/>
      <c r="Y520" s="56"/>
      <c r="Z520" s="56"/>
      <c r="AA520" s="56"/>
      <c r="AB520" s="56"/>
      <c r="AC520" s="56"/>
    </row>
    <row r="521" spans="1:29" ht="15.75" customHeight="1">
      <c r="A521" s="35"/>
      <c r="B521" s="35" t="s">
        <v>172</v>
      </c>
      <c r="C521" s="36" t="s">
        <v>466</v>
      </c>
      <c r="D521" s="37" t="s">
        <v>53</v>
      </c>
      <c r="E521" s="37">
        <v>4</v>
      </c>
      <c r="F521" s="38">
        <v>440</v>
      </c>
      <c r="G521" s="39" t="s">
        <v>54</v>
      </c>
      <c r="H521" s="40">
        <v>46174</v>
      </c>
      <c r="I521" s="41" t="s">
        <v>55</v>
      </c>
      <c r="J521" s="41" t="s">
        <v>56</v>
      </c>
      <c r="K521" s="41" t="s">
        <v>164</v>
      </c>
      <c r="L521" s="41" t="s">
        <v>58</v>
      </c>
      <c r="M521" s="42" t="s">
        <v>2534</v>
      </c>
      <c r="N521" s="44" t="s">
        <v>21</v>
      </c>
      <c r="O521" s="44" t="s">
        <v>2767</v>
      </c>
      <c r="P521" s="44"/>
      <c r="Q521" s="44" t="s">
        <v>2978</v>
      </c>
      <c r="R521" s="45"/>
      <c r="S521" s="45" t="s">
        <v>467</v>
      </c>
      <c r="T521" s="44"/>
      <c r="U521" s="44"/>
      <c r="V521" s="44"/>
      <c r="W521" s="45" t="s">
        <v>8</v>
      </c>
      <c r="X521" s="44"/>
      <c r="Y521" s="44"/>
      <c r="Z521" s="44"/>
      <c r="AA521" s="44"/>
      <c r="AB521" s="44"/>
      <c r="AC521" s="44"/>
    </row>
    <row r="522" spans="1:29" ht="15.75" customHeight="1">
      <c r="A522" s="47"/>
      <c r="B522" s="47" t="s">
        <v>172</v>
      </c>
      <c r="C522" s="60" t="s">
        <v>632</v>
      </c>
      <c r="D522" s="49" t="s">
        <v>53</v>
      </c>
      <c r="E522" s="49">
        <v>4</v>
      </c>
      <c r="F522" s="50">
        <v>440</v>
      </c>
      <c r="G522" s="51" t="s">
        <v>54</v>
      </c>
      <c r="H522" s="52">
        <v>46174</v>
      </c>
      <c r="I522" s="53" t="s">
        <v>55</v>
      </c>
      <c r="J522" s="53" t="s">
        <v>56</v>
      </c>
      <c r="K522" s="53" t="s">
        <v>164</v>
      </c>
      <c r="L522" s="53" t="s">
        <v>58</v>
      </c>
      <c r="M522" s="54" t="s">
        <v>2534</v>
      </c>
      <c r="N522" s="56" t="s">
        <v>21</v>
      </c>
      <c r="O522" s="56" t="s">
        <v>2767</v>
      </c>
      <c r="P522" s="56"/>
      <c r="Q522" s="56" t="s">
        <v>2978</v>
      </c>
      <c r="R522" s="57"/>
      <c r="S522" s="57" t="s">
        <v>467</v>
      </c>
      <c r="T522" s="56"/>
      <c r="U522" s="56"/>
      <c r="V522" s="56"/>
      <c r="W522" s="57" t="s">
        <v>8</v>
      </c>
      <c r="X522" s="56"/>
      <c r="Y522" s="56"/>
      <c r="Z522" s="56"/>
      <c r="AA522" s="56"/>
      <c r="AB522" s="56"/>
      <c r="AC522" s="56"/>
    </row>
    <row r="523" spans="1:29" ht="15.75" customHeight="1">
      <c r="A523" s="35"/>
      <c r="B523" s="35" t="s">
        <v>172</v>
      </c>
      <c r="C523" s="36" t="s">
        <v>1959</v>
      </c>
      <c r="D523" s="37" t="s">
        <v>53</v>
      </c>
      <c r="E523" s="37">
        <v>2</v>
      </c>
      <c r="F523" s="38">
        <v>5000</v>
      </c>
      <c r="G523" s="39" t="s">
        <v>54</v>
      </c>
      <c r="H523" s="40">
        <v>46204</v>
      </c>
      <c r="I523" s="41" t="s">
        <v>55</v>
      </c>
      <c r="J523" s="41" t="s">
        <v>56</v>
      </c>
      <c r="K523" s="41" t="s">
        <v>164</v>
      </c>
      <c r="L523" s="41" t="s">
        <v>58</v>
      </c>
      <c r="M523" s="42" t="s">
        <v>148</v>
      </c>
      <c r="N523" s="44" t="s">
        <v>951</v>
      </c>
      <c r="O523" s="44" t="s">
        <v>2767</v>
      </c>
      <c r="P523" s="44"/>
      <c r="Q523" s="44" t="s">
        <v>2978</v>
      </c>
      <c r="R523" s="45"/>
      <c r="S523" s="45" t="s">
        <v>467</v>
      </c>
      <c r="T523" s="44"/>
      <c r="U523" s="44"/>
      <c r="V523" s="44"/>
      <c r="W523" s="45" t="s">
        <v>8</v>
      </c>
      <c r="X523" s="44"/>
      <c r="Y523" s="44"/>
      <c r="Z523" s="44"/>
      <c r="AA523" s="44"/>
      <c r="AB523" s="44"/>
      <c r="AC523" s="44"/>
    </row>
    <row r="524" spans="1:29" ht="15.75" customHeight="1">
      <c r="A524" s="47"/>
      <c r="B524" s="47" t="s">
        <v>51</v>
      </c>
      <c r="C524" s="60" t="s">
        <v>1162</v>
      </c>
      <c r="D524" s="49" t="s">
        <v>53</v>
      </c>
      <c r="E524" s="49">
        <v>8</v>
      </c>
      <c r="F524" s="50">
        <v>8064</v>
      </c>
      <c r="G524" s="51" t="s">
        <v>54</v>
      </c>
      <c r="H524" s="52">
        <v>46204</v>
      </c>
      <c r="I524" s="53" t="s">
        <v>55</v>
      </c>
      <c r="J524" s="53" t="s">
        <v>56</v>
      </c>
      <c r="K524" s="53" t="s">
        <v>164</v>
      </c>
      <c r="L524" s="53" t="s">
        <v>91</v>
      </c>
      <c r="M524" s="54" t="s">
        <v>2517</v>
      </c>
      <c r="N524" s="56" t="s">
        <v>884</v>
      </c>
      <c r="O524" s="56" t="s">
        <v>2767</v>
      </c>
      <c r="P524" s="56"/>
      <c r="Q524" s="56" t="s">
        <v>2977</v>
      </c>
      <c r="R524" s="57" t="s">
        <v>228</v>
      </c>
      <c r="S524" s="57" t="s">
        <v>229</v>
      </c>
      <c r="T524" s="56"/>
      <c r="U524" s="56"/>
      <c r="V524" s="56"/>
      <c r="W524" s="56" t="s">
        <v>848</v>
      </c>
      <c r="X524" s="56"/>
      <c r="Y524" s="56"/>
      <c r="Z524" s="56"/>
      <c r="AA524" s="56"/>
      <c r="AB524" s="56"/>
      <c r="AC524" s="56"/>
    </row>
    <row r="525" spans="1:29" ht="15.75" customHeight="1">
      <c r="A525" s="35"/>
      <c r="B525" s="35" t="s">
        <v>172</v>
      </c>
      <c r="C525" s="36" t="s">
        <v>2162</v>
      </c>
      <c r="D525" s="37" t="s">
        <v>53</v>
      </c>
      <c r="E525" s="37">
        <v>4</v>
      </c>
      <c r="F525" s="38">
        <v>800</v>
      </c>
      <c r="G525" s="39" t="s">
        <v>54</v>
      </c>
      <c r="H525" s="40">
        <v>46174</v>
      </c>
      <c r="I525" s="41" t="s">
        <v>55</v>
      </c>
      <c r="J525" s="41" t="s">
        <v>56</v>
      </c>
      <c r="K525" s="41" t="s">
        <v>164</v>
      </c>
      <c r="L525" s="41" t="s">
        <v>84</v>
      </c>
      <c r="M525" s="42" t="s">
        <v>148</v>
      </c>
      <c r="N525" s="44" t="s">
        <v>951</v>
      </c>
      <c r="O525" s="44" t="s">
        <v>2767</v>
      </c>
      <c r="P525" s="44"/>
      <c r="Q525" s="44" t="s">
        <v>2978</v>
      </c>
      <c r="R525" s="45"/>
      <c r="S525" s="45" t="s">
        <v>467</v>
      </c>
      <c r="T525" s="44"/>
      <c r="U525" s="44"/>
      <c r="V525" s="44"/>
      <c r="W525" s="45" t="s">
        <v>8</v>
      </c>
      <c r="X525" s="44"/>
      <c r="Y525" s="44"/>
      <c r="Z525" s="44"/>
      <c r="AA525" s="44"/>
      <c r="AB525" s="44"/>
      <c r="AC525" s="44"/>
    </row>
    <row r="526" spans="1:29" ht="15.75" customHeight="1">
      <c r="A526" s="47"/>
      <c r="B526" s="47" t="s">
        <v>1049</v>
      </c>
      <c r="C526" s="60" t="s">
        <v>1744</v>
      </c>
      <c r="D526" s="49" t="s">
        <v>53</v>
      </c>
      <c r="E526" s="49">
        <v>30</v>
      </c>
      <c r="F526" s="50">
        <v>45300</v>
      </c>
      <c r="G526" s="51" t="s">
        <v>54</v>
      </c>
      <c r="H526" s="52">
        <v>46266</v>
      </c>
      <c r="I526" s="53" t="s">
        <v>55</v>
      </c>
      <c r="J526" s="53" t="s">
        <v>56</v>
      </c>
      <c r="K526" s="53" t="s">
        <v>164</v>
      </c>
      <c r="L526" s="53" t="s">
        <v>58</v>
      </c>
      <c r="M526" s="54" t="s">
        <v>148</v>
      </c>
      <c r="N526" s="56" t="s">
        <v>21</v>
      </c>
      <c r="O526" s="56" t="s">
        <v>2767</v>
      </c>
      <c r="P526" s="56"/>
      <c r="Q526" s="56" t="s">
        <v>2978</v>
      </c>
      <c r="R526" s="57" t="s">
        <v>755</v>
      </c>
      <c r="S526" s="57" t="s">
        <v>467</v>
      </c>
      <c r="T526" s="56"/>
      <c r="U526" s="56"/>
      <c r="V526" s="56"/>
      <c r="W526" s="57" t="s">
        <v>8</v>
      </c>
      <c r="X526" s="56"/>
      <c r="Y526" s="56"/>
      <c r="Z526" s="56"/>
      <c r="AA526" s="56"/>
      <c r="AB526" s="56"/>
      <c r="AC526" s="56"/>
    </row>
    <row r="527" spans="1:29" ht="15.75" customHeight="1">
      <c r="A527" s="35"/>
      <c r="B527" s="35" t="s">
        <v>1049</v>
      </c>
      <c r="C527" s="36" t="s">
        <v>1750</v>
      </c>
      <c r="D527" s="37" t="s">
        <v>53</v>
      </c>
      <c r="E527" s="37">
        <v>30</v>
      </c>
      <c r="F527" s="38">
        <v>41550</v>
      </c>
      <c r="G527" s="39" t="s">
        <v>54</v>
      </c>
      <c r="H527" s="40">
        <v>46266</v>
      </c>
      <c r="I527" s="41" t="s">
        <v>55</v>
      </c>
      <c r="J527" s="41" t="s">
        <v>56</v>
      </c>
      <c r="K527" s="41" t="s">
        <v>164</v>
      </c>
      <c r="L527" s="41" t="s">
        <v>58</v>
      </c>
      <c r="M527" s="42" t="s">
        <v>148</v>
      </c>
      <c r="N527" s="44" t="s">
        <v>21</v>
      </c>
      <c r="O527" s="44" t="s">
        <v>2767</v>
      </c>
      <c r="P527" s="44"/>
      <c r="Q527" s="44" t="s">
        <v>2978</v>
      </c>
      <c r="R527" s="45" t="s">
        <v>755</v>
      </c>
      <c r="S527" s="45" t="s">
        <v>467</v>
      </c>
      <c r="T527" s="44"/>
      <c r="U527" s="44"/>
      <c r="V527" s="44"/>
      <c r="W527" s="45" t="s">
        <v>8</v>
      </c>
      <c r="X527" s="44"/>
      <c r="Y527" s="44"/>
      <c r="Z527" s="44"/>
      <c r="AA527" s="44"/>
      <c r="AB527" s="44"/>
      <c r="AC527" s="44"/>
    </row>
    <row r="528" spans="1:29" ht="15.75" customHeight="1">
      <c r="A528" s="47"/>
      <c r="B528" s="47" t="s">
        <v>51</v>
      </c>
      <c r="C528" s="60" t="s">
        <v>285</v>
      </c>
      <c r="D528" s="49" t="s">
        <v>53</v>
      </c>
      <c r="E528" s="49">
        <v>35</v>
      </c>
      <c r="F528" s="50">
        <v>45500</v>
      </c>
      <c r="G528" s="51" t="s">
        <v>54</v>
      </c>
      <c r="H528" s="52">
        <v>46266</v>
      </c>
      <c r="I528" s="53" t="s">
        <v>55</v>
      </c>
      <c r="J528" s="53" t="s">
        <v>56</v>
      </c>
      <c r="K528" s="53" t="s">
        <v>164</v>
      </c>
      <c r="L528" s="53" t="s">
        <v>91</v>
      </c>
      <c r="M528" s="54" t="s">
        <v>2486</v>
      </c>
      <c r="N528" s="56" t="s">
        <v>884</v>
      </c>
      <c r="O528" s="56" t="s">
        <v>2767</v>
      </c>
      <c r="P528" s="56"/>
      <c r="Q528" s="56" t="s">
        <v>2977</v>
      </c>
      <c r="R528" s="57"/>
      <c r="S528" s="57" t="s">
        <v>229</v>
      </c>
      <c r="T528" s="56"/>
      <c r="U528" s="56"/>
      <c r="V528" s="56"/>
      <c r="W528" s="56" t="s">
        <v>848</v>
      </c>
      <c r="X528" s="56"/>
      <c r="Y528" s="56"/>
      <c r="Z528" s="56"/>
      <c r="AA528" s="56"/>
      <c r="AB528" s="56"/>
      <c r="AC528" s="56"/>
    </row>
    <row r="529" spans="1:29" ht="15.75" customHeight="1">
      <c r="A529" s="35"/>
      <c r="B529" s="35" t="s">
        <v>51</v>
      </c>
      <c r="C529" s="36" t="s">
        <v>2524</v>
      </c>
      <c r="D529" s="37" t="s">
        <v>53</v>
      </c>
      <c r="E529" s="37">
        <v>40</v>
      </c>
      <c r="F529" s="38">
        <v>52000</v>
      </c>
      <c r="G529" s="39" t="s">
        <v>54</v>
      </c>
      <c r="H529" s="40">
        <v>46266</v>
      </c>
      <c r="I529" s="41" t="s">
        <v>55</v>
      </c>
      <c r="J529" s="41" t="s">
        <v>56</v>
      </c>
      <c r="K529" s="41" t="s">
        <v>164</v>
      </c>
      <c r="L529" s="41" t="s">
        <v>91</v>
      </c>
      <c r="M529" s="42" t="s">
        <v>109</v>
      </c>
      <c r="N529" s="44" t="s">
        <v>884</v>
      </c>
      <c r="O529" s="44" t="s">
        <v>2767</v>
      </c>
      <c r="P529" s="44"/>
      <c r="Q529" s="44" t="s">
        <v>2977</v>
      </c>
      <c r="R529" s="45"/>
      <c r="S529" s="45" t="s">
        <v>229</v>
      </c>
      <c r="T529" s="44"/>
      <c r="U529" s="44"/>
      <c r="V529" s="44"/>
      <c r="W529" s="44" t="s">
        <v>848</v>
      </c>
      <c r="X529" s="44"/>
      <c r="Y529" s="44"/>
      <c r="Z529" s="44"/>
      <c r="AA529" s="44"/>
      <c r="AB529" s="44"/>
      <c r="AC529" s="44"/>
    </row>
    <row r="530" spans="1:29" ht="15.75" customHeight="1">
      <c r="A530" s="47"/>
      <c r="B530" s="47" t="s">
        <v>51</v>
      </c>
      <c r="C530" s="60" t="s">
        <v>2504</v>
      </c>
      <c r="D530" s="49" t="s">
        <v>53</v>
      </c>
      <c r="E530" s="49">
        <v>40</v>
      </c>
      <c r="F530" s="50">
        <v>120000</v>
      </c>
      <c r="G530" s="51" t="s">
        <v>54</v>
      </c>
      <c r="H530" s="52">
        <v>46266</v>
      </c>
      <c r="I530" s="53" t="s">
        <v>55</v>
      </c>
      <c r="J530" s="53" t="s">
        <v>56</v>
      </c>
      <c r="K530" s="53" t="s">
        <v>164</v>
      </c>
      <c r="L530" s="53" t="s">
        <v>91</v>
      </c>
      <c r="M530" s="54" t="s">
        <v>148</v>
      </c>
      <c r="N530" s="56" t="s">
        <v>884</v>
      </c>
      <c r="O530" s="56" t="s">
        <v>2767</v>
      </c>
      <c r="P530" s="56"/>
      <c r="Q530" s="56" t="s">
        <v>2977</v>
      </c>
      <c r="R530" s="57"/>
      <c r="S530" s="57" t="s">
        <v>229</v>
      </c>
      <c r="T530" s="56"/>
      <c r="U530" s="56"/>
      <c r="V530" s="56"/>
      <c r="W530" s="56" t="s">
        <v>848</v>
      </c>
      <c r="X530" s="56"/>
      <c r="Y530" s="56"/>
      <c r="Z530" s="56"/>
      <c r="AA530" s="56"/>
      <c r="AB530" s="56"/>
      <c r="AC530" s="56"/>
    </row>
    <row r="531" spans="1:29" ht="15.75" customHeight="1">
      <c r="A531" s="35"/>
      <c r="B531" s="35" t="s">
        <v>51</v>
      </c>
      <c r="C531" s="36" t="s">
        <v>1294</v>
      </c>
      <c r="D531" s="37" t="s">
        <v>53</v>
      </c>
      <c r="E531" s="37">
        <v>30</v>
      </c>
      <c r="F531" s="38">
        <v>1080</v>
      </c>
      <c r="G531" s="39" t="s">
        <v>54</v>
      </c>
      <c r="H531" s="40">
        <v>46174</v>
      </c>
      <c r="I531" s="41" t="s">
        <v>55</v>
      </c>
      <c r="J531" s="41" t="s">
        <v>56</v>
      </c>
      <c r="K531" s="41" t="s">
        <v>164</v>
      </c>
      <c r="L531" s="41" t="s">
        <v>91</v>
      </c>
      <c r="M531" s="42" t="s">
        <v>2534</v>
      </c>
      <c r="N531" s="44" t="s">
        <v>884</v>
      </c>
      <c r="O531" s="44" t="s">
        <v>2767</v>
      </c>
      <c r="P531" s="44"/>
      <c r="Q531" s="44" t="s">
        <v>2977</v>
      </c>
      <c r="R531" s="45" t="s">
        <v>228</v>
      </c>
      <c r="S531" s="45" t="s">
        <v>229</v>
      </c>
      <c r="T531" s="44"/>
      <c r="U531" s="44"/>
      <c r="V531" s="44"/>
      <c r="W531" s="44" t="s">
        <v>848</v>
      </c>
      <c r="X531" s="44"/>
      <c r="Y531" s="44"/>
      <c r="Z531" s="44"/>
      <c r="AA531" s="44"/>
      <c r="AB531" s="44"/>
      <c r="AC531" s="44"/>
    </row>
    <row r="532" spans="1:29" ht="15.75" customHeight="1">
      <c r="A532" s="47"/>
      <c r="B532" s="47" t="s">
        <v>51</v>
      </c>
      <c r="C532" s="60" t="s">
        <v>1466</v>
      </c>
      <c r="D532" s="49" t="s">
        <v>53</v>
      </c>
      <c r="E532" s="49">
        <v>50</v>
      </c>
      <c r="F532" s="50">
        <v>1800</v>
      </c>
      <c r="G532" s="51" t="s">
        <v>54</v>
      </c>
      <c r="H532" s="52">
        <v>46174</v>
      </c>
      <c r="I532" s="53" t="s">
        <v>55</v>
      </c>
      <c r="J532" s="53" t="s">
        <v>56</v>
      </c>
      <c r="K532" s="53" t="s">
        <v>55</v>
      </c>
      <c r="L532" s="53" t="s">
        <v>91</v>
      </c>
      <c r="M532" s="54" t="s">
        <v>2498</v>
      </c>
      <c r="N532" s="56" t="s">
        <v>884</v>
      </c>
      <c r="O532" s="56" t="s">
        <v>2767</v>
      </c>
      <c r="P532" s="56"/>
      <c r="Q532" s="56" t="s">
        <v>2977</v>
      </c>
      <c r="R532" s="57" t="s">
        <v>228</v>
      </c>
      <c r="S532" s="57" t="s">
        <v>229</v>
      </c>
      <c r="T532" s="56"/>
      <c r="U532" s="56"/>
      <c r="V532" s="56"/>
      <c r="W532" s="56" t="s">
        <v>848</v>
      </c>
      <c r="X532" s="56"/>
      <c r="Y532" s="56"/>
      <c r="Z532" s="56"/>
      <c r="AA532" s="56"/>
      <c r="AB532" s="56"/>
      <c r="AC532" s="56"/>
    </row>
    <row r="533" spans="1:29" ht="15.75" customHeight="1">
      <c r="A533" s="35"/>
      <c r="B533" s="35" t="s">
        <v>51</v>
      </c>
      <c r="C533" s="36" t="s">
        <v>1160</v>
      </c>
      <c r="D533" s="37" t="s">
        <v>53</v>
      </c>
      <c r="E533" s="37">
        <v>70</v>
      </c>
      <c r="F533" s="38">
        <v>8400</v>
      </c>
      <c r="G533" s="39" t="s">
        <v>54</v>
      </c>
      <c r="H533" s="40">
        <v>46204</v>
      </c>
      <c r="I533" s="41" t="s">
        <v>55</v>
      </c>
      <c r="J533" s="41" t="s">
        <v>56</v>
      </c>
      <c r="K533" s="41" t="s">
        <v>164</v>
      </c>
      <c r="L533" s="41" t="s">
        <v>91</v>
      </c>
      <c r="M533" s="42" t="s">
        <v>109</v>
      </c>
      <c r="N533" s="44" t="s">
        <v>884</v>
      </c>
      <c r="O533" s="44" t="s">
        <v>2767</v>
      </c>
      <c r="P533" s="44"/>
      <c r="Q533" s="44" t="s">
        <v>2977</v>
      </c>
      <c r="R533" s="45" t="s">
        <v>228</v>
      </c>
      <c r="S533" s="45" t="s">
        <v>229</v>
      </c>
      <c r="T533" s="44"/>
      <c r="U533" s="44"/>
      <c r="V533" s="44"/>
      <c r="W533" s="44" t="s">
        <v>848</v>
      </c>
      <c r="X533" s="44"/>
      <c r="Y533" s="44"/>
      <c r="Z533" s="44"/>
      <c r="AA533" s="44"/>
      <c r="AB533" s="44"/>
      <c r="AC533" s="44"/>
    </row>
    <row r="534" spans="1:29" ht="15.75" customHeight="1">
      <c r="A534" s="47"/>
      <c r="B534" s="47" t="s">
        <v>2693</v>
      </c>
      <c r="C534" s="60"/>
      <c r="D534" s="49"/>
      <c r="E534" s="49"/>
      <c r="F534" s="50">
        <v>149398</v>
      </c>
      <c r="G534" s="51"/>
      <c r="H534" s="52"/>
      <c r="I534" s="53"/>
      <c r="J534" s="53"/>
      <c r="K534" s="53"/>
      <c r="L534" s="53"/>
      <c r="M534" s="54"/>
      <c r="N534" s="56" t="s">
        <v>21</v>
      </c>
      <c r="O534" s="56"/>
      <c r="P534" s="56"/>
      <c r="Q534" s="56" t="s">
        <v>2978</v>
      </c>
      <c r="R534" s="57" t="s">
        <v>755</v>
      </c>
      <c r="S534" s="57" t="s">
        <v>467</v>
      </c>
      <c r="T534" s="56"/>
      <c r="U534" s="56"/>
      <c r="V534" s="56"/>
      <c r="W534" s="57" t="s">
        <v>8</v>
      </c>
      <c r="X534" s="56"/>
      <c r="Y534" s="56"/>
      <c r="Z534" s="56"/>
      <c r="AA534" s="56"/>
      <c r="AB534" s="56"/>
      <c r="AC534" s="56"/>
    </row>
    <row r="535" spans="1:29" ht="15.75" customHeight="1">
      <c r="A535" s="35"/>
      <c r="B535" s="35" t="s">
        <v>1407</v>
      </c>
      <c r="C535" s="36" t="s">
        <v>2341</v>
      </c>
      <c r="D535" s="37" t="s">
        <v>53</v>
      </c>
      <c r="E535" s="37">
        <v>100</v>
      </c>
      <c r="F535" s="38">
        <v>20000</v>
      </c>
      <c r="G535" s="39" t="s">
        <v>54</v>
      </c>
      <c r="H535" s="40">
        <v>46235</v>
      </c>
      <c r="I535" s="41" t="s">
        <v>55</v>
      </c>
      <c r="J535" s="41" t="s">
        <v>56</v>
      </c>
      <c r="K535" s="41" t="s">
        <v>164</v>
      </c>
      <c r="L535" s="41" t="s">
        <v>91</v>
      </c>
      <c r="M535" s="42" t="s">
        <v>73</v>
      </c>
      <c r="N535" s="44" t="s">
        <v>951</v>
      </c>
      <c r="O535" s="44" t="s">
        <v>2767</v>
      </c>
      <c r="P535" s="44"/>
      <c r="Q535" s="44" t="s">
        <v>2979</v>
      </c>
      <c r="R535" s="45"/>
      <c r="S535" s="45" t="s">
        <v>2342</v>
      </c>
      <c r="T535" s="44"/>
      <c r="U535" s="44"/>
      <c r="V535" s="44"/>
      <c r="W535" s="44" t="s">
        <v>949</v>
      </c>
      <c r="X535" s="44"/>
      <c r="Y535" s="44"/>
      <c r="Z535" s="44"/>
      <c r="AA535" s="44"/>
      <c r="AB535" s="44"/>
      <c r="AC535" s="44"/>
    </row>
    <row r="536" spans="1:29" ht="15.75" customHeight="1">
      <c r="A536" s="47"/>
      <c r="B536" s="47" t="s">
        <v>2693</v>
      </c>
      <c r="C536" s="60"/>
      <c r="D536" s="49"/>
      <c r="E536" s="49"/>
      <c r="F536" s="50">
        <v>20000</v>
      </c>
      <c r="G536" s="51"/>
      <c r="H536" s="52"/>
      <c r="I536" s="53"/>
      <c r="J536" s="53"/>
      <c r="K536" s="53"/>
      <c r="L536" s="53"/>
      <c r="M536" s="54"/>
      <c r="N536" s="56" t="s">
        <v>951</v>
      </c>
      <c r="O536" s="56"/>
      <c r="P536" s="56"/>
      <c r="Q536" s="56" t="s">
        <v>2979</v>
      </c>
      <c r="R536" s="57"/>
      <c r="S536" s="57" t="s">
        <v>2342</v>
      </c>
      <c r="T536" s="56"/>
      <c r="U536" s="56"/>
      <c r="V536" s="56"/>
      <c r="W536" s="56" t="s">
        <v>949</v>
      </c>
      <c r="X536" s="56"/>
      <c r="Y536" s="56"/>
      <c r="Z536" s="56"/>
      <c r="AA536" s="56"/>
      <c r="AB536" s="56"/>
      <c r="AC536" s="56"/>
    </row>
    <row r="537" spans="1:29" ht="15.75" customHeight="1">
      <c r="A537" s="35"/>
      <c r="B537" s="35" t="s">
        <v>156</v>
      </c>
      <c r="C537" s="36" t="s">
        <v>267</v>
      </c>
      <c r="D537" s="37" t="s">
        <v>53</v>
      </c>
      <c r="E537" s="37">
        <v>128</v>
      </c>
      <c r="F537" s="38">
        <v>10240</v>
      </c>
      <c r="G537" s="39" t="s">
        <v>54</v>
      </c>
      <c r="H537" s="40">
        <v>46235</v>
      </c>
      <c r="I537" s="41" t="s">
        <v>55</v>
      </c>
      <c r="J537" s="41" t="s">
        <v>56</v>
      </c>
      <c r="K537" s="41" t="s">
        <v>164</v>
      </c>
      <c r="L537" s="41" t="s">
        <v>58</v>
      </c>
      <c r="M537" s="42" t="s">
        <v>2534</v>
      </c>
      <c r="N537" s="44" t="s">
        <v>21</v>
      </c>
      <c r="O537" s="44" t="s">
        <v>2767</v>
      </c>
      <c r="P537" s="44"/>
      <c r="Q537" s="44" t="s">
        <v>2980</v>
      </c>
      <c r="R537" s="45"/>
      <c r="S537" s="45" t="s">
        <v>268</v>
      </c>
      <c r="T537" s="44"/>
      <c r="U537" s="44"/>
      <c r="V537" s="44"/>
      <c r="W537" s="44" t="s">
        <v>2981</v>
      </c>
      <c r="X537" s="44"/>
      <c r="Y537" s="44"/>
      <c r="Z537" s="44"/>
      <c r="AA537" s="44"/>
      <c r="AB537" s="44"/>
      <c r="AC537" s="44"/>
    </row>
    <row r="538" spans="1:29" ht="15.75" customHeight="1">
      <c r="A538" s="47"/>
      <c r="B538" s="47" t="s">
        <v>2693</v>
      </c>
      <c r="C538" s="60" t="s">
        <v>267</v>
      </c>
      <c r="D538" s="49" t="s">
        <v>53</v>
      </c>
      <c r="E538" s="49">
        <v>128</v>
      </c>
      <c r="F538" s="50">
        <v>10240</v>
      </c>
      <c r="G538" s="51"/>
      <c r="H538" s="52"/>
      <c r="I538" s="53"/>
      <c r="J538" s="53"/>
      <c r="K538" s="53"/>
      <c r="L538" s="53"/>
      <c r="M538" s="54"/>
      <c r="N538" s="56" t="s">
        <v>21</v>
      </c>
      <c r="O538" s="56"/>
      <c r="P538" s="56"/>
      <c r="Q538" s="56" t="s">
        <v>2980</v>
      </c>
      <c r="R538" s="57"/>
      <c r="S538" s="57" t="s">
        <v>268</v>
      </c>
      <c r="T538" s="56"/>
      <c r="U538" s="56"/>
      <c r="V538" s="56"/>
      <c r="W538" s="56" t="s">
        <v>2981</v>
      </c>
      <c r="X538" s="56"/>
      <c r="Y538" s="56"/>
      <c r="Z538" s="56"/>
      <c r="AA538" s="56"/>
      <c r="AB538" s="56"/>
      <c r="AC538" s="56"/>
    </row>
    <row r="539" spans="1:29" ht="15.75" customHeight="1">
      <c r="A539" s="35"/>
      <c r="B539" s="35" t="s">
        <v>70</v>
      </c>
      <c r="C539" s="36" t="s">
        <v>1610</v>
      </c>
      <c r="D539" s="37" t="s">
        <v>53</v>
      </c>
      <c r="E539" s="37">
        <v>1</v>
      </c>
      <c r="F539" s="38">
        <v>65000</v>
      </c>
      <c r="G539" s="39" t="s">
        <v>54</v>
      </c>
      <c r="H539" s="40">
        <v>46266</v>
      </c>
      <c r="I539" s="41" t="s">
        <v>55</v>
      </c>
      <c r="J539" s="41" t="s">
        <v>56</v>
      </c>
      <c r="K539" s="41" t="s">
        <v>72</v>
      </c>
      <c r="L539" s="41" t="s">
        <v>91</v>
      </c>
      <c r="M539" s="42" t="s">
        <v>148</v>
      </c>
      <c r="N539" s="44" t="s">
        <v>951</v>
      </c>
      <c r="O539" s="44" t="s">
        <v>2767</v>
      </c>
      <c r="P539" s="44"/>
      <c r="Q539" s="44" t="s">
        <v>2982</v>
      </c>
      <c r="R539" s="45"/>
      <c r="S539" s="45" t="s">
        <v>1611</v>
      </c>
      <c r="T539" s="44"/>
      <c r="U539" s="44"/>
      <c r="V539" s="44"/>
      <c r="W539" s="44" t="s">
        <v>2933</v>
      </c>
      <c r="X539" s="44"/>
      <c r="Y539" s="44"/>
      <c r="Z539" s="44"/>
      <c r="AA539" s="44"/>
      <c r="AB539" s="44"/>
      <c r="AC539" s="44"/>
    </row>
    <row r="540" spans="1:29" ht="15.75" customHeight="1">
      <c r="A540" s="47"/>
      <c r="B540" s="47" t="s">
        <v>2693</v>
      </c>
      <c r="C540" s="60" t="s">
        <v>1610</v>
      </c>
      <c r="D540" s="49" t="s">
        <v>53</v>
      </c>
      <c r="E540" s="49">
        <v>1</v>
      </c>
      <c r="F540" s="50">
        <v>65000</v>
      </c>
      <c r="G540" s="51"/>
      <c r="H540" s="52"/>
      <c r="I540" s="53"/>
      <c r="J540" s="53"/>
      <c r="K540" s="53"/>
      <c r="L540" s="53"/>
      <c r="M540" s="54"/>
      <c r="N540" s="56" t="s">
        <v>951</v>
      </c>
      <c r="O540" s="56"/>
      <c r="P540" s="56"/>
      <c r="Q540" s="56" t="s">
        <v>2982</v>
      </c>
      <c r="R540" s="57"/>
      <c r="S540" s="57" t="s">
        <v>1611</v>
      </c>
      <c r="T540" s="56"/>
      <c r="U540" s="56"/>
      <c r="V540" s="56"/>
      <c r="W540" s="56" t="s">
        <v>2933</v>
      </c>
      <c r="X540" s="56"/>
      <c r="Y540" s="56"/>
      <c r="Z540" s="56"/>
      <c r="AA540" s="56"/>
      <c r="AB540" s="56"/>
      <c r="AC540" s="56"/>
    </row>
    <row r="541" spans="1:29" ht="15.75" customHeight="1">
      <c r="A541" s="35"/>
      <c r="B541" s="35" t="s">
        <v>145</v>
      </c>
      <c r="C541" s="36" t="s">
        <v>152</v>
      </c>
      <c r="D541" s="37" t="s">
        <v>53</v>
      </c>
      <c r="E541" s="37">
        <v>2500</v>
      </c>
      <c r="F541" s="38">
        <v>21250</v>
      </c>
      <c r="G541" s="39" t="s">
        <v>54</v>
      </c>
      <c r="H541" s="40">
        <v>46235</v>
      </c>
      <c r="I541" s="41" t="s">
        <v>55</v>
      </c>
      <c r="J541" s="41" t="s">
        <v>56</v>
      </c>
      <c r="K541" s="41" t="s">
        <v>147</v>
      </c>
      <c r="L541" s="41" t="s">
        <v>58</v>
      </c>
      <c r="M541" s="42" t="s">
        <v>2486</v>
      </c>
      <c r="N541" s="44" t="s">
        <v>21</v>
      </c>
      <c r="O541" s="44" t="s">
        <v>2767</v>
      </c>
      <c r="P541" s="44"/>
      <c r="Q541" s="44" t="s">
        <v>2983</v>
      </c>
      <c r="R541" s="45" t="str">
        <f t="array" ref="R541">IFERROR(INDEX('BANCO DE DADOS'!$C$3:$C1559,MATCH(C541,'BANCO DE DADOS'!$B$3:$B1559,0),0),"")</f>
        <v>ASCOM</v>
      </c>
      <c r="S541" s="45" t="s">
        <v>154</v>
      </c>
      <c r="T541" s="44"/>
      <c r="U541" s="44"/>
      <c r="V541" s="44"/>
      <c r="W541" s="44" t="s">
        <v>145</v>
      </c>
      <c r="X541" s="44"/>
      <c r="Y541" s="44"/>
      <c r="Z541" s="44"/>
      <c r="AA541" s="44"/>
      <c r="AB541" s="44"/>
      <c r="AC541" s="44"/>
    </row>
    <row r="542" spans="1:29" ht="15.75" customHeight="1">
      <c r="A542" s="47"/>
      <c r="B542" s="47" t="s">
        <v>2693</v>
      </c>
      <c r="C542" s="60" t="s">
        <v>152</v>
      </c>
      <c r="D542" s="49"/>
      <c r="E542" s="49"/>
      <c r="F542" s="50">
        <v>21250</v>
      </c>
      <c r="G542" s="51"/>
      <c r="H542" s="52"/>
      <c r="I542" s="53"/>
      <c r="J542" s="53"/>
      <c r="K542" s="53"/>
      <c r="L542" s="53"/>
      <c r="M542" s="54"/>
      <c r="N542" s="56" t="s">
        <v>21</v>
      </c>
      <c r="O542" s="56"/>
      <c r="P542" s="56"/>
      <c r="Q542" s="56" t="s">
        <v>2983</v>
      </c>
      <c r="R542" s="57"/>
      <c r="S542" s="57" t="s">
        <v>154</v>
      </c>
      <c r="T542" s="56"/>
      <c r="U542" s="56"/>
      <c r="V542" s="56"/>
      <c r="W542" s="56" t="s">
        <v>145</v>
      </c>
      <c r="X542" s="56"/>
      <c r="Y542" s="56"/>
      <c r="Z542" s="56"/>
      <c r="AA542" s="56"/>
      <c r="AB542" s="56"/>
      <c r="AC542" s="56"/>
    </row>
    <row r="543" spans="1:29" ht="15.75" customHeight="1">
      <c r="A543" s="35"/>
      <c r="B543" s="35" t="s">
        <v>145</v>
      </c>
      <c r="C543" s="36" t="s">
        <v>1675</v>
      </c>
      <c r="D543" s="37" t="s">
        <v>53</v>
      </c>
      <c r="E543" s="37">
        <v>1</v>
      </c>
      <c r="F543" s="38">
        <v>100000</v>
      </c>
      <c r="G543" s="39" t="s">
        <v>54</v>
      </c>
      <c r="H543" s="40">
        <v>46266</v>
      </c>
      <c r="I543" s="41" t="s">
        <v>55</v>
      </c>
      <c r="J543" s="41" t="s">
        <v>56</v>
      </c>
      <c r="K543" s="41" t="s">
        <v>83</v>
      </c>
      <c r="L543" s="41" t="s">
        <v>91</v>
      </c>
      <c r="M543" s="42" t="s">
        <v>2498</v>
      </c>
      <c r="N543" s="44" t="s">
        <v>951</v>
      </c>
      <c r="O543" s="44" t="s">
        <v>2767</v>
      </c>
      <c r="P543" s="44"/>
      <c r="Q543" s="44" t="s">
        <v>2984</v>
      </c>
      <c r="R543" s="45"/>
      <c r="S543" s="45" t="s">
        <v>1676</v>
      </c>
      <c r="T543" s="44"/>
      <c r="U543" s="44"/>
      <c r="V543" s="44"/>
      <c r="W543" s="44" t="s">
        <v>145</v>
      </c>
      <c r="X543" s="44"/>
      <c r="Y543" s="44"/>
      <c r="Z543" s="44"/>
      <c r="AA543" s="44"/>
      <c r="AB543" s="44"/>
      <c r="AC543" s="44"/>
    </row>
    <row r="544" spans="1:29" ht="15.75" customHeight="1">
      <c r="A544" s="47"/>
      <c r="B544" s="47" t="s">
        <v>2693</v>
      </c>
      <c r="C544" s="60" t="s">
        <v>1675</v>
      </c>
      <c r="D544" s="49" t="s">
        <v>53</v>
      </c>
      <c r="E544" s="49">
        <v>1</v>
      </c>
      <c r="F544" s="50">
        <v>100000</v>
      </c>
      <c r="G544" s="51"/>
      <c r="H544" s="52"/>
      <c r="I544" s="53"/>
      <c r="J544" s="53"/>
      <c r="K544" s="53"/>
      <c r="L544" s="53"/>
      <c r="M544" s="54"/>
      <c r="N544" s="56" t="s">
        <v>2755</v>
      </c>
      <c r="O544" s="56"/>
      <c r="P544" s="56"/>
      <c r="Q544" s="56" t="s">
        <v>2984</v>
      </c>
      <c r="R544" s="57"/>
      <c r="S544" s="57" t="s">
        <v>1676</v>
      </c>
      <c r="T544" s="56"/>
      <c r="U544" s="56"/>
      <c r="V544" s="56"/>
      <c r="W544" s="56" t="s">
        <v>145</v>
      </c>
      <c r="X544" s="56"/>
      <c r="Y544" s="56"/>
      <c r="Z544" s="56"/>
      <c r="AA544" s="56"/>
      <c r="AB544" s="56"/>
      <c r="AC544" s="56"/>
    </row>
    <row r="545" spans="1:29" ht="15.75" customHeight="1">
      <c r="A545" s="35"/>
      <c r="B545" s="35" t="s">
        <v>1407</v>
      </c>
      <c r="C545" s="36" t="s">
        <v>2337</v>
      </c>
      <c r="D545" s="37" t="s">
        <v>53</v>
      </c>
      <c r="E545" s="37">
        <v>80</v>
      </c>
      <c r="F545" s="38">
        <v>80000</v>
      </c>
      <c r="G545" s="39" t="s">
        <v>54</v>
      </c>
      <c r="H545" s="40">
        <v>46266</v>
      </c>
      <c r="I545" s="41" t="s">
        <v>55</v>
      </c>
      <c r="J545" s="41" t="s">
        <v>56</v>
      </c>
      <c r="K545" s="41" t="s">
        <v>164</v>
      </c>
      <c r="L545" s="41" t="s">
        <v>91</v>
      </c>
      <c r="M545" s="42" t="s">
        <v>2486</v>
      </c>
      <c r="N545" s="44" t="s">
        <v>951</v>
      </c>
      <c r="O545" s="44" t="s">
        <v>2767</v>
      </c>
      <c r="P545" s="44"/>
      <c r="Q545" s="44" t="s">
        <v>2985</v>
      </c>
      <c r="R545" s="45"/>
      <c r="S545" s="45" t="s">
        <v>2338</v>
      </c>
      <c r="T545" s="44"/>
      <c r="U545" s="44"/>
      <c r="V545" s="44"/>
      <c r="W545" s="44" t="s">
        <v>949</v>
      </c>
      <c r="X545" s="44"/>
      <c r="Y545" s="44"/>
      <c r="Z545" s="44"/>
      <c r="AA545" s="44"/>
      <c r="AB545" s="44"/>
      <c r="AC545" s="44"/>
    </row>
    <row r="546" spans="1:29" ht="15.75" customHeight="1">
      <c r="A546" s="47"/>
      <c r="B546" s="47" t="s">
        <v>2693</v>
      </c>
      <c r="C546" s="60"/>
      <c r="D546" s="49"/>
      <c r="E546" s="49"/>
      <c r="F546" s="50">
        <v>80000</v>
      </c>
      <c r="G546" s="51"/>
      <c r="H546" s="52"/>
      <c r="I546" s="53"/>
      <c r="J546" s="53"/>
      <c r="K546" s="53"/>
      <c r="L546" s="53"/>
      <c r="M546" s="54"/>
      <c r="N546" s="56" t="s">
        <v>2755</v>
      </c>
      <c r="O546" s="56"/>
      <c r="P546" s="56"/>
      <c r="Q546" s="56" t="s">
        <v>2985</v>
      </c>
      <c r="R546" s="57"/>
      <c r="S546" s="57" t="s">
        <v>2338</v>
      </c>
      <c r="T546" s="56"/>
      <c r="U546" s="56"/>
      <c r="V546" s="56"/>
      <c r="W546" s="56" t="s">
        <v>949</v>
      </c>
      <c r="X546" s="56"/>
      <c r="Y546" s="56"/>
      <c r="Z546" s="56"/>
      <c r="AA546" s="56"/>
      <c r="AB546" s="56"/>
      <c r="AC546" s="56"/>
    </row>
    <row r="547" spans="1:29" ht="15.75" customHeight="1">
      <c r="A547" s="167"/>
      <c r="B547" s="167" t="s">
        <v>51</v>
      </c>
      <c r="C547" s="168" t="s">
        <v>2461</v>
      </c>
      <c r="D547" s="176" t="s">
        <v>583</v>
      </c>
      <c r="E547" s="176">
        <v>60</v>
      </c>
      <c r="F547" s="177">
        <v>1200000</v>
      </c>
      <c r="G547" s="178" t="s">
        <v>54</v>
      </c>
      <c r="H547" s="179">
        <v>46266</v>
      </c>
      <c r="I547" s="180" t="s">
        <v>101</v>
      </c>
      <c r="J547" s="180" t="s">
        <v>56</v>
      </c>
      <c r="K547" s="180" t="s">
        <v>858</v>
      </c>
      <c r="L547" s="180" t="s">
        <v>84</v>
      </c>
      <c r="M547" s="181" t="s">
        <v>2451</v>
      </c>
      <c r="N547" s="175" t="s">
        <v>951</v>
      </c>
      <c r="O547" s="44" t="s">
        <v>2452</v>
      </c>
      <c r="P547" s="44"/>
      <c r="Q547" s="44"/>
      <c r="R547" s="45" t="str">
        <f t="array" ref="R547">IFERROR(INDEX('BANCO DE DADOS'!$C$3:$C1559,MATCH(C547,'BANCO DE DADOS'!$B$3:$B1559,0),0),"")</f>
        <v>DOP - EPI SALVAMENTO TERRESTRE</v>
      </c>
      <c r="S547" s="45" t="str">
        <f t="array" ref="S547">IFERROR(INDEX('BANCO DE DADOS'!$D$3:$D1559,MATCH(C547,'BANCO DE DADOS'!$B$3:$B1559,0),0),"")</f>
        <v>COMPRA DE EQUIPAMENTOS DE PROTEÇÃO RESPIRATÓRIA</v>
      </c>
      <c r="T547" s="44"/>
      <c r="U547" s="44"/>
      <c r="V547" s="44"/>
      <c r="W547" s="44"/>
      <c r="X547" s="44"/>
      <c r="Y547" s="44"/>
      <c r="Z547" s="44"/>
      <c r="AA547" s="44"/>
      <c r="AB547" s="44"/>
      <c r="AC547" s="44"/>
    </row>
    <row r="548" spans="1:29" ht="15.75" customHeight="1">
      <c r="A548" s="47"/>
      <c r="B548" s="47" t="s">
        <v>51</v>
      </c>
      <c r="C548" s="60" t="s">
        <v>436</v>
      </c>
      <c r="D548" s="49" t="s">
        <v>53</v>
      </c>
      <c r="E548" s="49">
        <v>50</v>
      </c>
      <c r="F548" s="50">
        <v>5500</v>
      </c>
      <c r="G548" s="51" t="s">
        <v>54</v>
      </c>
      <c r="H548" s="52">
        <v>46204</v>
      </c>
      <c r="I548" s="53" t="s">
        <v>55</v>
      </c>
      <c r="J548" s="53" t="s">
        <v>56</v>
      </c>
      <c r="K548" s="53" t="s">
        <v>164</v>
      </c>
      <c r="L548" s="53" t="s">
        <v>91</v>
      </c>
      <c r="M548" s="54" t="s">
        <v>2517</v>
      </c>
      <c r="N548" s="56" t="s">
        <v>884</v>
      </c>
      <c r="O548" s="56" t="s">
        <v>2767</v>
      </c>
      <c r="P548" s="56"/>
      <c r="Q548" s="56" t="s">
        <v>2977</v>
      </c>
      <c r="R548" s="57" t="s">
        <v>228</v>
      </c>
      <c r="S548" s="57" t="s">
        <v>229</v>
      </c>
      <c r="T548" s="56"/>
      <c r="U548" s="56"/>
      <c r="V548" s="56"/>
      <c r="W548" s="56" t="s">
        <v>848</v>
      </c>
      <c r="X548" s="56"/>
      <c r="Y548" s="56"/>
      <c r="Z548" s="56"/>
      <c r="AA548" s="56"/>
      <c r="AB548" s="56"/>
      <c r="AC548" s="56"/>
    </row>
    <row r="549" spans="1:29" ht="15.75" customHeight="1">
      <c r="A549" s="35"/>
      <c r="B549" s="35" t="s">
        <v>51</v>
      </c>
      <c r="C549" s="36" t="s">
        <v>1278</v>
      </c>
      <c r="D549" s="37" t="s">
        <v>53</v>
      </c>
      <c r="E549" s="37">
        <v>50</v>
      </c>
      <c r="F549" s="38">
        <v>1500</v>
      </c>
      <c r="G549" s="39" t="s">
        <v>54</v>
      </c>
      <c r="H549" s="40">
        <v>46174</v>
      </c>
      <c r="I549" s="41" t="s">
        <v>55</v>
      </c>
      <c r="J549" s="41" t="s">
        <v>56</v>
      </c>
      <c r="K549" s="41" t="s">
        <v>164</v>
      </c>
      <c r="L549" s="41" t="s">
        <v>91</v>
      </c>
      <c r="M549" s="42" t="s">
        <v>2534</v>
      </c>
      <c r="N549" s="44" t="s">
        <v>884</v>
      </c>
      <c r="O549" s="44" t="s">
        <v>2767</v>
      </c>
      <c r="P549" s="44"/>
      <c r="Q549" s="44" t="s">
        <v>2977</v>
      </c>
      <c r="R549" s="45" t="s">
        <v>228</v>
      </c>
      <c r="S549" s="45" t="s">
        <v>229</v>
      </c>
      <c r="T549" s="44"/>
      <c r="U549" s="44"/>
      <c r="V549" s="44"/>
      <c r="W549" s="44" t="s">
        <v>848</v>
      </c>
      <c r="X549" s="44"/>
      <c r="Y549" s="44"/>
      <c r="Z549" s="44"/>
      <c r="AA549" s="44"/>
      <c r="AB549" s="44"/>
      <c r="AC549" s="44"/>
    </row>
    <row r="550" spans="1:29" ht="15.75" customHeight="1">
      <c r="A550" s="47"/>
      <c r="B550" s="47" t="s">
        <v>156</v>
      </c>
      <c r="C550" s="60" t="s">
        <v>1624</v>
      </c>
      <c r="D550" s="49" t="s">
        <v>53</v>
      </c>
      <c r="E550" s="49">
        <v>1</v>
      </c>
      <c r="F550" s="50">
        <v>50000</v>
      </c>
      <c r="G550" s="51" t="s">
        <v>54</v>
      </c>
      <c r="H550" s="52">
        <v>46266</v>
      </c>
      <c r="I550" s="53" t="s">
        <v>55</v>
      </c>
      <c r="J550" s="53" t="s">
        <v>56</v>
      </c>
      <c r="K550" s="53" t="s">
        <v>83</v>
      </c>
      <c r="L550" s="53" t="s">
        <v>91</v>
      </c>
      <c r="M550" s="54" t="s">
        <v>2486</v>
      </c>
      <c r="N550" s="56" t="s">
        <v>951</v>
      </c>
      <c r="O550" s="56" t="s">
        <v>2767</v>
      </c>
      <c r="P550" s="56"/>
      <c r="Q550" s="56" t="s">
        <v>2986</v>
      </c>
      <c r="R550" s="49"/>
      <c r="S550" s="57" t="s">
        <v>1626</v>
      </c>
      <c r="T550" s="50">
        <v>50000</v>
      </c>
      <c r="U550" s="56"/>
      <c r="V550" s="56"/>
      <c r="W550" s="56" t="s">
        <v>1628</v>
      </c>
      <c r="X550" s="56"/>
      <c r="Y550" s="56"/>
      <c r="Z550" s="56"/>
      <c r="AA550" s="56"/>
      <c r="AB550" s="56"/>
      <c r="AC550" s="56"/>
    </row>
    <row r="551" spans="1:29" ht="15.75" customHeight="1">
      <c r="A551" s="35"/>
      <c r="B551" s="35" t="s">
        <v>2693</v>
      </c>
      <c r="C551" s="36" t="s">
        <v>1624</v>
      </c>
      <c r="D551" s="37" t="s">
        <v>53</v>
      </c>
      <c r="E551" s="37">
        <v>1</v>
      </c>
      <c r="F551" s="38">
        <v>50000</v>
      </c>
      <c r="G551" s="39"/>
      <c r="H551" s="40"/>
      <c r="I551" s="41"/>
      <c r="J551" s="41"/>
      <c r="K551" s="41"/>
      <c r="L551" s="41"/>
      <c r="M551" s="42"/>
      <c r="N551" s="44" t="s">
        <v>951</v>
      </c>
      <c r="O551" s="44"/>
      <c r="P551" s="44"/>
      <c r="Q551" s="44" t="s">
        <v>2986</v>
      </c>
      <c r="R551" s="45"/>
      <c r="S551" s="45" t="s">
        <v>1626</v>
      </c>
      <c r="T551" s="44"/>
      <c r="U551" s="44"/>
      <c r="V551" s="44"/>
      <c r="W551" s="44" t="s">
        <v>1628</v>
      </c>
      <c r="X551" s="44"/>
      <c r="Y551" s="44"/>
      <c r="Z551" s="44"/>
      <c r="AA551" s="44"/>
      <c r="AB551" s="44"/>
      <c r="AC551" s="44"/>
    </row>
    <row r="552" spans="1:29" ht="15.75" customHeight="1">
      <c r="A552" s="47"/>
      <c r="B552" s="47" t="s">
        <v>2693</v>
      </c>
      <c r="C552" s="60"/>
      <c r="D552" s="49"/>
      <c r="E552" s="49"/>
      <c r="F552" s="50">
        <v>9000</v>
      </c>
      <c r="G552" s="51"/>
      <c r="H552" s="52"/>
      <c r="I552" s="53"/>
      <c r="J552" s="53"/>
      <c r="K552" s="53"/>
      <c r="L552" s="53"/>
      <c r="M552" s="54"/>
      <c r="N552" s="56" t="s">
        <v>21</v>
      </c>
      <c r="O552" s="56"/>
      <c r="P552" s="56"/>
      <c r="Q552" s="56" t="s">
        <v>2987</v>
      </c>
      <c r="R552" s="57"/>
      <c r="S552" s="57" t="s">
        <v>1644</v>
      </c>
      <c r="T552" s="56"/>
      <c r="U552" s="56"/>
      <c r="V552" s="56"/>
      <c r="W552" s="56" t="s">
        <v>3</v>
      </c>
      <c r="X552" s="56"/>
      <c r="Y552" s="56"/>
      <c r="Z552" s="56"/>
      <c r="AA552" s="56"/>
      <c r="AB552" s="56"/>
      <c r="AC552" s="56"/>
    </row>
    <row r="553" spans="1:29" ht="15.75" customHeight="1">
      <c r="A553" s="35"/>
      <c r="B553" s="35" t="s">
        <v>64</v>
      </c>
      <c r="C553" s="36" t="s">
        <v>1643</v>
      </c>
      <c r="D553" s="37" t="s">
        <v>53</v>
      </c>
      <c r="E553" s="37">
        <v>1</v>
      </c>
      <c r="F553" s="38">
        <v>9000</v>
      </c>
      <c r="G553" s="39" t="s">
        <v>54</v>
      </c>
      <c r="H553" s="40">
        <v>46204</v>
      </c>
      <c r="I553" s="41" t="s">
        <v>55</v>
      </c>
      <c r="J553" s="41" t="s">
        <v>56</v>
      </c>
      <c r="K553" s="41" t="s">
        <v>83</v>
      </c>
      <c r="L553" s="41" t="s">
        <v>58</v>
      </c>
      <c r="M553" s="42" t="s">
        <v>2534</v>
      </c>
      <c r="N553" s="44" t="s">
        <v>21</v>
      </c>
      <c r="O553" s="44" t="s">
        <v>2767</v>
      </c>
      <c r="P553" s="44"/>
      <c r="Q553" s="44" t="s">
        <v>2987</v>
      </c>
      <c r="R553" s="45"/>
      <c r="S553" s="45" t="s">
        <v>1644</v>
      </c>
      <c r="T553" s="44"/>
      <c r="U553" s="44"/>
      <c r="V553" s="44"/>
      <c r="W553" s="44" t="s">
        <v>3</v>
      </c>
      <c r="X553" s="44"/>
      <c r="Y553" s="44"/>
      <c r="Z553" s="44"/>
      <c r="AA553" s="44"/>
      <c r="AB553" s="44"/>
      <c r="AC553" s="44"/>
    </row>
    <row r="554" spans="1:29" ht="15.75" customHeight="1">
      <c r="A554" s="47"/>
      <c r="B554" s="47" t="s">
        <v>106</v>
      </c>
      <c r="C554" s="60" t="s">
        <v>1664</v>
      </c>
      <c r="D554" s="49" t="s">
        <v>1665</v>
      </c>
      <c r="E554" s="49">
        <v>1</v>
      </c>
      <c r="F554" s="50">
        <v>60000</v>
      </c>
      <c r="G554" s="51" t="s">
        <v>54</v>
      </c>
      <c r="H554" s="52">
        <v>46266</v>
      </c>
      <c r="I554" s="53" t="s">
        <v>55</v>
      </c>
      <c r="J554" s="53" t="s">
        <v>56</v>
      </c>
      <c r="K554" s="53" t="s">
        <v>83</v>
      </c>
      <c r="L554" s="53" t="s">
        <v>91</v>
      </c>
      <c r="M554" s="54" t="s">
        <v>2517</v>
      </c>
      <c r="N554" s="56" t="s">
        <v>951</v>
      </c>
      <c r="O554" s="56" t="s">
        <v>2767</v>
      </c>
      <c r="P554" s="56"/>
      <c r="Q554" s="56" t="s">
        <v>2988</v>
      </c>
      <c r="R554" s="57">
        <f t="array" ref="R554">IFERROR(INDEX('BANCO DE DADOS'!$C$3:$C1559,MATCH(C554,'BANCO DE DADOS'!$B$3:$B1559,0),0),"")</f>
        <v>0</v>
      </c>
      <c r="S554" s="57" t="s">
        <v>1666</v>
      </c>
      <c r="T554" s="56"/>
      <c r="U554" s="56"/>
      <c r="V554" s="56"/>
      <c r="W554" s="56" t="s">
        <v>2958</v>
      </c>
      <c r="X554" s="56"/>
      <c r="Y554" s="56"/>
      <c r="Z554" s="56"/>
      <c r="AA554" s="56"/>
      <c r="AB554" s="56"/>
      <c r="AC554" s="56"/>
    </row>
    <row r="555" spans="1:29" ht="15.75" customHeight="1">
      <c r="A555" s="35"/>
      <c r="B555" s="35" t="s">
        <v>2693</v>
      </c>
      <c r="C555" s="36" t="s">
        <v>1664</v>
      </c>
      <c r="D555" s="37" t="s">
        <v>1665</v>
      </c>
      <c r="E555" s="37">
        <v>1</v>
      </c>
      <c r="F555" s="38">
        <v>60000</v>
      </c>
      <c r="G555" s="39"/>
      <c r="H555" s="40"/>
      <c r="I555" s="41"/>
      <c r="J555" s="41"/>
      <c r="K555" s="41"/>
      <c r="L555" s="41"/>
      <c r="M555" s="42"/>
      <c r="N555" s="44" t="s">
        <v>951</v>
      </c>
      <c r="O555" s="44"/>
      <c r="P555" s="44"/>
      <c r="Q555" s="44" t="s">
        <v>2988</v>
      </c>
      <c r="R555" s="45"/>
      <c r="S555" s="45" t="s">
        <v>1666</v>
      </c>
      <c r="T555" s="44"/>
      <c r="U555" s="44"/>
      <c r="V555" s="44"/>
      <c r="W555" s="44" t="s">
        <v>2958</v>
      </c>
      <c r="X555" s="44"/>
      <c r="Y555" s="44"/>
      <c r="Z555" s="44"/>
      <c r="AA555" s="44"/>
      <c r="AB555" s="44"/>
      <c r="AC555" s="44"/>
    </row>
    <row r="556" spans="1:29" ht="15.75" customHeight="1">
      <c r="A556" s="47"/>
      <c r="B556" s="47" t="s">
        <v>291</v>
      </c>
      <c r="C556" s="60" t="s">
        <v>1622</v>
      </c>
      <c r="D556" s="49" t="s">
        <v>53</v>
      </c>
      <c r="E556" s="49">
        <v>1</v>
      </c>
      <c r="F556" s="50">
        <v>2000</v>
      </c>
      <c r="G556" s="51" t="s">
        <v>54</v>
      </c>
      <c r="H556" s="52">
        <v>46266</v>
      </c>
      <c r="I556" s="53" t="s">
        <v>55</v>
      </c>
      <c r="J556" s="53" t="s">
        <v>56</v>
      </c>
      <c r="K556" s="53" t="s">
        <v>72</v>
      </c>
      <c r="L556" s="53" t="s">
        <v>84</v>
      </c>
      <c r="M556" s="54" t="s">
        <v>73</v>
      </c>
      <c r="N556" s="56" t="s">
        <v>951</v>
      </c>
      <c r="O556" s="56" t="s">
        <v>2767</v>
      </c>
      <c r="P556" s="56"/>
      <c r="Q556" s="56" t="s">
        <v>2989</v>
      </c>
      <c r="R556" s="57"/>
      <c r="S556" s="57" t="s">
        <v>1617</v>
      </c>
      <c r="T556" s="56"/>
      <c r="U556" s="56"/>
      <c r="V556" s="56"/>
      <c r="W556" s="56" t="s">
        <v>291</v>
      </c>
      <c r="X556" s="56"/>
      <c r="Y556" s="56"/>
      <c r="Z556" s="56"/>
      <c r="AA556" s="56"/>
      <c r="AB556" s="56"/>
      <c r="AC556" s="56"/>
    </row>
    <row r="557" spans="1:29" ht="15.75" customHeight="1">
      <c r="A557" s="35"/>
      <c r="B557" s="35" t="s">
        <v>1476</v>
      </c>
      <c r="C557" s="36" t="s">
        <v>1616</v>
      </c>
      <c r="D557" s="37" t="s">
        <v>53</v>
      </c>
      <c r="E557" s="37">
        <v>25000</v>
      </c>
      <c r="F557" s="38">
        <v>25000</v>
      </c>
      <c r="G557" s="39" t="s">
        <v>54</v>
      </c>
      <c r="H557" s="40">
        <v>46235</v>
      </c>
      <c r="I557" s="41" t="s">
        <v>55</v>
      </c>
      <c r="J557" s="41" t="s">
        <v>56</v>
      </c>
      <c r="K557" s="41" t="s">
        <v>72</v>
      </c>
      <c r="L557" s="41" t="s">
        <v>91</v>
      </c>
      <c r="M557" s="42" t="s">
        <v>109</v>
      </c>
      <c r="N557" s="44" t="s">
        <v>951</v>
      </c>
      <c r="O557" s="44" t="s">
        <v>2767</v>
      </c>
      <c r="P557" s="44"/>
      <c r="Q557" s="44" t="s">
        <v>2989</v>
      </c>
      <c r="R557" s="45"/>
      <c r="S557" s="45" t="s">
        <v>1617</v>
      </c>
      <c r="T557" s="44"/>
      <c r="U557" s="44"/>
      <c r="V557" s="44"/>
      <c r="W557" s="44" t="s">
        <v>291</v>
      </c>
      <c r="X557" s="44"/>
      <c r="Y557" s="44"/>
      <c r="Z557" s="44"/>
      <c r="AA557" s="44"/>
      <c r="AB557" s="44"/>
      <c r="AC557" s="44"/>
    </row>
    <row r="558" spans="1:29" ht="15.75" customHeight="1">
      <c r="A558" s="47"/>
      <c r="B558" s="47" t="s">
        <v>2693</v>
      </c>
      <c r="C558" s="60" t="s">
        <v>1616</v>
      </c>
      <c r="D558" s="49" t="s">
        <v>53</v>
      </c>
      <c r="E558" s="49">
        <v>1</v>
      </c>
      <c r="F558" s="50">
        <v>27000</v>
      </c>
      <c r="G558" s="51"/>
      <c r="H558" s="52"/>
      <c r="I558" s="53"/>
      <c r="J558" s="53"/>
      <c r="K558" s="53"/>
      <c r="L558" s="53"/>
      <c r="M558" s="54"/>
      <c r="N558" s="56" t="s">
        <v>2755</v>
      </c>
      <c r="O558" s="56"/>
      <c r="P558" s="56"/>
      <c r="Q558" s="56" t="s">
        <v>2989</v>
      </c>
      <c r="R558" s="57"/>
      <c r="S558" s="57" t="s">
        <v>1617</v>
      </c>
      <c r="T558" s="56"/>
      <c r="U558" s="56"/>
      <c r="V558" s="56"/>
      <c r="W558" s="56" t="s">
        <v>291</v>
      </c>
      <c r="X558" s="56"/>
      <c r="Y558" s="56"/>
      <c r="Z558" s="56"/>
      <c r="AA558" s="56"/>
      <c r="AB558" s="56"/>
      <c r="AC558" s="56"/>
    </row>
    <row r="559" spans="1:29" ht="15.75" customHeight="1">
      <c r="A559" s="35"/>
      <c r="B559" s="35" t="s">
        <v>1407</v>
      </c>
      <c r="C559" s="36" t="s">
        <v>1693</v>
      </c>
      <c r="D559" s="37" t="s">
        <v>53</v>
      </c>
      <c r="E559" s="37">
        <v>100</v>
      </c>
      <c r="F559" s="38">
        <v>50000</v>
      </c>
      <c r="G559" s="39" t="s">
        <v>66</v>
      </c>
      <c r="H559" s="40">
        <v>46266</v>
      </c>
      <c r="I559" s="41" t="s">
        <v>55</v>
      </c>
      <c r="J559" s="41" t="s">
        <v>56</v>
      </c>
      <c r="K559" s="41" t="s">
        <v>83</v>
      </c>
      <c r="L559" s="41" t="s">
        <v>91</v>
      </c>
      <c r="M559" s="42" t="s">
        <v>73</v>
      </c>
      <c r="N559" s="44" t="s">
        <v>951</v>
      </c>
      <c r="O559" s="44" t="s">
        <v>2767</v>
      </c>
      <c r="P559" s="44"/>
      <c r="Q559" s="44" t="s">
        <v>2990</v>
      </c>
      <c r="R559" s="45"/>
      <c r="S559" s="45" t="s">
        <v>1694</v>
      </c>
      <c r="T559" s="44"/>
      <c r="U559" s="44"/>
      <c r="V559" s="44"/>
      <c r="W559" s="44" t="s">
        <v>949</v>
      </c>
      <c r="X559" s="44"/>
      <c r="Y559" s="44"/>
      <c r="Z559" s="44"/>
      <c r="AA559" s="44"/>
      <c r="AB559" s="44"/>
      <c r="AC559" s="44"/>
    </row>
    <row r="560" spans="1:29" ht="15.75" customHeight="1">
      <c r="A560" s="47"/>
      <c r="B560" s="47" t="s">
        <v>2693</v>
      </c>
      <c r="C560" s="60"/>
      <c r="D560" s="49"/>
      <c r="E560" s="49"/>
      <c r="F560" s="50">
        <v>50000</v>
      </c>
      <c r="G560" s="51"/>
      <c r="H560" s="52"/>
      <c r="I560" s="53"/>
      <c r="J560" s="53"/>
      <c r="K560" s="53"/>
      <c r="L560" s="53"/>
      <c r="M560" s="54"/>
      <c r="N560" s="56" t="s">
        <v>2755</v>
      </c>
      <c r="O560" s="56"/>
      <c r="P560" s="56"/>
      <c r="Q560" s="56" t="s">
        <v>2990</v>
      </c>
      <c r="R560" s="57"/>
      <c r="S560" s="57" t="s">
        <v>1694</v>
      </c>
      <c r="T560" s="56"/>
      <c r="U560" s="56"/>
      <c r="V560" s="56"/>
      <c r="W560" s="56" t="s">
        <v>949</v>
      </c>
      <c r="X560" s="56"/>
      <c r="Y560" s="56"/>
      <c r="Z560" s="56"/>
      <c r="AA560" s="56"/>
      <c r="AB560" s="56"/>
      <c r="AC560" s="56"/>
    </row>
    <row r="561" spans="1:29" ht="15.75" customHeight="1">
      <c r="A561" s="35"/>
      <c r="B561" s="35" t="s">
        <v>254</v>
      </c>
      <c r="C561" s="36" t="s">
        <v>418</v>
      </c>
      <c r="D561" s="37" t="s">
        <v>53</v>
      </c>
      <c r="E561" s="37">
        <v>5</v>
      </c>
      <c r="F561" s="38">
        <v>2950</v>
      </c>
      <c r="G561" s="39" t="s">
        <v>54</v>
      </c>
      <c r="H561" s="40">
        <v>46174</v>
      </c>
      <c r="I561" s="41" t="s">
        <v>55</v>
      </c>
      <c r="J561" s="41" t="s">
        <v>56</v>
      </c>
      <c r="K561" s="41" t="s">
        <v>164</v>
      </c>
      <c r="L561" s="41" t="s">
        <v>58</v>
      </c>
      <c r="M561" s="42" t="s">
        <v>109</v>
      </c>
      <c r="N561" s="44" t="s">
        <v>21</v>
      </c>
      <c r="O561" s="44" t="s">
        <v>2767</v>
      </c>
      <c r="P561" s="44"/>
      <c r="Q561" s="44" t="s">
        <v>2991</v>
      </c>
      <c r="R561" s="45"/>
      <c r="S561" s="45" t="s">
        <v>309</v>
      </c>
      <c r="T561" s="44"/>
      <c r="U561" s="44"/>
      <c r="V561" s="44"/>
      <c r="W561" s="44" t="s">
        <v>2992</v>
      </c>
      <c r="X561" s="44"/>
      <c r="Y561" s="44"/>
      <c r="Z561" s="44"/>
      <c r="AA561" s="44"/>
      <c r="AB561" s="44"/>
      <c r="AC561" s="44"/>
    </row>
    <row r="562" spans="1:29" ht="15.75" customHeight="1">
      <c r="A562" s="47"/>
      <c r="B562" s="47" t="s">
        <v>219</v>
      </c>
      <c r="C562" s="60" t="s">
        <v>469</v>
      </c>
      <c r="D562" s="49" t="s">
        <v>53</v>
      </c>
      <c r="E562" s="49">
        <v>8</v>
      </c>
      <c r="F562" s="50">
        <v>1600</v>
      </c>
      <c r="G562" s="51" t="s">
        <v>54</v>
      </c>
      <c r="H562" s="52">
        <v>46174</v>
      </c>
      <c r="I562" s="53" t="s">
        <v>55</v>
      </c>
      <c r="J562" s="53" t="s">
        <v>56</v>
      </c>
      <c r="K562" s="53" t="s">
        <v>164</v>
      </c>
      <c r="L562" s="53" t="s">
        <v>58</v>
      </c>
      <c r="M562" s="54" t="s">
        <v>2486</v>
      </c>
      <c r="N562" s="56" t="s">
        <v>21</v>
      </c>
      <c r="O562" s="56" t="s">
        <v>2767</v>
      </c>
      <c r="P562" s="56"/>
      <c r="Q562" s="56" t="s">
        <v>2991</v>
      </c>
      <c r="R562" s="57" t="s">
        <v>308</v>
      </c>
      <c r="S562" s="57" t="s">
        <v>309</v>
      </c>
      <c r="T562" s="56"/>
      <c r="U562" s="56"/>
      <c r="V562" s="56"/>
      <c r="W562" s="47" t="s">
        <v>295</v>
      </c>
      <c r="X562" s="56"/>
      <c r="Y562" s="56"/>
      <c r="Z562" s="56"/>
      <c r="AA562" s="56"/>
      <c r="AB562" s="56"/>
      <c r="AC562" s="56"/>
    </row>
    <row r="563" spans="1:29" ht="15.75" customHeight="1">
      <c r="A563" s="35"/>
      <c r="B563" s="35" t="s">
        <v>161</v>
      </c>
      <c r="C563" s="36" t="s">
        <v>2145</v>
      </c>
      <c r="D563" s="37" t="s">
        <v>53</v>
      </c>
      <c r="E563" s="37">
        <v>5</v>
      </c>
      <c r="F563" s="38">
        <v>1000</v>
      </c>
      <c r="G563" s="39" t="s">
        <v>54</v>
      </c>
      <c r="H563" s="40">
        <v>46174</v>
      </c>
      <c r="I563" s="41" t="s">
        <v>55</v>
      </c>
      <c r="J563" s="41" t="s">
        <v>56</v>
      </c>
      <c r="K563" s="41" t="s">
        <v>164</v>
      </c>
      <c r="L563" s="41" t="s">
        <v>58</v>
      </c>
      <c r="M563" s="42" t="s">
        <v>148</v>
      </c>
      <c r="N563" s="44" t="s">
        <v>951</v>
      </c>
      <c r="O563" s="44" t="s">
        <v>2767</v>
      </c>
      <c r="P563" s="44"/>
      <c r="Q563" s="44" t="s">
        <v>2991</v>
      </c>
      <c r="R563" s="45" t="s">
        <v>308</v>
      </c>
      <c r="S563" s="45" t="s">
        <v>309</v>
      </c>
      <c r="T563" s="44"/>
      <c r="U563" s="44"/>
      <c r="V563" s="44"/>
      <c r="W563" s="35" t="s">
        <v>295</v>
      </c>
      <c r="X563" s="44"/>
      <c r="Y563" s="44"/>
      <c r="Z563" s="44"/>
      <c r="AA563" s="44"/>
      <c r="AB563" s="44"/>
      <c r="AC563" s="44"/>
    </row>
    <row r="564" spans="1:29" ht="15.75" customHeight="1">
      <c r="A564" s="47"/>
      <c r="B564" s="47" t="s">
        <v>237</v>
      </c>
      <c r="C564" s="60" t="s">
        <v>469</v>
      </c>
      <c r="D564" s="49" t="s">
        <v>53</v>
      </c>
      <c r="E564" s="49">
        <v>3</v>
      </c>
      <c r="F564" s="50">
        <v>600</v>
      </c>
      <c r="G564" s="51" t="s">
        <v>54</v>
      </c>
      <c r="H564" s="52">
        <v>46174</v>
      </c>
      <c r="I564" s="53" t="s">
        <v>55</v>
      </c>
      <c r="J564" s="53" t="s">
        <v>56</v>
      </c>
      <c r="K564" s="53" t="s">
        <v>164</v>
      </c>
      <c r="L564" s="53" t="s">
        <v>58</v>
      </c>
      <c r="M564" s="54" t="s">
        <v>2486</v>
      </c>
      <c r="N564" s="56" t="s">
        <v>21</v>
      </c>
      <c r="O564" s="56" t="s">
        <v>2767</v>
      </c>
      <c r="P564" s="56"/>
      <c r="Q564" s="56" t="s">
        <v>2991</v>
      </c>
      <c r="R564" s="57" t="s">
        <v>308</v>
      </c>
      <c r="S564" s="57" t="s">
        <v>309</v>
      </c>
      <c r="T564" s="56"/>
      <c r="U564" s="56"/>
      <c r="V564" s="56"/>
      <c r="W564" s="47" t="s">
        <v>295</v>
      </c>
      <c r="X564" s="56"/>
      <c r="Y564" s="56"/>
      <c r="Z564" s="56"/>
      <c r="AA564" s="56"/>
      <c r="AB564" s="56"/>
      <c r="AC564" s="56"/>
    </row>
    <row r="565" spans="1:29" ht="15.75" customHeight="1">
      <c r="A565" s="35"/>
      <c r="B565" s="35" t="s">
        <v>169</v>
      </c>
      <c r="C565" s="36" t="s">
        <v>588</v>
      </c>
      <c r="D565" s="37" t="s">
        <v>163</v>
      </c>
      <c r="E565" s="37">
        <v>10</v>
      </c>
      <c r="F565" s="38">
        <v>600</v>
      </c>
      <c r="G565" s="39" t="s">
        <v>54</v>
      </c>
      <c r="H565" s="40">
        <v>46174</v>
      </c>
      <c r="I565" s="41" t="s">
        <v>55</v>
      </c>
      <c r="J565" s="41" t="s">
        <v>56</v>
      </c>
      <c r="K565" s="41" t="s">
        <v>164</v>
      </c>
      <c r="L565" s="41" t="s">
        <v>58</v>
      </c>
      <c r="M565" s="42" t="s">
        <v>148</v>
      </c>
      <c r="N565" s="44" t="s">
        <v>21</v>
      </c>
      <c r="O565" s="44" t="s">
        <v>2767</v>
      </c>
      <c r="P565" s="44"/>
      <c r="Q565" s="44" t="s">
        <v>2991</v>
      </c>
      <c r="R565" s="45" t="s">
        <v>308</v>
      </c>
      <c r="S565" s="45" t="s">
        <v>309</v>
      </c>
      <c r="T565" s="44"/>
      <c r="U565" s="44"/>
      <c r="V565" s="44"/>
      <c r="W565" s="35" t="s">
        <v>295</v>
      </c>
      <c r="X565" s="44"/>
      <c r="Y565" s="44"/>
      <c r="Z565" s="44"/>
      <c r="AA565" s="44"/>
      <c r="AB565" s="44"/>
      <c r="AC565" s="44"/>
    </row>
    <row r="566" spans="1:29" ht="15.75" customHeight="1">
      <c r="A566" s="47"/>
      <c r="B566" s="47" t="s">
        <v>169</v>
      </c>
      <c r="C566" s="60" t="s">
        <v>469</v>
      </c>
      <c r="D566" s="49" t="s">
        <v>53</v>
      </c>
      <c r="E566" s="49">
        <v>2</v>
      </c>
      <c r="F566" s="50">
        <v>400</v>
      </c>
      <c r="G566" s="51" t="s">
        <v>54</v>
      </c>
      <c r="H566" s="52">
        <v>46174</v>
      </c>
      <c r="I566" s="53" t="s">
        <v>55</v>
      </c>
      <c r="J566" s="53" t="s">
        <v>56</v>
      </c>
      <c r="K566" s="53" t="s">
        <v>164</v>
      </c>
      <c r="L566" s="53" t="s">
        <v>58</v>
      </c>
      <c r="M566" s="54" t="s">
        <v>2486</v>
      </c>
      <c r="N566" s="56" t="s">
        <v>21</v>
      </c>
      <c r="O566" s="56" t="s">
        <v>2767</v>
      </c>
      <c r="P566" s="56"/>
      <c r="Q566" s="56" t="s">
        <v>2991</v>
      </c>
      <c r="R566" s="57" t="s">
        <v>308</v>
      </c>
      <c r="S566" s="57" t="s">
        <v>309</v>
      </c>
      <c r="T566" s="56"/>
      <c r="U566" s="56"/>
      <c r="V566" s="56"/>
      <c r="W566" s="47" t="s">
        <v>295</v>
      </c>
      <c r="X566" s="56"/>
      <c r="Y566" s="56"/>
      <c r="Z566" s="56"/>
      <c r="AA566" s="56"/>
      <c r="AB566" s="56"/>
      <c r="AC566" s="56"/>
    </row>
    <row r="567" spans="1:29" ht="15.75" customHeight="1">
      <c r="A567" s="35"/>
      <c r="B567" s="35" t="s">
        <v>440</v>
      </c>
      <c r="C567" s="36" t="s">
        <v>469</v>
      </c>
      <c r="D567" s="37" t="s">
        <v>53</v>
      </c>
      <c r="E567" s="37">
        <v>5</v>
      </c>
      <c r="F567" s="38">
        <v>1000</v>
      </c>
      <c r="G567" s="39" t="s">
        <v>54</v>
      </c>
      <c r="H567" s="40">
        <v>46174</v>
      </c>
      <c r="I567" s="41" t="s">
        <v>55</v>
      </c>
      <c r="J567" s="41" t="s">
        <v>56</v>
      </c>
      <c r="K567" s="41" t="s">
        <v>164</v>
      </c>
      <c r="L567" s="41" t="s">
        <v>58</v>
      </c>
      <c r="M567" s="42" t="s">
        <v>109</v>
      </c>
      <c r="N567" s="44" t="s">
        <v>951</v>
      </c>
      <c r="O567" s="44" t="s">
        <v>2767</v>
      </c>
      <c r="P567" s="44"/>
      <c r="Q567" s="44" t="s">
        <v>2991</v>
      </c>
      <c r="R567" s="45" t="s">
        <v>308</v>
      </c>
      <c r="S567" s="45" t="s">
        <v>309</v>
      </c>
      <c r="T567" s="44"/>
      <c r="U567" s="44"/>
      <c r="V567" s="44"/>
      <c r="W567" s="35" t="s">
        <v>295</v>
      </c>
      <c r="X567" s="44"/>
      <c r="Y567" s="44"/>
      <c r="Z567" s="44"/>
      <c r="AA567" s="44"/>
      <c r="AB567" s="44"/>
      <c r="AC567" s="44"/>
    </row>
    <row r="568" spans="1:29" ht="15.75" customHeight="1">
      <c r="A568" s="47"/>
      <c r="B568" s="47" t="s">
        <v>242</v>
      </c>
      <c r="C568" s="60" t="s">
        <v>469</v>
      </c>
      <c r="D568" s="49" t="s">
        <v>53</v>
      </c>
      <c r="E568" s="49">
        <v>4</v>
      </c>
      <c r="F568" s="50">
        <v>800</v>
      </c>
      <c r="G568" s="51" t="s">
        <v>54</v>
      </c>
      <c r="H568" s="52">
        <v>46174</v>
      </c>
      <c r="I568" s="53" t="s">
        <v>55</v>
      </c>
      <c r="J568" s="53" t="s">
        <v>56</v>
      </c>
      <c r="K568" s="53" t="s">
        <v>164</v>
      </c>
      <c r="L568" s="53" t="s">
        <v>58</v>
      </c>
      <c r="M568" s="54" t="s">
        <v>2486</v>
      </c>
      <c r="N568" s="56" t="s">
        <v>21</v>
      </c>
      <c r="O568" s="56" t="s">
        <v>2767</v>
      </c>
      <c r="P568" s="56"/>
      <c r="Q568" s="56" t="s">
        <v>2991</v>
      </c>
      <c r="R568" s="57" t="s">
        <v>308</v>
      </c>
      <c r="S568" s="57" t="s">
        <v>309</v>
      </c>
      <c r="T568" s="56"/>
      <c r="U568" s="56"/>
      <c r="V568" s="56"/>
      <c r="W568" s="47" t="s">
        <v>295</v>
      </c>
      <c r="X568" s="56"/>
      <c r="Y568" s="56"/>
      <c r="Z568" s="56"/>
      <c r="AA568" s="56"/>
      <c r="AB568" s="56"/>
      <c r="AC568" s="56"/>
    </row>
    <row r="569" spans="1:29" ht="15.75" customHeight="1">
      <c r="A569" s="35"/>
      <c r="B569" s="35" t="s">
        <v>172</v>
      </c>
      <c r="C569" s="36" t="s">
        <v>588</v>
      </c>
      <c r="D569" s="37" t="s">
        <v>163</v>
      </c>
      <c r="E569" s="37">
        <v>20</v>
      </c>
      <c r="F569" s="38">
        <v>1200</v>
      </c>
      <c r="G569" s="39" t="s">
        <v>54</v>
      </c>
      <c r="H569" s="40">
        <v>46174</v>
      </c>
      <c r="I569" s="41" t="s">
        <v>55</v>
      </c>
      <c r="J569" s="41" t="s">
        <v>56</v>
      </c>
      <c r="K569" s="41" t="s">
        <v>164</v>
      </c>
      <c r="L569" s="41" t="s">
        <v>58</v>
      </c>
      <c r="M569" s="42" t="s">
        <v>73</v>
      </c>
      <c r="N569" s="44" t="s">
        <v>951</v>
      </c>
      <c r="O569" s="44" t="s">
        <v>2767</v>
      </c>
      <c r="P569" s="44"/>
      <c r="Q569" s="44" t="s">
        <v>2991</v>
      </c>
      <c r="R569" s="45" t="s">
        <v>308</v>
      </c>
      <c r="S569" s="45" t="s">
        <v>309</v>
      </c>
      <c r="T569" s="44"/>
      <c r="U569" s="44"/>
      <c r="V569" s="44"/>
      <c r="W569" s="35" t="s">
        <v>295</v>
      </c>
      <c r="X569" s="44"/>
      <c r="Y569" s="44"/>
      <c r="Z569" s="44"/>
      <c r="AA569" s="44"/>
      <c r="AB569" s="44"/>
      <c r="AC569" s="44"/>
    </row>
    <row r="570" spans="1:29" ht="15.75" customHeight="1">
      <c r="A570" s="47"/>
      <c r="B570" s="47" t="s">
        <v>295</v>
      </c>
      <c r="C570" s="60" t="s">
        <v>307</v>
      </c>
      <c r="D570" s="49" t="s">
        <v>53</v>
      </c>
      <c r="E570" s="49">
        <v>10</v>
      </c>
      <c r="F570" s="50">
        <v>6000</v>
      </c>
      <c r="G570" s="51" t="s">
        <v>54</v>
      </c>
      <c r="H570" s="52">
        <v>46204</v>
      </c>
      <c r="I570" s="53" t="s">
        <v>55</v>
      </c>
      <c r="J570" s="53" t="s">
        <v>56</v>
      </c>
      <c r="K570" s="53" t="s">
        <v>164</v>
      </c>
      <c r="L570" s="53" t="s">
        <v>58</v>
      </c>
      <c r="M570" s="54" t="s">
        <v>109</v>
      </c>
      <c r="N570" s="56" t="s">
        <v>21</v>
      </c>
      <c r="O570" s="56" t="s">
        <v>2767</v>
      </c>
      <c r="P570" s="56"/>
      <c r="Q570" s="56" t="s">
        <v>2991</v>
      </c>
      <c r="R570" s="57" t="s">
        <v>308</v>
      </c>
      <c r="S570" s="57" t="s">
        <v>309</v>
      </c>
      <c r="T570" s="56"/>
      <c r="U570" s="56"/>
      <c r="V570" s="56"/>
      <c r="W570" s="47" t="s">
        <v>295</v>
      </c>
      <c r="X570" s="56"/>
      <c r="Y570" s="56"/>
      <c r="Z570" s="56"/>
      <c r="AA570" s="56"/>
      <c r="AB570" s="56"/>
      <c r="AC570" s="56"/>
    </row>
    <row r="571" spans="1:29" ht="15.75" customHeight="1">
      <c r="A571" s="35"/>
      <c r="B571" s="35" t="s">
        <v>2693</v>
      </c>
      <c r="C571" s="36"/>
      <c r="D571" s="37"/>
      <c r="E571" s="37"/>
      <c r="F571" s="38">
        <v>16150</v>
      </c>
      <c r="G571" s="39"/>
      <c r="H571" s="40"/>
      <c r="I571" s="41"/>
      <c r="J571" s="41"/>
      <c r="K571" s="41"/>
      <c r="L571" s="41"/>
      <c r="M571" s="42"/>
      <c r="N571" s="44" t="s">
        <v>951</v>
      </c>
      <c r="O571" s="44"/>
      <c r="P571" s="44"/>
      <c r="Q571" s="44" t="s">
        <v>2991</v>
      </c>
      <c r="R571" s="45"/>
      <c r="S571" s="45" t="s">
        <v>309</v>
      </c>
      <c r="T571" s="44"/>
      <c r="U571" s="44"/>
      <c r="V571" s="44"/>
      <c r="W571" s="35" t="s">
        <v>295</v>
      </c>
      <c r="X571" s="44"/>
      <c r="Y571" s="44"/>
      <c r="Z571" s="44"/>
      <c r="AA571" s="44"/>
      <c r="AB571" s="44"/>
      <c r="AC571" s="44"/>
    </row>
    <row r="572" spans="1:29" ht="15.75" customHeight="1">
      <c r="A572" s="47"/>
      <c r="B572" s="47" t="s">
        <v>145</v>
      </c>
      <c r="C572" s="60" t="s">
        <v>146</v>
      </c>
      <c r="D572" s="49" t="s">
        <v>53</v>
      </c>
      <c r="E572" s="49">
        <v>3000</v>
      </c>
      <c r="F572" s="50">
        <v>90000</v>
      </c>
      <c r="G572" s="51" t="s">
        <v>54</v>
      </c>
      <c r="H572" s="52">
        <v>46266</v>
      </c>
      <c r="I572" s="53" t="s">
        <v>55</v>
      </c>
      <c r="J572" s="53" t="s">
        <v>56</v>
      </c>
      <c r="K572" s="53" t="s">
        <v>147</v>
      </c>
      <c r="L572" s="53" t="s">
        <v>58</v>
      </c>
      <c r="M572" s="54" t="s">
        <v>148</v>
      </c>
      <c r="N572" s="56" t="s">
        <v>21</v>
      </c>
      <c r="O572" s="56" t="s">
        <v>2767</v>
      </c>
      <c r="P572" s="56"/>
      <c r="Q572" s="56" t="s">
        <v>2993</v>
      </c>
      <c r="R572" s="57" t="s">
        <v>149</v>
      </c>
      <c r="S572" s="57" t="s">
        <v>150</v>
      </c>
      <c r="T572" s="56"/>
      <c r="U572" s="56"/>
      <c r="V572" s="56"/>
      <c r="W572" s="56" t="s">
        <v>145</v>
      </c>
      <c r="X572" s="56"/>
      <c r="Y572" s="56"/>
      <c r="Z572" s="56"/>
      <c r="AA572" s="56"/>
      <c r="AB572" s="56"/>
      <c r="AC572" s="56"/>
    </row>
    <row r="573" spans="1:29" ht="15.75" customHeight="1">
      <c r="A573" s="35"/>
      <c r="B573" s="35" t="s">
        <v>2693</v>
      </c>
      <c r="C573" s="36" t="s">
        <v>146</v>
      </c>
      <c r="D573" s="37"/>
      <c r="E573" s="37"/>
      <c r="F573" s="38">
        <v>90000</v>
      </c>
      <c r="G573" s="39"/>
      <c r="H573" s="40"/>
      <c r="I573" s="41"/>
      <c r="J573" s="41"/>
      <c r="K573" s="41"/>
      <c r="L573" s="41"/>
      <c r="M573" s="42"/>
      <c r="N573" s="44" t="s">
        <v>21</v>
      </c>
      <c r="O573" s="44"/>
      <c r="P573" s="44"/>
      <c r="Q573" s="44" t="s">
        <v>2993</v>
      </c>
      <c r="R573" s="45"/>
      <c r="S573" s="45" t="s">
        <v>150</v>
      </c>
      <c r="T573" s="44"/>
      <c r="U573" s="44"/>
      <c r="V573" s="44"/>
      <c r="W573" s="44" t="s">
        <v>145</v>
      </c>
      <c r="X573" s="44"/>
      <c r="Y573" s="44"/>
      <c r="Z573" s="44"/>
      <c r="AA573" s="44"/>
      <c r="AB573" s="44"/>
      <c r="AC573" s="44"/>
    </row>
    <row r="574" spans="1:29" ht="15.75" customHeight="1">
      <c r="A574" s="47"/>
      <c r="B574" s="47" t="s">
        <v>51</v>
      </c>
      <c r="C574" s="60" t="s">
        <v>1111</v>
      </c>
      <c r="D574" s="49" t="s">
        <v>53</v>
      </c>
      <c r="E574" s="49">
        <v>27</v>
      </c>
      <c r="F574" s="50">
        <v>16140</v>
      </c>
      <c r="G574" s="51" t="s">
        <v>54</v>
      </c>
      <c r="H574" s="52">
        <v>46204</v>
      </c>
      <c r="I574" s="53" t="s">
        <v>55</v>
      </c>
      <c r="J574" s="53" t="s">
        <v>56</v>
      </c>
      <c r="K574" s="53" t="s">
        <v>164</v>
      </c>
      <c r="L574" s="53" t="s">
        <v>91</v>
      </c>
      <c r="M574" s="54" t="s">
        <v>73</v>
      </c>
      <c r="N574" s="56" t="s">
        <v>884</v>
      </c>
      <c r="O574" s="56" t="s">
        <v>2767</v>
      </c>
      <c r="P574" s="56"/>
      <c r="Q574" s="56" t="s">
        <v>2977</v>
      </c>
      <c r="R574" s="57" t="s">
        <v>228</v>
      </c>
      <c r="S574" s="57" t="s">
        <v>229</v>
      </c>
      <c r="T574" s="56"/>
      <c r="U574" s="56"/>
      <c r="V574" s="56"/>
      <c r="W574" s="56" t="s">
        <v>848</v>
      </c>
      <c r="X574" s="56"/>
      <c r="Y574" s="56"/>
      <c r="Z574" s="56"/>
      <c r="AA574" s="56"/>
      <c r="AB574" s="56"/>
      <c r="AC574" s="56"/>
    </row>
    <row r="575" spans="1:29" ht="15.75" customHeight="1">
      <c r="A575" s="35"/>
      <c r="B575" s="35" t="s">
        <v>51</v>
      </c>
      <c r="C575" s="36" t="s">
        <v>1098</v>
      </c>
      <c r="D575" s="37" t="s">
        <v>53</v>
      </c>
      <c r="E575" s="37">
        <v>25</v>
      </c>
      <c r="F575" s="38">
        <v>22500</v>
      </c>
      <c r="G575" s="39" t="s">
        <v>54</v>
      </c>
      <c r="H575" s="40">
        <v>46235</v>
      </c>
      <c r="I575" s="41" t="s">
        <v>55</v>
      </c>
      <c r="J575" s="41" t="s">
        <v>56</v>
      </c>
      <c r="K575" s="41" t="s">
        <v>164</v>
      </c>
      <c r="L575" s="41" t="s">
        <v>91</v>
      </c>
      <c r="M575" s="42" t="s">
        <v>2486</v>
      </c>
      <c r="N575" s="44" t="s">
        <v>884</v>
      </c>
      <c r="O575" s="44" t="s">
        <v>2767</v>
      </c>
      <c r="P575" s="44"/>
      <c r="Q575" s="44" t="s">
        <v>2977</v>
      </c>
      <c r="R575" s="45"/>
      <c r="S575" s="45" t="s">
        <v>229</v>
      </c>
      <c r="T575" s="44"/>
      <c r="U575" s="44"/>
      <c r="V575" s="44"/>
      <c r="W575" s="44" t="s">
        <v>848</v>
      </c>
      <c r="X575" s="44"/>
      <c r="Y575" s="44"/>
      <c r="Z575" s="44"/>
      <c r="AA575" s="44"/>
      <c r="AB575" s="44"/>
      <c r="AC575" s="44"/>
    </row>
    <row r="576" spans="1:29" ht="15.75" customHeight="1">
      <c r="A576" s="47"/>
      <c r="B576" s="47" t="s">
        <v>233</v>
      </c>
      <c r="C576" s="60" t="s">
        <v>311</v>
      </c>
      <c r="D576" s="49" t="s">
        <v>53</v>
      </c>
      <c r="E576" s="49">
        <v>1</v>
      </c>
      <c r="F576" s="50">
        <v>2000</v>
      </c>
      <c r="G576" s="51" t="s">
        <v>54</v>
      </c>
      <c r="H576" s="52">
        <v>46174</v>
      </c>
      <c r="I576" s="53" t="s">
        <v>55</v>
      </c>
      <c r="J576" s="53" t="s">
        <v>56</v>
      </c>
      <c r="K576" s="53" t="s">
        <v>164</v>
      </c>
      <c r="L576" s="53" t="s">
        <v>58</v>
      </c>
      <c r="M576" s="54" t="s">
        <v>2534</v>
      </c>
      <c r="N576" s="56" t="s">
        <v>21</v>
      </c>
      <c r="O576" s="56" t="s">
        <v>2767</v>
      </c>
      <c r="P576" s="56"/>
      <c r="Q576" s="56" t="s">
        <v>2994</v>
      </c>
      <c r="R576" s="57" t="str">
        <f t="array" ref="R576">IFERROR(INDEX('BANCO DE DADOS'!$C$3:$C1559,MATCH(C576,'BANCO DE DADOS'!$B$3:$B1559,0),0),"")</f>
        <v>CEIB</v>
      </c>
      <c r="S576" s="57" t="s">
        <v>312</v>
      </c>
      <c r="T576" s="56"/>
      <c r="U576" s="56"/>
      <c r="V576" s="56"/>
      <c r="W576" s="56" t="s">
        <v>51</v>
      </c>
      <c r="X576" s="56"/>
      <c r="Y576" s="56"/>
      <c r="Z576" s="56"/>
      <c r="AA576" s="56"/>
      <c r="AB576" s="56"/>
      <c r="AC576" s="56"/>
    </row>
    <row r="577" spans="1:29" ht="15.75" customHeight="1">
      <c r="A577" s="35"/>
      <c r="B577" s="35" t="s">
        <v>245</v>
      </c>
      <c r="C577" s="36" t="s">
        <v>311</v>
      </c>
      <c r="D577" s="37" t="s">
        <v>53</v>
      </c>
      <c r="E577" s="37">
        <v>3</v>
      </c>
      <c r="F577" s="38">
        <v>6000</v>
      </c>
      <c r="G577" s="39" t="s">
        <v>54</v>
      </c>
      <c r="H577" s="40">
        <v>46204</v>
      </c>
      <c r="I577" s="41" t="s">
        <v>55</v>
      </c>
      <c r="J577" s="41" t="s">
        <v>56</v>
      </c>
      <c r="K577" s="41" t="s">
        <v>164</v>
      </c>
      <c r="L577" s="41" t="s">
        <v>58</v>
      </c>
      <c r="M577" s="42" t="s">
        <v>2534</v>
      </c>
      <c r="N577" s="44" t="s">
        <v>21</v>
      </c>
      <c r="O577" s="44" t="s">
        <v>2767</v>
      </c>
      <c r="P577" s="44"/>
      <c r="Q577" s="44" t="s">
        <v>2994</v>
      </c>
      <c r="R577" s="45" t="str">
        <f t="array" ref="R577">IFERROR(INDEX('BANCO DE DADOS'!$C$3:$C1559,MATCH(C577,'BANCO DE DADOS'!$B$3:$B1559,0),0),"")</f>
        <v>CEIB</v>
      </c>
      <c r="S577" s="45" t="s">
        <v>312</v>
      </c>
      <c r="T577" s="44"/>
      <c r="U577" s="44"/>
      <c r="V577" s="44"/>
      <c r="W577" s="44" t="s">
        <v>51</v>
      </c>
      <c r="X577" s="44"/>
      <c r="Y577" s="44"/>
      <c r="Z577" s="44"/>
      <c r="AA577" s="44"/>
      <c r="AB577" s="44"/>
      <c r="AC577" s="44"/>
    </row>
    <row r="578" spans="1:29" ht="15.75" customHeight="1">
      <c r="A578" s="47"/>
      <c r="B578" s="47" t="s">
        <v>51</v>
      </c>
      <c r="C578" s="60" t="s">
        <v>311</v>
      </c>
      <c r="D578" s="49" t="s">
        <v>53</v>
      </c>
      <c r="E578" s="49">
        <v>8</v>
      </c>
      <c r="F578" s="50">
        <v>16000</v>
      </c>
      <c r="G578" s="51" t="s">
        <v>54</v>
      </c>
      <c r="H578" s="52">
        <v>46235</v>
      </c>
      <c r="I578" s="53" t="s">
        <v>55</v>
      </c>
      <c r="J578" s="53" t="s">
        <v>56</v>
      </c>
      <c r="K578" s="53" t="s">
        <v>164</v>
      </c>
      <c r="L578" s="53" t="s">
        <v>91</v>
      </c>
      <c r="M578" s="54" t="s">
        <v>2498</v>
      </c>
      <c r="N578" s="56" t="s">
        <v>951</v>
      </c>
      <c r="O578" s="56" t="s">
        <v>2767</v>
      </c>
      <c r="P578" s="56"/>
      <c r="Q578" s="56" t="s">
        <v>2994</v>
      </c>
      <c r="R578" s="57" t="str">
        <f t="array" ref="R578">IFERROR(INDEX('BANCO DE DADOS'!$C$3:$C1559,MATCH(C578,'BANCO DE DADOS'!$B$3:$B1559,0),0),"")</f>
        <v>CEIB</v>
      </c>
      <c r="S578" s="57" t="s">
        <v>312</v>
      </c>
      <c r="T578" s="56"/>
      <c r="U578" s="56"/>
      <c r="V578" s="56"/>
      <c r="W578" s="56" t="s">
        <v>51</v>
      </c>
      <c r="X578" s="56"/>
      <c r="Y578" s="56"/>
      <c r="Z578" s="56"/>
      <c r="AA578" s="56"/>
      <c r="AB578" s="56"/>
      <c r="AC578" s="56"/>
    </row>
    <row r="579" spans="1:29" ht="15.75" customHeight="1">
      <c r="A579" s="35"/>
      <c r="B579" s="35" t="s">
        <v>2693</v>
      </c>
      <c r="C579" s="36"/>
      <c r="D579" s="37"/>
      <c r="E579" s="37"/>
      <c r="F579" s="38">
        <v>24000</v>
      </c>
      <c r="G579" s="39"/>
      <c r="H579" s="40"/>
      <c r="I579" s="41"/>
      <c r="J579" s="41"/>
      <c r="K579" s="41"/>
      <c r="L579" s="41"/>
      <c r="M579" s="42"/>
      <c r="N579" s="44" t="s">
        <v>951</v>
      </c>
      <c r="O579" s="44"/>
      <c r="P579" s="44"/>
      <c r="Q579" s="44" t="s">
        <v>2994</v>
      </c>
      <c r="R579" s="45"/>
      <c r="S579" s="45" t="s">
        <v>312</v>
      </c>
      <c r="T579" s="44"/>
      <c r="U579" s="44"/>
      <c r="V579" s="44"/>
      <c r="W579" s="44" t="s">
        <v>51</v>
      </c>
      <c r="X579" s="44"/>
      <c r="Y579" s="44"/>
      <c r="Z579" s="44"/>
      <c r="AA579" s="44"/>
      <c r="AB579" s="44"/>
      <c r="AC579" s="44"/>
    </row>
    <row r="580" spans="1:29" ht="15.75" customHeight="1">
      <c r="A580" s="47"/>
      <c r="B580" s="47" t="s">
        <v>51</v>
      </c>
      <c r="C580" s="60" t="s">
        <v>1206</v>
      </c>
      <c r="D580" s="49" t="s">
        <v>53</v>
      </c>
      <c r="E580" s="49">
        <v>10</v>
      </c>
      <c r="F580" s="50">
        <v>5000</v>
      </c>
      <c r="G580" s="51" t="s">
        <v>54</v>
      </c>
      <c r="H580" s="52">
        <v>46204</v>
      </c>
      <c r="I580" s="53" t="s">
        <v>55</v>
      </c>
      <c r="J580" s="53" t="s">
        <v>56</v>
      </c>
      <c r="K580" s="53" t="s">
        <v>164</v>
      </c>
      <c r="L580" s="53" t="s">
        <v>91</v>
      </c>
      <c r="M580" s="54" t="s">
        <v>148</v>
      </c>
      <c r="N580" s="56" t="s">
        <v>884</v>
      </c>
      <c r="O580" s="56" t="s">
        <v>2767</v>
      </c>
      <c r="P580" s="56"/>
      <c r="Q580" s="56" t="s">
        <v>2977</v>
      </c>
      <c r="R580" s="57"/>
      <c r="S580" s="57" t="s">
        <v>229</v>
      </c>
      <c r="T580" s="56"/>
      <c r="U580" s="56"/>
      <c r="V580" s="56"/>
      <c r="W580" s="56" t="s">
        <v>848</v>
      </c>
      <c r="X580" s="56"/>
      <c r="Y580" s="56"/>
      <c r="Z580" s="56"/>
      <c r="AA580" s="56"/>
      <c r="AB580" s="56"/>
      <c r="AC580" s="56"/>
    </row>
    <row r="581" spans="1:29" ht="15.75" customHeight="1">
      <c r="A581" s="35"/>
      <c r="B581" s="35" t="s">
        <v>51</v>
      </c>
      <c r="C581" s="36" t="s">
        <v>1271</v>
      </c>
      <c r="D581" s="37" t="s">
        <v>53</v>
      </c>
      <c r="E581" s="37">
        <v>35</v>
      </c>
      <c r="F581" s="38">
        <v>1750</v>
      </c>
      <c r="G581" s="39" t="s">
        <v>54</v>
      </c>
      <c r="H581" s="40">
        <v>46174</v>
      </c>
      <c r="I581" s="41" t="s">
        <v>55</v>
      </c>
      <c r="J581" s="41" t="s">
        <v>56</v>
      </c>
      <c r="K581" s="41" t="s">
        <v>164</v>
      </c>
      <c r="L581" s="41" t="s">
        <v>91</v>
      </c>
      <c r="M581" s="42" t="s">
        <v>73</v>
      </c>
      <c r="N581" s="44" t="s">
        <v>884</v>
      </c>
      <c r="O581" s="44" t="s">
        <v>2767</v>
      </c>
      <c r="P581" s="44"/>
      <c r="Q581" s="44" t="s">
        <v>2977</v>
      </c>
      <c r="R581" s="45"/>
      <c r="S581" s="45" t="s">
        <v>229</v>
      </c>
      <c r="T581" s="44"/>
      <c r="U581" s="44"/>
      <c r="V581" s="44"/>
      <c r="W581" s="44" t="s">
        <v>848</v>
      </c>
      <c r="X581" s="44"/>
      <c r="Y581" s="44"/>
      <c r="Z581" s="44"/>
      <c r="AA581" s="44"/>
      <c r="AB581" s="44"/>
      <c r="AC581" s="44"/>
    </row>
    <row r="582" spans="1:29" ht="15.75" customHeight="1">
      <c r="A582" s="47"/>
      <c r="B582" s="47" t="s">
        <v>51</v>
      </c>
      <c r="C582" s="60" t="s">
        <v>1254</v>
      </c>
      <c r="D582" s="49" t="s">
        <v>53</v>
      </c>
      <c r="E582" s="49">
        <v>45</v>
      </c>
      <c r="F582" s="50">
        <v>2250</v>
      </c>
      <c r="G582" s="51" t="s">
        <v>54</v>
      </c>
      <c r="H582" s="52">
        <v>46174</v>
      </c>
      <c r="I582" s="53" t="s">
        <v>55</v>
      </c>
      <c r="J582" s="53" t="s">
        <v>56</v>
      </c>
      <c r="K582" s="53" t="s">
        <v>164</v>
      </c>
      <c r="L582" s="53" t="s">
        <v>91</v>
      </c>
      <c r="M582" s="54" t="s">
        <v>109</v>
      </c>
      <c r="N582" s="56" t="s">
        <v>884</v>
      </c>
      <c r="O582" s="56" t="s">
        <v>2767</v>
      </c>
      <c r="P582" s="56"/>
      <c r="Q582" s="56" t="s">
        <v>2977</v>
      </c>
      <c r="R582" s="57"/>
      <c r="S582" s="57" t="s">
        <v>229</v>
      </c>
      <c r="T582" s="56"/>
      <c r="U582" s="56"/>
      <c r="V582" s="56"/>
      <c r="W582" s="56" t="s">
        <v>848</v>
      </c>
      <c r="X582" s="56"/>
      <c r="Y582" s="56"/>
      <c r="Z582" s="56"/>
      <c r="AA582" s="56"/>
      <c r="AB582" s="56"/>
      <c r="AC582" s="56"/>
    </row>
    <row r="583" spans="1:29" ht="15.75" customHeight="1">
      <c r="A583" s="35"/>
      <c r="B583" s="35" t="s">
        <v>51</v>
      </c>
      <c r="C583" s="36" t="s">
        <v>1211</v>
      </c>
      <c r="D583" s="37" t="s">
        <v>53</v>
      </c>
      <c r="E583" s="37">
        <v>70</v>
      </c>
      <c r="F583" s="38">
        <v>4620</v>
      </c>
      <c r="G583" s="39" t="s">
        <v>54</v>
      </c>
      <c r="H583" s="40">
        <v>46204</v>
      </c>
      <c r="I583" s="41" t="s">
        <v>55</v>
      </c>
      <c r="J583" s="41" t="s">
        <v>56</v>
      </c>
      <c r="K583" s="41" t="s">
        <v>164</v>
      </c>
      <c r="L583" s="41" t="s">
        <v>91</v>
      </c>
      <c r="M583" s="42" t="s">
        <v>2534</v>
      </c>
      <c r="N583" s="44" t="s">
        <v>884</v>
      </c>
      <c r="O583" s="44" t="s">
        <v>2767</v>
      </c>
      <c r="P583" s="44"/>
      <c r="Q583" s="44" t="s">
        <v>2977</v>
      </c>
      <c r="R583" s="45"/>
      <c r="S583" s="45" t="s">
        <v>229</v>
      </c>
      <c r="T583" s="44"/>
      <c r="U583" s="44"/>
      <c r="V583" s="44"/>
      <c r="W583" s="44" t="s">
        <v>848</v>
      </c>
      <c r="X583" s="44"/>
      <c r="Y583" s="44"/>
      <c r="Z583" s="44"/>
      <c r="AA583" s="44"/>
      <c r="AB583" s="44"/>
      <c r="AC583" s="44"/>
    </row>
    <row r="584" spans="1:29" ht="15.75" customHeight="1">
      <c r="A584" s="47"/>
      <c r="B584" s="47" t="s">
        <v>51</v>
      </c>
      <c r="C584" s="60" t="s">
        <v>1172</v>
      </c>
      <c r="D584" s="49" t="s">
        <v>53</v>
      </c>
      <c r="E584" s="49">
        <v>12</v>
      </c>
      <c r="F584" s="50">
        <v>7603.2</v>
      </c>
      <c r="G584" s="51" t="s">
        <v>54</v>
      </c>
      <c r="H584" s="52">
        <v>46204</v>
      </c>
      <c r="I584" s="53" t="s">
        <v>55</v>
      </c>
      <c r="J584" s="53" t="s">
        <v>56</v>
      </c>
      <c r="K584" s="53" t="s">
        <v>164</v>
      </c>
      <c r="L584" s="53" t="s">
        <v>91</v>
      </c>
      <c r="M584" s="54" t="s">
        <v>148</v>
      </c>
      <c r="N584" s="56" t="s">
        <v>884</v>
      </c>
      <c r="O584" s="56" t="s">
        <v>2767</v>
      </c>
      <c r="P584" s="56"/>
      <c r="Q584" s="56" t="s">
        <v>2977</v>
      </c>
      <c r="R584" s="57">
        <f t="array" ref="R584">IFERROR(INDEX('BANCO DE DADOS'!$C$3:$C1559,MATCH(C584,'BANCO DE DADOS'!$B$3:$B1559,0),0),"")</f>
        <v>0</v>
      </c>
      <c r="S584" s="57" t="s">
        <v>229</v>
      </c>
      <c r="T584" s="56"/>
      <c r="U584" s="56"/>
      <c r="V584" s="56"/>
      <c r="W584" s="56" t="s">
        <v>848</v>
      </c>
      <c r="X584" s="56"/>
      <c r="Y584" s="56"/>
      <c r="Z584" s="56"/>
      <c r="AA584" s="56"/>
      <c r="AB584" s="56"/>
      <c r="AC584" s="56"/>
    </row>
    <row r="585" spans="1:29" ht="15.75" customHeight="1">
      <c r="A585" s="35"/>
      <c r="B585" s="35" t="s">
        <v>51</v>
      </c>
      <c r="C585" s="36" t="s">
        <v>1119</v>
      </c>
      <c r="D585" s="37" t="s">
        <v>53</v>
      </c>
      <c r="E585" s="37">
        <v>30</v>
      </c>
      <c r="F585" s="38">
        <v>14400</v>
      </c>
      <c r="G585" s="39" t="s">
        <v>54</v>
      </c>
      <c r="H585" s="40">
        <v>46235</v>
      </c>
      <c r="I585" s="41" t="s">
        <v>55</v>
      </c>
      <c r="J585" s="41" t="s">
        <v>56</v>
      </c>
      <c r="K585" s="41" t="s">
        <v>164</v>
      </c>
      <c r="L585" s="41" t="s">
        <v>91</v>
      </c>
      <c r="M585" s="42" t="s">
        <v>109</v>
      </c>
      <c r="N585" s="44" t="s">
        <v>884</v>
      </c>
      <c r="O585" s="44" t="s">
        <v>2767</v>
      </c>
      <c r="P585" s="44"/>
      <c r="Q585" s="44" t="s">
        <v>2977</v>
      </c>
      <c r="R585" s="45"/>
      <c r="S585" s="45" t="s">
        <v>229</v>
      </c>
      <c r="T585" s="44"/>
      <c r="U585" s="44"/>
      <c r="V585" s="44"/>
      <c r="W585" s="44" t="s">
        <v>848</v>
      </c>
      <c r="X585" s="44"/>
      <c r="Y585" s="44"/>
      <c r="Z585" s="44"/>
      <c r="AA585" s="44"/>
      <c r="AB585" s="44"/>
      <c r="AC585" s="44"/>
    </row>
    <row r="586" spans="1:29" ht="15.75" customHeight="1">
      <c r="A586" s="47"/>
      <c r="B586" s="47" t="s">
        <v>317</v>
      </c>
      <c r="C586" s="60" t="s">
        <v>387</v>
      </c>
      <c r="D586" s="49" t="s">
        <v>53</v>
      </c>
      <c r="E586" s="49">
        <v>6</v>
      </c>
      <c r="F586" s="50">
        <v>2202</v>
      </c>
      <c r="G586" s="51" t="s">
        <v>54</v>
      </c>
      <c r="H586" s="52">
        <v>46174</v>
      </c>
      <c r="I586" s="53" t="s">
        <v>55</v>
      </c>
      <c r="J586" s="53" t="s">
        <v>56</v>
      </c>
      <c r="K586" s="53" t="s">
        <v>164</v>
      </c>
      <c r="L586" s="53" t="s">
        <v>58</v>
      </c>
      <c r="M586" s="54" t="s">
        <v>2498</v>
      </c>
      <c r="N586" s="56" t="s">
        <v>21</v>
      </c>
      <c r="O586" s="56" t="s">
        <v>2767</v>
      </c>
      <c r="P586" s="56"/>
      <c r="Q586" s="56" t="s">
        <v>2973</v>
      </c>
      <c r="R586" s="57" t="s">
        <v>388</v>
      </c>
      <c r="S586" s="57" t="s">
        <v>389</v>
      </c>
      <c r="T586" s="56"/>
      <c r="U586" s="56"/>
      <c r="V586" s="56"/>
      <c r="W586" s="47" t="s">
        <v>242</v>
      </c>
      <c r="X586" s="56"/>
      <c r="Y586" s="56"/>
      <c r="Z586" s="56"/>
      <c r="AA586" s="56"/>
      <c r="AB586" s="56"/>
      <c r="AC586" s="56"/>
    </row>
    <row r="587" spans="1:29" ht="15.75" customHeight="1">
      <c r="A587" s="35"/>
      <c r="B587" s="35" t="s">
        <v>242</v>
      </c>
      <c r="C587" s="107" t="s">
        <v>533</v>
      </c>
      <c r="D587" s="37" t="s">
        <v>53</v>
      </c>
      <c r="E587" s="37">
        <v>4</v>
      </c>
      <c r="F587" s="38">
        <v>840</v>
      </c>
      <c r="G587" s="39" t="s">
        <v>54</v>
      </c>
      <c r="H587" s="40">
        <v>46174</v>
      </c>
      <c r="I587" s="41" t="s">
        <v>55</v>
      </c>
      <c r="J587" s="41" t="s">
        <v>56</v>
      </c>
      <c r="K587" s="41" t="s">
        <v>164</v>
      </c>
      <c r="L587" s="41" t="s">
        <v>58</v>
      </c>
      <c r="M587" s="42" t="s">
        <v>73</v>
      </c>
      <c r="N587" s="44" t="s">
        <v>21</v>
      </c>
      <c r="O587" s="44" t="s">
        <v>2767</v>
      </c>
      <c r="P587" s="44"/>
      <c r="Q587" s="44" t="s">
        <v>2973</v>
      </c>
      <c r="R587" s="45" t="s">
        <v>388</v>
      </c>
      <c r="S587" s="45" t="s">
        <v>389</v>
      </c>
      <c r="T587" s="44"/>
      <c r="U587" s="44"/>
      <c r="V587" s="44"/>
      <c r="W587" s="35" t="s">
        <v>242</v>
      </c>
      <c r="X587" s="44"/>
      <c r="Y587" s="44"/>
      <c r="Z587" s="44"/>
      <c r="AA587" s="44"/>
      <c r="AB587" s="44"/>
      <c r="AC587" s="44"/>
    </row>
    <row r="588" spans="1:29" ht="15.75" customHeight="1">
      <c r="A588" s="47"/>
      <c r="B588" s="47" t="s">
        <v>51</v>
      </c>
      <c r="C588" s="60" t="s">
        <v>1179</v>
      </c>
      <c r="D588" s="49" t="s">
        <v>53</v>
      </c>
      <c r="E588" s="49">
        <v>30</v>
      </c>
      <c r="F588" s="50">
        <v>7200</v>
      </c>
      <c r="G588" s="51" t="s">
        <v>54</v>
      </c>
      <c r="H588" s="52">
        <v>46204</v>
      </c>
      <c r="I588" s="53" t="s">
        <v>55</v>
      </c>
      <c r="J588" s="53" t="s">
        <v>56</v>
      </c>
      <c r="K588" s="53" t="s">
        <v>164</v>
      </c>
      <c r="L588" s="53" t="s">
        <v>91</v>
      </c>
      <c r="M588" s="54" t="s">
        <v>2486</v>
      </c>
      <c r="N588" s="56" t="s">
        <v>884</v>
      </c>
      <c r="O588" s="56" t="s">
        <v>2767</v>
      </c>
      <c r="P588" s="56"/>
      <c r="Q588" s="56" t="s">
        <v>2977</v>
      </c>
      <c r="R588" s="57"/>
      <c r="S588" s="57" t="s">
        <v>229</v>
      </c>
      <c r="T588" s="56"/>
      <c r="U588" s="56"/>
      <c r="V588" s="56"/>
      <c r="W588" s="56" t="s">
        <v>848</v>
      </c>
      <c r="X588" s="56"/>
      <c r="Y588" s="56"/>
      <c r="Z588" s="56"/>
      <c r="AA588" s="56"/>
      <c r="AB588" s="56"/>
      <c r="AC588" s="56"/>
    </row>
    <row r="589" spans="1:29" ht="15.75" customHeight="1">
      <c r="A589" s="35"/>
      <c r="B589" s="35" t="s">
        <v>242</v>
      </c>
      <c r="C589" s="36" t="s">
        <v>387</v>
      </c>
      <c r="D589" s="37" t="s">
        <v>53</v>
      </c>
      <c r="E589" s="37">
        <v>10</v>
      </c>
      <c r="F589" s="38">
        <v>3670</v>
      </c>
      <c r="G589" s="39" t="s">
        <v>54</v>
      </c>
      <c r="H589" s="40">
        <v>46174</v>
      </c>
      <c r="I589" s="41" t="s">
        <v>55</v>
      </c>
      <c r="J589" s="41" t="s">
        <v>56</v>
      </c>
      <c r="K589" s="41" t="s">
        <v>164</v>
      </c>
      <c r="L589" s="41" t="s">
        <v>58</v>
      </c>
      <c r="M589" s="42" t="s">
        <v>2498</v>
      </c>
      <c r="N589" s="44" t="s">
        <v>21</v>
      </c>
      <c r="O589" s="44" t="s">
        <v>2767</v>
      </c>
      <c r="P589" s="44"/>
      <c r="Q589" s="44" t="s">
        <v>2973</v>
      </c>
      <c r="R589" s="45" t="s">
        <v>388</v>
      </c>
      <c r="S589" s="45" t="s">
        <v>389</v>
      </c>
      <c r="T589" s="44"/>
      <c r="U589" s="44"/>
      <c r="V589" s="44"/>
      <c r="W589" s="35" t="s">
        <v>242</v>
      </c>
      <c r="X589" s="44"/>
      <c r="Y589" s="44"/>
      <c r="Z589" s="44"/>
      <c r="AA589" s="44"/>
      <c r="AB589" s="44"/>
      <c r="AC589" s="44"/>
    </row>
    <row r="590" spans="1:29" ht="15.75" customHeight="1">
      <c r="A590" s="47"/>
      <c r="B590" s="47" t="s">
        <v>51</v>
      </c>
      <c r="C590" s="60" t="s">
        <v>2520</v>
      </c>
      <c r="D590" s="49" t="s">
        <v>53</v>
      </c>
      <c r="E590" s="49">
        <v>15</v>
      </c>
      <c r="F590" s="50">
        <v>59719.86</v>
      </c>
      <c r="G590" s="51" t="s">
        <v>54</v>
      </c>
      <c r="H590" s="52">
        <v>46266</v>
      </c>
      <c r="I590" s="53" t="s">
        <v>55</v>
      </c>
      <c r="J590" s="53" t="s">
        <v>56</v>
      </c>
      <c r="K590" s="53" t="s">
        <v>164</v>
      </c>
      <c r="L590" s="53" t="s">
        <v>91</v>
      </c>
      <c r="M590" s="54" t="s">
        <v>2486</v>
      </c>
      <c r="N590" s="56" t="s">
        <v>884</v>
      </c>
      <c r="O590" s="56" t="s">
        <v>2767</v>
      </c>
      <c r="P590" s="56"/>
      <c r="Q590" s="56" t="s">
        <v>2977</v>
      </c>
      <c r="R590" s="57"/>
      <c r="S590" s="57" t="s">
        <v>229</v>
      </c>
      <c r="T590" s="56"/>
      <c r="U590" s="56"/>
      <c r="V590" s="56"/>
      <c r="W590" s="56" t="s">
        <v>848</v>
      </c>
      <c r="X590" s="56"/>
      <c r="Y590" s="56"/>
      <c r="Z590" s="56"/>
      <c r="AA590" s="56"/>
      <c r="AB590" s="56"/>
      <c r="AC590" s="56"/>
    </row>
    <row r="591" spans="1:29" ht="15.75" customHeight="1">
      <c r="A591" s="35"/>
      <c r="B591" s="35" t="s">
        <v>848</v>
      </c>
      <c r="C591" s="36" t="s">
        <v>1062</v>
      </c>
      <c r="D591" s="37" t="s">
        <v>53</v>
      </c>
      <c r="E591" s="37">
        <v>15</v>
      </c>
      <c r="F591" s="38">
        <v>45000</v>
      </c>
      <c r="G591" s="39" t="s">
        <v>54</v>
      </c>
      <c r="H591" s="40">
        <v>46266</v>
      </c>
      <c r="I591" s="41" t="s">
        <v>55</v>
      </c>
      <c r="J591" s="41" t="s">
        <v>56</v>
      </c>
      <c r="K591" s="41" t="s">
        <v>164</v>
      </c>
      <c r="L591" s="41" t="s">
        <v>91</v>
      </c>
      <c r="M591" s="42" t="s">
        <v>2517</v>
      </c>
      <c r="N591" s="44" t="s">
        <v>884</v>
      </c>
      <c r="O591" s="44" t="s">
        <v>2767</v>
      </c>
      <c r="P591" s="44"/>
      <c r="Q591" s="44" t="s">
        <v>2977</v>
      </c>
      <c r="R591" s="45" t="s">
        <v>228</v>
      </c>
      <c r="S591" s="45" t="s">
        <v>229</v>
      </c>
      <c r="T591" s="44"/>
      <c r="U591" s="44"/>
      <c r="V591" s="44"/>
      <c r="W591" s="44" t="s">
        <v>848</v>
      </c>
      <c r="X591" s="44"/>
      <c r="Y591" s="44"/>
      <c r="Z591" s="44"/>
      <c r="AA591" s="44"/>
      <c r="AB591" s="44"/>
      <c r="AC591" s="44"/>
    </row>
    <row r="592" spans="1:29" ht="15.75" customHeight="1">
      <c r="A592" s="47"/>
      <c r="B592" s="47" t="s">
        <v>254</v>
      </c>
      <c r="C592" s="60" t="s">
        <v>366</v>
      </c>
      <c r="D592" s="49" t="s">
        <v>53</v>
      </c>
      <c r="E592" s="49">
        <v>1</v>
      </c>
      <c r="F592" s="50">
        <v>4200</v>
      </c>
      <c r="G592" s="51" t="s">
        <v>54</v>
      </c>
      <c r="H592" s="52">
        <v>46204</v>
      </c>
      <c r="I592" s="53" t="s">
        <v>55</v>
      </c>
      <c r="J592" s="53" t="s">
        <v>56</v>
      </c>
      <c r="K592" s="53" t="s">
        <v>164</v>
      </c>
      <c r="L592" s="53" t="s">
        <v>58</v>
      </c>
      <c r="M592" s="54" t="s">
        <v>2517</v>
      </c>
      <c r="N592" s="56" t="s">
        <v>21</v>
      </c>
      <c r="O592" s="56" t="s">
        <v>2767</v>
      </c>
      <c r="P592" s="56"/>
      <c r="Q592" s="56" t="s">
        <v>2995</v>
      </c>
      <c r="R592" s="57"/>
      <c r="S592" s="57" t="s">
        <v>367</v>
      </c>
      <c r="T592" s="56"/>
      <c r="U592" s="56"/>
      <c r="V592" s="56"/>
      <c r="W592" s="56" t="s">
        <v>254</v>
      </c>
      <c r="X592" s="56"/>
      <c r="Y592" s="56"/>
      <c r="Z592" s="56"/>
      <c r="AA592" s="56"/>
      <c r="AB592" s="56"/>
      <c r="AC592" s="56"/>
    </row>
    <row r="593" spans="1:29" ht="15.75" customHeight="1">
      <c r="A593" s="35"/>
      <c r="B593" s="35" t="s">
        <v>2693</v>
      </c>
      <c r="C593" s="36"/>
      <c r="D593" s="37"/>
      <c r="E593" s="37"/>
      <c r="F593" s="38">
        <v>4200</v>
      </c>
      <c r="G593" s="39"/>
      <c r="H593" s="40"/>
      <c r="I593" s="41"/>
      <c r="J593" s="41"/>
      <c r="K593" s="41"/>
      <c r="L593" s="41"/>
      <c r="M593" s="42"/>
      <c r="N593" s="44" t="s">
        <v>21</v>
      </c>
      <c r="O593" s="44"/>
      <c r="P593" s="44"/>
      <c r="Q593" s="44" t="s">
        <v>2995</v>
      </c>
      <c r="R593" s="45"/>
      <c r="S593" s="45" t="s">
        <v>367</v>
      </c>
      <c r="T593" s="44"/>
      <c r="U593" s="44"/>
      <c r="V593" s="44"/>
      <c r="W593" s="44" t="s">
        <v>254</v>
      </c>
      <c r="X593" s="44"/>
      <c r="Y593" s="44"/>
      <c r="Z593" s="44"/>
      <c r="AA593" s="44"/>
      <c r="AB593" s="44"/>
      <c r="AC593" s="44"/>
    </row>
    <row r="594" spans="1:29" ht="15.75" customHeight="1">
      <c r="A594" s="47"/>
      <c r="B594" s="47" t="s">
        <v>254</v>
      </c>
      <c r="C594" s="60" t="s">
        <v>1961</v>
      </c>
      <c r="D594" s="49" t="s">
        <v>53</v>
      </c>
      <c r="E594" s="49">
        <v>1</v>
      </c>
      <c r="F594" s="50">
        <v>5000</v>
      </c>
      <c r="G594" s="51" t="s">
        <v>54</v>
      </c>
      <c r="H594" s="52">
        <v>46204</v>
      </c>
      <c r="I594" s="53" t="s">
        <v>55</v>
      </c>
      <c r="J594" s="53" t="s">
        <v>56</v>
      </c>
      <c r="K594" s="53" t="s">
        <v>164</v>
      </c>
      <c r="L594" s="53" t="s">
        <v>91</v>
      </c>
      <c r="M594" s="54" t="s">
        <v>2486</v>
      </c>
      <c r="N594" s="56" t="s">
        <v>951</v>
      </c>
      <c r="O594" s="56" t="s">
        <v>2767</v>
      </c>
      <c r="P594" s="56"/>
      <c r="Q594" s="56" t="s">
        <v>2996</v>
      </c>
      <c r="R594" s="57"/>
      <c r="S594" s="57" t="s">
        <v>1962</v>
      </c>
      <c r="T594" s="56"/>
      <c r="U594" s="56"/>
      <c r="V594" s="56"/>
      <c r="W594" s="56" t="s">
        <v>254</v>
      </c>
      <c r="X594" s="56"/>
      <c r="Y594" s="56"/>
      <c r="Z594" s="56"/>
      <c r="AA594" s="56"/>
      <c r="AB594" s="56"/>
      <c r="AC594" s="56"/>
    </row>
    <row r="595" spans="1:29" ht="15.75" customHeight="1">
      <c r="A595" s="35"/>
      <c r="B595" s="35" t="s">
        <v>2693</v>
      </c>
      <c r="C595" s="36"/>
      <c r="D595" s="37"/>
      <c r="E595" s="37"/>
      <c r="F595" s="38">
        <v>5000</v>
      </c>
      <c r="G595" s="39"/>
      <c r="H595" s="40"/>
      <c r="I595" s="41"/>
      <c r="J595" s="41"/>
      <c r="K595" s="41"/>
      <c r="L595" s="41"/>
      <c r="M595" s="42"/>
      <c r="N595" s="44" t="s">
        <v>951</v>
      </c>
      <c r="O595" s="44"/>
      <c r="P595" s="44"/>
      <c r="Q595" s="44" t="s">
        <v>2996</v>
      </c>
      <c r="R595" s="45"/>
      <c r="S595" s="45" t="s">
        <v>1962</v>
      </c>
      <c r="T595" s="44"/>
      <c r="U595" s="44"/>
      <c r="V595" s="44"/>
      <c r="W595" s="44" t="s">
        <v>254</v>
      </c>
      <c r="X595" s="44"/>
      <c r="Y595" s="44"/>
      <c r="Z595" s="44"/>
      <c r="AA595" s="44"/>
      <c r="AB595" s="44"/>
      <c r="AC595" s="44"/>
    </row>
    <row r="596" spans="1:29" ht="15.75" customHeight="1">
      <c r="A596" s="47"/>
      <c r="B596" s="47" t="s">
        <v>254</v>
      </c>
      <c r="C596" s="60" t="s">
        <v>2253</v>
      </c>
      <c r="D596" s="49" t="s">
        <v>53</v>
      </c>
      <c r="E596" s="49">
        <v>1</v>
      </c>
      <c r="F596" s="50">
        <v>450</v>
      </c>
      <c r="G596" s="51" t="s">
        <v>54</v>
      </c>
      <c r="H596" s="52">
        <v>46174</v>
      </c>
      <c r="I596" s="53" t="s">
        <v>55</v>
      </c>
      <c r="J596" s="53" t="s">
        <v>56</v>
      </c>
      <c r="K596" s="53" t="s">
        <v>164</v>
      </c>
      <c r="L596" s="53" t="s">
        <v>91</v>
      </c>
      <c r="M596" s="54" t="s">
        <v>2517</v>
      </c>
      <c r="N596" s="56" t="s">
        <v>951</v>
      </c>
      <c r="O596" s="56" t="s">
        <v>2767</v>
      </c>
      <c r="P596" s="56"/>
      <c r="Q596" s="56" t="s">
        <v>2997</v>
      </c>
      <c r="R596" s="57"/>
      <c r="S596" s="57" t="s">
        <v>2139</v>
      </c>
      <c r="T596" s="56"/>
      <c r="U596" s="56"/>
      <c r="V596" s="56"/>
      <c r="W596" s="47" t="s">
        <v>254</v>
      </c>
      <c r="X596" s="56"/>
      <c r="Y596" s="56"/>
      <c r="Z596" s="56"/>
      <c r="AA596" s="56"/>
      <c r="AB596" s="56"/>
      <c r="AC596" s="56"/>
    </row>
    <row r="597" spans="1:29" ht="15.75" customHeight="1">
      <c r="A597" s="35"/>
      <c r="B597" s="35" t="s">
        <v>233</v>
      </c>
      <c r="C597" s="36" t="s">
        <v>2138</v>
      </c>
      <c r="D597" s="37" t="s">
        <v>53</v>
      </c>
      <c r="E597" s="37">
        <v>3</v>
      </c>
      <c r="F597" s="38">
        <v>1050</v>
      </c>
      <c r="G597" s="39" t="s">
        <v>54</v>
      </c>
      <c r="H597" s="40">
        <v>46174</v>
      </c>
      <c r="I597" s="41" t="s">
        <v>55</v>
      </c>
      <c r="J597" s="41" t="s">
        <v>56</v>
      </c>
      <c r="K597" s="41" t="s">
        <v>164</v>
      </c>
      <c r="L597" s="41" t="s">
        <v>91</v>
      </c>
      <c r="M597" s="42" t="s">
        <v>2486</v>
      </c>
      <c r="N597" s="44" t="s">
        <v>951</v>
      </c>
      <c r="O597" s="44" t="s">
        <v>2767</v>
      </c>
      <c r="P597" s="44"/>
      <c r="Q597" s="44" t="s">
        <v>2997</v>
      </c>
      <c r="R597" s="45"/>
      <c r="S597" s="45" t="s">
        <v>2139</v>
      </c>
      <c r="T597" s="44"/>
      <c r="U597" s="44"/>
      <c r="V597" s="44"/>
      <c r="W597" s="35" t="s">
        <v>254</v>
      </c>
      <c r="X597" s="44"/>
      <c r="Y597" s="44"/>
      <c r="Z597" s="44"/>
      <c r="AA597" s="44"/>
      <c r="AB597" s="44"/>
      <c r="AC597" s="44"/>
    </row>
    <row r="598" spans="1:29" ht="15.75" customHeight="1">
      <c r="A598" s="47"/>
      <c r="B598" s="47" t="s">
        <v>169</v>
      </c>
      <c r="C598" s="60" t="s">
        <v>2138</v>
      </c>
      <c r="D598" s="49" t="s">
        <v>53</v>
      </c>
      <c r="E598" s="49">
        <v>1</v>
      </c>
      <c r="F598" s="50">
        <v>350</v>
      </c>
      <c r="G598" s="51" t="s">
        <v>54</v>
      </c>
      <c r="H598" s="52">
        <v>46174</v>
      </c>
      <c r="I598" s="53" t="s">
        <v>55</v>
      </c>
      <c r="J598" s="53" t="s">
        <v>56</v>
      </c>
      <c r="K598" s="53" t="s">
        <v>164</v>
      </c>
      <c r="L598" s="53" t="s">
        <v>91</v>
      </c>
      <c r="M598" s="54" t="s">
        <v>2486</v>
      </c>
      <c r="N598" s="56" t="s">
        <v>951</v>
      </c>
      <c r="O598" s="56" t="s">
        <v>2767</v>
      </c>
      <c r="P598" s="56"/>
      <c r="Q598" s="56" t="s">
        <v>2997</v>
      </c>
      <c r="R598" s="57"/>
      <c r="S598" s="57" t="s">
        <v>2139</v>
      </c>
      <c r="T598" s="56"/>
      <c r="U598" s="56"/>
      <c r="V598" s="56"/>
      <c r="W598" s="47" t="s">
        <v>254</v>
      </c>
      <c r="X598" s="56"/>
      <c r="Y598" s="56"/>
      <c r="Z598" s="56"/>
      <c r="AA598" s="56"/>
      <c r="AB598" s="56"/>
      <c r="AC598" s="56"/>
    </row>
    <row r="599" spans="1:29" ht="15.75" customHeight="1">
      <c r="A599" s="35"/>
      <c r="B599" s="35" t="s">
        <v>242</v>
      </c>
      <c r="C599" s="36" t="s">
        <v>2138</v>
      </c>
      <c r="D599" s="37" t="s">
        <v>53</v>
      </c>
      <c r="E599" s="37">
        <v>1</v>
      </c>
      <c r="F599" s="38">
        <v>350</v>
      </c>
      <c r="G599" s="39" t="s">
        <v>54</v>
      </c>
      <c r="H599" s="40">
        <v>46174</v>
      </c>
      <c r="I599" s="41" t="s">
        <v>55</v>
      </c>
      <c r="J599" s="41" t="s">
        <v>56</v>
      </c>
      <c r="K599" s="41" t="s">
        <v>164</v>
      </c>
      <c r="L599" s="41" t="s">
        <v>91</v>
      </c>
      <c r="M599" s="42" t="s">
        <v>2486</v>
      </c>
      <c r="N599" s="44" t="s">
        <v>951</v>
      </c>
      <c r="O599" s="44" t="s">
        <v>2767</v>
      </c>
      <c r="P599" s="44"/>
      <c r="Q599" s="44" t="s">
        <v>2997</v>
      </c>
      <c r="R599" s="45"/>
      <c r="S599" s="45" t="s">
        <v>2139</v>
      </c>
      <c r="T599" s="44"/>
      <c r="U599" s="44"/>
      <c r="V599" s="44"/>
      <c r="W599" s="35" t="s">
        <v>254</v>
      </c>
      <c r="X599" s="44"/>
      <c r="Y599" s="44"/>
      <c r="Z599" s="44"/>
      <c r="AA599" s="44"/>
      <c r="AB599" s="44"/>
      <c r="AC599" s="44"/>
    </row>
    <row r="600" spans="1:29" ht="15.75" customHeight="1">
      <c r="A600" s="47"/>
      <c r="B600" s="47" t="s">
        <v>295</v>
      </c>
      <c r="C600" s="60" t="s">
        <v>2304</v>
      </c>
      <c r="D600" s="49" t="s">
        <v>53</v>
      </c>
      <c r="E600" s="49">
        <v>2</v>
      </c>
      <c r="F600" s="50">
        <v>300</v>
      </c>
      <c r="G600" s="51" t="s">
        <v>54</v>
      </c>
      <c r="H600" s="52">
        <v>46174</v>
      </c>
      <c r="I600" s="53" t="s">
        <v>55</v>
      </c>
      <c r="J600" s="53" t="s">
        <v>56</v>
      </c>
      <c r="K600" s="53" t="s">
        <v>164</v>
      </c>
      <c r="L600" s="53" t="s">
        <v>91</v>
      </c>
      <c r="M600" s="54" t="s">
        <v>2739</v>
      </c>
      <c r="N600" s="56" t="s">
        <v>951</v>
      </c>
      <c r="O600" s="56" t="s">
        <v>2767</v>
      </c>
      <c r="P600" s="56"/>
      <c r="Q600" s="56" t="s">
        <v>2997</v>
      </c>
      <c r="R600" s="57"/>
      <c r="S600" s="57" t="s">
        <v>2139</v>
      </c>
      <c r="T600" s="56"/>
      <c r="U600" s="56"/>
      <c r="V600" s="56"/>
      <c r="W600" s="47" t="s">
        <v>254</v>
      </c>
      <c r="X600" s="56"/>
      <c r="Y600" s="56"/>
      <c r="Z600" s="56"/>
      <c r="AA600" s="56"/>
      <c r="AB600" s="56"/>
      <c r="AC600" s="56"/>
    </row>
    <row r="601" spans="1:29" ht="15.75" customHeight="1">
      <c r="A601" s="35"/>
      <c r="B601" s="35" t="s">
        <v>652</v>
      </c>
      <c r="C601" s="36" t="s">
        <v>2202</v>
      </c>
      <c r="D601" s="37" t="s">
        <v>53</v>
      </c>
      <c r="E601" s="37">
        <v>2</v>
      </c>
      <c r="F601" s="38">
        <v>600</v>
      </c>
      <c r="G601" s="39" t="s">
        <v>54</v>
      </c>
      <c r="H601" s="40">
        <v>46174</v>
      </c>
      <c r="I601" s="41" t="s">
        <v>55</v>
      </c>
      <c r="J601" s="41" t="s">
        <v>56</v>
      </c>
      <c r="K601" s="41" t="s">
        <v>164</v>
      </c>
      <c r="L601" s="41" t="s">
        <v>91</v>
      </c>
      <c r="M601" s="42" t="s">
        <v>2486</v>
      </c>
      <c r="N601" s="44" t="s">
        <v>951</v>
      </c>
      <c r="O601" s="44" t="s">
        <v>2767</v>
      </c>
      <c r="P601" s="44"/>
      <c r="Q601" s="44" t="s">
        <v>2997</v>
      </c>
      <c r="R601" s="45"/>
      <c r="S601" s="45" t="s">
        <v>2139</v>
      </c>
      <c r="T601" s="44"/>
      <c r="U601" s="44"/>
      <c r="V601" s="44"/>
      <c r="W601" s="35" t="s">
        <v>254</v>
      </c>
      <c r="X601" s="44"/>
      <c r="Y601" s="44"/>
      <c r="Z601" s="44"/>
      <c r="AA601" s="44"/>
      <c r="AB601" s="44"/>
      <c r="AC601" s="44"/>
    </row>
    <row r="602" spans="1:29" ht="15.75" customHeight="1">
      <c r="A602" s="47"/>
      <c r="B602" s="47" t="s">
        <v>2693</v>
      </c>
      <c r="C602" s="60"/>
      <c r="D602" s="49"/>
      <c r="E602" s="49"/>
      <c r="F602" s="50">
        <v>3100</v>
      </c>
      <c r="G602" s="51"/>
      <c r="H602" s="52"/>
      <c r="I602" s="53"/>
      <c r="J602" s="53"/>
      <c r="K602" s="53"/>
      <c r="L602" s="53"/>
      <c r="M602" s="54"/>
      <c r="N602" s="56" t="s">
        <v>951</v>
      </c>
      <c r="O602" s="56"/>
      <c r="P602" s="56"/>
      <c r="Q602" s="56" t="s">
        <v>2997</v>
      </c>
      <c r="R602" s="57"/>
      <c r="S602" s="57" t="s">
        <v>2139</v>
      </c>
      <c r="T602" s="56"/>
      <c r="U602" s="56"/>
      <c r="V602" s="56"/>
      <c r="W602" s="47" t="s">
        <v>254</v>
      </c>
      <c r="X602" s="56"/>
      <c r="Y602" s="56"/>
      <c r="Z602" s="56"/>
      <c r="AA602" s="56"/>
      <c r="AB602" s="56"/>
      <c r="AC602" s="56"/>
    </row>
    <row r="603" spans="1:29" ht="15.75" customHeight="1">
      <c r="A603" s="35"/>
      <c r="B603" s="35" t="s">
        <v>848</v>
      </c>
      <c r="C603" s="36" t="s">
        <v>285</v>
      </c>
      <c r="D603" s="37" t="s">
        <v>53</v>
      </c>
      <c r="E603" s="37">
        <v>30</v>
      </c>
      <c r="F603" s="38">
        <v>39000</v>
      </c>
      <c r="G603" s="39" t="s">
        <v>54</v>
      </c>
      <c r="H603" s="40">
        <v>46266</v>
      </c>
      <c r="I603" s="41" t="s">
        <v>55</v>
      </c>
      <c r="J603" s="41" t="s">
        <v>56</v>
      </c>
      <c r="K603" s="41" t="s">
        <v>164</v>
      </c>
      <c r="L603" s="41" t="s">
        <v>91</v>
      </c>
      <c r="M603" s="42" t="s">
        <v>2486</v>
      </c>
      <c r="N603" s="44" t="s">
        <v>884</v>
      </c>
      <c r="O603" s="44" t="s">
        <v>2767</v>
      </c>
      <c r="P603" s="44"/>
      <c r="Q603" s="44" t="s">
        <v>2977</v>
      </c>
      <c r="R603" s="45"/>
      <c r="S603" s="45" t="s">
        <v>229</v>
      </c>
      <c r="T603" s="44"/>
      <c r="U603" s="44"/>
      <c r="V603" s="44"/>
      <c r="W603" s="44" t="s">
        <v>848</v>
      </c>
      <c r="X603" s="44"/>
      <c r="Y603" s="44"/>
      <c r="Z603" s="44"/>
      <c r="AA603" s="44"/>
      <c r="AB603" s="44"/>
      <c r="AC603" s="44"/>
    </row>
    <row r="604" spans="1:29" ht="15.75" customHeight="1">
      <c r="A604" s="47"/>
      <c r="B604" s="47" t="s">
        <v>219</v>
      </c>
      <c r="C604" s="60" t="s">
        <v>262</v>
      </c>
      <c r="D604" s="49" t="s">
        <v>53</v>
      </c>
      <c r="E604" s="49">
        <v>40</v>
      </c>
      <c r="F604" s="50">
        <v>12720</v>
      </c>
      <c r="G604" s="51" t="s">
        <v>54</v>
      </c>
      <c r="H604" s="52">
        <v>46235</v>
      </c>
      <c r="I604" s="53" t="s">
        <v>55</v>
      </c>
      <c r="J604" s="53" t="s">
        <v>56</v>
      </c>
      <c r="K604" s="53" t="s">
        <v>164</v>
      </c>
      <c r="L604" s="53" t="s">
        <v>58</v>
      </c>
      <c r="M604" s="54" t="s">
        <v>2498</v>
      </c>
      <c r="N604" s="56" t="s">
        <v>21</v>
      </c>
      <c r="O604" s="56" t="s">
        <v>2767</v>
      </c>
      <c r="P604" s="56"/>
      <c r="Q604" s="67" t="s">
        <v>2953</v>
      </c>
      <c r="R604" s="57" t="s">
        <v>221</v>
      </c>
      <c r="S604" s="68" t="s">
        <v>263</v>
      </c>
      <c r="T604" s="56"/>
      <c r="U604" s="56"/>
      <c r="V604" s="56"/>
      <c r="W604" s="56" t="s">
        <v>3</v>
      </c>
      <c r="X604" s="56"/>
      <c r="Y604" s="56"/>
      <c r="Z604" s="56"/>
      <c r="AA604" s="56"/>
      <c r="AB604" s="56"/>
      <c r="AC604" s="56"/>
    </row>
    <row r="605" spans="1:29" ht="15.75" customHeight="1">
      <c r="A605" s="35"/>
      <c r="B605" s="35" t="s">
        <v>161</v>
      </c>
      <c r="C605" s="36" t="s">
        <v>262</v>
      </c>
      <c r="D605" s="37" t="s">
        <v>53</v>
      </c>
      <c r="E605" s="37">
        <v>20</v>
      </c>
      <c r="F605" s="38">
        <v>6360</v>
      </c>
      <c r="G605" s="39" t="s">
        <v>54</v>
      </c>
      <c r="H605" s="40">
        <v>46204</v>
      </c>
      <c r="I605" s="41" t="s">
        <v>55</v>
      </c>
      <c r="J605" s="41" t="s">
        <v>56</v>
      </c>
      <c r="K605" s="41" t="s">
        <v>164</v>
      </c>
      <c r="L605" s="41" t="s">
        <v>58</v>
      </c>
      <c r="M605" s="42" t="s">
        <v>2498</v>
      </c>
      <c r="N605" s="44" t="s">
        <v>21</v>
      </c>
      <c r="O605" s="44" t="s">
        <v>2767</v>
      </c>
      <c r="P605" s="44"/>
      <c r="Q605" s="67" t="s">
        <v>2953</v>
      </c>
      <c r="R605" s="45" t="s">
        <v>221</v>
      </c>
      <c r="S605" s="68" t="s">
        <v>263</v>
      </c>
      <c r="T605" s="44"/>
      <c r="U605" s="44"/>
      <c r="V605" s="44"/>
      <c r="W605" s="44" t="s">
        <v>3</v>
      </c>
      <c r="X605" s="44"/>
      <c r="Y605" s="44"/>
      <c r="Z605" s="44"/>
      <c r="AA605" s="44"/>
      <c r="AB605" s="44"/>
      <c r="AC605" s="44"/>
    </row>
    <row r="606" spans="1:29" ht="15.75" customHeight="1">
      <c r="A606" s="47"/>
      <c r="B606" s="47" t="s">
        <v>245</v>
      </c>
      <c r="C606" s="60" t="s">
        <v>262</v>
      </c>
      <c r="D606" s="49" t="s">
        <v>53</v>
      </c>
      <c r="E606" s="49">
        <v>30</v>
      </c>
      <c r="F606" s="50">
        <v>9540</v>
      </c>
      <c r="G606" s="51" t="s">
        <v>54</v>
      </c>
      <c r="H606" s="52">
        <v>46204</v>
      </c>
      <c r="I606" s="53" t="s">
        <v>55</v>
      </c>
      <c r="J606" s="53" t="s">
        <v>56</v>
      </c>
      <c r="K606" s="53" t="s">
        <v>164</v>
      </c>
      <c r="L606" s="53" t="s">
        <v>58</v>
      </c>
      <c r="M606" s="54" t="s">
        <v>2498</v>
      </c>
      <c r="N606" s="56" t="s">
        <v>21</v>
      </c>
      <c r="O606" s="56" t="s">
        <v>2767</v>
      </c>
      <c r="P606" s="56"/>
      <c r="Q606" s="67" t="s">
        <v>2953</v>
      </c>
      <c r="R606" s="68" t="s">
        <v>221</v>
      </c>
      <c r="S606" s="68" t="s">
        <v>263</v>
      </c>
      <c r="T606" s="56"/>
      <c r="U606" s="56"/>
      <c r="V606" s="56"/>
      <c r="W606" s="56" t="s">
        <v>3</v>
      </c>
      <c r="X606" s="56"/>
      <c r="Y606" s="56"/>
      <c r="Z606" s="56"/>
      <c r="AA606" s="56"/>
      <c r="AB606" s="56"/>
      <c r="AC606" s="56"/>
    </row>
    <row r="607" spans="1:29" ht="15.75" customHeight="1">
      <c r="A607" s="35"/>
      <c r="B607" s="35" t="s">
        <v>317</v>
      </c>
      <c r="C607" s="36" t="s">
        <v>262</v>
      </c>
      <c r="D607" s="37" t="s">
        <v>53</v>
      </c>
      <c r="E607" s="37">
        <v>10</v>
      </c>
      <c r="F607" s="38">
        <v>3180</v>
      </c>
      <c r="G607" s="39" t="s">
        <v>54</v>
      </c>
      <c r="H607" s="40">
        <v>46174</v>
      </c>
      <c r="I607" s="41" t="s">
        <v>55</v>
      </c>
      <c r="J607" s="41" t="s">
        <v>56</v>
      </c>
      <c r="K607" s="41" t="s">
        <v>164</v>
      </c>
      <c r="L607" s="41" t="s">
        <v>58</v>
      </c>
      <c r="M607" s="42" t="s">
        <v>2498</v>
      </c>
      <c r="N607" s="44" t="s">
        <v>21</v>
      </c>
      <c r="O607" s="44" t="s">
        <v>2767</v>
      </c>
      <c r="P607" s="44"/>
      <c r="Q607" s="67" t="s">
        <v>2953</v>
      </c>
      <c r="R607" s="68" t="s">
        <v>221</v>
      </c>
      <c r="S607" s="68" t="s">
        <v>263</v>
      </c>
      <c r="T607" s="44"/>
      <c r="U607" s="44"/>
      <c r="V607" s="44"/>
      <c r="W607" s="44" t="s">
        <v>3</v>
      </c>
      <c r="X607" s="44"/>
      <c r="Y607" s="44"/>
      <c r="Z607" s="44"/>
      <c r="AA607" s="44"/>
      <c r="AB607" s="44"/>
      <c r="AC607" s="44"/>
    </row>
    <row r="608" spans="1:29" ht="15.75" customHeight="1">
      <c r="A608" s="47"/>
      <c r="B608" s="47" t="s">
        <v>247</v>
      </c>
      <c r="C608" s="60" t="s">
        <v>262</v>
      </c>
      <c r="D608" s="49" t="s">
        <v>53</v>
      </c>
      <c r="E608" s="49">
        <v>10</v>
      </c>
      <c r="F608" s="50">
        <v>3180</v>
      </c>
      <c r="G608" s="51" t="s">
        <v>54</v>
      </c>
      <c r="H608" s="52">
        <v>46174</v>
      </c>
      <c r="I608" s="53" t="s">
        <v>55</v>
      </c>
      <c r="J608" s="53" t="s">
        <v>56</v>
      </c>
      <c r="K608" s="53" t="s">
        <v>164</v>
      </c>
      <c r="L608" s="53" t="s">
        <v>58</v>
      </c>
      <c r="M608" s="54" t="s">
        <v>2498</v>
      </c>
      <c r="N608" s="56" t="s">
        <v>21</v>
      </c>
      <c r="O608" s="56" t="s">
        <v>2767</v>
      </c>
      <c r="P608" s="56"/>
      <c r="Q608" s="67" t="s">
        <v>2953</v>
      </c>
      <c r="R608" s="57" t="s">
        <v>221</v>
      </c>
      <c r="S608" s="68" t="s">
        <v>263</v>
      </c>
      <c r="T608" s="56"/>
      <c r="U608" s="56"/>
      <c r="V608" s="56"/>
      <c r="W608" s="56" t="s">
        <v>3</v>
      </c>
      <c r="X608" s="56"/>
      <c r="Y608" s="56"/>
      <c r="Z608" s="56"/>
      <c r="AA608" s="56"/>
      <c r="AB608" s="56"/>
      <c r="AC608" s="56"/>
    </row>
    <row r="609" spans="1:29" ht="15.75" customHeight="1">
      <c r="A609" s="35"/>
      <c r="B609" s="35" t="s">
        <v>242</v>
      </c>
      <c r="C609" s="36" t="s">
        <v>262</v>
      </c>
      <c r="D609" s="37" t="s">
        <v>53</v>
      </c>
      <c r="E609" s="37">
        <v>20</v>
      </c>
      <c r="F609" s="38">
        <v>6360</v>
      </c>
      <c r="G609" s="39" t="s">
        <v>54</v>
      </c>
      <c r="H609" s="40">
        <v>46204</v>
      </c>
      <c r="I609" s="41" t="s">
        <v>55</v>
      </c>
      <c r="J609" s="41" t="s">
        <v>56</v>
      </c>
      <c r="K609" s="41" t="s">
        <v>164</v>
      </c>
      <c r="L609" s="41" t="s">
        <v>58</v>
      </c>
      <c r="M609" s="42" t="s">
        <v>2498</v>
      </c>
      <c r="N609" s="44" t="s">
        <v>21</v>
      </c>
      <c r="O609" s="44" t="s">
        <v>2767</v>
      </c>
      <c r="P609" s="44"/>
      <c r="Q609" s="67" t="s">
        <v>2953</v>
      </c>
      <c r="R609" s="68" t="s">
        <v>221</v>
      </c>
      <c r="S609" s="68" t="s">
        <v>263</v>
      </c>
      <c r="T609" s="44"/>
      <c r="U609" s="44"/>
      <c r="V609" s="44"/>
      <c r="W609" s="44" t="s">
        <v>3</v>
      </c>
      <c r="X609" s="44"/>
      <c r="Y609" s="44"/>
      <c r="Z609" s="44"/>
      <c r="AA609" s="44"/>
      <c r="AB609" s="44"/>
      <c r="AC609" s="44"/>
    </row>
    <row r="610" spans="1:29" ht="15.75" customHeight="1">
      <c r="A610" s="47"/>
      <c r="B610" s="47" t="s">
        <v>172</v>
      </c>
      <c r="C610" s="60" t="s">
        <v>262</v>
      </c>
      <c r="D610" s="49" t="s">
        <v>53</v>
      </c>
      <c r="E610" s="49">
        <v>20</v>
      </c>
      <c r="F610" s="50">
        <v>6360</v>
      </c>
      <c r="G610" s="51" t="s">
        <v>54</v>
      </c>
      <c r="H610" s="52">
        <v>46204</v>
      </c>
      <c r="I610" s="53" t="s">
        <v>55</v>
      </c>
      <c r="J610" s="53" t="s">
        <v>56</v>
      </c>
      <c r="K610" s="53" t="s">
        <v>164</v>
      </c>
      <c r="L610" s="53" t="s">
        <v>58</v>
      </c>
      <c r="M610" s="54" t="s">
        <v>2498</v>
      </c>
      <c r="N610" s="56" t="s">
        <v>21</v>
      </c>
      <c r="O610" s="56" t="s">
        <v>2767</v>
      </c>
      <c r="P610" s="56"/>
      <c r="Q610" s="67" t="s">
        <v>2953</v>
      </c>
      <c r="R610" s="57" t="s">
        <v>221</v>
      </c>
      <c r="S610" s="68" t="s">
        <v>263</v>
      </c>
      <c r="T610" s="56"/>
      <c r="U610" s="56"/>
      <c r="V610" s="56"/>
      <c r="W610" s="56" t="s">
        <v>3</v>
      </c>
      <c r="X610" s="56"/>
      <c r="Y610" s="56"/>
      <c r="Z610" s="56"/>
      <c r="AA610" s="56"/>
      <c r="AB610" s="56"/>
      <c r="AC610" s="56"/>
    </row>
    <row r="611" spans="1:29" ht="15.75" customHeight="1">
      <c r="A611" s="35"/>
      <c r="B611" s="35" t="s">
        <v>295</v>
      </c>
      <c r="C611" s="36" t="s">
        <v>262</v>
      </c>
      <c r="D611" s="37" t="s">
        <v>53</v>
      </c>
      <c r="E611" s="37">
        <v>10</v>
      </c>
      <c r="F611" s="38">
        <v>3180</v>
      </c>
      <c r="G611" s="39" t="s">
        <v>54</v>
      </c>
      <c r="H611" s="40">
        <v>46174</v>
      </c>
      <c r="I611" s="41" t="s">
        <v>55</v>
      </c>
      <c r="J611" s="41" t="s">
        <v>56</v>
      </c>
      <c r="K611" s="41" t="s">
        <v>164</v>
      </c>
      <c r="L611" s="41" t="s">
        <v>58</v>
      </c>
      <c r="M611" s="42" t="s">
        <v>2498</v>
      </c>
      <c r="N611" s="44" t="s">
        <v>21</v>
      </c>
      <c r="O611" s="44" t="s">
        <v>2767</v>
      </c>
      <c r="P611" s="44"/>
      <c r="Q611" s="67" t="s">
        <v>2953</v>
      </c>
      <c r="R611" s="45" t="s">
        <v>221</v>
      </c>
      <c r="S611" s="68" t="s">
        <v>263</v>
      </c>
      <c r="T611" s="44"/>
      <c r="U611" s="44"/>
      <c r="V611" s="44"/>
      <c r="W611" s="44" t="s">
        <v>3</v>
      </c>
      <c r="X611" s="44"/>
      <c r="Y611" s="44"/>
      <c r="Z611" s="44"/>
      <c r="AA611" s="44"/>
      <c r="AB611" s="44"/>
      <c r="AC611" s="44"/>
    </row>
    <row r="612" spans="1:29" ht="15.75" customHeight="1">
      <c r="A612" s="47"/>
      <c r="B612" s="47" t="s">
        <v>848</v>
      </c>
      <c r="C612" s="60" t="s">
        <v>1089</v>
      </c>
      <c r="D612" s="49" t="s">
        <v>53</v>
      </c>
      <c r="E612" s="49">
        <v>10</v>
      </c>
      <c r="F612" s="50">
        <v>30000</v>
      </c>
      <c r="G612" s="51" t="s">
        <v>54</v>
      </c>
      <c r="H612" s="52">
        <v>46235</v>
      </c>
      <c r="I612" s="53" t="s">
        <v>55</v>
      </c>
      <c r="J612" s="53" t="s">
        <v>56</v>
      </c>
      <c r="K612" s="53" t="s">
        <v>164</v>
      </c>
      <c r="L612" s="53" t="s">
        <v>91</v>
      </c>
      <c r="M612" s="54" t="s">
        <v>2486</v>
      </c>
      <c r="N612" s="56" t="s">
        <v>884</v>
      </c>
      <c r="O612" s="56" t="s">
        <v>2767</v>
      </c>
      <c r="P612" s="56"/>
      <c r="Q612" s="56" t="s">
        <v>2977</v>
      </c>
      <c r="R612" s="57"/>
      <c r="S612" s="57" t="s">
        <v>229</v>
      </c>
      <c r="T612" s="56"/>
      <c r="U612" s="56"/>
      <c r="V612" s="56"/>
      <c r="W612" s="56" t="s">
        <v>848</v>
      </c>
      <c r="X612" s="56"/>
      <c r="Y612" s="56"/>
      <c r="Z612" s="56"/>
      <c r="AA612" s="56"/>
      <c r="AB612" s="56"/>
      <c r="AC612" s="56"/>
    </row>
    <row r="613" spans="1:29" ht="15.75" customHeight="1">
      <c r="A613" s="88"/>
      <c r="B613" s="88" t="s">
        <v>2693</v>
      </c>
      <c r="C613" s="202"/>
      <c r="D613" s="89"/>
      <c r="E613" s="89"/>
      <c r="F613" s="90">
        <v>57240</v>
      </c>
      <c r="G613" s="91"/>
      <c r="H613" s="92"/>
      <c r="I613" s="93"/>
      <c r="J613" s="93"/>
      <c r="K613" s="93"/>
      <c r="L613" s="93"/>
      <c r="M613" s="66"/>
      <c r="N613" s="44" t="s">
        <v>21</v>
      </c>
      <c r="O613" s="67"/>
      <c r="P613" s="67"/>
      <c r="Q613" s="67" t="s">
        <v>2953</v>
      </c>
      <c r="R613" s="68"/>
      <c r="S613" s="68" t="s">
        <v>263</v>
      </c>
      <c r="T613" s="67"/>
      <c r="U613" s="67"/>
      <c r="V613" s="67"/>
      <c r="W613" s="44" t="s">
        <v>3</v>
      </c>
      <c r="X613" s="67"/>
      <c r="Y613" s="67"/>
      <c r="Z613" s="67"/>
      <c r="AA613" s="67"/>
      <c r="AB613" s="67"/>
      <c r="AC613" s="67"/>
    </row>
    <row r="614" spans="1:29" ht="15.75" customHeight="1">
      <c r="A614" s="47"/>
      <c r="B614" s="47" t="s">
        <v>219</v>
      </c>
      <c r="C614" s="60" t="s">
        <v>2071</v>
      </c>
      <c r="D614" s="49" t="s">
        <v>53</v>
      </c>
      <c r="E614" s="49">
        <v>12</v>
      </c>
      <c r="F614" s="50">
        <v>1800</v>
      </c>
      <c r="G614" s="51" t="s">
        <v>54</v>
      </c>
      <c r="H614" s="52">
        <v>46174</v>
      </c>
      <c r="I614" s="53" t="s">
        <v>55</v>
      </c>
      <c r="J614" s="53" t="s">
        <v>56</v>
      </c>
      <c r="K614" s="53" t="s">
        <v>164</v>
      </c>
      <c r="L614" s="53" t="s">
        <v>91</v>
      </c>
      <c r="M614" s="54" t="s">
        <v>2486</v>
      </c>
      <c r="N614" s="56" t="s">
        <v>951</v>
      </c>
      <c r="O614" s="56" t="s">
        <v>2767</v>
      </c>
      <c r="P614" s="56"/>
      <c r="Q614" s="56" t="s">
        <v>2998</v>
      </c>
      <c r="R614" s="57"/>
      <c r="S614" s="57" t="s">
        <v>2072</v>
      </c>
      <c r="T614" s="56"/>
      <c r="U614" s="56"/>
      <c r="V614" s="56"/>
      <c r="W614" s="47" t="s">
        <v>219</v>
      </c>
      <c r="X614" s="56"/>
      <c r="Y614" s="56"/>
      <c r="Z614" s="56"/>
      <c r="AA614" s="56"/>
      <c r="AB614" s="56"/>
      <c r="AC614" s="56"/>
    </row>
    <row r="615" spans="1:29" ht="15.75" customHeight="1">
      <c r="A615" s="35"/>
      <c r="B615" s="35" t="s">
        <v>848</v>
      </c>
      <c r="C615" s="36" t="s">
        <v>1111</v>
      </c>
      <c r="D615" s="37" t="s">
        <v>53</v>
      </c>
      <c r="E615" s="37">
        <v>10</v>
      </c>
      <c r="F615" s="38">
        <v>7200</v>
      </c>
      <c r="G615" s="39" t="s">
        <v>54</v>
      </c>
      <c r="H615" s="40">
        <v>46204</v>
      </c>
      <c r="I615" s="41" t="s">
        <v>55</v>
      </c>
      <c r="J615" s="41" t="s">
        <v>56</v>
      </c>
      <c r="K615" s="41" t="s">
        <v>164</v>
      </c>
      <c r="L615" s="41" t="s">
        <v>91</v>
      </c>
      <c r="M615" s="42" t="s">
        <v>2498</v>
      </c>
      <c r="N615" s="44" t="s">
        <v>884</v>
      </c>
      <c r="O615" s="44" t="s">
        <v>2767</v>
      </c>
      <c r="P615" s="44"/>
      <c r="Q615" s="44" t="s">
        <v>2977</v>
      </c>
      <c r="R615" s="45" t="s">
        <v>228</v>
      </c>
      <c r="S615" s="45" t="s">
        <v>229</v>
      </c>
      <c r="T615" s="44"/>
      <c r="U615" s="44"/>
      <c r="V615" s="44"/>
      <c r="W615" s="44" t="s">
        <v>848</v>
      </c>
      <c r="X615" s="44"/>
      <c r="Y615" s="44"/>
      <c r="Z615" s="44"/>
      <c r="AA615" s="44"/>
      <c r="AB615" s="44"/>
      <c r="AC615" s="44"/>
    </row>
    <row r="616" spans="1:29" ht="15.75" customHeight="1">
      <c r="A616" s="47"/>
      <c r="B616" s="47" t="s">
        <v>2693</v>
      </c>
      <c r="C616" s="60"/>
      <c r="D616" s="49"/>
      <c r="E616" s="49"/>
      <c r="F616" s="50">
        <v>1800</v>
      </c>
      <c r="G616" s="51"/>
      <c r="H616" s="52"/>
      <c r="I616" s="53"/>
      <c r="J616" s="53"/>
      <c r="K616" s="53"/>
      <c r="L616" s="53"/>
      <c r="M616" s="54"/>
      <c r="N616" s="56" t="s">
        <v>951</v>
      </c>
      <c r="O616" s="56"/>
      <c r="P616" s="56"/>
      <c r="Q616" s="56" t="s">
        <v>2998</v>
      </c>
      <c r="R616" s="57"/>
      <c r="S616" s="57" t="s">
        <v>2072</v>
      </c>
      <c r="T616" s="56"/>
      <c r="U616" s="56"/>
      <c r="V616" s="56"/>
      <c r="W616" s="47" t="s">
        <v>219</v>
      </c>
      <c r="X616" s="56"/>
      <c r="Y616" s="56"/>
      <c r="Z616" s="56"/>
      <c r="AA616" s="56"/>
      <c r="AB616" s="56"/>
      <c r="AC616" s="56"/>
    </row>
    <row r="617" spans="1:29" ht="15.75" customHeight="1">
      <c r="A617" s="35"/>
      <c r="B617" s="35" t="s">
        <v>254</v>
      </c>
      <c r="C617" s="36" t="s">
        <v>2074</v>
      </c>
      <c r="D617" s="37" t="s">
        <v>53</v>
      </c>
      <c r="E617" s="37">
        <v>6</v>
      </c>
      <c r="F617" s="38">
        <v>1800</v>
      </c>
      <c r="G617" s="39" t="s">
        <v>54</v>
      </c>
      <c r="H617" s="40">
        <v>46174</v>
      </c>
      <c r="I617" s="41" t="s">
        <v>55</v>
      </c>
      <c r="J617" s="41" t="s">
        <v>56</v>
      </c>
      <c r="K617" s="41" t="s">
        <v>164</v>
      </c>
      <c r="L617" s="41" t="s">
        <v>91</v>
      </c>
      <c r="M617" s="42" t="s">
        <v>73</v>
      </c>
      <c r="N617" s="44" t="s">
        <v>951</v>
      </c>
      <c r="O617" s="44" t="s">
        <v>2767</v>
      </c>
      <c r="P617" s="44"/>
      <c r="Q617" s="44" t="s">
        <v>2999</v>
      </c>
      <c r="R617" s="45" t="s">
        <v>2046</v>
      </c>
      <c r="S617" s="45" t="s">
        <v>2047</v>
      </c>
      <c r="T617" s="44"/>
      <c r="U617" s="44"/>
      <c r="V617" s="44"/>
      <c r="W617" s="35" t="s">
        <v>283</v>
      </c>
      <c r="X617" s="44"/>
      <c r="Y617" s="44"/>
      <c r="Z617" s="44"/>
      <c r="AA617" s="44"/>
      <c r="AB617" s="44"/>
      <c r="AC617" s="44"/>
    </row>
    <row r="618" spans="1:29" ht="15.75" customHeight="1">
      <c r="A618" s="47"/>
      <c r="B618" s="47" t="s">
        <v>283</v>
      </c>
      <c r="C618" s="60" t="s">
        <v>2551</v>
      </c>
      <c r="D618" s="49" t="s">
        <v>53</v>
      </c>
      <c r="E618" s="49">
        <v>25</v>
      </c>
      <c r="F618" s="50">
        <v>20000</v>
      </c>
      <c r="G618" s="51" t="s">
        <v>54</v>
      </c>
      <c r="H618" s="52">
        <v>46235</v>
      </c>
      <c r="I618" s="53" t="s">
        <v>55</v>
      </c>
      <c r="J618" s="53" t="s">
        <v>56</v>
      </c>
      <c r="K618" s="53" t="s">
        <v>164</v>
      </c>
      <c r="L618" s="53" t="s">
        <v>91</v>
      </c>
      <c r="M618" s="54" t="s">
        <v>2486</v>
      </c>
      <c r="N618" s="56" t="s">
        <v>951</v>
      </c>
      <c r="O618" s="56" t="s">
        <v>2767</v>
      </c>
      <c r="P618" s="56"/>
      <c r="Q618" s="56" t="s">
        <v>2999</v>
      </c>
      <c r="R618" s="57" t="s">
        <v>2046</v>
      </c>
      <c r="S618" s="57" t="s">
        <v>2047</v>
      </c>
      <c r="T618" s="56"/>
      <c r="U618" s="56"/>
      <c r="V618" s="56"/>
      <c r="W618" s="47" t="s">
        <v>283</v>
      </c>
      <c r="X618" s="56"/>
      <c r="Y618" s="56"/>
      <c r="Z618" s="56"/>
      <c r="AA618" s="56"/>
      <c r="AB618" s="56"/>
      <c r="AC618" s="56"/>
    </row>
    <row r="619" spans="1:29" ht="15.75" customHeight="1">
      <c r="A619" s="167"/>
      <c r="B619" s="167" t="s">
        <v>254</v>
      </c>
      <c r="C619" s="168" t="s">
        <v>1198</v>
      </c>
      <c r="D619" s="176" t="s">
        <v>53</v>
      </c>
      <c r="E619" s="176">
        <v>4</v>
      </c>
      <c r="F619" s="177">
        <v>5600</v>
      </c>
      <c r="G619" s="178" t="s">
        <v>54</v>
      </c>
      <c r="H619" s="179">
        <v>46204</v>
      </c>
      <c r="I619" s="180" t="s">
        <v>101</v>
      </c>
      <c r="J619" s="180" t="s">
        <v>56</v>
      </c>
      <c r="K619" s="180" t="s">
        <v>858</v>
      </c>
      <c r="L619" s="180" t="s">
        <v>91</v>
      </c>
      <c r="M619" s="181" t="s">
        <v>2451</v>
      </c>
      <c r="N619" s="175" t="s">
        <v>951</v>
      </c>
      <c r="O619" s="44" t="s">
        <v>2452</v>
      </c>
      <c r="P619" s="44"/>
      <c r="Q619" s="44"/>
      <c r="R619" s="45" t="str">
        <f t="array" ref="R619">IFERROR(INDEX('BANCO DE DADOS'!$C$3:$C1559,MATCH(C619,'BANCO DE DADOS'!$B$3:$B1559,0),0),"")</f>
        <v>ALMOXARIFADO GERAL - MATERIAL PARA MANUTENÇÃO</v>
      </c>
      <c r="S619" s="45" t="str">
        <f t="array" ref="S619">IFERROR(INDEX('BANCO DE DADOS'!$D$3:$D1559,MATCH(C619,'BANCO DE DADOS'!$B$3:$B1559,0),0),"")</f>
        <v>COMPRA DE EQUIPAMENTOS DE SEGURANÇA E ACESSO</v>
      </c>
      <c r="T619" s="44"/>
      <c r="U619" s="44"/>
      <c r="V619" s="44"/>
      <c r="W619" s="44"/>
      <c r="X619" s="44"/>
      <c r="Y619" s="44"/>
      <c r="Z619" s="44"/>
      <c r="AA619" s="44"/>
      <c r="AB619" s="44"/>
      <c r="AC619" s="44"/>
    </row>
    <row r="620" spans="1:29" ht="15.75" customHeight="1">
      <c r="A620" s="184"/>
      <c r="B620" s="184" t="s">
        <v>237</v>
      </c>
      <c r="C620" s="185" t="s">
        <v>1198</v>
      </c>
      <c r="D620" s="186" t="s">
        <v>53</v>
      </c>
      <c r="E620" s="186">
        <v>1</v>
      </c>
      <c r="F620" s="187">
        <v>1400</v>
      </c>
      <c r="G620" s="188" t="s">
        <v>54</v>
      </c>
      <c r="H620" s="189">
        <v>46174</v>
      </c>
      <c r="I620" s="190" t="s">
        <v>101</v>
      </c>
      <c r="J620" s="190" t="s">
        <v>56</v>
      </c>
      <c r="K620" s="190" t="s">
        <v>858</v>
      </c>
      <c r="L620" s="190" t="s">
        <v>91</v>
      </c>
      <c r="M620" s="191" t="s">
        <v>2451</v>
      </c>
      <c r="N620" s="192" t="s">
        <v>951</v>
      </c>
      <c r="O620" s="56" t="s">
        <v>2452</v>
      </c>
      <c r="P620" s="56"/>
      <c r="Q620" s="56"/>
      <c r="R620" s="57" t="str">
        <f t="array" ref="R620">IFERROR(INDEX('BANCO DE DADOS'!$C$3:$C1559,MATCH(C620,'BANCO DE DADOS'!$B$3:$B1559,0),0),"")</f>
        <v>ALMOXARIFADO GERAL - MATERIAL PARA MANUTENÇÃO</v>
      </c>
      <c r="S620" s="57" t="str">
        <f t="array" ref="S620">IFERROR(INDEX('BANCO DE DADOS'!$D$3:$D1559,MATCH(C620,'BANCO DE DADOS'!$B$3:$B1559,0),0),"")</f>
        <v>COMPRA DE EQUIPAMENTOS DE SEGURANÇA E ACESSO</v>
      </c>
      <c r="T620" s="56"/>
      <c r="U620" s="56"/>
      <c r="V620" s="56"/>
      <c r="W620" s="56"/>
      <c r="X620" s="56"/>
      <c r="Y620" s="56"/>
      <c r="Z620" s="56"/>
      <c r="AA620" s="56"/>
      <c r="AB620" s="56"/>
      <c r="AC620" s="56"/>
    </row>
    <row r="621" spans="1:29" ht="15.75" customHeight="1">
      <c r="A621" s="167"/>
      <c r="B621" s="167" t="s">
        <v>258</v>
      </c>
      <c r="C621" s="168" t="s">
        <v>1198</v>
      </c>
      <c r="D621" s="176" t="s">
        <v>53</v>
      </c>
      <c r="E621" s="176">
        <v>4</v>
      </c>
      <c r="F621" s="177">
        <v>5600</v>
      </c>
      <c r="G621" s="178" t="s">
        <v>54</v>
      </c>
      <c r="H621" s="179">
        <v>46204</v>
      </c>
      <c r="I621" s="180" t="s">
        <v>101</v>
      </c>
      <c r="J621" s="180" t="s">
        <v>56</v>
      </c>
      <c r="K621" s="180" t="s">
        <v>858</v>
      </c>
      <c r="L621" s="180" t="s">
        <v>91</v>
      </c>
      <c r="M621" s="181" t="s">
        <v>2451</v>
      </c>
      <c r="N621" s="175" t="s">
        <v>951</v>
      </c>
      <c r="O621" s="44" t="s">
        <v>2452</v>
      </c>
      <c r="P621" s="44"/>
      <c r="Q621" s="44"/>
      <c r="R621" s="45" t="str">
        <f t="array" ref="R621">IFERROR(INDEX('BANCO DE DADOS'!$C$3:$C1559,MATCH(C621,'BANCO DE DADOS'!$B$3:$B1559,0),0),"")</f>
        <v>ALMOXARIFADO GERAL - MATERIAL PARA MANUTENÇÃO</v>
      </c>
      <c r="S621" s="45" t="str">
        <f t="array" ref="S621">IFERROR(INDEX('BANCO DE DADOS'!$D$3:$D1559,MATCH(C621,'BANCO DE DADOS'!$B$3:$B1559,0),0),"")</f>
        <v>COMPRA DE EQUIPAMENTOS DE SEGURANÇA E ACESSO</v>
      </c>
      <c r="T621" s="44"/>
      <c r="U621" s="44"/>
      <c r="V621" s="44"/>
      <c r="W621" s="44"/>
      <c r="X621" s="44"/>
      <c r="Y621" s="44"/>
      <c r="Z621" s="44"/>
      <c r="AA621" s="44"/>
      <c r="AB621" s="44"/>
      <c r="AC621" s="44"/>
    </row>
    <row r="622" spans="1:29" ht="15.75" customHeight="1">
      <c r="A622" s="184"/>
      <c r="B622" s="184" t="s">
        <v>247</v>
      </c>
      <c r="C622" s="185" t="s">
        <v>1198</v>
      </c>
      <c r="D622" s="186" t="s">
        <v>53</v>
      </c>
      <c r="E622" s="186">
        <v>1</v>
      </c>
      <c r="F622" s="187">
        <v>1400</v>
      </c>
      <c r="G622" s="188" t="s">
        <v>54</v>
      </c>
      <c r="H622" s="189">
        <v>46174</v>
      </c>
      <c r="I622" s="190" t="s">
        <v>101</v>
      </c>
      <c r="J622" s="190" t="s">
        <v>56</v>
      </c>
      <c r="K622" s="190" t="s">
        <v>858</v>
      </c>
      <c r="L622" s="190" t="s">
        <v>91</v>
      </c>
      <c r="M622" s="191" t="s">
        <v>2451</v>
      </c>
      <c r="N622" s="192" t="s">
        <v>951</v>
      </c>
      <c r="O622" s="56" t="s">
        <v>2452</v>
      </c>
      <c r="P622" s="56"/>
      <c r="Q622" s="56"/>
      <c r="R622" s="57" t="str">
        <f t="array" ref="R622">IFERROR(INDEX('BANCO DE DADOS'!$C$3:$C1559,MATCH(C622,'BANCO DE DADOS'!$B$3:$B1559,0),0),"")</f>
        <v>ALMOXARIFADO GERAL - MATERIAL PARA MANUTENÇÃO</v>
      </c>
      <c r="S622" s="57" t="str">
        <f t="array" ref="S622">IFERROR(INDEX('BANCO DE DADOS'!$D$3:$D1559,MATCH(C622,'BANCO DE DADOS'!$B$3:$B1559,0),0),"")</f>
        <v>COMPRA DE EQUIPAMENTOS DE SEGURANÇA E ACESSO</v>
      </c>
      <c r="T622" s="56"/>
      <c r="U622" s="56"/>
      <c r="V622" s="56"/>
      <c r="W622" s="56"/>
      <c r="X622" s="56"/>
      <c r="Y622" s="56"/>
      <c r="Z622" s="56"/>
      <c r="AA622" s="56"/>
      <c r="AB622" s="56"/>
      <c r="AC622" s="56"/>
    </row>
    <row r="623" spans="1:29" ht="15.75" customHeight="1">
      <c r="A623" s="167"/>
      <c r="B623" s="167" t="s">
        <v>295</v>
      </c>
      <c r="C623" s="168" t="s">
        <v>1198</v>
      </c>
      <c r="D623" s="176" t="s">
        <v>53</v>
      </c>
      <c r="E623" s="176">
        <v>3</v>
      </c>
      <c r="F623" s="177">
        <v>4200</v>
      </c>
      <c r="G623" s="178" t="s">
        <v>54</v>
      </c>
      <c r="H623" s="179">
        <v>46204</v>
      </c>
      <c r="I623" s="180" t="s">
        <v>101</v>
      </c>
      <c r="J623" s="180" t="s">
        <v>56</v>
      </c>
      <c r="K623" s="180" t="s">
        <v>858</v>
      </c>
      <c r="L623" s="180" t="s">
        <v>91</v>
      </c>
      <c r="M623" s="181" t="s">
        <v>2451</v>
      </c>
      <c r="N623" s="175" t="s">
        <v>951</v>
      </c>
      <c r="O623" s="44" t="s">
        <v>2452</v>
      </c>
      <c r="P623" s="44"/>
      <c r="Q623" s="44"/>
      <c r="R623" s="45" t="str">
        <f t="array" ref="R623">IFERROR(INDEX('BANCO DE DADOS'!$C$3:$C1559,MATCH(C623,'BANCO DE DADOS'!$B$3:$B1559,0),0),"")</f>
        <v>ALMOXARIFADO GERAL - MATERIAL PARA MANUTENÇÃO</v>
      </c>
      <c r="S623" s="45" t="str">
        <f t="array" ref="S623">IFERROR(INDEX('BANCO DE DADOS'!$D$3:$D1559,MATCH(C623,'BANCO DE DADOS'!$B$3:$B1559,0),0),"")</f>
        <v>COMPRA DE EQUIPAMENTOS DE SEGURANÇA E ACESSO</v>
      </c>
      <c r="T623" s="44"/>
      <c r="U623" s="44"/>
      <c r="V623" s="44"/>
      <c r="W623" s="44"/>
      <c r="X623" s="44"/>
      <c r="Y623" s="44"/>
      <c r="Z623" s="44"/>
      <c r="AA623" s="44"/>
      <c r="AB623" s="44"/>
      <c r="AC623" s="44"/>
    </row>
    <row r="624" spans="1:29" ht="15.75" customHeight="1">
      <c r="A624" s="47"/>
      <c r="B624" s="47" t="s">
        <v>172</v>
      </c>
      <c r="C624" s="60" t="s">
        <v>2045</v>
      </c>
      <c r="D624" s="49" t="s">
        <v>53</v>
      </c>
      <c r="E624" s="49">
        <v>7</v>
      </c>
      <c r="F624" s="50">
        <v>2100</v>
      </c>
      <c r="G624" s="51" t="s">
        <v>54</v>
      </c>
      <c r="H624" s="52">
        <v>46174</v>
      </c>
      <c r="I624" s="53" t="s">
        <v>55</v>
      </c>
      <c r="J624" s="53" t="s">
        <v>56</v>
      </c>
      <c r="K624" s="53" t="s">
        <v>164</v>
      </c>
      <c r="L624" s="53" t="s">
        <v>91</v>
      </c>
      <c r="M624" s="54" t="s">
        <v>2498</v>
      </c>
      <c r="N624" s="56" t="s">
        <v>951</v>
      </c>
      <c r="O624" s="56" t="s">
        <v>2767</v>
      </c>
      <c r="P624" s="56"/>
      <c r="Q624" s="56" t="s">
        <v>2999</v>
      </c>
      <c r="R624" s="57" t="s">
        <v>2046</v>
      </c>
      <c r="S624" s="57" t="s">
        <v>2047</v>
      </c>
      <c r="T624" s="56"/>
      <c r="U624" s="56"/>
      <c r="V624" s="56"/>
      <c r="W624" s="47" t="s">
        <v>283</v>
      </c>
      <c r="X624" s="56"/>
      <c r="Y624" s="56"/>
      <c r="Z624" s="56"/>
      <c r="AA624" s="56"/>
      <c r="AB624" s="56"/>
      <c r="AC624" s="56"/>
    </row>
    <row r="625" spans="1:29" ht="15.75" customHeight="1">
      <c r="A625" s="35"/>
      <c r="B625" s="35" t="s">
        <v>156</v>
      </c>
      <c r="C625" s="36" t="s">
        <v>2218</v>
      </c>
      <c r="D625" s="37" t="s">
        <v>53</v>
      </c>
      <c r="E625" s="37">
        <v>2</v>
      </c>
      <c r="F625" s="38">
        <v>560</v>
      </c>
      <c r="G625" s="39" t="s">
        <v>54</v>
      </c>
      <c r="H625" s="40">
        <v>46174</v>
      </c>
      <c r="I625" s="41" t="s">
        <v>55</v>
      </c>
      <c r="J625" s="41" t="s">
        <v>56</v>
      </c>
      <c r="K625" s="41" t="s">
        <v>164</v>
      </c>
      <c r="L625" s="41" t="s">
        <v>91</v>
      </c>
      <c r="M625" s="42" t="s">
        <v>2486</v>
      </c>
      <c r="N625" s="44" t="s">
        <v>951</v>
      </c>
      <c r="O625" s="44" t="s">
        <v>2767</v>
      </c>
      <c r="P625" s="44"/>
      <c r="Q625" s="44" t="s">
        <v>2999</v>
      </c>
      <c r="R625" s="45" t="s">
        <v>2046</v>
      </c>
      <c r="S625" s="45" t="s">
        <v>2047</v>
      </c>
      <c r="T625" s="44"/>
      <c r="U625" s="44"/>
      <c r="V625" s="44"/>
      <c r="W625" s="35" t="s">
        <v>283</v>
      </c>
      <c r="X625" s="44"/>
      <c r="Y625" s="44"/>
      <c r="Z625" s="44"/>
      <c r="AA625" s="44"/>
      <c r="AB625" s="44"/>
      <c r="AC625" s="44"/>
    </row>
    <row r="626" spans="1:29" ht="15.75" customHeight="1">
      <c r="A626" s="184"/>
      <c r="B626" s="184" t="s">
        <v>775</v>
      </c>
      <c r="C626" s="185" t="s">
        <v>1198</v>
      </c>
      <c r="D626" s="186" t="s">
        <v>53</v>
      </c>
      <c r="E626" s="186">
        <v>10</v>
      </c>
      <c r="F626" s="187">
        <v>14000</v>
      </c>
      <c r="G626" s="188" t="s">
        <v>54</v>
      </c>
      <c r="H626" s="189">
        <v>46235</v>
      </c>
      <c r="I626" s="190" t="s">
        <v>101</v>
      </c>
      <c r="J626" s="190" t="s">
        <v>56</v>
      </c>
      <c r="K626" s="190" t="s">
        <v>858</v>
      </c>
      <c r="L626" s="190" t="s">
        <v>91</v>
      </c>
      <c r="M626" s="191" t="s">
        <v>2451</v>
      </c>
      <c r="N626" s="192" t="s">
        <v>951</v>
      </c>
      <c r="O626" s="56" t="s">
        <v>2452</v>
      </c>
      <c r="P626" s="56"/>
      <c r="Q626" s="56"/>
      <c r="R626" s="57" t="str">
        <f t="array" ref="R626">IFERROR(INDEX('BANCO DE DADOS'!$C$3:$C1559,MATCH(C626,'BANCO DE DADOS'!$B$3:$B1559,0),0),"")</f>
        <v>ALMOXARIFADO GERAL - MATERIAL PARA MANUTENÇÃO</v>
      </c>
      <c r="S626" s="57" t="str">
        <f t="array" ref="S626">IFERROR(INDEX('BANCO DE DADOS'!$D$3:$D1559,MATCH(C626,'BANCO DE DADOS'!$B$3:$B1559,0),0),"")</f>
        <v>COMPRA DE EQUIPAMENTOS DE SEGURANÇA E ACESSO</v>
      </c>
      <c r="T626" s="56"/>
      <c r="U626" s="56"/>
      <c r="V626" s="56"/>
      <c r="W626" s="56"/>
      <c r="X626" s="56"/>
      <c r="Y626" s="56"/>
      <c r="Z626" s="56"/>
      <c r="AA626" s="56"/>
      <c r="AB626" s="56"/>
      <c r="AC626" s="56"/>
    </row>
    <row r="627" spans="1:29" ht="15.75" customHeight="1">
      <c r="A627" s="35"/>
      <c r="B627" s="35" t="s">
        <v>156</v>
      </c>
      <c r="C627" s="36" t="s">
        <v>2255</v>
      </c>
      <c r="D627" s="37" t="s">
        <v>53</v>
      </c>
      <c r="E627" s="37">
        <v>1</v>
      </c>
      <c r="F627" s="38">
        <v>450</v>
      </c>
      <c r="G627" s="39" t="s">
        <v>54</v>
      </c>
      <c r="H627" s="40">
        <v>46174</v>
      </c>
      <c r="I627" s="41" t="s">
        <v>55</v>
      </c>
      <c r="J627" s="41" t="s">
        <v>56</v>
      </c>
      <c r="K627" s="41" t="s">
        <v>164</v>
      </c>
      <c r="L627" s="41" t="s">
        <v>91</v>
      </c>
      <c r="M627" s="42" t="s">
        <v>2534</v>
      </c>
      <c r="N627" s="44" t="s">
        <v>951</v>
      </c>
      <c r="O627" s="44" t="s">
        <v>2767</v>
      </c>
      <c r="P627" s="44"/>
      <c r="Q627" s="44" t="s">
        <v>2999</v>
      </c>
      <c r="R627" s="45" t="s">
        <v>2046</v>
      </c>
      <c r="S627" s="45" t="s">
        <v>2047</v>
      </c>
      <c r="T627" s="44"/>
      <c r="U627" s="44"/>
      <c r="V627" s="44"/>
      <c r="W627" s="35" t="s">
        <v>283</v>
      </c>
      <c r="X627" s="44"/>
      <c r="Y627" s="44"/>
      <c r="Z627" s="44"/>
      <c r="AA627" s="44"/>
      <c r="AB627" s="44"/>
      <c r="AC627" s="44"/>
    </row>
    <row r="628" spans="1:29" ht="15.75" customHeight="1">
      <c r="A628" s="47"/>
      <c r="B628" s="47" t="s">
        <v>2693</v>
      </c>
      <c r="C628" s="60"/>
      <c r="D628" s="49"/>
      <c r="E628" s="49"/>
      <c r="F628" s="50">
        <v>24910</v>
      </c>
      <c r="G628" s="51"/>
      <c r="H628" s="52"/>
      <c r="I628" s="53"/>
      <c r="J628" s="53"/>
      <c r="K628" s="53"/>
      <c r="L628" s="53"/>
      <c r="M628" s="54"/>
      <c r="N628" s="56" t="s">
        <v>951</v>
      </c>
      <c r="O628" s="56"/>
      <c r="P628" s="56"/>
      <c r="Q628" s="56" t="s">
        <v>2999</v>
      </c>
      <c r="R628" s="57"/>
      <c r="S628" s="57" t="s">
        <v>2047</v>
      </c>
      <c r="T628" s="56"/>
      <c r="U628" s="56"/>
      <c r="V628" s="56"/>
      <c r="W628" s="47" t="s">
        <v>283</v>
      </c>
      <c r="X628" s="56"/>
      <c r="Y628" s="56"/>
      <c r="Z628" s="56"/>
      <c r="AA628" s="56"/>
      <c r="AB628" s="56"/>
      <c r="AC628" s="56"/>
    </row>
    <row r="629" spans="1:29" ht="15.75" customHeight="1">
      <c r="A629" s="35"/>
      <c r="B629" s="35" t="s">
        <v>283</v>
      </c>
      <c r="C629" s="36" t="s">
        <v>1938</v>
      </c>
      <c r="D629" s="37" t="s">
        <v>53</v>
      </c>
      <c r="E629" s="37">
        <v>2</v>
      </c>
      <c r="F629" s="38">
        <v>5900</v>
      </c>
      <c r="G629" s="39" t="s">
        <v>54</v>
      </c>
      <c r="H629" s="40">
        <v>46204</v>
      </c>
      <c r="I629" s="41" t="s">
        <v>55</v>
      </c>
      <c r="J629" s="41" t="s">
        <v>56</v>
      </c>
      <c r="K629" s="41" t="s">
        <v>164</v>
      </c>
      <c r="L629" s="41" t="s">
        <v>91</v>
      </c>
      <c r="M629" s="42" t="s">
        <v>2486</v>
      </c>
      <c r="N629" s="44" t="s">
        <v>951</v>
      </c>
      <c r="O629" s="44" t="s">
        <v>2767</v>
      </c>
      <c r="P629" s="44"/>
      <c r="Q629" s="44" t="s">
        <v>3000</v>
      </c>
      <c r="R629" s="45"/>
      <c r="S629" s="45" t="s">
        <v>1939</v>
      </c>
      <c r="T629" s="44"/>
      <c r="U629" s="44"/>
      <c r="V629" s="44"/>
      <c r="W629" s="35" t="s">
        <v>283</v>
      </c>
      <c r="X629" s="44"/>
      <c r="Y629" s="44"/>
      <c r="Z629" s="44"/>
      <c r="AA629" s="44"/>
      <c r="AB629" s="44"/>
      <c r="AC629" s="44"/>
    </row>
    <row r="630" spans="1:29" ht="15.75" customHeight="1">
      <c r="A630" s="47"/>
      <c r="B630" s="47" t="s">
        <v>2693</v>
      </c>
      <c r="C630" s="60"/>
      <c r="D630" s="49"/>
      <c r="E630" s="49"/>
      <c r="F630" s="50">
        <v>5900</v>
      </c>
      <c r="G630" s="51"/>
      <c r="H630" s="52"/>
      <c r="I630" s="53"/>
      <c r="J630" s="53"/>
      <c r="K630" s="53"/>
      <c r="L630" s="53"/>
      <c r="M630" s="54"/>
      <c r="N630" s="56" t="s">
        <v>951</v>
      </c>
      <c r="O630" s="56"/>
      <c r="P630" s="56"/>
      <c r="Q630" s="56" t="s">
        <v>3000</v>
      </c>
      <c r="R630" s="57"/>
      <c r="S630" s="57" t="s">
        <v>1939</v>
      </c>
      <c r="T630" s="56"/>
      <c r="U630" s="56"/>
      <c r="V630" s="56"/>
      <c r="W630" s="47" t="s">
        <v>283</v>
      </c>
      <c r="X630" s="56"/>
      <c r="Y630" s="56"/>
      <c r="Z630" s="56"/>
      <c r="AA630" s="56"/>
      <c r="AB630" s="56"/>
      <c r="AC630" s="56"/>
    </row>
    <row r="631" spans="1:29" ht="15.75" customHeight="1">
      <c r="A631" s="35"/>
      <c r="B631" s="35" t="s">
        <v>233</v>
      </c>
      <c r="C631" s="36" t="s">
        <v>2360</v>
      </c>
      <c r="D631" s="37" t="s">
        <v>53</v>
      </c>
      <c r="E631" s="37">
        <v>1</v>
      </c>
      <c r="F631" s="38">
        <v>1400</v>
      </c>
      <c r="G631" s="39" t="s">
        <v>54</v>
      </c>
      <c r="H631" s="40">
        <v>46174</v>
      </c>
      <c r="I631" s="41" t="s">
        <v>55</v>
      </c>
      <c r="J631" s="41" t="s">
        <v>56</v>
      </c>
      <c r="K631" s="41" t="s">
        <v>2358</v>
      </c>
      <c r="L631" s="41" t="s">
        <v>91</v>
      </c>
      <c r="M631" s="42" t="s">
        <v>2534</v>
      </c>
      <c r="N631" s="44" t="s">
        <v>951</v>
      </c>
      <c r="O631" s="44" t="s">
        <v>2767</v>
      </c>
      <c r="P631" s="44"/>
      <c r="Q631" s="44" t="s">
        <v>3001</v>
      </c>
      <c r="R631" s="45"/>
      <c r="S631" s="45" t="s">
        <v>2361</v>
      </c>
      <c r="T631" s="44"/>
      <c r="U631" s="44"/>
      <c r="V631" s="44"/>
      <c r="W631" s="35" t="s">
        <v>3</v>
      </c>
      <c r="X631" s="44"/>
      <c r="Y631" s="44"/>
      <c r="Z631" s="44"/>
      <c r="AA631" s="44"/>
      <c r="AB631" s="44"/>
      <c r="AC631" s="44"/>
    </row>
    <row r="632" spans="1:29" ht="15.75" customHeight="1">
      <c r="A632" s="47"/>
      <c r="B632" s="47" t="s">
        <v>245</v>
      </c>
      <c r="C632" s="60" t="s">
        <v>2360</v>
      </c>
      <c r="D632" s="49" t="s">
        <v>53</v>
      </c>
      <c r="E632" s="49">
        <v>1</v>
      </c>
      <c r="F632" s="50">
        <v>1400</v>
      </c>
      <c r="G632" s="51" t="s">
        <v>54</v>
      </c>
      <c r="H632" s="52">
        <v>46174</v>
      </c>
      <c r="I632" s="53" t="s">
        <v>55</v>
      </c>
      <c r="J632" s="53" t="s">
        <v>56</v>
      </c>
      <c r="K632" s="53" t="s">
        <v>2358</v>
      </c>
      <c r="L632" s="53" t="s">
        <v>91</v>
      </c>
      <c r="M632" s="54" t="s">
        <v>2534</v>
      </c>
      <c r="N632" s="56" t="s">
        <v>951</v>
      </c>
      <c r="O632" s="56" t="s">
        <v>2767</v>
      </c>
      <c r="P632" s="56"/>
      <c r="Q632" s="56" t="s">
        <v>3001</v>
      </c>
      <c r="R632" s="57"/>
      <c r="S632" s="57" t="s">
        <v>2361</v>
      </c>
      <c r="T632" s="56"/>
      <c r="U632" s="56"/>
      <c r="V632" s="56"/>
      <c r="W632" s="47" t="s">
        <v>3</v>
      </c>
      <c r="X632" s="56"/>
      <c r="Y632" s="56"/>
      <c r="Z632" s="56"/>
      <c r="AA632" s="56"/>
      <c r="AB632" s="56"/>
      <c r="AC632" s="56"/>
    </row>
    <row r="633" spans="1:29" ht="15.75" customHeight="1">
      <c r="A633" s="35"/>
      <c r="B633" s="35" t="s">
        <v>258</v>
      </c>
      <c r="C633" s="36" t="s">
        <v>2360</v>
      </c>
      <c r="D633" s="37" t="s">
        <v>53</v>
      </c>
      <c r="E633" s="37">
        <v>1</v>
      </c>
      <c r="F633" s="38">
        <v>1400</v>
      </c>
      <c r="G633" s="39" t="s">
        <v>54</v>
      </c>
      <c r="H633" s="40">
        <v>46174</v>
      </c>
      <c r="I633" s="41" t="s">
        <v>55</v>
      </c>
      <c r="J633" s="41" t="s">
        <v>56</v>
      </c>
      <c r="K633" s="41" t="s">
        <v>2358</v>
      </c>
      <c r="L633" s="41" t="s">
        <v>91</v>
      </c>
      <c r="M633" s="42" t="s">
        <v>2534</v>
      </c>
      <c r="N633" s="44" t="s">
        <v>951</v>
      </c>
      <c r="O633" s="44" t="s">
        <v>2767</v>
      </c>
      <c r="P633" s="44"/>
      <c r="Q633" s="44" t="s">
        <v>3001</v>
      </c>
      <c r="R633" s="45"/>
      <c r="S633" s="45" t="s">
        <v>2361</v>
      </c>
      <c r="T633" s="44"/>
      <c r="U633" s="44"/>
      <c r="V633" s="44"/>
      <c r="W633" s="35" t="s">
        <v>3</v>
      </c>
      <c r="X633" s="44"/>
      <c r="Y633" s="44"/>
      <c r="Z633" s="44"/>
      <c r="AA633" s="44"/>
      <c r="AB633" s="44"/>
      <c r="AC633" s="44"/>
    </row>
    <row r="634" spans="1:29" ht="15.75" customHeight="1">
      <c r="A634" s="47"/>
      <c r="B634" s="47" t="s">
        <v>2693</v>
      </c>
      <c r="C634" s="60"/>
      <c r="D634" s="49"/>
      <c r="E634" s="49"/>
      <c r="F634" s="50">
        <v>4200</v>
      </c>
      <c r="G634" s="51"/>
      <c r="H634" s="52"/>
      <c r="I634" s="53"/>
      <c r="J634" s="53"/>
      <c r="K634" s="53"/>
      <c r="L634" s="53"/>
      <c r="M634" s="54"/>
      <c r="N634" s="56" t="s">
        <v>951</v>
      </c>
      <c r="O634" s="56"/>
      <c r="P634" s="56"/>
      <c r="Q634" s="56" t="s">
        <v>3001</v>
      </c>
      <c r="R634" s="57"/>
      <c r="S634" s="57" t="s">
        <v>2361</v>
      </c>
      <c r="T634" s="56"/>
      <c r="U634" s="56"/>
      <c r="V634" s="56"/>
      <c r="W634" s="47" t="s">
        <v>3</v>
      </c>
      <c r="X634" s="56"/>
      <c r="Y634" s="56"/>
      <c r="Z634" s="56"/>
      <c r="AA634" s="56"/>
      <c r="AB634" s="56"/>
      <c r="AC634" s="56"/>
    </row>
    <row r="635" spans="1:29" ht="15.75" customHeight="1">
      <c r="A635" s="35"/>
      <c r="B635" s="35" t="s">
        <v>317</v>
      </c>
      <c r="C635" s="36" t="s">
        <v>545</v>
      </c>
      <c r="D635" s="37" t="s">
        <v>53</v>
      </c>
      <c r="E635" s="37">
        <v>2</v>
      </c>
      <c r="F635" s="38">
        <v>800</v>
      </c>
      <c r="G635" s="39" t="s">
        <v>54</v>
      </c>
      <c r="H635" s="40">
        <v>46174</v>
      </c>
      <c r="I635" s="41" t="s">
        <v>55</v>
      </c>
      <c r="J635" s="41" t="s">
        <v>56</v>
      </c>
      <c r="K635" s="41" t="s">
        <v>164</v>
      </c>
      <c r="L635" s="41" t="s">
        <v>84</v>
      </c>
      <c r="M635" s="42" t="s">
        <v>2517</v>
      </c>
      <c r="N635" s="44" t="s">
        <v>21</v>
      </c>
      <c r="O635" s="44" t="s">
        <v>2767</v>
      </c>
      <c r="P635" s="44"/>
      <c r="Q635" s="44" t="s">
        <v>3002</v>
      </c>
      <c r="R635" s="45" t="s">
        <v>546</v>
      </c>
      <c r="S635" s="45" t="s">
        <v>547</v>
      </c>
      <c r="T635" s="44"/>
      <c r="U635" s="44"/>
      <c r="V635" s="44"/>
      <c r="W635" s="35" t="s">
        <v>247</v>
      </c>
      <c r="X635" s="44"/>
      <c r="Y635" s="44"/>
      <c r="Z635" s="44"/>
      <c r="AA635" s="44"/>
      <c r="AB635" s="44"/>
      <c r="AC635" s="44"/>
    </row>
    <row r="636" spans="1:29" ht="15.75" customHeight="1">
      <c r="A636" s="47"/>
      <c r="B636" s="47" t="s">
        <v>247</v>
      </c>
      <c r="C636" s="60" t="s">
        <v>545</v>
      </c>
      <c r="D636" s="49" t="s">
        <v>53</v>
      </c>
      <c r="E636" s="49">
        <v>5</v>
      </c>
      <c r="F636" s="50">
        <v>2000</v>
      </c>
      <c r="G636" s="51" t="s">
        <v>54</v>
      </c>
      <c r="H636" s="52">
        <v>46174</v>
      </c>
      <c r="I636" s="53" t="s">
        <v>55</v>
      </c>
      <c r="J636" s="53" t="s">
        <v>56</v>
      </c>
      <c r="K636" s="53" t="s">
        <v>164</v>
      </c>
      <c r="L636" s="53" t="s">
        <v>84</v>
      </c>
      <c r="M636" s="54" t="s">
        <v>109</v>
      </c>
      <c r="N636" s="56" t="s">
        <v>951</v>
      </c>
      <c r="O636" s="56" t="s">
        <v>2767</v>
      </c>
      <c r="P636" s="56"/>
      <c r="Q636" s="56" t="s">
        <v>3002</v>
      </c>
      <c r="R636" s="57" t="s">
        <v>546</v>
      </c>
      <c r="S636" s="57" t="s">
        <v>547</v>
      </c>
      <c r="T636" s="56"/>
      <c r="U636" s="56"/>
      <c r="V636" s="56"/>
      <c r="W636" s="47" t="s">
        <v>247</v>
      </c>
      <c r="X636" s="56"/>
      <c r="Y636" s="56"/>
      <c r="Z636" s="56"/>
      <c r="AA636" s="56"/>
      <c r="AB636" s="56"/>
      <c r="AC636" s="56"/>
    </row>
    <row r="637" spans="1:29" ht="15.75" customHeight="1">
      <c r="A637" s="35"/>
      <c r="B637" s="35" t="s">
        <v>440</v>
      </c>
      <c r="C637" s="36" t="s">
        <v>545</v>
      </c>
      <c r="D637" s="37" t="s">
        <v>53</v>
      </c>
      <c r="E637" s="37">
        <v>5</v>
      </c>
      <c r="F637" s="38">
        <v>2000</v>
      </c>
      <c r="G637" s="39" t="s">
        <v>54</v>
      </c>
      <c r="H637" s="40">
        <v>46174</v>
      </c>
      <c r="I637" s="41" t="s">
        <v>55</v>
      </c>
      <c r="J637" s="41" t="s">
        <v>56</v>
      </c>
      <c r="K637" s="41" t="s">
        <v>164</v>
      </c>
      <c r="L637" s="41" t="s">
        <v>84</v>
      </c>
      <c r="M637" s="42" t="s">
        <v>109</v>
      </c>
      <c r="N637" s="44" t="s">
        <v>951</v>
      </c>
      <c r="O637" s="44" t="s">
        <v>2767</v>
      </c>
      <c r="P637" s="44"/>
      <c r="Q637" s="44" t="s">
        <v>3002</v>
      </c>
      <c r="R637" s="45" t="s">
        <v>546</v>
      </c>
      <c r="S637" s="45" t="s">
        <v>547</v>
      </c>
      <c r="T637" s="44"/>
      <c r="U637" s="44"/>
      <c r="V637" s="44"/>
      <c r="W637" s="35" t="s">
        <v>247</v>
      </c>
      <c r="X637" s="44"/>
      <c r="Y637" s="44"/>
      <c r="Z637" s="44"/>
      <c r="AA637" s="44"/>
      <c r="AB637" s="44"/>
      <c r="AC637" s="44"/>
    </row>
    <row r="638" spans="1:29" ht="15.75" customHeight="1">
      <c r="A638" s="47"/>
      <c r="B638" s="47" t="s">
        <v>172</v>
      </c>
      <c r="C638" s="60" t="s">
        <v>545</v>
      </c>
      <c r="D638" s="49" t="s">
        <v>53</v>
      </c>
      <c r="E638" s="49">
        <v>3</v>
      </c>
      <c r="F638" s="50">
        <v>1200</v>
      </c>
      <c r="G638" s="51" t="s">
        <v>54</v>
      </c>
      <c r="H638" s="52">
        <v>46174</v>
      </c>
      <c r="I638" s="53" t="s">
        <v>55</v>
      </c>
      <c r="J638" s="53" t="s">
        <v>56</v>
      </c>
      <c r="K638" s="53" t="s">
        <v>164</v>
      </c>
      <c r="L638" s="53" t="s">
        <v>84</v>
      </c>
      <c r="M638" s="54" t="s">
        <v>109</v>
      </c>
      <c r="N638" s="56" t="s">
        <v>951</v>
      </c>
      <c r="O638" s="56" t="s">
        <v>2767</v>
      </c>
      <c r="P638" s="56"/>
      <c r="Q638" s="56" t="s">
        <v>3002</v>
      </c>
      <c r="R638" s="57" t="s">
        <v>546</v>
      </c>
      <c r="S638" s="57" t="s">
        <v>547</v>
      </c>
      <c r="T638" s="56"/>
      <c r="U638" s="56"/>
      <c r="V638" s="56"/>
      <c r="W638" s="47" t="s">
        <v>247</v>
      </c>
      <c r="X638" s="56"/>
      <c r="Y638" s="56"/>
      <c r="Z638" s="56"/>
      <c r="AA638" s="56"/>
      <c r="AB638" s="56"/>
      <c r="AC638" s="56"/>
    </row>
    <row r="639" spans="1:29" ht="15.75" customHeight="1">
      <c r="A639" s="35"/>
      <c r="B639" s="35" t="s">
        <v>2693</v>
      </c>
      <c r="C639" s="36"/>
      <c r="D639" s="37"/>
      <c r="E639" s="37"/>
      <c r="F639" s="38">
        <v>6000</v>
      </c>
      <c r="G639" s="39"/>
      <c r="H639" s="40"/>
      <c r="I639" s="41"/>
      <c r="J639" s="41"/>
      <c r="K639" s="41"/>
      <c r="L639" s="41"/>
      <c r="M639" s="42"/>
      <c r="N639" s="44" t="s">
        <v>951</v>
      </c>
      <c r="O639" s="44"/>
      <c r="P639" s="44"/>
      <c r="Q639" s="44" t="s">
        <v>3002</v>
      </c>
      <c r="R639" s="45"/>
      <c r="S639" s="45" t="s">
        <v>547</v>
      </c>
      <c r="T639" s="44"/>
      <c r="U639" s="44"/>
      <c r="V639" s="44"/>
      <c r="W639" s="35" t="s">
        <v>247</v>
      </c>
      <c r="X639" s="44"/>
      <c r="Y639" s="44"/>
      <c r="Z639" s="44"/>
      <c r="AA639" s="44"/>
      <c r="AB639" s="44"/>
      <c r="AC639" s="44"/>
    </row>
    <row r="640" spans="1:29" ht="15.75" customHeight="1">
      <c r="A640" s="47"/>
      <c r="B640" s="47" t="s">
        <v>219</v>
      </c>
      <c r="C640" s="60" t="s">
        <v>238</v>
      </c>
      <c r="D640" s="49" t="s">
        <v>53</v>
      </c>
      <c r="E640" s="49">
        <v>15</v>
      </c>
      <c r="F640" s="50">
        <v>6000</v>
      </c>
      <c r="G640" s="51" t="s">
        <v>54</v>
      </c>
      <c r="H640" s="52">
        <v>46204</v>
      </c>
      <c r="I640" s="53" t="s">
        <v>55</v>
      </c>
      <c r="J640" s="53" t="s">
        <v>56</v>
      </c>
      <c r="K640" s="53" t="s">
        <v>164</v>
      </c>
      <c r="L640" s="53" t="s">
        <v>58</v>
      </c>
      <c r="M640" s="54" t="s">
        <v>109</v>
      </c>
      <c r="N640" s="56" t="s">
        <v>21</v>
      </c>
      <c r="O640" s="56" t="s">
        <v>2767</v>
      </c>
      <c r="P640" s="56"/>
      <c r="Q640" s="56" t="s">
        <v>3003</v>
      </c>
      <c r="R640" s="57"/>
      <c r="S640" s="57" t="s">
        <v>239</v>
      </c>
      <c r="T640" s="56"/>
      <c r="U640" s="56"/>
      <c r="V640" s="56"/>
      <c r="W640" s="56" t="s">
        <v>3</v>
      </c>
      <c r="X640" s="56"/>
      <c r="Y640" s="56"/>
      <c r="Z640" s="56"/>
      <c r="AA640" s="56"/>
      <c r="AB640" s="56"/>
      <c r="AC640" s="56"/>
    </row>
    <row r="641" spans="1:29" ht="15.75" customHeight="1">
      <c r="A641" s="35"/>
      <c r="B641" s="35" t="s">
        <v>283</v>
      </c>
      <c r="C641" s="36" t="s">
        <v>238</v>
      </c>
      <c r="D641" s="37" t="s">
        <v>53</v>
      </c>
      <c r="E641" s="37">
        <v>20</v>
      </c>
      <c r="F641" s="38">
        <v>8000</v>
      </c>
      <c r="G641" s="39" t="s">
        <v>54</v>
      </c>
      <c r="H641" s="40">
        <v>46204</v>
      </c>
      <c r="I641" s="41" t="s">
        <v>55</v>
      </c>
      <c r="J641" s="41" t="s">
        <v>56</v>
      </c>
      <c r="K641" s="41" t="s">
        <v>164</v>
      </c>
      <c r="L641" s="41" t="s">
        <v>58</v>
      </c>
      <c r="M641" s="42" t="s">
        <v>109</v>
      </c>
      <c r="N641" s="44" t="s">
        <v>21</v>
      </c>
      <c r="O641" s="44" t="s">
        <v>2767</v>
      </c>
      <c r="P641" s="44"/>
      <c r="Q641" s="44" t="s">
        <v>3003</v>
      </c>
      <c r="R641" s="45"/>
      <c r="S641" s="45" t="s">
        <v>239</v>
      </c>
      <c r="T641" s="44"/>
      <c r="U641" s="44"/>
      <c r="V641" s="44"/>
      <c r="W641" s="44" t="s">
        <v>3</v>
      </c>
      <c r="X641" s="44"/>
      <c r="Y641" s="44"/>
      <c r="Z641" s="44"/>
      <c r="AA641" s="44"/>
      <c r="AB641" s="44"/>
      <c r="AC641" s="44"/>
    </row>
    <row r="642" spans="1:29" ht="15.75" customHeight="1">
      <c r="A642" s="47"/>
      <c r="B642" s="47" t="s">
        <v>161</v>
      </c>
      <c r="C642" s="60" t="s">
        <v>238</v>
      </c>
      <c r="D642" s="49" t="s">
        <v>53</v>
      </c>
      <c r="E642" s="49">
        <v>15</v>
      </c>
      <c r="F642" s="50">
        <v>6000</v>
      </c>
      <c r="G642" s="51" t="s">
        <v>54</v>
      </c>
      <c r="H642" s="52">
        <v>46204</v>
      </c>
      <c r="I642" s="53" t="s">
        <v>55</v>
      </c>
      <c r="J642" s="53" t="s">
        <v>56</v>
      </c>
      <c r="K642" s="53" t="s">
        <v>164</v>
      </c>
      <c r="L642" s="53" t="s">
        <v>58</v>
      </c>
      <c r="M642" s="54" t="s">
        <v>109</v>
      </c>
      <c r="N642" s="56" t="s">
        <v>21</v>
      </c>
      <c r="O642" s="56" t="s">
        <v>2767</v>
      </c>
      <c r="P642" s="56"/>
      <c r="Q642" s="56" t="s">
        <v>3003</v>
      </c>
      <c r="R642" s="57"/>
      <c r="S642" s="57" t="s">
        <v>239</v>
      </c>
      <c r="T642" s="56"/>
      <c r="U642" s="56"/>
      <c r="V642" s="56"/>
      <c r="W642" s="56" t="s">
        <v>3</v>
      </c>
      <c r="X642" s="56"/>
      <c r="Y642" s="56"/>
      <c r="Z642" s="56"/>
      <c r="AA642" s="56"/>
      <c r="AB642" s="56"/>
      <c r="AC642" s="56"/>
    </row>
    <row r="643" spans="1:29" ht="15.75" customHeight="1">
      <c r="A643" s="35"/>
      <c r="B643" s="35" t="s">
        <v>237</v>
      </c>
      <c r="C643" s="36" t="s">
        <v>238</v>
      </c>
      <c r="D643" s="37" t="s">
        <v>53</v>
      </c>
      <c r="E643" s="37">
        <v>40</v>
      </c>
      <c r="F643" s="38">
        <v>16000</v>
      </c>
      <c r="G643" s="39" t="s">
        <v>54</v>
      </c>
      <c r="H643" s="40">
        <v>46235</v>
      </c>
      <c r="I643" s="41" t="s">
        <v>55</v>
      </c>
      <c r="J643" s="41" t="s">
        <v>56</v>
      </c>
      <c r="K643" s="41" t="s">
        <v>164</v>
      </c>
      <c r="L643" s="41" t="s">
        <v>58</v>
      </c>
      <c r="M643" s="42" t="s">
        <v>109</v>
      </c>
      <c r="N643" s="44" t="s">
        <v>21</v>
      </c>
      <c r="O643" s="44" t="s">
        <v>2767</v>
      </c>
      <c r="P643" s="44"/>
      <c r="Q643" s="44" t="s">
        <v>3003</v>
      </c>
      <c r="R643" s="45"/>
      <c r="S643" s="45" t="s">
        <v>239</v>
      </c>
      <c r="T643" s="44"/>
      <c r="U643" s="44"/>
      <c r="V643" s="44"/>
      <c r="W643" s="44" t="s">
        <v>3</v>
      </c>
      <c r="X643" s="44"/>
      <c r="Y643" s="44"/>
      <c r="Z643" s="44"/>
      <c r="AA643" s="44"/>
      <c r="AB643" s="44"/>
      <c r="AC643" s="44"/>
    </row>
    <row r="644" spans="1:29" ht="15.75" customHeight="1">
      <c r="A644" s="47"/>
      <c r="B644" s="47" t="s">
        <v>245</v>
      </c>
      <c r="C644" s="60" t="s">
        <v>238</v>
      </c>
      <c r="D644" s="49" t="s">
        <v>53</v>
      </c>
      <c r="E644" s="49">
        <v>15</v>
      </c>
      <c r="F644" s="50">
        <v>6000</v>
      </c>
      <c r="G644" s="51" t="s">
        <v>54</v>
      </c>
      <c r="H644" s="52">
        <v>46204</v>
      </c>
      <c r="I644" s="53" t="s">
        <v>55</v>
      </c>
      <c r="J644" s="53" t="s">
        <v>56</v>
      </c>
      <c r="K644" s="53" t="s">
        <v>164</v>
      </c>
      <c r="L644" s="53" t="s">
        <v>58</v>
      </c>
      <c r="M644" s="54" t="s">
        <v>109</v>
      </c>
      <c r="N644" s="56" t="s">
        <v>21</v>
      </c>
      <c r="O644" s="56" t="s">
        <v>2767</v>
      </c>
      <c r="P644" s="56"/>
      <c r="Q644" s="56" t="s">
        <v>3003</v>
      </c>
      <c r="R644" s="57"/>
      <c r="S644" s="57" t="s">
        <v>239</v>
      </c>
      <c r="T644" s="56"/>
      <c r="U644" s="56"/>
      <c r="V644" s="56"/>
      <c r="W644" s="56" t="s">
        <v>3</v>
      </c>
      <c r="X644" s="56"/>
      <c r="Y644" s="56"/>
      <c r="Z644" s="56"/>
      <c r="AA644" s="56"/>
      <c r="AB644" s="56"/>
      <c r="AC644" s="56"/>
    </row>
    <row r="645" spans="1:29" ht="15.75" customHeight="1">
      <c r="A645" s="35"/>
      <c r="B645" s="35" t="s">
        <v>317</v>
      </c>
      <c r="C645" s="36" t="s">
        <v>238</v>
      </c>
      <c r="D645" s="37" t="s">
        <v>53</v>
      </c>
      <c r="E645" s="37">
        <v>10</v>
      </c>
      <c r="F645" s="38">
        <v>4000</v>
      </c>
      <c r="G645" s="39" t="s">
        <v>54</v>
      </c>
      <c r="H645" s="40">
        <v>46204</v>
      </c>
      <c r="I645" s="41" t="s">
        <v>55</v>
      </c>
      <c r="J645" s="41" t="s">
        <v>56</v>
      </c>
      <c r="K645" s="41" t="s">
        <v>164</v>
      </c>
      <c r="L645" s="41" t="s">
        <v>58</v>
      </c>
      <c r="M645" s="42" t="s">
        <v>109</v>
      </c>
      <c r="N645" s="44" t="s">
        <v>21</v>
      </c>
      <c r="O645" s="44" t="s">
        <v>2767</v>
      </c>
      <c r="P645" s="44"/>
      <c r="Q645" s="44" t="s">
        <v>3003</v>
      </c>
      <c r="R645" s="45"/>
      <c r="S645" s="45" t="s">
        <v>239</v>
      </c>
      <c r="T645" s="44"/>
      <c r="U645" s="44"/>
      <c r="V645" s="44"/>
      <c r="W645" s="44" t="s">
        <v>3</v>
      </c>
      <c r="X645" s="44"/>
      <c r="Y645" s="44"/>
      <c r="Z645" s="44"/>
      <c r="AA645" s="44"/>
      <c r="AB645" s="44"/>
      <c r="AC645" s="44"/>
    </row>
    <row r="646" spans="1:29" ht="15.75" customHeight="1">
      <c r="A646" s="47"/>
      <c r="B646" s="47" t="s">
        <v>169</v>
      </c>
      <c r="C646" s="60" t="s">
        <v>238</v>
      </c>
      <c r="D646" s="49" t="s">
        <v>53</v>
      </c>
      <c r="E646" s="49">
        <v>40</v>
      </c>
      <c r="F646" s="50">
        <v>16000</v>
      </c>
      <c r="G646" s="51" t="s">
        <v>54</v>
      </c>
      <c r="H646" s="52">
        <v>46235</v>
      </c>
      <c r="I646" s="53" t="s">
        <v>55</v>
      </c>
      <c r="J646" s="53" t="s">
        <v>56</v>
      </c>
      <c r="K646" s="53" t="s">
        <v>164</v>
      </c>
      <c r="L646" s="53" t="s">
        <v>58</v>
      </c>
      <c r="M646" s="54" t="s">
        <v>109</v>
      </c>
      <c r="N646" s="56" t="s">
        <v>21</v>
      </c>
      <c r="O646" s="56" t="s">
        <v>2767</v>
      </c>
      <c r="P646" s="56"/>
      <c r="Q646" s="56" t="s">
        <v>3003</v>
      </c>
      <c r="R646" s="57"/>
      <c r="S646" s="57" t="s">
        <v>239</v>
      </c>
      <c r="T646" s="56"/>
      <c r="U646" s="56"/>
      <c r="V646" s="56"/>
      <c r="W646" s="56" t="s">
        <v>3</v>
      </c>
      <c r="X646" s="56"/>
      <c r="Y646" s="56"/>
      <c r="Z646" s="56"/>
      <c r="AA646" s="56"/>
      <c r="AB646" s="56"/>
      <c r="AC646" s="56"/>
    </row>
    <row r="647" spans="1:29" ht="15.75" customHeight="1">
      <c r="A647" s="35"/>
      <c r="B647" s="35" t="s">
        <v>242</v>
      </c>
      <c r="C647" s="36" t="s">
        <v>238</v>
      </c>
      <c r="D647" s="37" t="s">
        <v>53</v>
      </c>
      <c r="E647" s="37">
        <v>40</v>
      </c>
      <c r="F647" s="38">
        <v>16000</v>
      </c>
      <c r="G647" s="39" t="s">
        <v>54</v>
      </c>
      <c r="H647" s="40">
        <v>46235</v>
      </c>
      <c r="I647" s="41" t="s">
        <v>55</v>
      </c>
      <c r="J647" s="41" t="s">
        <v>56</v>
      </c>
      <c r="K647" s="41" t="s">
        <v>164</v>
      </c>
      <c r="L647" s="41" t="s">
        <v>58</v>
      </c>
      <c r="M647" s="42" t="s">
        <v>109</v>
      </c>
      <c r="N647" s="44" t="s">
        <v>21</v>
      </c>
      <c r="O647" s="44" t="s">
        <v>2767</v>
      </c>
      <c r="P647" s="44"/>
      <c r="Q647" s="44" t="s">
        <v>3003</v>
      </c>
      <c r="R647" s="45"/>
      <c r="S647" s="45" t="s">
        <v>239</v>
      </c>
      <c r="T647" s="44"/>
      <c r="U647" s="44"/>
      <c r="V647" s="44"/>
      <c r="W647" s="44" t="s">
        <v>3</v>
      </c>
      <c r="X647" s="44"/>
      <c r="Y647" s="44"/>
      <c r="Z647" s="44"/>
      <c r="AA647" s="44"/>
      <c r="AB647" s="44"/>
      <c r="AC647" s="44"/>
    </row>
    <row r="648" spans="1:29" ht="15.75" customHeight="1">
      <c r="A648" s="47"/>
      <c r="B648" s="47" t="s">
        <v>2693</v>
      </c>
      <c r="C648" s="60"/>
      <c r="D648" s="49"/>
      <c r="E648" s="49"/>
      <c r="F648" s="50">
        <v>78000</v>
      </c>
      <c r="G648" s="51"/>
      <c r="H648" s="52"/>
      <c r="I648" s="53"/>
      <c r="J648" s="53"/>
      <c r="K648" s="53"/>
      <c r="L648" s="53"/>
      <c r="M648" s="54"/>
      <c r="N648" s="56" t="s">
        <v>21</v>
      </c>
      <c r="O648" s="56"/>
      <c r="P648" s="56"/>
      <c r="Q648" s="56" t="s">
        <v>3003</v>
      </c>
      <c r="R648" s="57"/>
      <c r="S648" s="57" t="s">
        <v>239</v>
      </c>
      <c r="T648" s="56"/>
      <c r="U648" s="56"/>
      <c r="V648" s="56"/>
      <c r="W648" s="56" t="s">
        <v>3</v>
      </c>
      <c r="X648" s="56"/>
      <c r="Y648" s="56"/>
      <c r="Z648" s="56"/>
      <c r="AA648" s="56"/>
      <c r="AB648" s="56"/>
      <c r="AC648" s="56"/>
    </row>
    <row r="649" spans="1:29" ht="15.75" customHeight="1">
      <c r="A649" s="35"/>
      <c r="B649" s="35" t="s">
        <v>106</v>
      </c>
      <c r="C649" s="36" t="s">
        <v>175</v>
      </c>
      <c r="D649" s="37" t="s">
        <v>176</v>
      </c>
      <c r="E649" s="37">
        <v>150</v>
      </c>
      <c r="F649" s="38">
        <v>6000</v>
      </c>
      <c r="G649" s="39" t="s">
        <v>54</v>
      </c>
      <c r="H649" s="40">
        <v>46204</v>
      </c>
      <c r="I649" s="41" t="s">
        <v>55</v>
      </c>
      <c r="J649" s="41" t="s">
        <v>56</v>
      </c>
      <c r="K649" s="41" t="s">
        <v>164</v>
      </c>
      <c r="L649" s="41" t="s">
        <v>58</v>
      </c>
      <c r="M649" s="42" t="s">
        <v>2498</v>
      </c>
      <c r="N649" s="44" t="s">
        <v>21</v>
      </c>
      <c r="O649" s="44" t="s">
        <v>2767</v>
      </c>
      <c r="P649" s="44"/>
      <c r="Q649" s="44" t="s">
        <v>2957</v>
      </c>
      <c r="R649" s="45" t="s">
        <v>177</v>
      </c>
      <c r="S649" s="45" t="s">
        <v>178</v>
      </c>
      <c r="T649" s="44"/>
      <c r="U649" s="44"/>
      <c r="V649" s="44"/>
      <c r="W649" s="44" t="s">
        <v>2958</v>
      </c>
      <c r="X649" s="44"/>
      <c r="Y649" s="44"/>
      <c r="Z649" s="44"/>
      <c r="AA649" s="44"/>
      <c r="AB649" s="44"/>
      <c r="AC649" s="44"/>
    </row>
    <row r="650" spans="1:29" ht="15.75" customHeight="1">
      <c r="A650" s="47"/>
      <c r="B650" s="47" t="s">
        <v>2693</v>
      </c>
      <c r="C650" s="60"/>
      <c r="D650" s="49"/>
      <c r="E650" s="49"/>
      <c r="F650" s="50">
        <v>645038</v>
      </c>
      <c r="G650" s="51"/>
      <c r="H650" s="52"/>
      <c r="I650" s="53"/>
      <c r="J650" s="53"/>
      <c r="K650" s="53"/>
      <c r="L650" s="53"/>
      <c r="M650" s="54"/>
      <c r="N650" s="56" t="s">
        <v>884</v>
      </c>
      <c r="O650" s="56"/>
      <c r="P650" s="56"/>
      <c r="Q650" s="56" t="s">
        <v>2977</v>
      </c>
      <c r="R650" s="57"/>
      <c r="S650" s="57" t="s">
        <v>229</v>
      </c>
      <c r="T650" s="56"/>
      <c r="U650" s="56"/>
      <c r="V650" s="56"/>
      <c r="W650" s="56" t="s">
        <v>848</v>
      </c>
      <c r="X650" s="56"/>
      <c r="Y650" s="56"/>
      <c r="Z650" s="56"/>
      <c r="AA650" s="56"/>
      <c r="AB650" s="56"/>
      <c r="AC650" s="56"/>
    </row>
    <row r="651" spans="1:29" ht="15.75" customHeight="1">
      <c r="A651" s="35"/>
      <c r="B651" s="35" t="s">
        <v>2693</v>
      </c>
      <c r="C651" s="36"/>
      <c r="D651" s="37"/>
      <c r="E651" s="37"/>
      <c r="F651" s="38">
        <v>8000</v>
      </c>
      <c r="G651" s="39"/>
      <c r="H651" s="40"/>
      <c r="I651" s="41"/>
      <c r="J651" s="41"/>
      <c r="K651" s="41"/>
      <c r="L651" s="41"/>
      <c r="M651" s="42"/>
      <c r="N651" s="44" t="s">
        <v>21</v>
      </c>
      <c r="O651" s="44"/>
      <c r="P651" s="44"/>
      <c r="Q651" s="44" t="s">
        <v>2957</v>
      </c>
      <c r="R651" s="45"/>
      <c r="S651" s="45" t="s">
        <v>178</v>
      </c>
      <c r="T651" s="44"/>
      <c r="U651" s="44"/>
      <c r="V651" s="44"/>
      <c r="W651" s="44" t="s">
        <v>2958</v>
      </c>
      <c r="X651" s="44"/>
      <c r="Y651" s="44"/>
      <c r="Z651" s="44"/>
      <c r="AA651" s="44"/>
      <c r="AB651" s="44"/>
      <c r="AC651" s="44"/>
    </row>
    <row r="652" spans="1:29" ht="15.75" customHeight="1">
      <c r="A652" s="47"/>
      <c r="B652" s="47" t="s">
        <v>317</v>
      </c>
      <c r="C652" s="60" t="s">
        <v>374</v>
      </c>
      <c r="D652" s="49" t="s">
        <v>53</v>
      </c>
      <c r="E652" s="49">
        <v>1</v>
      </c>
      <c r="F652" s="50">
        <v>4000</v>
      </c>
      <c r="G652" s="51" t="s">
        <v>54</v>
      </c>
      <c r="H652" s="52">
        <v>46204</v>
      </c>
      <c r="I652" s="53" t="s">
        <v>55</v>
      </c>
      <c r="J652" s="53" t="s">
        <v>56</v>
      </c>
      <c r="K652" s="53" t="s">
        <v>164</v>
      </c>
      <c r="L652" s="53" t="s">
        <v>58</v>
      </c>
      <c r="M652" s="54" t="s">
        <v>2486</v>
      </c>
      <c r="N652" s="56" t="s">
        <v>951</v>
      </c>
      <c r="O652" s="56" t="s">
        <v>2767</v>
      </c>
      <c r="P652" s="56"/>
      <c r="Q652" s="56" t="s">
        <v>3004</v>
      </c>
      <c r="R652" s="57" t="s">
        <v>375</v>
      </c>
      <c r="S652" s="57" t="s">
        <v>376</v>
      </c>
      <c r="T652" s="56"/>
      <c r="U652" s="56"/>
      <c r="V652" s="56"/>
      <c r="W652" s="47" t="s">
        <v>317</v>
      </c>
      <c r="X652" s="56"/>
      <c r="Y652" s="56"/>
      <c r="Z652" s="56"/>
      <c r="AA652" s="56"/>
      <c r="AB652" s="56"/>
      <c r="AC652" s="56"/>
    </row>
    <row r="653" spans="1:29" ht="15.75" customHeight="1">
      <c r="A653" s="35"/>
      <c r="B653" s="35" t="s">
        <v>172</v>
      </c>
      <c r="C653" s="36" t="s">
        <v>374</v>
      </c>
      <c r="D653" s="37" t="s">
        <v>53</v>
      </c>
      <c r="E653" s="37">
        <v>1</v>
      </c>
      <c r="F653" s="38">
        <v>4000</v>
      </c>
      <c r="G653" s="39" t="s">
        <v>54</v>
      </c>
      <c r="H653" s="40">
        <v>46204</v>
      </c>
      <c r="I653" s="41" t="s">
        <v>55</v>
      </c>
      <c r="J653" s="41" t="s">
        <v>56</v>
      </c>
      <c r="K653" s="41" t="s">
        <v>164</v>
      </c>
      <c r="L653" s="41" t="s">
        <v>58</v>
      </c>
      <c r="M653" s="42" t="s">
        <v>148</v>
      </c>
      <c r="N653" s="44" t="s">
        <v>21</v>
      </c>
      <c r="O653" s="44" t="s">
        <v>2767</v>
      </c>
      <c r="P653" s="44"/>
      <c r="Q653" s="44" t="s">
        <v>3004</v>
      </c>
      <c r="R653" s="45" t="s">
        <v>375</v>
      </c>
      <c r="S653" s="45" t="s">
        <v>376</v>
      </c>
      <c r="T653" s="44"/>
      <c r="U653" s="44"/>
      <c r="V653" s="44"/>
      <c r="W653" s="35" t="s">
        <v>317</v>
      </c>
      <c r="X653" s="44"/>
      <c r="Y653" s="44"/>
      <c r="Z653" s="44"/>
      <c r="AA653" s="44"/>
      <c r="AB653" s="44"/>
      <c r="AC653" s="44"/>
    </row>
    <row r="654" spans="1:29" ht="15.75" customHeight="1">
      <c r="A654" s="47"/>
      <c r="B654" s="47" t="s">
        <v>2693</v>
      </c>
      <c r="C654" s="60"/>
      <c r="D654" s="49"/>
      <c r="E654" s="49"/>
      <c r="F654" s="50">
        <v>8000</v>
      </c>
      <c r="G654" s="51"/>
      <c r="H654" s="52"/>
      <c r="I654" s="53"/>
      <c r="J654" s="53"/>
      <c r="K654" s="53"/>
      <c r="L654" s="53"/>
      <c r="M654" s="54"/>
      <c r="N654" s="56" t="s">
        <v>951</v>
      </c>
      <c r="O654" s="56"/>
      <c r="P654" s="56"/>
      <c r="Q654" s="56" t="s">
        <v>3004</v>
      </c>
      <c r="R654" s="57"/>
      <c r="S654" s="57" t="s">
        <v>376</v>
      </c>
      <c r="T654" s="56"/>
      <c r="U654" s="56"/>
      <c r="V654" s="56"/>
      <c r="W654" s="47" t="s">
        <v>317</v>
      </c>
      <c r="X654" s="56"/>
      <c r="Y654" s="56"/>
      <c r="Z654" s="56"/>
      <c r="AA654" s="56"/>
      <c r="AB654" s="56"/>
      <c r="AC654" s="56"/>
    </row>
    <row r="655" spans="1:29" ht="15.75" customHeight="1">
      <c r="A655" s="35"/>
      <c r="B655" s="35" t="s">
        <v>172</v>
      </c>
      <c r="C655" s="36" t="s">
        <v>1684</v>
      </c>
      <c r="D655" s="37" t="s">
        <v>53</v>
      </c>
      <c r="E655" s="37">
        <v>1</v>
      </c>
      <c r="F655" s="38">
        <v>3000</v>
      </c>
      <c r="G655" s="39" t="s">
        <v>54</v>
      </c>
      <c r="H655" s="40">
        <v>46174</v>
      </c>
      <c r="I655" s="41" t="s">
        <v>55</v>
      </c>
      <c r="J655" s="41" t="s">
        <v>56</v>
      </c>
      <c r="K655" s="41" t="s">
        <v>83</v>
      </c>
      <c r="L655" s="41" t="s">
        <v>91</v>
      </c>
      <c r="M655" s="42" t="s">
        <v>2498</v>
      </c>
      <c r="N655" s="44" t="s">
        <v>951</v>
      </c>
      <c r="O655" s="44" t="s">
        <v>2767</v>
      </c>
      <c r="P655" s="44"/>
      <c r="Q655" s="44" t="s">
        <v>3005</v>
      </c>
      <c r="R655" s="45"/>
      <c r="S655" s="45" t="s">
        <v>1685</v>
      </c>
      <c r="T655" s="36"/>
      <c r="U655" s="44"/>
      <c r="V655" s="44"/>
      <c r="W655" s="35" t="s">
        <v>172</v>
      </c>
      <c r="X655" s="44"/>
      <c r="Y655" s="44"/>
      <c r="Z655" s="44"/>
      <c r="AA655" s="44"/>
      <c r="AB655" s="44"/>
      <c r="AC655" s="44"/>
    </row>
    <row r="656" spans="1:29" ht="15.75" customHeight="1">
      <c r="A656" s="47"/>
      <c r="B656" s="47" t="s">
        <v>775</v>
      </c>
      <c r="C656" s="60" t="s">
        <v>1684</v>
      </c>
      <c r="D656" s="49" t="s">
        <v>53</v>
      </c>
      <c r="E656" s="49">
        <v>1</v>
      </c>
      <c r="F656" s="50">
        <v>1500</v>
      </c>
      <c r="G656" s="51" t="s">
        <v>54</v>
      </c>
      <c r="H656" s="52">
        <v>46174</v>
      </c>
      <c r="I656" s="53" t="s">
        <v>55</v>
      </c>
      <c r="J656" s="53" t="s">
        <v>56</v>
      </c>
      <c r="K656" s="53" t="s">
        <v>83</v>
      </c>
      <c r="L656" s="53" t="s">
        <v>91</v>
      </c>
      <c r="M656" s="54" t="s">
        <v>109</v>
      </c>
      <c r="N656" s="56" t="s">
        <v>951</v>
      </c>
      <c r="O656" s="56" t="s">
        <v>2767</v>
      </c>
      <c r="P656" s="56"/>
      <c r="Q656" s="56" t="s">
        <v>3005</v>
      </c>
      <c r="R656" s="57"/>
      <c r="S656" s="57" t="s">
        <v>1685</v>
      </c>
      <c r="T656" s="60"/>
      <c r="U656" s="56"/>
      <c r="V656" s="56"/>
      <c r="W656" s="47" t="s">
        <v>172</v>
      </c>
      <c r="X656" s="56"/>
      <c r="Y656" s="56"/>
      <c r="Z656" s="56"/>
      <c r="AA656" s="56"/>
      <c r="AB656" s="56"/>
      <c r="AC656" s="56"/>
    </row>
    <row r="657" spans="1:29" ht="15.75" customHeight="1">
      <c r="A657" s="35"/>
      <c r="B657" s="35" t="s">
        <v>2693</v>
      </c>
      <c r="C657" s="36"/>
      <c r="D657" s="37"/>
      <c r="E657" s="37"/>
      <c r="F657" s="38">
        <v>4500</v>
      </c>
      <c r="G657" s="39"/>
      <c r="H657" s="40"/>
      <c r="I657" s="41"/>
      <c r="J657" s="41"/>
      <c r="K657" s="41"/>
      <c r="L657" s="41"/>
      <c r="M657" s="42"/>
      <c r="N657" s="44" t="s">
        <v>951</v>
      </c>
      <c r="O657" s="44"/>
      <c r="P657" s="44"/>
      <c r="Q657" s="44" t="s">
        <v>3005</v>
      </c>
      <c r="R657" s="45"/>
      <c r="S657" s="45" t="s">
        <v>1685</v>
      </c>
      <c r="T657" s="36"/>
      <c r="U657" s="44"/>
      <c r="V657" s="44"/>
      <c r="W657" s="35" t="s">
        <v>172</v>
      </c>
      <c r="X657" s="44"/>
      <c r="Y657" s="44"/>
      <c r="Z657" s="44"/>
      <c r="AA657" s="44"/>
      <c r="AB657" s="44"/>
      <c r="AC657" s="44"/>
    </row>
    <row r="658" spans="1:29" ht="15.75" customHeight="1">
      <c r="A658" s="47"/>
      <c r="B658" s="47" t="s">
        <v>245</v>
      </c>
      <c r="C658" s="60" t="s">
        <v>445</v>
      </c>
      <c r="D658" s="49" t="s">
        <v>53</v>
      </c>
      <c r="E658" s="49">
        <v>1</v>
      </c>
      <c r="F658" s="50">
        <v>2000</v>
      </c>
      <c r="G658" s="51" t="s">
        <v>54</v>
      </c>
      <c r="H658" s="52">
        <v>46174</v>
      </c>
      <c r="I658" s="53" t="s">
        <v>55</v>
      </c>
      <c r="J658" s="53" t="s">
        <v>56</v>
      </c>
      <c r="K658" s="53" t="s">
        <v>164</v>
      </c>
      <c r="L658" s="53" t="s">
        <v>58</v>
      </c>
      <c r="M658" s="54" t="s">
        <v>2534</v>
      </c>
      <c r="N658" s="56" t="s">
        <v>21</v>
      </c>
      <c r="O658" s="56" t="s">
        <v>2767</v>
      </c>
      <c r="P658" s="56"/>
      <c r="Q658" s="56" t="s">
        <v>2964</v>
      </c>
      <c r="R658" s="57"/>
      <c r="S658" s="57" t="s">
        <v>446</v>
      </c>
      <c r="T658" s="56"/>
      <c r="U658" s="56"/>
      <c r="V658" s="56"/>
      <c r="W658" s="47" t="s">
        <v>247</v>
      </c>
      <c r="X658" s="56"/>
      <c r="Y658" s="56"/>
      <c r="Z658" s="56"/>
      <c r="AA658" s="56"/>
      <c r="AB658" s="56"/>
      <c r="AC658" s="56"/>
    </row>
    <row r="659" spans="1:29" ht="15.75" customHeight="1">
      <c r="A659" s="35"/>
      <c r="B659" s="35" t="s">
        <v>317</v>
      </c>
      <c r="C659" s="36" t="s">
        <v>448</v>
      </c>
      <c r="D659" s="37" t="s">
        <v>53</v>
      </c>
      <c r="E659" s="37">
        <v>1</v>
      </c>
      <c r="F659" s="38">
        <v>2000</v>
      </c>
      <c r="G659" s="39" t="s">
        <v>54</v>
      </c>
      <c r="H659" s="40">
        <v>46174</v>
      </c>
      <c r="I659" s="41" t="s">
        <v>55</v>
      </c>
      <c r="J659" s="41" t="s">
        <v>56</v>
      </c>
      <c r="K659" s="41" t="s">
        <v>164</v>
      </c>
      <c r="L659" s="41" t="s">
        <v>58</v>
      </c>
      <c r="M659" s="42" t="s">
        <v>2534</v>
      </c>
      <c r="N659" s="44" t="s">
        <v>21</v>
      </c>
      <c r="O659" s="44" t="s">
        <v>2767</v>
      </c>
      <c r="P659" s="44"/>
      <c r="Q659" s="44" t="s">
        <v>2964</v>
      </c>
      <c r="R659" s="45"/>
      <c r="S659" s="45" t="s">
        <v>446</v>
      </c>
      <c r="T659" s="44"/>
      <c r="U659" s="44"/>
      <c r="V659" s="44"/>
      <c r="W659" s="35" t="s">
        <v>247</v>
      </c>
      <c r="X659" s="44"/>
      <c r="Y659" s="44"/>
      <c r="Z659" s="44"/>
      <c r="AA659" s="44"/>
      <c r="AB659" s="44"/>
      <c r="AC659" s="44"/>
    </row>
    <row r="660" spans="1:29" ht="15.75" customHeight="1">
      <c r="A660" s="47"/>
      <c r="B660" s="47" t="s">
        <v>247</v>
      </c>
      <c r="C660" s="60" t="s">
        <v>448</v>
      </c>
      <c r="D660" s="49" t="s">
        <v>53</v>
      </c>
      <c r="E660" s="49">
        <v>1</v>
      </c>
      <c r="F660" s="50">
        <v>2000</v>
      </c>
      <c r="G660" s="51" t="s">
        <v>54</v>
      </c>
      <c r="H660" s="52">
        <v>46174</v>
      </c>
      <c r="I660" s="53" t="s">
        <v>55</v>
      </c>
      <c r="J660" s="53" t="s">
        <v>56</v>
      </c>
      <c r="K660" s="53" t="s">
        <v>164</v>
      </c>
      <c r="L660" s="53" t="s">
        <v>58</v>
      </c>
      <c r="M660" s="54" t="s">
        <v>2534</v>
      </c>
      <c r="N660" s="56" t="s">
        <v>21</v>
      </c>
      <c r="O660" s="56" t="s">
        <v>2767</v>
      </c>
      <c r="P660" s="56"/>
      <c r="Q660" s="56" t="s">
        <v>2964</v>
      </c>
      <c r="R660" s="57"/>
      <c r="S660" s="57" t="s">
        <v>446</v>
      </c>
      <c r="T660" s="56"/>
      <c r="U660" s="56"/>
      <c r="V660" s="56"/>
      <c r="W660" s="47" t="s">
        <v>247</v>
      </c>
      <c r="X660" s="56"/>
      <c r="Y660" s="56"/>
      <c r="Z660" s="56"/>
      <c r="AA660" s="56"/>
      <c r="AB660" s="56"/>
      <c r="AC660" s="56"/>
    </row>
    <row r="661" spans="1:29" ht="15.75" customHeight="1">
      <c r="A661" s="35"/>
      <c r="B661" s="35" t="s">
        <v>172</v>
      </c>
      <c r="C661" s="36" t="s">
        <v>448</v>
      </c>
      <c r="D661" s="37" t="s">
        <v>53</v>
      </c>
      <c r="E661" s="37">
        <v>1</v>
      </c>
      <c r="F661" s="38">
        <v>2000</v>
      </c>
      <c r="G661" s="39" t="s">
        <v>54</v>
      </c>
      <c r="H661" s="40">
        <v>46174</v>
      </c>
      <c r="I661" s="41" t="s">
        <v>55</v>
      </c>
      <c r="J661" s="41" t="s">
        <v>56</v>
      </c>
      <c r="K661" s="41" t="s">
        <v>164</v>
      </c>
      <c r="L661" s="41" t="s">
        <v>58</v>
      </c>
      <c r="M661" s="42" t="s">
        <v>2534</v>
      </c>
      <c r="N661" s="44" t="s">
        <v>21</v>
      </c>
      <c r="O661" s="44" t="s">
        <v>2767</v>
      </c>
      <c r="P661" s="44"/>
      <c r="Q661" s="44" t="s">
        <v>2964</v>
      </c>
      <c r="R661" s="45"/>
      <c r="S661" s="45" t="s">
        <v>446</v>
      </c>
      <c r="T661" s="44"/>
      <c r="U661" s="44"/>
      <c r="V661" s="44"/>
      <c r="W661" s="35" t="s">
        <v>247</v>
      </c>
      <c r="X661" s="44"/>
      <c r="Y661" s="44"/>
      <c r="Z661" s="44"/>
      <c r="AA661" s="44"/>
      <c r="AB661" s="44"/>
      <c r="AC661" s="44"/>
    </row>
    <row r="662" spans="1:29" ht="15.75" customHeight="1">
      <c r="A662" s="47"/>
      <c r="B662" s="47" t="s">
        <v>1407</v>
      </c>
      <c r="C662" s="60" t="s">
        <v>1555</v>
      </c>
      <c r="D662" s="49" t="s">
        <v>53</v>
      </c>
      <c r="E662" s="49">
        <v>150</v>
      </c>
      <c r="F662" s="50">
        <v>1000000</v>
      </c>
      <c r="G662" s="51" t="s">
        <v>54</v>
      </c>
      <c r="H662" s="52">
        <v>46266</v>
      </c>
      <c r="I662" s="53" t="s">
        <v>101</v>
      </c>
      <c r="J662" s="53" t="s">
        <v>56</v>
      </c>
      <c r="K662" s="53" t="s">
        <v>858</v>
      </c>
      <c r="L662" s="53" t="s">
        <v>91</v>
      </c>
      <c r="M662" s="54" t="s">
        <v>2517</v>
      </c>
      <c r="N662" s="56" t="s">
        <v>884</v>
      </c>
      <c r="O662" s="56" t="s">
        <v>2767</v>
      </c>
      <c r="P662" s="56"/>
      <c r="Q662" s="56" t="s">
        <v>3006</v>
      </c>
      <c r="R662" s="57"/>
      <c r="S662" s="57" t="s">
        <v>1556</v>
      </c>
      <c r="T662" s="56"/>
      <c r="U662" s="56"/>
      <c r="V662" s="56"/>
      <c r="W662" s="56" t="s">
        <v>949</v>
      </c>
      <c r="X662" s="56"/>
      <c r="Y662" s="56"/>
      <c r="Z662" s="56"/>
      <c r="AA662" s="56"/>
      <c r="AB662" s="56"/>
      <c r="AC662" s="56"/>
    </row>
    <row r="663" spans="1:29" ht="15.75" customHeight="1">
      <c r="A663" s="167"/>
      <c r="B663" s="167" t="s">
        <v>254</v>
      </c>
      <c r="C663" s="168" t="s">
        <v>2576</v>
      </c>
      <c r="D663" s="176" t="s">
        <v>53</v>
      </c>
      <c r="E663" s="176">
        <v>2</v>
      </c>
      <c r="F663" s="177">
        <v>5200</v>
      </c>
      <c r="G663" s="178" t="s">
        <v>54</v>
      </c>
      <c r="H663" s="179">
        <v>46204</v>
      </c>
      <c r="I663" s="180" t="s">
        <v>101</v>
      </c>
      <c r="J663" s="180" t="s">
        <v>56</v>
      </c>
      <c r="K663" s="180" t="s">
        <v>858</v>
      </c>
      <c r="L663" s="180" t="s">
        <v>91</v>
      </c>
      <c r="M663" s="181" t="s">
        <v>2451</v>
      </c>
      <c r="N663" s="175" t="s">
        <v>951</v>
      </c>
      <c r="O663" s="44" t="s">
        <v>2452</v>
      </c>
      <c r="P663" s="44"/>
      <c r="Q663" s="44"/>
      <c r="R663" s="45">
        <f t="array" ref="R663">IFERROR(INDEX('BANCO DE DADOS'!$C$3:$C1559,MATCH(C663,'BANCO DE DADOS'!$B$3:$B1559,0),0),"")</f>
        <v>0</v>
      </c>
      <c r="S663" s="45" t="str">
        <f t="array" ref="S663">IFERROR(INDEX('BANCO DE DADOS'!$D$3:$D1559,MATCH(C663,'BANCO DE DADOS'!$B$3:$B1559,0),0),"")</f>
        <v>COMPRA DE EQUIPAMENTOS PARA COZINHA E REFEITÓRIO</v>
      </c>
      <c r="T663" s="44"/>
      <c r="U663" s="44"/>
      <c r="V663" s="44"/>
      <c r="W663" s="44"/>
      <c r="X663" s="44"/>
      <c r="Y663" s="44"/>
      <c r="Z663" s="44"/>
      <c r="AA663" s="44"/>
      <c r="AB663" s="44"/>
      <c r="AC663" s="44"/>
    </row>
    <row r="664" spans="1:29" ht="15.75" customHeight="1">
      <c r="A664" s="184"/>
      <c r="B664" s="184" t="s">
        <v>219</v>
      </c>
      <c r="C664" s="185" t="s">
        <v>2576</v>
      </c>
      <c r="D664" s="186" t="s">
        <v>53</v>
      </c>
      <c r="E664" s="186">
        <v>4</v>
      </c>
      <c r="F664" s="187">
        <v>10400</v>
      </c>
      <c r="G664" s="188" t="s">
        <v>54</v>
      </c>
      <c r="H664" s="189">
        <v>46235</v>
      </c>
      <c r="I664" s="190" t="s">
        <v>101</v>
      </c>
      <c r="J664" s="190" t="s">
        <v>56</v>
      </c>
      <c r="K664" s="190" t="s">
        <v>858</v>
      </c>
      <c r="L664" s="190" t="s">
        <v>91</v>
      </c>
      <c r="M664" s="191" t="s">
        <v>2451</v>
      </c>
      <c r="N664" s="192" t="s">
        <v>951</v>
      </c>
      <c r="O664" s="56" t="s">
        <v>2452</v>
      </c>
      <c r="P664" s="56"/>
      <c r="Q664" s="56"/>
      <c r="R664" s="57">
        <f t="array" ref="R664">IFERROR(INDEX('BANCO DE DADOS'!$C$3:$C1559,MATCH(C664,'BANCO DE DADOS'!$B$3:$B1559,0),0),"")</f>
        <v>0</v>
      </c>
      <c r="S664" s="57" t="str">
        <f t="array" ref="S664">IFERROR(INDEX('BANCO DE DADOS'!$D$3:$D1559,MATCH(C664,'BANCO DE DADOS'!$B$3:$B1559,0),0),"")</f>
        <v>COMPRA DE EQUIPAMENTOS PARA COZINHA E REFEITÓRIO</v>
      </c>
      <c r="T664" s="56"/>
      <c r="U664" s="56"/>
      <c r="V664" s="56"/>
      <c r="W664" s="56"/>
      <c r="X664" s="56"/>
      <c r="Y664" s="56"/>
      <c r="Z664" s="56"/>
      <c r="AA664" s="56"/>
      <c r="AB664" s="56"/>
      <c r="AC664" s="56"/>
    </row>
    <row r="665" spans="1:29" ht="15.75" customHeight="1">
      <c r="A665" s="167"/>
      <c r="B665" s="167" t="s">
        <v>161</v>
      </c>
      <c r="C665" s="168" t="s">
        <v>2576</v>
      </c>
      <c r="D665" s="176" t="s">
        <v>53</v>
      </c>
      <c r="E665" s="176">
        <v>1</v>
      </c>
      <c r="F665" s="177">
        <v>2600</v>
      </c>
      <c r="G665" s="178" t="s">
        <v>54</v>
      </c>
      <c r="H665" s="179">
        <v>46174</v>
      </c>
      <c r="I665" s="180" t="s">
        <v>101</v>
      </c>
      <c r="J665" s="180" t="s">
        <v>56</v>
      </c>
      <c r="K665" s="180" t="s">
        <v>858</v>
      </c>
      <c r="L665" s="180" t="s">
        <v>91</v>
      </c>
      <c r="M665" s="181" t="s">
        <v>2451</v>
      </c>
      <c r="N665" s="175" t="s">
        <v>951</v>
      </c>
      <c r="O665" s="44" t="s">
        <v>2452</v>
      </c>
      <c r="P665" s="44"/>
      <c r="Q665" s="44"/>
      <c r="R665" s="45">
        <f t="array" ref="R665">IFERROR(INDEX('BANCO DE DADOS'!$C$3:$C1559,MATCH(C665,'BANCO DE DADOS'!$B$3:$B1559,0),0),"")</f>
        <v>0</v>
      </c>
      <c r="S665" s="45" t="str">
        <f t="array" ref="S665">IFERROR(INDEX('BANCO DE DADOS'!$D$3:$D1559,MATCH(C665,'BANCO DE DADOS'!$B$3:$B1559,0),0),"")</f>
        <v>COMPRA DE EQUIPAMENTOS PARA COZINHA E REFEITÓRIO</v>
      </c>
      <c r="T665" s="44"/>
      <c r="U665" s="44"/>
      <c r="V665" s="44"/>
      <c r="W665" s="44"/>
      <c r="X665" s="44"/>
      <c r="Y665" s="44"/>
      <c r="Z665" s="44"/>
      <c r="AA665" s="44"/>
      <c r="AB665" s="44"/>
      <c r="AC665" s="44"/>
    </row>
    <row r="666" spans="1:29" ht="15.75" customHeight="1">
      <c r="A666" s="184"/>
      <c r="B666" s="184" t="s">
        <v>245</v>
      </c>
      <c r="C666" s="185" t="s">
        <v>2576</v>
      </c>
      <c r="D666" s="186" t="s">
        <v>53</v>
      </c>
      <c r="E666" s="186">
        <v>1</v>
      </c>
      <c r="F666" s="187">
        <v>2600</v>
      </c>
      <c r="G666" s="188" t="s">
        <v>54</v>
      </c>
      <c r="H666" s="189">
        <v>46174</v>
      </c>
      <c r="I666" s="190" t="s">
        <v>101</v>
      </c>
      <c r="J666" s="190" t="s">
        <v>56</v>
      </c>
      <c r="K666" s="190" t="s">
        <v>858</v>
      </c>
      <c r="L666" s="190" t="s">
        <v>91</v>
      </c>
      <c r="M666" s="191" t="s">
        <v>2451</v>
      </c>
      <c r="N666" s="192" t="s">
        <v>951</v>
      </c>
      <c r="O666" s="56" t="s">
        <v>2452</v>
      </c>
      <c r="P666" s="56"/>
      <c r="Q666" s="56"/>
      <c r="R666" s="57">
        <f t="array" ref="R666">IFERROR(INDEX('BANCO DE DADOS'!$C$3:$C1559,MATCH(C666,'BANCO DE DADOS'!$B$3:$B1559,0),0),"")</f>
        <v>0</v>
      </c>
      <c r="S666" s="57" t="str">
        <f t="array" ref="S666">IFERROR(INDEX('BANCO DE DADOS'!$D$3:$D1559,MATCH(C666,'BANCO DE DADOS'!$B$3:$B1559,0),0),"")</f>
        <v>COMPRA DE EQUIPAMENTOS PARA COZINHA E REFEITÓRIO</v>
      </c>
      <c r="T666" s="56"/>
      <c r="U666" s="56"/>
      <c r="V666" s="56"/>
      <c r="W666" s="56"/>
      <c r="X666" s="56"/>
      <c r="Y666" s="56"/>
      <c r="Z666" s="56"/>
      <c r="AA666" s="56"/>
      <c r="AB666" s="56"/>
      <c r="AC666" s="56"/>
    </row>
    <row r="667" spans="1:29" ht="15.75" customHeight="1">
      <c r="A667" s="167"/>
      <c r="B667" s="167" t="s">
        <v>317</v>
      </c>
      <c r="C667" s="168" t="s">
        <v>2576</v>
      </c>
      <c r="D667" s="176" t="s">
        <v>53</v>
      </c>
      <c r="E667" s="176">
        <v>2</v>
      </c>
      <c r="F667" s="177">
        <v>5200</v>
      </c>
      <c r="G667" s="178" t="s">
        <v>54</v>
      </c>
      <c r="H667" s="179">
        <v>46204</v>
      </c>
      <c r="I667" s="180" t="s">
        <v>101</v>
      </c>
      <c r="J667" s="180" t="s">
        <v>56</v>
      </c>
      <c r="K667" s="180" t="s">
        <v>858</v>
      </c>
      <c r="L667" s="180" t="s">
        <v>91</v>
      </c>
      <c r="M667" s="181" t="s">
        <v>2451</v>
      </c>
      <c r="N667" s="175" t="s">
        <v>951</v>
      </c>
      <c r="O667" s="44" t="s">
        <v>2452</v>
      </c>
      <c r="P667" s="44"/>
      <c r="Q667" s="44"/>
      <c r="R667" s="45">
        <f t="array" ref="R667">IFERROR(INDEX('BANCO DE DADOS'!$C$3:$C1559,MATCH(C667,'BANCO DE DADOS'!$B$3:$B1559,0),0),"")</f>
        <v>0</v>
      </c>
      <c r="S667" s="45" t="str">
        <f t="array" ref="S667">IFERROR(INDEX('BANCO DE DADOS'!$D$3:$D1559,MATCH(C667,'BANCO DE DADOS'!$B$3:$B1559,0),0),"")</f>
        <v>COMPRA DE EQUIPAMENTOS PARA COZINHA E REFEITÓRIO</v>
      </c>
      <c r="T667" s="44"/>
      <c r="U667" s="44"/>
      <c r="V667" s="44"/>
      <c r="W667" s="44"/>
      <c r="X667" s="44"/>
      <c r="Y667" s="44"/>
      <c r="Z667" s="44"/>
      <c r="AA667" s="44"/>
      <c r="AB667" s="44"/>
      <c r="AC667" s="44"/>
    </row>
    <row r="668" spans="1:29" ht="15.75" customHeight="1">
      <c r="A668" s="184"/>
      <c r="B668" s="184" t="s">
        <v>775</v>
      </c>
      <c r="C668" s="185" t="s">
        <v>2576</v>
      </c>
      <c r="D668" s="186" t="s">
        <v>53</v>
      </c>
      <c r="E668" s="186">
        <v>2</v>
      </c>
      <c r="F668" s="187">
        <v>5200</v>
      </c>
      <c r="G668" s="188" t="s">
        <v>54</v>
      </c>
      <c r="H668" s="189">
        <v>46204</v>
      </c>
      <c r="I668" s="190" t="s">
        <v>101</v>
      </c>
      <c r="J668" s="190" t="s">
        <v>56</v>
      </c>
      <c r="K668" s="190" t="s">
        <v>858</v>
      </c>
      <c r="L668" s="190" t="s">
        <v>91</v>
      </c>
      <c r="M668" s="191" t="s">
        <v>2451</v>
      </c>
      <c r="N668" s="192" t="s">
        <v>951</v>
      </c>
      <c r="O668" s="56" t="s">
        <v>2452</v>
      </c>
      <c r="P668" s="56"/>
      <c r="Q668" s="56"/>
      <c r="R668" s="57">
        <f t="array" ref="R668">IFERROR(INDEX('BANCO DE DADOS'!$C$3:$C1559,MATCH(C668,'BANCO DE DADOS'!$B$3:$B1559,0),0),"")</f>
        <v>0</v>
      </c>
      <c r="S668" s="57" t="str">
        <f t="array" ref="S668">IFERROR(INDEX('BANCO DE DADOS'!$D$3:$D1559,MATCH(C668,'BANCO DE DADOS'!$B$3:$B1559,0),0),"")</f>
        <v>COMPRA DE EQUIPAMENTOS PARA COZINHA E REFEITÓRIO</v>
      </c>
      <c r="T668" s="56"/>
      <c r="U668" s="56"/>
      <c r="V668" s="56"/>
      <c r="W668" s="56"/>
      <c r="X668" s="56"/>
      <c r="Y668" s="56"/>
      <c r="Z668" s="56"/>
      <c r="AA668" s="56"/>
      <c r="AB668" s="56"/>
      <c r="AC668" s="56"/>
    </row>
    <row r="669" spans="1:29" ht="15.75" customHeight="1">
      <c r="A669" s="167"/>
      <c r="B669" s="167" t="s">
        <v>254</v>
      </c>
      <c r="C669" s="168" t="s">
        <v>2649</v>
      </c>
      <c r="D669" s="176" t="s">
        <v>53</v>
      </c>
      <c r="E669" s="176">
        <v>1</v>
      </c>
      <c r="F669" s="177">
        <v>1000</v>
      </c>
      <c r="G669" s="178" t="s">
        <v>54</v>
      </c>
      <c r="H669" s="179">
        <v>46174</v>
      </c>
      <c r="I669" s="180" t="s">
        <v>101</v>
      </c>
      <c r="J669" s="180" t="s">
        <v>56</v>
      </c>
      <c r="K669" s="180" t="s">
        <v>858</v>
      </c>
      <c r="L669" s="180" t="s">
        <v>91</v>
      </c>
      <c r="M669" s="181" t="s">
        <v>2451</v>
      </c>
      <c r="N669" s="175" t="s">
        <v>951</v>
      </c>
      <c r="O669" s="44" t="s">
        <v>2452</v>
      </c>
      <c r="P669" s="44"/>
      <c r="Q669" s="44"/>
      <c r="R669" s="45">
        <f t="array" ref="R669">IFERROR(INDEX('BANCO DE DADOS'!$C$3:$C1559,MATCH(C669,'BANCO DE DADOS'!$B$3:$B1559,0),0),"")</f>
        <v>0</v>
      </c>
      <c r="S669" s="45" t="str">
        <f t="array" ref="S669">IFERROR(INDEX('BANCO DE DADOS'!$D$3:$D1559,MATCH(C669,'BANCO DE DADOS'!$B$3:$B1559,0),0),"")</f>
        <v>COMPRA DE EQUIPAMENTOS PARA COZINHA E REFEITÓRIO</v>
      </c>
      <c r="T669" s="44"/>
      <c r="U669" s="44"/>
      <c r="V669" s="44"/>
      <c r="W669" s="44"/>
      <c r="X669" s="44"/>
      <c r="Y669" s="44"/>
      <c r="Z669" s="44"/>
      <c r="AA669" s="44"/>
      <c r="AB669" s="44"/>
      <c r="AC669" s="44"/>
    </row>
    <row r="670" spans="1:29" ht="15.75" customHeight="1">
      <c r="A670" s="184"/>
      <c r="B670" s="184" t="s">
        <v>258</v>
      </c>
      <c r="C670" s="185" t="s">
        <v>2649</v>
      </c>
      <c r="D670" s="186" t="s">
        <v>53</v>
      </c>
      <c r="E670" s="186">
        <v>1</v>
      </c>
      <c r="F670" s="187">
        <v>1000</v>
      </c>
      <c r="G670" s="188" t="s">
        <v>54</v>
      </c>
      <c r="H670" s="189">
        <v>46174</v>
      </c>
      <c r="I670" s="190" t="s">
        <v>101</v>
      </c>
      <c r="J670" s="190" t="s">
        <v>56</v>
      </c>
      <c r="K670" s="190" t="s">
        <v>858</v>
      </c>
      <c r="L670" s="190" t="s">
        <v>91</v>
      </c>
      <c r="M670" s="191" t="s">
        <v>2451</v>
      </c>
      <c r="N670" s="192" t="s">
        <v>951</v>
      </c>
      <c r="O670" s="56" t="s">
        <v>2452</v>
      </c>
      <c r="P670" s="56"/>
      <c r="Q670" s="56"/>
      <c r="R670" s="57">
        <f t="array" ref="R670">IFERROR(INDEX('BANCO DE DADOS'!$C$3:$C1559,MATCH(C670,'BANCO DE DADOS'!$B$3:$B1559,0),0),"")</f>
        <v>0</v>
      </c>
      <c r="S670" s="57" t="str">
        <f t="array" ref="S670">IFERROR(INDEX('BANCO DE DADOS'!$D$3:$D1559,MATCH(C670,'BANCO DE DADOS'!$B$3:$B1559,0),0),"")</f>
        <v>COMPRA DE EQUIPAMENTOS PARA COZINHA E REFEITÓRIO</v>
      </c>
      <c r="T670" s="56"/>
      <c r="U670" s="56"/>
      <c r="V670" s="56"/>
      <c r="W670" s="56"/>
      <c r="X670" s="56"/>
      <c r="Y670" s="56"/>
      <c r="Z670" s="56"/>
      <c r="AA670" s="56"/>
      <c r="AB670" s="56"/>
      <c r="AC670" s="56"/>
    </row>
    <row r="671" spans="1:29" ht="15.75" customHeight="1">
      <c r="A671" s="167"/>
      <c r="B671" s="167" t="s">
        <v>169</v>
      </c>
      <c r="C671" s="168" t="s">
        <v>2641</v>
      </c>
      <c r="D671" s="176" t="s">
        <v>53</v>
      </c>
      <c r="E671" s="176">
        <v>1</v>
      </c>
      <c r="F671" s="177">
        <v>1550</v>
      </c>
      <c r="G671" s="178" t="s">
        <v>54</v>
      </c>
      <c r="H671" s="179">
        <v>46174</v>
      </c>
      <c r="I671" s="180" t="s">
        <v>101</v>
      </c>
      <c r="J671" s="180" t="s">
        <v>56</v>
      </c>
      <c r="K671" s="180" t="s">
        <v>858</v>
      </c>
      <c r="L671" s="180" t="s">
        <v>91</v>
      </c>
      <c r="M671" s="181" t="s">
        <v>2451</v>
      </c>
      <c r="N671" s="175" t="s">
        <v>951</v>
      </c>
      <c r="O671" s="44" t="s">
        <v>2452</v>
      </c>
      <c r="P671" s="44"/>
      <c r="Q671" s="44"/>
      <c r="R671" s="45">
        <f t="array" ref="R671">IFERROR(INDEX('BANCO DE DADOS'!$C$3:$C1559,MATCH(C671,'BANCO DE DADOS'!$B$3:$B1559,0),0),"")</f>
        <v>0</v>
      </c>
      <c r="S671" s="45" t="str">
        <f t="array" ref="S671">IFERROR(INDEX('BANCO DE DADOS'!$D$3:$D1559,MATCH(C671,'BANCO DE DADOS'!$B$3:$B1559,0),0),"")</f>
        <v>COMPRA DE EQUIPAMENTOS PARA COZINHA E REFEITÓRIO</v>
      </c>
      <c r="T671" s="44"/>
      <c r="U671" s="44"/>
      <c r="V671" s="44"/>
      <c r="W671" s="44"/>
      <c r="X671" s="44"/>
      <c r="Y671" s="44"/>
      <c r="Z671" s="44"/>
      <c r="AA671" s="44"/>
      <c r="AB671" s="44"/>
      <c r="AC671" s="44"/>
    </row>
    <row r="672" spans="1:29" ht="15.75" customHeight="1">
      <c r="A672" s="184"/>
      <c r="B672" s="184" t="s">
        <v>440</v>
      </c>
      <c r="C672" s="185" t="s">
        <v>2633</v>
      </c>
      <c r="D672" s="186" t="s">
        <v>53</v>
      </c>
      <c r="E672" s="186">
        <v>1</v>
      </c>
      <c r="F672" s="187">
        <v>2000</v>
      </c>
      <c r="G672" s="188" t="s">
        <v>54</v>
      </c>
      <c r="H672" s="189">
        <v>46174</v>
      </c>
      <c r="I672" s="190" t="s">
        <v>101</v>
      </c>
      <c r="J672" s="190" t="s">
        <v>56</v>
      </c>
      <c r="K672" s="190" t="s">
        <v>858</v>
      </c>
      <c r="L672" s="190" t="s">
        <v>91</v>
      </c>
      <c r="M672" s="191" t="s">
        <v>2451</v>
      </c>
      <c r="N672" s="192" t="s">
        <v>951</v>
      </c>
      <c r="O672" s="56" t="s">
        <v>2452</v>
      </c>
      <c r="P672" s="56"/>
      <c r="Q672" s="56"/>
      <c r="R672" s="57">
        <f t="array" ref="R672">IFERROR(INDEX('BANCO DE DADOS'!$C$3:$C1559,MATCH(C672,'BANCO DE DADOS'!$B$3:$B1559,0),0),"")</f>
        <v>0</v>
      </c>
      <c r="S672" s="57" t="str">
        <f t="array" ref="S672">IFERROR(INDEX('BANCO DE DADOS'!$D$3:$D1559,MATCH(C672,'BANCO DE DADOS'!$B$3:$B1559,0),0),"")</f>
        <v>COMPRA DE EQUIPAMENTOS PARA COZINHA E REFEITÓRIO</v>
      </c>
      <c r="T672" s="56"/>
      <c r="U672" s="56"/>
      <c r="V672" s="56"/>
      <c r="W672" s="56"/>
      <c r="X672" s="56"/>
      <c r="Y672" s="56"/>
      <c r="Z672" s="56"/>
      <c r="AA672" s="56"/>
      <c r="AB672" s="56"/>
      <c r="AC672" s="56"/>
    </row>
    <row r="673" spans="1:29" ht="15.75" customHeight="1">
      <c r="A673" s="167"/>
      <c r="B673" s="167" t="s">
        <v>888</v>
      </c>
      <c r="C673" s="168" t="s">
        <v>1092</v>
      </c>
      <c r="D673" s="176" t="s">
        <v>53</v>
      </c>
      <c r="E673" s="176">
        <v>3</v>
      </c>
      <c r="F673" s="177">
        <v>30000</v>
      </c>
      <c r="G673" s="178" t="s">
        <v>54</v>
      </c>
      <c r="H673" s="179">
        <v>46235</v>
      </c>
      <c r="I673" s="180" t="s">
        <v>101</v>
      </c>
      <c r="J673" s="180" t="s">
        <v>56</v>
      </c>
      <c r="K673" s="180" t="s">
        <v>858</v>
      </c>
      <c r="L673" s="180" t="s">
        <v>91</v>
      </c>
      <c r="M673" s="181" t="s">
        <v>2451</v>
      </c>
      <c r="N673" s="175" t="s">
        <v>951</v>
      </c>
      <c r="O673" s="44" t="s">
        <v>2452</v>
      </c>
      <c r="P673" s="44"/>
      <c r="Q673" s="44"/>
      <c r="R673" s="45" t="str">
        <f t="array" ref="R673">IFERROR(INDEX('BANCO DE DADOS'!$C$3:$C1559,MATCH(C673,'BANCO DE DADOS'!$B$3:$B1559,0),0),"")</f>
        <v>GTI - MULTIMIDIA</v>
      </c>
      <c r="S673" s="45" t="str">
        <f t="array" ref="S673">IFERROR(INDEX('BANCO DE DADOS'!$D$3:$D1559,MATCH(C673,'BANCO DE DADOS'!$B$3:$B1559,0),0),"")</f>
        <v>COMPRA DE EQUIPAMENTOS DE ÁUDIO E COMUNICAÇÃO</v>
      </c>
      <c r="T673" s="44"/>
      <c r="U673" s="44"/>
      <c r="V673" s="44"/>
      <c r="W673" s="44"/>
      <c r="X673" s="44"/>
      <c r="Y673" s="44"/>
      <c r="Z673" s="44"/>
      <c r="AA673" s="44"/>
      <c r="AB673" s="44"/>
      <c r="AC673" s="44"/>
    </row>
    <row r="674" spans="1:29" ht="15.75" customHeight="1">
      <c r="A674" s="47"/>
      <c r="B674" s="47" t="s">
        <v>2693</v>
      </c>
      <c r="C674" s="60"/>
      <c r="D674" s="49"/>
      <c r="E674" s="49"/>
      <c r="F674" s="50">
        <v>16000</v>
      </c>
      <c r="G674" s="51"/>
      <c r="H674" s="52"/>
      <c r="I674" s="53"/>
      <c r="J674" s="53"/>
      <c r="K674" s="53"/>
      <c r="L674" s="53"/>
      <c r="M674" s="54"/>
      <c r="N674" s="56" t="s">
        <v>21</v>
      </c>
      <c r="O674" s="56"/>
      <c r="P674" s="56"/>
      <c r="Q674" s="56" t="s">
        <v>2964</v>
      </c>
      <c r="R674" s="57"/>
      <c r="S674" s="57" t="s">
        <v>446</v>
      </c>
      <c r="T674" s="56"/>
      <c r="U674" s="56"/>
      <c r="V674" s="56"/>
      <c r="W674" s="47" t="s">
        <v>247</v>
      </c>
      <c r="X674" s="56"/>
      <c r="Y674" s="56"/>
      <c r="Z674" s="56"/>
      <c r="AA674" s="56"/>
      <c r="AB674" s="56"/>
      <c r="AC674" s="56"/>
    </row>
    <row r="675" spans="1:29" ht="15.75" customHeight="1">
      <c r="A675" s="35"/>
      <c r="B675" s="35" t="s">
        <v>172</v>
      </c>
      <c r="C675" s="36" t="s">
        <v>2582</v>
      </c>
      <c r="D675" s="37" t="s">
        <v>53</v>
      </c>
      <c r="E675" s="37">
        <v>5</v>
      </c>
      <c r="F675" s="38">
        <v>9000</v>
      </c>
      <c r="G675" s="39" t="s">
        <v>54</v>
      </c>
      <c r="H675" s="40">
        <v>46204</v>
      </c>
      <c r="I675" s="41" t="s">
        <v>55</v>
      </c>
      <c r="J675" s="41" t="s">
        <v>56</v>
      </c>
      <c r="K675" s="41" t="s">
        <v>164</v>
      </c>
      <c r="L675" s="41" t="s">
        <v>91</v>
      </c>
      <c r="M675" s="42" t="s">
        <v>2534</v>
      </c>
      <c r="N675" s="44" t="s">
        <v>951</v>
      </c>
      <c r="O675" s="44" t="s">
        <v>2767</v>
      </c>
      <c r="P675" s="44"/>
      <c r="Q675" s="44" t="s">
        <v>3007</v>
      </c>
      <c r="R675" s="45"/>
      <c r="S675" s="45" t="s">
        <v>2583</v>
      </c>
      <c r="T675" s="44"/>
      <c r="U675" s="44"/>
      <c r="V675" s="44"/>
      <c r="W675" s="35" t="s">
        <v>172</v>
      </c>
      <c r="X675" s="44"/>
      <c r="Y675" s="44"/>
      <c r="Z675" s="44"/>
      <c r="AA675" s="44"/>
      <c r="AB675" s="44"/>
      <c r="AC675" s="44"/>
    </row>
    <row r="676" spans="1:29" ht="15.75" customHeight="1">
      <c r="A676" s="47"/>
      <c r="B676" s="47" t="s">
        <v>2693</v>
      </c>
      <c r="C676" s="60"/>
      <c r="D676" s="49"/>
      <c r="E676" s="49"/>
      <c r="F676" s="50">
        <v>9000</v>
      </c>
      <c r="G676" s="51"/>
      <c r="H676" s="52"/>
      <c r="I676" s="53"/>
      <c r="J676" s="53"/>
      <c r="K676" s="53"/>
      <c r="L676" s="53"/>
      <c r="M676" s="54"/>
      <c r="N676" s="56" t="s">
        <v>951</v>
      </c>
      <c r="O676" s="56"/>
      <c r="P676" s="56"/>
      <c r="Q676" s="56" t="s">
        <v>3007</v>
      </c>
      <c r="R676" s="57"/>
      <c r="S676" s="57" t="s">
        <v>2583</v>
      </c>
      <c r="T676" s="56"/>
      <c r="U676" s="56"/>
      <c r="V676" s="56"/>
      <c r="W676" s="47" t="s">
        <v>172</v>
      </c>
      <c r="X676" s="56"/>
      <c r="Y676" s="56"/>
      <c r="Z676" s="56"/>
      <c r="AA676" s="56"/>
      <c r="AB676" s="56"/>
      <c r="AC676" s="56"/>
    </row>
    <row r="677" spans="1:29" ht="15.75" customHeight="1">
      <c r="A677" s="35"/>
      <c r="B677" s="35" t="s">
        <v>291</v>
      </c>
      <c r="C677" s="36" t="s">
        <v>292</v>
      </c>
      <c r="D677" s="37" t="s">
        <v>53</v>
      </c>
      <c r="E677" s="37">
        <v>1</v>
      </c>
      <c r="F677" s="38">
        <v>7000</v>
      </c>
      <c r="G677" s="39" t="s">
        <v>54</v>
      </c>
      <c r="H677" s="40">
        <v>46204</v>
      </c>
      <c r="I677" s="41" t="s">
        <v>55</v>
      </c>
      <c r="J677" s="41" t="s">
        <v>56</v>
      </c>
      <c r="K677" s="41" t="s">
        <v>164</v>
      </c>
      <c r="L677" s="41" t="s">
        <v>58</v>
      </c>
      <c r="M677" s="42" t="s">
        <v>148</v>
      </c>
      <c r="N677" s="44" t="s">
        <v>21</v>
      </c>
      <c r="O677" s="44" t="s">
        <v>2767</v>
      </c>
      <c r="P677" s="44"/>
      <c r="Q677" s="44" t="s">
        <v>3008</v>
      </c>
      <c r="R677" s="45"/>
      <c r="S677" s="45" t="s">
        <v>293</v>
      </c>
      <c r="T677" s="44"/>
      <c r="U677" s="44"/>
      <c r="V677" s="44"/>
      <c r="W677" s="44" t="s">
        <v>291</v>
      </c>
      <c r="X677" s="44"/>
      <c r="Y677" s="44"/>
      <c r="Z677" s="44"/>
      <c r="AA677" s="44"/>
      <c r="AB677" s="44"/>
      <c r="AC677" s="44"/>
    </row>
    <row r="678" spans="1:29" ht="15.75" customHeight="1">
      <c r="A678" s="47"/>
      <c r="B678" s="47" t="s">
        <v>2693</v>
      </c>
      <c r="C678" s="60"/>
      <c r="D678" s="49"/>
      <c r="E678" s="49"/>
      <c r="F678" s="50">
        <v>7000</v>
      </c>
      <c r="G678" s="51"/>
      <c r="H678" s="52"/>
      <c r="I678" s="53"/>
      <c r="J678" s="53"/>
      <c r="K678" s="53"/>
      <c r="L678" s="53"/>
      <c r="M678" s="54"/>
      <c r="N678" s="56" t="s">
        <v>21</v>
      </c>
      <c r="O678" s="56"/>
      <c r="P678" s="56"/>
      <c r="Q678" s="56" t="s">
        <v>3008</v>
      </c>
      <c r="R678" s="57"/>
      <c r="S678" s="57" t="s">
        <v>293</v>
      </c>
      <c r="T678" s="56"/>
      <c r="U678" s="56"/>
      <c r="V678" s="56"/>
      <c r="W678" s="56" t="s">
        <v>291</v>
      </c>
      <c r="X678" s="56"/>
      <c r="Y678" s="56"/>
      <c r="Z678" s="56"/>
      <c r="AA678" s="56"/>
      <c r="AB678" s="56"/>
      <c r="AC678" s="56"/>
    </row>
    <row r="679" spans="1:29" ht="15.75" customHeight="1">
      <c r="A679" s="167"/>
      <c r="B679" s="167" t="s">
        <v>247</v>
      </c>
      <c r="C679" s="168" t="s">
        <v>2663</v>
      </c>
      <c r="D679" s="176" t="s">
        <v>53</v>
      </c>
      <c r="E679" s="176">
        <v>1</v>
      </c>
      <c r="F679" s="177">
        <v>550</v>
      </c>
      <c r="G679" s="178" t="s">
        <v>54</v>
      </c>
      <c r="H679" s="179">
        <v>46174</v>
      </c>
      <c r="I679" s="180" t="s">
        <v>101</v>
      </c>
      <c r="J679" s="180" t="s">
        <v>56</v>
      </c>
      <c r="K679" s="180" t="s">
        <v>858</v>
      </c>
      <c r="L679" s="180" t="s">
        <v>91</v>
      </c>
      <c r="M679" s="181" t="s">
        <v>2451</v>
      </c>
      <c r="N679" s="175" t="s">
        <v>951</v>
      </c>
      <c r="O679" s="44" t="s">
        <v>2452</v>
      </c>
      <c r="P679" s="44"/>
      <c r="Q679" s="44"/>
      <c r="R679" s="45">
        <f t="array" ref="R679">IFERROR(INDEX('BANCO DE DADOS'!$C$3:$C1559,MATCH(C679,'BANCO DE DADOS'!$B$3:$B1559,0),0),"")</f>
        <v>0</v>
      </c>
      <c r="S679" s="45" t="str">
        <f t="array" ref="S679">IFERROR(INDEX('BANCO DE DADOS'!$D$3:$D1559,MATCH(C679,'BANCO DE DADOS'!$B$3:$B1559,0),0),"")</f>
        <v>COMPRA DE EQUIPAMENTOS PARA COZINHA E REFEITÓRIO</v>
      </c>
      <c r="T679" s="44"/>
      <c r="U679" s="44"/>
      <c r="V679" s="44"/>
      <c r="W679" s="44"/>
      <c r="X679" s="44"/>
      <c r="Y679" s="44"/>
      <c r="Z679" s="44"/>
      <c r="AA679" s="44"/>
      <c r="AB679" s="44"/>
      <c r="AC679" s="44"/>
    </row>
    <row r="680" spans="1:29" ht="15.75" customHeight="1">
      <c r="A680" s="184"/>
      <c r="B680" s="184" t="s">
        <v>254</v>
      </c>
      <c r="C680" s="185" t="s">
        <v>2644</v>
      </c>
      <c r="D680" s="186" t="s">
        <v>53</v>
      </c>
      <c r="E680" s="186">
        <v>1</v>
      </c>
      <c r="F680" s="187">
        <v>700</v>
      </c>
      <c r="G680" s="188" t="s">
        <v>54</v>
      </c>
      <c r="H680" s="189">
        <v>46174</v>
      </c>
      <c r="I680" s="190" t="s">
        <v>101</v>
      </c>
      <c r="J680" s="190" t="s">
        <v>56</v>
      </c>
      <c r="K680" s="190" t="s">
        <v>858</v>
      </c>
      <c r="L680" s="190" t="s">
        <v>91</v>
      </c>
      <c r="M680" s="191" t="s">
        <v>2451</v>
      </c>
      <c r="N680" s="192" t="s">
        <v>951</v>
      </c>
      <c r="O680" s="56" t="s">
        <v>2452</v>
      </c>
      <c r="P680" s="56"/>
      <c r="Q680" s="56"/>
      <c r="R680" s="57">
        <f t="array" ref="R680">IFERROR(INDEX('BANCO DE DADOS'!$C$3:$C1559,MATCH(C680,'BANCO DE DADOS'!$B$3:$B1559,0),0),"")</f>
        <v>0</v>
      </c>
      <c r="S680" s="57" t="str">
        <f t="array" ref="S680">IFERROR(INDEX('BANCO DE DADOS'!$D$3:$D1559,MATCH(C680,'BANCO DE DADOS'!$B$3:$B1559,0),0),"")</f>
        <v>COMPRA DE EQUIPAMENTOS PARA COZINHA E REFEITÓRIO</v>
      </c>
      <c r="T680" s="56"/>
      <c r="U680" s="56"/>
      <c r="V680" s="56"/>
      <c r="W680" s="56"/>
      <c r="X680" s="56"/>
      <c r="Y680" s="56"/>
      <c r="Z680" s="56"/>
      <c r="AA680" s="56"/>
      <c r="AB680" s="56"/>
      <c r="AC680" s="56"/>
    </row>
    <row r="681" spans="1:29" ht="15.75" customHeight="1">
      <c r="A681" s="167"/>
      <c r="B681" s="167" t="s">
        <v>317</v>
      </c>
      <c r="C681" s="168" t="s">
        <v>2644</v>
      </c>
      <c r="D681" s="176" t="s">
        <v>53</v>
      </c>
      <c r="E681" s="176">
        <v>2</v>
      </c>
      <c r="F681" s="177">
        <v>1400</v>
      </c>
      <c r="G681" s="178" t="s">
        <v>54</v>
      </c>
      <c r="H681" s="179">
        <v>46174</v>
      </c>
      <c r="I681" s="180" t="s">
        <v>101</v>
      </c>
      <c r="J681" s="180" t="s">
        <v>56</v>
      </c>
      <c r="K681" s="180" t="s">
        <v>858</v>
      </c>
      <c r="L681" s="180" t="s">
        <v>91</v>
      </c>
      <c r="M681" s="181" t="s">
        <v>2451</v>
      </c>
      <c r="N681" s="175" t="s">
        <v>951</v>
      </c>
      <c r="O681" s="44" t="s">
        <v>2452</v>
      </c>
      <c r="P681" s="44"/>
      <c r="Q681" s="44"/>
      <c r="R681" s="45">
        <f t="array" ref="R681">IFERROR(INDEX('BANCO DE DADOS'!$C$3:$C1559,MATCH(C681,'BANCO DE DADOS'!$B$3:$B1559,0),0),"")</f>
        <v>0</v>
      </c>
      <c r="S681" s="45" t="str">
        <f t="array" ref="S681">IFERROR(INDEX('BANCO DE DADOS'!$D$3:$D1559,MATCH(C681,'BANCO DE DADOS'!$B$3:$B1559,0),0),"")</f>
        <v>COMPRA DE EQUIPAMENTOS PARA COZINHA E REFEITÓRIO</v>
      </c>
      <c r="T681" s="44"/>
      <c r="U681" s="44"/>
      <c r="V681" s="44"/>
      <c r="W681" s="44"/>
      <c r="X681" s="44"/>
      <c r="Y681" s="44"/>
      <c r="Z681" s="44"/>
      <c r="AA681" s="44"/>
      <c r="AB681" s="44"/>
      <c r="AC681" s="44"/>
    </row>
    <row r="682" spans="1:29" ht="15.75" customHeight="1">
      <c r="A682" s="184"/>
      <c r="B682" s="184" t="s">
        <v>247</v>
      </c>
      <c r="C682" s="185" t="s">
        <v>2644</v>
      </c>
      <c r="D682" s="186" t="s">
        <v>53</v>
      </c>
      <c r="E682" s="186">
        <v>1</v>
      </c>
      <c r="F682" s="187">
        <v>700</v>
      </c>
      <c r="G682" s="188" t="s">
        <v>54</v>
      </c>
      <c r="H682" s="189">
        <v>46174</v>
      </c>
      <c r="I682" s="190" t="s">
        <v>101</v>
      </c>
      <c r="J682" s="190" t="s">
        <v>56</v>
      </c>
      <c r="K682" s="190" t="s">
        <v>858</v>
      </c>
      <c r="L682" s="190" t="s">
        <v>91</v>
      </c>
      <c r="M682" s="191" t="s">
        <v>2451</v>
      </c>
      <c r="N682" s="192" t="s">
        <v>951</v>
      </c>
      <c r="O682" s="56" t="s">
        <v>2452</v>
      </c>
      <c r="P682" s="56"/>
      <c r="Q682" s="56"/>
      <c r="R682" s="57">
        <f t="array" ref="R682">IFERROR(INDEX('BANCO DE DADOS'!$C$3:$C1559,MATCH(C682,'BANCO DE DADOS'!$B$3:$B1559,0),0),"")</f>
        <v>0</v>
      </c>
      <c r="S682" s="57" t="str">
        <f t="array" ref="S682">IFERROR(INDEX('BANCO DE DADOS'!$D$3:$D1559,MATCH(C682,'BANCO DE DADOS'!$B$3:$B1559,0),0),"")</f>
        <v>COMPRA DE EQUIPAMENTOS PARA COZINHA E REFEITÓRIO</v>
      </c>
      <c r="T682" s="56"/>
      <c r="U682" s="56"/>
      <c r="V682" s="56"/>
      <c r="W682" s="56"/>
      <c r="X682" s="56"/>
      <c r="Y682" s="56"/>
      <c r="Z682" s="56"/>
      <c r="AA682" s="56"/>
      <c r="AB682" s="56"/>
      <c r="AC682" s="56"/>
    </row>
    <row r="683" spans="1:29" ht="15.75" customHeight="1">
      <c r="A683" s="167"/>
      <c r="B683" s="167" t="s">
        <v>172</v>
      </c>
      <c r="C683" s="168" t="s">
        <v>2644</v>
      </c>
      <c r="D683" s="176" t="s">
        <v>53</v>
      </c>
      <c r="E683" s="176">
        <v>2</v>
      </c>
      <c r="F683" s="177">
        <v>1400</v>
      </c>
      <c r="G683" s="178" t="s">
        <v>54</v>
      </c>
      <c r="H683" s="179">
        <v>46174</v>
      </c>
      <c r="I683" s="180" t="s">
        <v>101</v>
      </c>
      <c r="J683" s="180" t="s">
        <v>56</v>
      </c>
      <c r="K683" s="180" t="s">
        <v>858</v>
      </c>
      <c r="L683" s="180" t="s">
        <v>91</v>
      </c>
      <c r="M683" s="181" t="s">
        <v>2451</v>
      </c>
      <c r="N683" s="175" t="s">
        <v>951</v>
      </c>
      <c r="O683" s="44" t="s">
        <v>2452</v>
      </c>
      <c r="P683" s="44"/>
      <c r="Q683" s="44"/>
      <c r="R683" s="45">
        <f t="array" ref="R683">IFERROR(INDEX('BANCO DE DADOS'!$C$3:$C1559,MATCH(C683,'BANCO DE DADOS'!$B$3:$B1559,0),0),"")</f>
        <v>0</v>
      </c>
      <c r="S683" s="45" t="str">
        <f t="array" ref="S683">IFERROR(INDEX('BANCO DE DADOS'!$D$3:$D1559,MATCH(C683,'BANCO DE DADOS'!$B$3:$B1559,0),0),"")</f>
        <v>COMPRA DE EQUIPAMENTOS PARA COZINHA E REFEITÓRIO</v>
      </c>
      <c r="T683" s="44"/>
      <c r="U683" s="44"/>
      <c r="V683" s="44"/>
      <c r="W683" s="44"/>
      <c r="X683" s="44"/>
      <c r="Y683" s="44"/>
      <c r="Z683" s="44"/>
      <c r="AA683" s="44"/>
      <c r="AB683" s="44"/>
      <c r="AC683" s="44"/>
    </row>
    <row r="684" spans="1:29" ht="15.75" customHeight="1">
      <c r="A684" s="184"/>
      <c r="B684" s="184" t="s">
        <v>894</v>
      </c>
      <c r="C684" s="185" t="s">
        <v>2644</v>
      </c>
      <c r="D684" s="186" t="s">
        <v>53</v>
      </c>
      <c r="E684" s="186">
        <v>1</v>
      </c>
      <c r="F684" s="187">
        <v>700</v>
      </c>
      <c r="G684" s="188" t="s">
        <v>54</v>
      </c>
      <c r="H684" s="189">
        <v>46174</v>
      </c>
      <c r="I684" s="190" t="s">
        <v>101</v>
      </c>
      <c r="J684" s="190" t="s">
        <v>56</v>
      </c>
      <c r="K684" s="190" t="s">
        <v>858</v>
      </c>
      <c r="L684" s="190" t="s">
        <v>91</v>
      </c>
      <c r="M684" s="191" t="s">
        <v>2451</v>
      </c>
      <c r="N684" s="192" t="s">
        <v>951</v>
      </c>
      <c r="O684" s="56" t="s">
        <v>2452</v>
      </c>
      <c r="P684" s="56"/>
      <c r="Q684" s="56"/>
      <c r="R684" s="57">
        <f t="array" ref="R684">IFERROR(INDEX('BANCO DE DADOS'!$C$3:$C1559,MATCH(C684,'BANCO DE DADOS'!$B$3:$B1559,0),0),"")</f>
        <v>0</v>
      </c>
      <c r="S684" s="57" t="str">
        <f t="array" ref="S684">IFERROR(INDEX('BANCO DE DADOS'!$D$3:$D1559,MATCH(C684,'BANCO DE DADOS'!$B$3:$B1559,0),0),"")</f>
        <v>COMPRA DE EQUIPAMENTOS PARA COZINHA E REFEITÓRIO</v>
      </c>
      <c r="T684" s="56"/>
      <c r="U684" s="56"/>
      <c r="V684" s="56"/>
      <c r="W684" s="56"/>
      <c r="X684" s="56"/>
      <c r="Y684" s="56"/>
      <c r="Z684" s="56"/>
      <c r="AA684" s="56"/>
      <c r="AB684" s="56"/>
      <c r="AC684" s="56"/>
    </row>
    <row r="685" spans="1:29" ht="15.75" customHeight="1">
      <c r="A685" s="167"/>
      <c r="B685" s="167" t="s">
        <v>775</v>
      </c>
      <c r="C685" s="168" t="s">
        <v>2644</v>
      </c>
      <c r="D685" s="176" t="s">
        <v>53</v>
      </c>
      <c r="E685" s="176">
        <v>2</v>
      </c>
      <c r="F685" s="177">
        <v>1400</v>
      </c>
      <c r="G685" s="178" t="s">
        <v>54</v>
      </c>
      <c r="H685" s="179">
        <v>46174</v>
      </c>
      <c r="I685" s="180" t="s">
        <v>101</v>
      </c>
      <c r="J685" s="180" t="s">
        <v>56</v>
      </c>
      <c r="K685" s="180" t="s">
        <v>858</v>
      </c>
      <c r="L685" s="180" t="s">
        <v>91</v>
      </c>
      <c r="M685" s="181" t="s">
        <v>2451</v>
      </c>
      <c r="N685" s="175" t="s">
        <v>951</v>
      </c>
      <c r="O685" s="44" t="s">
        <v>2452</v>
      </c>
      <c r="P685" s="44"/>
      <c r="Q685" s="44"/>
      <c r="R685" s="45">
        <f t="array" ref="R685">IFERROR(INDEX('BANCO DE DADOS'!$C$3:$C1559,MATCH(C685,'BANCO DE DADOS'!$B$3:$B1559,0),0),"")</f>
        <v>0</v>
      </c>
      <c r="S685" s="45" t="str">
        <f t="array" ref="S685">IFERROR(INDEX('BANCO DE DADOS'!$D$3:$D1559,MATCH(C685,'BANCO DE DADOS'!$B$3:$B1559,0),0),"")</f>
        <v>COMPRA DE EQUIPAMENTOS PARA COZINHA E REFEITÓRIO</v>
      </c>
      <c r="T685" s="44"/>
      <c r="U685" s="44"/>
      <c r="V685" s="44"/>
      <c r="W685" s="44"/>
      <c r="X685" s="44"/>
      <c r="Y685" s="44"/>
      <c r="Z685" s="44"/>
      <c r="AA685" s="44"/>
      <c r="AB685" s="44"/>
      <c r="AC685" s="44"/>
    </row>
    <row r="686" spans="1:29" ht="15.75" customHeight="1">
      <c r="A686" s="184"/>
      <c r="B686" s="184" t="s">
        <v>245</v>
      </c>
      <c r="C686" s="185" t="s">
        <v>2639</v>
      </c>
      <c r="D686" s="186" t="s">
        <v>53</v>
      </c>
      <c r="E686" s="186">
        <v>20</v>
      </c>
      <c r="F686" s="187">
        <v>1600</v>
      </c>
      <c r="G686" s="188" t="s">
        <v>54</v>
      </c>
      <c r="H686" s="189">
        <v>46174</v>
      </c>
      <c r="I686" s="190" t="s">
        <v>101</v>
      </c>
      <c r="J686" s="190" t="s">
        <v>56</v>
      </c>
      <c r="K686" s="190" t="s">
        <v>858</v>
      </c>
      <c r="L686" s="190" t="s">
        <v>91</v>
      </c>
      <c r="M686" s="191" t="s">
        <v>2451</v>
      </c>
      <c r="N686" s="192" t="s">
        <v>951</v>
      </c>
      <c r="O686" s="56" t="s">
        <v>2452</v>
      </c>
      <c r="P686" s="56"/>
      <c r="Q686" s="56"/>
      <c r="R686" s="57">
        <f t="array" ref="R686">IFERROR(INDEX('BANCO DE DADOS'!$C$3:$C1559,MATCH(C686,'BANCO DE DADOS'!$B$3:$B1559,0),0),"")</f>
        <v>0</v>
      </c>
      <c r="S686" s="57" t="str">
        <f t="array" ref="S686">IFERROR(INDEX('BANCO DE DADOS'!$D$3:$D1559,MATCH(C686,'BANCO DE DADOS'!$B$3:$B1559,0),0),"")</f>
        <v>COMPRA DE MATERIAIS PARA PROTEÇÃO E CONSERVAÇÃO</v>
      </c>
      <c r="T686" s="56"/>
      <c r="U686" s="56"/>
      <c r="V686" s="56"/>
      <c r="W686" s="56"/>
      <c r="X686" s="56"/>
      <c r="Y686" s="56"/>
      <c r="Z686" s="56"/>
      <c r="AA686" s="56"/>
      <c r="AB686" s="56"/>
      <c r="AC686" s="56"/>
    </row>
    <row r="687" spans="1:29" ht="15.75" customHeight="1">
      <c r="A687" s="167"/>
      <c r="B687" s="167" t="s">
        <v>247</v>
      </c>
      <c r="C687" s="168" t="s">
        <v>2639</v>
      </c>
      <c r="D687" s="176" t="s">
        <v>53</v>
      </c>
      <c r="E687" s="176">
        <v>20</v>
      </c>
      <c r="F687" s="177">
        <v>1600</v>
      </c>
      <c r="G687" s="178" t="s">
        <v>54</v>
      </c>
      <c r="H687" s="179">
        <v>46174</v>
      </c>
      <c r="I687" s="180" t="s">
        <v>101</v>
      </c>
      <c r="J687" s="180" t="s">
        <v>56</v>
      </c>
      <c r="K687" s="180" t="s">
        <v>858</v>
      </c>
      <c r="L687" s="180" t="s">
        <v>91</v>
      </c>
      <c r="M687" s="181" t="s">
        <v>2451</v>
      </c>
      <c r="N687" s="175" t="s">
        <v>951</v>
      </c>
      <c r="O687" s="44" t="s">
        <v>2452</v>
      </c>
      <c r="P687" s="44"/>
      <c r="Q687" s="44"/>
      <c r="R687" s="45">
        <f t="array" ref="R687">IFERROR(INDEX('BANCO DE DADOS'!$C$3:$C1559,MATCH(C687,'BANCO DE DADOS'!$B$3:$B1559,0),0),"")</f>
        <v>0</v>
      </c>
      <c r="S687" s="45" t="str">
        <f t="array" ref="S687">IFERROR(INDEX('BANCO DE DADOS'!$D$3:$D1559,MATCH(C687,'BANCO DE DADOS'!$B$3:$B1559,0),0),"")</f>
        <v>COMPRA DE MATERIAIS PARA PROTEÇÃO E CONSERVAÇÃO</v>
      </c>
      <c r="T687" s="44"/>
      <c r="U687" s="44"/>
      <c r="V687" s="44"/>
      <c r="W687" s="44"/>
      <c r="X687" s="44"/>
      <c r="Y687" s="44"/>
      <c r="Z687" s="44"/>
      <c r="AA687" s="44"/>
      <c r="AB687" s="44"/>
      <c r="AC687" s="44"/>
    </row>
    <row r="688" spans="1:29" ht="15.75" customHeight="1">
      <c r="A688" s="184"/>
      <c r="B688" s="184" t="s">
        <v>295</v>
      </c>
      <c r="C688" s="185" t="s">
        <v>2639</v>
      </c>
      <c r="D688" s="186" t="s">
        <v>53</v>
      </c>
      <c r="E688" s="186">
        <v>20</v>
      </c>
      <c r="F688" s="187">
        <v>1600</v>
      </c>
      <c r="G688" s="188" t="s">
        <v>54</v>
      </c>
      <c r="H688" s="189">
        <v>46174</v>
      </c>
      <c r="I688" s="190" t="s">
        <v>101</v>
      </c>
      <c r="J688" s="190" t="s">
        <v>56</v>
      </c>
      <c r="K688" s="190" t="s">
        <v>858</v>
      </c>
      <c r="L688" s="190" t="s">
        <v>91</v>
      </c>
      <c r="M688" s="191" t="s">
        <v>2451</v>
      </c>
      <c r="N688" s="192" t="s">
        <v>951</v>
      </c>
      <c r="O688" s="56" t="s">
        <v>2452</v>
      </c>
      <c r="P688" s="56"/>
      <c r="Q688" s="56"/>
      <c r="R688" s="57">
        <f t="array" ref="R688">IFERROR(INDEX('BANCO DE DADOS'!$C$3:$C1559,MATCH(C688,'BANCO DE DADOS'!$B$3:$B1559,0),0),"")</f>
        <v>0</v>
      </c>
      <c r="S688" s="57" t="str">
        <f t="array" ref="S688">IFERROR(INDEX('BANCO DE DADOS'!$D$3:$D1559,MATCH(C688,'BANCO DE DADOS'!$B$3:$B1559,0),0),"")</f>
        <v>COMPRA DE MATERIAIS PARA PROTEÇÃO E CONSERVAÇÃO</v>
      </c>
      <c r="T688" s="56"/>
      <c r="U688" s="56"/>
      <c r="V688" s="56"/>
      <c r="W688" s="56"/>
      <c r="X688" s="56"/>
      <c r="Y688" s="56"/>
      <c r="Z688" s="56"/>
      <c r="AA688" s="56"/>
      <c r="AB688" s="56"/>
      <c r="AC688" s="56"/>
    </row>
    <row r="689" spans="1:29" ht="15.75" customHeight="1">
      <c r="A689" s="35"/>
      <c r="B689" s="35" t="s">
        <v>161</v>
      </c>
      <c r="C689" s="36" t="s">
        <v>333</v>
      </c>
      <c r="D689" s="37" t="s">
        <v>53</v>
      </c>
      <c r="E689" s="37">
        <v>1</v>
      </c>
      <c r="F689" s="38">
        <v>5000</v>
      </c>
      <c r="G689" s="39" t="s">
        <v>54</v>
      </c>
      <c r="H689" s="40">
        <v>46204</v>
      </c>
      <c r="I689" s="41" t="s">
        <v>55</v>
      </c>
      <c r="J689" s="41" t="s">
        <v>56</v>
      </c>
      <c r="K689" s="41" t="s">
        <v>164</v>
      </c>
      <c r="L689" s="41" t="s">
        <v>58</v>
      </c>
      <c r="M689" s="42" t="s">
        <v>148</v>
      </c>
      <c r="N689" s="44" t="s">
        <v>21</v>
      </c>
      <c r="O689" s="44" t="s">
        <v>2767</v>
      </c>
      <c r="P689" s="44"/>
      <c r="Q689" s="44" t="s">
        <v>3009</v>
      </c>
      <c r="R689" s="45" t="s">
        <v>334</v>
      </c>
      <c r="S689" s="45" t="s">
        <v>335</v>
      </c>
      <c r="T689" s="44"/>
      <c r="U689" s="44"/>
      <c r="V689" s="44"/>
      <c r="W689" s="44" t="s">
        <v>51</v>
      </c>
      <c r="X689" s="44"/>
      <c r="Y689" s="44"/>
      <c r="Z689" s="44"/>
      <c r="AA689" s="44"/>
      <c r="AB689" s="44"/>
      <c r="AC689" s="44"/>
    </row>
    <row r="690" spans="1:29" ht="15.75" customHeight="1">
      <c r="A690" s="47"/>
      <c r="B690" s="47" t="s">
        <v>2693</v>
      </c>
      <c r="C690" s="60"/>
      <c r="D690" s="49"/>
      <c r="E690" s="49"/>
      <c r="F690" s="50">
        <v>1000000</v>
      </c>
      <c r="G690" s="51"/>
      <c r="H690" s="52"/>
      <c r="I690" s="53"/>
      <c r="J690" s="53"/>
      <c r="K690" s="53"/>
      <c r="L690" s="53"/>
      <c r="M690" s="54"/>
      <c r="N690" s="56" t="s">
        <v>884</v>
      </c>
      <c r="O690" s="56"/>
      <c r="P690" s="56"/>
      <c r="Q690" s="56" t="s">
        <v>3006</v>
      </c>
      <c r="R690" s="57"/>
      <c r="S690" s="57" t="s">
        <v>1556</v>
      </c>
      <c r="T690" s="56"/>
      <c r="U690" s="56"/>
      <c r="V690" s="56"/>
      <c r="W690" s="56" t="s">
        <v>949</v>
      </c>
      <c r="X690" s="56"/>
      <c r="Y690" s="56"/>
      <c r="Z690" s="56"/>
      <c r="AA690" s="56"/>
      <c r="AB690" s="56"/>
      <c r="AC690" s="56"/>
    </row>
    <row r="691" spans="1:29" ht="15.75" customHeight="1">
      <c r="A691" s="35"/>
      <c r="B691" s="35" t="s">
        <v>51</v>
      </c>
      <c r="C691" s="36" t="s">
        <v>549</v>
      </c>
      <c r="D691" s="37" t="s">
        <v>53</v>
      </c>
      <c r="E691" s="37">
        <v>4</v>
      </c>
      <c r="F691" s="38">
        <v>720</v>
      </c>
      <c r="G691" s="39" t="s">
        <v>54</v>
      </c>
      <c r="H691" s="40">
        <v>46174</v>
      </c>
      <c r="I691" s="41" t="s">
        <v>55</v>
      </c>
      <c r="J691" s="41" t="s">
        <v>56</v>
      </c>
      <c r="K691" s="41" t="s">
        <v>164</v>
      </c>
      <c r="L691" s="41" t="s">
        <v>91</v>
      </c>
      <c r="M691" s="42" t="s">
        <v>2486</v>
      </c>
      <c r="N691" s="44" t="s">
        <v>884</v>
      </c>
      <c r="O691" s="44" t="s">
        <v>2767</v>
      </c>
      <c r="P691" s="44"/>
      <c r="Q691" s="44" t="s">
        <v>3010</v>
      </c>
      <c r="R691" s="45"/>
      <c r="S691" s="45" t="s">
        <v>488</v>
      </c>
      <c r="T691" s="44"/>
      <c r="U691" s="44"/>
      <c r="V691" s="44"/>
      <c r="W691" s="35" t="s">
        <v>317</v>
      </c>
      <c r="X691" s="44"/>
      <c r="Y691" s="44"/>
      <c r="Z691" s="44"/>
      <c r="AA691" s="44"/>
      <c r="AB691" s="44"/>
      <c r="AC691" s="44"/>
    </row>
    <row r="692" spans="1:29" ht="15.75" customHeight="1">
      <c r="A692" s="47"/>
      <c r="B692" s="47" t="s">
        <v>283</v>
      </c>
      <c r="C692" s="60" t="s">
        <v>287</v>
      </c>
      <c r="D692" s="49" t="s">
        <v>53</v>
      </c>
      <c r="E692" s="49">
        <v>5</v>
      </c>
      <c r="F692" s="50">
        <v>3000</v>
      </c>
      <c r="G692" s="51" t="s">
        <v>54</v>
      </c>
      <c r="H692" s="52">
        <v>46174</v>
      </c>
      <c r="I692" s="53" t="s">
        <v>55</v>
      </c>
      <c r="J692" s="53" t="s">
        <v>56</v>
      </c>
      <c r="K692" s="53" t="s">
        <v>164</v>
      </c>
      <c r="L692" s="53" t="s">
        <v>58</v>
      </c>
      <c r="M692" s="54" t="s">
        <v>2534</v>
      </c>
      <c r="N692" s="56" t="s">
        <v>21</v>
      </c>
      <c r="O692" s="56" t="s">
        <v>2767</v>
      </c>
      <c r="P692" s="56"/>
      <c r="Q692" s="56" t="s">
        <v>3011</v>
      </c>
      <c r="R692" s="57"/>
      <c r="S692" s="57" t="s">
        <v>288</v>
      </c>
      <c r="T692" s="56"/>
      <c r="U692" s="56"/>
      <c r="V692" s="56"/>
      <c r="W692" s="56" t="s">
        <v>848</v>
      </c>
      <c r="X692" s="56"/>
      <c r="Y692" s="56"/>
      <c r="Z692" s="56"/>
      <c r="AA692" s="56"/>
      <c r="AB692" s="56"/>
      <c r="AC692" s="56"/>
    </row>
    <row r="693" spans="1:29" ht="15.75" customHeight="1">
      <c r="A693" s="35"/>
      <c r="B693" s="35" t="s">
        <v>161</v>
      </c>
      <c r="C693" s="36" t="s">
        <v>345</v>
      </c>
      <c r="D693" s="37" t="s">
        <v>53</v>
      </c>
      <c r="E693" s="37">
        <v>5</v>
      </c>
      <c r="F693" s="38">
        <v>2000</v>
      </c>
      <c r="G693" s="39" t="s">
        <v>54</v>
      </c>
      <c r="H693" s="40">
        <v>46174</v>
      </c>
      <c r="I693" s="41" t="s">
        <v>55</v>
      </c>
      <c r="J693" s="41" t="s">
        <v>56</v>
      </c>
      <c r="K693" s="41" t="s">
        <v>164</v>
      </c>
      <c r="L693" s="41" t="s">
        <v>58</v>
      </c>
      <c r="M693" s="42" t="s">
        <v>2813</v>
      </c>
      <c r="N693" s="44" t="s">
        <v>21</v>
      </c>
      <c r="O693" s="44" t="s">
        <v>2767</v>
      </c>
      <c r="P693" s="44"/>
      <c r="Q693" s="44" t="s">
        <v>3011</v>
      </c>
      <c r="R693" s="45"/>
      <c r="S693" s="45" t="s">
        <v>288</v>
      </c>
      <c r="T693" s="44"/>
      <c r="U693" s="44"/>
      <c r="V693" s="44"/>
      <c r="W693" s="44" t="s">
        <v>848</v>
      </c>
      <c r="X693" s="44"/>
      <c r="Y693" s="44"/>
      <c r="Z693" s="44"/>
      <c r="AA693" s="44"/>
      <c r="AB693" s="44"/>
      <c r="AC693" s="44"/>
    </row>
    <row r="694" spans="1:29" ht="15.75" customHeight="1">
      <c r="A694" s="184"/>
      <c r="B694" s="184" t="s">
        <v>291</v>
      </c>
      <c r="C694" s="185" t="s">
        <v>2628</v>
      </c>
      <c r="D694" s="186" t="s">
        <v>53</v>
      </c>
      <c r="E694" s="186">
        <v>1</v>
      </c>
      <c r="F694" s="187">
        <v>2500</v>
      </c>
      <c r="G694" s="188" t="s">
        <v>54</v>
      </c>
      <c r="H694" s="189">
        <v>46174</v>
      </c>
      <c r="I694" s="190" t="s">
        <v>101</v>
      </c>
      <c r="J694" s="190" t="s">
        <v>56</v>
      </c>
      <c r="K694" s="190" t="s">
        <v>858</v>
      </c>
      <c r="L694" s="190" t="s">
        <v>91</v>
      </c>
      <c r="M694" s="191" t="s">
        <v>2451</v>
      </c>
      <c r="N694" s="192" t="s">
        <v>951</v>
      </c>
      <c r="O694" s="56" t="s">
        <v>2452</v>
      </c>
      <c r="P694" s="56"/>
      <c r="Q694" s="56"/>
      <c r="R694" s="57">
        <f t="array" ref="R694">IFERROR(INDEX('BANCO DE DADOS'!$C$3:$C1559,MATCH(C694,'BANCO DE DADOS'!$B$3:$B1559,0),0),"")</f>
        <v>0</v>
      </c>
      <c r="S694" s="57" t="str">
        <f t="array" ref="S694">IFERROR(INDEX('BANCO DE DADOS'!$D$3:$D1559,MATCH(C694,'BANCO DE DADOS'!$B$3:$B1559,0),0),"")</f>
        <v>COMPRA DE EQUIPAMENTOS PARA COZINHA E REFEITÓRIO</v>
      </c>
      <c r="T694" s="56"/>
      <c r="U694" s="56"/>
      <c r="V694" s="56"/>
      <c r="W694" s="56"/>
      <c r="X694" s="56"/>
      <c r="Y694" s="56"/>
      <c r="Z694" s="56"/>
      <c r="AA694" s="56"/>
      <c r="AB694" s="56"/>
      <c r="AC694" s="56"/>
    </row>
    <row r="695" spans="1:29" ht="15.75" customHeight="1">
      <c r="A695" s="35"/>
      <c r="B695" s="35" t="s">
        <v>161</v>
      </c>
      <c r="C695" s="36" t="s">
        <v>287</v>
      </c>
      <c r="D695" s="37" t="s">
        <v>53</v>
      </c>
      <c r="E695" s="37">
        <v>12</v>
      </c>
      <c r="F695" s="38">
        <v>7200</v>
      </c>
      <c r="G695" s="39" t="s">
        <v>54</v>
      </c>
      <c r="H695" s="40">
        <v>46204</v>
      </c>
      <c r="I695" s="41" t="s">
        <v>55</v>
      </c>
      <c r="J695" s="41" t="s">
        <v>56</v>
      </c>
      <c r="K695" s="41" t="s">
        <v>164</v>
      </c>
      <c r="L695" s="41" t="s">
        <v>58</v>
      </c>
      <c r="M695" s="42" t="s">
        <v>2534</v>
      </c>
      <c r="N695" s="44" t="s">
        <v>21</v>
      </c>
      <c r="O695" s="44" t="s">
        <v>2767</v>
      </c>
      <c r="P695" s="44"/>
      <c r="Q695" s="44" t="s">
        <v>3011</v>
      </c>
      <c r="R695" s="45"/>
      <c r="S695" s="45" t="s">
        <v>288</v>
      </c>
      <c r="T695" s="44"/>
      <c r="U695" s="44"/>
      <c r="V695" s="44"/>
      <c r="W695" s="44" t="s">
        <v>848</v>
      </c>
      <c r="X695" s="44"/>
      <c r="Y695" s="44"/>
      <c r="Z695" s="44"/>
      <c r="AA695" s="44"/>
      <c r="AB695" s="44"/>
      <c r="AC695" s="44"/>
    </row>
    <row r="696" spans="1:29" ht="15.75" customHeight="1">
      <c r="A696" s="184"/>
      <c r="B696" s="184" t="s">
        <v>237</v>
      </c>
      <c r="C696" s="185" t="s">
        <v>2607</v>
      </c>
      <c r="D696" s="186" t="s">
        <v>53</v>
      </c>
      <c r="E696" s="186">
        <v>2</v>
      </c>
      <c r="F696" s="187">
        <v>3000</v>
      </c>
      <c r="G696" s="188" t="s">
        <v>54</v>
      </c>
      <c r="H696" s="189">
        <v>46174</v>
      </c>
      <c r="I696" s="190" t="s">
        <v>101</v>
      </c>
      <c r="J696" s="190" t="s">
        <v>56</v>
      </c>
      <c r="K696" s="190" t="s">
        <v>858</v>
      </c>
      <c r="L696" s="190" t="s">
        <v>91</v>
      </c>
      <c r="M696" s="191" t="s">
        <v>2451</v>
      </c>
      <c r="N696" s="192" t="s">
        <v>951</v>
      </c>
      <c r="O696" s="56" t="s">
        <v>2452</v>
      </c>
      <c r="P696" s="56"/>
      <c r="Q696" s="56"/>
      <c r="R696" s="57">
        <f t="array" ref="R696">IFERROR(INDEX('BANCO DE DADOS'!$C$3:$C1559,MATCH(C696,'BANCO DE DADOS'!$B$3:$B1559,0),0),"")</f>
        <v>0</v>
      </c>
      <c r="S696" s="57" t="str">
        <f t="array" ref="S696">IFERROR(INDEX('BANCO DE DADOS'!$D$3:$D1559,MATCH(C696,'BANCO DE DADOS'!$B$3:$B1559,0),0),"")</f>
        <v>COMPRA DE EQUIPAMENTOS PARA COZINHA E REFEITÓRIO</v>
      </c>
      <c r="T696" s="56"/>
      <c r="U696" s="56"/>
      <c r="V696" s="56"/>
      <c r="W696" s="56"/>
      <c r="X696" s="56"/>
      <c r="Y696" s="56"/>
      <c r="Z696" s="56"/>
      <c r="AA696" s="56"/>
      <c r="AB696" s="56"/>
      <c r="AC696" s="56"/>
    </row>
    <row r="697" spans="1:29" ht="15.75" customHeight="1">
      <c r="A697" s="167"/>
      <c r="B697" s="167" t="s">
        <v>233</v>
      </c>
      <c r="C697" s="168" t="s">
        <v>2607</v>
      </c>
      <c r="D697" s="176" t="s">
        <v>53</v>
      </c>
      <c r="E697" s="176">
        <v>1</v>
      </c>
      <c r="F697" s="177">
        <v>1500</v>
      </c>
      <c r="G697" s="178" t="s">
        <v>54</v>
      </c>
      <c r="H697" s="179">
        <v>46174</v>
      </c>
      <c r="I697" s="180" t="s">
        <v>101</v>
      </c>
      <c r="J697" s="180" t="s">
        <v>56</v>
      </c>
      <c r="K697" s="180" t="s">
        <v>858</v>
      </c>
      <c r="L697" s="180" t="s">
        <v>91</v>
      </c>
      <c r="M697" s="181" t="s">
        <v>2451</v>
      </c>
      <c r="N697" s="175" t="s">
        <v>951</v>
      </c>
      <c r="O697" s="44" t="s">
        <v>2452</v>
      </c>
      <c r="P697" s="44"/>
      <c r="Q697" s="44"/>
      <c r="R697" s="45">
        <f t="array" ref="R697">IFERROR(INDEX('BANCO DE DADOS'!$C$3:$C1559,MATCH(C697,'BANCO DE DADOS'!$B$3:$B1559,0),0),"")</f>
        <v>0</v>
      </c>
      <c r="S697" s="45" t="str">
        <f t="array" ref="S697">IFERROR(INDEX('BANCO DE DADOS'!$D$3:$D1559,MATCH(C697,'BANCO DE DADOS'!$B$3:$B1559,0),0),"")</f>
        <v>COMPRA DE EQUIPAMENTOS PARA COZINHA E REFEITÓRIO</v>
      </c>
      <c r="T697" s="44"/>
      <c r="U697" s="44"/>
      <c r="V697" s="44"/>
      <c r="W697" s="44"/>
      <c r="X697" s="44"/>
      <c r="Y697" s="44"/>
      <c r="Z697" s="44"/>
      <c r="AA697" s="44"/>
      <c r="AB697" s="44"/>
      <c r="AC697" s="44"/>
    </row>
    <row r="698" spans="1:29" ht="15.75" customHeight="1">
      <c r="A698" s="184"/>
      <c r="B698" s="184" t="s">
        <v>440</v>
      </c>
      <c r="C698" s="185" t="s">
        <v>2607</v>
      </c>
      <c r="D698" s="186" t="s">
        <v>53</v>
      </c>
      <c r="E698" s="186">
        <v>1</v>
      </c>
      <c r="F698" s="187">
        <v>1500</v>
      </c>
      <c r="G698" s="188" t="s">
        <v>54</v>
      </c>
      <c r="H698" s="189">
        <v>46174</v>
      </c>
      <c r="I698" s="190" t="s">
        <v>101</v>
      </c>
      <c r="J698" s="190" t="s">
        <v>56</v>
      </c>
      <c r="K698" s="190" t="s">
        <v>858</v>
      </c>
      <c r="L698" s="190" t="s">
        <v>91</v>
      </c>
      <c r="M698" s="191" t="s">
        <v>2451</v>
      </c>
      <c r="N698" s="192" t="s">
        <v>951</v>
      </c>
      <c r="O698" s="56" t="s">
        <v>2452</v>
      </c>
      <c r="P698" s="56"/>
      <c r="Q698" s="56"/>
      <c r="R698" s="57">
        <f t="array" ref="R698">IFERROR(INDEX('BANCO DE DADOS'!$C$3:$C1559,MATCH(C698,'BANCO DE DADOS'!$B$3:$B1559,0),0),"")</f>
        <v>0</v>
      </c>
      <c r="S698" s="57" t="str">
        <f t="array" ref="S698">IFERROR(INDEX('BANCO DE DADOS'!$D$3:$D1559,MATCH(C698,'BANCO DE DADOS'!$B$3:$B1559,0),0),"")</f>
        <v>COMPRA DE EQUIPAMENTOS PARA COZINHA E REFEITÓRIO</v>
      </c>
      <c r="T698" s="56"/>
      <c r="U698" s="56"/>
      <c r="V698" s="56"/>
      <c r="W698" s="56"/>
      <c r="X698" s="56"/>
      <c r="Y698" s="56"/>
      <c r="Z698" s="56"/>
      <c r="AA698" s="56"/>
      <c r="AB698" s="56"/>
      <c r="AC698" s="56"/>
    </row>
    <row r="699" spans="1:29" ht="15.75" customHeight="1">
      <c r="A699" s="167"/>
      <c r="B699" s="167" t="s">
        <v>145</v>
      </c>
      <c r="C699" s="168" t="s">
        <v>2607</v>
      </c>
      <c r="D699" s="176" t="s">
        <v>53</v>
      </c>
      <c r="E699" s="176">
        <v>2</v>
      </c>
      <c r="F699" s="177">
        <v>4000</v>
      </c>
      <c r="G699" s="178" t="s">
        <v>54</v>
      </c>
      <c r="H699" s="179">
        <v>46204</v>
      </c>
      <c r="I699" s="180" t="s">
        <v>101</v>
      </c>
      <c r="J699" s="180" t="s">
        <v>56</v>
      </c>
      <c r="K699" s="180" t="s">
        <v>858</v>
      </c>
      <c r="L699" s="180" t="s">
        <v>91</v>
      </c>
      <c r="M699" s="181" t="s">
        <v>2451</v>
      </c>
      <c r="N699" s="175" t="s">
        <v>951</v>
      </c>
      <c r="O699" s="44" t="s">
        <v>2452</v>
      </c>
      <c r="P699" s="44"/>
      <c r="Q699" s="44"/>
      <c r="R699" s="45">
        <f t="array" ref="R699">IFERROR(INDEX('BANCO DE DADOS'!$C$3:$C1559,MATCH(C699,'BANCO DE DADOS'!$B$3:$B1559,0),0),"")</f>
        <v>0</v>
      </c>
      <c r="S699" s="45" t="str">
        <f t="array" ref="S699">IFERROR(INDEX('BANCO DE DADOS'!$D$3:$D1559,MATCH(C699,'BANCO DE DADOS'!$B$3:$B1559,0),0),"")</f>
        <v>COMPRA DE EQUIPAMENTOS PARA COZINHA E REFEITÓRIO</v>
      </c>
      <c r="T699" s="44"/>
      <c r="U699" s="44"/>
      <c r="V699" s="44"/>
      <c r="W699" s="44"/>
      <c r="X699" s="44"/>
      <c r="Y699" s="44"/>
      <c r="Z699" s="44"/>
      <c r="AA699" s="44"/>
      <c r="AB699" s="44"/>
      <c r="AC699" s="44"/>
    </row>
    <row r="700" spans="1:29" ht="15.75" customHeight="1">
      <c r="A700" s="184"/>
      <c r="B700" s="184" t="s">
        <v>254</v>
      </c>
      <c r="C700" s="185" t="s">
        <v>2616</v>
      </c>
      <c r="D700" s="186" t="s">
        <v>53</v>
      </c>
      <c r="E700" s="186">
        <v>1</v>
      </c>
      <c r="F700" s="187">
        <v>800</v>
      </c>
      <c r="G700" s="188" t="s">
        <v>54</v>
      </c>
      <c r="H700" s="189">
        <v>46174</v>
      </c>
      <c r="I700" s="190" t="s">
        <v>101</v>
      </c>
      <c r="J700" s="190" t="s">
        <v>56</v>
      </c>
      <c r="K700" s="190" t="s">
        <v>858</v>
      </c>
      <c r="L700" s="190" t="s">
        <v>91</v>
      </c>
      <c r="M700" s="191" t="s">
        <v>2451</v>
      </c>
      <c r="N700" s="192" t="s">
        <v>951</v>
      </c>
      <c r="O700" s="56" t="s">
        <v>2452</v>
      </c>
      <c r="P700" s="56"/>
      <c r="Q700" s="56"/>
      <c r="R700" s="57">
        <f t="array" ref="R700">IFERROR(INDEX('BANCO DE DADOS'!$C$3:$C1559,MATCH(C700,'BANCO DE DADOS'!$B$3:$B1559,0),0),"")</f>
        <v>0</v>
      </c>
      <c r="S700" s="57" t="str">
        <f t="array" ref="S700">IFERROR(INDEX('BANCO DE DADOS'!$D$3:$D1559,MATCH(C700,'BANCO DE DADOS'!$B$3:$B1559,0),0),"")</f>
        <v>COMPRA DE EQUIPAMENTOS PARA COZINHA E REFEITÓRIO</v>
      </c>
      <c r="T700" s="56"/>
      <c r="U700" s="56"/>
      <c r="V700" s="56"/>
      <c r="W700" s="56"/>
      <c r="X700" s="56"/>
      <c r="Y700" s="56"/>
      <c r="Z700" s="56"/>
      <c r="AA700" s="56"/>
      <c r="AB700" s="56"/>
      <c r="AC700" s="56"/>
    </row>
    <row r="701" spans="1:29" ht="15.75" customHeight="1">
      <c r="A701" s="167"/>
      <c r="B701" s="167" t="s">
        <v>219</v>
      </c>
      <c r="C701" s="168" t="s">
        <v>2616</v>
      </c>
      <c r="D701" s="176" t="s">
        <v>53</v>
      </c>
      <c r="E701" s="176">
        <v>4</v>
      </c>
      <c r="F701" s="177">
        <v>3200</v>
      </c>
      <c r="G701" s="178" t="s">
        <v>54</v>
      </c>
      <c r="H701" s="179">
        <v>46174</v>
      </c>
      <c r="I701" s="180" t="s">
        <v>101</v>
      </c>
      <c r="J701" s="180" t="s">
        <v>56</v>
      </c>
      <c r="K701" s="180" t="s">
        <v>858</v>
      </c>
      <c r="L701" s="180" t="s">
        <v>91</v>
      </c>
      <c r="M701" s="181" t="s">
        <v>2451</v>
      </c>
      <c r="N701" s="175" t="s">
        <v>951</v>
      </c>
      <c r="O701" s="44" t="s">
        <v>2452</v>
      </c>
      <c r="P701" s="44"/>
      <c r="Q701" s="44"/>
      <c r="R701" s="45">
        <f t="array" ref="R701">IFERROR(INDEX('BANCO DE DADOS'!$C$3:$C1559,MATCH(C701,'BANCO DE DADOS'!$B$3:$B1559,0),0),"")</f>
        <v>0</v>
      </c>
      <c r="S701" s="45" t="str">
        <f t="array" ref="S701">IFERROR(INDEX('BANCO DE DADOS'!$D$3:$D1559,MATCH(C701,'BANCO DE DADOS'!$B$3:$B1559,0),0),"")</f>
        <v>COMPRA DE EQUIPAMENTOS PARA COZINHA E REFEITÓRIO</v>
      </c>
      <c r="T701" s="44"/>
      <c r="U701" s="44"/>
      <c r="V701" s="44"/>
      <c r="W701" s="44"/>
      <c r="X701" s="44"/>
      <c r="Y701" s="44"/>
      <c r="Z701" s="44"/>
      <c r="AA701" s="44"/>
      <c r="AB701" s="44"/>
      <c r="AC701" s="44"/>
    </row>
    <row r="702" spans="1:29" ht="15.75" customHeight="1">
      <c r="A702" s="184"/>
      <c r="B702" s="184" t="s">
        <v>317</v>
      </c>
      <c r="C702" s="185" t="s">
        <v>2616</v>
      </c>
      <c r="D702" s="186" t="s">
        <v>53</v>
      </c>
      <c r="E702" s="186">
        <v>2</v>
      </c>
      <c r="F702" s="187">
        <v>1600</v>
      </c>
      <c r="G702" s="188" t="s">
        <v>54</v>
      </c>
      <c r="H702" s="189">
        <v>46174</v>
      </c>
      <c r="I702" s="190" t="s">
        <v>101</v>
      </c>
      <c r="J702" s="190" t="s">
        <v>56</v>
      </c>
      <c r="K702" s="190" t="s">
        <v>858</v>
      </c>
      <c r="L702" s="190" t="s">
        <v>91</v>
      </c>
      <c r="M702" s="191" t="s">
        <v>2451</v>
      </c>
      <c r="N702" s="192" t="s">
        <v>951</v>
      </c>
      <c r="O702" s="56" t="s">
        <v>2452</v>
      </c>
      <c r="P702" s="56"/>
      <c r="Q702" s="56"/>
      <c r="R702" s="57">
        <f t="array" ref="R702">IFERROR(INDEX('BANCO DE DADOS'!$C$3:$C1559,MATCH(C702,'BANCO DE DADOS'!$B$3:$B1559,0),0),"")</f>
        <v>0</v>
      </c>
      <c r="S702" s="57" t="str">
        <f t="array" ref="S702">IFERROR(INDEX('BANCO DE DADOS'!$D$3:$D1559,MATCH(C702,'BANCO DE DADOS'!$B$3:$B1559,0),0),"")</f>
        <v>COMPRA DE EQUIPAMENTOS PARA COZINHA E REFEITÓRIO</v>
      </c>
      <c r="T702" s="56"/>
      <c r="U702" s="56"/>
      <c r="V702" s="56"/>
      <c r="W702" s="56"/>
      <c r="X702" s="56"/>
      <c r="Y702" s="56"/>
      <c r="Z702" s="56"/>
      <c r="AA702" s="56"/>
      <c r="AB702" s="56"/>
      <c r="AC702" s="56"/>
    </row>
    <row r="703" spans="1:29" ht="15.75" customHeight="1">
      <c r="A703" s="167"/>
      <c r="B703" s="167" t="s">
        <v>247</v>
      </c>
      <c r="C703" s="168" t="s">
        <v>2616</v>
      </c>
      <c r="D703" s="176" t="s">
        <v>53</v>
      </c>
      <c r="E703" s="176">
        <v>1</v>
      </c>
      <c r="F703" s="177">
        <v>800</v>
      </c>
      <c r="G703" s="178" t="s">
        <v>54</v>
      </c>
      <c r="H703" s="179">
        <v>46174</v>
      </c>
      <c r="I703" s="180" t="s">
        <v>101</v>
      </c>
      <c r="J703" s="180" t="s">
        <v>56</v>
      </c>
      <c r="K703" s="180" t="s">
        <v>858</v>
      </c>
      <c r="L703" s="180" t="s">
        <v>91</v>
      </c>
      <c r="M703" s="181" t="s">
        <v>2451</v>
      </c>
      <c r="N703" s="175" t="s">
        <v>951</v>
      </c>
      <c r="O703" s="44" t="s">
        <v>2452</v>
      </c>
      <c r="P703" s="44"/>
      <c r="Q703" s="44"/>
      <c r="R703" s="45">
        <f t="array" ref="R703">IFERROR(INDEX('BANCO DE DADOS'!$C$3:$C1559,MATCH(C703,'BANCO DE DADOS'!$B$3:$B1559,0),0),"")</f>
        <v>0</v>
      </c>
      <c r="S703" s="45" t="str">
        <f t="array" ref="S703">IFERROR(INDEX('BANCO DE DADOS'!$D$3:$D1559,MATCH(C703,'BANCO DE DADOS'!$B$3:$B1559,0),0),"")</f>
        <v>COMPRA DE EQUIPAMENTOS PARA COZINHA E REFEITÓRIO</v>
      </c>
      <c r="T703" s="44"/>
      <c r="U703" s="44"/>
      <c r="V703" s="44"/>
      <c r="W703" s="44"/>
      <c r="X703" s="44"/>
      <c r="Y703" s="44"/>
      <c r="Z703" s="44"/>
      <c r="AA703" s="44"/>
      <c r="AB703" s="44"/>
      <c r="AC703" s="44"/>
    </row>
    <row r="704" spans="1:29" ht="15.75" customHeight="1">
      <c r="A704" s="184"/>
      <c r="B704" s="184" t="s">
        <v>169</v>
      </c>
      <c r="C704" s="185" t="s">
        <v>2616</v>
      </c>
      <c r="D704" s="186" t="s">
        <v>53</v>
      </c>
      <c r="E704" s="186">
        <v>1</v>
      </c>
      <c r="F704" s="187">
        <v>800</v>
      </c>
      <c r="G704" s="188" t="s">
        <v>54</v>
      </c>
      <c r="H704" s="189">
        <v>46174</v>
      </c>
      <c r="I704" s="190" t="s">
        <v>101</v>
      </c>
      <c r="J704" s="190" t="s">
        <v>56</v>
      </c>
      <c r="K704" s="190" t="s">
        <v>858</v>
      </c>
      <c r="L704" s="190" t="s">
        <v>91</v>
      </c>
      <c r="M704" s="191" t="s">
        <v>2451</v>
      </c>
      <c r="N704" s="192" t="s">
        <v>951</v>
      </c>
      <c r="O704" s="56" t="s">
        <v>2452</v>
      </c>
      <c r="P704" s="56"/>
      <c r="Q704" s="56"/>
      <c r="R704" s="57">
        <f t="array" ref="R704">IFERROR(INDEX('BANCO DE DADOS'!$C$3:$C1559,MATCH(C704,'BANCO DE DADOS'!$B$3:$B1559,0),0),"")</f>
        <v>0</v>
      </c>
      <c r="S704" s="57" t="str">
        <f t="array" ref="S704">IFERROR(INDEX('BANCO DE DADOS'!$D$3:$D1559,MATCH(C704,'BANCO DE DADOS'!$B$3:$B1559,0),0),"")</f>
        <v>COMPRA DE EQUIPAMENTOS PARA COZINHA E REFEITÓRIO</v>
      </c>
      <c r="T704" s="56"/>
      <c r="U704" s="56"/>
      <c r="V704" s="56"/>
      <c r="W704" s="56"/>
      <c r="X704" s="56"/>
      <c r="Y704" s="56"/>
      <c r="Z704" s="56"/>
      <c r="AA704" s="56"/>
      <c r="AB704" s="56"/>
      <c r="AC704" s="56"/>
    </row>
    <row r="705" spans="1:29" ht="15.75" customHeight="1">
      <c r="A705" s="167"/>
      <c r="B705" s="167" t="s">
        <v>440</v>
      </c>
      <c r="C705" s="168" t="s">
        <v>2616</v>
      </c>
      <c r="D705" s="176" t="s">
        <v>53</v>
      </c>
      <c r="E705" s="176">
        <v>2</v>
      </c>
      <c r="F705" s="177">
        <v>1600</v>
      </c>
      <c r="G705" s="178" t="s">
        <v>54</v>
      </c>
      <c r="H705" s="179">
        <v>46174</v>
      </c>
      <c r="I705" s="180" t="s">
        <v>101</v>
      </c>
      <c r="J705" s="180" t="s">
        <v>56</v>
      </c>
      <c r="K705" s="180" t="s">
        <v>858</v>
      </c>
      <c r="L705" s="180" t="s">
        <v>91</v>
      </c>
      <c r="M705" s="181" t="s">
        <v>2451</v>
      </c>
      <c r="N705" s="175" t="s">
        <v>951</v>
      </c>
      <c r="O705" s="44" t="s">
        <v>2452</v>
      </c>
      <c r="P705" s="44"/>
      <c r="Q705" s="44"/>
      <c r="R705" s="45">
        <f t="array" ref="R705">IFERROR(INDEX('BANCO DE DADOS'!$C$3:$C1559,MATCH(C705,'BANCO DE DADOS'!$B$3:$B1559,0),0),"")</f>
        <v>0</v>
      </c>
      <c r="S705" s="45" t="str">
        <f t="array" ref="S705">IFERROR(INDEX('BANCO DE DADOS'!$D$3:$D1559,MATCH(C705,'BANCO DE DADOS'!$B$3:$B1559,0),0),"")</f>
        <v>COMPRA DE EQUIPAMENTOS PARA COZINHA E REFEITÓRIO</v>
      </c>
      <c r="T705" s="44"/>
      <c r="U705" s="44"/>
      <c r="V705" s="44"/>
      <c r="W705" s="44"/>
      <c r="X705" s="44"/>
      <c r="Y705" s="44"/>
      <c r="Z705" s="44"/>
      <c r="AA705" s="44"/>
      <c r="AB705" s="44"/>
      <c r="AC705" s="44"/>
    </row>
    <row r="706" spans="1:29" ht="15.75" customHeight="1">
      <c r="A706" s="47"/>
      <c r="B706" s="47" t="s">
        <v>161</v>
      </c>
      <c r="C706" s="60" t="s">
        <v>406</v>
      </c>
      <c r="D706" s="49" t="s">
        <v>163</v>
      </c>
      <c r="E706" s="49">
        <v>10</v>
      </c>
      <c r="F706" s="50">
        <v>3000</v>
      </c>
      <c r="G706" s="51" t="s">
        <v>54</v>
      </c>
      <c r="H706" s="52">
        <v>46174</v>
      </c>
      <c r="I706" s="53" t="s">
        <v>55</v>
      </c>
      <c r="J706" s="53" t="s">
        <v>56</v>
      </c>
      <c r="K706" s="53" t="s">
        <v>164</v>
      </c>
      <c r="L706" s="53" t="s">
        <v>58</v>
      </c>
      <c r="M706" s="54" t="s">
        <v>2517</v>
      </c>
      <c r="N706" s="56" t="s">
        <v>21</v>
      </c>
      <c r="O706" s="56" t="s">
        <v>2767</v>
      </c>
      <c r="P706" s="56"/>
      <c r="Q706" s="56" t="s">
        <v>3011</v>
      </c>
      <c r="R706" s="57"/>
      <c r="S706" s="57" t="s">
        <v>288</v>
      </c>
      <c r="T706" s="56"/>
      <c r="U706" s="56"/>
      <c r="V706" s="56"/>
      <c r="W706" s="56" t="s">
        <v>848</v>
      </c>
      <c r="X706" s="56"/>
      <c r="Y706" s="56"/>
      <c r="Z706" s="56"/>
      <c r="AA706" s="56"/>
      <c r="AB706" s="56"/>
      <c r="AC706" s="56"/>
    </row>
    <row r="707" spans="1:29" ht="15.75" customHeight="1">
      <c r="A707" s="167"/>
      <c r="B707" s="167" t="s">
        <v>652</v>
      </c>
      <c r="C707" s="168" t="s">
        <v>2671</v>
      </c>
      <c r="D707" s="176" t="s">
        <v>53</v>
      </c>
      <c r="E707" s="176">
        <v>1</v>
      </c>
      <c r="F707" s="177">
        <v>400</v>
      </c>
      <c r="G707" s="178" t="s">
        <v>54</v>
      </c>
      <c r="H707" s="179">
        <v>46174</v>
      </c>
      <c r="I707" s="180" t="s">
        <v>101</v>
      </c>
      <c r="J707" s="180" t="s">
        <v>56</v>
      </c>
      <c r="K707" s="180" t="s">
        <v>858</v>
      </c>
      <c r="L707" s="180" t="s">
        <v>91</v>
      </c>
      <c r="M707" s="181" t="s">
        <v>2451</v>
      </c>
      <c r="N707" s="175" t="s">
        <v>951</v>
      </c>
      <c r="O707" s="44" t="s">
        <v>2452</v>
      </c>
      <c r="P707" s="44"/>
      <c r="Q707" s="44"/>
      <c r="R707" s="45">
        <f t="array" ref="R707">IFERROR(INDEX('BANCO DE DADOS'!$C$3:$C1559,MATCH(C707,'BANCO DE DADOS'!$B$3:$B1559,0),0),"")</f>
        <v>0</v>
      </c>
      <c r="S707" s="45" t="str">
        <f t="array" ref="S707">IFERROR(INDEX('BANCO DE DADOS'!$D$3:$D1559,MATCH(C707,'BANCO DE DADOS'!$B$3:$B1559,0),0),"")</f>
        <v>COMPRA DE FERRAMENTAS</v>
      </c>
      <c r="T707" s="44"/>
      <c r="U707" s="44"/>
      <c r="V707" s="44"/>
      <c r="W707" s="44"/>
      <c r="X707" s="44"/>
      <c r="Y707" s="44"/>
      <c r="Z707" s="44"/>
      <c r="AA707" s="44"/>
      <c r="AB707" s="44"/>
      <c r="AC707" s="44"/>
    </row>
    <row r="708" spans="1:29" ht="15.75" customHeight="1">
      <c r="A708" s="184"/>
      <c r="B708" s="184" t="s">
        <v>219</v>
      </c>
      <c r="C708" s="185" t="s">
        <v>2596</v>
      </c>
      <c r="D708" s="186" t="s">
        <v>53</v>
      </c>
      <c r="E708" s="186">
        <v>2</v>
      </c>
      <c r="F708" s="187">
        <v>3600</v>
      </c>
      <c r="G708" s="188" t="s">
        <v>54</v>
      </c>
      <c r="H708" s="189">
        <v>46174</v>
      </c>
      <c r="I708" s="190" t="s">
        <v>101</v>
      </c>
      <c r="J708" s="190" t="s">
        <v>56</v>
      </c>
      <c r="K708" s="190" t="s">
        <v>858</v>
      </c>
      <c r="L708" s="190" t="s">
        <v>91</v>
      </c>
      <c r="M708" s="191" t="s">
        <v>2451</v>
      </c>
      <c r="N708" s="192" t="s">
        <v>951</v>
      </c>
      <c r="O708" s="56" t="s">
        <v>2452</v>
      </c>
      <c r="P708" s="56"/>
      <c r="Q708" s="56"/>
      <c r="R708" s="57">
        <f t="array" ref="R708">IFERROR(INDEX('BANCO DE DADOS'!$C$3:$C1559,MATCH(C708,'BANCO DE DADOS'!$B$3:$B1559,0),0),"")</f>
        <v>0</v>
      </c>
      <c r="S708" s="57" t="str">
        <f t="array" ref="S708">IFERROR(INDEX('BANCO DE DADOS'!$D$3:$D1559,MATCH(C708,'BANCO DE DADOS'!$B$3:$B1559,0),0),"")</f>
        <v>COMPRA DE FERRAMENTAS</v>
      </c>
      <c r="T708" s="56"/>
      <c r="U708" s="56"/>
      <c r="V708" s="56"/>
      <c r="W708" s="56"/>
      <c r="X708" s="56"/>
      <c r="Y708" s="56"/>
      <c r="Z708" s="56"/>
      <c r="AA708" s="56"/>
      <c r="AB708" s="56"/>
      <c r="AC708" s="56"/>
    </row>
    <row r="709" spans="1:29" ht="15.75" customHeight="1">
      <c r="A709" s="167"/>
      <c r="B709" s="167" t="s">
        <v>233</v>
      </c>
      <c r="C709" s="168" t="s">
        <v>2596</v>
      </c>
      <c r="D709" s="176" t="s">
        <v>53</v>
      </c>
      <c r="E709" s="176">
        <v>1</v>
      </c>
      <c r="F709" s="177">
        <v>1800</v>
      </c>
      <c r="G709" s="178" t="s">
        <v>54</v>
      </c>
      <c r="H709" s="179">
        <v>46174</v>
      </c>
      <c r="I709" s="180" t="s">
        <v>101</v>
      </c>
      <c r="J709" s="180" t="s">
        <v>56</v>
      </c>
      <c r="K709" s="180" t="s">
        <v>858</v>
      </c>
      <c r="L709" s="180" t="s">
        <v>91</v>
      </c>
      <c r="M709" s="181" t="s">
        <v>2451</v>
      </c>
      <c r="N709" s="175" t="s">
        <v>951</v>
      </c>
      <c r="O709" s="44" t="s">
        <v>2452</v>
      </c>
      <c r="P709" s="44"/>
      <c r="Q709" s="44"/>
      <c r="R709" s="45">
        <f t="array" ref="R709">IFERROR(INDEX('BANCO DE DADOS'!$C$3:$C1559,MATCH(C709,'BANCO DE DADOS'!$B$3:$B1559,0),0),"")</f>
        <v>0</v>
      </c>
      <c r="S709" s="45" t="str">
        <f t="array" ref="S709">IFERROR(INDEX('BANCO DE DADOS'!$D$3:$D1559,MATCH(C709,'BANCO DE DADOS'!$B$3:$B1559,0),0),"")</f>
        <v>COMPRA DE FERRAMENTAS</v>
      </c>
      <c r="T709" s="44"/>
      <c r="U709" s="44"/>
      <c r="V709" s="44"/>
      <c r="W709" s="44"/>
      <c r="X709" s="44"/>
      <c r="Y709" s="44"/>
      <c r="Z709" s="44"/>
      <c r="AA709" s="44"/>
      <c r="AB709" s="44"/>
      <c r="AC709" s="44"/>
    </row>
    <row r="710" spans="1:29" ht="15.75" customHeight="1">
      <c r="A710" s="184"/>
      <c r="B710" s="184" t="s">
        <v>247</v>
      </c>
      <c r="C710" s="185" t="s">
        <v>2596</v>
      </c>
      <c r="D710" s="186" t="s">
        <v>53</v>
      </c>
      <c r="E710" s="186">
        <v>1</v>
      </c>
      <c r="F710" s="187">
        <v>1800</v>
      </c>
      <c r="G710" s="188" t="s">
        <v>54</v>
      </c>
      <c r="H710" s="189">
        <v>46174</v>
      </c>
      <c r="I710" s="190" t="s">
        <v>101</v>
      </c>
      <c r="J710" s="190" t="s">
        <v>56</v>
      </c>
      <c r="K710" s="190" t="s">
        <v>858</v>
      </c>
      <c r="L710" s="190" t="s">
        <v>91</v>
      </c>
      <c r="M710" s="191" t="s">
        <v>2451</v>
      </c>
      <c r="N710" s="192" t="s">
        <v>951</v>
      </c>
      <c r="O710" s="56" t="s">
        <v>2452</v>
      </c>
      <c r="P710" s="56"/>
      <c r="Q710" s="56"/>
      <c r="R710" s="57">
        <f t="array" ref="R710">IFERROR(INDEX('BANCO DE DADOS'!$C$3:$C1559,MATCH(C710,'BANCO DE DADOS'!$B$3:$B1559,0),0),"")</f>
        <v>0</v>
      </c>
      <c r="S710" s="57" t="str">
        <f t="array" ref="S710">IFERROR(INDEX('BANCO DE DADOS'!$D$3:$D1559,MATCH(C710,'BANCO DE DADOS'!$B$3:$B1559,0),0),"")</f>
        <v>COMPRA DE FERRAMENTAS</v>
      </c>
      <c r="T710" s="56"/>
      <c r="U710" s="56"/>
      <c r="V710" s="56"/>
      <c r="W710" s="56"/>
      <c r="X710" s="56"/>
      <c r="Y710" s="56"/>
      <c r="Z710" s="56"/>
      <c r="AA710" s="56"/>
      <c r="AB710" s="56"/>
      <c r="AC710" s="56"/>
    </row>
    <row r="711" spans="1:29" ht="15.75" customHeight="1">
      <c r="A711" s="167"/>
      <c r="B711" s="167" t="s">
        <v>440</v>
      </c>
      <c r="C711" s="168" t="s">
        <v>2596</v>
      </c>
      <c r="D711" s="176" t="s">
        <v>53</v>
      </c>
      <c r="E711" s="176">
        <v>1</v>
      </c>
      <c r="F711" s="177">
        <v>1800</v>
      </c>
      <c r="G711" s="178" t="s">
        <v>54</v>
      </c>
      <c r="H711" s="179">
        <v>46174</v>
      </c>
      <c r="I711" s="180" t="s">
        <v>101</v>
      </c>
      <c r="J711" s="180" t="s">
        <v>56</v>
      </c>
      <c r="K711" s="180" t="s">
        <v>858</v>
      </c>
      <c r="L711" s="180" t="s">
        <v>91</v>
      </c>
      <c r="M711" s="181" t="s">
        <v>2451</v>
      </c>
      <c r="N711" s="175" t="s">
        <v>951</v>
      </c>
      <c r="O711" s="44" t="s">
        <v>2452</v>
      </c>
      <c r="P711" s="44"/>
      <c r="Q711" s="44"/>
      <c r="R711" s="45">
        <f t="array" ref="R711">IFERROR(INDEX('BANCO DE DADOS'!$C$3:$C1559,MATCH(C711,'BANCO DE DADOS'!$B$3:$B1559,0),0),"")</f>
        <v>0</v>
      </c>
      <c r="S711" s="45" t="str">
        <f t="array" ref="S711">IFERROR(INDEX('BANCO DE DADOS'!$D$3:$D1559,MATCH(C711,'BANCO DE DADOS'!$B$3:$B1559,0),0),"")</f>
        <v>COMPRA DE FERRAMENTAS</v>
      </c>
      <c r="T711" s="44"/>
      <c r="U711" s="44"/>
      <c r="V711" s="44"/>
      <c r="W711" s="44"/>
      <c r="X711" s="44"/>
      <c r="Y711" s="44"/>
      <c r="Z711" s="44"/>
      <c r="AA711" s="44"/>
      <c r="AB711" s="44"/>
      <c r="AC711" s="44"/>
    </row>
    <row r="712" spans="1:29" ht="15.75" customHeight="1">
      <c r="A712" s="184"/>
      <c r="B712" s="184" t="s">
        <v>242</v>
      </c>
      <c r="C712" s="185" t="s">
        <v>2596</v>
      </c>
      <c r="D712" s="186" t="s">
        <v>53</v>
      </c>
      <c r="E712" s="186">
        <v>1</v>
      </c>
      <c r="F712" s="187">
        <v>1800</v>
      </c>
      <c r="G712" s="188" t="s">
        <v>54</v>
      </c>
      <c r="H712" s="189">
        <v>46174</v>
      </c>
      <c r="I712" s="190" t="s">
        <v>101</v>
      </c>
      <c r="J712" s="190" t="s">
        <v>56</v>
      </c>
      <c r="K712" s="190" t="s">
        <v>858</v>
      </c>
      <c r="L712" s="190" t="s">
        <v>91</v>
      </c>
      <c r="M712" s="191" t="s">
        <v>2451</v>
      </c>
      <c r="N712" s="192" t="s">
        <v>951</v>
      </c>
      <c r="O712" s="56" t="s">
        <v>2452</v>
      </c>
      <c r="P712" s="56"/>
      <c r="Q712" s="56"/>
      <c r="R712" s="57">
        <f t="array" ref="R712">IFERROR(INDEX('BANCO DE DADOS'!$C$3:$C1559,MATCH(C712,'BANCO DE DADOS'!$B$3:$B1559,0),0),"")</f>
        <v>0</v>
      </c>
      <c r="S712" s="57" t="str">
        <f t="array" ref="S712">IFERROR(INDEX('BANCO DE DADOS'!$D$3:$D1559,MATCH(C712,'BANCO DE DADOS'!$B$3:$B1559,0),0),"")</f>
        <v>COMPRA DE FERRAMENTAS</v>
      </c>
      <c r="T712" s="56"/>
      <c r="U712" s="56"/>
      <c r="V712" s="56"/>
      <c r="W712" s="56"/>
      <c r="X712" s="56"/>
      <c r="Y712" s="56"/>
      <c r="Z712" s="56"/>
      <c r="AA712" s="56"/>
      <c r="AB712" s="56"/>
      <c r="AC712" s="56"/>
    </row>
    <row r="713" spans="1:29" ht="15.75" customHeight="1">
      <c r="A713" s="167"/>
      <c r="B713" s="167" t="s">
        <v>172</v>
      </c>
      <c r="C713" s="168" t="s">
        <v>2596</v>
      </c>
      <c r="D713" s="176" t="s">
        <v>53</v>
      </c>
      <c r="E713" s="176">
        <v>1</v>
      </c>
      <c r="F713" s="177">
        <v>1800</v>
      </c>
      <c r="G713" s="178" t="s">
        <v>54</v>
      </c>
      <c r="H713" s="179">
        <v>46174</v>
      </c>
      <c r="I713" s="180" t="s">
        <v>101</v>
      </c>
      <c r="J713" s="180" t="s">
        <v>56</v>
      </c>
      <c r="K713" s="180" t="s">
        <v>858</v>
      </c>
      <c r="L713" s="180" t="s">
        <v>91</v>
      </c>
      <c r="M713" s="181" t="s">
        <v>2451</v>
      </c>
      <c r="N713" s="175" t="s">
        <v>951</v>
      </c>
      <c r="O713" s="44" t="s">
        <v>2452</v>
      </c>
      <c r="P713" s="44"/>
      <c r="Q713" s="44"/>
      <c r="R713" s="45">
        <f t="array" ref="R713">IFERROR(INDEX('BANCO DE DADOS'!$C$3:$C1559,MATCH(C713,'BANCO DE DADOS'!$B$3:$B1559,0),0),"")</f>
        <v>0</v>
      </c>
      <c r="S713" s="45" t="str">
        <f t="array" ref="S713">IFERROR(INDEX('BANCO DE DADOS'!$D$3:$D1559,MATCH(C713,'BANCO DE DADOS'!$B$3:$B1559,0),0),"")</f>
        <v>COMPRA DE FERRAMENTAS</v>
      </c>
      <c r="T713" s="44"/>
      <c r="U713" s="44"/>
      <c r="V713" s="44"/>
      <c r="W713" s="44"/>
      <c r="X713" s="44"/>
      <c r="Y713" s="44"/>
      <c r="Z713" s="44"/>
      <c r="AA713" s="44"/>
      <c r="AB713" s="44"/>
      <c r="AC713" s="44"/>
    </row>
    <row r="714" spans="1:29" ht="15.75" customHeight="1">
      <c r="A714" s="184"/>
      <c r="B714" s="184" t="s">
        <v>51</v>
      </c>
      <c r="C714" s="185" t="s">
        <v>2596</v>
      </c>
      <c r="D714" s="186" t="s">
        <v>53</v>
      </c>
      <c r="E714" s="186">
        <v>3</v>
      </c>
      <c r="F714" s="187">
        <v>5400</v>
      </c>
      <c r="G714" s="188" t="s">
        <v>54</v>
      </c>
      <c r="H714" s="189">
        <v>46204</v>
      </c>
      <c r="I714" s="190" t="s">
        <v>101</v>
      </c>
      <c r="J714" s="190" t="s">
        <v>56</v>
      </c>
      <c r="K714" s="190" t="s">
        <v>858</v>
      </c>
      <c r="L714" s="190" t="s">
        <v>91</v>
      </c>
      <c r="M714" s="191" t="s">
        <v>2451</v>
      </c>
      <c r="N714" s="192" t="s">
        <v>951</v>
      </c>
      <c r="O714" s="56" t="s">
        <v>2452</v>
      </c>
      <c r="P714" s="56"/>
      <c r="Q714" s="56"/>
      <c r="R714" s="57">
        <f t="array" ref="R714">IFERROR(INDEX('BANCO DE DADOS'!$C$3:$C1559,MATCH(C714,'BANCO DE DADOS'!$B$3:$B1559,0),0),"")</f>
        <v>0</v>
      </c>
      <c r="S714" s="57" t="str">
        <f t="array" ref="S714">IFERROR(INDEX('BANCO DE DADOS'!$D$3:$D1559,MATCH(C714,'BANCO DE DADOS'!$B$3:$B1559,0),0),"")</f>
        <v>COMPRA DE FERRAMENTAS</v>
      </c>
      <c r="T714" s="56"/>
      <c r="U714" s="56"/>
      <c r="V714" s="56"/>
      <c r="W714" s="56"/>
      <c r="X714" s="56"/>
      <c r="Y714" s="56"/>
      <c r="Z714" s="56"/>
      <c r="AA714" s="56"/>
      <c r="AB714" s="56"/>
      <c r="AC714" s="56"/>
    </row>
    <row r="715" spans="1:29" ht="15.75" customHeight="1">
      <c r="A715" s="167"/>
      <c r="B715" s="167" t="s">
        <v>245</v>
      </c>
      <c r="C715" s="168" t="s">
        <v>2608</v>
      </c>
      <c r="D715" s="176" t="s">
        <v>53</v>
      </c>
      <c r="E715" s="176">
        <v>2</v>
      </c>
      <c r="F715" s="177">
        <v>4000</v>
      </c>
      <c r="G715" s="178" t="s">
        <v>54</v>
      </c>
      <c r="H715" s="179">
        <v>46204</v>
      </c>
      <c r="I715" s="180" t="s">
        <v>101</v>
      </c>
      <c r="J715" s="180" t="s">
        <v>56</v>
      </c>
      <c r="K715" s="180" t="s">
        <v>858</v>
      </c>
      <c r="L715" s="180" t="s">
        <v>91</v>
      </c>
      <c r="M715" s="181" t="s">
        <v>2451</v>
      </c>
      <c r="N715" s="175" t="s">
        <v>951</v>
      </c>
      <c r="O715" s="44" t="s">
        <v>2452</v>
      </c>
      <c r="P715" s="44"/>
      <c r="Q715" s="44"/>
      <c r="R715" s="45">
        <f t="array" ref="R715">IFERROR(INDEX('BANCO DE DADOS'!$C$3:$C1559,MATCH(C715,'BANCO DE DADOS'!$B$3:$B1559,0),0),"")</f>
        <v>0</v>
      </c>
      <c r="S715" s="45" t="str">
        <f t="array" ref="S715">IFERROR(INDEX('BANCO DE DADOS'!$D$3:$D1559,MATCH(C715,'BANCO DE DADOS'!$B$3:$B1559,0),0),"")</f>
        <v>COMPRA DE FERRAMENTAS</v>
      </c>
      <c r="T715" s="44"/>
      <c r="U715" s="44"/>
      <c r="V715" s="44"/>
      <c r="W715" s="44"/>
      <c r="X715" s="44"/>
      <c r="Y715" s="44"/>
      <c r="Z715" s="44"/>
      <c r="AA715" s="44"/>
      <c r="AB715" s="44"/>
      <c r="AC715" s="44"/>
    </row>
    <row r="716" spans="1:29" ht="15.75" customHeight="1">
      <c r="A716" s="184"/>
      <c r="B716" s="184" t="s">
        <v>317</v>
      </c>
      <c r="C716" s="185" t="s">
        <v>2608</v>
      </c>
      <c r="D716" s="186" t="s">
        <v>53</v>
      </c>
      <c r="E716" s="186">
        <v>1</v>
      </c>
      <c r="F716" s="187">
        <v>2000</v>
      </c>
      <c r="G716" s="188" t="s">
        <v>54</v>
      </c>
      <c r="H716" s="189">
        <v>46174</v>
      </c>
      <c r="I716" s="190" t="s">
        <v>101</v>
      </c>
      <c r="J716" s="190" t="s">
        <v>56</v>
      </c>
      <c r="K716" s="190" t="s">
        <v>858</v>
      </c>
      <c r="L716" s="190" t="s">
        <v>91</v>
      </c>
      <c r="M716" s="191" t="s">
        <v>2451</v>
      </c>
      <c r="N716" s="192" t="s">
        <v>951</v>
      </c>
      <c r="O716" s="56" t="s">
        <v>2452</v>
      </c>
      <c r="P716" s="56"/>
      <c r="Q716" s="56"/>
      <c r="R716" s="57">
        <f t="array" ref="R716">IFERROR(INDEX('BANCO DE DADOS'!$C$3:$C1559,MATCH(C716,'BANCO DE DADOS'!$B$3:$B1559,0),0),"")</f>
        <v>0</v>
      </c>
      <c r="S716" s="57" t="str">
        <f t="array" ref="S716">IFERROR(INDEX('BANCO DE DADOS'!$D$3:$D1559,MATCH(C716,'BANCO DE DADOS'!$B$3:$B1559,0),0),"")</f>
        <v>COMPRA DE FERRAMENTAS</v>
      </c>
      <c r="T716" s="56"/>
      <c r="U716" s="56"/>
      <c r="V716" s="56"/>
      <c r="W716" s="56"/>
      <c r="X716" s="56"/>
      <c r="Y716" s="56"/>
      <c r="Z716" s="56"/>
      <c r="AA716" s="56"/>
      <c r="AB716" s="56"/>
      <c r="AC716" s="56"/>
    </row>
    <row r="717" spans="1:29" ht="15.75" customHeight="1">
      <c r="A717" s="35"/>
      <c r="B717" s="35" t="s">
        <v>258</v>
      </c>
      <c r="C717" s="36" t="s">
        <v>461</v>
      </c>
      <c r="D717" s="37" t="s">
        <v>53</v>
      </c>
      <c r="E717" s="37">
        <v>12</v>
      </c>
      <c r="F717" s="38">
        <v>1668</v>
      </c>
      <c r="G717" s="39" t="s">
        <v>54</v>
      </c>
      <c r="H717" s="40">
        <v>46174</v>
      </c>
      <c r="I717" s="41" t="s">
        <v>55</v>
      </c>
      <c r="J717" s="41" t="s">
        <v>56</v>
      </c>
      <c r="K717" s="41" t="s">
        <v>164</v>
      </c>
      <c r="L717" s="41" t="s">
        <v>58</v>
      </c>
      <c r="M717" s="42" t="s">
        <v>109</v>
      </c>
      <c r="N717" s="44" t="s">
        <v>21</v>
      </c>
      <c r="O717" s="44" t="s">
        <v>2767</v>
      </c>
      <c r="P717" s="44"/>
      <c r="Q717" s="44" t="s">
        <v>3011</v>
      </c>
      <c r="R717" s="45" t="s">
        <v>334</v>
      </c>
      <c r="S717" s="45" t="s">
        <v>288</v>
      </c>
      <c r="T717" s="44"/>
      <c r="U717" s="44"/>
      <c r="V717" s="44"/>
      <c r="W717" s="44" t="s">
        <v>848</v>
      </c>
      <c r="X717" s="44"/>
      <c r="Y717" s="44"/>
      <c r="Z717" s="44"/>
      <c r="AA717" s="44"/>
      <c r="AB717" s="44"/>
      <c r="AC717" s="44"/>
    </row>
    <row r="718" spans="1:29" ht="15.75" customHeight="1">
      <c r="A718" s="47"/>
      <c r="B718" s="47" t="s">
        <v>258</v>
      </c>
      <c r="C718" s="60" t="s">
        <v>345</v>
      </c>
      <c r="D718" s="49" t="s">
        <v>53</v>
      </c>
      <c r="E718" s="49">
        <v>12</v>
      </c>
      <c r="F718" s="50">
        <v>4800</v>
      </c>
      <c r="G718" s="51" t="s">
        <v>54</v>
      </c>
      <c r="H718" s="52">
        <v>46204</v>
      </c>
      <c r="I718" s="53" t="s">
        <v>55</v>
      </c>
      <c r="J718" s="53" t="s">
        <v>56</v>
      </c>
      <c r="K718" s="53" t="s">
        <v>164</v>
      </c>
      <c r="L718" s="53" t="s">
        <v>58</v>
      </c>
      <c r="M718" s="54" t="s">
        <v>2769</v>
      </c>
      <c r="N718" s="56" t="s">
        <v>21</v>
      </c>
      <c r="O718" s="56" t="s">
        <v>2767</v>
      </c>
      <c r="P718" s="56"/>
      <c r="Q718" s="56" t="s">
        <v>3011</v>
      </c>
      <c r="R718" s="57"/>
      <c r="S718" s="57" t="s">
        <v>288</v>
      </c>
      <c r="T718" s="56"/>
      <c r="U718" s="56"/>
      <c r="V718" s="56"/>
      <c r="W718" s="56" t="s">
        <v>848</v>
      </c>
      <c r="X718" s="56"/>
      <c r="Y718" s="56"/>
      <c r="Z718" s="56"/>
      <c r="AA718" s="56"/>
      <c r="AB718" s="56"/>
      <c r="AC718" s="56"/>
    </row>
    <row r="719" spans="1:29" ht="15.75" customHeight="1">
      <c r="A719" s="35"/>
      <c r="B719" s="35" t="s">
        <v>317</v>
      </c>
      <c r="C719" s="36" t="s">
        <v>401</v>
      </c>
      <c r="D719" s="37" t="s">
        <v>53</v>
      </c>
      <c r="E719" s="37">
        <v>4</v>
      </c>
      <c r="F719" s="38">
        <v>3200</v>
      </c>
      <c r="G719" s="39" t="s">
        <v>54</v>
      </c>
      <c r="H719" s="40">
        <v>46174</v>
      </c>
      <c r="I719" s="41" t="s">
        <v>55</v>
      </c>
      <c r="J719" s="41" t="s">
        <v>56</v>
      </c>
      <c r="K719" s="41" t="s">
        <v>164</v>
      </c>
      <c r="L719" s="41" t="s">
        <v>58</v>
      </c>
      <c r="M719" s="42" t="s">
        <v>2788</v>
      </c>
      <c r="N719" s="44" t="s">
        <v>21</v>
      </c>
      <c r="O719" s="44" t="s">
        <v>2767</v>
      </c>
      <c r="P719" s="44"/>
      <c r="Q719" s="44" t="s">
        <v>3011</v>
      </c>
      <c r="R719" s="45" t="s">
        <v>334</v>
      </c>
      <c r="S719" s="45" t="s">
        <v>288</v>
      </c>
      <c r="T719" s="44"/>
      <c r="U719" s="44"/>
      <c r="V719" s="44"/>
      <c r="W719" s="44" t="s">
        <v>848</v>
      </c>
      <c r="X719" s="44"/>
      <c r="Y719" s="44"/>
      <c r="Z719" s="44"/>
      <c r="AA719" s="44"/>
      <c r="AB719" s="44"/>
      <c r="AC719" s="44"/>
    </row>
    <row r="720" spans="1:29" ht="15.75" customHeight="1">
      <c r="A720" s="47"/>
      <c r="B720" s="47" t="s">
        <v>317</v>
      </c>
      <c r="C720" s="60" t="s">
        <v>356</v>
      </c>
      <c r="D720" s="49" t="s">
        <v>53</v>
      </c>
      <c r="E720" s="49">
        <v>10</v>
      </c>
      <c r="F720" s="50">
        <v>4500</v>
      </c>
      <c r="G720" s="51" t="s">
        <v>54</v>
      </c>
      <c r="H720" s="52">
        <v>46204</v>
      </c>
      <c r="I720" s="53" t="s">
        <v>55</v>
      </c>
      <c r="J720" s="53" t="s">
        <v>56</v>
      </c>
      <c r="K720" s="53" t="s">
        <v>164</v>
      </c>
      <c r="L720" s="53" t="s">
        <v>58</v>
      </c>
      <c r="M720" s="54" t="s">
        <v>109</v>
      </c>
      <c r="N720" s="56" t="s">
        <v>21</v>
      </c>
      <c r="O720" s="56" t="s">
        <v>2767</v>
      </c>
      <c r="P720" s="56"/>
      <c r="Q720" s="56" t="s">
        <v>3011</v>
      </c>
      <c r="R720" s="57" t="s">
        <v>334</v>
      </c>
      <c r="S720" s="57" t="s">
        <v>288</v>
      </c>
      <c r="T720" s="56"/>
      <c r="U720" s="56"/>
      <c r="V720" s="56"/>
      <c r="W720" s="56" t="s">
        <v>848</v>
      </c>
      <c r="X720" s="56"/>
      <c r="Y720" s="56"/>
      <c r="Z720" s="56"/>
      <c r="AA720" s="56"/>
      <c r="AB720" s="56"/>
      <c r="AC720" s="56"/>
    </row>
    <row r="721" spans="1:29" ht="15.75" customHeight="1">
      <c r="A721" s="35"/>
      <c r="B721" s="35" t="s">
        <v>242</v>
      </c>
      <c r="C721" s="36" t="s">
        <v>461</v>
      </c>
      <c r="D721" s="37" t="s">
        <v>53</v>
      </c>
      <c r="E721" s="37">
        <v>10</v>
      </c>
      <c r="F721" s="38">
        <v>1390</v>
      </c>
      <c r="G721" s="39" t="s">
        <v>54</v>
      </c>
      <c r="H721" s="40">
        <v>46174</v>
      </c>
      <c r="I721" s="41" t="s">
        <v>55</v>
      </c>
      <c r="J721" s="41" t="s">
        <v>56</v>
      </c>
      <c r="K721" s="41" t="s">
        <v>164</v>
      </c>
      <c r="L721" s="41" t="s">
        <v>58</v>
      </c>
      <c r="M721" s="42" t="s">
        <v>109</v>
      </c>
      <c r="N721" s="44" t="s">
        <v>21</v>
      </c>
      <c r="O721" s="44" t="s">
        <v>2767</v>
      </c>
      <c r="P721" s="44"/>
      <c r="Q721" s="44" t="s">
        <v>3011</v>
      </c>
      <c r="R721" s="45" t="s">
        <v>334</v>
      </c>
      <c r="S721" s="45" t="s">
        <v>288</v>
      </c>
      <c r="T721" s="44"/>
      <c r="U721" s="44"/>
      <c r="V721" s="44"/>
      <c r="W721" s="44" t="s">
        <v>848</v>
      </c>
      <c r="X721" s="44"/>
      <c r="Y721" s="44"/>
      <c r="Z721" s="44"/>
      <c r="AA721" s="44"/>
      <c r="AB721" s="44"/>
      <c r="AC721" s="44"/>
    </row>
    <row r="722" spans="1:29" ht="15.75" customHeight="1">
      <c r="A722" s="47"/>
      <c r="B722" s="47" t="s">
        <v>242</v>
      </c>
      <c r="C722" s="60" t="s">
        <v>356</v>
      </c>
      <c r="D722" s="49" t="s">
        <v>53</v>
      </c>
      <c r="E722" s="49">
        <v>10</v>
      </c>
      <c r="F722" s="50">
        <v>4500</v>
      </c>
      <c r="G722" s="51" t="s">
        <v>54</v>
      </c>
      <c r="H722" s="52">
        <v>46204</v>
      </c>
      <c r="I722" s="53" t="s">
        <v>55</v>
      </c>
      <c r="J722" s="53" t="s">
        <v>56</v>
      </c>
      <c r="K722" s="53" t="s">
        <v>164</v>
      </c>
      <c r="L722" s="53" t="s">
        <v>58</v>
      </c>
      <c r="M722" s="54" t="s">
        <v>109</v>
      </c>
      <c r="N722" s="56" t="s">
        <v>21</v>
      </c>
      <c r="O722" s="56" t="s">
        <v>2767</v>
      </c>
      <c r="P722" s="56"/>
      <c r="Q722" s="56" t="s">
        <v>3011</v>
      </c>
      <c r="R722" s="57" t="s">
        <v>334</v>
      </c>
      <c r="S722" s="57" t="s">
        <v>288</v>
      </c>
      <c r="T722" s="56"/>
      <c r="U722" s="56"/>
      <c r="V722" s="56"/>
      <c r="W722" s="56" t="s">
        <v>848</v>
      </c>
      <c r="X722" s="56"/>
      <c r="Y722" s="56"/>
      <c r="Z722" s="56"/>
      <c r="AA722" s="56"/>
      <c r="AB722" s="56"/>
      <c r="AC722" s="56"/>
    </row>
    <row r="723" spans="1:29" ht="15.75" customHeight="1">
      <c r="A723" s="35"/>
      <c r="B723" s="35" t="s">
        <v>51</v>
      </c>
      <c r="C723" s="36" t="s">
        <v>1330</v>
      </c>
      <c r="D723" s="37" t="s">
        <v>53</v>
      </c>
      <c r="E723" s="37">
        <v>4</v>
      </c>
      <c r="F723" s="38">
        <v>720</v>
      </c>
      <c r="G723" s="39" t="s">
        <v>54</v>
      </c>
      <c r="H723" s="40">
        <v>46174</v>
      </c>
      <c r="I723" s="41" t="s">
        <v>55</v>
      </c>
      <c r="J723" s="41" t="s">
        <v>56</v>
      </c>
      <c r="K723" s="41" t="s">
        <v>164</v>
      </c>
      <c r="L723" s="41" t="s">
        <v>91</v>
      </c>
      <c r="M723" s="42" t="s">
        <v>73</v>
      </c>
      <c r="N723" s="44" t="s">
        <v>884</v>
      </c>
      <c r="O723" s="44" t="s">
        <v>2767</v>
      </c>
      <c r="P723" s="44"/>
      <c r="Q723" s="44" t="s">
        <v>3010</v>
      </c>
      <c r="R723" s="45" t="s">
        <v>522</v>
      </c>
      <c r="S723" s="45" t="s">
        <v>488</v>
      </c>
      <c r="T723" s="44"/>
      <c r="U723" s="44"/>
      <c r="V723" s="44"/>
      <c r="W723" s="35" t="s">
        <v>317</v>
      </c>
      <c r="X723" s="44"/>
      <c r="Y723" s="44"/>
      <c r="Z723" s="44"/>
      <c r="AA723" s="44"/>
      <c r="AB723" s="44"/>
      <c r="AC723" s="44"/>
    </row>
    <row r="724" spans="1:29" ht="15.75" customHeight="1">
      <c r="A724" s="47"/>
      <c r="B724" s="47" t="s">
        <v>51</v>
      </c>
      <c r="C724" s="60" t="s">
        <v>487</v>
      </c>
      <c r="D724" s="49" t="s">
        <v>53</v>
      </c>
      <c r="E724" s="49">
        <v>4</v>
      </c>
      <c r="F724" s="50">
        <v>2400</v>
      </c>
      <c r="G724" s="51" t="s">
        <v>54</v>
      </c>
      <c r="H724" s="52">
        <v>46174</v>
      </c>
      <c r="I724" s="53" t="s">
        <v>55</v>
      </c>
      <c r="J724" s="53" t="s">
        <v>56</v>
      </c>
      <c r="K724" s="53" t="s">
        <v>164</v>
      </c>
      <c r="L724" s="53" t="s">
        <v>91</v>
      </c>
      <c r="M724" s="54" t="s">
        <v>2498</v>
      </c>
      <c r="N724" s="56" t="s">
        <v>884</v>
      </c>
      <c r="O724" s="56" t="s">
        <v>2767</v>
      </c>
      <c r="P724" s="56"/>
      <c r="Q724" s="56" t="s">
        <v>3010</v>
      </c>
      <c r="R724" s="57"/>
      <c r="S724" s="57" t="s">
        <v>488</v>
      </c>
      <c r="T724" s="56"/>
      <c r="U724" s="56"/>
      <c r="V724" s="56"/>
      <c r="W724" s="47" t="s">
        <v>317</v>
      </c>
      <c r="X724" s="56"/>
      <c r="Y724" s="56"/>
      <c r="Z724" s="56"/>
      <c r="AA724" s="56"/>
      <c r="AB724" s="56"/>
      <c r="AC724" s="56"/>
    </row>
    <row r="725" spans="1:29" ht="15.75" customHeight="1">
      <c r="A725" s="35"/>
      <c r="B725" s="35" t="s">
        <v>51</v>
      </c>
      <c r="C725" s="36" t="s">
        <v>551</v>
      </c>
      <c r="D725" s="37" t="s">
        <v>53</v>
      </c>
      <c r="E725" s="37">
        <v>4</v>
      </c>
      <c r="F725" s="38">
        <v>800</v>
      </c>
      <c r="G725" s="39" t="s">
        <v>54</v>
      </c>
      <c r="H725" s="40">
        <v>46174</v>
      </c>
      <c r="I725" s="41" t="s">
        <v>55</v>
      </c>
      <c r="J725" s="41" t="s">
        <v>56</v>
      </c>
      <c r="K725" s="41" t="s">
        <v>164</v>
      </c>
      <c r="L725" s="41" t="s">
        <v>91</v>
      </c>
      <c r="M725" s="42" t="s">
        <v>2517</v>
      </c>
      <c r="N725" s="44" t="s">
        <v>884</v>
      </c>
      <c r="O725" s="44" t="s">
        <v>2767</v>
      </c>
      <c r="P725" s="44"/>
      <c r="Q725" s="44" t="s">
        <v>3010</v>
      </c>
      <c r="R725" s="45"/>
      <c r="S725" s="45" t="s">
        <v>488</v>
      </c>
      <c r="T725" s="44"/>
      <c r="U725" s="44"/>
      <c r="V725" s="44"/>
      <c r="W725" s="35" t="s">
        <v>317</v>
      </c>
      <c r="X725" s="44"/>
      <c r="Y725" s="44"/>
      <c r="Z725" s="44"/>
      <c r="AA725" s="44"/>
      <c r="AB725" s="44"/>
      <c r="AC725" s="44"/>
    </row>
    <row r="726" spans="1:29" ht="15.75" customHeight="1">
      <c r="A726" s="184"/>
      <c r="B726" s="184" t="s">
        <v>51</v>
      </c>
      <c r="C726" s="185" t="s">
        <v>928</v>
      </c>
      <c r="D726" s="186" t="s">
        <v>53</v>
      </c>
      <c r="E726" s="186">
        <v>6</v>
      </c>
      <c r="F726" s="187">
        <v>6840</v>
      </c>
      <c r="G726" s="188" t="s">
        <v>54</v>
      </c>
      <c r="H726" s="189">
        <v>46204</v>
      </c>
      <c r="I726" s="190" t="s">
        <v>101</v>
      </c>
      <c r="J726" s="190" t="s">
        <v>56</v>
      </c>
      <c r="K726" s="190" t="s">
        <v>858</v>
      </c>
      <c r="L726" s="190" t="s">
        <v>91</v>
      </c>
      <c r="M726" s="191" t="s">
        <v>2451</v>
      </c>
      <c r="N726" s="192" t="s">
        <v>884</v>
      </c>
      <c r="O726" s="56" t="s">
        <v>2452</v>
      </c>
      <c r="P726" s="56"/>
      <c r="Q726" s="56"/>
      <c r="R726" s="57" t="str">
        <f t="array" ref="R726">IFERROR(INDEX('BANCO DE DADOS'!$C$3:$C1559,MATCH(C726,'BANCO DE DADOS'!$B$3:$B1559,0),0),"")</f>
        <v>ALMOXARIFADO GERAL - ARMAZENAMENTO</v>
      </c>
      <c r="S726" s="57" t="str">
        <f t="array" ref="S726">IFERROR(INDEX('BANCO DE DADOS'!$D$3:$D1559,MATCH(C726,'BANCO DE DADOS'!$B$3:$B1559,0),0),"")</f>
        <v>COMPRA DE EQUIPAMENTOS DE ARMAZENAGEM</v>
      </c>
      <c r="T726" s="56"/>
      <c r="U726" s="56"/>
      <c r="V726" s="56"/>
      <c r="W726" s="56"/>
      <c r="X726" s="56"/>
      <c r="Y726" s="56"/>
      <c r="Z726" s="56"/>
      <c r="AA726" s="56"/>
      <c r="AB726" s="56"/>
      <c r="AC726" s="56"/>
    </row>
    <row r="727" spans="1:29" ht="15.75" customHeight="1">
      <c r="A727" s="35"/>
      <c r="B727" s="35" t="s">
        <v>70</v>
      </c>
      <c r="C727" s="107" t="s">
        <v>1092</v>
      </c>
      <c r="D727" s="37" t="s">
        <v>53</v>
      </c>
      <c r="E727" s="37">
        <v>100</v>
      </c>
      <c r="F727" s="38">
        <v>25000</v>
      </c>
      <c r="G727" s="39" t="s">
        <v>54</v>
      </c>
      <c r="H727" s="40">
        <v>46235</v>
      </c>
      <c r="I727" s="41" t="s">
        <v>55</v>
      </c>
      <c r="J727" s="41" t="s">
        <v>56</v>
      </c>
      <c r="K727" s="41" t="s">
        <v>164</v>
      </c>
      <c r="L727" s="41" t="s">
        <v>91</v>
      </c>
      <c r="M727" s="42" t="s">
        <v>109</v>
      </c>
      <c r="N727" s="44" t="s">
        <v>884</v>
      </c>
      <c r="O727" s="44" t="s">
        <v>2767</v>
      </c>
      <c r="P727" s="44"/>
      <c r="Q727" s="44" t="s">
        <v>3012</v>
      </c>
      <c r="R727" s="45"/>
      <c r="S727" s="45" t="str">
        <f t="array" ref="S727">IFERROR(INDEX('BANCO DE DADOS'!$D$3:$D1559,MATCH(C727,'BANCO DE DADOS'!$B$3:$B1559,0),0),"")</f>
        <v>COMPRA DE EQUIPAMENTOS DE ÁUDIO E COMUNICAÇÃO</v>
      </c>
      <c r="T727" s="44"/>
      <c r="U727" s="44"/>
      <c r="V727" s="44"/>
      <c r="W727" s="44" t="s">
        <v>2933</v>
      </c>
      <c r="X727" s="44"/>
      <c r="Y727" s="44"/>
      <c r="Z727" s="44"/>
      <c r="AA727" s="44"/>
      <c r="AB727" s="44"/>
      <c r="AC727" s="44"/>
    </row>
    <row r="728" spans="1:29" ht="15.75" customHeight="1">
      <c r="A728" s="184"/>
      <c r="B728" s="184" t="s">
        <v>51</v>
      </c>
      <c r="C728" s="185" t="s">
        <v>1509</v>
      </c>
      <c r="D728" s="186" t="s">
        <v>53</v>
      </c>
      <c r="E728" s="186">
        <v>45</v>
      </c>
      <c r="F728" s="187">
        <v>486000</v>
      </c>
      <c r="G728" s="188" t="s">
        <v>54</v>
      </c>
      <c r="H728" s="189">
        <v>46266</v>
      </c>
      <c r="I728" s="190" t="s">
        <v>101</v>
      </c>
      <c r="J728" s="190" t="s">
        <v>56</v>
      </c>
      <c r="K728" s="190" t="s">
        <v>858</v>
      </c>
      <c r="L728" s="190" t="s">
        <v>58</v>
      </c>
      <c r="M728" s="191" t="s">
        <v>2451</v>
      </c>
      <c r="N728" s="192" t="s">
        <v>884</v>
      </c>
      <c r="O728" s="56" t="s">
        <v>2452</v>
      </c>
      <c r="P728" s="56"/>
      <c r="Q728" s="56"/>
      <c r="R728" s="57" t="str">
        <f t="array" ref="R728">IFERROR(INDEX('BANCO DE DADOS'!$C$3:$C1559,MATCH(C728,'BANCO DE DADOS'!$B$3:$B1559,0),0),"")</f>
        <v>DOP - EQUIPAMENTO OPERACIONAL SALVAMENTO TERRESTRE</v>
      </c>
      <c r="S728" s="57" t="str">
        <f t="array" ref="S728">IFERROR(INDEX('BANCO DE DADOS'!$D$3:$D1559,MATCH(C728,'BANCO DE DADOS'!$B$3:$B1559,0),0),"")</f>
        <v>COMPRA DE EQUIPAMENTOS DE DETECÇÃO DE GÁS</v>
      </c>
      <c r="T728" s="56"/>
      <c r="U728" s="56"/>
      <c r="V728" s="56"/>
      <c r="W728" s="56"/>
      <c r="X728" s="56"/>
      <c r="Y728" s="56"/>
      <c r="Z728" s="56"/>
      <c r="AA728" s="56"/>
      <c r="AB728" s="56"/>
      <c r="AC728" s="56"/>
    </row>
    <row r="729" spans="1:29" ht="15.75" customHeight="1">
      <c r="A729" s="35"/>
      <c r="B729" s="35" t="s">
        <v>295</v>
      </c>
      <c r="C729" s="36" t="s">
        <v>1619</v>
      </c>
      <c r="D729" s="37" t="s">
        <v>53</v>
      </c>
      <c r="E729" s="37">
        <v>1</v>
      </c>
      <c r="F729" s="38">
        <v>5000</v>
      </c>
      <c r="G729" s="39" t="s">
        <v>54</v>
      </c>
      <c r="H729" s="40">
        <v>46204</v>
      </c>
      <c r="I729" s="41" t="s">
        <v>55</v>
      </c>
      <c r="J729" s="41" t="s">
        <v>56</v>
      </c>
      <c r="K729" s="41" t="s">
        <v>72</v>
      </c>
      <c r="L729" s="41" t="s">
        <v>91</v>
      </c>
      <c r="M729" s="42" t="s">
        <v>73</v>
      </c>
      <c r="N729" s="44" t="s">
        <v>951</v>
      </c>
      <c r="O729" s="44" t="s">
        <v>2767</v>
      </c>
      <c r="P729" s="44"/>
      <c r="Q729" s="44" t="s">
        <v>3013</v>
      </c>
      <c r="R729" s="45"/>
      <c r="S729" s="45" t="s">
        <v>1620</v>
      </c>
      <c r="T729" s="44"/>
      <c r="U729" s="44"/>
      <c r="V729" s="44"/>
      <c r="W729" s="44" t="s">
        <v>2992</v>
      </c>
      <c r="X729" s="44"/>
      <c r="Y729" s="44"/>
      <c r="Z729" s="44"/>
      <c r="AA729" s="44"/>
      <c r="AB729" s="44"/>
      <c r="AC729" s="44"/>
    </row>
    <row r="730" spans="1:29" ht="15.75" customHeight="1">
      <c r="A730" s="47"/>
      <c r="B730" s="47" t="s">
        <v>2693</v>
      </c>
      <c r="C730" s="60"/>
      <c r="D730" s="49"/>
      <c r="E730" s="49"/>
      <c r="F730" s="50">
        <v>5000</v>
      </c>
      <c r="G730" s="51"/>
      <c r="H730" s="52"/>
      <c r="I730" s="53"/>
      <c r="J730" s="53"/>
      <c r="K730" s="53"/>
      <c r="L730" s="53"/>
      <c r="M730" s="54"/>
      <c r="N730" s="56" t="s">
        <v>951</v>
      </c>
      <c r="O730" s="56"/>
      <c r="P730" s="56"/>
      <c r="Q730" s="56" t="s">
        <v>3013</v>
      </c>
      <c r="R730" s="57"/>
      <c r="S730" s="57" t="s">
        <v>1620</v>
      </c>
      <c r="T730" s="56"/>
      <c r="U730" s="56"/>
      <c r="V730" s="56"/>
      <c r="W730" s="56" t="s">
        <v>2992</v>
      </c>
      <c r="X730" s="56"/>
      <c r="Y730" s="56"/>
      <c r="Z730" s="56"/>
      <c r="AA730" s="56"/>
      <c r="AB730" s="56"/>
      <c r="AC730" s="56"/>
    </row>
    <row r="731" spans="1:29" ht="15.75" customHeight="1">
      <c r="A731" s="35"/>
      <c r="B731" s="35" t="s">
        <v>1049</v>
      </c>
      <c r="C731" s="36" t="s">
        <v>1851</v>
      </c>
      <c r="D731" s="37" t="s">
        <v>53</v>
      </c>
      <c r="E731" s="37">
        <v>4000</v>
      </c>
      <c r="F731" s="38">
        <v>7200</v>
      </c>
      <c r="G731" s="39" t="s">
        <v>54</v>
      </c>
      <c r="H731" s="40">
        <v>46204</v>
      </c>
      <c r="I731" s="41" t="s">
        <v>55</v>
      </c>
      <c r="J731" s="41" t="s">
        <v>56</v>
      </c>
      <c r="K731" s="41" t="s">
        <v>164</v>
      </c>
      <c r="L731" s="41" t="s">
        <v>58</v>
      </c>
      <c r="M731" s="42" t="s">
        <v>109</v>
      </c>
      <c r="N731" s="44" t="s">
        <v>21</v>
      </c>
      <c r="O731" s="44" t="s">
        <v>2767</v>
      </c>
      <c r="P731" s="44"/>
      <c r="Q731" s="44" t="s">
        <v>3014</v>
      </c>
      <c r="R731" s="45" t="s">
        <v>158</v>
      </c>
      <c r="S731" s="45" t="s">
        <v>281</v>
      </c>
      <c r="T731" s="44"/>
      <c r="U731" s="44"/>
      <c r="V731" s="44"/>
      <c r="W731" s="44" t="s">
        <v>8</v>
      </c>
      <c r="X731" s="44"/>
      <c r="Y731" s="44"/>
      <c r="Z731" s="44"/>
      <c r="AA731" s="44"/>
      <c r="AB731" s="44"/>
      <c r="AC731" s="44"/>
    </row>
    <row r="732" spans="1:29" ht="15.75" customHeight="1">
      <c r="A732" s="47"/>
      <c r="B732" s="47" t="s">
        <v>1049</v>
      </c>
      <c r="C732" s="60" t="s">
        <v>1817</v>
      </c>
      <c r="D732" s="49" t="s">
        <v>53</v>
      </c>
      <c r="E732" s="49">
        <v>4000</v>
      </c>
      <c r="F732" s="50">
        <v>9400</v>
      </c>
      <c r="G732" s="51" t="s">
        <v>54</v>
      </c>
      <c r="H732" s="52">
        <v>46204</v>
      </c>
      <c r="I732" s="53" t="s">
        <v>55</v>
      </c>
      <c r="J732" s="53" t="s">
        <v>56</v>
      </c>
      <c r="K732" s="53" t="s">
        <v>164</v>
      </c>
      <c r="L732" s="53" t="s">
        <v>58</v>
      </c>
      <c r="M732" s="54" t="s">
        <v>109</v>
      </c>
      <c r="N732" s="56" t="s">
        <v>21</v>
      </c>
      <c r="O732" s="56" t="s">
        <v>2767</v>
      </c>
      <c r="P732" s="56"/>
      <c r="Q732" s="56" t="s">
        <v>3014</v>
      </c>
      <c r="R732" s="57" t="s">
        <v>158</v>
      </c>
      <c r="S732" s="57" t="s">
        <v>281</v>
      </c>
      <c r="T732" s="56"/>
      <c r="U732" s="56"/>
      <c r="V732" s="56"/>
      <c r="W732" s="56" t="s">
        <v>8</v>
      </c>
      <c r="X732" s="56"/>
      <c r="Y732" s="56"/>
      <c r="Z732" s="56"/>
      <c r="AA732" s="56"/>
      <c r="AB732" s="56"/>
      <c r="AC732" s="56"/>
    </row>
    <row r="733" spans="1:29" ht="15.75" customHeight="1">
      <c r="A733" s="167"/>
      <c r="B733" s="167" t="s">
        <v>440</v>
      </c>
      <c r="C733" s="168" t="s">
        <v>2570</v>
      </c>
      <c r="D733" s="176" t="s">
        <v>53</v>
      </c>
      <c r="E733" s="176">
        <v>2</v>
      </c>
      <c r="F733" s="177">
        <v>11898</v>
      </c>
      <c r="G733" s="178" t="s">
        <v>54</v>
      </c>
      <c r="H733" s="179">
        <v>46235</v>
      </c>
      <c r="I733" s="180" t="s">
        <v>101</v>
      </c>
      <c r="J733" s="180" t="s">
        <v>56</v>
      </c>
      <c r="K733" s="180" t="s">
        <v>858</v>
      </c>
      <c r="L733" s="180" t="s">
        <v>91</v>
      </c>
      <c r="M733" s="181" t="s">
        <v>2451</v>
      </c>
      <c r="N733" s="175" t="s">
        <v>951</v>
      </c>
      <c r="O733" s="44" t="s">
        <v>2452</v>
      </c>
      <c r="P733" s="44"/>
      <c r="Q733" s="44"/>
      <c r="R733" s="45">
        <f t="array" ref="R733">IFERROR(INDEX('BANCO DE DADOS'!$C$3:$C1559,MATCH(C733,'BANCO DE DADOS'!$B$3:$B1559,0),0),"")</f>
        <v>0</v>
      </c>
      <c r="S733" s="45" t="str">
        <f t="array" ref="S733">IFERROR(INDEX('BANCO DE DADOS'!$D$3:$D1559,MATCH(C733,'BANCO DE DADOS'!$B$3:$B1559,0),0),"")</f>
        <v>COMPRA DE EQUIPAMENTOS PARA COZINHA E REFEITÓRIO</v>
      </c>
      <c r="T733" s="44"/>
      <c r="U733" s="44"/>
      <c r="V733" s="44"/>
      <c r="W733" s="44"/>
      <c r="X733" s="44"/>
      <c r="Y733" s="44"/>
      <c r="Z733" s="44"/>
      <c r="AA733" s="44"/>
      <c r="AB733" s="44"/>
      <c r="AC733" s="44"/>
    </row>
    <row r="734" spans="1:29" ht="15.75" customHeight="1">
      <c r="A734" s="184"/>
      <c r="B734" s="184" t="s">
        <v>1521</v>
      </c>
      <c r="C734" s="185" t="s">
        <v>2619</v>
      </c>
      <c r="D734" s="186" t="s">
        <v>53</v>
      </c>
      <c r="E734" s="186">
        <v>1</v>
      </c>
      <c r="F734" s="187">
        <v>3000</v>
      </c>
      <c r="G734" s="188" t="s">
        <v>54</v>
      </c>
      <c r="H734" s="189">
        <v>46174</v>
      </c>
      <c r="I734" s="190" t="s">
        <v>101</v>
      </c>
      <c r="J734" s="190" t="s">
        <v>56</v>
      </c>
      <c r="K734" s="190" t="s">
        <v>858</v>
      </c>
      <c r="L734" s="190" t="s">
        <v>91</v>
      </c>
      <c r="M734" s="191" t="s">
        <v>2451</v>
      </c>
      <c r="N734" s="192" t="s">
        <v>951</v>
      </c>
      <c r="O734" s="56" t="s">
        <v>2452</v>
      </c>
      <c r="P734" s="56"/>
      <c r="Q734" s="56"/>
      <c r="R734" s="57" t="str">
        <f t="array" ref="R734">IFERROR(INDEX('BANCO DE DADOS'!$C$3:$C1559,MATCH(C734,'BANCO DE DADOS'!$B$3:$B1559,0),0),"")</f>
        <v>DAL - ELETRODOMÉSTICOS</v>
      </c>
      <c r="S734" s="57" t="str">
        <f t="array" ref="S734">IFERROR(INDEX('BANCO DE DADOS'!$D$3:$D1559,MATCH(C734,'BANCO DE DADOS'!$B$3:$B1559,0),0),"")</f>
        <v>COMPRA DE ELETRODOMÉSTICOS</v>
      </c>
      <c r="T734" s="56"/>
      <c r="U734" s="56"/>
      <c r="V734" s="56"/>
      <c r="W734" s="56"/>
      <c r="X734" s="56"/>
      <c r="Y734" s="56"/>
      <c r="Z734" s="56"/>
      <c r="AA734" s="56"/>
      <c r="AB734" s="56"/>
      <c r="AC734" s="56"/>
    </row>
    <row r="735" spans="1:29" ht="15.75" customHeight="1">
      <c r="A735" s="167"/>
      <c r="B735" s="167" t="s">
        <v>51</v>
      </c>
      <c r="C735" s="168" t="s">
        <v>2541</v>
      </c>
      <c r="D735" s="176" t="s">
        <v>53</v>
      </c>
      <c r="E735" s="176">
        <v>3</v>
      </c>
      <c r="F735" s="177">
        <v>30000</v>
      </c>
      <c r="G735" s="178" t="s">
        <v>54</v>
      </c>
      <c r="H735" s="179">
        <v>46235</v>
      </c>
      <c r="I735" s="180" t="s">
        <v>101</v>
      </c>
      <c r="J735" s="180" t="s">
        <v>56</v>
      </c>
      <c r="K735" s="180" t="s">
        <v>858</v>
      </c>
      <c r="L735" s="180" t="s">
        <v>91</v>
      </c>
      <c r="M735" s="181" t="s">
        <v>2451</v>
      </c>
      <c r="N735" s="175" t="s">
        <v>951</v>
      </c>
      <c r="O735" s="44" t="s">
        <v>2452</v>
      </c>
      <c r="P735" s="44"/>
      <c r="Q735" s="44"/>
      <c r="R735" s="45" t="str">
        <f t="array" ref="R735">IFERROR(INDEX('BANCO DE DADOS'!$C$3:$C1559,MATCH(C735,'BANCO DE DADOS'!$B$3:$B1559,0),0),"")</f>
        <v>DOP - EQUIPAMENTO OPERACIONAL SALVAMENTO TERRESTRE</v>
      </c>
      <c r="S735" s="45" t="str">
        <f t="array" ref="S735">IFERROR(INDEX('BANCO DE DADOS'!$D$3:$D1559,MATCH(C735,'BANCO DE DADOS'!$B$3:$B1559,0),0),"")</f>
        <v>COMPRA DE EQUIPAMENTOS DE GERAÇÃO DE ENERGIA</v>
      </c>
      <c r="T735" s="44"/>
      <c r="U735" s="44"/>
      <c r="V735" s="44"/>
      <c r="W735" s="44"/>
      <c r="X735" s="44"/>
      <c r="Y735" s="44"/>
      <c r="Z735" s="44"/>
      <c r="AA735" s="44"/>
      <c r="AB735" s="44"/>
      <c r="AC735" s="44"/>
    </row>
    <row r="736" spans="1:29" ht="15.75" customHeight="1">
      <c r="A736" s="184"/>
      <c r="B736" s="184" t="s">
        <v>51</v>
      </c>
      <c r="C736" s="185" t="s">
        <v>908</v>
      </c>
      <c r="D736" s="186" t="s">
        <v>53</v>
      </c>
      <c r="E736" s="186">
        <v>2</v>
      </c>
      <c r="F736" s="187">
        <v>19200</v>
      </c>
      <c r="G736" s="188" t="s">
        <v>54</v>
      </c>
      <c r="H736" s="189">
        <v>46235</v>
      </c>
      <c r="I736" s="190" t="s">
        <v>101</v>
      </c>
      <c r="J736" s="190" t="s">
        <v>56</v>
      </c>
      <c r="K736" s="190" t="s">
        <v>858</v>
      </c>
      <c r="L736" s="190" t="s">
        <v>58</v>
      </c>
      <c r="M736" s="191" t="s">
        <v>2451</v>
      </c>
      <c r="N736" s="192" t="s">
        <v>884</v>
      </c>
      <c r="O736" s="56" t="s">
        <v>2452</v>
      </c>
      <c r="P736" s="56"/>
      <c r="Q736" s="56"/>
      <c r="R736" s="57" t="str">
        <f t="array" ref="R736">IFERROR(INDEX('BANCO DE DADOS'!$C$3:$C1559,MATCH(C736,'BANCO DE DADOS'!$B$3:$B1559,0),0),"")</f>
        <v>DOP - EQUIPAMENTO OPERACIONAL SALVAMENTO TERRESTRE</v>
      </c>
      <c r="S736" s="57" t="str">
        <f t="array" ref="S736">IFERROR(INDEX('BANCO DE DADOS'!$D$3:$D1559,MATCH(C736,'BANCO DE DADOS'!$B$3:$B1559,0),0),"")</f>
        <v>COMPRA DE EQUIPAMENTOS DE DETECÇÃO DE RADIOATIVIDADE</v>
      </c>
      <c r="T736" s="56"/>
      <c r="U736" s="56"/>
      <c r="V736" s="56"/>
      <c r="W736" s="56"/>
      <c r="X736" s="56"/>
      <c r="Y736" s="56"/>
      <c r="Z736" s="56"/>
      <c r="AA736" s="56"/>
      <c r="AB736" s="56"/>
      <c r="AC736" s="56"/>
    </row>
    <row r="737" spans="1:29" ht="15.75" customHeight="1">
      <c r="A737" s="167"/>
      <c r="B737" s="167" t="s">
        <v>51</v>
      </c>
      <c r="C737" s="168" t="s">
        <v>938</v>
      </c>
      <c r="D737" s="176" t="s">
        <v>53</v>
      </c>
      <c r="E737" s="176">
        <v>6</v>
      </c>
      <c r="F737" s="177">
        <v>4320</v>
      </c>
      <c r="G737" s="178" t="s">
        <v>54</v>
      </c>
      <c r="H737" s="179">
        <v>46204</v>
      </c>
      <c r="I737" s="180" t="s">
        <v>101</v>
      </c>
      <c r="J737" s="180" t="s">
        <v>56</v>
      </c>
      <c r="K737" s="180" t="s">
        <v>858</v>
      </c>
      <c r="L737" s="180" t="s">
        <v>91</v>
      </c>
      <c r="M737" s="181" t="s">
        <v>2451</v>
      </c>
      <c r="N737" s="175" t="s">
        <v>884</v>
      </c>
      <c r="O737" s="44" t="s">
        <v>2452</v>
      </c>
      <c r="P737" s="44"/>
      <c r="Q737" s="44"/>
      <c r="R737" s="45" t="str">
        <f t="array" ref="R737">IFERROR(INDEX('BANCO DE DADOS'!$C$3:$C1559,MATCH(C737,'BANCO DE DADOS'!$B$3:$B1559,0),0),"")</f>
        <v>CEIB - EQUIPAMENTO PARA TREINAMENTO</v>
      </c>
      <c r="S737" s="45" t="str">
        <f t="array" ref="S737">IFERROR(INDEX('BANCO DE DADOS'!$D$3:$D1559,MATCH(C737,'BANCO DE DADOS'!$B$3:$B1559,0),0),"")</f>
        <v>COMPRA DE EQUIPAMENTOS DE EFEITOS ESPECIAIS</v>
      </c>
      <c r="T737" s="44"/>
      <c r="U737" s="44"/>
      <c r="V737" s="44"/>
      <c r="W737" s="44"/>
      <c r="X737" s="44"/>
      <c r="Y737" s="44"/>
      <c r="Z737" s="44"/>
      <c r="AA737" s="44"/>
      <c r="AB737" s="44"/>
      <c r="AC737" s="44"/>
    </row>
    <row r="738" spans="1:29" ht="15.75" customHeight="1">
      <c r="A738" s="184"/>
      <c r="B738" s="184" t="s">
        <v>1476</v>
      </c>
      <c r="C738" s="185" t="s">
        <v>2588</v>
      </c>
      <c r="D738" s="186" t="s">
        <v>53</v>
      </c>
      <c r="E738" s="186">
        <v>1</v>
      </c>
      <c r="F738" s="187">
        <v>6000</v>
      </c>
      <c r="G738" s="188" t="s">
        <v>54</v>
      </c>
      <c r="H738" s="189">
        <v>46204</v>
      </c>
      <c r="I738" s="190" t="s">
        <v>101</v>
      </c>
      <c r="J738" s="190" t="s">
        <v>56</v>
      </c>
      <c r="K738" s="190" t="s">
        <v>858</v>
      </c>
      <c r="L738" s="190" t="s">
        <v>91</v>
      </c>
      <c r="M738" s="191" t="s">
        <v>2451</v>
      </c>
      <c r="N738" s="192" t="s">
        <v>951</v>
      </c>
      <c r="O738" s="56" t="s">
        <v>2452</v>
      </c>
      <c r="P738" s="56"/>
      <c r="Q738" s="56"/>
      <c r="R738" s="57" t="str">
        <f t="array" ref="R738">IFERROR(INDEX('BANCO DE DADOS'!$C$3:$C1559,MATCH(C738,'BANCO DE DADOS'!$B$3:$B1559,0),0),"")</f>
        <v>ASCOM - EQUIPAMENTO FOTO E VIDEO</v>
      </c>
      <c r="S738" s="57" t="str">
        <f t="array" ref="S738">IFERROR(INDEX('BANCO DE DADOS'!$D$3:$D1559,MATCH(C738,'BANCO DE DADOS'!$B$3:$B1559,0),0),"")</f>
        <v>COMPRA DE EQUIPAMENTOS DE FOTOGRAFIA E VÍDEO</v>
      </c>
      <c r="T738" s="56"/>
      <c r="U738" s="56"/>
      <c r="V738" s="56"/>
      <c r="W738" s="56"/>
      <c r="X738" s="56"/>
      <c r="Y738" s="56"/>
      <c r="Z738" s="56"/>
      <c r="AA738" s="56"/>
      <c r="AB738" s="56"/>
      <c r="AC738" s="56"/>
    </row>
    <row r="739" spans="1:29" ht="15.75" customHeight="1">
      <c r="A739" s="35"/>
      <c r="B739" s="35" t="s">
        <v>1049</v>
      </c>
      <c r="C739" s="36" t="s">
        <v>1812</v>
      </c>
      <c r="D739" s="37" t="s">
        <v>53</v>
      </c>
      <c r="E739" s="37">
        <v>4000</v>
      </c>
      <c r="F739" s="38">
        <v>10000</v>
      </c>
      <c r="G739" s="39" t="s">
        <v>54</v>
      </c>
      <c r="H739" s="40">
        <v>46204</v>
      </c>
      <c r="I739" s="41" t="s">
        <v>55</v>
      </c>
      <c r="J739" s="41" t="s">
        <v>56</v>
      </c>
      <c r="K739" s="41" t="s">
        <v>164</v>
      </c>
      <c r="L739" s="41" t="s">
        <v>58</v>
      </c>
      <c r="M739" s="42" t="s">
        <v>109</v>
      </c>
      <c r="N739" s="44" t="s">
        <v>21</v>
      </c>
      <c r="O739" s="44" t="s">
        <v>2767</v>
      </c>
      <c r="P739" s="44"/>
      <c r="Q739" s="44" t="s">
        <v>3014</v>
      </c>
      <c r="R739" s="45" t="s">
        <v>158</v>
      </c>
      <c r="S739" s="45" t="s">
        <v>281</v>
      </c>
      <c r="T739" s="44"/>
      <c r="U739" s="44"/>
      <c r="V739" s="44"/>
      <c r="W739" s="44" t="s">
        <v>8</v>
      </c>
      <c r="X739" s="44"/>
      <c r="Y739" s="44"/>
      <c r="Z739" s="44"/>
      <c r="AA739" s="44"/>
      <c r="AB739" s="44"/>
      <c r="AC739" s="44"/>
    </row>
    <row r="740" spans="1:29" ht="15.75" customHeight="1">
      <c r="A740" s="47"/>
      <c r="B740" s="47" t="s">
        <v>1049</v>
      </c>
      <c r="C740" s="60" t="s">
        <v>2003</v>
      </c>
      <c r="D740" s="49" t="s">
        <v>53</v>
      </c>
      <c r="E740" s="49">
        <v>100</v>
      </c>
      <c r="F740" s="50">
        <v>1590</v>
      </c>
      <c r="G740" s="51" t="s">
        <v>54</v>
      </c>
      <c r="H740" s="52">
        <v>46174</v>
      </c>
      <c r="I740" s="53" t="s">
        <v>55</v>
      </c>
      <c r="J740" s="53" t="s">
        <v>56</v>
      </c>
      <c r="K740" s="53" t="s">
        <v>164</v>
      </c>
      <c r="L740" s="53" t="s">
        <v>58</v>
      </c>
      <c r="M740" s="54" t="s">
        <v>148</v>
      </c>
      <c r="N740" s="56" t="s">
        <v>21</v>
      </c>
      <c r="O740" s="56" t="s">
        <v>2767</v>
      </c>
      <c r="P740" s="56"/>
      <c r="Q740" s="56" t="s">
        <v>3014</v>
      </c>
      <c r="R740" s="57" t="s">
        <v>158</v>
      </c>
      <c r="S740" s="57" t="s">
        <v>281</v>
      </c>
      <c r="T740" s="56"/>
      <c r="U740" s="56"/>
      <c r="V740" s="56"/>
      <c r="W740" s="56" t="s">
        <v>8</v>
      </c>
      <c r="X740" s="56"/>
      <c r="Y740" s="56"/>
      <c r="Z740" s="56"/>
      <c r="AA740" s="56"/>
      <c r="AB740" s="56"/>
      <c r="AC740" s="56"/>
    </row>
    <row r="741" spans="1:29" ht="15.75" customHeight="1">
      <c r="A741" s="35"/>
      <c r="B741" s="35" t="s">
        <v>1049</v>
      </c>
      <c r="C741" s="36" t="s">
        <v>1774</v>
      </c>
      <c r="D741" s="37" t="s">
        <v>1775</v>
      </c>
      <c r="E741" s="37">
        <v>1000</v>
      </c>
      <c r="F741" s="38">
        <v>30000</v>
      </c>
      <c r="G741" s="39" t="s">
        <v>54</v>
      </c>
      <c r="H741" s="40">
        <v>46235</v>
      </c>
      <c r="I741" s="41" t="s">
        <v>55</v>
      </c>
      <c r="J741" s="41" t="s">
        <v>56</v>
      </c>
      <c r="K741" s="41" t="s">
        <v>164</v>
      </c>
      <c r="L741" s="41" t="s">
        <v>58</v>
      </c>
      <c r="M741" s="42" t="s">
        <v>148</v>
      </c>
      <c r="N741" s="44" t="s">
        <v>21</v>
      </c>
      <c r="O741" s="44" t="s">
        <v>2767</v>
      </c>
      <c r="P741" s="44"/>
      <c r="Q741" s="44" t="s">
        <v>3014</v>
      </c>
      <c r="R741" s="45" t="s">
        <v>158</v>
      </c>
      <c r="S741" s="45" t="s">
        <v>281</v>
      </c>
      <c r="T741" s="44"/>
      <c r="U741" s="44"/>
      <c r="V741" s="44"/>
      <c r="W741" s="44" t="s">
        <v>8</v>
      </c>
      <c r="X741" s="44"/>
      <c r="Y741" s="44"/>
      <c r="Z741" s="44"/>
      <c r="AA741" s="44"/>
      <c r="AB741" s="44"/>
      <c r="AC741" s="44"/>
    </row>
    <row r="742" spans="1:29" ht="15.75" customHeight="1">
      <c r="A742" s="47"/>
      <c r="B742" s="47" t="s">
        <v>1049</v>
      </c>
      <c r="C742" s="60" t="s">
        <v>1863</v>
      </c>
      <c r="D742" s="49" t="s">
        <v>1775</v>
      </c>
      <c r="E742" s="49">
        <v>200</v>
      </c>
      <c r="F742" s="50">
        <v>6400</v>
      </c>
      <c r="G742" s="51" t="s">
        <v>54</v>
      </c>
      <c r="H742" s="52">
        <v>46204</v>
      </c>
      <c r="I742" s="53" t="s">
        <v>55</v>
      </c>
      <c r="J742" s="53" t="s">
        <v>56</v>
      </c>
      <c r="K742" s="53" t="s">
        <v>164</v>
      </c>
      <c r="L742" s="53" t="s">
        <v>58</v>
      </c>
      <c r="M742" s="54" t="s">
        <v>148</v>
      </c>
      <c r="N742" s="56" t="s">
        <v>21</v>
      </c>
      <c r="O742" s="56" t="s">
        <v>2767</v>
      </c>
      <c r="P742" s="56"/>
      <c r="Q742" s="56" t="s">
        <v>3014</v>
      </c>
      <c r="R742" s="57" t="s">
        <v>158</v>
      </c>
      <c r="S742" s="57" t="s">
        <v>281</v>
      </c>
      <c r="T742" s="56"/>
      <c r="U742" s="56"/>
      <c r="V742" s="56"/>
      <c r="W742" s="56" t="s">
        <v>8</v>
      </c>
      <c r="X742" s="56"/>
      <c r="Y742" s="56"/>
      <c r="Z742" s="56"/>
      <c r="AA742" s="56"/>
      <c r="AB742" s="56"/>
      <c r="AC742" s="56"/>
    </row>
    <row r="743" spans="1:29" ht="15.75" customHeight="1">
      <c r="A743" s="35"/>
      <c r="B743" s="35" t="s">
        <v>1049</v>
      </c>
      <c r="C743" s="36" t="s">
        <v>1825</v>
      </c>
      <c r="D743" s="37" t="s">
        <v>1826</v>
      </c>
      <c r="E743" s="37">
        <v>600</v>
      </c>
      <c r="F743" s="38">
        <v>8400</v>
      </c>
      <c r="G743" s="39" t="s">
        <v>54</v>
      </c>
      <c r="H743" s="40">
        <v>46204</v>
      </c>
      <c r="I743" s="41" t="s">
        <v>55</v>
      </c>
      <c r="J743" s="41" t="s">
        <v>56</v>
      </c>
      <c r="K743" s="41" t="s">
        <v>164</v>
      </c>
      <c r="L743" s="41" t="s">
        <v>58</v>
      </c>
      <c r="M743" s="42" t="s">
        <v>73</v>
      </c>
      <c r="N743" s="44" t="s">
        <v>21</v>
      </c>
      <c r="O743" s="44" t="s">
        <v>2767</v>
      </c>
      <c r="P743" s="44"/>
      <c r="Q743" s="44" t="s">
        <v>3014</v>
      </c>
      <c r="R743" s="45" t="s">
        <v>158</v>
      </c>
      <c r="S743" s="45" t="s">
        <v>281</v>
      </c>
      <c r="T743" s="44"/>
      <c r="U743" s="44"/>
      <c r="V743" s="44"/>
      <c r="W743" s="45" t="s">
        <v>8</v>
      </c>
      <c r="X743" s="44"/>
      <c r="Y743" s="44"/>
      <c r="Z743" s="44"/>
      <c r="AA743" s="44"/>
      <c r="AB743" s="44"/>
      <c r="AC743" s="44"/>
    </row>
    <row r="744" spans="1:29" ht="15.75" customHeight="1">
      <c r="A744" s="184"/>
      <c r="B744" s="184" t="s">
        <v>51</v>
      </c>
      <c r="C744" s="185" t="s">
        <v>234</v>
      </c>
      <c r="D744" s="186" t="s">
        <v>53</v>
      </c>
      <c r="E744" s="186">
        <v>15</v>
      </c>
      <c r="F744" s="187">
        <v>72000</v>
      </c>
      <c r="G744" s="188" t="s">
        <v>54</v>
      </c>
      <c r="H744" s="189">
        <v>46266</v>
      </c>
      <c r="I744" s="190" t="s">
        <v>101</v>
      </c>
      <c r="J744" s="190" t="s">
        <v>56</v>
      </c>
      <c r="K744" s="190" t="s">
        <v>858</v>
      </c>
      <c r="L744" s="190" t="s">
        <v>91</v>
      </c>
      <c r="M744" s="191" t="s">
        <v>2451</v>
      </c>
      <c r="N744" s="192" t="s">
        <v>951</v>
      </c>
      <c r="O744" s="56" t="s">
        <v>2452</v>
      </c>
      <c r="P744" s="56"/>
      <c r="Q744" s="56"/>
      <c r="R744" s="57" t="str">
        <f t="array" ref="R744">IFERROR(INDEX('BANCO DE DADOS'!$C$3:$C1559,MATCH(C744,'BANCO DE DADOS'!$B$3:$B1559,0),0),"")</f>
        <v>DOP</v>
      </c>
      <c r="S744" s="57" t="str">
        <f t="array" ref="S744">IFERROR(INDEX('BANCO DE DADOS'!$D$3:$D1559,MATCH(C744,'BANCO DE DADOS'!$B$3:$B1559,0),0),"")</f>
        <v>SERVIÇOS DE GRÁFICA E COMUNICAÇÃO VISUAL</v>
      </c>
      <c r="T744" s="56"/>
      <c r="U744" s="56"/>
      <c r="V744" s="56"/>
      <c r="W744" s="56"/>
      <c r="X744" s="56"/>
      <c r="Y744" s="56"/>
      <c r="Z744" s="56"/>
      <c r="AA744" s="56"/>
      <c r="AB744" s="56"/>
      <c r="AC744" s="56"/>
    </row>
    <row r="745" spans="1:29" ht="15.75" customHeight="1">
      <c r="A745" s="167"/>
      <c r="B745" s="167" t="s">
        <v>848</v>
      </c>
      <c r="C745" s="168" t="s">
        <v>910</v>
      </c>
      <c r="D745" s="176" t="s">
        <v>53</v>
      </c>
      <c r="E745" s="176">
        <v>2</v>
      </c>
      <c r="F745" s="177">
        <v>16000</v>
      </c>
      <c r="G745" s="178" t="s">
        <v>54</v>
      </c>
      <c r="H745" s="179">
        <v>46235</v>
      </c>
      <c r="I745" s="180" t="s">
        <v>101</v>
      </c>
      <c r="J745" s="180" t="s">
        <v>56</v>
      </c>
      <c r="K745" s="180" t="s">
        <v>858</v>
      </c>
      <c r="L745" s="180" t="s">
        <v>91</v>
      </c>
      <c r="M745" s="181" t="s">
        <v>2451</v>
      </c>
      <c r="N745" s="175" t="s">
        <v>884</v>
      </c>
      <c r="O745" s="44" t="s">
        <v>2452</v>
      </c>
      <c r="P745" s="44"/>
      <c r="Q745" s="44"/>
      <c r="R745" s="45" t="str">
        <f t="array" ref="R745">IFERROR(INDEX('BANCO DE DADOS'!$C$3:$C1559,MATCH(C745,'BANCO DE DADOS'!$B$3:$B1559,0),0),"")</f>
        <v>DOP - EQUIPAMENTO OPERACIONAL SALVAMENTO TERRESTRE</v>
      </c>
      <c r="S745" s="45" t="str">
        <f t="array" ref="S745">IFERROR(INDEX('BANCO DE DADOS'!$D$3:$D1559,MATCH(C745,'BANCO DE DADOS'!$B$3:$B1559,0),0),"")</f>
        <v>COMPRA DE EQUIPAMENTOS DE GERAÇÃO DE ENERGIA</v>
      </c>
      <c r="T745" s="44"/>
      <c r="U745" s="44"/>
      <c r="V745" s="44"/>
      <c r="W745" s="44"/>
      <c r="X745" s="44"/>
      <c r="Y745" s="44"/>
      <c r="Z745" s="44"/>
      <c r="AA745" s="44"/>
      <c r="AB745" s="44"/>
      <c r="AC745" s="44"/>
    </row>
    <row r="746" spans="1:29" ht="15.75" customHeight="1">
      <c r="A746" s="47"/>
      <c r="B746" s="47" t="s">
        <v>1049</v>
      </c>
      <c r="C746" s="60" t="s">
        <v>1804</v>
      </c>
      <c r="D746" s="49" t="s">
        <v>53</v>
      </c>
      <c r="E746" s="49">
        <v>1000</v>
      </c>
      <c r="F746" s="50">
        <v>12990</v>
      </c>
      <c r="G746" s="51" t="s">
        <v>54</v>
      </c>
      <c r="H746" s="52">
        <v>46235</v>
      </c>
      <c r="I746" s="53" t="s">
        <v>55</v>
      </c>
      <c r="J746" s="53" t="s">
        <v>56</v>
      </c>
      <c r="K746" s="53" t="s">
        <v>164</v>
      </c>
      <c r="L746" s="53" t="s">
        <v>58</v>
      </c>
      <c r="M746" s="54" t="s">
        <v>2534</v>
      </c>
      <c r="N746" s="56" t="s">
        <v>21</v>
      </c>
      <c r="O746" s="56" t="s">
        <v>2767</v>
      </c>
      <c r="P746" s="56"/>
      <c r="Q746" s="56" t="s">
        <v>3014</v>
      </c>
      <c r="R746" s="57" t="s">
        <v>158</v>
      </c>
      <c r="S746" s="57" t="s">
        <v>281</v>
      </c>
      <c r="T746" s="56"/>
      <c r="U746" s="56"/>
      <c r="V746" s="56"/>
      <c r="W746" s="56" t="s">
        <v>8</v>
      </c>
      <c r="X746" s="56"/>
      <c r="Y746" s="56"/>
      <c r="Z746" s="56"/>
      <c r="AA746" s="56"/>
      <c r="AB746" s="56"/>
      <c r="AC746" s="56"/>
    </row>
    <row r="747" spans="1:29" ht="15.75" customHeight="1">
      <c r="A747" s="35"/>
      <c r="B747" s="35" t="s">
        <v>1049</v>
      </c>
      <c r="C747" s="36" t="s">
        <v>1923</v>
      </c>
      <c r="D747" s="37" t="s">
        <v>53</v>
      </c>
      <c r="E747" s="37">
        <v>500</v>
      </c>
      <c r="F747" s="38">
        <v>3250</v>
      </c>
      <c r="G747" s="39" t="s">
        <v>54</v>
      </c>
      <c r="H747" s="40">
        <v>46174</v>
      </c>
      <c r="I747" s="41" t="s">
        <v>55</v>
      </c>
      <c r="J747" s="41" t="s">
        <v>56</v>
      </c>
      <c r="K747" s="41" t="s">
        <v>164</v>
      </c>
      <c r="L747" s="41" t="s">
        <v>58</v>
      </c>
      <c r="M747" s="42" t="s">
        <v>2534</v>
      </c>
      <c r="N747" s="44" t="s">
        <v>21</v>
      </c>
      <c r="O747" s="44" t="s">
        <v>2767</v>
      </c>
      <c r="P747" s="44"/>
      <c r="Q747" s="44" t="s">
        <v>3014</v>
      </c>
      <c r="R747" s="45" t="s">
        <v>158</v>
      </c>
      <c r="S747" s="45" t="s">
        <v>281</v>
      </c>
      <c r="T747" s="44"/>
      <c r="U747" s="44"/>
      <c r="V747" s="44"/>
      <c r="W747" s="45" t="s">
        <v>8</v>
      </c>
      <c r="X747" s="44"/>
      <c r="Y747" s="44"/>
      <c r="Z747" s="44"/>
      <c r="AA747" s="44"/>
      <c r="AB747" s="44"/>
      <c r="AC747" s="44"/>
    </row>
    <row r="748" spans="1:29" ht="15.75" customHeight="1">
      <c r="A748" s="47"/>
      <c r="B748" s="47" t="s">
        <v>51</v>
      </c>
      <c r="C748" s="60" t="s">
        <v>2667</v>
      </c>
      <c r="D748" s="49" t="s">
        <v>2668</v>
      </c>
      <c r="E748" s="49">
        <v>20</v>
      </c>
      <c r="F748" s="50">
        <v>480</v>
      </c>
      <c r="G748" s="51" t="s">
        <v>54</v>
      </c>
      <c r="H748" s="52">
        <v>46174</v>
      </c>
      <c r="I748" s="53" t="s">
        <v>55</v>
      </c>
      <c r="J748" s="53" t="s">
        <v>56</v>
      </c>
      <c r="K748" s="53" t="s">
        <v>164</v>
      </c>
      <c r="L748" s="53" t="s">
        <v>91</v>
      </c>
      <c r="M748" s="54" t="s">
        <v>2486</v>
      </c>
      <c r="N748" s="56" t="s">
        <v>951</v>
      </c>
      <c r="O748" s="56" t="s">
        <v>2767</v>
      </c>
      <c r="P748" s="56"/>
      <c r="Q748" s="56" t="s">
        <v>3014</v>
      </c>
      <c r="R748" s="57" t="s">
        <v>158</v>
      </c>
      <c r="S748" s="57" t="s">
        <v>281</v>
      </c>
      <c r="T748" s="56"/>
      <c r="U748" s="56"/>
      <c r="V748" s="56"/>
      <c r="W748" s="56" t="s">
        <v>8</v>
      </c>
      <c r="X748" s="56"/>
      <c r="Y748" s="56"/>
      <c r="Z748" s="56"/>
      <c r="AA748" s="56"/>
      <c r="AB748" s="56"/>
      <c r="AC748" s="56"/>
    </row>
    <row r="749" spans="1:29" ht="15.75" customHeight="1">
      <c r="A749" s="35"/>
      <c r="B749" s="35" t="s">
        <v>70</v>
      </c>
      <c r="C749" s="36" t="s">
        <v>1174</v>
      </c>
      <c r="D749" s="37" t="s">
        <v>53</v>
      </c>
      <c r="E749" s="37">
        <v>30</v>
      </c>
      <c r="F749" s="38">
        <v>7500</v>
      </c>
      <c r="G749" s="39" t="s">
        <v>54</v>
      </c>
      <c r="H749" s="40">
        <v>46204</v>
      </c>
      <c r="I749" s="41" t="s">
        <v>55</v>
      </c>
      <c r="J749" s="41" t="s">
        <v>56</v>
      </c>
      <c r="K749" s="41" t="s">
        <v>164</v>
      </c>
      <c r="L749" s="41" t="s">
        <v>91</v>
      </c>
      <c r="M749" s="42" t="s">
        <v>109</v>
      </c>
      <c r="N749" s="44" t="s">
        <v>884</v>
      </c>
      <c r="O749" s="44" t="s">
        <v>2767</v>
      </c>
      <c r="P749" s="44"/>
      <c r="Q749" s="44" t="s">
        <v>3012</v>
      </c>
      <c r="R749" s="45"/>
      <c r="S749" s="45" t="str">
        <f t="array" ref="S749">IFERROR(INDEX('BANCO DE DADOS'!$D$3:$D1559,MATCH(C749,'BANCO DE DADOS'!$B$3:$B1559,0),0),"")</f>
        <v>COMPRA DE EQUIPAMENTOS DE INFORMÁTICA E PERIFÉRICOS</v>
      </c>
      <c r="T749" s="44"/>
      <c r="U749" s="44"/>
      <c r="V749" s="44"/>
      <c r="W749" s="44" t="s">
        <v>2933</v>
      </c>
      <c r="X749" s="44"/>
      <c r="Y749" s="44"/>
      <c r="Z749" s="44"/>
      <c r="AA749" s="44"/>
      <c r="AB749" s="44"/>
      <c r="AC749" s="44"/>
    </row>
    <row r="750" spans="1:29" ht="15.75" customHeight="1">
      <c r="A750" s="47"/>
      <c r="B750" s="47" t="s">
        <v>70</v>
      </c>
      <c r="C750" s="60" t="s">
        <v>1134</v>
      </c>
      <c r="D750" s="49" t="s">
        <v>53</v>
      </c>
      <c r="E750" s="49">
        <v>80</v>
      </c>
      <c r="F750" s="50">
        <v>12000</v>
      </c>
      <c r="G750" s="51" t="s">
        <v>54</v>
      </c>
      <c r="H750" s="52">
        <v>46235</v>
      </c>
      <c r="I750" s="53" t="s">
        <v>55</v>
      </c>
      <c r="J750" s="53" t="s">
        <v>56</v>
      </c>
      <c r="K750" s="53" t="s">
        <v>164</v>
      </c>
      <c r="L750" s="53" t="s">
        <v>91</v>
      </c>
      <c r="M750" s="54" t="s">
        <v>2498</v>
      </c>
      <c r="N750" s="56" t="s">
        <v>884</v>
      </c>
      <c r="O750" s="56" t="s">
        <v>2767</v>
      </c>
      <c r="P750" s="56"/>
      <c r="Q750" s="56" t="s">
        <v>3012</v>
      </c>
      <c r="R750" s="57"/>
      <c r="S750" s="57" t="str">
        <f t="array" ref="S750">IFERROR(INDEX('BANCO DE DADOS'!$D$3:$D1559,MATCH(C750,'BANCO DE DADOS'!$B$3:$B1559,0),0),"")</f>
        <v>COMPRA DE EQUIPAMENTOS DE INFORMÁTICA E PERIFÉRICOS</v>
      </c>
      <c r="T750" s="56"/>
      <c r="U750" s="56"/>
      <c r="V750" s="56"/>
      <c r="W750" s="56" t="s">
        <v>2933</v>
      </c>
      <c r="X750" s="56"/>
      <c r="Y750" s="56"/>
      <c r="Z750" s="56"/>
      <c r="AA750" s="56"/>
      <c r="AB750" s="56"/>
      <c r="AC750" s="56"/>
    </row>
    <row r="751" spans="1:29" ht="15.75" customHeight="1">
      <c r="A751" s="35"/>
      <c r="B751" s="35" t="s">
        <v>156</v>
      </c>
      <c r="C751" s="36" t="s">
        <v>834</v>
      </c>
      <c r="D751" s="37" t="s">
        <v>53</v>
      </c>
      <c r="E751" s="37">
        <v>1000</v>
      </c>
      <c r="F751" s="38">
        <v>50</v>
      </c>
      <c r="G751" s="39" t="s">
        <v>54</v>
      </c>
      <c r="H751" s="40">
        <v>46143</v>
      </c>
      <c r="I751" s="41" t="s">
        <v>55</v>
      </c>
      <c r="J751" s="41" t="s">
        <v>56</v>
      </c>
      <c r="K751" s="41" t="s">
        <v>164</v>
      </c>
      <c r="L751" s="41" t="s">
        <v>58</v>
      </c>
      <c r="M751" s="42" t="s">
        <v>2534</v>
      </c>
      <c r="N751" s="44" t="s">
        <v>21</v>
      </c>
      <c r="O751" s="44" t="s">
        <v>2767</v>
      </c>
      <c r="P751" s="44"/>
      <c r="Q751" s="44" t="s">
        <v>3014</v>
      </c>
      <c r="R751" s="45" t="s">
        <v>158</v>
      </c>
      <c r="S751" s="45" t="s">
        <v>281</v>
      </c>
      <c r="T751" s="44"/>
      <c r="U751" s="44"/>
      <c r="V751" s="44"/>
      <c r="W751" s="44" t="s">
        <v>8</v>
      </c>
      <c r="X751" s="44"/>
      <c r="Y751" s="44"/>
      <c r="Z751" s="44"/>
      <c r="AA751" s="44"/>
      <c r="AB751" s="44"/>
      <c r="AC751" s="44"/>
    </row>
    <row r="752" spans="1:29" ht="15.75" customHeight="1">
      <c r="A752" s="47"/>
      <c r="B752" s="47" t="s">
        <v>156</v>
      </c>
      <c r="C752" s="60" t="s">
        <v>745</v>
      </c>
      <c r="D752" s="49" t="s">
        <v>746</v>
      </c>
      <c r="E752" s="49">
        <v>10</v>
      </c>
      <c r="F752" s="50">
        <v>200</v>
      </c>
      <c r="G752" s="51" t="s">
        <v>54</v>
      </c>
      <c r="H752" s="52">
        <v>46143</v>
      </c>
      <c r="I752" s="53" t="s">
        <v>55</v>
      </c>
      <c r="J752" s="53" t="s">
        <v>56</v>
      </c>
      <c r="K752" s="53" t="s">
        <v>164</v>
      </c>
      <c r="L752" s="53" t="s">
        <v>58</v>
      </c>
      <c r="M752" s="54" t="s">
        <v>73</v>
      </c>
      <c r="N752" s="56" t="s">
        <v>21</v>
      </c>
      <c r="O752" s="56" t="s">
        <v>2767</v>
      </c>
      <c r="P752" s="56"/>
      <c r="Q752" s="56" t="s">
        <v>3014</v>
      </c>
      <c r="R752" s="57" t="s">
        <v>158</v>
      </c>
      <c r="S752" s="57" t="s">
        <v>281</v>
      </c>
      <c r="T752" s="56"/>
      <c r="U752" s="56"/>
      <c r="V752" s="56"/>
      <c r="W752" s="56" t="s">
        <v>8</v>
      </c>
      <c r="X752" s="56"/>
      <c r="Y752" s="56"/>
      <c r="Z752" s="56"/>
      <c r="AA752" s="56"/>
      <c r="AB752" s="56"/>
      <c r="AC752" s="56"/>
    </row>
    <row r="753" spans="1:29" ht="15.75" customHeight="1">
      <c r="A753" s="35"/>
      <c r="B753" s="35" t="s">
        <v>156</v>
      </c>
      <c r="C753" s="36" t="s">
        <v>761</v>
      </c>
      <c r="D753" s="37" t="s">
        <v>762</v>
      </c>
      <c r="E753" s="37">
        <v>20</v>
      </c>
      <c r="F753" s="38">
        <v>160</v>
      </c>
      <c r="G753" s="39" t="s">
        <v>54</v>
      </c>
      <c r="H753" s="40">
        <v>46143</v>
      </c>
      <c r="I753" s="41" t="s">
        <v>55</v>
      </c>
      <c r="J753" s="41" t="s">
        <v>56</v>
      </c>
      <c r="K753" s="41" t="s">
        <v>164</v>
      </c>
      <c r="L753" s="41" t="s">
        <v>58</v>
      </c>
      <c r="M753" s="42" t="s">
        <v>109</v>
      </c>
      <c r="N753" s="44" t="s">
        <v>21</v>
      </c>
      <c r="O753" s="44" t="s">
        <v>2767</v>
      </c>
      <c r="P753" s="44"/>
      <c r="Q753" s="44" t="s">
        <v>3014</v>
      </c>
      <c r="R753" s="45" t="s">
        <v>158</v>
      </c>
      <c r="S753" s="45" t="s">
        <v>281</v>
      </c>
      <c r="T753" s="44"/>
      <c r="U753" s="44"/>
      <c r="V753" s="44"/>
      <c r="W753" s="44" t="s">
        <v>8</v>
      </c>
      <c r="X753" s="44"/>
      <c r="Y753" s="44"/>
      <c r="Z753" s="44"/>
      <c r="AA753" s="44"/>
      <c r="AB753" s="44"/>
      <c r="AC753" s="44"/>
    </row>
    <row r="754" spans="1:29" ht="15.75" customHeight="1">
      <c r="A754" s="47"/>
      <c r="B754" s="47" t="s">
        <v>250</v>
      </c>
      <c r="C754" s="60" t="s">
        <v>832</v>
      </c>
      <c r="D754" s="49" t="s">
        <v>53</v>
      </c>
      <c r="E754" s="49">
        <v>25</v>
      </c>
      <c r="F754" s="50">
        <v>50</v>
      </c>
      <c r="G754" s="51" t="s">
        <v>54</v>
      </c>
      <c r="H754" s="52">
        <v>46143</v>
      </c>
      <c r="I754" s="53" t="s">
        <v>55</v>
      </c>
      <c r="J754" s="53" t="s">
        <v>56</v>
      </c>
      <c r="K754" s="53" t="s">
        <v>164</v>
      </c>
      <c r="L754" s="53" t="s">
        <v>58</v>
      </c>
      <c r="M754" s="54" t="s">
        <v>148</v>
      </c>
      <c r="N754" s="56" t="s">
        <v>21</v>
      </c>
      <c r="O754" s="56" t="s">
        <v>2767</v>
      </c>
      <c r="P754" s="56"/>
      <c r="Q754" s="56" t="s">
        <v>3014</v>
      </c>
      <c r="R754" s="57" t="s">
        <v>158</v>
      </c>
      <c r="S754" s="57" t="s">
        <v>281</v>
      </c>
      <c r="T754" s="194"/>
      <c r="U754" s="56"/>
      <c r="V754" s="56"/>
      <c r="W754" s="56" t="s">
        <v>8</v>
      </c>
      <c r="X754" s="56"/>
      <c r="Y754" s="56"/>
      <c r="Z754" s="56"/>
      <c r="AA754" s="56"/>
      <c r="AB754" s="56"/>
      <c r="AC754" s="56"/>
    </row>
    <row r="755" spans="1:29" ht="15.75" customHeight="1">
      <c r="A755" s="35"/>
      <c r="B755" s="35" t="s">
        <v>250</v>
      </c>
      <c r="C755" s="36" t="s">
        <v>280</v>
      </c>
      <c r="D755" s="37" t="s">
        <v>53</v>
      </c>
      <c r="E755" s="37">
        <v>25</v>
      </c>
      <c r="F755" s="38">
        <v>9000</v>
      </c>
      <c r="G755" s="39" t="s">
        <v>54</v>
      </c>
      <c r="H755" s="40">
        <v>46204</v>
      </c>
      <c r="I755" s="41" t="s">
        <v>55</v>
      </c>
      <c r="J755" s="41" t="s">
        <v>56</v>
      </c>
      <c r="K755" s="41" t="s">
        <v>164</v>
      </c>
      <c r="L755" s="41" t="s">
        <v>58</v>
      </c>
      <c r="M755" s="42" t="s">
        <v>2517</v>
      </c>
      <c r="N755" s="44" t="s">
        <v>21</v>
      </c>
      <c r="O755" s="44" t="s">
        <v>2767</v>
      </c>
      <c r="P755" s="44"/>
      <c r="Q755" s="44" t="s">
        <v>3014</v>
      </c>
      <c r="R755" s="45" t="s">
        <v>158</v>
      </c>
      <c r="S755" s="45" t="s">
        <v>281</v>
      </c>
      <c r="T755" s="44"/>
      <c r="U755" s="44"/>
      <c r="V755" s="44"/>
      <c r="W755" s="44" t="s">
        <v>8</v>
      </c>
      <c r="X755" s="44"/>
      <c r="Y755" s="44"/>
      <c r="Z755" s="44"/>
      <c r="AA755" s="44"/>
      <c r="AB755" s="44"/>
      <c r="AC755" s="44"/>
    </row>
    <row r="756" spans="1:29" ht="15.75" customHeight="1">
      <c r="A756" s="184"/>
      <c r="B756" s="184" t="s">
        <v>1476</v>
      </c>
      <c r="C756" s="185" t="s">
        <v>2620</v>
      </c>
      <c r="D756" s="186" t="s">
        <v>53</v>
      </c>
      <c r="E756" s="186">
        <v>2</v>
      </c>
      <c r="F756" s="187">
        <v>3000</v>
      </c>
      <c r="G756" s="188" t="s">
        <v>54</v>
      </c>
      <c r="H756" s="189">
        <v>46174</v>
      </c>
      <c r="I756" s="190" t="s">
        <v>101</v>
      </c>
      <c r="J756" s="190" t="s">
        <v>56</v>
      </c>
      <c r="K756" s="190" t="s">
        <v>858</v>
      </c>
      <c r="L756" s="190" t="s">
        <v>91</v>
      </c>
      <c r="M756" s="191" t="s">
        <v>2451</v>
      </c>
      <c r="N756" s="192" t="s">
        <v>951</v>
      </c>
      <c r="O756" s="56" t="s">
        <v>2452</v>
      </c>
      <c r="P756" s="56"/>
      <c r="Q756" s="56"/>
      <c r="R756" s="57" t="str">
        <f t="array" ref="R756">IFERROR(INDEX('BANCO DE DADOS'!$C$3:$C1559,MATCH(C756,'BANCO DE DADOS'!$B$3:$B1559,0),0),"")</f>
        <v>DOP</v>
      </c>
      <c r="S756" s="57" t="str">
        <f t="array" ref="S756">IFERROR(INDEX('BANCO DE DADOS'!$D$3:$D1559,MATCH(C756,'BANCO DE DADOS'!$B$3:$B1559,0),0),"")</f>
        <v>COMPRA DE HOLOFOTES PORTATEIS COM BATERIA E CARREGADOR</v>
      </c>
      <c r="T756" s="56"/>
      <c r="U756" s="56"/>
      <c r="V756" s="56"/>
      <c r="W756" s="56"/>
      <c r="X756" s="56"/>
      <c r="Y756" s="56"/>
      <c r="Z756" s="56"/>
      <c r="AA756" s="56"/>
      <c r="AB756" s="56"/>
      <c r="AC756" s="56"/>
    </row>
    <row r="757" spans="1:29" ht="15.75" customHeight="1">
      <c r="A757" s="35"/>
      <c r="B757" s="35" t="s">
        <v>250</v>
      </c>
      <c r="C757" s="36" t="s">
        <v>838</v>
      </c>
      <c r="D757" s="37" t="s">
        <v>53</v>
      </c>
      <c r="E757" s="37">
        <v>1</v>
      </c>
      <c r="F757" s="38">
        <v>30</v>
      </c>
      <c r="G757" s="39" t="s">
        <v>54</v>
      </c>
      <c r="H757" s="40">
        <v>46143</v>
      </c>
      <c r="I757" s="41" t="s">
        <v>55</v>
      </c>
      <c r="J757" s="41" t="s">
        <v>56</v>
      </c>
      <c r="K757" s="41" t="s">
        <v>164</v>
      </c>
      <c r="L757" s="41" t="s">
        <v>58</v>
      </c>
      <c r="M757" s="42" t="s">
        <v>148</v>
      </c>
      <c r="N757" s="44" t="s">
        <v>21</v>
      </c>
      <c r="O757" s="44" t="s">
        <v>2767</v>
      </c>
      <c r="P757" s="44"/>
      <c r="Q757" s="44" t="s">
        <v>3014</v>
      </c>
      <c r="R757" s="45" t="s">
        <v>158</v>
      </c>
      <c r="S757" s="45" t="s">
        <v>281</v>
      </c>
      <c r="T757" s="44"/>
      <c r="U757" s="44"/>
      <c r="V757" s="44"/>
      <c r="W757" s="44" t="s">
        <v>8</v>
      </c>
      <c r="X757" s="44"/>
      <c r="Y757" s="44"/>
      <c r="Z757" s="44"/>
      <c r="AA757" s="44"/>
      <c r="AB757" s="44"/>
      <c r="AC757" s="44"/>
    </row>
    <row r="758" spans="1:29" ht="15.75" customHeight="1">
      <c r="A758" s="47"/>
      <c r="B758" s="47" t="s">
        <v>2693</v>
      </c>
      <c r="C758" s="60"/>
      <c r="D758" s="49"/>
      <c r="E758" s="49"/>
      <c r="F758" s="50">
        <v>100230</v>
      </c>
      <c r="G758" s="51"/>
      <c r="H758" s="52"/>
      <c r="I758" s="53"/>
      <c r="J758" s="53"/>
      <c r="K758" s="53"/>
      <c r="L758" s="53"/>
      <c r="M758" s="54"/>
      <c r="N758" s="56" t="s">
        <v>21</v>
      </c>
      <c r="O758" s="56"/>
      <c r="P758" s="56"/>
      <c r="Q758" s="56" t="s">
        <v>3014</v>
      </c>
      <c r="R758" s="57"/>
      <c r="S758" s="57" t="s">
        <v>281</v>
      </c>
      <c r="T758" s="56"/>
      <c r="U758" s="56"/>
      <c r="V758" s="56"/>
      <c r="W758" s="56" t="s">
        <v>8</v>
      </c>
      <c r="X758" s="56"/>
      <c r="Y758" s="56"/>
      <c r="Z758" s="56"/>
      <c r="AA758" s="56"/>
      <c r="AB758" s="56"/>
      <c r="AC758" s="56"/>
    </row>
    <row r="759" spans="1:29" ht="15.75" customHeight="1">
      <c r="A759" s="35"/>
      <c r="B759" s="35" t="s">
        <v>106</v>
      </c>
      <c r="C759" s="36" t="s">
        <v>107</v>
      </c>
      <c r="D759" s="37" t="s">
        <v>108</v>
      </c>
      <c r="E759" s="37">
        <v>330</v>
      </c>
      <c r="F759" s="38">
        <v>9900</v>
      </c>
      <c r="G759" s="39" t="s">
        <v>54</v>
      </c>
      <c r="H759" s="40">
        <v>46204</v>
      </c>
      <c r="I759" s="41" t="s">
        <v>55</v>
      </c>
      <c r="J759" s="41" t="s">
        <v>56</v>
      </c>
      <c r="K759" s="41" t="s">
        <v>83</v>
      </c>
      <c r="L759" s="41" t="s">
        <v>58</v>
      </c>
      <c r="M759" s="42" t="s">
        <v>109</v>
      </c>
      <c r="N759" s="44" t="s">
        <v>21</v>
      </c>
      <c r="O759" s="44" t="s">
        <v>2767</v>
      </c>
      <c r="P759" s="44"/>
      <c r="Q759" s="44" t="s">
        <v>3015</v>
      </c>
      <c r="R759" s="45"/>
      <c r="S759" s="45" t="s">
        <v>110</v>
      </c>
      <c r="T759" s="44"/>
      <c r="U759" s="44"/>
      <c r="V759" s="44"/>
      <c r="W759" s="44" t="s">
        <v>145</v>
      </c>
      <c r="X759" s="44"/>
      <c r="Y759" s="44"/>
      <c r="Z759" s="44"/>
      <c r="AA759" s="44"/>
      <c r="AB759" s="44"/>
      <c r="AC759" s="44"/>
    </row>
    <row r="760" spans="1:29" ht="15.75" customHeight="1">
      <c r="A760" s="47"/>
      <c r="B760" s="47" t="s">
        <v>145</v>
      </c>
      <c r="C760" s="60" t="s">
        <v>231</v>
      </c>
      <c r="D760" s="49" t="s">
        <v>53</v>
      </c>
      <c r="E760" s="49">
        <v>480</v>
      </c>
      <c r="F760" s="50">
        <v>21600</v>
      </c>
      <c r="G760" s="51" t="s">
        <v>54</v>
      </c>
      <c r="H760" s="52">
        <v>46235</v>
      </c>
      <c r="I760" s="53" t="s">
        <v>55</v>
      </c>
      <c r="J760" s="53" t="s">
        <v>56</v>
      </c>
      <c r="K760" s="53" t="s">
        <v>164</v>
      </c>
      <c r="L760" s="53" t="s">
        <v>58</v>
      </c>
      <c r="M760" s="54" t="s">
        <v>2498</v>
      </c>
      <c r="N760" s="56" t="s">
        <v>21</v>
      </c>
      <c r="O760" s="56" t="s">
        <v>2767</v>
      </c>
      <c r="P760" s="56"/>
      <c r="Q760" s="56" t="s">
        <v>3015</v>
      </c>
      <c r="R760" s="57"/>
      <c r="S760" s="57" t="s">
        <v>110</v>
      </c>
      <c r="T760" s="56"/>
      <c r="U760" s="56"/>
      <c r="V760" s="56"/>
      <c r="W760" s="56" t="s">
        <v>145</v>
      </c>
      <c r="X760" s="56"/>
      <c r="Y760" s="56"/>
      <c r="Z760" s="56"/>
      <c r="AA760" s="56"/>
      <c r="AB760" s="56"/>
      <c r="AC760" s="56"/>
    </row>
    <row r="761" spans="1:29" ht="15.75" customHeight="1">
      <c r="A761" s="35"/>
      <c r="B761" s="35" t="s">
        <v>70</v>
      </c>
      <c r="C761" s="36" t="s">
        <v>1246</v>
      </c>
      <c r="D761" s="37" t="s">
        <v>53</v>
      </c>
      <c r="E761" s="37">
        <v>20</v>
      </c>
      <c r="F761" s="38">
        <v>2400</v>
      </c>
      <c r="G761" s="39" t="s">
        <v>54</v>
      </c>
      <c r="H761" s="40">
        <v>46174</v>
      </c>
      <c r="I761" s="41" t="s">
        <v>55</v>
      </c>
      <c r="J761" s="41" t="s">
        <v>56</v>
      </c>
      <c r="K761" s="41" t="s">
        <v>164</v>
      </c>
      <c r="L761" s="41" t="s">
        <v>91</v>
      </c>
      <c r="M761" s="42" t="s">
        <v>73</v>
      </c>
      <c r="N761" s="44" t="s">
        <v>884</v>
      </c>
      <c r="O761" s="44" t="s">
        <v>2767</v>
      </c>
      <c r="P761" s="44"/>
      <c r="Q761" s="44" t="s">
        <v>3012</v>
      </c>
      <c r="R761" s="45"/>
      <c r="S761" s="45" t="str">
        <f t="array" ref="S761">IFERROR(INDEX('BANCO DE DADOS'!$D$3:$D1559,MATCH(C761,'BANCO DE DADOS'!$B$3:$B1559,0),0),"")</f>
        <v>COMPRA DE EQUIPAMENTOS DE INFORMÁTICA E PERIFÉRICOS</v>
      </c>
      <c r="T761" s="44"/>
      <c r="U761" s="44"/>
      <c r="V761" s="44"/>
      <c r="W761" s="44" t="s">
        <v>2933</v>
      </c>
      <c r="X761" s="44"/>
      <c r="Y761" s="44"/>
      <c r="Z761" s="44"/>
      <c r="AA761" s="44"/>
      <c r="AB761" s="44"/>
      <c r="AC761" s="44"/>
    </row>
    <row r="762" spans="1:29" ht="15.75" customHeight="1">
      <c r="A762" s="184"/>
      <c r="B762" s="184" t="s">
        <v>70</v>
      </c>
      <c r="C762" s="185" t="s">
        <v>1084</v>
      </c>
      <c r="D762" s="186" t="s">
        <v>53</v>
      </c>
      <c r="E762" s="186">
        <v>100</v>
      </c>
      <c r="F762" s="187">
        <v>30000</v>
      </c>
      <c r="G762" s="188" t="s">
        <v>54</v>
      </c>
      <c r="H762" s="189">
        <v>46235</v>
      </c>
      <c r="I762" s="190" t="s">
        <v>55</v>
      </c>
      <c r="J762" s="190" t="s">
        <v>56</v>
      </c>
      <c r="K762" s="190" t="s">
        <v>164</v>
      </c>
      <c r="L762" s="190" t="s">
        <v>91</v>
      </c>
      <c r="M762" s="191" t="s">
        <v>2451</v>
      </c>
      <c r="N762" s="192" t="s">
        <v>884</v>
      </c>
      <c r="O762" s="56" t="s">
        <v>2452</v>
      </c>
      <c r="P762" s="56"/>
      <c r="Q762" s="56"/>
      <c r="R762" s="57" t="str">
        <f t="array" ref="R762">IFERROR(INDEX('BANCO DE DADOS'!$C$3:$C1559,MATCH(C762,'BANCO DE DADOS'!$B$3:$B1559,0),0),"")</f>
        <v>GTI - MULTIMIDIA</v>
      </c>
      <c r="S762" s="57" t="str">
        <f t="array" ref="S762">IFERROR(INDEX('BANCO DE DADOS'!$D$3:$D1559,MATCH(C762,'BANCO DE DADOS'!$B$3:$B1559,0),0),"")</f>
        <v>COMPRA DE EQUIPAMENTOS DE INFORMÁTICA E PERIFÉRICOS</v>
      </c>
      <c r="T762" s="56"/>
      <c r="U762" s="56"/>
      <c r="V762" s="56"/>
      <c r="W762" s="56"/>
      <c r="X762" s="56"/>
      <c r="Y762" s="56"/>
      <c r="Z762" s="56"/>
      <c r="AA762" s="56"/>
      <c r="AB762" s="56"/>
      <c r="AC762" s="56"/>
    </row>
    <row r="763" spans="1:29" ht="15.75" customHeight="1">
      <c r="A763" s="35"/>
      <c r="B763" s="35" t="s">
        <v>291</v>
      </c>
      <c r="C763" s="36" t="s">
        <v>1687</v>
      </c>
      <c r="D763" s="37" t="s">
        <v>53</v>
      </c>
      <c r="E763" s="37">
        <v>1</v>
      </c>
      <c r="F763" s="38">
        <v>3000</v>
      </c>
      <c r="G763" s="39" t="s">
        <v>54</v>
      </c>
      <c r="H763" s="40">
        <v>46174</v>
      </c>
      <c r="I763" s="41" t="s">
        <v>55</v>
      </c>
      <c r="J763" s="41" t="s">
        <v>56</v>
      </c>
      <c r="K763" s="41" t="s">
        <v>83</v>
      </c>
      <c r="L763" s="41" t="s">
        <v>91</v>
      </c>
      <c r="M763" s="42" t="s">
        <v>2486</v>
      </c>
      <c r="N763" s="44" t="s">
        <v>951</v>
      </c>
      <c r="O763" s="44" t="s">
        <v>2767</v>
      </c>
      <c r="P763" s="44"/>
      <c r="Q763" s="44" t="s">
        <v>3016</v>
      </c>
      <c r="R763" s="45">
        <f t="array" ref="R763">IFERROR(INDEX('BANCO DE DADOS'!$C$3:$C1559,MATCH(C763,'BANCO DE DADOS'!$B$3:$B1559,0),0),"")</f>
        <v>0</v>
      </c>
      <c r="S763" s="45" t="s">
        <v>1688</v>
      </c>
      <c r="T763" s="44"/>
      <c r="U763" s="44"/>
      <c r="V763" s="44"/>
      <c r="W763" s="44" t="s">
        <v>291</v>
      </c>
      <c r="X763" s="44"/>
      <c r="Y763" s="44"/>
      <c r="Z763" s="44"/>
      <c r="AA763" s="44"/>
      <c r="AB763" s="44"/>
      <c r="AC763" s="44"/>
    </row>
    <row r="764" spans="1:29" ht="15.75" customHeight="1">
      <c r="A764" s="184"/>
      <c r="B764" s="184" t="s">
        <v>64</v>
      </c>
      <c r="C764" s="185" t="s">
        <v>90</v>
      </c>
      <c r="D764" s="186" t="s">
        <v>53</v>
      </c>
      <c r="E764" s="186">
        <v>1</v>
      </c>
      <c r="F764" s="187">
        <v>1500000</v>
      </c>
      <c r="G764" s="188" t="s">
        <v>66</v>
      </c>
      <c r="H764" s="189">
        <v>46266</v>
      </c>
      <c r="I764" s="190" t="s">
        <v>55</v>
      </c>
      <c r="J764" s="190" t="s">
        <v>56</v>
      </c>
      <c r="K764" s="190" t="s">
        <v>83</v>
      </c>
      <c r="L764" s="190" t="s">
        <v>91</v>
      </c>
      <c r="M764" s="191" t="s">
        <v>2451</v>
      </c>
      <c r="N764" s="192" t="s">
        <v>951</v>
      </c>
      <c r="O764" s="56" t="s">
        <v>2452</v>
      </c>
      <c r="P764" s="56"/>
      <c r="Q764" s="56"/>
      <c r="R764" s="57" t="str">
        <f t="array" ref="R764">IFERROR(INDEX('BANCO DE DADOS'!$C$3:$C1559,MATCH(C764,'BANCO DE DADOS'!$B$3:$B1559,0),0),"")</f>
        <v>SCC - CONTRATO CONTINUO</v>
      </c>
      <c r="S764" s="57" t="str">
        <f t="array" ref="S764">IFERROR(INDEX('BANCO DE DADOS'!$D$3:$D1559,MATCH(C764,'BANCO DE DADOS'!$B$3:$B1559,0),0),"")</f>
        <v>SERVIÇOS DE MANUTENÇÃO - PEÇAS E ACESSÓRIOS VEICULARES</v>
      </c>
      <c r="T764" s="56"/>
      <c r="U764" s="56"/>
      <c r="V764" s="56"/>
      <c r="W764" s="56"/>
      <c r="X764" s="56"/>
      <c r="Y764" s="56"/>
      <c r="Z764" s="56"/>
      <c r="AA764" s="56"/>
      <c r="AB764" s="56"/>
      <c r="AC764" s="56"/>
    </row>
    <row r="765" spans="1:29" ht="15.75" customHeight="1">
      <c r="A765" s="167"/>
      <c r="B765" s="167" t="s">
        <v>172</v>
      </c>
      <c r="C765" s="168" t="s">
        <v>2653</v>
      </c>
      <c r="D765" s="176" t="s">
        <v>53</v>
      </c>
      <c r="E765" s="176">
        <v>1</v>
      </c>
      <c r="F765" s="177">
        <v>900</v>
      </c>
      <c r="G765" s="178" t="s">
        <v>54</v>
      </c>
      <c r="H765" s="179">
        <v>46174</v>
      </c>
      <c r="I765" s="180" t="s">
        <v>101</v>
      </c>
      <c r="J765" s="180" t="s">
        <v>56</v>
      </c>
      <c r="K765" s="180" t="s">
        <v>858</v>
      </c>
      <c r="L765" s="180" t="s">
        <v>91</v>
      </c>
      <c r="M765" s="181" t="s">
        <v>2451</v>
      </c>
      <c r="N765" s="175" t="s">
        <v>951</v>
      </c>
      <c r="O765" s="44" t="s">
        <v>2452</v>
      </c>
      <c r="P765" s="44"/>
      <c r="Q765" s="44"/>
      <c r="R765" s="45">
        <f t="array" ref="R765">IFERROR(INDEX('BANCO DE DADOS'!$C$3:$C1559,MATCH(C765,'BANCO DE DADOS'!$B$3:$B1559,0),0),"")</f>
        <v>0</v>
      </c>
      <c r="S765" s="45" t="str">
        <f t="array" ref="S765">IFERROR(INDEX('BANCO DE DADOS'!$D$3:$D1559,MATCH(C765,'BANCO DE DADOS'!$B$3:$B1559,0),0),"")</f>
        <v>SERVIÇOS DE INSTALAÇÃO - ESTRUTURAS E DIVISÓRIAS</v>
      </c>
      <c r="T765" s="44"/>
      <c r="U765" s="44"/>
      <c r="V765" s="44"/>
      <c r="W765" s="44"/>
      <c r="X765" s="44"/>
      <c r="Y765" s="44"/>
      <c r="Z765" s="44"/>
      <c r="AA765" s="44"/>
      <c r="AB765" s="44"/>
      <c r="AC765" s="44"/>
    </row>
    <row r="766" spans="1:29" ht="15.75" customHeight="1">
      <c r="A766" s="47"/>
      <c r="B766" s="47" t="s">
        <v>2693</v>
      </c>
      <c r="C766" s="60"/>
      <c r="D766" s="49"/>
      <c r="E766" s="49"/>
      <c r="F766" s="50">
        <v>3000</v>
      </c>
      <c r="G766" s="51"/>
      <c r="H766" s="52"/>
      <c r="I766" s="53"/>
      <c r="J766" s="53"/>
      <c r="K766" s="53"/>
      <c r="L766" s="53"/>
      <c r="M766" s="54"/>
      <c r="N766" s="56" t="s">
        <v>951</v>
      </c>
      <c r="O766" s="56"/>
      <c r="P766" s="56"/>
      <c r="Q766" s="56" t="s">
        <v>3016</v>
      </c>
      <c r="R766" s="57"/>
      <c r="S766" s="57" t="s">
        <v>1688</v>
      </c>
      <c r="T766" s="56"/>
      <c r="U766" s="56"/>
      <c r="V766" s="56"/>
      <c r="W766" s="56" t="s">
        <v>291</v>
      </c>
      <c r="X766" s="56"/>
      <c r="Y766" s="56"/>
      <c r="Z766" s="56"/>
      <c r="AA766" s="56"/>
      <c r="AB766" s="56"/>
      <c r="AC766" s="56"/>
    </row>
    <row r="767" spans="1:29" ht="15.75" customHeight="1">
      <c r="A767" s="35"/>
      <c r="B767" s="35" t="s">
        <v>51</v>
      </c>
      <c r="C767" s="36" t="s">
        <v>112</v>
      </c>
      <c r="D767" s="37" t="s">
        <v>53</v>
      </c>
      <c r="E767" s="37">
        <v>206</v>
      </c>
      <c r="F767" s="38">
        <v>30900</v>
      </c>
      <c r="G767" s="39" t="s">
        <v>54</v>
      </c>
      <c r="H767" s="40">
        <v>46235</v>
      </c>
      <c r="I767" s="41" t="s">
        <v>55</v>
      </c>
      <c r="J767" s="41" t="s">
        <v>56</v>
      </c>
      <c r="K767" s="41" t="s">
        <v>83</v>
      </c>
      <c r="L767" s="41" t="s">
        <v>58</v>
      </c>
      <c r="M767" s="42" t="s">
        <v>2498</v>
      </c>
      <c r="N767" s="44" t="s">
        <v>21</v>
      </c>
      <c r="O767" s="44" t="s">
        <v>2767</v>
      </c>
      <c r="P767" s="44"/>
      <c r="Q767" s="44" t="s">
        <v>3017</v>
      </c>
      <c r="R767" s="45"/>
      <c r="S767" s="45" t="s">
        <v>113</v>
      </c>
      <c r="T767" s="44"/>
      <c r="U767" s="44"/>
      <c r="V767" s="44"/>
      <c r="W767" s="44" t="s">
        <v>51</v>
      </c>
      <c r="X767" s="44"/>
      <c r="Y767" s="44"/>
      <c r="Z767" s="44"/>
      <c r="AA767" s="44"/>
      <c r="AB767" s="44"/>
      <c r="AC767" s="44"/>
    </row>
    <row r="768" spans="1:29" ht="15.75" customHeight="1">
      <c r="A768" s="47"/>
      <c r="B768" s="47" t="s">
        <v>2693</v>
      </c>
      <c r="C768" s="60"/>
      <c r="D768" s="49"/>
      <c r="E768" s="49"/>
      <c r="F768" s="50">
        <v>30900</v>
      </c>
      <c r="G768" s="51"/>
      <c r="H768" s="52"/>
      <c r="I768" s="53"/>
      <c r="J768" s="53"/>
      <c r="K768" s="53"/>
      <c r="L768" s="53"/>
      <c r="M768" s="54"/>
      <c r="N768" s="56" t="s">
        <v>21</v>
      </c>
      <c r="O768" s="56"/>
      <c r="P768" s="56"/>
      <c r="Q768" s="56" t="s">
        <v>3017</v>
      </c>
      <c r="R768" s="57"/>
      <c r="S768" s="57" t="s">
        <v>113</v>
      </c>
      <c r="T768" s="56"/>
      <c r="U768" s="56"/>
      <c r="V768" s="56"/>
      <c r="W768" s="56" t="s">
        <v>51</v>
      </c>
      <c r="X768" s="56"/>
      <c r="Y768" s="56"/>
      <c r="Z768" s="56"/>
      <c r="AA768" s="56"/>
      <c r="AB768" s="56"/>
      <c r="AC768" s="56"/>
    </row>
    <row r="769" spans="1:29" ht="15.75" customHeight="1">
      <c r="A769" s="35"/>
      <c r="B769" s="35" t="s">
        <v>233</v>
      </c>
      <c r="C769" s="36" t="s">
        <v>359</v>
      </c>
      <c r="D769" s="37" t="s">
        <v>53</v>
      </c>
      <c r="E769" s="37">
        <v>1</v>
      </c>
      <c r="F769" s="38">
        <v>900</v>
      </c>
      <c r="G769" s="39" t="s">
        <v>54</v>
      </c>
      <c r="H769" s="40">
        <v>46174</v>
      </c>
      <c r="I769" s="41" t="s">
        <v>55</v>
      </c>
      <c r="J769" s="41" t="s">
        <v>56</v>
      </c>
      <c r="K769" s="41" t="s">
        <v>164</v>
      </c>
      <c r="L769" s="41" t="s">
        <v>58</v>
      </c>
      <c r="M769" s="42" t="s">
        <v>2837</v>
      </c>
      <c r="N769" s="44" t="s">
        <v>21</v>
      </c>
      <c r="O769" s="44" t="s">
        <v>2767</v>
      </c>
      <c r="P769" s="44"/>
      <c r="Q769" s="44" t="s">
        <v>3018</v>
      </c>
      <c r="R769" s="45"/>
      <c r="S769" s="45" t="s">
        <v>360</v>
      </c>
      <c r="T769" s="199"/>
      <c r="U769" s="44"/>
      <c r="V769" s="44"/>
      <c r="W769" s="44" t="s">
        <v>51</v>
      </c>
      <c r="X769" s="44"/>
      <c r="Y769" s="44"/>
      <c r="Z769" s="44"/>
      <c r="AA769" s="44"/>
      <c r="AB769" s="44"/>
      <c r="AC769" s="44"/>
    </row>
    <row r="770" spans="1:29" ht="15.75" customHeight="1">
      <c r="A770" s="184"/>
      <c r="B770" s="184" t="s">
        <v>156</v>
      </c>
      <c r="C770" s="185" t="s">
        <v>2255</v>
      </c>
      <c r="D770" s="186" t="s">
        <v>53</v>
      </c>
      <c r="E770" s="186">
        <v>1</v>
      </c>
      <c r="F770" s="187">
        <v>450</v>
      </c>
      <c r="G770" s="188" t="s">
        <v>54</v>
      </c>
      <c r="H770" s="189">
        <v>46174</v>
      </c>
      <c r="I770" s="190" t="s">
        <v>55</v>
      </c>
      <c r="J770" s="190" t="s">
        <v>56</v>
      </c>
      <c r="K770" s="190" t="s">
        <v>164</v>
      </c>
      <c r="L770" s="190" t="s">
        <v>91</v>
      </c>
      <c r="M770" s="191" t="s">
        <v>2451</v>
      </c>
      <c r="N770" s="192" t="s">
        <v>951</v>
      </c>
      <c r="O770" s="56" t="s">
        <v>2452</v>
      </c>
      <c r="P770" s="56"/>
      <c r="Q770" s="56"/>
      <c r="R770" s="57" t="str">
        <f t="array" ref="R770">IFERROR(INDEX('BANCO DE DADOS'!$C$3:$C1559,MATCH(C770,'BANCO DE DADOS'!$B$3:$B1559,0),0),"")</f>
        <v>1° CIA DO 4° BBM</v>
      </c>
      <c r="S770" s="57" t="str">
        <f t="array" ref="S770">IFERROR(INDEX('BANCO DE DADOS'!$D$3:$D1559,MATCH(C770,'BANCO DE DADOS'!$B$3:$B1559,0),0),"")</f>
        <v>SERVIÇOS DE INSTALAÇÃO - PERSIANARIA E REVESTIMENTOS</v>
      </c>
      <c r="T770" s="56"/>
      <c r="U770" s="56"/>
      <c r="V770" s="56"/>
      <c r="W770" s="56"/>
      <c r="X770" s="56"/>
      <c r="Y770" s="56"/>
      <c r="Z770" s="56"/>
      <c r="AA770" s="56"/>
      <c r="AB770" s="56"/>
      <c r="AC770" s="56"/>
    </row>
    <row r="771" spans="1:29" ht="15.75" customHeight="1">
      <c r="A771" s="35"/>
      <c r="B771" s="35" t="s">
        <v>233</v>
      </c>
      <c r="C771" s="36" t="s">
        <v>1543</v>
      </c>
      <c r="D771" s="37" t="s">
        <v>53</v>
      </c>
      <c r="E771" s="37">
        <v>2</v>
      </c>
      <c r="F771" s="38">
        <v>1700</v>
      </c>
      <c r="G771" s="39" t="s">
        <v>54</v>
      </c>
      <c r="H771" s="40">
        <v>46174</v>
      </c>
      <c r="I771" s="41" t="s">
        <v>101</v>
      </c>
      <c r="J771" s="41" t="s">
        <v>56</v>
      </c>
      <c r="K771" s="41" t="s">
        <v>858</v>
      </c>
      <c r="L771" s="41" t="s">
        <v>58</v>
      </c>
      <c r="M771" s="42" t="s">
        <v>2498</v>
      </c>
      <c r="N771" s="44" t="s">
        <v>951</v>
      </c>
      <c r="O771" s="44" t="s">
        <v>2767</v>
      </c>
      <c r="P771" s="44"/>
      <c r="Q771" s="44" t="s">
        <v>3018</v>
      </c>
      <c r="R771" s="45"/>
      <c r="S771" s="45" t="s">
        <v>360</v>
      </c>
      <c r="T771" s="44"/>
      <c r="U771" s="44"/>
      <c r="V771" s="44"/>
      <c r="W771" s="44" t="s">
        <v>51</v>
      </c>
      <c r="X771" s="44"/>
      <c r="Y771" s="44"/>
      <c r="Z771" s="44"/>
      <c r="AA771" s="44"/>
      <c r="AB771" s="44"/>
      <c r="AC771" s="44"/>
    </row>
    <row r="772" spans="1:29" ht="15.75" customHeight="1">
      <c r="A772" s="47"/>
      <c r="B772" s="47" t="s">
        <v>245</v>
      </c>
      <c r="C772" s="60" t="s">
        <v>359</v>
      </c>
      <c r="D772" s="49" t="s">
        <v>53</v>
      </c>
      <c r="E772" s="49">
        <v>3</v>
      </c>
      <c r="F772" s="50">
        <v>2700</v>
      </c>
      <c r="G772" s="51" t="s">
        <v>54</v>
      </c>
      <c r="H772" s="52">
        <v>46174</v>
      </c>
      <c r="I772" s="53" t="s">
        <v>55</v>
      </c>
      <c r="J772" s="53" t="s">
        <v>56</v>
      </c>
      <c r="K772" s="53" t="s">
        <v>164</v>
      </c>
      <c r="L772" s="53" t="s">
        <v>58</v>
      </c>
      <c r="M772" s="54" t="s">
        <v>2766</v>
      </c>
      <c r="N772" s="56" t="s">
        <v>21</v>
      </c>
      <c r="O772" s="56" t="s">
        <v>2767</v>
      </c>
      <c r="P772" s="56"/>
      <c r="Q772" s="56" t="s">
        <v>3018</v>
      </c>
      <c r="R772" s="57"/>
      <c r="S772" s="57" t="s">
        <v>360</v>
      </c>
      <c r="T772" s="194"/>
      <c r="U772" s="56"/>
      <c r="V772" s="56"/>
      <c r="W772" s="56" t="s">
        <v>51</v>
      </c>
      <c r="X772" s="56"/>
      <c r="Y772" s="56"/>
      <c r="Z772" s="56"/>
      <c r="AA772" s="56"/>
      <c r="AB772" s="56"/>
      <c r="AC772" s="56"/>
    </row>
    <row r="773" spans="1:29" ht="15.75" customHeight="1">
      <c r="A773" s="35"/>
      <c r="B773" s="35" t="s">
        <v>245</v>
      </c>
      <c r="C773" s="36" t="s">
        <v>645</v>
      </c>
      <c r="D773" s="37" t="s">
        <v>53</v>
      </c>
      <c r="E773" s="37">
        <v>10</v>
      </c>
      <c r="F773" s="38">
        <v>400</v>
      </c>
      <c r="G773" s="39" t="s">
        <v>54</v>
      </c>
      <c r="H773" s="40">
        <v>46174</v>
      </c>
      <c r="I773" s="41" t="s">
        <v>55</v>
      </c>
      <c r="J773" s="41" t="s">
        <v>56</v>
      </c>
      <c r="K773" s="41" t="s">
        <v>164</v>
      </c>
      <c r="L773" s="41" t="s">
        <v>58</v>
      </c>
      <c r="M773" s="42" t="s">
        <v>2486</v>
      </c>
      <c r="N773" s="44" t="s">
        <v>21</v>
      </c>
      <c r="O773" s="44" t="s">
        <v>2767</v>
      </c>
      <c r="P773" s="44"/>
      <c r="Q773" s="44" t="s">
        <v>3018</v>
      </c>
      <c r="R773" s="45"/>
      <c r="S773" s="45" t="s">
        <v>360</v>
      </c>
      <c r="T773" s="44"/>
      <c r="U773" s="44"/>
      <c r="V773" s="44"/>
      <c r="W773" s="44" t="s">
        <v>3019</v>
      </c>
      <c r="X773" s="44"/>
      <c r="Y773" s="44"/>
      <c r="Z773" s="44"/>
      <c r="AA773" s="44"/>
      <c r="AB773" s="44"/>
      <c r="AC773" s="44"/>
    </row>
    <row r="774" spans="1:29" ht="15.75" customHeight="1">
      <c r="A774" s="47"/>
      <c r="B774" s="47" t="s">
        <v>258</v>
      </c>
      <c r="C774" s="60" t="s">
        <v>359</v>
      </c>
      <c r="D774" s="49" t="s">
        <v>53</v>
      </c>
      <c r="E774" s="49">
        <v>5</v>
      </c>
      <c r="F774" s="50">
        <v>4500</v>
      </c>
      <c r="G774" s="51" t="s">
        <v>54</v>
      </c>
      <c r="H774" s="52">
        <v>46204</v>
      </c>
      <c r="I774" s="53" t="s">
        <v>55</v>
      </c>
      <c r="J774" s="53" t="s">
        <v>56</v>
      </c>
      <c r="K774" s="53" t="s">
        <v>164</v>
      </c>
      <c r="L774" s="53" t="s">
        <v>58</v>
      </c>
      <c r="M774" s="54" t="s">
        <v>73</v>
      </c>
      <c r="N774" s="56" t="s">
        <v>21</v>
      </c>
      <c r="O774" s="56" t="s">
        <v>2767</v>
      </c>
      <c r="P774" s="56"/>
      <c r="Q774" s="56" t="s">
        <v>3018</v>
      </c>
      <c r="R774" s="57"/>
      <c r="S774" s="57" t="s">
        <v>360</v>
      </c>
      <c r="T774" s="194"/>
      <c r="U774" s="56"/>
      <c r="V774" s="56"/>
      <c r="W774" s="56" t="s">
        <v>51</v>
      </c>
      <c r="X774" s="56"/>
      <c r="Y774" s="56"/>
      <c r="Z774" s="56"/>
      <c r="AA774" s="56"/>
      <c r="AB774" s="56"/>
      <c r="AC774" s="56"/>
    </row>
    <row r="775" spans="1:29" ht="15.75" customHeight="1">
      <c r="A775" s="35"/>
      <c r="B775" s="35" t="s">
        <v>317</v>
      </c>
      <c r="C775" s="36" t="s">
        <v>645</v>
      </c>
      <c r="D775" s="37" t="s">
        <v>53</v>
      </c>
      <c r="E775" s="37">
        <v>10</v>
      </c>
      <c r="F775" s="38">
        <v>400</v>
      </c>
      <c r="G775" s="39" t="s">
        <v>54</v>
      </c>
      <c r="H775" s="40">
        <v>46174</v>
      </c>
      <c r="I775" s="41" t="s">
        <v>55</v>
      </c>
      <c r="J775" s="41" t="s">
        <v>56</v>
      </c>
      <c r="K775" s="41" t="s">
        <v>164</v>
      </c>
      <c r="L775" s="41" t="s">
        <v>58</v>
      </c>
      <c r="M775" s="42" t="s">
        <v>2486</v>
      </c>
      <c r="N775" s="44" t="s">
        <v>21</v>
      </c>
      <c r="O775" s="44" t="s">
        <v>2767</v>
      </c>
      <c r="P775" s="44"/>
      <c r="Q775" s="44" t="s">
        <v>3018</v>
      </c>
      <c r="R775" s="45"/>
      <c r="S775" s="45" t="s">
        <v>360</v>
      </c>
      <c r="T775" s="44"/>
      <c r="U775" s="44"/>
      <c r="V775" s="44"/>
      <c r="W775" s="44" t="s">
        <v>51</v>
      </c>
      <c r="X775" s="44"/>
      <c r="Y775" s="44"/>
      <c r="Z775" s="44"/>
      <c r="AA775" s="44"/>
      <c r="AB775" s="44"/>
      <c r="AC775" s="44"/>
    </row>
    <row r="776" spans="1:29" ht="15.75" customHeight="1">
      <c r="A776" s="47"/>
      <c r="B776" s="47" t="s">
        <v>247</v>
      </c>
      <c r="C776" s="60" t="s">
        <v>359</v>
      </c>
      <c r="D776" s="49" t="s">
        <v>53</v>
      </c>
      <c r="E776" s="49">
        <v>3</v>
      </c>
      <c r="F776" s="50">
        <v>2700</v>
      </c>
      <c r="G776" s="51" t="s">
        <v>54</v>
      </c>
      <c r="H776" s="52">
        <v>46174</v>
      </c>
      <c r="I776" s="53" t="s">
        <v>55</v>
      </c>
      <c r="J776" s="53" t="s">
        <v>56</v>
      </c>
      <c r="K776" s="53" t="s">
        <v>164</v>
      </c>
      <c r="L776" s="53" t="s">
        <v>58</v>
      </c>
      <c r="M776" s="54" t="s">
        <v>1838</v>
      </c>
      <c r="N776" s="56" t="s">
        <v>21</v>
      </c>
      <c r="O776" s="56" t="s">
        <v>2767</v>
      </c>
      <c r="P776" s="56"/>
      <c r="Q776" s="56" t="s">
        <v>3018</v>
      </c>
      <c r="R776" s="57"/>
      <c r="S776" s="57" t="s">
        <v>360</v>
      </c>
      <c r="T776" s="194"/>
      <c r="U776" s="56"/>
      <c r="V776" s="56"/>
      <c r="W776" s="56" t="s">
        <v>51</v>
      </c>
      <c r="X776" s="56"/>
      <c r="Y776" s="56"/>
      <c r="Z776" s="56"/>
      <c r="AA776" s="56"/>
      <c r="AB776" s="56"/>
      <c r="AC776" s="56"/>
    </row>
    <row r="777" spans="1:29" ht="15.75" customHeight="1">
      <c r="A777" s="35"/>
      <c r="B777" s="35" t="s">
        <v>169</v>
      </c>
      <c r="C777" s="36" t="s">
        <v>359</v>
      </c>
      <c r="D777" s="37" t="s">
        <v>53</v>
      </c>
      <c r="E777" s="37">
        <v>5</v>
      </c>
      <c r="F777" s="38">
        <v>4500</v>
      </c>
      <c r="G777" s="39" t="s">
        <v>54</v>
      </c>
      <c r="H777" s="40">
        <v>46204</v>
      </c>
      <c r="I777" s="41" t="s">
        <v>55</v>
      </c>
      <c r="J777" s="41" t="s">
        <v>56</v>
      </c>
      <c r="K777" s="41" t="s">
        <v>164</v>
      </c>
      <c r="L777" s="41" t="s">
        <v>58</v>
      </c>
      <c r="M777" s="42" t="s">
        <v>2739</v>
      </c>
      <c r="N777" s="44" t="s">
        <v>21</v>
      </c>
      <c r="O777" s="44" t="s">
        <v>2767</v>
      </c>
      <c r="P777" s="44"/>
      <c r="Q777" s="44" t="s">
        <v>3018</v>
      </c>
      <c r="R777" s="45"/>
      <c r="S777" s="45" t="s">
        <v>360</v>
      </c>
      <c r="T777" s="199"/>
      <c r="U777" s="44"/>
      <c r="V777" s="44"/>
      <c r="W777" s="44" t="s">
        <v>51</v>
      </c>
      <c r="X777" s="44"/>
      <c r="Y777" s="44"/>
      <c r="Z777" s="44"/>
      <c r="AA777" s="44"/>
      <c r="AB777" s="44"/>
      <c r="AC777" s="44"/>
    </row>
    <row r="778" spans="1:29" ht="15.75" customHeight="1">
      <c r="A778" s="184"/>
      <c r="B778" s="184" t="s">
        <v>652</v>
      </c>
      <c r="C778" s="185" t="s">
        <v>2347</v>
      </c>
      <c r="D778" s="186" t="s">
        <v>53</v>
      </c>
      <c r="E778" s="186">
        <v>1</v>
      </c>
      <c r="F778" s="187">
        <v>100</v>
      </c>
      <c r="G778" s="188" t="s">
        <v>54</v>
      </c>
      <c r="H778" s="189">
        <v>46143</v>
      </c>
      <c r="I778" s="190" t="s">
        <v>55</v>
      </c>
      <c r="J778" s="190" t="s">
        <v>56</v>
      </c>
      <c r="K778" s="190" t="s">
        <v>164</v>
      </c>
      <c r="L778" s="190" t="s">
        <v>91</v>
      </c>
      <c r="M778" s="191" t="s">
        <v>2451</v>
      </c>
      <c r="N778" s="192" t="s">
        <v>951</v>
      </c>
      <c r="O778" s="56" t="s">
        <v>2452</v>
      </c>
      <c r="P778" s="56"/>
      <c r="Q778" s="56"/>
      <c r="R778" s="57" t="str">
        <f t="array" ref="R778">IFERROR(INDEX('BANCO DE DADOS'!$C$3:$C1559,MATCH(C778,'BANCO DE DADOS'!$B$3:$B1559,0),0),"")</f>
        <v>PREFEITURA DAL</v>
      </c>
      <c r="S778" s="57" t="str">
        <f t="array" ref="S778">IFERROR(INDEX('BANCO DE DADOS'!$D$3:$D1559,MATCH(C778,'BANCO DE DADOS'!$B$3:$B1559,0),0),"")</f>
        <v>COMPRA DE FERRAMENTAS</v>
      </c>
      <c r="T778" s="56"/>
      <c r="U778" s="56"/>
      <c r="V778" s="56"/>
      <c r="W778" s="56"/>
      <c r="X778" s="56"/>
      <c r="Y778" s="56"/>
      <c r="Z778" s="56"/>
      <c r="AA778" s="56"/>
      <c r="AB778" s="56"/>
      <c r="AC778" s="56"/>
    </row>
    <row r="779" spans="1:29" ht="15.75" customHeight="1">
      <c r="A779" s="35"/>
      <c r="B779" s="35" t="s">
        <v>172</v>
      </c>
      <c r="C779" s="36" t="s">
        <v>359</v>
      </c>
      <c r="D779" s="37" t="s">
        <v>53</v>
      </c>
      <c r="E779" s="37">
        <v>1</v>
      </c>
      <c r="F779" s="38">
        <v>900</v>
      </c>
      <c r="G779" s="39" t="s">
        <v>54</v>
      </c>
      <c r="H779" s="40">
        <v>46174</v>
      </c>
      <c r="I779" s="41" t="s">
        <v>55</v>
      </c>
      <c r="J779" s="41" t="s">
        <v>56</v>
      </c>
      <c r="K779" s="41" t="s">
        <v>164</v>
      </c>
      <c r="L779" s="41" t="s">
        <v>58</v>
      </c>
      <c r="M779" s="42" t="s">
        <v>2838</v>
      </c>
      <c r="N779" s="44" t="s">
        <v>21</v>
      </c>
      <c r="O779" s="44" t="s">
        <v>2767</v>
      </c>
      <c r="P779" s="44"/>
      <c r="Q779" s="44" t="s">
        <v>3018</v>
      </c>
      <c r="R779" s="45"/>
      <c r="S779" s="45" t="s">
        <v>360</v>
      </c>
      <c r="T779" s="199"/>
      <c r="U779" s="44"/>
      <c r="V779" s="44"/>
      <c r="W779" s="44" t="s">
        <v>51</v>
      </c>
      <c r="X779" s="44"/>
      <c r="Y779" s="44"/>
      <c r="Z779" s="44"/>
      <c r="AA779" s="44"/>
      <c r="AB779" s="44"/>
      <c r="AC779" s="44"/>
    </row>
    <row r="780" spans="1:29" ht="15.75" customHeight="1">
      <c r="A780" s="184"/>
      <c r="B780" s="184" t="s">
        <v>51</v>
      </c>
      <c r="C780" s="185" t="s">
        <v>2539</v>
      </c>
      <c r="D780" s="186" t="s">
        <v>53</v>
      </c>
      <c r="E780" s="186">
        <v>8</v>
      </c>
      <c r="F780" s="187">
        <v>32006.400000000001</v>
      </c>
      <c r="G780" s="188" t="s">
        <v>54</v>
      </c>
      <c r="H780" s="189">
        <v>46235</v>
      </c>
      <c r="I780" s="190" t="s">
        <v>101</v>
      </c>
      <c r="J780" s="190" t="s">
        <v>56</v>
      </c>
      <c r="K780" s="190" t="s">
        <v>164</v>
      </c>
      <c r="L780" s="190" t="s">
        <v>91</v>
      </c>
      <c r="M780" s="191" t="s">
        <v>2451</v>
      </c>
      <c r="N780" s="192" t="s">
        <v>884</v>
      </c>
      <c r="O780" s="56" t="s">
        <v>2452</v>
      </c>
      <c r="P780" s="56"/>
      <c r="Q780" s="56"/>
      <c r="R780" s="57" t="str">
        <f t="array" ref="R780">IFERROR(INDEX('BANCO DE DADOS'!$C$3:$C1559,MATCH(C780,'BANCO DE DADOS'!$B$3:$B1559,0),0),"")</f>
        <v>DEPMAT - EQUIPAMENTO DE CALIBRAÇÃO</v>
      </c>
      <c r="S780" s="57" t="str">
        <f t="array" ref="S780">IFERROR(INDEX('BANCO DE DADOS'!$D$3:$D1559,MATCH(C780,'BANCO DE DADOS'!$B$3:$B1559,0),0),"")</f>
        <v>COMPRA DE EQUIPAMENTOS DE MEDIÇÃO E CALIBRAÇÃO</v>
      </c>
      <c r="T780" s="56"/>
      <c r="U780" s="56"/>
      <c r="V780" s="56"/>
      <c r="W780" s="56"/>
      <c r="X780" s="56"/>
      <c r="Y780" s="56"/>
      <c r="Z780" s="56"/>
      <c r="AA780" s="56"/>
      <c r="AB780" s="56"/>
      <c r="AC780" s="56"/>
    </row>
    <row r="781" spans="1:29" ht="15.75" customHeight="1">
      <c r="A781" s="35"/>
      <c r="B781" s="35" t="s">
        <v>51</v>
      </c>
      <c r="C781" s="36" t="s">
        <v>619</v>
      </c>
      <c r="D781" s="37" t="s">
        <v>53</v>
      </c>
      <c r="E781" s="37">
        <v>8</v>
      </c>
      <c r="F781" s="38">
        <v>480</v>
      </c>
      <c r="G781" s="39" t="s">
        <v>54</v>
      </c>
      <c r="H781" s="40">
        <v>46174</v>
      </c>
      <c r="I781" s="41" t="s">
        <v>55</v>
      </c>
      <c r="J781" s="41" t="s">
        <v>56</v>
      </c>
      <c r="K781" s="41" t="s">
        <v>164</v>
      </c>
      <c r="L781" s="41" t="s">
        <v>91</v>
      </c>
      <c r="M781" s="42" t="s">
        <v>73</v>
      </c>
      <c r="N781" s="44" t="s">
        <v>21</v>
      </c>
      <c r="O781" s="44" t="s">
        <v>2767</v>
      </c>
      <c r="P781" s="44"/>
      <c r="Q781" s="44" t="s">
        <v>3018</v>
      </c>
      <c r="R781" s="45"/>
      <c r="S781" s="45" t="s">
        <v>360</v>
      </c>
      <c r="T781" s="44"/>
      <c r="U781" s="44"/>
      <c r="V781" s="44"/>
      <c r="W781" s="44" t="s">
        <v>51</v>
      </c>
      <c r="X781" s="44"/>
      <c r="Y781" s="44"/>
      <c r="Z781" s="44"/>
      <c r="AA781" s="44"/>
      <c r="AB781" s="44"/>
      <c r="AC781" s="44"/>
    </row>
    <row r="782" spans="1:29" ht="15.75" customHeight="1">
      <c r="A782" s="47"/>
      <c r="B782" s="47" t="s">
        <v>51</v>
      </c>
      <c r="C782" s="60" t="s">
        <v>2614</v>
      </c>
      <c r="D782" s="49" t="s">
        <v>53</v>
      </c>
      <c r="E782" s="49">
        <v>40</v>
      </c>
      <c r="F782" s="50">
        <v>3200</v>
      </c>
      <c r="G782" s="51" t="s">
        <v>54</v>
      </c>
      <c r="H782" s="52">
        <v>46174</v>
      </c>
      <c r="I782" s="53" t="s">
        <v>55</v>
      </c>
      <c r="J782" s="53" t="s">
        <v>56</v>
      </c>
      <c r="K782" s="53" t="s">
        <v>164</v>
      </c>
      <c r="L782" s="53" t="s">
        <v>84</v>
      </c>
      <c r="M782" s="54" t="s">
        <v>2534</v>
      </c>
      <c r="N782" s="56" t="s">
        <v>951</v>
      </c>
      <c r="O782" s="56" t="s">
        <v>2767</v>
      </c>
      <c r="P782" s="56"/>
      <c r="Q782" s="56" t="s">
        <v>3018</v>
      </c>
      <c r="R782" s="57" t="s">
        <v>221</v>
      </c>
      <c r="S782" s="57" t="s">
        <v>360</v>
      </c>
      <c r="T782" s="56"/>
      <c r="U782" s="56"/>
      <c r="V782" s="56"/>
      <c r="W782" s="56" t="s">
        <v>3019</v>
      </c>
      <c r="X782" s="56"/>
      <c r="Y782" s="56"/>
      <c r="Z782" s="56"/>
      <c r="AA782" s="56"/>
      <c r="AB782" s="56"/>
      <c r="AC782" s="56"/>
    </row>
    <row r="783" spans="1:29" ht="15.75" customHeight="1">
      <c r="A783" s="167"/>
      <c r="B783" s="167" t="s">
        <v>51</v>
      </c>
      <c r="C783" s="168" t="s">
        <v>2500</v>
      </c>
      <c r="D783" s="176" t="s">
        <v>53</v>
      </c>
      <c r="E783" s="176">
        <v>4</v>
      </c>
      <c r="F783" s="177">
        <v>146400</v>
      </c>
      <c r="G783" s="178" t="s">
        <v>54</v>
      </c>
      <c r="H783" s="179">
        <v>46266</v>
      </c>
      <c r="I783" s="180" t="s">
        <v>101</v>
      </c>
      <c r="J783" s="180" t="s">
        <v>56</v>
      </c>
      <c r="K783" s="180" t="s">
        <v>858</v>
      </c>
      <c r="L783" s="180" t="s">
        <v>91</v>
      </c>
      <c r="M783" s="181" t="s">
        <v>2451</v>
      </c>
      <c r="N783" s="175" t="s">
        <v>884</v>
      </c>
      <c r="O783" s="44" t="s">
        <v>2452</v>
      </c>
      <c r="P783" s="44"/>
      <c r="Q783" s="44"/>
      <c r="R783" s="45" t="str">
        <f t="array" ref="R783">IFERROR(INDEX('BANCO DE DADOS'!$C$3:$C1559,MATCH(C783,'BANCO DE DADOS'!$B$3:$B1559,0),0),"")</f>
        <v>DEPMAT - EQUIPAMENTO DE CALIBRAÇÃO</v>
      </c>
      <c r="S783" s="45" t="str">
        <f t="array" ref="S783">IFERROR(INDEX('BANCO DE DADOS'!$D$3:$D1559,MATCH(C783,'BANCO DE DADOS'!$B$3:$B1559,0),0),"")</f>
        <v>COMPRA DE EQUIPAMENTOS DE MEDIÇÃO E CALIBRAÇÃO</v>
      </c>
      <c r="T783" s="44"/>
      <c r="U783" s="44"/>
      <c r="V783" s="44"/>
      <c r="W783" s="44"/>
      <c r="X783" s="44"/>
      <c r="Y783" s="44"/>
      <c r="Z783" s="44"/>
      <c r="AA783" s="44"/>
      <c r="AB783" s="44"/>
      <c r="AC783" s="44"/>
    </row>
    <row r="784" spans="1:29" ht="15.75" customHeight="1">
      <c r="A784" s="47"/>
      <c r="B784" s="47" t="s">
        <v>2693</v>
      </c>
      <c r="C784" s="60"/>
      <c r="D784" s="49"/>
      <c r="E784" s="49"/>
      <c r="F784" s="50">
        <v>26780</v>
      </c>
      <c r="G784" s="51"/>
      <c r="H784" s="52"/>
      <c r="I784" s="53"/>
      <c r="J784" s="53"/>
      <c r="K784" s="53"/>
      <c r="L784" s="53"/>
      <c r="M784" s="54"/>
      <c r="N784" s="56" t="s">
        <v>21</v>
      </c>
      <c r="O784" s="56"/>
      <c r="P784" s="56"/>
      <c r="Q784" s="56" t="s">
        <v>3018</v>
      </c>
      <c r="R784" s="57"/>
      <c r="S784" s="57" t="s">
        <v>360</v>
      </c>
      <c r="T784" s="56"/>
      <c r="U784" s="56"/>
      <c r="V784" s="56"/>
      <c r="W784" s="56" t="s">
        <v>51</v>
      </c>
      <c r="X784" s="56"/>
      <c r="Y784" s="56"/>
      <c r="Z784" s="56"/>
      <c r="AA784" s="56"/>
      <c r="AB784" s="56"/>
      <c r="AC784" s="56"/>
    </row>
    <row r="785" spans="1:29" ht="15.75" customHeight="1">
      <c r="A785" s="35"/>
      <c r="B785" s="35" t="s">
        <v>51</v>
      </c>
      <c r="C785" s="36" t="s">
        <v>504</v>
      </c>
      <c r="D785" s="37" t="s">
        <v>53</v>
      </c>
      <c r="E785" s="37">
        <v>30</v>
      </c>
      <c r="F785" s="38">
        <v>1050</v>
      </c>
      <c r="G785" s="39" t="s">
        <v>54</v>
      </c>
      <c r="H785" s="40">
        <v>46174</v>
      </c>
      <c r="I785" s="41" t="s">
        <v>55</v>
      </c>
      <c r="J785" s="41" t="s">
        <v>56</v>
      </c>
      <c r="K785" s="41" t="s">
        <v>164</v>
      </c>
      <c r="L785" s="41" t="s">
        <v>91</v>
      </c>
      <c r="M785" s="42" t="s">
        <v>2498</v>
      </c>
      <c r="N785" s="44" t="s">
        <v>884</v>
      </c>
      <c r="O785" s="44" t="s">
        <v>2767</v>
      </c>
      <c r="P785" s="44"/>
      <c r="Q785" s="44" t="s">
        <v>2922</v>
      </c>
      <c r="R785" s="45" t="s">
        <v>165</v>
      </c>
      <c r="S785" s="45" t="s">
        <v>505</v>
      </c>
      <c r="T785" s="44"/>
      <c r="U785" s="44"/>
      <c r="V785" s="44"/>
      <c r="W785" s="44" t="s">
        <v>8</v>
      </c>
      <c r="X785" s="44"/>
      <c r="Y785" s="44"/>
      <c r="Z785" s="44"/>
      <c r="AA785" s="44"/>
      <c r="AB785" s="44"/>
      <c r="AC785" s="44"/>
    </row>
    <row r="786" spans="1:29" ht="15.75" customHeight="1">
      <c r="A786" s="47"/>
      <c r="B786" s="47" t="s">
        <v>51</v>
      </c>
      <c r="C786" s="60" t="s">
        <v>1284</v>
      </c>
      <c r="D786" s="49" t="s">
        <v>53</v>
      </c>
      <c r="E786" s="49">
        <v>40</v>
      </c>
      <c r="F786" s="50">
        <v>4800</v>
      </c>
      <c r="G786" s="51" t="s">
        <v>54</v>
      </c>
      <c r="H786" s="52">
        <v>46204</v>
      </c>
      <c r="I786" s="53" t="s">
        <v>55</v>
      </c>
      <c r="J786" s="53" t="s">
        <v>56</v>
      </c>
      <c r="K786" s="53" t="s">
        <v>164</v>
      </c>
      <c r="L786" s="53" t="s">
        <v>91</v>
      </c>
      <c r="M786" s="54" t="s">
        <v>2517</v>
      </c>
      <c r="N786" s="56" t="s">
        <v>884</v>
      </c>
      <c r="O786" s="56" t="s">
        <v>2767</v>
      </c>
      <c r="P786" s="56"/>
      <c r="Q786" s="56" t="s">
        <v>2922</v>
      </c>
      <c r="R786" s="57" t="s">
        <v>165</v>
      </c>
      <c r="S786" s="57" t="s">
        <v>505</v>
      </c>
      <c r="T786" s="56"/>
      <c r="U786" s="56"/>
      <c r="V786" s="56"/>
      <c r="W786" s="57" t="s">
        <v>8</v>
      </c>
      <c r="X786" s="56"/>
      <c r="Y786" s="56"/>
      <c r="Z786" s="56"/>
      <c r="AA786" s="56"/>
      <c r="AB786" s="56"/>
      <c r="AC786" s="56"/>
    </row>
    <row r="787" spans="1:29" ht="15.75" customHeight="1">
      <c r="A787" s="167"/>
      <c r="B787" s="167" t="s">
        <v>51</v>
      </c>
      <c r="C787" s="168" t="s">
        <v>1114</v>
      </c>
      <c r="D787" s="176" t="s">
        <v>53</v>
      </c>
      <c r="E787" s="176">
        <v>60</v>
      </c>
      <c r="F787" s="177">
        <v>15480</v>
      </c>
      <c r="G787" s="178" t="s">
        <v>54</v>
      </c>
      <c r="H787" s="179">
        <v>46235</v>
      </c>
      <c r="I787" s="180" t="s">
        <v>55</v>
      </c>
      <c r="J787" s="180" t="s">
        <v>56</v>
      </c>
      <c r="K787" s="180" t="s">
        <v>164</v>
      </c>
      <c r="L787" s="180" t="s">
        <v>91</v>
      </c>
      <c r="M787" s="181" t="s">
        <v>2451</v>
      </c>
      <c r="N787" s="175" t="s">
        <v>884</v>
      </c>
      <c r="O787" s="44" t="s">
        <v>2452</v>
      </c>
      <c r="P787" s="44"/>
      <c r="Q787" s="44"/>
      <c r="R787" s="45" t="str">
        <f t="array" ref="R787">IFERROR(INDEX('BANCO DE DADOS'!$C$3:$C1559,MATCH(C787,'BANCO DE DADOS'!$B$3:$B1559,0),0),"")</f>
        <v>DOP - EPI INCENDIO ESTRUTURAL</v>
      </c>
      <c r="S787" s="45" t="str">
        <f t="array" ref="S787">IFERROR(INDEX('BANCO DE DADOS'!$D$3:$D1559,MATCH(C787,'BANCO DE DADOS'!$B$3:$B1559,0),0),"")</f>
        <v>COMPRA DE EQUIPAMENTOS DE PROTEÇÃO PESSOAL ESPECIALIZADO</v>
      </c>
      <c r="T787" s="44"/>
      <c r="U787" s="44"/>
      <c r="V787" s="44"/>
      <c r="W787" s="44"/>
      <c r="X787" s="44"/>
      <c r="Y787" s="44"/>
      <c r="Z787" s="44"/>
      <c r="AA787" s="44"/>
      <c r="AB787" s="44"/>
      <c r="AC787" s="44"/>
    </row>
    <row r="788" spans="1:29" ht="15.75" customHeight="1">
      <c r="A788" s="184"/>
      <c r="B788" s="184" t="s">
        <v>51</v>
      </c>
      <c r="C788" s="185" t="s">
        <v>932</v>
      </c>
      <c r="D788" s="186" t="s">
        <v>53</v>
      </c>
      <c r="E788" s="186">
        <v>4</v>
      </c>
      <c r="F788" s="187">
        <v>5760</v>
      </c>
      <c r="G788" s="188" t="s">
        <v>54</v>
      </c>
      <c r="H788" s="189">
        <v>46204</v>
      </c>
      <c r="I788" s="190" t="s">
        <v>101</v>
      </c>
      <c r="J788" s="190" t="s">
        <v>56</v>
      </c>
      <c r="K788" s="190" t="s">
        <v>858</v>
      </c>
      <c r="L788" s="190" t="s">
        <v>91</v>
      </c>
      <c r="M788" s="191" t="s">
        <v>2451</v>
      </c>
      <c r="N788" s="192" t="s">
        <v>884</v>
      </c>
      <c r="O788" s="56" t="s">
        <v>2452</v>
      </c>
      <c r="P788" s="56"/>
      <c r="Q788" s="56"/>
      <c r="R788" s="57" t="str">
        <f t="array" ref="R788">IFERROR(INDEX('BANCO DE DADOS'!$C$3:$C1559,MATCH(C788,'BANCO DE DADOS'!$B$3:$B1559,0),0),"")</f>
        <v>DOP - EQUIPAMENTO OPERACIONAL SALVAMENTO EM ALTURAS</v>
      </c>
      <c r="S788" s="57" t="str">
        <f t="array" ref="S788">IFERROR(INDEX('BANCO DE DADOS'!$D$3:$D1559,MATCH(C788,'BANCO DE DADOS'!$B$3:$B1559,0),0),"")</f>
        <v>COMPRA DE EQUIPAMENTOS DE PROTEÇÃO PESSOAL ESPECIALIZADO</v>
      </c>
      <c r="T788" s="56"/>
      <c r="U788" s="56"/>
      <c r="V788" s="56"/>
      <c r="W788" s="56"/>
      <c r="X788" s="56"/>
      <c r="Y788" s="56"/>
      <c r="Z788" s="56"/>
      <c r="AA788" s="56"/>
      <c r="AB788" s="56"/>
      <c r="AC788" s="56"/>
    </row>
    <row r="789" spans="1:29" ht="15.75" customHeight="1">
      <c r="A789" s="35"/>
      <c r="B789" s="35" t="s">
        <v>51</v>
      </c>
      <c r="C789" s="36" t="s">
        <v>2594</v>
      </c>
      <c r="D789" s="37" t="s">
        <v>53</v>
      </c>
      <c r="E789" s="37">
        <v>30</v>
      </c>
      <c r="F789" s="38">
        <v>5400</v>
      </c>
      <c r="G789" s="39" t="s">
        <v>54</v>
      </c>
      <c r="H789" s="40">
        <v>46204</v>
      </c>
      <c r="I789" s="41" t="s">
        <v>55</v>
      </c>
      <c r="J789" s="41" t="s">
        <v>56</v>
      </c>
      <c r="K789" s="41" t="s">
        <v>164</v>
      </c>
      <c r="L789" s="41" t="s">
        <v>91</v>
      </c>
      <c r="M789" s="42" t="s">
        <v>2517</v>
      </c>
      <c r="N789" s="44" t="s">
        <v>951</v>
      </c>
      <c r="O789" s="44" t="s">
        <v>2767</v>
      </c>
      <c r="P789" s="44"/>
      <c r="Q789" s="44" t="s">
        <v>2961</v>
      </c>
      <c r="R789" s="45"/>
      <c r="S789" s="45" t="s">
        <v>2595</v>
      </c>
      <c r="T789" s="44"/>
      <c r="U789" s="44"/>
      <c r="V789" s="44"/>
      <c r="W789" s="44" t="s">
        <v>3</v>
      </c>
      <c r="X789" s="44"/>
      <c r="Y789" s="44"/>
      <c r="Z789" s="44"/>
      <c r="AA789" s="44"/>
      <c r="AB789" s="44"/>
      <c r="AC789" s="44"/>
    </row>
    <row r="790" spans="1:29" ht="15.75" customHeight="1">
      <c r="A790" s="184"/>
      <c r="B790" s="184" t="s">
        <v>51</v>
      </c>
      <c r="C790" s="185" t="s">
        <v>2490</v>
      </c>
      <c r="D790" s="186" t="s">
        <v>53</v>
      </c>
      <c r="E790" s="186">
        <v>35</v>
      </c>
      <c r="F790" s="187">
        <v>280000</v>
      </c>
      <c r="G790" s="188" t="s">
        <v>54</v>
      </c>
      <c r="H790" s="189">
        <v>46266</v>
      </c>
      <c r="I790" s="190" t="s">
        <v>101</v>
      </c>
      <c r="J790" s="190" t="s">
        <v>56</v>
      </c>
      <c r="K790" s="190" t="s">
        <v>858</v>
      </c>
      <c r="L790" s="190" t="s">
        <v>91</v>
      </c>
      <c r="M790" s="191" t="s">
        <v>2451</v>
      </c>
      <c r="N790" s="192" t="s">
        <v>884</v>
      </c>
      <c r="O790" s="56" t="s">
        <v>2452</v>
      </c>
      <c r="P790" s="56"/>
      <c r="Q790" s="56"/>
      <c r="R790" s="57" t="str">
        <f t="array" ref="R790">IFERROR(INDEX('BANCO DE DADOS'!$C$3:$C1559,MATCH(C790,'BANCO DE DADOS'!$B$3:$B1559,0),0),"")</f>
        <v>DOP - EPI SALVAMENTO TERRESTRE</v>
      </c>
      <c r="S790" s="57" t="str">
        <f t="array" ref="S790">IFERROR(INDEX('BANCO DE DADOS'!$D$3:$D1559,MATCH(C790,'BANCO DE DADOS'!$B$3:$B1559,0),0),"")</f>
        <v>COMPRA DE EQUIPAMENTOS DE PROTEÇÃO RESPIRATÓRIA</v>
      </c>
      <c r="T790" s="56"/>
      <c r="U790" s="56"/>
      <c r="V790" s="56"/>
      <c r="W790" s="56"/>
      <c r="X790" s="56"/>
      <c r="Y790" s="56"/>
      <c r="Z790" s="56"/>
      <c r="AA790" s="56"/>
      <c r="AB790" s="56"/>
      <c r="AC790" s="56"/>
    </row>
    <row r="791" spans="1:29" ht="15.75" customHeight="1">
      <c r="A791" s="167"/>
      <c r="B791" s="167" t="s">
        <v>51</v>
      </c>
      <c r="C791" s="168" t="s">
        <v>943</v>
      </c>
      <c r="D791" s="176" t="s">
        <v>53</v>
      </c>
      <c r="E791" s="176">
        <v>5</v>
      </c>
      <c r="F791" s="177">
        <v>2100</v>
      </c>
      <c r="G791" s="178" t="s">
        <v>54</v>
      </c>
      <c r="H791" s="179">
        <v>46174</v>
      </c>
      <c r="I791" s="180" t="s">
        <v>101</v>
      </c>
      <c r="J791" s="180" t="s">
        <v>56</v>
      </c>
      <c r="K791" s="180" t="s">
        <v>858</v>
      </c>
      <c r="L791" s="180" t="s">
        <v>91</v>
      </c>
      <c r="M791" s="181" t="s">
        <v>2451</v>
      </c>
      <c r="N791" s="175" t="s">
        <v>884</v>
      </c>
      <c r="O791" s="44" t="s">
        <v>2452</v>
      </c>
      <c r="P791" s="44"/>
      <c r="Q791" s="44"/>
      <c r="R791" s="45" t="str">
        <f t="array" ref="R791">IFERROR(INDEX('BANCO DE DADOS'!$C$3:$C1559,MATCH(C791,'BANCO DE DADOS'!$B$3:$B1559,0),0),"")</f>
        <v>DOP - EQUIPAMENTO OPERACIONAL SALVAMENTO TERRESTRE</v>
      </c>
      <c r="S791" s="45" t="str">
        <f t="array" ref="S791">IFERROR(INDEX('BANCO DE DADOS'!$D$3:$D1559,MATCH(C791,'BANCO DE DADOS'!$B$3:$B1559,0),0),"")</f>
        <v>COMPRA DE EQUIPAMENTOS DE RESGATE E SALVAMENTO</v>
      </c>
      <c r="T791" s="44"/>
      <c r="U791" s="44"/>
      <c r="V791" s="44"/>
      <c r="W791" s="44"/>
      <c r="X791" s="44"/>
      <c r="Y791" s="44"/>
      <c r="Z791" s="44"/>
      <c r="AA791" s="44"/>
      <c r="AB791" s="44"/>
      <c r="AC791" s="44"/>
    </row>
    <row r="792" spans="1:29" ht="15.75" customHeight="1">
      <c r="A792" s="47"/>
      <c r="B792" s="47" t="s">
        <v>245</v>
      </c>
      <c r="C792" s="60" t="s">
        <v>1535</v>
      </c>
      <c r="D792" s="49" t="s">
        <v>53</v>
      </c>
      <c r="E792" s="49">
        <v>1</v>
      </c>
      <c r="F792" s="50">
        <v>1800</v>
      </c>
      <c r="G792" s="51" t="s">
        <v>54</v>
      </c>
      <c r="H792" s="52">
        <v>46174</v>
      </c>
      <c r="I792" s="53" t="s">
        <v>101</v>
      </c>
      <c r="J792" s="53" t="s">
        <v>56</v>
      </c>
      <c r="K792" s="53" t="s">
        <v>858</v>
      </c>
      <c r="L792" s="53" t="s">
        <v>58</v>
      </c>
      <c r="M792" s="54" t="s">
        <v>73</v>
      </c>
      <c r="N792" s="56" t="s">
        <v>951</v>
      </c>
      <c r="O792" s="56" t="s">
        <v>2767</v>
      </c>
      <c r="P792" s="56"/>
      <c r="Q792" s="56" t="s">
        <v>3020</v>
      </c>
      <c r="R792" s="57"/>
      <c r="S792" s="57" t="s">
        <v>1536</v>
      </c>
      <c r="T792" s="56"/>
      <c r="U792" s="56"/>
      <c r="V792" s="56"/>
      <c r="W792" s="56" t="s">
        <v>2992</v>
      </c>
      <c r="X792" s="56"/>
      <c r="Y792" s="56"/>
      <c r="Z792" s="56"/>
      <c r="AA792" s="56"/>
      <c r="AB792" s="56"/>
      <c r="AC792" s="56"/>
    </row>
    <row r="793" spans="1:29" ht="15.75" customHeight="1">
      <c r="A793" s="35"/>
      <c r="B793" s="35" t="s">
        <v>295</v>
      </c>
      <c r="C793" s="36" t="s">
        <v>1535</v>
      </c>
      <c r="D793" s="37" t="s">
        <v>53</v>
      </c>
      <c r="E793" s="37">
        <v>2</v>
      </c>
      <c r="F793" s="38">
        <v>3600</v>
      </c>
      <c r="G793" s="39" t="s">
        <v>54</v>
      </c>
      <c r="H793" s="40">
        <v>46174</v>
      </c>
      <c r="I793" s="41" t="s">
        <v>101</v>
      </c>
      <c r="J793" s="41" t="s">
        <v>56</v>
      </c>
      <c r="K793" s="41" t="s">
        <v>858</v>
      </c>
      <c r="L793" s="41" t="s">
        <v>58</v>
      </c>
      <c r="M793" s="42" t="s">
        <v>2534</v>
      </c>
      <c r="N793" s="44" t="s">
        <v>951</v>
      </c>
      <c r="O793" s="44" t="s">
        <v>2767</v>
      </c>
      <c r="P793" s="44"/>
      <c r="Q793" s="44" t="s">
        <v>3020</v>
      </c>
      <c r="R793" s="45"/>
      <c r="S793" s="45" t="s">
        <v>1536</v>
      </c>
      <c r="T793" s="44"/>
      <c r="U793" s="44"/>
      <c r="V793" s="44"/>
      <c r="W793" s="44" t="s">
        <v>2992</v>
      </c>
      <c r="X793" s="44"/>
      <c r="Y793" s="44"/>
      <c r="Z793" s="44"/>
      <c r="AA793" s="44"/>
      <c r="AB793" s="44"/>
      <c r="AC793" s="44"/>
    </row>
    <row r="794" spans="1:29" ht="15.75" customHeight="1">
      <c r="A794" s="47"/>
      <c r="B794" s="47" t="s">
        <v>2693</v>
      </c>
      <c r="C794" s="60"/>
      <c r="D794" s="49"/>
      <c r="E794" s="49"/>
      <c r="F794" s="50">
        <v>5400</v>
      </c>
      <c r="G794" s="51"/>
      <c r="H794" s="52"/>
      <c r="I794" s="53"/>
      <c r="J794" s="53"/>
      <c r="K794" s="53"/>
      <c r="L794" s="53"/>
      <c r="M794" s="54"/>
      <c r="N794" s="56" t="s">
        <v>951</v>
      </c>
      <c r="O794" s="56"/>
      <c r="P794" s="56"/>
      <c r="Q794" s="56" t="s">
        <v>3020</v>
      </c>
      <c r="R794" s="57"/>
      <c r="S794" s="57" t="s">
        <v>1536</v>
      </c>
      <c r="T794" s="56"/>
      <c r="U794" s="56"/>
      <c r="V794" s="56"/>
      <c r="W794" s="56" t="s">
        <v>2992</v>
      </c>
      <c r="X794" s="56"/>
      <c r="Y794" s="56"/>
      <c r="Z794" s="56"/>
      <c r="AA794" s="56"/>
      <c r="AB794" s="56"/>
      <c r="AC794" s="56"/>
    </row>
    <row r="795" spans="1:29" ht="15.75" customHeight="1">
      <c r="A795" s="167"/>
      <c r="B795" s="167" t="s">
        <v>1407</v>
      </c>
      <c r="C795" s="168" t="s">
        <v>2508</v>
      </c>
      <c r="D795" s="176" t="s">
        <v>53</v>
      </c>
      <c r="E795" s="176">
        <v>10</v>
      </c>
      <c r="F795" s="177">
        <v>80000</v>
      </c>
      <c r="G795" s="178" t="s">
        <v>54</v>
      </c>
      <c r="H795" s="179">
        <v>46266</v>
      </c>
      <c r="I795" s="180" t="s">
        <v>101</v>
      </c>
      <c r="J795" s="180" t="s">
        <v>56</v>
      </c>
      <c r="K795" s="180" t="s">
        <v>858</v>
      </c>
      <c r="L795" s="180" t="s">
        <v>91</v>
      </c>
      <c r="M795" s="181" t="s">
        <v>2451</v>
      </c>
      <c r="N795" s="175" t="s">
        <v>951</v>
      </c>
      <c r="O795" s="44" t="s">
        <v>2452</v>
      </c>
      <c r="P795" s="44"/>
      <c r="Q795" s="44"/>
      <c r="R795" s="45" t="str">
        <f t="array" ref="R795">IFERROR(INDEX('BANCO DE DADOS'!$C$3:$C1559,MATCH(C795,'BANCO DE DADOS'!$B$3:$B1559,0),0),"")</f>
        <v>DEPMAT - MATERIAL PARA MANUTENÇÃO DE VEÍCULOS</v>
      </c>
      <c r="S795" s="45" t="str">
        <f t="array" ref="S795">IFERROR(INDEX('BANCO DE DADOS'!$D$3:$D1559,MATCH(C795,'BANCO DE DADOS'!$B$3:$B1559,0),0),"")</f>
        <v>COMPRA DE EQUIPAMENTOS DE SINALIZAÇÃO E SINALIZADORES</v>
      </c>
      <c r="T795" s="44"/>
      <c r="U795" s="44"/>
      <c r="V795" s="44"/>
      <c r="W795" s="44"/>
      <c r="X795" s="44"/>
      <c r="Y795" s="44"/>
      <c r="Z795" s="44"/>
      <c r="AA795" s="44"/>
      <c r="AB795" s="44"/>
      <c r="AC795" s="44"/>
    </row>
    <row r="796" spans="1:29" ht="15.75" customHeight="1">
      <c r="A796" s="47"/>
      <c r="B796" s="47" t="s">
        <v>156</v>
      </c>
      <c r="C796" s="60" t="s">
        <v>157</v>
      </c>
      <c r="D796" s="49" t="s">
        <v>53</v>
      </c>
      <c r="E796" s="49">
        <v>2</v>
      </c>
      <c r="F796" s="50">
        <v>1060.2</v>
      </c>
      <c r="G796" s="51" t="s">
        <v>54</v>
      </c>
      <c r="H796" s="52">
        <v>46174</v>
      </c>
      <c r="I796" s="53" t="s">
        <v>55</v>
      </c>
      <c r="J796" s="53" t="s">
        <v>56</v>
      </c>
      <c r="K796" s="53" t="s">
        <v>147</v>
      </c>
      <c r="L796" s="53" t="s">
        <v>58</v>
      </c>
      <c r="M796" s="54" t="s">
        <v>2498</v>
      </c>
      <c r="N796" s="56" t="s">
        <v>21</v>
      </c>
      <c r="O796" s="56" t="s">
        <v>2767</v>
      </c>
      <c r="P796" s="56"/>
      <c r="Q796" s="56" t="s">
        <v>3021</v>
      </c>
      <c r="R796" s="57" t="s">
        <v>158</v>
      </c>
      <c r="S796" s="57" t="s">
        <v>159</v>
      </c>
      <c r="T796" s="56"/>
      <c r="U796" s="56"/>
      <c r="V796" s="56"/>
      <c r="W796" s="56" t="s">
        <v>2981</v>
      </c>
      <c r="X796" s="56"/>
      <c r="Y796" s="56"/>
      <c r="Z796" s="56"/>
      <c r="AA796" s="56"/>
      <c r="AB796" s="56"/>
      <c r="AC796" s="56"/>
    </row>
    <row r="797" spans="1:29" ht="15.75" customHeight="1">
      <c r="A797" s="35"/>
      <c r="B797" s="35" t="s">
        <v>2693</v>
      </c>
      <c r="C797" s="36"/>
      <c r="D797" s="37"/>
      <c r="E797" s="37"/>
      <c r="F797" s="38">
        <v>1060.2</v>
      </c>
      <c r="G797" s="39"/>
      <c r="H797" s="40"/>
      <c r="I797" s="41"/>
      <c r="J797" s="41"/>
      <c r="K797" s="41"/>
      <c r="L797" s="41"/>
      <c r="M797" s="42"/>
      <c r="N797" s="44" t="s">
        <v>21</v>
      </c>
      <c r="O797" s="44"/>
      <c r="P797" s="44"/>
      <c r="Q797" s="44" t="s">
        <v>3021</v>
      </c>
      <c r="R797" s="45"/>
      <c r="S797" s="45" t="s">
        <v>159</v>
      </c>
      <c r="T797" s="44"/>
      <c r="U797" s="44"/>
      <c r="V797" s="44"/>
      <c r="W797" s="44" t="s">
        <v>2981</v>
      </c>
      <c r="X797" s="44"/>
      <c r="Y797" s="44"/>
      <c r="Z797" s="44"/>
      <c r="AA797" s="44"/>
      <c r="AB797" s="44"/>
      <c r="AC797" s="44"/>
    </row>
    <row r="798" spans="1:29" ht="15.75" customHeight="1">
      <c r="A798" s="47"/>
      <c r="B798" s="47" t="s">
        <v>145</v>
      </c>
      <c r="C798" s="60" t="s">
        <v>224</v>
      </c>
      <c r="D798" s="49" t="s">
        <v>53</v>
      </c>
      <c r="E798" s="49">
        <v>1</v>
      </c>
      <c r="F798" s="50">
        <v>30000</v>
      </c>
      <c r="G798" s="51" t="s">
        <v>54</v>
      </c>
      <c r="H798" s="52">
        <v>46235</v>
      </c>
      <c r="I798" s="53" t="s">
        <v>55</v>
      </c>
      <c r="J798" s="53" t="s">
        <v>56</v>
      </c>
      <c r="K798" s="53" t="s">
        <v>164</v>
      </c>
      <c r="L798" s="53" t="s">
        <v>58</v>
      </c>
      <c r="M798" s="54" t="s">
        <v>73</v>
      </c>
      <c r="N798" s="56" t="s">
        <v>21</v>
      </c>
      <c r="O798" s="56" t="s">
        <v>2767</v>
      </c>
      <c r="P798" s="56"/>
      <c r="Q798" s="56" t="s">
        <v>3022</v>
      </c>
      <c r="R798" s="57"/>
      <c r="S798" s="57" t="s">
        <v>225</v>
      </c>
      <c r="T798" s="56"/>
      <c r="U798" s="56"/>
      <c r="V798" s="56"/>
      <c r="W798" s="56" t="s">
        <v>145</v>
      </c>
      <c r="X798" s="56"/>
      <c r="Y798" s="56"/>
      <c r="Z798" s="56"/>
      <c r="AA798" s="56"/>
      <c r="AB798" s="56"/>
      <c r="AC798" s="56"/>
    </row>
    <row r="799" spans="1:29" ht="15.75" customHeight="1">
      <c r="A799" s="35"/>
      <c r="B799" s="35" t="s">
        <v>2693</v>
      </c>
      <c r="C799" s="36"/>
      <c r="D799" s="37"/>
      <c r="E799" s="37"/>
      <c r="F799" s="38">
        <v>30000</v>
      </c>
      <c r="G799" s="39"/>
      <c r="H799" s="40"/>
      <c r="I799" s="41"/>
      <c r="J799" s="41"/>
      <c r="K799" s="41"/>
      <c r="L799" s="41"/>
      <c r="M799" s="42"/>
      <c r="N799" s="44" t="s">
        <v>21</v>
      </c>
      <c r="O799" s="44"/>
      <c r="P799" s="44"/>
      <c r="Q799" s="44" t="s">
        <v>3022</v>
      </c>
      <c r="R799" s="45"/>
      <c r="S799" s="45" t="s">
        <v>225</v>
      </c>
      <c r="T799" s="44"/>
      <c r="U799" s="44"/>
      <c r="V799" s="44"/>
      <c r="W799" s="44" t="s">
        <v>145</v>
      </c>
      <c r="X799" s="44"/>
      <c r="Y799" s="44"/>
      <c r="Z799" s="44"/>
      <c r="AA799" s="44"/>
      <c r="AB799" s="44"/>
      <c r="AC799" s="44"/>
    </row>
    <row r="800" spans="1:29" ht="15.75" customHeight="1">
      <c r="A800" s="47"/>
      <c r="B800" s="47" t="s">
        <v>51</v>
      </c>
      <c r="C800" s="60" t="s">
        <v>2556</v>
      </c>
      <c r="D800" s="49" t="s">
        <v>583</v>
      </c>
      <c r="E800" s="49">
        <v>120</v>
      </c>
      <c r="F800" s="50">
        <v>17280</v>
      </c>
      <c r="G800" s="51" t="s">
        <v>54</v>
      </c>
      <c r="H800" s="52">
        <v>46235</v>
      </c>
      <c r="I800" s="53" t="s">
        <v>55</v>
      </c>
      <c r="J800" s="53" t="s">
        <v>56</v>
      </c>
      <c r="K800" s="53" t="s">
        <v>164</v>
      </c>
      <c r="L800" s="53" t="s">
        <v>91</v>
      </c>
      <c r="M800" s="54" t="s">
        <v>2517</v>
      </c>
      <c r="N800" s="56" t="s">
        <v>951</v>
      </c>
      <c r="O800" s="56" t="s">
        <v>2767</v>
      </c>
      <c r="P800" s="56"/>
      <c r="Q800" s="56" t="s">
        <v>3023</v>
      </c>
      <c r="R800" s="57"/>
      <c r="S800" s="57" t="s">
        <v>2557</v>
      </c>
      <c r="T800" s="56"/>
      <c r="U800" s="56"/>
      <c r="V800" s="56"/>
      <c r="W800" s="56" t="s">
        <v>51</v>
      </c>
      <c r="X800" s="56"/>
      <c r="Y800" s="56"/>
      <c r="Z800" s="56"/>
      <c r="AA800" s="56"/>
      <c r="AB800" s="56"/>
      <c r="AC800" s="56"/>
    </row>
    <row r="801" spans="1:29" ht="15.75" customHeight="1">
      <c r="A801" s="35"/>
      <c r="B801" s="35" t="s">
        <v>2693</v>
      </c>
      <c r="C801" s="36"/>
      <c r="D801" s="37"/>
      <c r="E801" s="37"/>
      <c r="F801" s="38">
        <v>17280</v>
      </c>
      <c r="G801" s="39"/>
      <c r="H801" s="40"/>
      <c r="I801" s="41"/>
      <c r="J801" s="41"/>
      <c r="K801" s="41"/>
      <c r="L801" s="41"/>
      <c r="M801" s="42"/>
      <c r="N801" s="44" t="s">
        <v>951</v>
      </c>
      <c r="O801" s="44"/>
      <c r="P801" s="44"/>
      <c r="Q801" s="44" t="s">
        <v>3023</v>
      </c>
      <c r="R801" s="45"/>
      <c r="S801" s="45" t="s">
        <v>2557</v>
      </c>
      <c r="T801" s="44"/>
      <c r="U801" s="44"/>
      <c r="V801" s="44"/>
      <c r="W801" s="44" t="s">
        <v>51</v>
      </c>
      <c r="X801" s="44"/>
      <c r="Y801" s="44"/>
      <c r="Z801" s="44"/>
      <c r="AA801" s="44"/>
      <c r="AB801" s="44"/>
      <c r="AC801" s="44"/>
    </row>
    <row r="802" spans="1:29" ht="15.75" customHeight="1">
      <c r="A802" s="184"/>
      <c r="B802" s="184" t="s">
        <v>51</v>
      </c>
      <c r="C802" s="185" t="s">
        <v>2575</v>
      </c>
      <c r="D802" s="186" t="s">
        <v>53</v>
      </c>
      <c r="E802" s="186">
        <v>5</v>
      </c>
      <c r="F802" s="187">
        <v>10680</v>
      </c>
      <c r="G802" s="188" t="s">
        <v>54</v>
      </c>
      <c r="H802" s="189">
        <v>46235</v>
      </c>
      <c r="I802" s="190" t="s">
        <v>101</v>
      </c>
      <c r="J802" s="190" t="s">
        <v>56</v>
      </c>
      <c r="K802" s="190" t="s">
        <v>858</v>
      </c>
      <c r="L802" s="190" t="s">
        <v>91</v>
      </c>
      <c r="M802" s="191" t="s">
        <v>2451</v>
      </c>
      <c r="N802" s="192" t="s">
        <v>951</v>
      </c>
      <c r="O802" s="56" t="s">
        <v>2452</v>
      </c>
      <c r="P802" s="56"/>
      <c r="Q802" s="56"/>
      <c r="R802" s="57" t="str">
        <f t="array" ref="R802">IFERROR(INDEX('BANCO DE DADOS'!$C$3:$C1559,MATCH(C802,'BANCO DE DADOS'!$B$3:$B1559,0),0),"")</f>
        <v>ALMOXARIFADO GERAL</v>
      </c>
      <c r="S802" s="57" t="str">
        <f t="array" ref="S802">IFERROR(INDEX('BANCO DE DADOS'!$D$3:$D1559,MATCH(C802,'BANCO DE DADOS'!$B$3:$B1559,0),0),"")</f>
        <v>COMPRA DE EQUIPAMENTOS MÉDICOS E DE SUPORTE</v>
      </c>
      <c r="T802" s="56"/>
      <c r="U802" s="56"/>
      <c r="V802" s="56"/>
      <c r="W802" s="56"/>
      <c r="X802" s="56"/>
      <c r="Y802" s="56"/>
      <c r="Z802" s="56"/>
      <c r="AA802" s="56"/>
      <c r="AB802" s="56"/>
      <c r="AC802" s="56"/>
    </row>
    <row r="803" spans="1:29" ht="15.75" customHeight="1">
      <c r="A803" s="167"/>
      <c r="B803" s="167" t="s">
        <v>1476</v>
      </c>
      <c r="C803" s="168" t="s">
        <v>2509</v>
      </c>
      <c r="D803" s="176" t="s">
        <v>53</v>
      </c>
      <c r="E803" s="176">
        <v>2</v>
      </c>
      <c r="F803" s="177">
        <v>80000</v>
      </c>
      <c r="G803" s="178" t="s">
        <v>54</v>
      </c>
      <c r="H803" s="179">
        <v>46266</v>
      </c>
      <c r="I803" s="180" t="s">
        <v>101</v>
      </c>
      <c r="J803" s="180" t="s">
        <v>56</v>
      </c>
      <c r="K803" s="180" t="s">
        <v>858</v>
      </c>
      <c r="L803" s="180" t="s">
        <v>91</v>
      </c>
      <c r="M803" s="181" t="s">
        <v>2451</v>
      </c>
      <c r="N803" s="175" t="s">
        <v>951</v>
      </c>
      <c r="O803" s="44" t="s">
        <v>2452</v>
      </c>
      <c r="P803" s="44"/>
      <c r="Q803" s="44"/>
      <c r="R803" s="45" t="str">
        <f t="array" ref="R803">IFERROR(INDEX('BANCO DE DADOS'!$C$3:$C1559,MATCH(C803,'BANCO DE DADOS'!$B$3:$B1559,0),0),"")</f>
        <v>PERICIA</v>
      </c>
      <c r="S803" s="45" t="str">
        <f t="array" ref="S803">IFERROR(INDEX('BANCO DE DADOS'!$D$3:$D1559,MATCH(C803,'BANCO DE DADOS'!$B$3:$B1559,0),0),"")</f>
        <v>COMPRA DE KIT PARA COLETA DE EVIDÊNCIAS DE INCÊNDIO</v>
      </c>
      <c r="T803" s="44"/>
      <c r="U803" s="44"/>
      <c r="V803" s="44"/>
      <c r="W803" s="44"/>
      <c r="X803" s="44"/>
      <c r="Y803" s="44"/>
      <c r="Z803" s="44"/>
      <c r="AA803" s="44"/>
      <c r="AB803" s="44"/>
      <c r="AC803" s="44"/>
    </row>
    <row r="804" spans="1:29" ht="15.75" customHeight="1">
      <c r="A804" s="47"/>
      <c r="B804" s="47" t="s">
        <v>283</v>
      </c>
      <c r="C804" s="60" t="s">
        <v>318</v>
      </c>
      <c r="D804" s="49" t="s">
        <v>53</v>
      </c>
      <c r="E804" s="49">
        <v>20</v>
      </c>
      <c r="F804" s="50">
        <v>2280</v>
      </c>
      <c r="G804" s="51" t="s">
        <v>54</v>
      </c>
      <c r="H804" s="52">
        <v>46174</v>
      </c>
      <c r="I804" s="53" t="s">
        <v>55</v>
      </c>
      <c r="J804" s="53" t="s">
        <v>56</v>
      </c>
      <c r="K804" s="53" t="s">
        <v>164</v>
      </c>
      <c r="L804" s="53" t="s">
        <v>58</v>
      </c>
      <c r="M804" s="54" t="s">
        <v>2534</v>
      </c>
      <c r="N804" s="56" t="s">
        <v>21</v>
      </c>
      <c r="O804" s="56" t="s">
        <v>2767</v>
      </c>
      <c r="P804" s="56"/>
      <c r="Q804" s="56" t="s">
        <v>3024</v>
      </c>
      <c r="R804" s="57"/>
      <c r="S804" s="57" t="s">
        <v>319</v>
      </c>
      <c r="T804" s="56"/>
      <c r="U804" s="56"/>
      <c r="V804" s="56"/>
      <c r="W804" s="56" t="s">
        <v>3</v>
      </c>
      <c r="X804" s="56"/>
      <c r="Y804" s="56"/>
      <c r="Z804" s="56"/>
      <c r="AA804" s="56"/>
      <c r="AB804" s="56"/>
      <c r="AC804" s="56"/>
    </row>
    <row r="805" spans="1:29" ht="15.75" customHeight="1">
      <c r="A805" s="167"/>
      <c r="B805" s="167" t="s">
        <v>1476</v>
      </c>
      <c r="C805" s="168" t="s">
        <v>2634</v>
      </c>
      <c r="D805" s="176" t="s">
        <v>53</v>
      </c>
      <c r="E805" s="176">
        <v>1</v>
      </c>
      <c r="F805" s="177">
        <v>2000</v>
      </c>
      <c r="G805" s="178" t="s">
        <v>54</v>
      </c>
      <c r="H805" s="179">
        <v>46174</v>
      </c>
      <c r="I805" s="180" t="s">
        <v>101</v>
      </c>
      <c r="J805" s="180" t="s">
        <v>56</v>
      </c>
      <c r="K805" s="180" t="s">
        <v>858</v>
      </c>
      <c r="L805" s="180" t="s">
        <v>91</v>
      </c>
      <c r="M805" s="181" t="s">
        <v>2451</v>
      </c>
      <c r="N805" s="175" t="s">
        <v>951</v>
      </c>
      <c r="O805" s="44" t="s">
        <v>2452</v>
      </c>
      <c r="P805" s="44"/>
      <c r="Q805" s="44"/>
      <c r="R805" s="45">
        <f t="array" ref="R805">IFERROR(INDEX('BANCO DE DADOS'!$C$3:$C1559,MATCH(C805,'BANCO DE DADOS'!$B$3:$B1559,0),0),"")</f>
        <v>0</v>
      </c>
      <c r="S805" s="45" t="str">
        <f t="array" ref="S805">IFERROR(INDEX('BANCO DE DADOS'!$D$3:$D1559,MATCH(C805,'BANCO DE DADOS'!$B$3:$B1559,0),0),"")</f>
        <v>COMPRA DE INSUMOS MÉDICOS E DE PRIMEIROS SOCORROS</v>
      </c>
      <c r="T805" s="44"/>
      <c r="U805" s="44"/>
      <c r="V805" s="44"/>
      <c r="W805" s="44"/>
      <c r="X805" s="44"/>
      <c r="Y805" s="44"/>
      <c r="Z805" s="44"/>
      <c r="AA805" s="44"/>
      <c r="AB805" s="44"/>
      <c r="AC805" s="44"/>
    </row>
    <row r="806" spans="1:29" ht="15.75" customHeight="1">
      <c r="A806" s="47"/>
      <c r="B806" s="47" t="s">
        <v>161</v>
      </c>
      <c r="C806" s="60" t="s">
        <v>318</v>
      </c>
      <c r="D806" s="49" t="s">
        <v>53</v>
      </c>
      <c r="E806" s="49">
        <v>15</v>
      </c>
      <c r="F806" s="50">
        <v>1710</v>
      </c>
      <c r="G806" s="51" t="s">
        <v>54</v>
      </c>
      <c r="H806" s="52">
        <v>46174</v>
      </c>
      <c r="I806" s="53" t="s">
        <v>55</v>
      </c>
      <c r="J806" s="53" t="s">
        <v>56</v>
      </c>
      <c r="K806" s="53" t="s">
        <v>164</v>
      </c>
      <c r="L806" s="53" t="s">
        <v>58</v>
      </c>
      <c r="M806" s="54" t="s">
        <v>2534</v>
      </c>
      <c r="N806" s="56" t="s">
        <v>21</v>
      </c>
      <c r="O806" s="56" t="s">
        <v>2767</v>
      </c>
      <c r="P806" s="56"/>
      <c r="Q806" s="56" t="s">
        <v>3024</v>
      </c>
      <c r="R806" s="57"/>
      <c r="S806" s="57" t="s">
        <v>319</v>
      </c>
      <c r="T806" s="56"/>
      <c r="U806" s="56"/>
      <c r="V806" s="56"/>
      <c r="W806" s="56" t="s">
        <v>3</v>
      </c>
      <c r="X806" s="56"/>
      <c r="Y806" s="56"/>
      <c r="Z806" s="56"/>
      <c r="AA806" s="56"/>
      <c r="AB806" s="56"/>
      <c r="AC806" s="56"/>
    </row>
    <row r="807" spans="1:29" ht="15.75" customHeight="1">
      <c r="A807" s="35"/>
      <c r="B807" s="35" t="s">
        <v>245</v>
      </c>
      <c r="C807" s="36" t="s">
        <v>318</v>
      </c>
      <c r="D807" s="37" t="s">
        <v>53</v>
      </c>
      <c r="E807" s="37">
        <v>10</v>
      </c>
      <c r="F807" s="38">
        <v>1140</v>
      </c>
      <c r="G807" s="39" t="s">
        <v>54</v>
      </c>
      <c r="H807" s="40">
        <v>46174</v>
      </c>
      <c r="I807" s="41" t="s">
        <v>55</v>
      </c>
      <c r="J807" s="41" t="s">
        <v>56</v>
      </c>
      <c r="K807" s="41" t="s">
        <v>164</v>
      </c>
      <c r="L807" s="41" t="s">
        <v>58</v>
      </c>
      <c r="M807" s="42" t="s">
        <v>2534</v>
      </c>
      <c r="N807" s="44" t="s">
        <v>21</v>
      </c>
      <c r="O807" s="44" t="s">
        <v>2767</v>
      </c>
      <c r="P807" s="44"/>
      <c r="Q807" s="44" t="s">
        <v>3024</v>
      </c>
      <c r="R807" s="45"/>
      <c r="S807" s="45" t="s">
        <v>319</v>
      </c>
      <c r="T807" s="44"/>
      <c r="U807" s="44"/>
      <c r="V807" s="44"/>
      <c r="W807" s="44" t="s">
        <v>3</v>
      </c>
      <c r="X807" s="44"/>
      <c r="Y807" s="44"/>
      <c r="Z807" s="44"/>
      <c r="AA807" s="44"/>
      <c r="AB807" s="44"/>
      <c r="AC807" s="44"/>
    </row>
    <row r="808" spans="1:29" ht="15.75" customHeight="1">
      <c r="A808" s="47"/>
      <c r="B808" s="47" t="s">
        <v>258</v>
      </c>
      <c r="C808" s="60" t="s">
        <v>318</v>
      </c>
      <c r="D808" s="49" t="s">
        <v>53</v>
      </c>
      <c r="E808" s="49">
        <v>18</v>
      </c>
      <c r="F808" s="50">
        <v>2052</v>
      </c>
      <c r="G808" s="51" t="s">
        <v>54</v>
      </c>
      <c r="H808" s="52">
        <v>46174</v>
      </c>
      <c r="I808" s="53" t="s">
        <v>55</v>
      </c>
      <c r="J808" s="53" t="s">
        <v>56</v>
      </c>
      <c r="K808" s="53" t="s">
        <v>164</v>
      </c>
      <c r="L808" s="53" t="s">
        <v>58</v>
      </c>
      <c r="M808" s="54" t="s">
        <v>2534</v>
      </c>
      <c r="N808" s="56" t="s">
        <v>21</v>
      </c>
      <c r="O808" s="56" t="s">
        <v>2767</v>
      </c>
      <c r="P808" s="56"/>
      <c r="Q808" s="56" t="s">
        <v>3024</v>
      </c>
      <c r="R808" s="57"/>
      <c r="S808" s="57" t="s">
        <v>319</v>
      </c>
      <c r="T808" s="56"/>
      <c r="U808" s="56"/>
      <c r="V808" s="56"/>
      <c r="W808" s="56" t="s">
        <v>3</v>
      </c>
      <c r="X808" s="56"/>
      <c r="Y808" s="56"/>
      <c r="Z808" s="56"/>
      <c r="AA808" s="56"/>
      <c r="AB808" s="56"/>
      <c r="AC808" s="56"/>
    </row>
    <row r="809" spans="1:29" ht="15.75" customHeight="1">
      <c r="A809" s="35"/>
      <c r="B809" s="35" t="s">
        <v>317</v>
      </c>
      <c r="C809" s="36" t="s">
        <v>318</v>
      </c>
      <c r="D809" s="37" t="s">
        <v>53</v>
      </c>
      <c r="E809" s="37">
        <v>50</v>
      </c>
      <c r="F809" s="38">
        <v>5700</v>
      </c>
      <c r="G809" s="39" t="s">
        <v>54</v>
      </c>
      <c r="H809" s="40">
        <v>46204</v>
      </c>
      <c r="I809" s="41" t="s">
        <v>55</v>
      </c>
      <c r="J809" s="41" t="s">
        <v>56</v>
      </c>
      <c r="K809" s="41" t="s">
        <v>164</v>
      </c>
      <c r="L809" s="41" t="s">
        <v>58</v>
      </c>
      <c r="M809" s="42" t="s">
        <v>2534</v>
      </c>
      <c r="N809" s="44" t="s">
        <v>21</v>
      </c>
      <c r="O809" s="44" t="s">
        <v>2767</v>
      </c>
      <c r="P809" s="44"/>
      <c r="Q809" s="44" t="s">
        <v>3024</v>
      </c>
      <c r="R809" s="45"/>
      <c r="S809" s="45" t="s">
        <v>319</v>
      </c>
      <c r="T809" s="44"/>
      <c r="U809" s="44"/>
      <c r="V809" s="44"/>
      <c r="W809" s="44" t="s">
        <v>3</v>
      </c>
      <c r="X809" s="44"/>
      <c r="Y809" s="44"/>
      <c r="Z809" s="44"/>
      <c r="AA809" s="44"/>
      <c r="AB809" s="44"/>
      <c r="AC809" s="44"/>
    </row>
    <row r="810" spans="1:29" ht="15.75" customHeight="1">
      <c r="A810" s="47"/>
      <c r="B810" s="47" t="s">
        <v>169</v>
      </c>
      <c r="C810" s="60" t="s">
        <v>318</v>
      </c>
      <c r="D810" s="49" t="s">
        <v>53</v>
      </c>
      <c r="E810" s="49">
        <v>30</v>
      </c>
      <c r="F810" s="50">
        <v>3420</v>
      </c>
      <c r="G810" s="51" t="s">
        <v>54</v>
      </c>
      <c r="H810" s="52">
        <v>46174</v>
      </c>
      <c r="I810" s="53" t="s">
        <v>55</v>
      </c>
      <c r="J810" s="53" t="s">
        <v>56</v>
      </c>
      <c r="K810" s="53" t="s">
        <v>164</v>
      </c>
      <c r="L810" s="53" t="s">
        <v>58</v>
      </c>
      <c r="M810" s="54" t="s">
        <v>2534</v>
      </c>
      <c r="N810" s="56" t="s">
        <v>21</v>
      </c>
      <c r="O810" s="56" t="s">
        <v>2767</v>
      </c>
      <c r="P810" s="56"/>
      <c r="Q810" s="56" t="s">
        <v>3024</v>
      </c>
      <c r="R810" s="57"/>
      <c r="S810" s="57" t="s">
        <v>319</v>
      </c>
      <c r="T810" s="56"/>
      <c r="U810" s="56"/>
      <c r="V810" s="56"/>
      <c r="W810" s="56" t="s">
        <v>3</v>
      </c>
      <c r="X810" s="56"/>
      <c r="Y810" s="56"/>
      <c r="Z810" s="56"/>
      <c r="AA810" s="56"/>
      <c r="AB810" s="56"/>
      <c r="AC810" s="56"/>
    </row>
    <row r="811" spans="1:29" ht="15.75" customHeight="1">
      <c r="A811" s="35"/>
      <c r="B811" s="35" t="s">
        <v>440</v>
      </c>
      <c r="C811" s="36" t="s">
        <v>318</v>
      </c>
      <c r="D811" s="37" t="s">
        <v>53</v>
      </c>
      <c r="E811" s="37">
        <v>18</v>
      </c>
      <c r="F811" s="38">
        <v>2052</v>
      </c>
      <c r="G811" s="39" t="s">
        <v>54</v>
      </c>
      <c r="H811" s="40">
        <v>46174</v>
      </c>
      <c r="I811" s="41" t="s">
        <v>55</v>
      </c>
      <c r="J811" s="41" t="s">
        <v>56</v>
      </c>
      <c r="K811" s="41" t="s">
        <v>164</v>
      </c>
      <c r="L811" s="41" t="s">
        <v>58</v>
      </c>
      <c r="M811" s="42" t="s">
        <v>2534</v>
      </c>
      <c r="N811" s="44" t="s">
        <v>21</v>
      </c>
      <c r="O811" s="44" t="s">
        <v>2767</v>
      </c>
      <c r="P811" s="44"/>
      <c r="Q811" s="44" t="s">
        <v>3024</v>
      </c>
      <c r="R811" s="45"/>
      <c r="S811" s="45" t="s">
        <v>319</v>
      </c>
      <c r="T811" s="44"/>
      <c r="U811" s="44"/>
      <c r="V811" s="44"/>
      <c r="W811" s="44" t="s">
        <v>3</v>
      </c>
      <c r="X811" s="44"/>
      <c r="Y811" s="44"/>
      <c r="Z811" s="44"/>
      <c r="AA811" s="44"/>
      <c r="AB811" s="44"/>
      <c r="AC811" s="44"/>
    </row>
    <row r="812" spans="1:29" ht="15.75" customHeight="1">
      <c r="A812" s="47"/>
      <c r="B812" s="47" t="s">
        <v>172</v>
      </c>
      <c r="C812" s="60" t="s">
        <v>318</v>
      </c>
      <c r="D812" s="49" t="s">
        <v>53</v>
      </c>
      <c r="E812" s="49">
        <v>18</v>
      </c>
      <c r="F812" s="50">
        <v>2052</v>
      </c>
      <c r="G812" s="51" t="s">
        <v>54</v>
      </c>
      <c r="H812" s="52">
        <v>46174</v>
      </c>
      <c r="I812" s="53" t="s">
        <v>55</v>
      </c>
      <c r="J812" s="53" t="s">
        <v>56</v>
      </c>
      <c r="K812" s="53" t="s">
        <v>164</v>
      </c>
      <c r="L812" s="53" t="s">
        <v>58</v>
      </c>
      <c r="M812" s="54" t="s">
        <v>2534</v>
      </c>
      <c r="N812" s="56" t="s">
        <v>21</v>
      </c>
      <c r="O812" s="56" t="s">
        <v>2767</v>
      </c>
      <c r="P812" s="56"/>
      <c r="Q812" s="56" t="s">
        <v>3024</v>
      </c>
      <c r="R812" s="57"/>
      <c r="S812" s="57" t="s">
        <v>319</v>
      </c>
      <c r="T812" s="56"/>
      <c r="U812" s="56"/>
      <c r="V812" s="56"/>
      <c r="W812" s="56" t="s">
        <v>3</v>
      </c>
      <c r="X812" s="56"/>
      <c r="Y812" s="56"/>
      <c r="Z812" s="56"/>
      <c r="AA812" s="56"/>
      <c r="AB812" s="56"/>
      <c r="AC812" s="56"/>
    </row>
    <row r="813" spans="1:29" ht="15.75" customHeight="1">
      <c r="A813" s="167"/>
      <c r="B813" s="167" t="s">
        <v>848</v>
      </c>
      <c r="C813" s="168" t="s">
        <v>2529</v>
      </c>
      <c r="D813" s="176" t="s">
        <v>53</v>
      </c>
      <c r="E813" s="176">
        <v>2</v>
      </c>
      <c r="F813" s="177">
        <v>50000</v>
      </c>
      <c r="G813" s="178" t="s">
        <v>54</v>
      </c>
      <c r="H813" s="179">
        <v>46266</v>
      </c>
      <c r="I813" s="180" t="s">
        <v>101</v>
      </c>
      <c r="J813" s="180" t="s">
        <v>56</v>
      </c>
      <c r="K813" s="180" t="s">
        <v>858</v>
      </c>
      <c r="L813" s="180" t="s">
        <v>91</v>
      </c>
      <c r="M813" s="181" t="s">
        <v>2451</v>
      </c>
      <c r="N813" s="175" t="s">
        <v>884</v>
      </c>
      <c r="O813" s="44" t="s">
        <v>2452</v>
      </c>
      <c r="P813" s="44"/>
      <c r="Q813" s="44"/>
      <c r="R813" s="45" t="str">
        <f t="array" ref="R813">IFERROR(INDEX('BANCO DE DADOS'!$C$3:$C1559,MATCH(C813,'BANCO DE DADOS'!$B$3:$B1559,0),0),"")</f>
        <v>DOP - EQUIPAMENTO OPERACIONAL SALVAMENTO AQUATICO</v>
      </c>
      <c r="S813" s="45" t="str">
        <f t="array" ref="S813">IFERROR(INDEX('BANCO DE DADOS'!$D$3:$D1559,MATCH(C813,'BANCO DE DADOS'!$B$3:$B1559,0),0),"")</f>
        <v>COMPRA DE EQUIPAMENTOS DE RESGATE E SALVAMENTO</v>
      </c>
      <c r="T813" s="44"/>
      <c r="U813" s="44"/>
      <c r="V813" s="44"/>
      <c r="W813" s="44"/>
      <c r="X813" s="44"/>
      <c r="Y813" s="44"/>
      <c r="Z813" s="44"/>
      <c r="AA813" s="44"/>
      <c r="AB813" s="44"/>
      <c r="AC813" s="44"/>
    </row>
    <row r="814" spans="1:29" ht="15.75" customHeight="1">
      <c r="A814" s="184"/>
      <c r="B814" s="184" t="s">
        <v>1407</v>
      </c>
      <c r="C814" s="185" t="s">
        <v>1408</v>
      </c>
      <c r="D814" s="186" t="s">
        <v>53</v>
      </c>
      <c r="E814" s="186">
        <v>2</v>
      </c>
      <c r="F814" s="187">
        <v>110000</v>
      </c>
      <c r="G814" s="188" t="s">
        <v>54</v>
      </c>
      <c r="H814" s="189">
        <v>46266</v>
      </c>
      <c r="I814" s="190" t="s">
        <v>101</v>
      </c>
      <c r="J814" s="190" t="s">
        <v>56</v>
      </c>
      <c r="K814" s="190" t="s">
        <v>858</v>
      </c>
      <c r="L814" s="190" t="s">
        <v>91</v>
      </c>
      <c r="M814" s="191" t="s">
        <v>2451</v>
      </c>
      <c r="N814" s="192" t="s">
        <v>884</v>
      </c>
      <c r="O814" s="56" t="s">
        <v>2452</v>
      </c>
      <c r="P814" s="56"/>
      <c r="Q814" s="56"/>
      <c r="R814" s="57" t="str">
        <f t="array" ref="R814">IFERROR(INDEX('BANCO DE DADOS'!$C$3:$C1559,MATCH(C814,'BANCO DE DADOS'!$B$3:$B1559,0),0),"")</f>
        <v>DOP - EQUIPAMENTO OPERACIONAL SALVAMENTO AQUATICO</v>
      </c>
      <c r="S814" s="57" t="str">
        <f t="array" ref="S814">IFERROR(INDEX('BANCO DE DADOS'!$D$3:$D1559,MATCH(C814,'BANCO DE DADOS'!$B$3:$B1559,0),0),"")</f>
        <v>COMPRA DE EQUIPAMENTOS DE RESGATE E SALVAMENTO</v>
      </c>
      <c r="T814" s="56"/>
      <c r="U814" s="56"/>
      <c r="V814" s="56"/>
      <c r="W814" s="56"/>
      <c r="X814" s="56"/>
      <c r="Y814" s="56"/>
      <c r="Z814" s="56"/>
      <c r="AA814" s="56"/>
      <c r="AB814" s="56"/>
      <c r="AC814" s="56"/>
    </row>
    <row r="815" spans="1:29" ht="15.75" customHeight="1">
      <c r="A815" s="167"/>
      <c r="B815" s="167" t="s">
        <v>51</v>
      </c>
      <c r="C815" s="168" t="s">
        <v>940</v>
      </c>
      <c r="D815" s="176" t="s">
        <v>53</v>
      </c>
      <c r="E815" s="176">
        <v>2</v>
      </c>
      <c r="F815" s="177">
        <v>4092</v>
      </c>
      <c r="G815" s="178" t="s">
        <v>54</v>
      </c>
      <c r="H815" s="179">
        <v>46204</v>
      </c>
      <c r="I815" s="180" t="s">
        <v>101</v>
      </c>
      <c r="J815" s="180" t="s">
        <v>56</v>
      </c>
      <c r="K815" s="180" t="s">
        <v>858</v>
      </c>
      <c r="L815" s="180" t="s">
        <v>91</v>
      </c>
      <c r="M815" s="181" t="s">
        <v>2451</v>
      </c>
      <c r="N815" s="175" t="s">
        <v>884</v>
      </c>
      <c r="O815" s="44" t="s">
        <v>2452</v>
      </c>
      <c r="P815" s="44"/>
      <c r="Q815" s="44"/>
      <c r="R815" s="45" t="str">
        <f t="array" ref="R815">IFERROR(INDEX('BANCO DE DADOS'!$C$3:$C1559,MATCH(C815,'BANCO DE DADOS'!$B$3:$B1559,0),0),"")</f>
        <v>CEIB - EQUIPAMENTO PARA TREINAMENTO</v>
      </c>
      <c r="S815" s="45" t="str">
        <f t="array" ref="S815">IFERROR(INDEX('BANCO DE DADOS'!$D$3:$D1559,MATCH(C815,'BANCO DE DADOS'!$B$3:$B1559,0),0),"")</f>
        <v>COMPRA DE EQUIPAMENTOS DE TREINAMENTO E SIMULAÇÃO</v>
      </c>
      <c r="T815" s="44"/>
      <c r="U815" s="44"/>
      <c r="V815" s="44"/>
      <c r="W815" s="44"/>
      <c r="X815" s="44"/>
      <c r="Y815" s="44"/>
      <c r="Z815" s="44"/>
      <c r="AA815" s="44"/>
      <c r="AB815" s="44"/>
      <c r="AC815" s="44"/>
    </row>
    <row r="816" spans="1:29" ht="15.75" customHeight="1">
      <c r="A816" s="47"/>
      <c r="B816" s="47" t="s">
        <v>2693</v>
      </c>
      <c r="C816" s="60"/>
      <c r="D816" s="49"/>
      <c r="E816" s="49"/>
      <c r="F816" s="50">
        <v>36986</v>
      </c>
      <c r="G816" s="51"/>
      <c r="H816" s="52"/>
      <c r="I816" s="53"/>
      <c r="J816" s="53"/>
      <c r="K816" s="53"/>
      <c r="L816" s="53"/>
      <c r="M816" s="54"/>
      <c r="N816" s="56" t="s">
        <v>21</v>
      </c>
      <c r="O816" s="56"/>
      <c r="P816" s="56"/>
      <c r="Q816" s="56" t="s">
        <v>3024</v>
      </c>
      <c r="R816" s="57"/>
      <c r="S816" s="57" t="s">
        <v>319</v>
      </c>
      <c r="T816" s="56"/>
      <c r="U816" s="56"/>
      <c r="V816" s="56"/>
      <c r="W816" s="56" t="s">
        <v>3</v>
      </c>
      <c r="X816" s="56"/>
      <c r="Y816" s="56"/>
      <c r="Z816" s="56"/>
      <c r="AA816" s="56"/>
      <c r="AB816" s="56"/>
      <c r="AC816" s="56"/>
    </row>
    <row r="817" spans="1:29" ht="15.75" customHeight="1">
      <c r="A817" s="167"/>
      <c r="B817" s="167" t="s">
        <v>848</v>
      </c>
      <c r="C817" s="168" t="s">
        <v>1249</v>
      </c>
      <c r="D817" s="176" t="s">
        <v>53</v>
      </c>
      <c r="E817" s="176">
        <v>20</v>
      </c>
      <c r="F817" s="177">
        <v>2400</v>
      </c>
      <c r="G817" s="178" t="s">
        <v>54</v>
      </c>
      <c r="H817" s="179">
        <v>46174</v>
      </c>
      <c r="I817" s="180" t="s">
        <v>55</v>
      </c>
      <c r="J817" s="180" t="s">
        <v>56</v>
      </c>
      <c r="K817" s="180" t="s">
        <v>164</v>
      </c>
      <c r="L817" s="180" t="s">
        <v>91</v>
      </c>
      <c r="M817" s="181" t="s">
        <v>2451</v>
      </c>
      <c r="N817" s="175" t="s">
        <v>884</v>
      </c>
      <c r="O817" s="44" t="s">
        <v>2452</v>
      </c>
      <c r="P817" s="44"/>
      <c r="Q817" s="44"/>
      <c r="R817" s="45" t="str">
        <f t="array" ref="R817">IFERROR(INDEX('BANCO DE DADOS'!$C$3:$C1559,MATCH(C817,'BANCO DE DADOS'!$B$3:$B1559,0),0),"")</f>
        <v>DOP - EQUIPAMENTO OPERACIONAL SALVAMENTO AQUATICO</v>
      </c>
      <c r="S817" s="45" t="str">
        <f t="array" ref="S817">IFERROR(INDEX('BANCO DE DADOS'!$D$3:$D1559,MATCH(C817,'BANCO DE DADOS'!$B$3:$B1559,0),0),"")</f>
        <v>COMPRA DE EQUIPAMENTOS E ACESSÓRIOS DESPORTIVOS</v>
      </c>
      <c r="T817" s="44"/>
      <c r="U817" s="44"/>
      <c r="V817" s="44"/>
      <c r="W817" s="44"/>
      <c r="X817" s="44"/>
      <c r="Y817" s="44"/>
      <c r="Z817" s="44"/>
      <c r="AA817" s="44"/>
      <c r="AB817" s="44"/>
      <c r="AC817" s="44"/>
    </row>
    <row r="818" spans="1:29" ht="15.75" customHeight="1">
      <c r="A818" s="47"/>
      <c r="B818" s="47" t="s">
        <v>1407</v>
      </c>
      <c r="C818" s="60" t="s">
        <v>1417</v>
      </c>
      <c r="D818" s="49" t="s">
        <v>53</v>
      </c>
      <c r="E818" s="49">
        <v>20</v>
      </c>
      <c r="F818" s="50">
        <v>30000</v>
      </c>
      <c r="G818" s="51" t="s">
        <v>54</v>
      </c>
      <c r="H818" s="52">
        <v>46235</v>
      </c>
      <c r="I818" s="53" t="s">
        <v>55</v>
      </c>
      <c r="J818" s="53" t="s">
        <v>56</v>
      </c>
      <c r="K818" s="53" t="s">
        <v>164</v>
      </c>
      <c r="L818" s="53" t="s">
        <v>91</v>
      </c>
      <c r="M818" s="54" t="s">
        <v>148</v>
      </c>
      <c r="N818" s="56" t="s">
        <v>884</v>
      </c>
      <c r="O818" s="56" t="s">
        <v>2767</v>
      </c>
      <c r="P818" s="56"/>
      <c r="Q818" s="56" t="s">
        <v>3025</v>
      </c>
      <c r="R818" s="57" t="s">
        <v>1418</v>
      </c>
      <c r="S818" s="57" t="s">
        <v>1419</v>
      </c>
      <c r="T818" s="56"/>
      <c r="U818" s="56"/>
      <c r="V818" s="56"/>
      <c r="W818" s="56" t="s">
        <v>949</v>
      </c>
      <c r="X818" s="56"/>
      <c r="Y818" s="56"/>
      <c r="Z818" s="56"/>
      <c r="AA818" s="56"/>
      <c r="AB818" s="56"/>
      <c r="AC818" s="56"/>
    </row>
    <row r="819" spans="1:29" ht="15.75" customHeight="1">
      <c r="A819" s="35"/>
      <c r="B819" s="35" t="s">
        <v>317</v>
      </c>
      <c r="C819" s="36" t="s">
        <v>732</v>
      </c>
      <c r="D819" s="37" t="s">
        <v>53</v>
      </c>
      <c r="E819" s="37">
        <v>3</v>
      </c>
      <c r="F819" s="38">
        <v>210</v>
      </c>
      <c r="G819" s="39" t="s">
        <v>54</v>
      </c>
      <c r="H819" s="40">
        <v>46143</v>
      </c>
      <c r="I819" s="41" t="s">
        <v>55</v>
      </c>
      <c r="J819" s="41" t="s">
        <v>56</v>
      </c>
      <c r="K819" s="41" t="s">
        <v>164</v>
      </c>
      <c r="L819" s="41" t="s">
        <v>58</v>
      </c>
      <c r="M819" s="42" t="s">
        <v>2517</v>
      </c>
      <c r="N819" s="44" t="s">
        <v>21</v>
      </c>
      <c r="O819" s="44" t="s">
        <v>2767</v>
      </c>
      <c r="P819" s="44"/>
      <c r="Q819" s="44" t="s">
        <v>3026</v>
      </c>
      <c r="R819" s="45"/>
      <c r="S819" s="45" t="s">
        <v>733</v>
      </c>
      <c r="T819" s="44"/>
      <c r="U819" s="44"/>
      <c r="V819" s="44"/>
      <c r="W819" s="44" t="s">
        <v>3</v>
      </c>
      <c r="X819" s="44"/>
      <c r="Y819" s="44"/>
      <c r="Z819" s="44"/>
      <c r="AA819" s="44"/>
      <c r="AB819" s="44"/>
      <c r="AC819" s="44"/>
    </row>
    <row r="820" spans="1:29" ht="15.75" customHeight="1">
      <c r="A820" s="47"/>
      <c r="B820" s="47" t="s">
        <v>242</v>
      </c>
      <c r="C820" s="60" t="s">
        <v>732</v>
      </c>
      <c r="D820" s="49" t="s">
        <v>53</v>
      </c>
      <c r="E820" s="49">
        <v>3</v>
      </c>
      <c r="F820" s="50">
        <v>210</v>
      </c>
      <c r="G820" s="51" t="s">
        <v>54</v>
      </c>
      <c r="H820" s="52">
        <v>46143</v>
      </c>
      <c r="I820" s="53" t="s">
        <v>55</v>
      </c>
      <c r="J820" s="53" t="s">
        <v>56</v>
      </c>
      <c r="K820" s="53" t="s">
        <v>164</v>
      </c>
      <c r="L820" s="53" t="s">
        <v>58</v>
      </c>
      <c r="M820" s="54" t="s">
        <v>2534</v>
      </c>
      <c r="N820" s="56" t="s">
        <v>21</v>
      </c>
      <c r="O820" s="56" t="s">
        <v>2767</v>
      </c>
      <c r="P820" s="56"/>
      <c r="Q820" s="56" t="s">
        <v>3026</v>
      </c>
      <c r="R820" s="57"/>
      <c r="S820" s="57" t="s">
        <v>733</v>
      </c>
      <c r="T820" s="56"/>
      <c r="U820" s="56"/>
      <c r="V820" s="56"/>
      <c r="W820" s="56" t="s">
        <v>3</v>
      </c>
      <c r="X820" s="56"/>
      <c r="Y820" s="56"/>
      <c r="Z820" s="56"/>
      <c r="AA820" s="56"/>
      <c r="AB820" s="56"/>
      <c r="AC820" s="56"/>
    </row>
    <row r="821" spans="1:29" ht="15.75" customHeight="1">
      <c r="A821" s="35"/>
      <c r="B821" s="35" t="s">
        <v>2693</v>
      </c>
      <c r="C821" s="36"/>
      <c r="D821" s="37"/>
      <c r="E821" s="37"/>
      <c r="F821" s="38">
        <v>51200</v>
      </c>
      <c r="G821" s="39"/>
      <c r="H821" s="40"/>
      <c r="I821" s="41"/>
      <c r="J821" s="41"/>
      <c r="K821" s="41"/>
      <c r="L821" s="41"/>
      <c r="M821" s="42"/>
      <c r="N821" s="44" t="s">
        <v>884</v>
      </c>
      <c r="O821" s="44"/>
      <c r="P821" s="44"/>
      <c r="Q821" s="44" t="s">
        <v>3012</v>
      </c>
      <c r="R821" s="45"/>
      <c r="S821" s="45" t="s">
        <v>2816</v>
      </c>
      <c r="T821" s="44"/>
      <c r="U821" s="44"/>
      <c r="V821" s="44"/>
      <c r="W821" s="44" t="s">
        <v>2933</v>
      </c>
      <c r="X821" s="44"/>
      <c r="Y821" s="44"/>
      <c r="Z821" s="44"/>
      <c r="AA821" s="44"/>
      <c r="AB821" s="44"/>
      <c r="AC821" s="44"/>
    </row>
    <row r="822" spans="1:29" ht="15.75" customHeight="1">
      <c r="A822" s="76"/>
      <c r="B822" s="76" t="s">
        <v>848</v>
      </c>
      <c r="C822" s="113" t="s">
        <v>259</v>
      </c>
      <c r="D822" s="77" t="s">
        <v>53</v>
      </c>
      <c r="E822" s="77">
        <v>30</v>
      </c>
      <c r="F822" s="78">
        <v>36000</v>
      </c>
      <c r="G822" s="79" t="s">
        <v>54</v>
      </c>
      <c r="H822" s="87">
        <v>46235</v>
      </c>
      <c r="I822" s="61" t="s">
        <v>55</v>
      </c>
      <c r="J822" s="61" t="s">
        <v>56</v>
      </c>
      <c r="K822" s="61" t="s">
        <v>164</v>
      </c>
      <c r="L822" s="61" t="s">
        <v>91</v>
      </c>
      <c r="M822" s="62" t="s">
        <v>2451</v>
      </c>
      <c r="N822" s="70" t="s">
        <v>884</v>
      </c>
      <c r="O822" s="56" t="s">
        <v>2452</v>
      </c>
      <c r="P822" s="56"/>
      <c r="Q822" s="56"/>
      <c r="R822" s="57">
        <f t="array" ref="R822">IFERROR(INDEX('BANCO DE DADOS'!$C$3:$C1559,MATCH(C822,'BANCO DE DADOS'!$B$3:$B1559,0),0),"")</f>
        <v>0</v>
      </c>
      <c r="S822" s="57" t="str">
        <f t="array" ref="S822">IFERROR(INDEX('BANCO DE DADOS'!$D$3:$D1559,MATCH(C822,'BANCO DE DADOS'!$B$3:$B1559,0),0),"")</f>
        <v>COMPRA DE EQUIPAMENTOS ESPECIALIZADOS DE MERGULHO</v>
      </c>
      <c r="T822" s="56"/>
      <c r="U822" s="56"/>
      <c r="V822" s="56"/>
      <c r="W822" s="56"/>
      <c r="X822" s="56"/>
      <c r="Y822" s="56"/>
      <c r="Z822" s="56"/>
      <c r="AA822" s="56"/>
      <c r="AB822" s="56"/>
      <c r="AC822" s="56"/>
    </row>
    <row r="823" spans="1:29" ht="15.75" customHeight="1">
      <c r="A823" s="35"/>
      <c r="B823" s="35" t="s">
        <v>247</v>
      </c>
      <c r="C823" s="36" t="s">
        <v>1995</v>
      </c>
      <c r="D823" s="37" t="s">
        <v>53</v>
      </c>
      <c r="E823" s="37">
        <v>15</v>
      </c>
      <c r="F823" s="38">
        <v>3750</v>
      </c>
      <c r="G823" s="39" t="s">
        <v>54</v>
      </c>
      <c r="H823" s="40">
        <v>46174</v>
      </c>
      <c r="I823" s="41" t="s">
        <v>55</v>
      </c>
      <c r="J823" s="41" t="s">
        <v>56</v>
      </c>
      <c r="K823" s="41" t="s">
        <v>164</v>
      </c>
      <c r="L823" s="41" t="s">
        <v>91</v>
      </c>
      <c r="M823" s="42" t="s">
        <v>148</v>
      </c>
      <c r="N823" s="44" t="s">
        <v>951</v>
      </c>
      <c r="O823" s="44" t="s">
        <v>2767</v>
      </c>
      <c r="P823" s="44"/>
      <c r="Q823" s="44" t="s">
        <v>3027</v>
      </c>
      <c r="R823" s="45"/>
      <c r="S823" s="45" t="s">
        <v>1682</v>
      </c>
      <c r="T823" s="44"/>
      <c r="U823" s="44"/>
      <c r="V823" s="44"/>
      <c r="W823" s="44" t="s">
        <v>3</v>
      </c>
      <c r="X823" s="44"/>
      <c r="Y823" s="44"/>
      <c r="Z823" s="44"/>
      <c r="AA823" s="44"/>
      <c r="AB823" s="44"/>
      <c r="AC823" s="44"/>
    </row>
    <row r="824" spans="1:29" ht="15.75" customHeight="1">
      <c r="A824" s="47"/>
      <c r="B824" s="47" t="s">
        <v>51</v>
      </c>
      <c r="C824" s="60" t="s">
        <v>1681</v>
      </c>
      <c r="D824" s="49" t="s">
        <v>53</v>
      </c>
      <c r="E824" s="49">
        <v>1</v>
      </c>
      <c r="F824" s="50">
        <v>20000</v>
      </c>
      <c r="G824" s="51" t="s">
        <v>54</v>
      </c>
      <c r="H824" s="52">
        <v>46235</v>
      </c>
      <c r="I824" s="53" t="s">
        <v>55</v>
      </c>
      <c r="J824" s="53" t="s">
        <v>56</v>
      </c>
      <c r="K824" s="53" t="s">
        <v>83</v>
      </c>
      <c r="L824" s="53" t="s">
        <v>91</v>
      </c>
      <c r="M824" s="54" t="s">
        <v>109</v>
      </c>
      <c r="N824" s="56" t="s">
        <v>951</v>
      </c>
      <c r="O824" s="56" t="s">
        <v>2767</v>
      </c>
      <c r="P824" s="56"/>
      <c r="Q824" s="56" t="s">
        <v>3027</v>
      </c>
      <c r="R824" s="57"/>
      <c r="S824" s="57" t="s">
        <v>1682</v>
      </c>
      <c r="T824" s="56"/>
      <c r="U824" s="56"/>
      <c r="V824" s="56"/>
      <c r="W824" s="56" t="s">
        <v>3</v>
      </c>
      <c r="X824" s="56"/>
      <c r="Y824" s="56"/>
      <c r="Z824" s="56"/>
      <c r="AA824" s="56"/>
      <c r="AB824" s="56"/>
      <c r="AC824" s="56"/>
    </row>
    <row r="825" spans="1:29" ht="15.75" customHeight="1">
      <c r="A825" s="35"/>
      <c r="B825" s="35" t="s">
        <v>2693</v>
      </c>
      <c r="C825" s="36"/>
      <c r="D825" s="37"/>
      <c r="E825" s="37"/>
      <c r="F825" s="38">
        <v>23750</v>
      </c>
      <c r="G825" s="39"/>
      <c r="H825" s="40"/>
      <c r="I825" s="41"/>
      <c r="J825" s="41"/>
      <c r="K825" s="41"/>
      <c r="L825" s="41"/>
      <c r="M825" s="42"/>
      <c r="N825" s="44" t="s">
        <v>2755</v>
      </c>
      <c r="O825" s="44"/>
      <c r="P825" s="44"/>
      <c r="Q825" s="44" t="s">
        <v>3027</v>
      </c>
      <c r="R825" s="45"/>
      <c r="S825" s="45" t="s">
        <v>1682</v>
      </c>
      <c r="T825" s="44"/>
      <c r="U825" s="44"/>
      <c r="V825" s="44"/>
      <c r="W825" s="44" t="s">
        <v>3</v>
      </c>
      <c r="X825" s="44"/>
      <c r="Y825" s="44"/>
      <c r="Z825" s="44"/>
      <c r="AA825" s="44"/>
      <c r="AB825" s="44"/>
      <c r="AC825" s="44"/>
    </row>
    <row r="826" spans="1:29" ht="15.75" customHeight="1">
      <c r="A826" s="47"/>
      <c r="B826" s="47" t="s">
        <v>51</v>
      </c>
      <c r="C826" s="60" t="s">
        <v>1672</v>
      </c>
      <c r="D826" s="49" t="s">
        <v>53</v>
      </c>
      <c r="E826" s="49">
        <v>4</v>
      </c>
      <c r="F826" s="50">
        <v>210000</v>
      </c>
      <c r="G826" s="51" t="s">
        <v>54</v>
      </c>
      <c r="H826" s="52">
        <v>46266</v>
      </c>
      <c r="I826" s="53" t="s">
        <v>55</v>
      </c>
      <c r="J826" s="53" t="s">
        <v>56</v>
      </c>
      <c r="K826" s="53" t="s">
        <v>83</v>
      </c>
      <c r="L826" s="53" t="s">
        <v>91</v>
      </c>
      <c r="M826" s="54" t="s">
        <v>2534</v>
      </c>
      <c r="N826" s="56" t="s">
        <v>951</v>
      </c>
      <c r="O826" s="56" t="s">
        <v>2767</v>
      </c>
      <c r="P826" s="56"/>
      <c r="Q826" s="56" t="s">
        <v>3028</v>
      </c>
      <c r="R826" s="57"/>
      <c r="S826" s="57" t="s">
        <v>1673</v>
      </c>
      <c r="T826" s="56"/>
      <c r="U826" s="56"/>
      <c r="V826" s="56"/>
      <c r="W826" s="56" t="s">
        <v>51</v>
      </c>
      <c r="X826" s="56"/>
      <c r="Y826" s="56"/>
      <c r="Z826" s="56"/>
      <c r="AA826" s="56"/>
      <c r="AB826" s="56"/>
      <c r="AC826" s="56"/>
    </row>
    <row r="827" spans="1:29" ht="15.75" customHeight="1">
      <c r="A827" s="35"/>
      <c r="B827" s="35" t="s">
        <v>51</v>
      </c>
      <c r="C827" s="36" t="s">
        <v>2554</v>
      </c>
      <c r="D827" s="37" t="s">
        <v>53</v>
      </c>
      <c r="E827" s="37">
        <v>1</v>
      </c>
      <c r="F827" s="38">
        <v>18000</v>
      </c>
      <c r="G827" s="39" t="s">
        <v>54</v>
      </c>
      <c r="H827" s="40">
        <v>46235</v>
      </c>
      <c r="I827" s="41" t="s">
        <v>55</v>
      </c>
      <c r="J827" s="41" t="s">
        <v>56</v>
      </c>
      <c r="K827" s="41" t="s">
        <v>83</v>
      </c>
      <c r="L827" s="41" t="s">
        <v>91</v>
      </c>
      <c r="M827" s="42" t="s">
        <v>109</v>
      </c>
      <c r="N827" s="44" t="s">
        <v>951</v>
      </c>
      <c r="O827" s="44" t="s">
        <v>2767</v>
      </c>
      <c r="P827" s="44"/>
      <c r="Q827" s="44" t="s">
        <v>3028</v>
      </c>
      <c r="R827" s="45"/>
      <c r="S827" s="45" t="s">
        <v>1673</v>
      </c>
      <c r="T827" s="44"/>
      <c r="U827" s="44"/>
      <c r="V827" s="44"/>
      <c r="W827" s="44" t="s">
        <v>51</v>
      </c>
      <c r="X827" s="44"/>
      <c r="Y827" s="44"/>
      <c r="Z827" s="44"/>
      <c r="AA827" s="44"/>
      <c r="AB827" s="44"/>
      <c r="AC827" s="44"/>
    </row>
    <row r="828" spans="1:29" ht="15.75" customHeight="1">
      <c r="A828" s="47"/>
      <c r="B828" s="47" t="s">
        <v>2693</v>
      </c>
      <c r="C828" s="60"/>
      <c r="D828" s="49"/>
      <c r="E828" s="49"/>
      <c r="F828" s="50">
        <v>228000</v>
      </c>
      <c r="G828" s="51"/>
      <c r="H828" s="52"/>
      <c r="I828" s="53"/>
      <c r="J828" s="53"/>
      <c r="K828" s="53"/>
      <c r="L828" s="53"/>
      <c r="M828" s="54"/>
      <c r="N828" s="56" t="s">
        <v>951</v>
      </c>
      <c r="O828" s="56"/>
      <c r="P828" s="56"/>
      <c r="Q828" s="56" t="s">
        <v>3028</v>
      </c>
      <c r="R828" s="57"/>
      <c r="S828" s="57" t="s">
        <v>1673</v>
      </c>
      <c r="T828" s="56"/>
      <c r="U828" s="56"/>
      <c r="V828" s="56"/>
      <c r="W828" s="56" t="s">
        <v>51</v>
      </c>
      <c r="X828" s="56"/>
      <c r="Y828" s="56"/>
      <c r="Z828" s="56"/>
      <c r="AA828" s="56"/>
      <c r="AB828" s="56"/>
      <c r="AC828" s="56"/>
    </row>
    <row r="829" spans="1:29" ht="15.75" customHeight="1">
      <c r="A829" s="167"/>
      <c r="B829" s="167" t="s">
        <v>51</v>
      </c>
      <c r="C829" s="168" t="s">
        <v>348</v>
      </c>
      <c r="D829" s="176" t="s">
        <v>53</v>
      </c>
      <c r="E829" s="176">
        <v>1</v>
      </c>
      <c r="F829" s="177">
        <v>50000</v>
      </c>
      <c r="G829" s="178" t="s">
        <v>54</v>
      </c>
      <c r="H829" s="179">
        <v>46266</v>
      </c>
      <c r="I829" s="180" t="s">
        <v>101</v>
      </c>
      <c r="J829" s="180" t="s">
        <v>56</v>
      </c>
      <c r="K829" s="180" t="s">
        <v>858</v>
      </c>
      <c r="L829" s="180" t="s">
        <v>91</v>
      </c>
      <c r="M829" s="181" t="s">
        <v>2451</v>
      </c>
      <c r="N829" s="175" t="s">
        <v>884</v>
      </c>
      <c r="O829" s="44" t="s">
        <v>2452</v>
      </c>
      <c r="P829" s="44"/>
      <c r="Q829" s="44"/>
      <c r="R829" s="45">
        <f t="array" ref="R829">IFERROR(INDEX('BANCO DE DADOS'!$C$3:$C1559,MATCH(C829,'BANCO DE DADOS'!$B$3:$B1559,0),0),"")</f>
        <v>0</v>
      </c>
      <c r="S829" s="45" t="str">
        <f t="array" ref="S829">IFERROR(INDEX('BANCO DE DADOS'!$D$3:$D1559,MATCH(C829,'BANCO DE DADOS'!$B$3:$B1559,0),0),"")</f>
        <v>COMPRA DE EQUIPAMENTOS ESPECIALIZADOS DE VÍDEO E IMAGEM</v>
      </c>
      <c r="T829" s="44"/>
      <c r="U829" s="44"/>
      <c r="V829" s="44"/>
      <c r="W829" s="44"/>
      <c r="X829" s="44"/>
      <c r="Y829" s="44"/>
      <c r="Z829" s="44"/>
      <c r="AA829" s="44"/>
      <c r="AB829" s="44"/>
      <c r="AC829" s="44"/>
    </row>
    <row r="830" spans="1:29" ht="15.75" customHeight="1">
      <c r="A830" s="184"/>
      <c r="B830" s="184" t="s">
        <v>848</v>
      </c>
      <c r="C830" s="185" t="s">
        <v>348</v>
      </c>
      <c r="D830" s="186" t="s">
        <v>53</v>
      </c>
      <c r="E830" s="186">
        <v>1</v>
      </c>
      <c r="F830" s="187">
        <v>50000</v>
      </c>
      <c r="G830" s="188" t="s">
        <v>54</v>
      </c>
      <c r="H830" s="189">
        <v>46266</v>
      </c>
      <c r="I830" s="190" t="s">
        <v>101</v>
      </c>
      <c r="J830" s="190" t="s">
        <v>56</v>
      </c>
      <c r="K830" s="190" t="s">
        <v>858</v>
      </c>
      <c r="L830" s="190" t="s">
        <v>91</v>
      </c>
      <c r="M830" s="191" t="s">
        <v>2451</v>
      </c>
      <c r="N830" s="192" t="s">
        <v>884</v>
      </c>
      <c r="O830" s="56" t="s">
        <v>2452</v>
      </c>
      <c r="P830" s="56"/>
      <c r="Q830" s="56"/>
      <c r="R830" s="57">
        <f t="array" ref="R830">IFERROR(INDEX('BANCO DE DADOS'!$C$3:$C1559,MATCH(C830,'BANCO DE DADOS'!$B$3:$B1559,0),0),"")</f>
        <v>0</v>
      </c>
      <c r="S830" s="57" t="str">
        <f t="array" ref="S830">IFERROR(INDEX('BANCO DE DADOS'!$D$3:$D1559,MATCH(C830,'BANCO DE DADOS'!$B$3:$B1559,0),0),"")</f>
        <v>COMPRA DE EQUIPAMENTOS ESPECIALIZADOS DE VÍDEO E IMAGEM</v>
      </c>
      <c r="T830" s="56"/>
      <c r="U830" s="56"/>
      <c r="V830" s="56"/>
      <c r="W830" s="56"/>
      <c r="X830" s="56"/>
      <c r="Y830" s="56"/>
      <c r="Z830" s="56"/>
      <c r="AA830" s="56"/>
      <c r="AB830" s="56"/>
      <c r="AC830" s="56"/>
    </row>
    <row r="831" spans="1:29" ht="15.75" customHeight="1">
      <c r="A831" s="167"/>
      <c r="B831" s="167" t="s">
        <v>51</v>
      </c>
      <c r="C831" s="168" t="s">
        <v>930</v>
      </c>
      <c r="D831" s="176" t="s">
        <v>53</v>
      </c>
      <c r="E831" s="176">
        <v>2</v>
      </c>
      <c r="F831" s="177">
        <v>6000</v>
      </c>
      <c r="G831" s="178" t="s">
        <v>54</v>
      </c>
      <c r="H831" s="179">
        <v>46204</v>
      </c>
      <c r="I831" s="180" t="s">
        <v>101</v>
      </c>
      <c r="J831" s="180" t="s">
        <v>56</v>
      </c>
      <c r="K831" s="180" t="s">
        <v>858</v>
      </c>
      <c r="L831" s="180" t="s">
        <v>91</v>
      </c>
      <c r="M831" s="181" t="s">
        <v>2451</v>
      </c>
      <c r="N831" s="175" t="s">
        <v>884</v>
      </c>
      <c r="O831" s="44" t="s">
        <v>2452</v>
      </c>
      <c r="P831" s="44"/>
      <c r="Q831" s="44"/>
      <c r="R831" s="45">
        <f t="array" ref="R831">IFERROR(INDEX('BANCO DE DADOS'!$C$3:$C1559,MATCH(C831,'BANCO DE DADOS'!$B$3:$B1559,0),0),"")</f>
        <v>0</v>
      </c>
      <c r="S831" s="45" t="str">
        <f t="array" ref="S831">IFERROR(INDEX('BANCO DE DADOS'!$D$3:$D1559,MATCH(C831,'BANCO DE DADOS'!$B$3:$B1559,0),0),"")</f>
        <v>COMPRA DE EQUIPAMENTOS MÉDICOS E DE DIAGNÓSTICO</v>
      </c>
      <c r="T831" s="44"/>
      <c r="U831" s="44"/>
      <c r="V831" s="44"/>
      <c r="W831" s="44"/>
      <c r="X831" s="44"/>
      <c r="Y831" s="44"/>
      <c r="Z831" s="44"/>
      <c r="AA831" s="44"/>
      <c r="AB831" s="44"/>
      <c r="AC831" s="44"/>
    </row>
    <row r="832" spans="1:29" ht="15.75" customHeight="1">
      <c r="A832" s="47"/>
      <c r="B832" s="47" t="s">
        <v>2469</v>
      </c>
      <c r="C832" s="60" t="s">
        <v>2470</v>
      </c>
      <c r="D832" s="49"/>
      <c r="E832" s="49"/>
      <c r="F832" s="50">
        <v>500000</v>
      </c>
      <c r="G832" s="51" t="s">
        <v>54</v>
      </c>
      <c r="H832" s="52">
        <v>46266</v>
      </c>
      <c r="I832" s="53" t="s">
        <v>101</v>
      </c>
      <c r="J832" s="53" t="s">
        <v>56</v>
      </c>
      <c r="K832" s="53" t="s">
        <v>858</v>
      </c>
      <c r="L832" s="53" t="s">
        <v>91</v>
      </c>
      <c r="M832" s="54" t="s">
        <v>73</v>
      </c>
      <c r="N832" s="56" t="s">
        <v>884</v>
      </c>
      <c r="O832" s="56" t="s">
        <v>2767</v>
      </c>
      <c r="P832" s="56"/>
      <c r="Q832" s="56" t="s">
        <v>3029</v>
      </c>
      <c r="R832" s="57"/>
      <c r="S832" s="57" t="s">
        <v>2471</v>
      </c>
      <c r="T832" s="56"/>
      <c r="U832" s="56"/>
      <c r="V832" s="56"/>
      <c r="W832" s="56" t="s">
        <v>848</v>
      </c>
      <c r="X832" s="56"/>
      <c r="Y832" s="56"/>
      <c r="Z832" s="56"/>
      <c r="AA832" s="56"/>
      <c r="AB832" s="56"/>
      <c r="AC832" s="56"/>
    </row>
    <row r="833" spans="1:29" ht="15.75" customHeight="1">
      <c r="A833" s="35"/>
      <c r="B833" s="35" t="s">
        <v>2693</v>
      </c>
      <c r="C833" s="36"/>
      <c r="D833" s="37"/>
      <c r="E833" s="37"/>
      <c r="F833" s="38">
        <v>500000</v>
      </c>
      <c r="G833" s="39"/>
      <c r="H833" s="40"/>
      <c r="I833" s="41"/>
      <c r="J833" s="41"/>
      <c r="K833" s="41"/>
      <c r="L833" s="41"/>
      <c r="M833" s="42"/>
      <c r="N833" s="44" t="s">
        <v>884</v>
      </c>
      <c r="O833" s="44"/>
      <c r="P833" s="44"/>
      <c r="Q833" s="44" t="s">
        <v>3029</v>
      </c>
      <c r="R833" s="45"/>
      <c r="S833" s="45" t="s">
        <v>2471</v>
      </c>
      <c r="T833" s="44"/>
      <c r="U833" s="44"/>
      <c r="V833" s="44"/>
      <c r="W833" s="44" t="s">
        <v>848</v>
      </c>
      <c r="X833" s="44"/>
      <c r="Y833" s="44"/>
      <c r="Z833" s="44"/>
      <c r="AA833" s="44"/>
      <c r="AB833" s="44"/>
      <c r="AC833" s="44"/>
    </row>
    <row r="834" spans="1:29" ht="15.75" customHeight="1">
      <c r="A834" s="184"/>
      <c r="B834" s="184" t="s">
        <v>848</v>
      </c>
      <c r="C834" s="185" t="s">
        <v>912</v>
      </c>
      <c r="D834" s="186" t="s">
        <v>53</v>
      </c>
      <c r="E834" s="186">
        <v>2</v>
      </c>
      <c r="F834" s="187">
        <v>14000</v>
      </c>
      <c r="G834" s="188" t="s">
        <v>54</v>
      </c>
      <c r="H834" s="189">
        <v>46235</v>
      </c>
      <c r="I834" s="190" t="s">
        <v>101</v>
      </c>
      <c r="J834" s="190" t="s">
        <v>56</v>
      </c>
      <c r="K834" s="190" t="s">
        <v>858</v>
      </c>
      <c r="L834" s="190" t="s">
        <v>91</v>
      </c>
      <c r="M834" s="191" t="s">
        <v>2451</v>
      </c>
      <c r="N834" s="192" t="s">
        <v>884</v>
      </c>
      <c r="O834" s="56" t="s">
        <v>2452</v>
      </c>
      <c r="P834" s="56"/>
      <c r="Q834" s="56"/>
      <c r="R834" s="57">
        <f t="array" ref="R834">IFERROR(INDEX('BANCO DE DADOS'!$C$3:$C1559,MATCH(C834,'BANCO DE DADOS'!$B$3:$B1559,0),0),"")</f>
        <v>0</v>
      </c>
      <c r="S834" s="57" t="str">
        <f t="array" ref="S834">IFERROR(INDEX('BANCO DE DADOS'!$D$3:$D1559,MATCH(C834,'BANCO DE DADOS'!$B$3:$B1559,0),0),"")</f>
        <v>COMPRA DE EQUIPAMENTOS OPERACIONAIS E MÁQUINAS</v>
      </c>
      <c r="T834" s="56"/>
      <c r="U834" s="56"/>
      <c r="V834" s="56"/>
      <c r="W834" s="56"/>
      <c r="X834" s="56"/>
      <c r="Y834" s="56"/>
      <c r="Z834" s="56"/>
      <c r="AA834" s="56"/>
      <c r="AB834" s="56"/>
      <c r="AC834" s="56"/>
    </row>
    <row r="835" spans="1:29" ht="15.75" customHeight="1">
      <c r="A835" s="35"/>
      <c r="B835" s="35" t="s">
        <v>51</v>
      </c>
      <c r="C835" s="36" t="s">
        <v>645</v>
      </c>
      <c r="D835" s="37" t="s">
        <v>53</v>
      </c>
      <c r="E835" s="37">
        <v>60</v>
      </c>
      <c r="F835" s="38">
        <v>2400</v>
      </c>
      <c r="G835" s="39" t="s">
        <v>54</v>
      </c>
      <c r="H835" s="40">
        <v>46174</v>
      </c>
      <c r="I835" s="41" t="s">
        <v>55</v>
      </c>
      <c r="J835" s="41" t="s">
        <v>56</v>
      </c>
      <c r="K835" s="41" t="s">
        <v>164</v>
      </c>
      <c r="L835" s="41" t="s">
        <v>91</v>
      </c>
      <c r="M835" s="42" t="s">
        <v>2534</v>
      </c>
      <c r="N835" s="44" t="s">
        <v>884</v>
      </c>
      <c r="O835" s="44" t="s">
        <v>2767</v>
      </c>
      <c r="P835" s="44"/>
      <c r="Q835" s="44" t="s">
        <v>3018</v>
      </c>
      <c r="R835" s="45"/>
      <c r="S835" s="45" t="s">
        <v>360</v>
      </c>
      <c r="T835" s="44"/>
      <c r="U835" s="44"/>
      <c r="V835" s="44"/>
      <c r="W835" s="44" t="s">
        <v>51</v>
      </c>
      <c r="X835" s="44"/>
      <c r="Y835" s="44"/>
      <c r="Z835" s="44"/>
      <c r="AA835" s="44"/>
      <c r="AB835" s="44"/>
      <c r="AC835" s="44"/>
    </row>
    <row r="836" spans="1:29" ht="15.75" customHeight="1">
      <c r="A836" s="47"/>
      <c r="B836" s="47" t="s">
        <v>283</v>
      </c>
      <c r="C836" s="60" t="s">
        <v>498</v>
      </c>
      <c r="D836" s="49" t="s">
        <v>53</v>
      </c>
      <c r="E836" s="49">
        <v>1</v>
      </c>
      <c r="F836" s="50">
        <v>570</v>
      </c>
      <c r="G836" s="51" t="s">
        <v>54</v>
      </c>
      <c r="H836" s="52">
        <v>46174</v>
      </c>
      <c r="I836" s="53" t="s">
        <v>55</v>
      </c>
      <c r="J836" s="53" t="s">
        <v>56</v>
      </c>
      <c r="K836" s="53" t="s">
        <v>164</v>
      </c>
      <c r="L836" s="53" t="s">
        <v>58</v>
      </c>
      <c r="M836" s="54" t="s">
        <v>2534</v>
      </c>
      <c r="N836" s="56" t="s">
        <v>21</v>
      </c>
      <c r="O836" s="56" t="s">
        <v>2767</v>
      </c>
      <c r="P836" s="56"/>
      <c r="Q836" s="56" t="s">
        <v>2959</v>
      </c>
      <c r="R836" s="57"/>
      <c r="S836" s="57" t="s">
        <v>499</v>
      </c>
      <c r="T836" s="56"/>
      <c r="U836" s="56"/>
      <c r="V836" s="56"/>
      <c r="W836" s="47" t="s">
        <v>233</v>
      </c>
      <c r="X836" s="56"/>
      <c r="Y836" s="56"/>
      <c r="Z836" s="56"/>
      <c r="AA836" s="56"/>
      <c r="AB836" s="56"/>
      <c r="AC836" s="56"/>
    </row>
    <row r="837" spans="1:29" ht="15.75" customHeight="1">
      <c r="A837" s="35"/>
      <c r="B837" s="35" t="s">
        <v>233</v>
      </c>
      <c r="C837" s="36" t="s">
        <v>498</v>
      </c>
      <c r="D837" s="37" t="s">
        <v>53</v>
      </c>
      <c r="E837" s="37">
        <v>2</v>
      </c>
      <c r="F837" s="38">
        <v>1140</v>
      </c>
      <c r="G837" s="39" t="s">
        <v>54</v>
      </c>
      <c r="H837" s="40">
        <v>46174</v>
      </c>
      <c r="I837" s="41" t="s">
        <v>55</v>
      </c>
      <c r="J837" s="41" t="s">
        <v>56</v>
      </c>
      <c r="K837" s="41" t="s">
        <v>164</v>
      </c>
      <c r="L837" s="41" t="s">
        <v>58</v>
      </c>
      <c r="M837" s="42" t="s">
        <v>2534</v>
      </c>
      <c r="N837" s="44" t="s">
        <v>21</v>
      </c>
      <c r="O837" s="44" t="s">
        <v>2767</v>
      </c>
      <c r="P837" s="44"/>
      <c r="Q837" s="44" t="s">
        <v>2959</v>
      </c>
      <c r="R837" s="45"/>
      <c r="S837" s="45" t="s">
        <v>499</v>
      </c>
      <c r="T837" s="44"/>
      <c r="U837" s="44"/>
      <c r="V837" s="44"/>
      <c r="W837" s="35" t="s">
        <v>233</v>
      </c>
      <c r="X837" s="44"/>
      <c r="Y837" s="44"/>
      <c r="Z837" s="44"/>
      <c r="AA837" s="44"/>
      <c r="AB837" s="44"/>
      <c r="AC837" s="44"/>
    </row>
    <row r="838" spans="1:29" ht="15.75" customHeight="1">
      <c r="A838" s="47"/>
      <c r="B838" s="47" t="s">
        <v>317</v>
      </c>
      <c r="C838" s="60" t="s">
        <v>498</v>
      </c>
      <c r="D838" s="49" t="s">
        <v>53</v>
      </c>
      <c r="E838" s="49">
        <v>2</v>
      </c>
      <c r="F838" s="50">
        <v>1140</v>
      </c>
      <c r="G838" s="51" t="s">
        <v>54</v>
      </c>
      <c r="H838" s="52">
        <v>46174</v>
      </c>
      <c r="I838" s="53" t="s">
        <v>55</v>
      </c>
      <c r="J838" s="53" t="s">
        <v>56</v>
      </c>
      <c r="K838" s="53" t="s">
        <v>164</v>
      </c>
      <c r="L838" s="53" t="s">
        <v>58</v>
      </c>
      <c r="M838" s="54" t="s">
        <v>2534</v>
      </c>
      <c r="N838" s="56" t="s">
        <v>21</v>
      </c>
      <c r="O838" s="56" t="s">
        <v>2767</v>
      </c>
      <c r="P838" s="56"/>
      <c r="Q838" s="56" t="s">
        <v>2959</v>
      </c>
      <c r="R838" s="57"/>
      <c r="S838" s="57" t="s">
        <v>499</v>
      </c>
      <c r="T838" s="56"/>
      <c r="U838" s="56"/>
      <c r="V838" s="56"/>
      <c r="W838" s="47" t="s">
        <v>233</v>
      </c>
      <c r="X838" s="56"/>
      <c r="Y838" s="56"/>
      <c r="Z838" s="56"/>
      <c r="AA838" s="56"/>
      <c r="AB838" s="56"/>
      <c r="AC838" s="56"/>
    </row>
    <row r="839" spans="1:29" ht="15.75" customHeight="1">
      <c r="A839" s="35"/>
      <c r="B839" s="35" t="s">
        <v>242</v>
      </c>
      <c r="C839" s="36" t="s">
        <v>498</v>
      </c>
      <c r="D839" s="37" t="s">
        <v>53</v>
      </c>
      <c r="E839" s="37">
        <v>1</v>
      </c>
      <c r="F839" s="38">
        <v>570</v>
      </c>
      <c r="G839" s="39" t="s">
        <v>54</v>
      </c>
      <c r="H839" s="40">
        <v>46174</v>
      </c>
      <c r="I839" s="41" t="s">
        <v>55</v>
      </c>
      <c r="J839" s="41" t="s">
        <v>56</v>
      </c>
      <c r="K839" s="41" t="s">
        <v>164</v>
      </c>
      <c r="L839" s="41" t="s">
        <v>58</v>
      </c>
      <c r="M839" s="42" t="s">
        <v>2534</v>
      </c>
      <c r="N839" s="44" t="s">
        <v>21</v>
      </c>
      <c r="O839" s="44" t="s">
        <v>2767</v>
      </c>
      <c r="P839" s="44"/>
      <c r="Q839" s="44" t="s">
        <v>2959</v>
      </c>
      <c r="R839" s="45"/>
      <c r="S839" s="45" t="s">
        <v>499</v>
      </c>
      <c r="T839" s="44"/>
      <c r="U839" s="44"/>
      <c r="V839" s="44"/>
      <c r="W839" s="35" t="s">
        <v>233</v>
      </c>
      <c r="X839" s="44"/>
      <c r="Y839" s="44"/>
      <c r="Z839" s="44"/>
      <c r="AA839" s="44"/>
      <c r="AB839" s="44"/>
      <c r="AC839" s="44"/>
    </row>
    <row r="840" spans="1:29" ht="15.75" customHeight="1">
      <c r="A840" s="47"/>
      <c r="B840" s="47" t="s">
        <v>172</v>
      </c>
      <c r="C840" s="60" t="s">
        <v>498</v>
      </c>
      <c r="D840" s="49" t="s">
        <v>53</v>
      </c>
      <c r="E840" s="49">
        <v>2</v>
      </c>
      <c r="F840" s="50">
        <v>1140</v>
      </c>
      <c r="G840" s="51" t="s">
        <v>54</v>
      </c>
      <c r="H840" s="52">
        <v>46174</v>
      </c>
      <c r="I840" s="53" t="s">
        <v>55</v>
      </c>
      <c r="J840" s="53" t="s">
        <v>56</v>
      </c>
      <c r="K840" s="53" t="s">
        <v>164</v>
      </c>
      <c r="L840" s="53" t="s">
        <v>58</v>
      </c>
      <c r="M840" s="54" t="s">
        <v>2534</v>
      </c>
      <c r="N840" s="56" t="s">
        <v>21</v>
      </c>
      <c r="O840" s="56" t="s">
        <v>2767</v>
      </c>
      <c r="P840" s="56"/>
      <c r="Q840" s="56" t="s">
        <v>2959</v>
      </c>
      <c r="R840" s="57"/>
      <c r="S840" s="57" t="s">
        <v>499</v>
      </c>
      <c r="T840" s="56"/>
      <c r="U840" s="56"/>
      <c r="V840" s="56"/>
      <c r="W840" s="47" t="s">
        <v>233</v>
      </c>
      <c r="X840" s="56"/>
      <c r="Y840" s="56"/>
      <c r="Z840" s="56"/>
      <c r="AA840" s="56"/>
      <c r="AB840" s="56"/>
      <c r="AC840" s="56"/>
    </row>
    <row r="841" spans="1:29" ht="15.75" customHeight="1">
      <c r="A841" s="35"/>
      <c r="B841" s="35" t="s">
        <v>51</v>
      </c>
      <c r="C841" s="36" t="s">
        <v>2630</v>
      </c>
      <c r="D841" s="37" t="s">
        <v>53</v>
      </c>
      <c r="E841" s="37">
        <v>2</v>
      </c>
      <c r="F841" s="38">
        <v>2400</v>
      </c>
      <c r="G841" s="39" t="s">
        <v>54</v>
      </c>
      <c r="H841" s="40">
        <v>46174</v>
      </c>
      <c r="I841" s="41" t="s">
        <v>55</v>
      </c>
      <c r="J841" s="41" t="s">
        <v>56</v>
      </c>
      <c r="K841" s="41" t="s">
        <v>164</v>
      </c>
      <c r="L841" s="41" t="s">
        <v>91</v>
      </c>
      <c r="M841" s="42" t="s">
        <v>2534</v>
      </c>
      <c r="N841" s="44" t="s">
        <v>951</v>
      </c>
      <c r="O841" s="44" t="s">
        <v>2767</v>
      </c>
      <c r="P841" s="44"/>
      <c r="Q841" s="44" t="s">
        <v>2959</v>
      </c>
      <c r="R841" s="45"/>
      <c r="S841" s="45" t="s">
        <v>499</v>
      </c>
      <c r="T841" s="44"/>
      <c r="U841" s="44"/>
      <c r="V841" s="44"/>
      <c r="W841" s="35" t="s">
        <v>233</v>
      </c>
      <c r="X841" s="44"/>
      <c r="Y841" s="44"/>
      <c r="Z841" s="44"/>
      <c r="AA841" s="44"/>
      <c r="AB841" s="44"/>
      <c r="AC841" s="44"/>
    </row>
    <row r="842" spans="1:29" ht="15.75" customHeight="1">
      <c r="A842" s="47"/>
      <c r="B842" s="47" t="s">
        <v>848</v>
      </c>
      <c r="C842" s="60" t="s">
        <v>645</v>
      </c>
      <c r="D842" s="49" t="s">
        <v>53</v>
      </c>
      <c r="E842" s="49">
        <v>50</v>
      </c>
      <c r="F842" s="50">
        <v>2000</v>
      </c>
      <c r="G842" s="51" t="s">
        <v>54</v>
      </c>
      <c r="H842" s="52">
        <v>46174</v>
      </c>
      <c r="I842" s="53" t="s">
        <v>55</v>
      </c>
      <c r="J842" s="53" t="s">
        <v>56</v>
      </c>
      <c r="K842" s="53" t="s">
        <v>164</v>
      </c>
      <c r="L842" s="53" t="s">
        <v>91</v>
      </c>
      <c r="M842" s="54" t="s">
        <v>2486</v>
      </c>
      <c r="N842" s="56" t="s">
        <v>884</v>
      </c>
      <c r="O842" s="56" t="s">
        <v>2767</v>
      </c>
      <c r="P842" s="56"/>
      <c r="Q842" s="56" t="s">
        <v>3018</v>
      </c>
      <c r="R842" s="57"/>
      <c r="S842" s="57" t="s">
        <v>360</v>
      </c>
      <c r="T842" s="56"/>
      <c r="U842" s="56"/>
      <c r="V842" s="56"/>
      <c r="W842" s="56" t="s">
        <v>51</v>
      </c>
      <c r="X842" s="56"/>
      <c r="Y842" s="56"/>
      <c r="Z842" s="56"/>
      <c r="AA842" s="56"/>
      <c r="AB842" s="56"/>
      <c r="AC842" s="56"/>
    </row>
    <row r="843" spans="1:29" ht="15.75" customHeight="1">
      <c r="A843" s="167"/>
      <c r="B843" s="167" t="s">
        <v>51</v>
      </c>
      <c r="C843" s="168" t="s">
        <v>945</v>
      </c>
      <c r="D843" s="176" t="s">
        <v>53</v>
      </c>
      <c r="E843" s="176">
        <v>2</v>
      </c>
      <c r="F843" s="177">
        <v>1780</v>
      </c>
      <c r="G843" s="178" t="s">
        <v>54</v>
      </c>
      <c r="H843" s="179">
        <v>46174</v>
      </c>
      <c r="I843" s="180" t="s">
        <v>101</v>
      </c>
      <c r="J843" s="180" t="s">
        <v>56</v>
      </c>
      <c r="K843" s="180" t="s">
        <v>858</v>
      </c>
      <c r="L843" s="180" t="s">
        <v>91</v>
      </c>
      <c r="M843" s="181" t="s">
        <v>2451</v>
      </c>
      <c r="N843" s="175" t="s">
        <v>884</v>
      </c>
      <c r="O843" s="44" t="s">
        <v>2452</v>
      </c>
      <c r="P843" s="44"/>
      <c r="Q843" s="44"/>
      <c r="R843" s="45" t="str">
        <f t="array" ref="R843">IFERROR(INDEX('BANCO DE DADOS'!$C$3:$C1559,MATCH(C843,'BANCO DE DADOS'!$B$3:$B1559,0),0),"")</f>
        <v>ALMOXARIFADO GERAL</v>
      </c>
      <c r="S843" s="45" t="str">
        <f t="array" ref="S843">IFERROR(INDEX('BANCO DE DADOS'!$D$3:$D1559,MATCH(C843,'BANCO DE DADOS'!$B$3:$B1559,0),0),"")</f>
        <v>COMPRA DE EQUIPAMENTOS PARA APH</v>
      </c>
      <c r="T843" s="44"/>
      <c r="U843" s="44"/>
      <c r="V843" s="44"/>
      <c r="W843" s="44"/>
      <c r="X843" s="44"/>
      <c r="Y843" s="44"/>
      <c r="Z843" s="44"/>
      <c r="AA843" s="44"/>
      <c r="AB843" s="44"/>
      <c r="AC843" s="44"/>
    </row>
    <row r="844" spans="1:29" ht="15.75" customHeight="1">
      <c r="A844" s="47"/>
      <c r="B844" s="47" t="s">
        <v>2693</v>
      </c>
      <c r="C844" s="60"/>
      <c r="D844" s="49"/>
      <c r="E844" s="49"/>
      <c r="F844" s="50">
        <v>8600</v>
      </c>
      <c r="G844" s="51"/>
      <c r="H844" s="52"/>
      <c r="I844" s="53"/>
      <c r="J844" s="53"/>
      <c r="K844" s="53"/>
      <c r="L844" s="53"/>
      <c r="M844" s="54"/>
      <c r="N844" s="56" t="s">
        <v>951</v>
      </c>
      <c r="O844" s="56"/>
      <c r="P844" s="56"/>
      <c r="Q844" s="56" t="s">
        <v>2959</v>
      </c>
      <c r="R844" s="57"/>
      <c r="S844" s="57" t="s">
        <v>499</v>
      </c>
      <c r="T844" s="56"/>
      <c r="U844" s="56"/>
      <c r="V844" s="56"/>
      <c r="W844" s="47" t="s">
        <v>233</v>
      </c>
      <c r="X844" s="56"/>
      <c r="Y844" s="56"/>
      <c r="Z844" s="56"/>
      <c r="AA844" s="56"/>
      <c r="AB844" s="56"/>
      <c r="AC844" s="56"/>
    </row>
    <row r="845" spans="1:29" ht="15.75" customHeight="1">
      <c r="A845" s="167"/>
      <c r="B845" s="167" t="s">
        <v>51</v>
      </c>
      <c r="C845" s="168" t="s">
        <v>918</v>
      </c>
      <c r="D845" s="176" t="s">
        <v>53</v>
      </c>
      <c r="E845" s="176">
        <v>15</v>
      </c>
      <c r="F845" s="177">
        <v>12000</v>
      </c>
      <c r="G845" s="178" t="s">
        <v>54</v>
      </c>
      <c r="H845" s="179">
        <v>46235</v>
      </c>
      <c r="I845" s="180" t="s">
        <v>101</v>
      </c>
      <c r="J845" s="180" t="s">
        <v>56</v>
      </c>
      <c r="K845" s="180" t="s">
        <v>858</v>
      </c>
      <c r="L845" s="180" t="s">
        <v>84</v>
      </c>
      <c r="M845" s="181" t="s">
        <v>2451</v>
      </c>
      <c r="N845" s="175" t="s">
        <v>884</v>
      </c>
      <c r="O845" s="44" t="s">
        <v>2452</v>
      </c>
      <c r="P845" s="44"/>
      <c r="Q845" s="44"/>
      <c r="R845" s="45">
        <f t="array" ref="R845">IFERROR(INDEX('BANCO DE DADOS'!$C$3:$C1559,MATCH(C845,'BANCO DE DADOS'!$B$3:$B1559,0),0),"")</f>
        <v>0</v>
      </c>
      <c r="S845" s="45" t="str">
        <f t="array" ref="S845">IFERROR(INDEX('BANCO DE DADOS'!$D$3:$D1559,MATCH(C845,'BANCO DE DADOS'!$B$3:$B1559,0),0),"")</f>
        <v>COMPRA DE EQUIPAMENTOS PARA COZINHA E REFEITÓRIO</v>
      </c>
      <c r="T845" s="44"/>
      <c r="U845" s="44"/>
      <c r="V845" s="44"/>
      <c r="W845" s="44"/>
      <c r="X845" s="44"/>
      <c r="Y845" s="44"/>
      <c r="Z845" s="44"/>
      <c r="AA845" s="44"/>
      <c r="AB845" s="44"/>
      <c r="AC845" s="44"/>
    </row>
    <row r="846" spans="1:29" ht="15.75" customHeight="1">
      <c r="A846" s="184"/>
      <c r="B846" s="184" t="s">
        <v>51</v>
      </c>
      <c r="C846" s="185" t="s">
        <v>916</v>
      </c>
      <c r="D846" s="186" t="s">
        <v>53</v>
      </c>
      <c r="E846" s="186">
        <v>4</v>
      </c>
      <c r="F846" s="187">
        <v>12000</v>
      </c>
      <c r="G846" s="188" t="s">
        <v>54</v>
      </c>
      <c r="H846" s="189">
        <v>46235</v>
      </c>
      <c r="I846" s="190" t="s">
        <v>101</v>
      </c>
      <c r="J846" s="190" t="s">
        <v>56</v>
      </c>
      <c r="K846" s="190" t="s">
        <v>858</v>
      </c>
      <c r="L846" s="190" t="s">
        <v>91</v>
      </c>
      <c r="M846" s="191" t="s">
        <v>2451</v>
      </c>
      <c r="N846" s="192" t="s">
        <v>884</v>
      </c>
      <c r="O846" s="56" t="s">
        <v>2452</v>
      </c>
      <c r="P846" s="56"/>
      <c r="Q846" s="56"/>
      <c r="R846" s="57">
        <f t="array" ref="R846">IFERROR(INDEX('BANCO DE DADOS'!$C$3:$C1559,MATCH(C846,'BANCO DE DADOS'!$B$3:$B1559,0),0),"")</f>
        <v>0</v>
      </c>
      <c r="S846" s="57" t="str">
        <f t="array" ref="S846">IFERROR(INDEX('BANCO DE DADOS'!$D$3:$D1559,MATCH(C846,'BANCO DE DADOS'!$B$3:$B1559,0),0),"")</f>
        <v>COMPRA DE EQUIPAMENTOS PARA ESPAÇOS CONFINADOS</v>
      </c>
      <c r="T846" s="56"/>
      <c r="U846" s="56"/>
      <c r="V846" s="56"/>
      <c r="W846" s="56"/>
      <c r="X846" s="56"/>
      <c r="Y846" s="56"/>
      <c r="Z846" s="56"/>
      <c r="AA846" s="56"/>
      <c r="AB846" s="56"/>
      <c r="AC846" s="56"/>
    </row>
    <row r="847" spans="1:29" ht="15.75" customHeight="1">
      <c r="A847" s="167"/>
      <c r="B847" s="167" t="s">
        <v>254</v>
      </c>
      <c r="C847" s="168" t="s">
        <v>2599</v>
      </c>
      <c r="D847" s="176" t="s">
        <v>53</v>
      </c>
      <c r="E847" s="176">
        <v>1</v>
      </c>
      <c r="F847" s="177">
        <v>2500</v>
      </c>
      <c r="G847" s="178" t="s">
        <v>54</v>
      </c>
      <c r="H847" s="179">
        <v>46174</v>
      </c>
      <c r="I847" s="180" t="s">
        <v>101</v>
      </c>
      <c r="J847" s="180" t="s">
        <v>56</v>
      </c>
      <c r="K847" s="180" t="s">
        <v>858</v>
      </c>
      <c r="L847" s="180" t="s">
        <v>91</v>
      </c>
      <c r="M847" s="181" t="s">
        <v>2451</v>
      </c>
      <c r="N847" s="175" t="s">
        <v>951</v>
      </c>
      <c r="O847" s="44" t="s">
        <v>2452</v>
      </c>
      <c r="P847" s="44"/>
      <c r="Q847" s="44"/>
      <c r="R847" s="45">
        <f t="array" ref="R847">IFERROR(INDEX('BANCO DE DADOS'!$C$3:$C1559,MATCH(C847,'BANCO DE DADOS'!$B$3:$B1559,0),0),"")</f>
        <v>0</v>
      </c>
      <c r="S847" s="45">
        <f t="array" ref="S847">IFERROR(INDEX('BANCO DE DADOS'!$D$3:$D1559,MATCH(C847,'BANCO DE DADOS'!$B$3:$B1559,0),0),"")</f>
        <v>0</v>
      </c>
      <c r="T847" s="44"/>
      <c r="U847" s="44"/>
      <c r="V847" s="44"/>
      <c r="W847" s="44"/>
      <c r="X847" s="44"/>
      <c r="Y847" s="44"/>
      <c r="Z847" s="44"/>
      <c r="AA847" s="44"/>
      <c r="AB847" s="44"/>
      <c r="AC847" s="44"/>
    </row>
    <row r="848" spans="1:29" ht="15.75" customHeight="1">
      <c r="A848" s="184"/>
      <c r="B848" s="184" t="s">
        <v>295</v>
      </c>
      <c r="C848" s="185" t="s">
        <v>2599</v>
      </c>
      <c r="D848" s="186" t="s">
        <v>53</v>
      </c>
      <c r="E848" s="186">
        <v>2</v>
      </c>
      <c r="F848" s="187">
        <v>5000</v>
      </c>
      <c r="G848" s="188" t="s">
        <v>54</v>
      </c>
      <c r="H848" s="189">
        <v>46204</v>
      </c>
      <c r="I848" s="190" t="s">
        <v>101</v>
      </c>
      <c r="J848" s="190" t="s">
        <v>56</v>
      </c>
      <c r="K848" s="190" t="s">
        <v>858</v>
      </c>
      <c r="L848" s="190" t="s">
        <v>91</v>
      </c>
      <c r="M848" s="191" t="s">
        <v>2451</v>
      </c>
      <c r="N848" s="192" t="s">
        <v>951</v>
      </c>
      <c r="O848" s="56" t="s">
        <v>2452</v>
      </c>
      <c r="P848" s="56"/>
      <c r="Q848" s="56"/>
      <c r="R848" s="57">
        <f t="array" ref="R848">IFERROR(INDEX('BANCO DE DADOS'!$C$3:$C1559,MATCH(C848,'BANCO DE DADOS'!$B$3:$B1559,0),0),"")</f>
        <v>0</v>
      </c>
      <c r="S848" s="57">
        <f t="array" ref="S848">IFERROR(INDEX('BANCO DE DADOS'!$D$3:$D1559,MATCH(C848,'BANCO DE DADOS'!$B$3:$B1559,0),0),"")</f>
        <v>0</v>
      </c>
      <c r="T848" s="56"/>
      <c r="U848" s="56"/>
      <c r="V848" s="56"/>
      <c r="W848" s="56"/>
      <c r="X848" s="56"/>
      <c r="Y848" s="56"/>
      <c r="Z848" s="56"/>
      <c r="AA848" s="56"/>
      <c r="AB848" s="56"/>
      <c r="AC848" s="56"/>
    </row>
    <row r="849" spans="1:29" ht="15.75" customHeight="1">
      <c r="A849" s="167"/>
      <c r="B849" s="167" t="s">
        <v>652</v>
      </c>
      <c r="C849" s="168" t="s">
        <v>2599</v>
      </c>
      <c r="D849" s="176" t="s">
        <v>53</v>
      </c>
      <c r="E849" s="176">
        <v>1</v>
      </c>
      <c r="F849" s="177">
        <v>2500</v>
      </c>
      <c r="G849" s="178" t="s">
        <v>54</v>
      </c>
      <c r="H849" s="179">
        <v>46174</v>
      </c>
      <c r="I849" s="180" t="s">
        <v>101</v>
      </c>
      <c r="J849" s="180" t="s">
        <v>56</v>
      </c>
      <c r="K849" s="180" t="s">
        <v>858</v>
      </c>
      <c r="L849" s="180" t="s">
        <v>91</v>
      </c>
      <c r="M849" s="181" t="s">
        <v>2451</v>
      </c>
      <c r="N849" s="175" t="s">
        <v>951</v>
      </c>
      <c r="O849" s="44" t="s">
        <v>2452</v>
      </c>
      <c r="P849" s="44"/>
      <c r="Q849" s="44"/>
      <c r="R849" s="45">
        <f t="array" ref="R849">IFERROR(INDEX('BANCO DE DADOS'!$C$3:$C1559,MATCH(C849,'BANCO DE DADOS'!$B$3:$B1559,0),0),"")</f>
        <v>0</v>
      </c>
      <c r="S849" s="45">
        <f t="array" ref="S849">IFERROR(INDEX('BANCO DE DADOS'!$D$3:$D1559,MATCH(C849,'BANCO DE DADOS'!$B$3:$B1559,0),0),"")</f>
        <v>0</v>
      </c>
      <c r="T849" s="44"/>
      <c r="U849" s="44"/>
      <c r="V849" s="44"/>
      <c r="W849" s="44"/>
      <c r="X849" s="44"/>
      <c r="Y849" s="44"/>
      <c r="Z849" s="44"/>
      <c r="AA849" s="44"/>
      <c r="AB849" s="44"/>
      <c r="AC849" s="44"/>
    </row>
    <row r="850" spans="1:29" ht="15.75" customHeight="1">
      <c r="A850" s="47"/>
      <c r="B850" s="47" t="s">
        <v>254</v>
      </c>
      <c r="C850" s="60" t="s">
        <v>528</v>
      </c>
      <c r="D850" s="49" t="s">
        <v>53</v>
      </c>
      <c r="E850" s="49">
        <v>50</v>
      </c>
      <c r="F850" s="50">
        <v>850</v>
      </c>
      <c r="G850" s="51" t="s">
        <v>54</v>
      </c>
      <c r="H850" s="52">
        <v>46174</v>
      </c>
      <c r="I850" s="53" t="s">
        <v>55</v>
      </c>
      <c r="J850" s="53" t="s">
        <v>56</v>
      </c>
      <c r="K850" s="53" t="s">
        <v>164</v>
      </c>
      <c r="L850" s="53" t="s">
        <v>58</v>
      </c>
      <c r="M850" s="54" t="s">
        <v>2498</v>
      </c>
      <c r="N850" s="56" t="s">
        <v>21</v>
      </c>
      <c r="O850" s="56" t="s">
        <v>2767</v>
      </c>
      <c r="P850" s="56"/>
      <c r="Q850" s="56" t="s">
        <v>3030</v>
      </c>
      <c r="R850" s="57"/>
      <c r="S850" s="57" t="s">
        <v>529</v>
      </c>
      <c r="T850" s="56"/>
      <c r="U850" s="56"/>
      <c r="V850" s="56"/>
      <c r="W850" s="56" t="s">
        <v>848</v>
      </c>
      <c r="X850" s="56"/>
      <c r="Y850" s="56"/>
      <c r="Z850" s="56"/>
      <c r="AA850" s="56"/>
      <c r="AB850" s="56"/>
      <c r="AC850" s="56"/>
    </row>
    <row r="851" spans="1:29" ht="15.75" customHeight="1">
      <c r="A851" s="35"/>
      <c r="B851" s="35" t="s">
        <v>245</v>
      </c>
      <c r="C851" s="36" t="s">
        <v>571</v>
      </c>
      <c r="D851" s="37" t="s">
        <v>53</v>
      </c>
      <c r="E851" s="37">
        <v>15</v>
      </c>
      <c r="F851" s="38">
        <v>540</v>
      </c>
      <c r="G851" s="39" t="s">
        <v>54</v>
      </c>
      <c r="H851" s="40">
        <v>46174</v>
      </c>
      <c r="I851" s="41" t="s">
        <v>55</v>
      </c>
      <c r="J851" s="41" t="s">
        <v>56</v>
      </c>
      <c r="K851" s="41" t="s">
        <v>164</v>
      </c>
      <c r="L851" s="41" t="s">
        <v>58</v>
      </c>
      <c r="M851" s="42" t="s">
        <v>2498</v>
      </c>
      <c r="N851" s="44" t="s">
        <v>21</v>
      </c>
      <c r="O851" s="44" t="s">
        <v>2767</v>
      </c>
      <c r="P851" s="44"/>
      <c r="Q851" s="44" t="s">
        <v>3030</v>
      </c>
      <c r="R851" s="45"/>
      <c r="S851" s="45" t="s">
        <v>529</v>
      </c>
      <c r="T851" s="44"/>
      <c r="U851" s="44"/>
      <c r="V851" s="44"/>
      <c r="W851" s="44" t="s">
        <v>848</v>
      </c>
      <c r="X851" s="44"/>
      <c r="Y851" s="44"/>
      <c r="Z851" s="44"/>
      <c r="AA851" s="44"/>
      <c r="AB851" s="44"/>
      <c r="AC851" s="44"/>
    </row>
    <row r="852" spans="1:29" ht="15.75" customHeight="1">
      <c r="A852" s="47"/>
      <c r="B852" s="47" t="s">
        <v>245</v>
      </c>
      <c r="C852" s="60" t="s">
        <v>648</v>
      </c>
      <c r="D852" s="49" t="s">
        <v>53</v>
      </c>
      <c r="E852" s="49">
        <v>15</v>
      </c>
      <c r="F852" s="50">
        <v>300</v>
      </c>
      <c r="G852" s="51" t="s">
        <v>54</v>
      </c>
      <c r="H852" s="52">
        <v>46174</v>
      </c>
      <c r="I852" s="53" t="s">
        <v>55</v>
      </c>
      <c r="J852" s="53" t="s">
        <v>56</v>
      </c>
      <c r="K852" s="53" t="s">
        <v>164</v>
      </c>
      <c r="L852" s="53" t="s">
        <v>58</v>
      </c>
      <c r="M852" s="54" t="s">
        <v>2517</v>
      </c>
      <c r="N852" s="56" t="s">
        <v>21</v>
      </c>
      <c r="O852" s="56" t="s">
        <v>2767</v>
      </c>
      <c r="P852" s="56"/>
      <c r="Q852" s="56" t="s">
        <v>3030</v>
      </c>
      <c r="R852" s="57"/>
      <c r="S852" s="57" t="s">
        <v>529</v>
      </c>
      <c r="T852" s="56"/>
      <c r="U852" s="56"/>
      <c r="V852" s="56"/>
      <c r="W852" s="56" t="s">
        <v>848</v>
      </c>
      <c r="X852" s="56"/>
      <c r="Y852" s="56"/>
      <c r="Z852" s="56"/>
      <c r="AA852" s="56"/>
      <c r="AB852" s="56"/>
      <c r="AC852" s="56"/>
    </row>
    <row r="853" spans="1:29" ht="15.75" customHeight="1">
      <c r="A853" s="35"/>
      <c r="B853" s="35" t="s">
        <v>258</v>
      </c>
      <c r="C853" s="36" t="s">
        <v>528</v>
      </c>
      <c r="D853" s="37" t="s">
        <v>53</v>
      </c>
      <c r="E853" s="37">
        <v>50</v>
      </c>
      <c r="F853" s="38">
        <v>850</v>
      </c>
      <c r="G853" s="39" t="s">
        <v>54</v>
      </c>
      <c r="H853" s="40">
        <v>46174</v>
      </c>
      <c r="I853" s="41" t="s">
        <v>55</v>
      </c>
      <c r="J853" s="41" t="s">
        <v>56</v>
      </c>
      <c r="K853" s="41" t="s">
        <v>164</v>
      </c>
      <c r="L853" s="41" t="s">
        <v>58</v>
      </c>
      <c r="M853" s="42" t="s">
        <v>2486</v>
      </c>
      <c r="N853" s="44" t="s">
        <v>21</v>
      </c>
      <c r="O853" s="44" t="s">
        <v>2767</v>
      </c>
      <c r="P853" s="44"/>
      <c r="Q853" s="44" t="s">
        <v>3030</v>
      </c>
      <c r="R853" s="45"/>
      <c r="S853" s="45" t="s">
        <v>529</v>
      </c>
      <c r="T853" s="44"/>
      <c r="U853" s="44"/>
      <c r="V853" s="44"/>
      <c r="W853" s="44" t="s">
        <v>848</v>
      </c>
      <c r="X853" s="44"/>
      <c r="Y853" s="44"/>
      <c r="Z853" s="44"/>
      <c r="AA853" s="44"/>
      <c r="AB853" s="44"/>
      <c r="AC853" s="44"/>
    </row>
    <row r="854" spans="1:29" ht="15.75" customHeight="1">
      <c r="A854" s="47"/>
      <c r="B854" s="47" t="s">
        <v>317</v>
      </c>
      <c r="C854" s="60" t="s">
        <v>571</v>
      </c>
      <c r="D854" s="49" t="s">
        <v>53</v>
      </c>
      <c r="E854" s="49">
        <v>20</v>
      </c>
      <c r="F854" s="50">
        <v>720</v>
      </c>
      <c r="G854" s="51" t="s">
        <v>54</v>
      </c>
      <c r="H854" s="52">
        <v>46174</v>
      </c>
      <c r="I854" s="53" t="s">
        <v>55</v>
      </c>
      <c r="J854" s="53" t="s">
        <v>56</v>
      </c>
      <c r="K854" s="53" t="s">
        <v>164</v>
      </c>
      <c r="L854" s="53" t="s">
        <v>58</v>
      </c>
      <c r="M854" s="54" t="s">
        <v>2517</v>
      </c>
      <c r="N854" s="56" t="s">
        <v>21</v>
      </c>
      <c r="O854" s="56" t="s">
        <v>2767</v>
      </c>
      <c r="P854" s="56"/>
      <c r="Q854" s="56" t="s">
        <v>3030</v>
      </c>
      <c r="R854" s="57"/>
      <c r="S854" s="57" t="s">
        <v>529</v>
      </c>
      <c r="T854" s="56"/>
      <c r="U854" s="56"/>
      <c r="V854" s="56"/>
      <c r="W854" s="56" t="s">
        <v>848</v>
      </c>
      <c r="X854" s="56"/>
      <c r="Y854" s="56"/>
      <c r="Z854" s="56"/>
      <c r="AA854" s="56"/>
      <c r="AB854" s="56"/>
      <c r="AC854" s="56"/>
    </row>
    <row r="855" spans="1:29" ht="15.75" customHeight="1">
      <c r="A855" s="35"/>
      <c r="B855" s="35" t="s">
        <v>317</v>
      </c>
      <c r="C855" s="36" t="s">
        <v>648</v>
      </c>
      <c r="D855" s="37" t="s">
        <v>53</v>
      </c>
      <c r="E855" s="37">
        <v>20</v>
      </c>
      <c r="F855" s="38">
        <v>400</v>
      </c>
      <c r="G855" s="39" t="s">
        <v>54</v>
      </c>
      <c r="H855" s="40">
        <v>46174</v>
      </c>
      <c r="I855" s="41" t="s">
        <v>55</v>
      </c>
      <c r="J855" s="41" t="s">
        <v>56</v>
      </c>
      <c r="K855" s="41" t="s">
        <v>164</v>
      </c>
      <c r="L855" s="41" t="s">
        <v>58</v>
      </c>
      <c r="M855" s="42" t="s">
        <v>2517</v>
      </c>
      <c r="N855" s="44" t="s">
        <v>21</v>
      </c>
      <c r="O855" s="44" t="s">
        <v>2767</v>
      </c>
      <c r="P855" s="44"/>
      <c r="Q855" s="44" t="s">
        <v>3030</v>
      </c>
      <c r="R855" s="45"/>
      <c r="S855" s="45" t="s">
        <v>529</v>
      </c>
      <c r="T855" s="44"/>
      <c r="U855" s="44"/>
      <c r="V855" s="44"/>
      <c r="W855" s="44" t="s">
        <v>848</v>
      </c>
      <c r="X855" s="44"/>
      <c r="Y855" s="44"/>
      <c r="Z855" s="44"/>
      <c r="AA855" s="44"/>
      <c r="AB855" s="44"/>
      <c r="AC855" s="44"/>
    </row>
    <row r="856" spans="1:29" ht="15.75" customHeight="1">
      <c r="A856" s="47"/>
      <c r="B856" s="47" t="s">
        <v>51</v>
      </c>
      <c r="C856" s="60" t="s">
        <v>1073</v>
      </c>
      <c r="D856" s="49" t="s">
        <v>53</v>
      </c>
      <c r="E856" s="49">
        <v>30</v>
      </c>
      <c r="F856" s="50">
        <v>21000</v>
      </c>
      <c r="G856" s="51" t="s">
        <v>54</v>
      </c>
      <c r="H856" s="52">
        <v>46235</v>
      </c>
      <c r="I856" s="53" t="s">
        <v>55</v>
      </c>
      <c r="J856" s="53" t="s">
        <v>56</v>
      </c>
      <c r="K856" s="53" t="s">
        <v>164</v>
      </c>
      <c r="L856" s="53" t="s">
        <v>91</v>
      </c>
      <c r="M856" s="54" t="s">
        <v>73</v>
      </c>
      <c r="N856" s="56" t="s">
        <v>884</v>
      </c>
      <c r="O856" s="56" t="s">
        <v>2767</v>
      </c>
      <c r="P856" s="56"/>
      <c r="Q856" s="56" t="s">
        <v>3011</v>
      </c>
      <c r="R856" s="57" t="s">
        <v>334</v>
      </c>
      <c r="S856" s="57" t="s">
        <v>288</v>
      </c>
      <c r="T856" s="56"/>
      <c r="U856" s="56"/>
      <c r="V856" s="56"/>
      <c r="W856" s="56" t="s">
        <v>848</v>
      </c>
      <c r="X856" s="56"/>
      <c r="Y856" s="56"/>
      <c r="Z856" s="56"/>
      <c r="AA856" s="56"/>
      <c r="AB856" s="56"/>
      <c r="AC856" s="56"/>
    </row>
    <row r="857" spans="1:29" ht="15.75" customHeight="1">
      <c r="A857" s="35"/>
      <c r="B857" s="35" t="s">
        <v>51</v>
      </c>
      <c r="C857" s="36" t="s">
        <v>1140</v>
      </c>
      <c r="D857" s="37" t="s">
        <v>53</v>
      </c>
      <c r="E857" s="37">
        <v>30</v>
      </c>
      <c r="F857" s="38">
        <v>10080</v>
      </c>
      <c r="G857" s="39" t="s">
        <v>54</v>
      </c>
      <c r="H857" s="40">
        <v>46204</v>
      </c>
      <c r="I857" s="41" t="s">
        <v>55</v>
      </c>
      <c r="J857" s="41" t="s">
        <v>56</v>
      </c>
      <c r="K857" s="41" t="s">
        <v>164</v>
      </c>
      <c r="L857" s="41" t="s">
        <v>91</v>
      </c>
      <c r="M857" s="42" t="s">
        <v>2486</v>
      </c>
      <c r="N857" s="44" t="s">
        <v>884</v>
      </c>
      <c r="O857" s="44" t="s">
        <v>2767</v>
      </c>
      <c r="P857" s="44"/>
      <c r="Q857" s="44" t="s">
        <v>3011</v>
      </c>
      <c r="R857" s="45" t="s">
        <v>334</v>
      </c>
      <c r="S857" s="45" t="s">
        <v>288</v>
      </c>
      <c r="T857" s="44"/>
      <c r="U857" s="44"/>
      <c r="V857" s="44"/>
      <c r="W857" s="44" t="s">
        <v>848</v>
      </c>
      <c r="X857" s="44"/>
      <c r="Y857" s="44"/>
      <c r="Z857" s="44"/>
      <c r="AA857" s="44"/>
      <c r="AB857" s="44"/>
      <c r="AC857" s="44"/>
    </row>
    <row r="858" spans="1:29" ht="15.75" customHeight="1">
      <c r="A858" s="47"/>
      <c r="B858" s="47" t="s">
        <v>2693</v>
      </c>
      <c r="C858" s="60"/>
      <c r="D858" s="49"/>
      <c r="E858" s="49"/>
      <c r="F858" s="50">
        <v>11220</v>
      </c>
      <c r="G858" s="51"/>
      <c r="H858" s="52"/>
      <c r="I858" s="53"/>
      <c r="J858" s="53"/>
      <c r="K858" s="53"/>
      <c r="L858" s="53"/>
      <c r="M858" s="54"/>
      <c r="N858" s="56" t="s">
        <v>21</v>
      </c>
      <c r="O858" s="56"/>
      <c r="P858" s="56"/>
      <c r="Q858" s="56" t="s">
        <v>3030</v>
      </c>
      <c r="R858" s="57"/>
      <c r="S858" s="57" t="s">
        <v>529</v>
      </c>
      <c r="T858" s="56"/>
      <c r="U858" s="56"/>
      <c r="V858" s="56"/>
      <c r="W858" s="56" t="s">
        <v>848</v>
      </c>
      <c r="X858" s="56"/>
      <c r="Y858" s="56"/>
      <c r="Z858" s="56"/>
      <c r="AA858" s="56"/>
      <c r="AB858" s="56"/>
      <c r="AC858" s="56"/>
    </row>
    <row r="859" spans="1:29" ht="15.75" customHeight="1">
      <c r="A859" s="35"/>
      <c r="B859" s="35" t="s">
        <v>254</v>
      </c>
      <c r="C859" s="36" t="s">
        <v>472</v>
      </c>
      <c r="D859" s="37" t="s">
        <v>473</v>
      </c>
      <c r="E859" s="37">
        <v>100</v>
      </c>
      <c r="F859" s="38">
        <v>1500</v>
      </c>
      <c r="G859" s="39" t="s">
        <v>54</v>
      </c>
      <c r="H859" s="40">
        <v>46174</v>
      </c>
      <c r="I859" s="41" t="s">
        <v>55</v>
      </c>
      <c r="J859" s="41" t="s">
        <v>56</v>
      </c>
      <c r="K859" s="41" t="s">
        <v>164</v>
      </c>
      <c r="L859" s="41" t="s">
        <v>58</v>
      </c>
      <c r="M859" s="42" t="s">
        <v>2534</v>
      </c>
      <c r="N859" s="44" t="s">
        <v>21</v>
      </c>
      <c r="O859" s="44" t="s">
        <v>2767</v>
      </c>
      <c r="P859" s="44"/>
      <c r="Q859" s="44" t="s">
        <v>2969</v>
      </c>
      <c r="R859" s="45"/>
      <c r="S859" s="45" t="s">
        <v>410</v>
      </c>
      <c r="T859" s="44"/>
      <c r="U859" s="44"/>
      <c r="V859" s="44"/>
      <c r="W859" s="44" t="s">
        <v>848</v>
      </c>
      <c r="X859" s="44"/>
      <c r="Y859" s="44"/>
      <c r="Z859" s="44"/>
      <c r="AA859" s="44"/>
      <c r="AB859" s="44"/>
      <c r="AC859" s="44"/>
    </row>
    <row r="860" spans="1:29" ht="15.75" customHeight="1">
      <c r="A860" s="47"/>
      <c r="B860" s="47" t="s">
        <v>254</v>
      </c>
      <c r="C860" s="60" t="s">
        <v>679</v>
      </c>
      <c r="D860" s="49" t="s">
        <v>53</v>
      </c>
      <c r="E860" s="49">
        <v>10</v>
      </c>
      <c r="F860" s="50">
        <v>350</v>
      </c>
      <c r="G860" s="51" t="s">
        <v>54</v>
      </c>
      <c r="H860" s="52">
        <v>46174</v>
      </c>
      <c r="I860" s="53" t="s">
        <v>55</v>
      </c>
      <c r="J860" s="53" t="s">
        <v>56</v>
      </c>
      <c r="K860" s="53" t="s">
        <v>164</v>
      </c>
      <c r="L860" s="53" t="s">
        <v>58</v>
      </c>
      <c r="M860" s="54" t="s">
        <v>2517</v>
      </c>
      <c r="N860" s="56" t="s">
        <v>21</v>
      </c>
      <c r="O860" s="56" t="s">
        <v>2767</v>
      </c>
      <c r="P860" s="56"/>
      <c r="Q860" s="56" t="s">
        <v>2969</v>
      </c>
      <c r="R860" s="57"/>
      <c r="S860" s="57" t="s">
        <v>410</v>
      </c>
      <c r="T860" s="56"/>
      <c r="U860" s="56"/>
      <c r="V860" s="56"/>
      <c r="W860" s="56" t="s">
        <v>848</v>
      </c>
      <c r="X860" s="56"/>
      <c r="Y860" s="56"/>
      <c r="Z860" s="56"/>
      <c r="AA860" s="56"/>
      <c r="AB860" s="56"/>
      <c r="AC860" s="56"/>
    </row>
    <row r="861" spans="1:29" ht="15.75" customHeight="1">
      <c r="A861" s="35"/>
      <c r="B861" s="35" t="s">
        <v>254</v>
      </c>
      <c r="C861" s="36" t="s">
        <v>614</v>
      </c>
      <c r="D861" s="37" t="s">
        <v>53</v>
      </c>
      <c r="E861" s="37">
        <v>10</v>
      </c>
      <c r="F861" s="38">
        <v>500</v>
      </c>
      <c r="G861" s="39" t="s">
        <v>54</v>
      </c>
      <c r="H861" s="40">
        <v>46174</v>
      </c>
      <c r="I861" s="41" t="s">
        <v>55</v>
      </c>
      <c r="J861" s="41" t="s">
        <v>56</v>
      </c>
      <c r="K861" s="41" t="s">
        <v>164</v>
      </c>
      <c r="L861" s="41" t="s">
        <v>58</v>
      </c>
      <c r="M861" s="42" t="s">
        <v>2517</v>
      </c>
      <c r="N861" s="44" t="s">
        <v>21</v>
      </c>
      <c r="O861" s="44" t="s">
        <v>2767</v>
      </c>
      <c r="P861" s="44"/>
      <c r="Q861" s="44" t="s">
        <v>2969</v>
      </c>
      <c r="R861" s="45"/>
      <c r="S861" s="45" t="s">
        <v>410</v>
      </c>
      <c r="T861" s="44"/>
      <c r="U861" s="44"/>
      <c r="V861" s="44"/>
      <c r="W861" s="44" t="s">
        <v>848</v>
      </c>
      <c r="X861" s="44"/>
      <c r="Y861" s="44"/>
      <c r="Z861" s="44"/>
      <c r="AA861" s="44"/>
      <c r="AB861" s="44"/>
      <c r="AC861" s="44"/>
    </row>
    <row r="862" spans="1:29" ht="15.75" customHeight="1">
      <c r="A862" s="184"/>
      <c r="B862" s="184" t="s">
        <v>440</v>
      </c>
      <c r="C862" s="185" t="s">
        <v>2673</v>
      </c>
      <c r="D862" s="186" t="s">
        <v>53</v>
      </c>
      <c r="E862" s="186">
        <v>1</v>
      </c>
      <c r="F862" s="187">
        <v>373</v>
      </c>
      <c r="G862" s="188" t="s">
        <v>54</v>
      </c>
      <c r="H862" s="189">
        <v>46174</v>
      </c>
      <c r="I862" s="190" t="s">
        <v>101</v>
      </c>
      <c r="J862" s="190" t="s">
        <v>56</v>
      </c>
      <c r="K862" s="190" t="s">
        <v>858</v>
      </c>
      <c r="L862" s="190" t="s">
        <v>91</v>
      </c>
      <c r="M862" s="191" t="s">
        <v>2451</v>
      </c>
      <c r="N862" s="192" t="s">
        <v>951</v>
      </c>
      <c r="O862" s="56" t="s">
        <v>2452</v>
      </c>
      <c r="P862" s="56"/>
      <c r="Q862" s="56"/>
      <c r="R862" s="57" t="str">
        <f t="array" ref="R862">IFERROR(INDEX('BANCO DE DADOS'!$C$3:$C1559,MATCH(C862,'BANCO DE DADOS'!$B$3:$B1559,0),0),"")</f>
        <v>DAL</v>
      </c>
      <c r="S862" s="57" t="str">
        <f t="array" ref="S862">IFERROR(INDEX('BANCO DE DADOS'!$D$3:$D1559,MATCH(C862,'BANCO DE DADOS'!$B$3:$B1559,0),0),"")</f>
        <v>COMPRA DE EQUIPAMENTOS PARA COZINHA E REFEITÓRIO</v>
      </c>
      <c r="T862" s="56"/>
      <c r="U862" s="56"/>
      <c r="V862" s="56"/>
      <c r="W862" s="56"/>
      <c r="X862" s="56"/>
      <c r="Y862" s="56"/>
      <c r="Z862" s="56"/>
      <c r="AA862" s="56"/>
      <c r="AB862" s="56"/>
      <c r="AC862" s="56"/>
    </row>
    <row r="863" spans="1:29" ht="15.75" customHeight="1">
      <c r="A863" s="35"/>
      <c r="B863" s="35" t="s">
        <v>283</v>
      </c>
      <c r="C863" s="36" t="s">
        <v>748</v>
      </c>
      <c r="D863" s="37" t="s">
        <v>53</v>
      </c>
      <c r="E863" s="37">
        <v>2</v>
      </c>
      <c r="F863" s="38">
        <v>200</v>
      </c>
      <c r="G863" s="39" t="s">
        <v>54</v>
      </c>
      <c r="H863" s="40">
        <v>46143</v>
      </c>
      <c r="I863" s="41" t="s">
        <v>55</v>
      </c>
      <c r="J863" s="41" t="s">
        <v>56</v>
      </c>
      <c r="K863" s="41" t="s">
        <v>164</v>
      </c>
      <c r="L863" s="41" t="s">
        <v>58</v>
      </c>
      <c r="M863" s="42" t="s">
        <v>2517</v>
      </c>
      <c r="N863" s="44" t="s">
        <v>21</v>
      </c>
      <c r="O863" s="44" t="s">
        <v>2767</v>
      </c>
      <c r="P863" s="44"/>
      <c r="Q863" s="44" t="s">
        <v>2969</v>
      </c>
      <c r="R863" s="45"/>
      <c r="S863" s="45" t="s">
        <v>410</v>
      </c>
      <c r="T863" s="44"/>
      <c r="U863" s="44"/>
      <c r="V863" s="44"/>
      <c r="W863" s="44" t="s">
        <v>848</v>
      </c>
      <c r="X863" s="44"/>
      <c r="Y863" s="44"/>
      <c r="Z863" s="44"/>
      <c r="AA863" s="44"/>
      <c r="AB863" s="44"/>
      <c r="AC863" s="44"/>
    </row>
    <row r="864" spans="1:29" ht="15.75" customHeight="1">
      <c r="A864" s="47"/>
      <c r="B864" s="47" t="s">
        <v>169</v>
      </c>
      <c r="C864" s="60" t="s">
        <v>409</v>
      </c>
      <c r="D864" s="49" t="s">
        <v>53</v>
      </c>
      <c r="E864" s="49">
        <v>2</v>
      </c>
      <c r="F864" s="50">
        <v>3000</v>
      </c>
      <c r="G864" s="51" t="s">
        <v>54</v>
      </c>
      <c r="H864" s="52">
        <v>46174</v>
      </c>
      <c r="I864" s="53" t="s">
        <v>55</v>
      </c>
      <c r="J864" s="53" t="s">
        <v>56</v>
      </c>
      <c r="K864" s="53" t="s">
        <v>164</v>
      </c>
      <c r="L864" s="53" t="s">
        <v>58</v>
      </c>
      <c r="M864" s="54" t="s">
        <v>2534</v>
      </c>
      <c r="N864" s="56" t="s">
        <v>21</v>
      </c>
      <c r="O864" s="56" t="s">
        <v>2767</v>
      </c>
      <c r="P864" s="56"/>
      <c r="Q864" s="56" t="s">
        <v>2969</v>
      </c>
      <c r="R864" s="57"/>
      <c r="S864" s="57" t="s">
        <v>410</v>
      </c>
      <c r="T864" s="56"/>
      <c r="U864" s="56"/>
      <c r="V864" s="56"/>
      <c r="W864" s="56" t="s">
        <v>848</v>
      </c>
      <c r="X864" s="56"/>
      <c r="Y864" s="56"/>
      <c r="Z864" s="56"/>
      <c r="AA864" s="56"/>
      <c r="AB864" s="56"/>
      <c r="AC864" s="56"/>
    </row>
    <row r="865" spans="1:29" ht="15.75" customHeight="1">
      <c r="A865" s="35"/>
      <c r="B865" s="35" t="s">
        <v>242</v>
      </c>
      <c r="C865" s="36" t="s">
        <v>409</v>
      </c>
      <c r="D865" s="37" t="s">
        <v>53</v>
      </c>
      <c r="E865" s="37">
        <v>1</v>
      </c>
      <c r="F865" s="38">
        <v>1500</v>
      </c>
      <c r="G865" s="39" t="s">
        <v>54</v>
      </c>
      <c r="H865" s="40">
        <v>46174</v>
      </c>
      <c r="I865" s="41" t="s">
        <v>55</v>
      </c>
      <c r="J865" s="41" t="s">
        <v>56</v>
      </c>
      <c r="K865" s="41" t="s">
        <v>164</v>
      </c>
      <c r="L865" s="41" t="s">
        <v>58</v>
      </c>
      <c r="M865" s="42" t="s">
        <v>2534</v>
      </c>
      <c r="N865" s="44" t="s">
        <v>21</v>
      </c>
      <c r="O865" s="44" t="s">
        <v>2767</v>
      </c>
      <c r="P865" s="44"/>
      <c r="Q865" s="44" t="s">
        <v>2969</v>
      </c>
      <c r="R865" s="45"/>
      <c r="S865" s="45" t="s">
        <v>410</v>
      </c>
      <c r="T865" s="44"/>
      <c r="U865" s="44"/>
      <c r="V865" s="44"/>
      <c r="W865" s="44" t="s">
        <v>848</v>
      </c>
      <c r="X865" s="44"/>
      <c r="Y865" s="44"/>
      <c r="Z865" s="44"/>
      <c r="AA865" s="44"/>
      <c r="AB865" s="44"/>
      <c r="AC865" s="44"/>
    </row>
    <row r="866" spans="1:29" ht="15.75" customHeight="1">
      <c r="A866" s="47"/>
      <c r="B866" s="47" t="s">
        <v>1049</v>
      </c>
      <c r="C866" s="60" t="s">
        <v>2009</v>
      </c>
      <c r="D866" s="49" t="s">
        <v>1150</v>
      </c>
      <c r="E866" s="49">
        <v>1000</v>
      </c>
      <c r="F866" s="50">
        <v>1500</v>
      </c>
      <c r="G866" s="51" t="s">
        <v>54</v>
      </c>
      <c r="H866" s="52">
        <v>46174</v>
      </c>
      <c r="I866" s="53" t="s">
        <v>55</v>
      </c>
      <c r="J866" s="53" t="s">
        <v>56</v>
      </c>
      <c r="K866" s="53" t="s">
        <v>164</v>
      </c>
      <c r="L866" s="53" t="s">
        <v>58</v>
      </c>
      <c r="M866" s="54" t="s">
        <v>2534</v>
      </c>
      <c r="N866" s="56" t="s">
        <v>21</v>
      </c>
      <c r="O866" s="56" t="s">
        <v>2767</v>
      </c>
      <c r="P866" s="56"/>
      <c r="Q866" s="56" t="s">
        <v>2969</v>
      </c>
      <c r="R866" s="57"/>
      <c r="S866" s="57" t="s">
        <v>410</v>
      </c>
      <c r="T866" s="56"/>
      <c r="U866" s="56"/>
      <c r="V866" s="56"/>
      <c r="W866" s="56" t="s">
        <v>848</v>
      </c>
      <c r="X866" s="56"/>
      <c r="Y866" s="56"/>
      <c r="Z866" s="56"/>
      <c r="AA866" s="56"/>
      <c r="AB866" s="56"/>
      <c r="AC866" s="56"/>
    </row>
    <row r="867" spans="1:29" ht="15.75" customHeight="1">
      <c r="A867" s="35"/>
      <c r="B867" s="35" t="s">
        <v>51</v>
      </c>
      <c r="C867" s="36" t="s">
        <v>356</v>
      </c>
      <c r="D867" s="37" t="s">
        <v>53</v>
      </c>
      <c r="E867" s="37">
        <v>60</v>
      </c>
      <c r="F867" s="38">
        <v>32400</v>
      </c>
      <c r="G867" s="39" t="s">
        <v>54</v>
      </c>
      <c r="H867" s="40">
        <v>46235</v>
      </c>
      <c r="I867" s="41" t="s">
        <v>55</v>
      </c>
      <c r="J867" s="41" t="s">
        <v>56</v>
      </c>
      <c r="K867" s="41" t="s">
        <v>164</v>
      </c>
      <c r="L867" s="41" t="s">
        <v>91</v>
      </c>
      <c r="M867" s="42" t="s">
        <v>2498</v>
      </c>
      <c r="N867" s="44" t="s">
        <v>884</v>
      </c>
      <c r="O867" s="44" t="s">
        <v>2767</v>
      </c>
      <c r="P867" s="44"/>
      <c r="Q867" s="44" t="s">
        <v>3011</v>
      </c>
      <c r="R867" s="45" t="s">
        <v>334</v>
      </c>
      <c r="S867" s="45" t="s">
        <v>288</v>
      </c>
      <c r="T867" s="44"/>
      <c r="U867" s="44"/>
      <c r="V867" s="44"/>
      <c r="W867" s="44" t="s">
        <v>848</v>
      </c>
      <c r="X867" s="44"/>
      <c r="Y867" s="44"/>
      <c r="Z867" s="44"/>
      <c r="AA867" s="44"/>
      <c r="AB867" s="44"/>
      <c r="AC867" s="44"/>
    </row>
    <row r="868" spans="1:29" ht="15.75" customHeight="1">
      <c r="A868" s="47"/>
      <c r="B868" s="47" t="s">
        <v>51</v>
      </c>
      <c r="C868" s="60" t="s">
        <v>2525</v>
      </c>
      <c r="D868" s="49" t="s">
        <v>53</v>
      </c>
      <c r="E868" s="49">
        <v>50</v>
      </c>
      <c r="F868" s="50">
        <v>51000</v>
      </c>
      <c r="G868" s="51" t="s">
        <v>54</v>
      </c>
      <c r="H868" s="52">
        <v>46266</v>
      </c>
      <c r="I868" s="53" t="s">
        <v>55</v>
      </c>
      <c r="J868" s="53" t="s">
        <v>56</v>
      </c>
      <c r="K868" s="53" t="s">
        <v>164</v>
      </c>
      <c r="L868" s="53" t="s">
        <v>91</v>
      </c>
      <c r="M868" s="54" t="s">
        <v>2517</v>
      </c>
      <c r="N868" s="56" t="s">
        <v>884</v>
      </c>
      <c r="O868" s="56" t="s">
        <v>2767</v>
      </c>
      <c r="P868" s="56"/>
      <c r="Q868" s="56" t="s">
        <v>3011</v>
      </c>
      <c r="R868" s="57"/>
      <c r="S868" s="57" t="s">
        <v>288</v>
      </c>
      <c r="T868" s="56"/>
      <c r="U868" s="56"/>
      <c r="V868" s="56"/>
      <c r="W868" s="56" t="s">
        <v>848</v>
      </c>
      <c r="X868" s="56"/>
      <c r="Y868" s="56"/>
      <c r="Z868" s="56"/>
      <c r="AA868" s="56"/>
      <c r="AB868" s="56"/>
      <c r="AC868" s="56"/>
    </row>
    <row r="869" spans="1:29" ht="15.75" customHeight="1">
      <c r="A869" s="35"/>
      <c r="B869" s="35" t="s">
        <v>848</v>
      </c>
      <c r="C869" s="36" t="s">
        <v>1073</v>
      </c>
      <c r="D869" s="37" t="s">
        <v>53</v>
      </c>
      <c r="E869" s="37">
        <v>50</v>
      </c>
      <c r="F869" s="38">
        <v>35000</v>
      </c>
      <c r="G869" s="39" t="s">
        <v>54</v>
      </c>
      <c r="H869" s="40">
        <v>46235</v>
      </c>
      <c r="I869" s="41" t="s">
        <v>55</v>
      </c>
      <c r="J869" s="41" t="s">
        <v>56</v>
      </c>
      <c r="K869" s="41" t="s">
        <v>164</v>
      </c>
      <c r="L869" s="41" t="s">
        <v>91</v>
      </c>
      <c r="M869" s="42" t="s">
        <v>2534</v>
      </c>
      <c r="N869" s="44" t="s">
        <v>884</v>
      </c>
      <c r="O869" s="44" t="s">
        <v>2767</v>
      </c>
      <c r="P869" s="44"/>
      <c r="Q869" s="44" t="s">
        <v>3011</v>
      </c>
      <c r="R869" s="45" t="s">
        <v>334</v>
      </c>
      <c r="S869" s="45" t="s">
        <v>288</v>
      </c>
      <c r="T869" s="44"/>
      <c r="U869" s="44"/>
      <c r="V869" s="44"/>
      <c r="W869" s="44" t="s">
        <v>848</v>
      </c>
      <c r="X869" s="44"/>
      <c r="Y869" s="44"/>
      <c r="Z869" s="44"/>
      <c r="AA869" s="44"/>
      <c r="AB869" s="44"/>
      <c r="AC869" s="44"/>
    </row>
    <row r="870" spans="1:29" ht="15.75" customHeight="1">
      <c r="A870" s="47"/>
      <c r="B870" s="47" t="s">
        <v>2693</v>
      </c>
      <c r="C870" s="60"/>
      <c r="D870" s="49"/>
      <c r="E870" s="49"/>
      <c r="F870" s="50">
        <v>184738</v>
      </c>
      <c r="G870" s="51"/>
      <c r="H870" s="52"/>
      <c r="I870" s="53"/>
      <c r="J870" s="53"/>
      <c r="K870" s="53"/>
      <c r="L870" s="53"/>
      <c r="M870" s="54"/>
      <c r="N870" s="56" t="s">
        <v>884</v>
      </c>
      <c r="O870" s="56"/>
      <c r="P870" s="56"/>
      <c r="Q870" s="56" t="s">
        <v>3011</v>
      </c>
      <c r="R870" s="57"/>
      <c r="S870" s="57" t="s">
        <v>288</v>
      </c>
      <c r="T870" s="56"/>
      <c r="U870" s="56"/>
      <c r="V870" s="56"/>
      <c r="W870" s="56" t="s">
        <v>848</v>
      </c>
      <c r="X870" s="56"/>
      <c r="Y870" s="56"/>
      <c r="Z870" s="56"/>
      <c r="AA870" s="56"/>
      <c r="AB870" s="56"/>
      <c r="AC870" s="56"/>
    </row>
    <row r="871" spans="1:29" ht="15.75" customHeight="1">
      <c r="A871" s="167"/>
      <c r="B871" s="167" t="s">
        <v>652</v>
      </c>
      <c r="C871" s="168" t="s">
        <v>2642</v>
      </c>
      <c r="D871" s="176" t="s">
        <v>53</v>
      </c>
      <c r="E871" s="176">
        <v>15</v>
      </c>
      <c r="F871" s="177">
        <v>1500</v>
      </c>
      <c r="G871" s="178" t="s">
        <v>54</v>
      </c>
      <c r="H871" s="179">
        <v>46174</v>
      </c>
      <c r="I871" s="180" t="s">
        <v>101</v>
      </c>
      <c r="J871" s="180" t="s">
        <v>56</v>
      </c>
      <c r="K871" s="180" t="s">
        <v>858</v>
      </c>
      <c r="L871" s="180" t="s">
        <v>91</v>
      </c>
      <c r="M871" s="181" t="s">
        <v>2451</v>
      </c>
      <c r="N871" s="175" t="s">
        <v>951</v>
      </c>
      <c r="O871" s="44" t="s">
        <v>2452</v>
      </c>
      <c r="P871" s="44"/>
      <c r="Q871" s="44"/>
      <c r="R871" s="45" t="str">
        <f t="array" ref="R871">IFERROR(INDEX('BANCO DE DADOS'!$C$3:$C1559,MATCH(C871,'BANCO DE DADOS'!$B$3:$B1559,0),0),"")</f>
        <v>ALMOXARIFADO GERAL - MATERIAL DE LIMPEZA</v>
      </c>
      <c r="S871" s="45" t="str">
        <f t="array" ref="S871">IFERROR(INDEX('BANCO DE DADOS'!$D$3:$D1559,MATCH(C871,'BANCO DE DADOS'!$B$3:$B1559,0),0),"")</f>
        <v>COMPRA DE EQUIPAMENTOS E MATERIAIS DE LIMPEZA</v>
      </c>
      <c r="T871" s="44"/>
      <c r="U871" s="44"/>
      <c r="V871" s="44"/>
      <c r="W871" s="44"/>
      <c r="X871" s="44"/>
      <c r="Y871" s="44"/>
      <c r="Z871" s="44"/>
      <c r="AA871" s="44"/>
      <c r="AB871" s="44"/>
      <c r="AC871" s="44"/>
    </row>
    <row r="872" spans="1:29" ht="15.75" customHeight="1">
      <c r="A872" s="47"/>
      <c r="B872" s="47" t="s">
        <v>51</v>
      </c>
      <c r="C872" s="60" t="s">
        <v>1233</v>
      </c>
      <c r="D872" s="49" t="s">
        <v>53</v>
      </c>
      <c r="E872" s="49">
        <v>4</v>
      </c>
      <c r="F872" s="50">
        <v>3168</v>
      </c>
      <c r="G872" s="51" t="s">
        <v>54</v>
      </c>
      <c r="H872" s="52">
        <v>46174</v>
      </c>
      <c r="I872" s="53" t="s">
        <v>55</v>
      </c>
      <c r="J872" s="53" t="s">
        <v>56</v>
      </c>
      <c r="K872" s="53" t="s">
        <v>164</v>
      </c>
      <c r="L872" s="53" t="s">
        <v>91</v>
      </c>
      <c r="M872" s="54" t="s">
        <v>109</v>
      </c>
      <c r="N872" s="56" t="s">
        <v>884</v>
      </c>
      <c r="O872" s="56" t="s">
        <v>2767</v>
      </c>
      <c r="P872" s="56"/>
      <c r="Q872" s="56" t="s">
        <v>3031</v>
      </c>
      <c r="R872" s="57" t="str">
        <f t="array" ref="R872">IFERROR(INDEX('BANCO DE DADOS'!$C$3:$C1559,MATCH(C872,'BANCO DE DADOS'!$B$3:$B1559,0),0),"")</f>
        <v>CEIB</v>
      </c>
      <c r="S872" s="57" t="s">
        <v>1234</v>
      </c>
      <c r="T872" s="56"/>
      <c r="U872" s="56"/>
      <c r="V872" s="56"/>
      <c r="W872" s="56" t="s">
        <v>3</v>
      </c>
      <c r="X872" s="56"/>
      <c r="Y872" s="56"/>
      <c r="Z872" s="56"/>
      <c r="AA872" s="56"/>
      <c r="AB872" s="56"/>
      <c r="AC872" s="56"/>
    </row>
    <row r="873" spans="1:29" ht="15.75" customHeight="1">
      <c r="A873" s="35"/>
      <c r="B873" s="35" t="s">
        <v>51</v>
      </c>
      <c r="C873" s="36" t="s">
        <v>672</v>
      </c>
      <c r="D873" s="37" t="s">
        <v>53</v>
      </c>
      <c r="E873" s="37">
        <v>15</v>
      </c>
      <c r="F873" s="38">
        <v>2775</v>
      </c>
      <c r="G873" s="39" t="s">
        <v>54</v>
      </c>
      <c r="H873" s="40">
        <v>46174</v>
      </c>
      <c r="I873" s="41" t="s">
        <v>55</v>
      </c>
      <c r="J873" s="41" t="s">
        <v>56</v>
      </c>
      <c r="K873" s="41" t="s">
        <v>164</v>
      </c>
      <c r="L873" s="41" t="s">
        <v>91</v>
      </c>
      <c r="M873" s="42" t="s">
        <v>109</v>
      </c>
      <c r="N873" s="44" t="s">
        <v>884</v>
      </c>
      <c r="O873" s="44" t="s">
        <v>2767</v>
      </c>
      <c r="P873" s="44"/>
      <c r="Q873" s="44" t="s">
        <v>3032</v>
      </c>
      <c r="R873" s="45"/>
      <c r="S873" s="45" t="s">
        <v>673</v>
      </c>
      <c r="T873" s="44"/>
      <c r="U873" s="44"/>
      <c r="V873" s="44"/>
      <c r="W873" s="44" t="s">
        <v>51</v>
      </c>
      <c r="X873" s="44"/>
      <c r="Y873" s="44"/>
      <c r="Z873" s="44"/>
      <c r="AA873" s="44"/>
      <c r="AB873" s="44"/>
      <c r="AC873" s="44"/>
    </row>
    <row r="874" spans="1:29" ht="15.75" customHeight="1">
      <c r="A874" s="47"/>
      <c r="B874" s="47" t="s">
        <v>51</v>
      </c>
      <c r="C874" s="60" t="s">
        <v>675</v>
      </c>
      <c r="D874" s="49" t="s">
        <v>53</v>
      </c>
      <c r="E874" s="49">
        <v>2</v>
      </c>
      <c r="F874" s="50">
        <v>360</v>
      </c>
      <c r="G874" s="51" t="s">
        <v>54</v>
      </c>
      <c r="H874" s="52">
        <v>46174</v>
      </c>
      <c r="I874" s="53" t="s">
        <v>55</v>
      </c>
      <c r="J874" s="53" t="s">
        <v>56</v>
      </c>
      <c r="K874" s="53" t="s">
        <v>164</v>
      </c>
      <c r="L874" s="53" t="s">
        <v>91</v>
      </c>
      <c r="M874" s="54" t="s">
        <v>73</v>
      </c>
      <c r="N874" s="56" t="s">
        <v>884</v>
      </c>
      <c r="O874" s="56" t="s">
        <v>2767</v>
      </c>
      <c r="P874" s="56"/>
      <c r="Q874" s="56" t="s">
        <v>3032</v>
      </c>
      <c r="R874" s="57"/>
      <c r="S874" s="57" t="s">
        <v>673</v>
      </c>
      <c r="T874" s="56"/>
      <c r="U874" s="56"/>
      <c r="V874" s="56"/>
      <c r="W874" s="56" t="s">
        <v>51</v>
      </c>
      <c r="X874" s="56"/>
      <c r="Y874" s="56"/>
      <c r="Z874" s="56"/>
      <c r="AA874" s="56"/>
      <c r="AB874" s="56"/>
      <c r="AC874" s="56"/>
    </row>
    <row r="875" spans="1:29" ht="15.75" customHeight="1">
      <c r="A875" s="35"/>
      <c r="B875" s="35" t="s">
        <v>2693</v>
      </c>
      <c r="C875" s="36"/>
      <c r="D875" s="37"/>
      <c r="E875" s="37"/>
      <c r="F875" s="38">
        <v>3865</v>
      </c>
      <c r="G875" s="39"/>
      <c r="H875" s="40"/>
      <c r="I875" s="41"/>
      <c r="J875" s="41"/>
      <c r="K875" s="41"/>
      <c r="L875" s="41"/>
      <c r="M875" s="42"/>
      <c r="N875" s="44" t="s">
        <v>884</v>
      </c>
      <c r="O875" s="44"/>
      <c r="P875" s="44"/>
      <c r="Q875" s="44" t="s">
        <v>3032</v>
      </c>
      <c r="R875" s="45"/>
      <c r="S875" s="45" t="s">
        <v>673</v>
      </c>
      <c r="T875" s="44"/>
      <c r="U875" s="44"/>
      <c r="V875" s="44"/>
      <c r="W875" s="44" t="s">
        <v>51</v>
      </c>
      <c r="X875" s="44"/>
      <c r="Y875" s="44"/>
      <c r="Z875" s="44"/>
      <c r="AA875" s="44"/>
      <c r="AB875" s="44"/>
      <c r="AC875" s="44"/>
    </row>
    <row r="876" spans="1:29" ht="15.75" customHeight="1">
      <c r="A876" s="47"/>
      <c r="B876" s="47" t="s">
        <v>51</v>
      </c>
      <c r="C876" s="60" t="s">
        <v>1198</v>
      </c>
      <c r="D876" s="49" t="s">
        <v>53</v>
      </c>
      <c r="E876" s="49">
        <v>4</v>
      </c>
      <c r="F876" s="50">
        <v>5600</v>
      </c>
      <c r="G876" s="51" t="s">
        <v>54</v>
      </c>
      <c r="H876" s="52">
        <v>46204</v>
      </c>
      <c r="I876" s="53" t="s">
        <v>55</v>
      </c>
      <c r="J876" s="53" t="s">
        <v>56</v>
      </c>
      <c r="K876" s="53" t="s">
        <v>164</v>
      </c>
      <c r="L876" s="53" t="s">
        <v>91</v>
      </c>
      <c r="M876" s="54" t="s">
        <v>109</v>
      </c>
      <c r="N876" s="56" t="s">
        <v>884</v>
      </c>
      <c r="O876" s="56" t="s">
        <v>2767</v>
      </c>
      <c r="P876" s="56"/>
      <c r="Q876" s="56" t="s">
        <v>3033</v>
      </c>
      <c r="R876" s="57"/>
      <c r="S876" s="57" t="s">
        <v>1199</v>
      </c>
      <c r="T876" s="56"/>
      <c r="U876" s="56"/>
      <c r="V876" s="56"/>
      <c r="W876" s="56" t="s">
        <v>51</v>
      </c>
      <c r="X876" s="56"/>
      <c r="Y876" s="56"/>
      <c r="Z876" s="56"/>
      <c r="AA876" s="56"/>
      <c r="AB876" s="56"/>
      <c r="AC876" s="56"/>
    </row>
    <row r="877" spans="1:29" ht="15.75" customHeight="1">
      <c r="A877" s="35"/>
      <c r="B877" s="35" t="s">
        <v>2693</v>
      </c>
      <c r="C877" s="36"/>
      <c r="D877" s="37"/>
      <c r="E877" s="37"/>
      <c r="F877" s="38">
        <v>5600</v>
      </c>
      <c r="G877" s="39"/>
      <c r="H877" s="40"/>
      <c r="I877" s="41"/>
      <c r="J877" s="41"/>
      <c r="K877" s="41"/>
      <c r="L877" s="41"/>
      <c r="M877" s="42"/>
      <c r="N877" s="44" t="s">
        <v>884</v>
      </c>
      <c r="O877" s="44"/>
      <c r="P877" s="44"/>
      <c r="Q877" s="44" t="s">
        <v>3033</v>
      </c>
      <c r="R877" s="45"/>
      <c r="S877" s="45" t="s">
        <v>1199</v>
      </c>
      <c r="T877" s="44"/>
      <c r="U877" s="44"/>
      <c r="V877" s="44"/>
      <c r="W877" s="44" t="s">
        <v>51</v>
      </c>
      <c r="X877" s="44"/>
      <c r="Y877" s="44"/>
      <c r="Z877" s="44"/>
      <c r="AA877" s="44"/>
      <c r="AB877" s="44"/>
      <c r="AC877" s="44"/>
    </row>
    <row r="878" spans="1:29" ht="15.75" customHeight="1">
      <c r="A878" s="184"/>
      <c r="B878" s="184" t="s">
        <v>51</v>
      </c>
      <c r="C878" s="185" t="s">
        <v>1446</v>
      </c>
      <c r="D878" s="186" t="s">
        <v>53</v>
      </c>
      <c r="E878" s="186">
        <v>1</v>
      </c>
      <c r="F878" s="187">
        <v>70</v>
      </c>
      <c r="G878" s="188" t="s">
        <v>54</v>
      </c>
      <c r="H878" s="189">
        <v>46143</v>
      </c>
      <c r="I878" s="190" t="s">
        <v>55</v>
      </c>
      <c r="J878" s="190" t="s">
        <v>56</v>
      </c>
      <c r="K878" s="190" t="s">
        <v>164</v>
      </c>
      <c r="L878" s="190" t="s">
        <v>91</v>
      </c>
      <c r="M878" s="191" t="s">
        <v>2451</v>
      </c>
      <c r="N878" s="192" t="s">
        <v>884</v>
      </c>
      <c r="O878" s="56" t="s">
        <v>2452</v>
      </c>
      <c r="P878" s="56"/>
      <c r="Q878" s="56"/>
      <c r="R878" s="57" t="str">
        <f t="array" ref="R878">IFERROR(INDEX('BANCO DE DADOS'!$C$3:$C1559,MATCH(C878,'BANCO DE DADOS'!$B$3:$B1559,0),0),"")</f>
        <v>PREFEITURA DAL</v>
      </c>
      <c r="S878" s="57" t="str">
        <f t="array" ref="S878">IFERROR(INDEX('BANCO DE DADOS'!$D$3:$D1559,MATCH(C878,'BANCO DE DADOS'!$B$3:$B1559,0),0),"")</f>
        <v>COMPRA DE FERRAMENTAS</v>
      </c>
      <c r="T878" s="56"/>
      <c r="U878" s="56"/>
      <c r="V878" s="56"/>
      <c r="W878" s="56"/>
      <c r="X878" s="56"/>
      <c r="Y878" s="56"/>
      <c r="Z878" s="56"/>
      <c r="AA878" s="56"/>
      <c r="AB878" s="56"/>
      <c r="AC878" s="56"/>
    </row>
    <row r="879" spans="1:29" ht="15.75" customHeight="1">
      <c r="A879" s="71"/>
      <c r="B879" s="71" t="s">
        <v>51</v>
      </c>
      <c r="C879" s="107" t="s">
        <v>947</v>
      </c>
      <c r="D879" s="72" t="s">
        <v>53</v>
      </c>
      <c r="E879" s="72">
        <v>1</v>
      </c>
      <c r="F879" s="73">
        <v>800</v>
      </c>
      <c r="G879" s="74" t="s">
        <v>54</v>
      </c>
      <c r="H879" s="86">
        <v>46174</v>
      </c>
      <c r="I879" s="75" t="s">
        <v>101</v>
      </c>
      <c r="J879" s="75" t="s">
        <v>56</v>
      </c>
      <c r="K879" s="75" t="s">
        <v>858</v>
      </c>
      <c r="L879" s="75" t="s">
        <v>91</v>
      </c>
      <c r="M879" s="64" t="s">
        <v>2451</v>
      </c>
      <c r="N879" s="69" t="s">
        <v>884</v>
      </c>
      <c r="O879" s="44" t="s">
        <v>2452</v>
      </c>
      <c r="P879" s="44"/>
      <c r="Q879" s="44"/>
      <c r="R879" s="45">
        <f t="array" ref="R879">IFERROR(INDEX('BANCO DE DADOS'!$C$3:$C1559,MATCH(C879,'BANCO DE DADOS'!$B$3:$B1559,0),0),"")</f>
        <v>0</v>
      </c>
      <c r="S879" s="45" t="str">
        <f t="array" ref="S879">IFERROR(INDEX('BANCO DE DADOS'!$D$3:$D1559,MATCH(C879,'BANCO DE DADOS'!$B$3:$B1559,0),0),"")</f>
        <v>COMPRA DE FERRAMENTAS</v>
      </c>
      <c r="T879" s="44"/>
      <c r="U879" s="44"/>
      <c r="V879" s="44"/>
      <c r="W879" s="44"/>
      <c r="X879" s="44"/>
      <c r="Y879" s="44"/>
      <c r="Z879" s="44"/>
      <c r="AA879" s="44"/>
      <c r="AB879" s="44"/>
      <c r="AC879" s="44"/>
    </row>
    <row r="880" spans="1:29" ht="15.75" customHeight="1">
      <c r="A880" s="184"/>
      <c r="B880" s="184" t="s">
        <v>51</v>
      </c>
      <c r="C880" s="185" t="s">
        <v>924</v>
      </c>
      <c r="D880" s="186" t="s">
        <v>53</v>
      </c>
      <c r="E880" s="186">
        <v>3</v>
      </c>
      <c r="F880" s="187">
        <v>7800</v>
      </c>
      <c r="G880" s="188" t="s">
        <v>54</v>
      </c>
      <c r="H880" s="189">
        <v>46204</v>
      </c>
      <c r="I880" s="190" t="s">
        <v>101</v>
      </c>
      <c r="J880" s="190" t="s">
        <v>56</v>
      </c>
      <c r="K880" s="190" t="s">
        <v>858</v>
      </c>
      <c r="L880" s="190" t="s">
        <v>91</v>
      </c>
      <c r="M880" s="191" t="s">
        <v>2451</v>
      </c>
      <c r="N880" s="192" t="s">
        <v>884</v>
      </c>
      <c r="O880" s="56" t="s">
        <v>2452</v>
      </c>
      <c r="P880" s="56"/>
      <c r="Q880" s="56"/>
      <c r="R880" s="57">
        <f t="array" ref="R880">IFERROR(INDEX('BANCO DE DADOS'!$C$3:$C1559,MATCH(C880,'BANCO DE DADOS'!$B$3:$B1559,0),0),"")</f>
        <v>0</v>
      </c>
      <c r="S880" s="57" t="str">
        <f t="array" ref="S880">IFERROR(INDEX('BANCO DE DADOS'!$D$3:$D1559,MATCH(C880,'BANCO DE DADOS'!$B$3:$B1559,0),0),"")</f>
        <v>COMPRA DE FERRAMENTAS</v>
      </c>
      <c r="T880" s="56"/>
      <c r="U880" s="56"/>
      <c r="V880" s="56"/>
      <c r="W880" s="56"/>
      <c r="X880" s="56"/>
      <c r="Y880" s="56"/>
      <c r="Z880" s="56"/>
      <c r="AA880" s="56"/>
      <c r="AB880" s="56"/>
      <c r="AC880" s="56"/>
    </row>
    <row r="881" spans="1:29" ht="15.75" customHeight="1">
      <c r="A881" s="167"/>
      <c r="B881" s="167" t="s">
        <v>51</v>
      </c>
      <c r="C881" s="168" t="s">
        <v>934</v>
      </c>
      <c r="D881" s="176" t="s">
        <v>53</v>
      </c>
      <c r="E881" s="176">
        <v>2</v>
      </c>
      <c r="F881" s="177">
        <v>5000</v>
      </c>
      <c r="G881" s="178" t="s">
        <v>54</v>
      </c>
      <c r="H881" s="179">
        <v>46204</v>
      </c>
      <c r="I881" s="180" t="s">
        <v>101</v>
      </c>
      <c r="J881" s="180" t="s">
        <v>56</v>
      </c>
      <c r="K881" s="180" t="s">
        <v>858</v>
      </c>
      <c r="L881" s="180" t="s">
        <v>91</v>
      </c>
      <c r="M881" s="181" t="s">
        <v>2451</v>
      </c>
      <c r="N881" s="175" t="s">
        <v>884</v>
      </c>
      <c r="O881" s="44" t="s">
        <v>2452</v>
      </c>
      <c r="P881" s="44"/>
      <c r="Q881" s="44"/>
      <c r="R881" s="45">
        <f t="array" ref="R881">IFERROR(INDEX('BANCO DE DADOS'!$C$3:$C1559,MATCH(C881,'BANCO DE DADOS'!$B$3:$B1559,0),0),"")</f>
        <v>0</v>
      </c>
      <c r="S881" s="45" t="str">
        <f t="array" ref="S881">IFERROR(INDEX('BANCO DE DADOS'!$D$3:$D1559,MATCH(C881,'BANCO DE DADOS'!$B$3:$B1559,0),0),"")</f>
        <v>COMPRA DE FERRAMENTAS</v>
      </c>
      <c r="T881" s="44"/>
      <c r="U881" s="44"/>
      <c r="V881" s="44"/>
      <c r="W881" s="44"/>
      <c r="X881" s="44"/>
      <c r="Y881" s="44"/>
      <c r="Z881" s="44"/>
      <c r="AA881" s="44"/>
      <c r="AB881" s="44"/>
      <c r="AC881" s="44"/>
    </row>
    <row r="882" spans="1:29" ht="15.75" customHeight="1">
      <c r="A882" s="47"/>
      <c r="B882" s="47" t="s">
        <v>51</v>
      </c>
      <c r="C882" s="60" t="s">
        <v>1243</v>
      </c>
      <c r="D882" s="49" t="s">
        <v>53</v>
      </c>
      <c r="E882" s="49">
        <v>30</v>
      </c>
      <c r="F882" s="50">
        <v>2591.64</v>
      </c>
      <c r="G882" s="51" t="s">
        <v>54</v>
      </c>
      <c r="H882" s="52">
        <v>46174</v>
      </c>
      <c r="I882" s="53" t="s">
        <v>55</v>
      </c>
      <c r="J882" s="53" t="s">
        <v>56</v>
      </c>
      <c r="K882" s="53" t="s">
        <v>164</v>
      </c>
      <c r="L882" s="53" t="s">
        <v>91</v>
      </c>
      <c r="M882" s="54" t="s">
        <v>2517</v>
      </c>
      <c r="N882" s="56" t="s">
        <v>884</v>
      </c>
      <c r="O882" s="56" t="s">
        <v>2767</v>
      </c>
      <c r="P882" s="56"/>
      <c r="Q882" s="56" t="s">
        <v>2952</v>
      </c>
      <c r="R882" s="57" t="s">
        <v>322</v>
      </c>
      <c r="S882" s="57" t="s">
        <v>323</v>
      </c>
      <c r="T882" s="56"/>
      <c r="U882" s="56"/>
      <c r="V882" s="56"/>
      <c r="W882" s="56" t="s">
        <v>652</v>
      </c>
      <c r="X882" s="56"/>
      <c r="Y882" s="56"/>
      <c r="Z882" s="56"/>
      <c r="AA882" s="56"/>
      <c r="AB882" s="56"/>
      <c r="AC882" s="56"/>
    </row>
    <row r="883" spans="1:29" ht="15.75" customHeight="1">
      <c r="A883" s="35"/>
      <c r="B883" s="35" t="s">
        <v>51</v>
      </c>
      <c r="C883" s="36" t="s">
        <v>1260</v>
      </c>
      <c r="D883" s="37" t="s">
        <v>53</v>
      </c>
      <c r="E883" s="37">
        <v>8</v>
      </c>
      <c r="F883" s="38">
        <v>2000</v>
      </c>
      <c r="G883" s="39" t="s">
        <v>54</v>
      </c>
      <c r="H883" s="40">
        <v>46174</v>
      </c>
      <c r="I883" s="41" t="s">
        <v>55</v>
      </c>
      <c r="J883" s="41" t="s">
        <v>56</v>
      </c>
      <c r="K883" s="41" t="s">
        <v>164</v>
      </c>
      <c r="L883" s="41" t="s">
        <v>91</v>
      </c>
      <c r="M883" s="42" t="s">
        <v>2498</v>
      </c>
      <c r="N883" s="44" t="s">
        <v>884</v>
      </c>
      <c r="O883" s="44" t="s">
        <v>2767</v>
      </c>
      <c r="P883" s="44"/>
      <c r="Q883" s="44" t="s">
        <v>2952</v>
      </c>
      <c r="R883" s="45" t="s">
        <v>322</v>
      </c>
      <c r="S883" s="45" t="s">
        <v>323</v>
      </c>
      <c r="T883" s="44"/>
      <c r="U883" s="44"/>
      <c r="V883" s="44"/>
      <c r="W883" s="44" t="s">
        <v>652</v>
      </c>
      <c r="X883" s="44"/>
      <c r="Y883" s="44"/>
      <c r="Z883" s="44"/>
      <c r="AA883" s="44"/>
      <c r="AB883" s="44"/>
      <c r="AC883" s="44"/>
    </row>
    <row r="884" spans="1:29" ht="15.75" customHeight="1">
      <c r="A884" s="47"/>
      <c r="B884" s="47" t="s">
        <v>51</v>
      </c>
      <c r="C884" s="60" t="s">
        <v>1297</v>
      </c>
      <c r="D884" s="49" t="s">
        <v>53</v>
      </c>
      <c r="E884" s="49">
        <v>1</v>
      </c>
      <c r="F884" s="50">
        <v>1000</v>
      </c>
      <c r="G884" s="51" t="s">
        <v>54</v>
      </c>
      <c r="H884" s="52">
        <v>46174</v>
      </c>
      <c r="I884" s="53" t="s">
        <v>55</v>
      </c>
      <c r="J884" s="53" t="s">
        <v>56</v>
      </c>
      <c r="K884" s="53" t="s">
        <v>164</v>
      </c>
      <c r="L884" s="53" t="s">
        <v>91</v>
      </c>
      <c r="M884" s="54" t="s">
        <v>73</v>
      </c>
      <c r="N884" s="56" t="s">
        <v>884</v>
      </c>
      <c r="O884" s="56" t="s">
        <v>2767</v>
      </c>
      <c r="P884" s="56"/>
      <c r="Q884" s="56" t="s">
        <v>2952</v>
      </c>
      <c r="R884" s="57" t="s">
        <v>322</v>
      </c>
      <c r="S884" s="57" t="s">
        <v>323</v>
      </c>
      <c r="T884" s="56"/>
      <c r="U884" s="56"/>
      <c r="V884" s="56"/>
      <c r="W884" s="56" t="s">
        <v>652</v>
      </c>
      <c r="X884" s="56"/>
      <c r="Y884" s="56"/>
      <c r="Z884" s="56"/>
      <c r="AA884" s="56"/>
      <c r="AB884" s="56"/>
      <c r="AC884" s="56"/>
    </row>
    <row r="885" spans="1:29" ht="15.75" customHeight="1">
      <c r="A885" s="35"/>
      <c r="B885" s="35" t="s">
        <v>51</v>
      </c>
      <c r="C885" s="36" t="s">
        <v>1334</v>
      </c>
      <c r="D885" s="37" t="s">
        <v>53</v>
      </c>
      <c r="E885" s="37">
        <v>2</v>
      </c>
      <c r="F885" s="38">
        <v>624</v>
      </c>
      <c r="G885" s="39" t="s">
        <v>54</v>
      </c>
      <c r="H885" s="40">
        <v>46174</v>
      </c>
      <c r="I885" s="41" t="s">
        <v>55</v>
      </c>
      <c r="J885" s="41" t="s">
        <v>56</v>
      </c>
      <c r="K885" s="41" t="s">
        <v>164</v>
      </c>
      <c r="L885" s="41" t="s">
        <v>91</v>
      </c>
      <c r="M885" s="42" t="s">
        <v>2534</v>
      </c>
      <c r="N885" s="44" t="s">
        <v>884</v>
      </c>
      <c r="O885" s="44" t="s">
        <v>2767</v>
      </c>
      <c r="P885" s="44"/>
      <c r="Q885" s="44" t="s">
        <v>2952</v>
      </c>
      <c r="R885" s="45" t="s">
        <v>322</v>
      </c>
      <c r="S885" s="45" t="s">
        <v>323</v>
      </c>
      <c r="T885" s="44"/>
      <c r="U885" s="44"/>
      <c r="V885" s="44"/>
      <c r="W885" s="44" t="s">
        <v>652</v>
      </c>
      <c r="X885" s="44"/>
      <c r="Y885" s="44"/>
      <c r="Z885" s="44"/>
      <c r="AA885" s="44"/>
      <c r="AB885" s="44"/>
      <c r="AC885" s="44"/>
    </row>
    <row r="886" spans="1:29" ht="15.75" customHeight="1">
      <c r="A886" s="47"/>
      <c r="B886" s="47" t="s">
        <v>51</v>
      </c>
      <c r="C886" s="60" t="s">
        <v>1336</v>
      </c>
      <c r="D886" s="49" t="s">
        <v>1337</v>
      </c>
      <c r="E886" s="49">
        <v>2</v>
      </c>
      <c r="F886" s="50">
        <v>610</v>
      </c>
      <c r="G886" s="51" t="s">
        <v>54</v>
      </c>
      <c r="H886" s="52">
        <v>46174</v>
      </c>
      <c r="I886" s="53" t="s">
        <v>55</v>
      </c>
      <c r="J886" s="53" t="s">
        <v>56</v>
      </c>
      <c r="K886" s="53" t="s">
        <v>164</v>
      </c>
      <c r="L886" s="53" t="s">
        <v>91</v>
      </c>
      <c r="M886" s="54" t="s">
        <v>2498</v>
      </c>
      <c r="N886" s="56" t="s">
        <v>884</v>
      </c>
      <c r="O886" s="56" t="s">
        <v>2767</v>
      </c>
      <c r="P886" s="56"/>
      <c r="Q886" s="56" t="s">
        <v>2952</v>
      </c>
      <c r="R886" s="57" t="s">
        <v>322</v>
      </c>
      <c r="S886" s="57" t="s">
        <v>323</v>
      </c>
      <c r="T886" s="56"/>
      <c r="U886" s="56"/>
      <c r="V886" s="56"/>
      <c r="W886" s="56" t="s">
        <v>652</v>
      </c>
      <c r="X886" s="56"/>
      <c r="Y886" s="56"/>
      <c r="Z886" s="56"/>
      <c r="AA886" s="56"/>
      <c r="AB886" s="56"/>
      <c r="AC886" s="56"/>
    </row>
    <row r="887" spans="1:29" ht="15.75" customHeight="1">
      <c r="A887" s="35"/>
      <c r="B887" s="35" t="s">
        <v>652</v>
      </c>
      <c r="C887" s="36" t="s">
        <v>2150</v>
      </c>
      <c r="D887" s="37" t="s">
        <v>53</v>
      </c>
      <c r="E887" s="37">
        <v>10</v>
      </c>
      <c r="F887" s="38">
        <v>1000</v>
      </c>
      <c r="G887" s="39" t="s">
        <v>54</v>
      </c>
      <c r="H887" s="40">
        <v>46174</v>
      </c>
      <c r="I887" s="41" t="s">
        <v>55</v>
      </c>
      <c r="J887" s="41" t="s">
        <v>56</v>
      </c>
      <c r="K887" s="41" t="s">
        <v>164</v>
      </c>
      <c r="L887" s="41" t="s">
        <v>91</v>
      </c>
      <c r="M887" s="42" t="s">
        <v>73</v>
      </c>
      <c r="N887" s="44" t="s">
        <v>951</v>
      </c>
      <c r="O887" s="44" t="s">
        <v>2767</v>
      </c>
      <c r="P887" s="44"/>
      <c r="Q887" s="44" t="s">
        <v>2969</v>
      </c>
      <c r="R887" s="45"/>
      <c r="S887" s="45" t="s">
        <v>410</v>
      </c>
      <c r="T887" s="44"/>
      <c r="U887" s="44"/>
      <c r="V887" s="44"/>
      <c r="W887" s="44" t="s">
        <v>848</v>
      </c>
      <c r="X887" s="44"/>
      <c r="Y887" s="44"/>
      <c r="Z887" s="44"/>
      <c r="AA887" s="44"/>
      <c r="AB887" s="44"/>
      <c r="AC887" s="44"/>
    </row>
    <row r="888" spans="1:29" ht="15.75" customHeight="1">
      <c r="A888" s="47"/>
      <c r="B888" s="47" t="s">
        <v>51</v>
      </c>
      <c r="C888" s="60" t="s">
        <v>1354</v>
      </c>
      <c r="D888" s="49" t="s">
        <v>53</v>
      </c>
      <c r="E888" s="49">
        <v>2</v>
      </c>
      <c r="F888" s="50">
        <v>360</v>
      </c>
      <c r="G888" s="51" t="s">
        <v>54</v>
      </c>
      <c r="H888" s="52">
        <v>46174</v>
      </c>
      <c r="I888" s="53" t="s">
        <v>55</v>
      </c>
      <c r="J888" s="53" t="s">
        <v>56</v>
      </c>
      <c r="K888" s="53" t="s">
        <v>164</v>
      </c>
      <c r="L888" s="53" t="s">
        <v>91</v>
      </c>
      <c r="M888" s="54" t="s">
        <v>2486</v>
      </c>
      <c r="N888" s="56" t="s">
        <v>884</v>
      </c>
      <c r="O888" s="56" t="s">
        <v>2767</v>
      </c>
      <c r="P888" s="56"/>
      <c r="Q888" s="56" t="s">
        <v>2952</v>
      </c>
      <c r="R888" s="57" t="s">
        <v>322</v>
      </c>
      <c r="S888" s="57" t="s">
        <v>323</v>
      </c>
      <c r="T888" s="56"/>
      <c r="U888" s="56"/>
      <c r="V888" s="56"/>
      <c r="W888" s="56" t="s">
        <v>652</v>
      </c>
      <c r="X888" s="56"/>
      <c r="Y888" s="56"/>
      <c r="Z888" s="56"/>
      <c r="AA888" s="56"/>
      <c r="AB888" s="56"/>
      <c r="AC888" s="56"/>
    </row>
    <row r="889" spans="1:29" ht="15.75" customHeight="1">
      <c r="A889" s="35"/>
      <c r="B889" s="35" t="s">
        <v>51</v>
      </c>
      <c r="C889" s="36" t="s">
        <v>1363</v>
      </c>
      <c r="D889" s="37" t="s">
        <v>53</v>
      </c>
      <c r="E889" s="37">
        <v>2</v>
      </c>
      <c r="F889" s="38">
        <v>340</v>
      </c>
      <c r="G889" s="39" t="s">
        <v>54</v>
      </c>
      <c r="H889" s="40">
        <v>46174</v>
      </c>
      <c r="I889" s="41" t="s">
        <v>55</v>
      </c>
      <c r="J889" s="41" t="s">
        <v>56</v>
      </c>
      <c r="K889" s="41" t="s">
        <v>164</v>
      </c>
      <c r="L889" s="41" t="s">
        <v>91</v>
      </c>
      <c r="M889" s="42" t="s">
        <v>2534</v>
      </c>
      <c r="N889" s="44" t="s">
        <v>884</v>
      </c>
      <c r="O889" s="44" t="s">
        <v>2767</v>
      </c>
      <c r="P889" s="44"/>
      <c r="Q889" s="44" t="s">
        <v>2952</v>
      </c>
      <c r="R889" s="45" t="s">
        <v>322</v>
      </c>
      <c r="S889" s="45" t="s">
        <v>323</v>
      </c>
      <c r="T889" s="44"/>
      <c r="U889" s="44"/>
      <c r="V889" s="44"/>
      <c r="W889" s="44" t="s">
        <v>652</v>
      </c>
      <c r="X889" s="44"/>
      <c r="Y889" s="44"/>
      <c r="Z889" s="44"/>
      <c r="AA889" s="44"/>
      <c r="AB889" s="44"/>
      <c r="AC889" s="44"/>
    </row>
    <row r="890" spans="1:29" ht="15.75" customHeight="1">
      <c r="A890" s="47"/>
      <c r="B890" s="47" t="s">
        <v>1407</v>
      </c>
      <c r="C890" s="60" t="s">
        <v>1646</v>
      </c>
      <c r="D890" s="49" t="s">
        <v>53</v>
      </c>
      <c r="E890" s="49">
        <v>1</v>
      </c>
      <c r="F890" s="50">
        <v>100000</v>
      </c>
      <c r="G890" s="51" t="s">
        <v>54</v>
      </c>
      <c r="H890" s="52">
        <v>46266</v>
      </c>
      <c r="I890" s="53" t="s">
        <v>101</v>
      </c>
      <c r="J890" s="53" t="s">
        <v>56</v>
      </c>
      <c r="K890" s="53" t="s">
        <v>858</v>
      </c>
      <c r="L890" s="53" t="s">
        <v>91</v>
      </c>
      <c r="M890" s="54" t="s">
        <v>2534</v>
      </c>
      <c r="N890" s="56" t="s">
        <v>951</v>
      </c>
      <c r="O890" s="56" t="s">
        <v>2767</v>
      </c>
      <c r="P890" s="56"/>
      <c r="Q890" s="56" t="s">
        <v>3025</v>
      </c>
      <c r="R890" s="57"/>
      <c r="S890" s="57" t="s">
        <v>1419</v>
      </c>
      <c r="T890" s="60"/>
      <c r="U890" s="56"/>
      <c r="V890" s="56"/>
      <c r="W890" s="56" t="s">
        <v>949</v>
      </c>
      <c r="X890" s="56"/>
      <c r="Y890" s="56"/>
      <c r="Z890" s="56"/>
      <c r="AA890" s="56"/>
      <c r="AB890" s="56"/>
      <c r="AC890" s="56"/>
    </row>
    <row r="891" spans="1:29" ht="15.75" customHeight="1">
      <c r="A891" s="35"/>
      <c r="B891" s="35" t="s">
        <v>2693</v>
      </c>
      <c r="C891" s="36"/>
      <c r="D891" s="37"/>
      <c r="E891" s="37"/>
      <c r="F891" s="38">
        <v>130000</v>
      </c>
      <c r="G891" s="39"/>
      <c r="H891" s="40"/>
      <c r="I891" s="41"/>
      <c r="J891" s="41"/>
      <c r="K891" s="41"/>
      <c r="L891" s="41"/>
      <c r="M891" s="42"/>
      <c r="N891" s="44" t="s">
        <v>951</v>
      </c>
      <c r="O891" s="44"/>
      <c r="P891" s="44"/>
      <c r="Q891" s="44" t="s">
        <v>3025</v>
      </c>
      <c r="R891" s="45"/>
      <c r="S891" s="45" t="s">
        <v>1419</v>
      </c>
      <c r="T891" s="44"/>
      <c r="U891" s="44"/>
      <c r="V891" s="44"/>
      <c r="W891" s="44" t="s">
        <v>949</v>
      </c>
      <c r="X891" s="44"/>
      <c r="Y891" s="44"/>
      <c r="Z891" s="44"/>
      <c r="AA891" s="44"/>
      <c r="AB891" s="44"/>
      <c r="AC891" s="44"/>
    </row>
    <row r="892" spans="1:29" ht="15.75" customHeight="1">
      <c r="A892" s="47"/>
      <c r="B892" s="47" t="s">
        <v>233</v>
      </c>
      <c r="C892" s="60" t="s">
        <v>234</v>
      </c>
      <c r="D892" s="49" t="s">
        <v>53</v>
      </c>
      <c r="E892" s="49">
        <v>4</v>
      </c>
      <c r="F892" s="50">
        <v>19200</v>
      </c>
      <c r="G892" s="51" t="s">
        <v>54</v>
      </c>
      <c r="H892" s="52">
        <v>46235</v>
      </c>
      <c r="I892" s="53" t="s">
        <v>55</v>
      </c>
      <c r="J892" s="53" t="s">
        <v>56</v>
      </c>
      <c r="K892" s="53" t="s">
        <v>164</v>
      </c>
      <c r="L892" s="53" t="s">
        <v>58</v>
      </c>
      <c r="M892" s="54" t="s">
        <v>73</v>
      </c>
      <c r="N892" s="56" t="s">
        <v>21</v>
      </c>
      <c r="O892" s="56" t="s">
        <v>2767</v>
      </c>
      <c r="P892" s="56"/>
      <c r="Q892" s="56" t="s">
        <v>3034</v>
      </c>
      <c r="R892" s="57"/>
      <c r="S892" s="57" t="s">
        <v>235</v>
      </c>
      <c r="T892" s="56"/>
      <c r="U892" s="56"/>
      <c r="V892" s="56"/>
      <c r="W892" s="47" t="s">
        <v>3</v>
      </c>
      <c r="X892" s="56"/>
      <c r="Y892" s="56"/>
      <c r="Z892" s="56"/>
      <c r="AA892" s="56"/>
      <c r="AB892" s="56"/>
      <c r="AC892" s="56"/>
    </row>
    <row r="893" spans="1:29" ht="15.75" customHeight="1">
      <c r="A893" s="35"/>
      <c r="B893" s="35" t="s">
        <v>258</v>
      </c>
      <c r="C893" s="36" t="s">
        <v>234</v>
      </c>
      <c r="D893" s="37" t="s">
        <v>53</v>
      </c>
      <c r="E893" s="37">
        <v>2</v>
      </c>
      <c r="F893" s="38">
        <v>9600</v>
      </c>
      <c r="G893" s="39" t="s">
        <v>54</v>
      </c>
      <c r="H893" s="40">
        <v>46204</v>
      </c>
      <c r="I893" s="41" t="s">
        <v>55</v>
      </c>
      <c r="J893" s="41" t="s">
        <v>56</v>
      </c>
      <c r="K893" s="41" t="s">
        <v>164</v>
      </c>
      <c r="L893" s="41" t="s">
        <v>58</v>
      </c>
      <c r="M893" s="42" t="s">
        <v>2739</v>
      </c>
      <c r="N893" s="44" t="s">
        <v>21</v>
      </c>
      <c r="O893" s="44" t="s">
        <v>2767</v>
      </c>
      <c r="P893" s="44"/>
      <c r="Q893" s="44" t="s">
        <v>3034</v>
      </c>
      <c r="R893" s="45"/>
      <c r="S893" s="45" t="s">
        <v>235</v>
      </c>
      <c r="T893" s="44"/>
      <c r="U893" s="44"/>
      <c r="V893" s="44"/>
      <c r="W893" s="35" t="s">
        <v>3</v>
      </c>
      <c r="X893" s="44"/>
      <c r="Y893" s="44"/>
      <c r="Z893" s="44"/>
      <c r="AA893" s="44"/>
      <c r="AB893" s="44"/>
      <c r="AC893" s="44"/>
    </row>
    <row r="894" spans="1:29" ht="15.75" customHeight="1">
      <c r="A894" s="47"/>
      <c r="B894" s="47" t="s">
        <v>2693</v>
      </c>
      <c r="C894" s="60"/>
      <c r="D894" s="49"/>
      <c r="E894" s="49"/>
      <c r="F894" s="50">
        <v>28800</v>
      </c>
      <c r="G894" s="51"/>
      <c r="H894" s="52"/>
      <c r="I894" s="53"/>
      <c r="J894" s="53"/>
      <c r="K894" s="53"/>
      <c r="L894" s="53"/>
      <c r="M894" s="54"/>
      <c r="N894" s="56" t="s">
        <v>21</v>
      </c>
      <c r="O894" s="56"/>
      <c r="P894" s="56"/>
      <c r="Q894" s="56" t="s">
        <v>3034</v>
      </c>
      <c r="R894" s="57"/>
      <c r="S894" s="57" t="s">
        <v>235</v>
      </c>
      <c r="T894" s="56"/>
      <c r="U894" s="56"/>
      <c r="V894" s="56"/>
      <c r="W894" s="47" t="s">
        <v>3</v>
      </c>
      <c r="X894" s="56"/>
      <c r="Y894" s="56"/>
      <c r="Z894" s="56"/>
      <c r="AA894" s="56"/>
      <c r="AB894" s="56"/>
      <c r="AC894" s="56"/>
    </row>
    <row r="895" spans="1:29" ht="15.75" customHeight="1">
      <c r="A895" s="35"/>
      <c r="B895" s="35" t="s">
        <v>1407</v>
      </c>
      <c r="C895" s="36" t="s">
        <v>1553</v>
      </c>
      <c r="D895" s="37" t="s">
        <v>53</v>
      </c>
      <c r="E895" s="37">
        <v>1</v>
      </c>
      <c r="F895" s="38">
        <v>2000000</v>
      </c>
      <c r="G895" s="39" t="s">
        <v>54</v>
      </c>
      <c r="H895" s="40">
        <v>46266</v>
      </c>
      <c r="I895" s="41" t="s">
        <v>101</v>
      </c>
      <c r="J895" s="41" t="s">
        <v>56</v>
      </c>
      <c r="K895" s="41" t="s">
        <v>858</v>
      </c>
      <c r="L895" s="41" t="s">
        <v>84</v>
      </c>
      <c r="M895" s="42" t="s">
        <v>2498</v>
      </c>
      <c r="N895" s="44" t="s">
        <v>951</v>
      </c>
      <c r="O895" s="44" t="s">
        <v>2767</v>
      </c>
      <c r="P895" s="44"/>
      <c r="Q895" s="44" t="s">
        <v>3035</v>
      </c>
      <c r="R895" s="45"/>
      <c r="S895" s="45" t="s">
        <v>1553</v>
      </c>
      <c r="T895" s="36"/>
      <c r="U895" s="44"/>
      <c r="V895" s="44"/>
      <c r="W895" s="44" t="s">
        <v>949</v>
      </c>
      <c r="X895" s="44"/>
      <c r="Y895" s="44"/>
      <c r="Z895" s="44"/>
      <c r="AA895" s="44"/>
      <c r="AB895" s="44"/>
      <c r="AC895" s="44"/>
    </row>
    <row r="896" spans="1:29" ht="15.75" customHeight="1">
      <c r="A896" s="47"/>
      <c r="B896" s="47" t="s">
        <v>2693</v>
      </c>
      <c r="C896" s="60"/>
      <c r="D896" s="49"/>
      <c r="E896" s="49"/>
      <c r="F896" s="50">
        <v>2000000</v>
      </c>
      <c r="G896" s="51"/>
      <c r="H896" s="52"/>
      <c r="I896" s="53"/>
      <c r="J896" s="53"/>
      <c r="K896" s="53"/>
      <c r="L896" s="53"/>
      <c r="M896" s="54"/>
      <c r="N896" s="56" t="s">
        <v>951</v>
      </c>
      <c r="O896" s="56"/>
      <c r="P896" s="56"/>
      <c r="Q896" s="56" t="s">
        <v>3035</v>
      </c>
      <c r="R896" s="57"/>
      <c r="S896" s="57" t="s">
        <v>1553</v>
      </c>
      <c r="T896" s="60"/>
      <c r="U896" s="56"/>
      <c r="V896" s="56"/>
      <c r="W896" s="56" t="s">
        <v>949</v>
      </c>
      <c r="X896" s="56"/>
      <c r="Y896" s="56"/>
      <c r="Z896" s="56"/>
      <c r="AA896" s="56"/>
      <c r="AB896" s="56"/>
      <c r="AC896" s="56"/>
    </row>
    <row r="897" spans="1:29" ht="15.75" customHeight="1">
      <c r="A897" s="35"/>
      <c r="B897" s="35" t="s">
        <v>51</v>
      </c>
      <c r="C897" s="36" t="s">
        <v>700</v>
      </c>
      <c r="D897" s="37" t="s">
        <v>53</v>
      </c>
      <c r="E897" s="37">
        <v>2</v>
      </c>
      <c r="F897" s="38">
        <v>288</v>
      </c>
      <c r="G897" s="39" t="s">
        <v>54</v>
      </c>
      <c r="H897" s="40">
        <v>46143</v>
      </c>
      <c r="I897" s="41" t="s">
        <v>55</v>
      </c>
      <c r="J897" s="41" t="s">
        <v>56</v>
      </c>
      <c r="K897" s="41" t="s">
        <v>164</v>
      </c>
      <c r="L897" s="41" t="s">
        <v>91</v>
      </c>
      <c r="M897" s="42" t="s">
        <v>109</v>
      </c>
      <c r="N897" s="44" t="s">
        <v>884</v>
      </c>
      <c r="O897" s="44" t="s">
        <v>2767</v>
      </c>
      <c r="P897" s="44"/>
      <c r="Q897" s="44" t="s">
        <v>2952</v>
      </c>
      <c r="R897" s="45" t="s">
        <v>322</v>
      </c>
      <c r="S897" s="45" t="s">
        <v>323</v>
      </c>
      <c r="T897" s="44"/>
      <c r="U897" s="44"/>
      <c r="V897" s="44"/>
      <c r="W897" s="44" t="s">
        <v>652</v>
      </c>
      <c r="X897" s="44"/>
      <c r="Y897" s="44"/>
      <c r="Z897" s="44"/>
      <c r="AA897" s="44"/>
      <c r="AB897" s="44"/>
      <c r="AC897" s="44"/>
    </row>
    <row r="898" spans="1:29" ht="15.75" customHeight="1">
      <c r="A898" s="184"/>
      <c r="B898" s="184" t="s">
        <v>1049</v>
      </c>
      <c r="C898" s="185" t="s">
        <v>2357</v>
      </c>
      <c r="D898" s="186" t="s">
        <v>53</v>
      </c>
      <c r="E898" s="186">
        <v>500</v>
      </c>
      <c r="F898" s="187">
        <v>238500</v>
      </c>
      <c r="G898" s="188" t="s">
        <v>54</v>
      </c>
      <c r="H898" s="189">
        <v>46266</v>
      </c>
      <c r="I898" s="190" t="s">
        <v>55</v>
      </c>
      <c r="J898" s="190" t="s">
        <v>56</v>
      </c>
      <c r="K898" s="190" t="s">
        <v>2358</v>
      </c>
      <c r="L898" s="190" t="s">
        <v>91</v>
      </c>
      <c r="M898" s="191" t="s">
        <v>2451</v>
      </c>
      <c r="N898" s="192" t="s">
        <v>951</v>
      </c>
      <c r="O898" s="56" t="s">
        <v>2452</v>
      </c>
      <c r="P898" s="56"/>
      <c r="Q898" s="56"/>
      <c r="R898" s="57" t="str">
        <f t="array" ref="R898">IFERROR(INDEX('BANCO DE DADOS'!$C$3:$C1559,MATCH(C898,'BANCO DE DADOS'!$B$3:$B1559,0),0),"")</f>
        <v>DOP - EPI INCENDIO ESTRUTURAL</v>
      </c>
      <c r="S898" s="57" t="str">
        <f t="array" ref="S898">IFERROR(INDEX('BANCO DE DADOS'!$D$3:$D1559,MATCH(C898,'BANCO DE DADOS'!$B$3:$B1559,0),0),"")</f>
        <v>COMPRA DE EQUIPAMENTOS DE PROTEÇÃO PESSOAL ESPECIALIZADO</v>
      </c>
      <c r="T898" s="56"/>
      <c r="U898" s="56"/>
      <c r="V898" s="56"/>
      <c r="W898" s="56"/>
      <c r="X898" s="56"/>
      <c r="Y898" s="56"/>
      <c r="Z898" s="56"/>
      <c r="AA898" s="56"/>
      <c r="AB898" s="56"/>
      <c r="AC898" s="56"/>
    </row>
    <row r="899" spans="1:29" ht="15.75" customHeight="1">
      <c r="A899" s="35"/>
      <c r="B899" s="35" t="s">
        <v>51</v>
      </c>
      <c r="C899" s="36" t="s">
        <v>1383</v>
      </c>
      <c r="D899" s="37" t="s">
        <v>53</v>
      </c>
      <c r="E899" s="37">
        <v>2</v>
      </c>
      <c r="F899" s="38">
        <v>200</v>
      </c>
      <c r="G899" s="39" t="s">
        <v>54</v>
      </c>
      <c r="H899" s="40">
        <v>46143</v>
      </c>
      <c r="I899" s="41" t="s">
        <v>55</v>
      </c>
      <c r="J899" s="41" t="s">
        <v>56</v>
      </c>
      <c r="K899" s="41" t="s">
        <v>164</v>
      </c>
      <c r="L899" s="41" t="s">
        <v>91</v>
      </c>
      <c r="M899" s="42" t="s">
        <v>148</v>
      </c>
      <c r="N899" s="44" t="s">
        <v>884</v>
      </c>
      <c r="O899" s="44" t="s">
        <v>2767</v>
      </c>
      <c r="P899" s="44"/>
      <c r="Q899" s="44" t="s">
        <v>2952</v>
      </c>
      <c r="R899" s="45" t="s">
        <v>322</v>
      </c>
      <c r="S899" s="45" t="s">
        <v>323</v>
      </c>
      <c r="T899" s="44"/>
      <c r="U899" s="44"/>
      <c r="V899" s="44"/>
      <c r="W899" s="44" t="s">
        <v>652</v>
      </c>
      <c r="X899" s="44"/>
      <c r="Y899" s="44"/>
      <c r="Z899" s="44"/>
      <c r="AA899" s="44"/>
      <c r="AB899" s="44"/>
      <c r="AC899" s="44"/>
    </row>
    <row r="900" spans="1:29" ht="15.75" customHeight="1">
      <c r="A900" s="47"/>
      <c r="B900" s="47" t="s">
        <v>51</v>
      </c>
      <c r="C900" s="60" t="s">
        <v>1410</v>
      </c>
      <c r="D900" s="49" t="s">
        <v>53</v>
      </c>
      <c r="E900" s="49">
        <v>20</v>
      </c>
      <c r="F900" s="50">
        <v>2880</v>
      </c>
      <c r="G900" s="51" t="s">
        <v>54</v>
      </c>
      <c r="H900" s="52">
        <v>46174</v>
      </c>
      <c r="I900" s="53" t="s">
        <v>55</v>
      </c>
      <c r="J900" s="53" t="s">
        <v>56</v>
      </c>
      <c r="K900" s="53" t="s">
        <v>164</v>
      </c>
      <c r="L900" s="53" t="s">
        <v>91</v>
      </c>
      <c r="M900" s="54" t="s">
        <v>148</v>
      </c>
      <c r="N900" s="56" t="s">
        <v>951</v>
      </c>
      <c r="O900" s="56" t="s">
        <v>2767</v>
      </c>
      <c r="P900" s="56"/>
      <c r="Q900" s="56" t="s">
        <v>2960</v>
      </c>
      <c r="R900" s="57"/>
      <c r="S900" s="57" t="s">
        <v>1411</v>
      </c>
      <c r="T900" s="56"/>
      <c r="U900" s="56"/>
      <c r="V900" s="56"/>
      <c r="W900" s="56" t="s">
        <v>949</v>
      </c>
      <c r="X900" s="56"/>
      <c r="Y900" s="56"/>
      <c r="Z900" s="56"/>
      <c r="AA900" s="56"/>
      <c r="AB900" s="56"/>
      <c r="AC900" s="56"/>
    </row>
    <row r="901" spans="1:29" ht="15.75" customHeight="1">
      <c r="A901" s="35"/>
      <c r="B901" s="35" t="s">
        <v>51</v>
      </c>
      <c r="C901" s="36" t="s">
        <v>1385</v>
      </c>
      <c r="D901" s="37" t="s">
        <v>53</v>
      </c>
      <c r="E901" s="37">
        <v>2</v>
      </c>
      <c r="F901" s="38">
        <v>200</v>
      </c>
      <c r="G901" s="39" t="s">
        <v>54</v>
      </c>
      <c r="H901" s="40">
        <v>46143</v>
      </c>
      <c r="I901" s="41" t="s">
        <v>55</v>
      </c>
      <c r="J901" s="41" t="s">
        <v>56</v>
      </c>
      <c r="K901" s="41" t="s">
        <v>164</v>
      </c>
      <c r="L901" s="41" t="s">
        <v>91</v>
      </c>
      <c r="M901" s="42" t="s">
        <v>109</v>
      </c>
      <c r="N901" s="44" t="s">
        <v>884</v>
      </c>
      <c r="O901" s="44" t="s">
        <v>2767</v>
      </c>
      <c r="P901" s="44"/>
      <c r="Q901" s="44" t="s">
        <v>2952</v>
      </c>
      <c r="R901" s="45" t="s">
        <v>322</v>
      </c>
      <c r="S901" s="45" t="s">
        <v>323</v>
      </c>
      <c r="T901" s="44"/>
      <c r="U901" s="44"/>
      <c r="V901" s="44"/>
      <c r="W901" s="44" t="s">
        <v>652</v>
      </c>
      <c r="X901" s="44"/>
      <c r="Y901" s="44"/>
      <c r="Z901" s="44"/>
      <c r="AA901" s="44"/>
      <c r="AB901" s="44"/>
      <c r="AC901" s="44"/>
    </row>
    <row r="902" spans="1:29" ht="15.75" customHeight="1">
      <c r="A902" s="47"/>
      <c r="B902" s="47" t="s">
        <v>2693</v>
      </c>
      <c r="C902" s="60"/>
      <c r="D902" s="49"/>
      <c r="E902" s="49"/>
      <c r="F902" s="50">
        <v>38880</v>
      </c>
      <c r="G902" s="51"/>
      <c r="H902" s="52"/>
      <c r="I902" s="53"/>
      <c r="J902" s="53"/>
      <c r="K902" s="53"/>
      <c r="L902" s="53"/>
      <c r="M902" s="54"/>
      <c r="N902" s="56" t="s">
        <v>951</v>
      </c>
      <c r="O902" s="56"/>
      <c r="P902" s="56"/>
      <c r="Q902" s="56" t="s">
        <v>2960</v>
      </c>
      <c r="R902" s="57"/>
      <c r="S902" s="57" t="s">
        <v>1411</v>
      </c>
      <c r="T902" s="56"/>
      <c r="U902" s="56"/>
      <c r="V902" s="56"/>
      <c r="W902" s="56" t="s">
        <v>949</v>
      </c>
      <c r="X902" s="56"/>
      <c r="Y902" s="56"/>
      <c r="Z902" s="56"/>
      <c r="AA902" s="56"/>
      <c r="AB902" s="56"/>
      <c r="AC902" s="56"/>
    </row>
    <row r="903" spans="1:29" ht="15.75" customHeight="1">
      <c r="A903" s="35"/>
      <c r="B903" s="35" t="s">
        <v>1407</v>
      </c>
      <c r="C903" s="36" t="s">
        <v>1652</v>
      </c>
      <c r="D903" s="37" t="s">
        <v>53</v>
      </c>
      <c r="E903" s="37">
        <v>1</v>
      </c>
      <c r="F903" s="38">
        <v>250000</v>
      </c>
      <c r="G903" s="39" t="s">
        <v>54</v>
      </c>
      <c r="H903" s="40">
        <v>46266</v>
      </c>
      <c r="I903" s="41" t="s">
        <v>55</v>
      </c>
      <c r="J903" s="41" t="s">
        <v>56</v>
      </c>
      <c r="K903" s="41" t="s">
        <v>83</v>
      </c>
      <c r="L903" s="41" t="s">
        <v>91</v>
      </c>
      <c r="M903" s="42" t="s">
        <v>2517</v>
      </c>
      <c r="N903" s="44" t="s">
        <v>951</v>
      </c>
      <c r="O903" s="44" t="s">
        <v>2767</v>
      </c>
      <c r="P903" s="44"/>
      <c r="Q903" s="44" t="s">
        <v>3036</v>
      </c>
      <c r="R903" s="45"/>
      <c r="S903" s="45" t="s">
        <v>1653</v>
      </c>
      <c r="T903" s="44"/>
      <c r="U903" s="44"/>
      <c r="V903" s="44"/>
      <c r="W903" s="44" t="s">
        <v>949</v>
      </c>
      <c r="X903" s="44"/>
      <c r="Y903" s="44"/>
      <c r="Z903" s="44"/>
      <c r="AA903" s="44"/>
      <c r="AB903" s="44"/>
      <c r="AC903" s="44"/>
    </row>
    <row r="904" spans="1:29" ht="15.75" customHeight="1">
      <c r="A904" s="47"/>
      <c r="B904" s="47" t="s">
        <v>2693</v>
      </c>
      <c r="C904" s="60"/>
      <c r="D904" s="49"/>
      <c r="E904" s="49"/>
      <c r="F904" s="50">
        <v>250000</v>
      </c>
      <c r="G904" s="51"/>
      <c r="H904" s="52"/>
      <c r="I904" s="53"/>
      <c r="J904" s="53"/>
      <c r="K904" s="53"/>
      <c r="L904" s="53"/>
      <c r="M904" s="54"/>
      <c r="N904" s="56" t="s">
        <v>951</v>
      </c>
      <c r="O904" s="56"/>
      <c r="P904" s="56"/>
      <c r="Q904" s="56" t="s">
        <v>3036</v>
      </c>
      <c r="R904" s="57"/>
      <c r="S904" s="57" t="s">
        <v>1653</v>
      </c>
      <c r="T904" s="56"/>
      <c r="U904" s="56"/>
      <c r="V904" s="56"/>
      <c r="W904" s="56" t="s">
        <v>949</v>
      </c>
      <c r="X904" s="56"/>
      <c r="Y904" s="56"/>
      <c r="Z904" s="56"/>
      <c r="AA904" s="56"/>
      <c r="AB904" s="56"/>
      <c r="AC904" s="56"/>
    </row>
    <row r="905" spans="1:29" ht="15.75" customHeight="1">
      <c r="A905" s="35"/>
      <c r="B905" s="35" t="s">
        <v>51</v>
      </c>
      <c r="C905" s="36" t="s">
        <v>1387</v>
      </c>
      <c r="D905" s="37" t="s">
        <v>53</v>
      </c>
      <c r="E905" s="37">
        <v>2</v>
      </c>
      <c r="F905" s="38">
        <v>200</v>
      </c>
      <c r="G905" s="39" t="s">
        <v>54</v>
      </c>
      <c r="H905" s="40">
        <v>46143</v>
      </c>
      <c r="I905" s="41" t="s">
        <v>55</v>
      </c>
      <c r="J905" s="41" t="s">
        <v>56</v>
      </c>
      <c r="K905" s="41" t="s">
        <v>164</v>
      </c>
      <c r="L905" s="41" t="s">
        <v>91</v>
      </c>
      <c r="M905" s="42" t="s">
        <v>2517</v>
      </c>
      <c r="N905" s="44" t="s">
        <v>884</v>
      </c>
      <c r="O905" s="44" t="s">
        <v>2767</v>
      </c>
      <c r="P905" s="44"/>
      <c r="Q905" s="44" t="s">
        <v>2952</v>
      </c>
      <c r="R905" s="45" t="s">
        <v>322</v>
      </c>
      <c r="S905" s="45" t="s">
        <v>323</v>
      </c>
      <c r="T905" s="44"/>
      <c r="U905" s="44"/>
      <c r="V905" s="44"/>
      <c r="W905" s="44" t="s">
        <v>652</v>
      </c>
      <c r="X905" s="44"/>
      <c r="Y905" s="44"/>
      <c r="Z905" s="44"/>
      <c r="AA905" s="44"/>
      <c r="AB905" s="44"/>
      <c r="AC905" s="44"/>
    </row>
    <row r="906" spans="1:29" ht="15.75" customHeight="1">
      <c r="A906" s="47"/>
      <c r="B906" s="47" t="s">
        <v>51</v>
      </c>
      <c r="C906" s="60" t="s">
        <v>1389</v>
      </c>
      <c r="D906" s="49" t="s">
        <v>53</v>
      </c>
      <c r="E906" s="49">
        <v>2</v>
      </c>
      <c r="F906" s="50">
        <v>200</v>
      </c>
      <c r="G906" s="51" t="s">
        <v>54</v>
      </c>
      <c r="H906" s="52">
        <v>46143</v>
      </c>
      <c r="I906" s="53" t="s">
        <v>55</v>
      </c>
      <c r="J906" s="53" t="s">
        <v>56</v>
      </c>
      <c r="K906" s="53" t="s">
        <v>164</v>
      </c>
      <c r="L906" s="53" t="s">
        <v>91</v>
      </c>
      <c r="M906" s="54" t="s">
        <v>2498</v>
      </c>
      <c r="N906" s="56" t="s">
        <v>884</v>
      </c>
      <c r="O906" s="56" t="s">
        <v>2767</v>
      </c>
      <c r="P906" s="56"/>
      <c r="Q906" s="56" t="s">
        <v>2952</v>
      </c>
      <c r="R906" s="57" t="s">
        <v>322</v>
      </c>
      <c r="S906" s="57" t="s">
        <v>323</v>
      </c>
      <c r="T906" s="56"/>
      <c r="U906" s="56"/>
      <c r="V906" s="56"/>
      <c r="W906" s="56" t="s">
        <v>652</v>
      </c>
      <c r="X906" s="56"/>
      <c r="Y906" s="56"/>
      <c r="Z906" s="56"/>
      <c r="AA906" s="56"/>
      <c r="AB906" s="56"/>
      <c r="AC906" s="56"/>
    </row>
    <row r="907" spans="1:29" ht="15.75" customHeight="1">
      <c r="A907" s="35"/>
      <c r="B907" s="35" t="s">
        <v>51</v>
      </c>
      <c r="C907" s="36" t="s">
        <v>1391</v>
      </c>
      <c r="D907" s="37" t="s">
        <v>53</v>
      </c>
      <c r="E907" s="37">
        <v>2</v>
      </c>
      <c r="F907" s="38">
        <v>200</v>
      </c>
      <c r="G907" s="39" t="s">
        <v>54</v>
      </c>
      <c r="H907" s="40">
        <v>46143</v>
      </c>
      <c r="I907" s="41" t="s">
        <v>55</v>
      </c>
      <c r="J907" s="41" t="s">
        <v>56</v>
      </c>
      <c r="K907" s="41" t="s">
        <v>164</v>
      </c>
      <c r="L907" s="41" t="s">
        <v>91</v>
      </c>
      <c r="M907" s="42" t="s">
        <v>2498</v>
      </c>
      <c r="N907" s="44" t="s">
        <v>884</v>
      </c>
      <c r="O907" s="44" t="s">
        <v>2767</v>
      </c>
      <c r="P907" s="44"/>
      <c r="Q907" s="44" t="s">
        <v>2952</v>
      </c>
      <c r="R907" s="45" t="s">
        <v>322</v>
      </c>
      <c r="S907" s="45" t="s">
        <v>323</v>
      </c>
      <c r="T907" s="44"/>
      <c r="U907" s="44"/>
      <c r="V907" s="44"/>
      <c r="W907" s="44" t="s">
        <v>652</v>
      </c>
      <c r="X907" s="44"/>
      <c r="Y907" s="44"/>
      <c r="Z907" s="44"/>
      <c r="AA907" s="44"/>
      <c r="AB907" s="44"/>
      <c r="AC907" s="44"/>
    </row>
    <row r="908" spans="1:29" ht="15.75" customHeight="1">
      <c r="A908" s="47"/>
      <c r="B908" s="47" t="s">
        <v>51</v>
      </c>
      <c r="C908" s="60" t="s">
        <v>1403</v>
      </c>
      <c r="D908" s="49" t="s">
        <v>53</v>
      </c>
      <c r="E908" s="49">
        <v>2</v>
      </c>
      <c r="F908" s="50">
        <v>168</v>
      </c>
      <c r="G908" s="51" t="s">
        <v>54</v>
      </c>
      <c r="H908" s="52">
        <v>46143</v>
      </c>
      <c r="I908" s="53" t="s">
        <v>55</v>
      </c>
      <c r="J908" s="53" t="s">
        <v>56</v>
      </c>
      <c r="K908" s="53" t="s">
        <v>164</v>
      </c>
      <c r="L908" s="53" t="s">
        <v>91</v>
      </c>
      <c r="M908" s="54" t="s">
        <v>2534</v>
      </c>
      <c r="N908" s="56" t="s">
        <v>884</v>
      </c>
      <c r="O908" s="56" t="s">
        <v>2767</v>
      </c>
      <c r="P908" s="56"/>
      <c r="Q908" s="56" t="s">
        <v>2952</v>
      </c>
      <c r="R908" s="57" t="s">
        <v>322</v>
      </c>
      <c r="S908" s="57" t="s">
        <v>323</v>
      </c>
      <c r="T908" s="56"/>
      <c r="U908" s="56"/>
      <c r="V908" s="56"/>
      <c r="W908" s="56" t="s">
        <v>652</v>
      </c>
      <c r="X908" s="56"/>
      <c r="Y908" s="56"/>
      <c r="Z908" s="56"/>
      <c r="AA908" s="56"/>
      <c r="AB908" s="56"/>
      <c r="AC908" s="56"/>
    </row>
    <row r="909" spans="1:29" ht="15.75" customHeight="1">
      <c r="A909" s="35"/>
      <c r="B909" s="35" t="s">
        <v>156</v>
      </c>
      <c r="C909" s="36" t="s">
        <v>507</v>
      </c>
      <c r="D909" s="37" t="s">
        <v>53</v>
      </c>
      <c r="E909" s="37">
        <v>30</v>
      </c>
      <c r="F909" s="38">
        <v>1050</v>
      </c>
      <c r="G909" s="39" t="s">
        <v>54</v>
      </c>
      <c r="H909" s="40">
        <v>46174</v>
      </c>
      <c r="I909" s="41" t="s">
        <v>55</v>
      </c>
      <c r="J909" s="41" t="s">
        <v>56</v>
      </c>
      <c r="K909" s="41" t="s">
        <v>164</v>
      </c>
      <c r="L909" s="41" t="s">
        <v>58</v>
      </c>
      <c r="M909" s="42" t="s">
        <v>2486</v>
      </c>
      <c r="N909" s="44" t="s">
        <v>21</v>
      </c>
      <c r="O909" s="44" t="s">
        <v>2767</v>
      </c>
      <c r="P909" s="44"/>
      <c r="Q909" s="44" t="s">
        <v>3037</v>
      </c>
      <c r="R909" s="45"/>
      <c r="S909" s="45" t="s">
        <v>508</v>
      </c>
      <c r="T909" s="44"/>
      <c r="U909" s="44"/>
      <c r="V909" s="44"/>
      <c r="W909" s="44" t="s">
        <v>156</v>
      </c>
      <c r="X909" s="44"/>
      <c r="Y909" s="44"/>
      <c r="Z909" s="44"/>
      <c r="AA909" s="44"/>
      <c r="AB909" s="44"/>
      <c r="AC909" s="44"/>
    </row>
    <row r="910" spans="1:29" ht="15.75" customHeight="1">
      <c r="A910" s="47"/>
      <c r="B910" s="47" t="s">
        <v>2693</v>
      </c>
      <c r="C910" s="60"/>
      <c r="D910" s="49"/>
      <c r="E910" s="49"/>
      <c r="F910" s="50">
        <v>1050</v>
      </c>
      <c r="G910" s="51"/>
      <c r="H910" s="52"/>
      <c r="I910" s="53"/>
      <c r="J910" s="53"/>
      <c r="K910" s="53"/>
      <c r="L910" s="53"/>
      <c r="M910" s="54"/>
      <c r="N910" s="56" t="s">
        <v>21</v>
      </c>
      <c r="O910" s="56"/>
      <c r="P910" s="56"/>
      <c r="Q910" s="56" t="s">
        <v>3037</v>
      </c>
      <c r="R910" s="57"/>
      <c r="S910" s="57" t="s">
        <v>508</v>
      </c>
      <c r="T910" s="56"/>
      <c r="U910" s="56"/>
      <c r="V910" s="56"/>
      <c r="W910" s="56" t="s">
        <v>156</v>
      </c>
      <c r="X910" s="56"/>
      <c r="Y910" s="56"/>
      <c r="Z910" s="56"/>
      <c r="AA910" s="56"/>
      <c r="AB910" s="56"/>
      <c r="AC910" s="56"/>
    </row>
    <row r="911" spans="1:29" ht="15.75" customHeight="1">
      <c r="A911" s="35"/>
      <c r="B911" s="35" t="s">
        <v>156</v>
      </c>
      <c r="C911" s="36" t="s">
        <v>2526</v>
      </c>
      <c r="D911" s="37" t="s">
        <v>53</v>
      </c>
      <c r="E911" s="37">
        <v>1</v>
      </c>
      <c r="F911" s="38">
        <v>50000</v>
      </c>
      <c r="G911" s="39" t="s">
        <v>54</v>
      </c>
      <c r="H911" s="40">
        <v>46266</v>
      </c>
      <c r="I911" s="41" t="s">
        <v>55</v>
      </c>
      <c r="J911" s="41" t="s">
        <v>56</v>
      </c>
      <c r="K911" s="41" t="s">
        <v>83</v>
      </c>
      <c r="L911" s="41" t="s">
        <v>91</v>
      </c>
      <c r="M911" s="42" t="s">
        <v>109</v>
      </c>
      <c r="N911" s="44" t="s">
        <v>951</v>
      </c>
      <c r="O911" s="44" t="s">
        <v>2767</v>
      </c>
      <c r="P911" s="44"/>
      <c r="Q911" s="44" t="s">
        <v>3038</v>
      </c>
      <c r="R911" s="45"/>
      <c r="S911" s="45" t="s">
        <v>2527</v>
      </c>
      <c r="T911" s="44"/>
      <c r="U911" s="44"/>
      <c r="V911" s="44"/>
      <c r="W911" s="44" t="s">
        <v>156</v>
      </c>
      <c r="X911" s="44"/>
      <c r="Y911" s="44"/>
      <c r="Z911" s="44"/>
      <c r="AA911" s="44"/>
      <c r="AB911" s="44"/>
      <c r="AC911" s="44"/>
    </row>
    <row r="912" spans="1:29" ht="15.75" customHeight="1">
      <c r="A912" s="47"/>
      <c r="B912" s="47" t="s">
        <v>2693</v>
      </c>
      <c r="C912" s="60"/>
      <c r="D912" s="49"/>
      <c r="E912" s="49"/>
      <c r="F912" s="50">
        <v>50000</v>
      </c>
      <c r="G912" s="51"/>
      <c r="H912" s="52"/>
      <c r="I912" s="53"/>
      <c r="J912" s="53"/>
      <c r="K912" s="53"/>
      <c r="L912" s="53"/>
      <c r="M912" s="54"/>
      <c r="N912" s="56" t="s">
        <v>951</v>
      </c>
      <c r="O912" s="56"/>
      <c r="P912" s="56"/>
      <c r="Q912" s="56" t="s">
        <v>3038</v>
      </c>
      <c r="R912" s="57"/>
      <c r="S912" s="57" t="s">
        <v>2527</v>
      </c>
      <c r="T912" s="56"/>
      <c r="U912" s="56"/>
      <c r="V912" s="56"/>
      <c r="W912" s="56" t="s">
        <v>156</v>
      </c>
      <c r="X912" s="56"/>
      <c r="Y912" s="56"/>
      <c r="Z912" s="56"/>
      <c r="AA912" s="56"/>
      <c r="AB912" s="56"/>
      <c r="AC912" s="56"/>
    </row>
    <row r="913" spans="1:29" ht="15.75" customHeight="1">
      <c r="A913" s="35"/>
      <c r="B913" s="35" t="s">
        <v>156</v>
      </c>
      <c r="C913" s="36" t="s">
        <v>2267</v>
      </c>
      <c r="D913" s="37" t="s">
        <v>53</v>
      </c>
      <c r="E913" s="37">
        <v>1</v>
      </c>
      <c r="F913" s="38">
        <v>400</v>
      </c>
      <c r="G913" s="39" t="s">
        <v>54</v>
      </c>
      <c r="H913" s="40">
        <v>46174</v>
      </c>
      <c r="I913" s="41" t="s">
        <v>55</v>
      </c>
      <c r="J913" s="41" t="s">
        <v>56</v>
      </c>
      <c r="K913" s="41" t="s">
        <v>164</v>
      </c>
      <c r="L913" s="41" t="s">
        <v>91</v>
      </c>
      <c r="M913" s="42" t="s">
        <v>2534</v>
      </c>
      <c r="N913" s="44" t="s">
        <v>951</v>
      </c>
      <c r="O913" s="44" t="s">
        <v>2767</v>
      </c>
      <c r="P913" s="44"/>
      <c r="Q913" s="44" t="s">
        <v>3039</v>
      </c>
      <c r="R913" s="45">
        <f t="array" ref="R913">IFERROR(INDEX('BANCO DE DADOS'!$C$3:$C1559,MATCH(C913,'BANCO DE DADOS'!$B$3:$B1559,0),0),"")</f>
        <v>0</v>
      </c>
      <c r="S913" s="45" t="s">
        <v>2268</v>
      </c>
      <c r="T913" s="44"/>
      <c r="U913" s="44"/>
      <c r="V913" s="44"/>
      <c r="W913" s="44" t="s">
        <v>156</v>
      </c>
      <c r="X913" s="44"/>
      <c r="Y913" s="44"/>
      <c r="Z913" s="44"/>
      <c r="AA913" s="44"/>
      <c r="AB913" s="44"/>
      <c r="AC913" s="44"/>
    </row>
    <row r="914" spans="1:29" ht="15.75" customHeight="1">
      <c r="A914" s="47"/>
      <c r="B914" s="47" t="s">
        <v>2693</v>
      </c>
      <c r="C914" s="60"/>
      <c r="D914" s="49"/>
      <c r="E914" s="49"/>
      <c r="F914" s="50">
        <v>400</v>
      </c>
      <c r="G914" s="51"/>
      <c r="H914" s="52"/>
      <c r="I914" s="53"/>
      <c r="J914" s="53"/>
      <c r="K914" s="53"/>
      <c r="L914" s="53"/>
      <c r="M914" s="54"/>
      <c r="N914" s="56" t="s">
        <v>951</v>
      </c>
      <c r="O914" s="56"/>
      <c r="P914" s="56"/>
      <c r="Q914" s="56" t="s">
        <v>3039</v>
      </c>
      <c r="R914" s="57"/>
      <c r="S914" s="57" t="s">
        <v>2268</v>
      </c>
      <c r="T914" s="56"/>
      <c r="U914" s="56"/>
      <c r="V914" s="56"/>
      <c r="W914" s="56" t="s">
        <v>156</v>
      </c>
      <c r="X914" s="56"/>
      <c r="Y914" s="56"/>
      <c r="Z914" s="56"/>
      <c r="AA914" s="56"/>
      <c r="AB914" s="56"/>
      <c r="AC914" s="56"/>
    </row>
    <row r="915" spans="1:29" ht="15.75" customHeight="1">
      <c r="A915" s="35"/>
      <c r="B915" s="35" t="s">
        <v>156</v>
      </c>
      <c r="C915" s="36" t="s">
        <v>696</v>
      </c>
      <c r="D915" s="37" t="s">
        <v>53</v>
      </c>
      <c r="E915" s="37">
        <v>6</v>
      </c>
      <c r="F915" s="38">
        <v>294</v>
      </c>
      <c r="G915" s="39" t="s">
        <v>54</v>
      </c>
      <c r="H915" s="40">
        <v>46174</v>
      </c>
      <c r="I915" s="41" t="s">
        <v>55</v>
      </c>
      <c r="J915" s="41" t="s">
        <v>56</v>
      </c>
      <c r="K915" s="41" t="s">
        <v>164</v>
      </c>
      <c r="L915" s="41" t="s">
        <v>58</v>
      </c>
      <c r="M915" s="42" t="s">
        <v>2486</v>
      </c>
      <c r="N915" s="44" t="s">
        <v>21</v>
      </c>
      <c r="O915" s="44" t="s">
        <v>2767</v>
      </c>
      <c r="P915" s="44"/>
      <c r="Q915" s="44" t="s">
        <v>3040</v>
      </c>
      <c r="R915" s="45" t="s">
        <v>697</v>
      </c>
      <c r="S915" s="45" t="s">
        <v>485</v>
      </c>
      <c r="T915" s="44"/>
      <c r="U915" s="44"/>
      <c r="V915" s="44"/>
      <c r="W915" s="44" t="s">
        <v>3041</v>
      </c>
      <c r="X915" s="44"/>
      <c r="Y915" s="44"/>
      <c r="Z915" s="44"/>
      <c r="AA915" s="44"/>
      <c r="AB915" s="44"/>
      <c r="AC915" s="44"/>
    </row>
    <row r="916" spans="1:29" ht="15.75" customHeight="1">
      <c r="A916" s="47"/>
      <c r="B916" s="47" t="s">
        <v>156</v>
      </c>
      <c r="C916" s="60" t="s">
        <v>706</v>
      </c>
      <c r="D916" s="49" t="s">
        <v>53</v>
      </c>
      <c r="E916" s="49">
        <v>6</v>
      </c>
      <c r="F916" s="50">
        <v>257.82</v>
      </c>
      <c r="G916" s="51" t="s">
        <v>54</v>
      </c>
      <c r="H916" s="52">
        <v>46143</v>
      </c>
      <c r="I916" s="53" t="s">
        <v>55</v>
      </c>
      <c r="J916" s="53" t="s">
        <v>56</v>
      </c>
      <c r="K916" s="53" t="s">
        <v>164</v>
      </c>
      <c r="L916" s="53" t="s">
        <v>58</v>
      </c>
      <c r="M916" s="54" t="s">
        <v>2486</v>
      </c>
      <c r="N916" s="56" t="s">
        <v>21</v>
      </c>
      <c r="O916" s="56" t="s">
        <v>2767</v>
      </c>
      <c r="P916" s="56"/>
      <c r="Q916" s="56" t="s">
        <v>3040</v>
      </c>
      <c r="R916" s="57" t="s">
        <v>697</v>
      </c>
      <c r="S916" s="57" t="s">
        <v>485</v>
      </c>
      <c r="T916" s="56"/>
      <c r="U916" s="56"/>
      <c r="V916" s="56"/>
      <c r="W916" s="56" t="s">
        <v>3041</v>
      </c>
      <c r="X916" s="56"/>
      <c r="Y916" s="56"/>
      <c r="Z916" s="56"/>
      <c r="AA916" s="56"/>
      <c r="AB916" s="56"/>
      <c r="AC916" s="56"/>
    </row>
    <row r="917" spans="1:29" ht="15.75" customHeight="1">
      <c r="A917" s="35"/>
      <c r="B917" s="35" t="s">
        <v>156</v>
      </c>
      <c r="C917" s="36" t="s">
        <v>484</v>
      </c>
      <c r="D917" s="37" t="s">
        <v>53</v>
      </c>
      <c r="E917" s="37">
        <v>3</v>
      </c>
      <c r="F917" s="38">
        <v>1333.32</v>
      </c>
      <c r="G917" s="39" t="s">
        <v>54</v>
      </c>
      <c r="H917" s="40">
        <v>46174</v>
      </c>
      <c r="I917" s="41" t="s">
        <v>55</v>
      </c>
      <c r="J917" s="41" t="s">
        <v>56</v>
      </c>
      <c r="K917" s="41" t="s">
        <v>164</v>
      </c>
      <c r="L917" s="41" t="s">
        <v>58</v>
      </c>
      <c r="M917" s="42" t="s">
        <v>2486</v>
      </c>
      <c r="N917" s="44" t="s">
        <v>21</v>
      </c>
      <c r="O917" s="44" t="s">
        <v>2767</v>
      </c>
      <c r="P917" s="44"/>
      <c r="Q917" s="44" t="s">
        <v>3040</v>
      </c>
      <c r="R917" s="45" t="str">
        <f t="array" ref="R917">IFERROR(INDEX('BANCO DE DADOS'!$C$3:$C1559,MATCH(C917,'BANCO DE DADOS'!$B$3:$B1559,0),0),"")</f>
        <v>FISIOTERAPIA</v>
      </c>
      <c r="S917" s="45" t="s">
        <v>485</v>
      </c>
      <c r="T917" s="44"/>
      <c r="U917" s="44"/>
      <c r="V917" s="44"/>
      <c r="W917" s="44" t="s">
        <v>3041</v>
      </c>
      <c r="X917" s="44"/>
      <c r="Y917" s="44"/>
      <c r="Z917" s="44"/>
      <c r="AA917" s="44"/>
      <c r="AB917" s="44"/>
      <c r="AC917" s="44"/>
    </row>
    <row r="918" spans="1:29" ht="15.75" customHeight="1">
      <c r="A918" s="47"/>
      <c r="B918" s="47" t="s">
        <v>156</v>
      </c>
      <c r="C918" s="60" t="s">
        <v>650</v>
      </c>
      <c r="D918" s="49" t="s">
        <v>53</v>
      </c>
      <c r="E918" s="49">
        <v>40</v>
      </c>
      <c r="F918" s="50">
        <v>400</v>
      </c>
      <c r="G918" s="51" t="s">
        <v>54</v>
      </c>
      <c r="H918" s="52">
        <v>46174</v>
      </c>
      <c r="I918" s="53" t="s">
        <v>55</v>
      </c>
      <c r="J918" s="53" t="s">
        <v>56</v>
      </c>
      <c r="K918" s="53" t="s">
        <v>164</v>
      </c>
      <c r="L918" s="53" t="s">
        <v>58</v>
      </c>
      <c r="M918" s="54" t="s">
        <v>2498</v>
      </c>
      <c r="N918" s="56" t="s">
        <v>21</v>
      </c>
      <c r="O918" s="56" t="s">
        <v>2767</v>
      </c>
      <c r="P918" s="56"/>
      <c r="Q918" s="56" t="s">
        <v>3040</v>
      </c>
      <c r="R918" s="57" t="str">
        <f t="array" ref="R918">IFERROR(INDEX('BANCO DE DADOS'!$C$3:$C1559,MATCH(C918,'BANCO DE DADOS'!$B$3:$B1559,0),0),"")</f>
        <v>FISIOTERAPIA</v>
      </c>
      <c r="S918" s="57" t="s">
        <v>485</v>
      </c>
      <c r="T918" s="56"/>
      <c r="U918" s="56"/>
      <c r="V918" s="56"/>
      <c r="W918" s="56" t="s">
        <v>3041</v>
      </c>
      <c r="X918" s="56"/>
      <c r="Y918" s="56"/>
      <c r="Z918" s="56"/>
      <c r="AA918" s="56"/>
      <c r="AB918" s="56"/>
      <c r="AC918" s="56"/>
    </row>
    <row r="919" spans="1:29" ht="15.75" customHeight="1">
      <c r="A919" s="35"/>
      <c r="B919" s="35" t="s">
        <v>2693</v>
      </c>
      <c r="C919" s="36"/>
      <c r="D919" s="37"/>
      <c r="E919" s="37"/>
      <c r="F919" s="38">
        <v>2285.14</v>
      </c>
      <c r="G919" s="39"/>
      <c r="H919" s="40"/>
      <c r="I919" s="41"/>
      <c r="J919" s="41"/>
      <c r="K919" s="41"/>
      <c r="L919" s="41"/>
      <c r="M919" s="42"/>
      <c r="N919" s="44" t="s">
        <v>951</v>
      </c>
      <c r="O919" s="44"/>
      <c r="P919" s="44"/>
      <c r="Q919" s="44" t="s">
        <v>3040</v>
      </c>
      <c r="R919" s="45"/>
      <c r="S919" s="45" t="s">
        <v>485</v>
      </c>
      <c r="T919" s="44"/>
      <c r="U919" s="44"/>
      <c r="V919" s="44"/>
      <c r="W919" s="44" t="s">
        <v>3041</v>
      </c>
      <c r="X919" s="44"/>
      <c r="Y919" s="44"/>
      <c r="Z919" s="44"/>
      <c r="AA919" s="44"/>
      <c r="AB919" s="44"/>
      <c r="AC919" s="44"/>
    </row>
    <row r="920" spans="1:29" ht="15.75" customHeight="1">
      <c r="A920" s="47"/>
      <c r="B920" s="47" t="s">
        <v>156</v>
      </c>
      <c r="C920" s="60" t="s">
        <v>383</v>
      </c>
      <c r="D920" s="49" t="s">
        <v>384</v>
      </c>
      <c r="E920" s="49">
        <v>5</v>
      </c>
      <c r="F920" s="50">
        <v>3990</v>
      </c>
      <c r="G920" s="51" t="s">
        <v>54</v>
      </c>
      <c r="H920" s="52">
        <v>46204</v>
      </c>
      <c r="I920" s="53" t="s">
        <v>55</v>
      </c>
      <c r="J920" s="53" t="s">
        <v>56</v>
      </c>
      <c r="K920" s="53" t="s">
        <v>164</v>
      </c>
      <c r="L920" s="53" t="s">
        <v>58</v>
      </c>
      <c r="M920" s="54" t="s">
        <v>2498</v>
      </c>
      <c r="N920" s="56" t="s">
        <v>21</v>
      </c>
      <c r="O920" s="56" t="s">
        <v>2767</v>
      </c>
      <c r="P920" s="56"/>
      <c r="Q920" s="56" t="s">
        <v>3042</v>
      </c>
      <c r="R920" s="57" t="str">
        <f t="array" ref="R920">IFERROR(INDEX('BANCO DE DADOS'!$C$3:$C1559,MATCH(C920,'BANCO DE DADOS'!$B$3:$B1559,0),0),"")</f>
        <v>FISIOTERAPIA</v>
      </c>
      <c r="S920" s="57" t="s">
        <v>385</v>
      </c>
      <c r="T920" s="56"/>
      <c r="U920" s="56"/>
      <c r="V920" s="56"/>
      <c r="W920" s="56" t="s">
        <v>3041</v>
      </c>
      <c r="X920" s="56"/>
      <c r="Y920" s="56"/>
      <c r="Z920" s="56"/>
      <c r="AA920" s="56"/>
      <c r="AB920" s="56"/>
      <c r="AC920" s="56"/>
    </row>
    <row r="921" spans="1:29" ht="15.75" customHeight="1">
      <c r="A921" s="35"/>
      <c r="B921" s="35" t="s">
        <v>2693</v>
      </c>
      <c r="C921" s="36"/>
      <c r="D921" s="37"/>
      <c r="E921" s="37"/>
      <c r="F921" s="38">
        <v>3990</v>
      </c>
      <c r="G921" s="39"/>
      <c r="H921" s="40"/>
      <c r="I921" s="41"/>
      <c r="J921" s="41"/>
      <c r="K921" s="41"/>
      <c r="L921" s="41"/>
      <c r="M921" s="42"/>
      <c r="N921" s="44" t="s">
        <v>21</v>
      </c>
      <c r="O921" s="44"/>
      <c r="P921" s="44"/>
      <c r="Q921" s="44" t="s">
        <v>3042</v>
      </c>
      <c r="R921" s="45"/>
      <c r="S921" s="45" t="s">
        <v>385</v>
      </c>
      <c r="T921" s="44"/>
      <c r="U921" s="44"/>
      <c r="V921" s="44"/>
      <c r="W921" s="44" t="s">
        <v>3041</v>
      </c>
      <c r="X921" s="44"/>
      <c r="Y921" s="44"/>
      <c r="Z921" s="44"/>
      <c r="AA921" s="44"/>
      <c r="AB921" s="44"/>
      <c r="AC921" s="44"/>
    </row>
    <row r="922" spans="1:29" ht="15.75" customHeight="1">
      <c r="A922" s="47"/>
      <c r="B922" s="47" t="s">
        <v>51</v>
      </c>
      <c r="C922" s="60" t="s">
        <v>1415</v>
      </c>
      <c r="D922" s="49" t="s">
        <v>53</v>
      </c>
      <c r="E922" s="49">
        <v>2</v>
      </c>
      <c r="F922" s="50">
        <v>160</v>
      </c>
      <c r="G922" s="51" t="s">
        <v>54</v>
      </c>
      <c r="H922" s="52">
        <v>46143</v>
      </c>
      <c r="I922" s="53" t="s">
        <v>55</v>
      </c>
      <c r="J922" s="53" t="s">
        <v>56</v>
      </c>
      <c r="K922" s="53" t="s">
        <v>164</v>
      </c>
      <c r="L922" s="53" t="s">
        <v>91</v>
      </c>
      <c r="M922" s="54" t="s">
        <v>73</v>
      </c>
      <c r="N922" s="56" t="s">
        <v>884</v>
      </c>
      <c r="O922" s="56" t="s">
        <v>2767</v>
      </c>
      <c r="P922" s="56"/>
      <c r="Q922" s="56" t="s">
        <v>2952</v>
      </c>
      <c r="R922" s="57" t="s">
        <v>322</v>
      </c>
      <c r="S922" s="57" t="s">
        <v>323</v>
      </c>
      <c r="T922" s="56"/>
      <c r="U922" s="56"/>
      <c r="V922" s="56"/>
      <c r="W922" s="56" t="s">
        <v>652</v>
      </c>
      <c r="X922" s="56"/>
      <c r="Y922" s="56"/>
      <c r="Z922" s="56"/>
      <c r="AA922" s="56"/>
      <c r="AB922" s="56"/>
      <c r="AC922" s="56"/>
    </row>
    <row r="923" spans="1:29" ht="15.75" customHeight="1">
      <c r="A923" s="35"/>
      <c r="B923" s="35" t="s">
        <v>51</v>
      </c>
      <c r="C923" s="36" t="s">
        <v>1428</v>
      </c>
      <c r="D923" s="37" t="s">
        <v>53</v>
      </c>
      <c r="E923" s="37">
        <v>4</v>
      </c>
      <c r="F923" s="38">
        <v>140</v>
      </c>
      <c r="G923" s="39" t="s">
        <v>54</v>
      </c>
      <c r="H923" s="40">
        <v>46143</v>
      </c>
      <c r="I923" s="41" t="s">
        <v>55</v>
      </c>
      <c r="J923" s="41" t="s">
        <v>56</v>
      </c>
      <c r="K923" s="41" t="s">
        <v>164</v>
      </c>
      <c r="L923" s="41" t="s">
        <v>91</v>
      </c>
      <c r="M923" s="42" t="s">
        <v>2517</v>
      </c>
      <c r="N923" s="44" t="s">
        <v>884</v>
      </c>
      <c r="O923" s="44" t="s">
        <v>2767</v>
      </c>
      <c r="P923" s="44"/>
      <c r="Q923" s="44" t="s">
        <v>2952</v>
      </c>
      <c r="R923" s="45" t="s">
        <v>322</v>
      </c>
      <c r="S923" s="45" t="s">
        <v>323</v>
      </c>
      <c r="T923" s="44"/>
      <c r="U923" s="44"/>
      <c r="V923" s="44"/>
      <c r="W923" s="44" t="s">
        <v>652</v>
      </c>
      <c r="X923" s="44"/>
      <c r="Y923" s="44"/>
      <c r="Z923" s="44"/>
      <c r="AA923" s="44"/>
      <c r="AB923" s="44"/>
      <c r="AC923" s="44"/>
    </row>
    <row r="924" spans="1:29" ht="15.75" customHeight="1">
      <c r="A924" s="47"/>
      <c r="B924" s="47" t="s">
        <v>1560</v>
      </c>
      <c r="C924" s="60" t="s">
        <v>1565</v>
      </c>
      <c r="D924" s="49" t="s">
        <v>53</v>
      </c>
      <c r="E924" s="49">
        <v>1</v>
      </c>
      <c r="F924" s="50">
        <v>2500000</v>
      </c>
      <c r="G924" s="51" t="s">
        <v>54</v>
      </c>
      <c r="H924" s="52">
        <v>46266</v>
      </c>
      <c r="I924" s="53" t="s">
        <v>101</v>
      </c>
      <c r="J924" s="53" t="s">
        <v>56</v>
      </c>
      <c r="K924" s="53" t="s">
        <v>864</v>
      </c>
      <c r="L924" s="53" t="s">
        <v>84</v>
      </c>
      <c r="M924" s="54" t="s">
        <v>109</v>
      </c>
      <c r="N924" s="56" t="s">
        <v>951</v>
      </c>
      <c r="O924" s="56" t="s">
        <v>2767</v>
      </c>
      <c r="P924" s="56"/>
      <c r="Q924" s="56" t="s">
        <v>3043</v>
      </c>
      <c r="R924" s="57"/>
      <c r="S924" s="57" t="s">
        <v>2814</v>
      </c>
      <c r="T924" s="56"/>
      <c r="U924" s="56"/>
      <c r="V924" s="56"/>
      <c r="W924" s="56" t="s">
        <v>1564</v>
      </c>
      <c r="X924" s="56"/>
      <c r="Y924" s="56"/>
      <c r="Z924" s="56"/>
      <c r="AA924" s="56"/>
      <c r="AB924" s="56"/>
      <c r="AC924" s="56"/>
    </row>
    <row r="925" spans="1:29" ht="15.75" customHeight="1">
      <c r="A925" s="35"/>
      <c r="B925" s="35" t="s">
        <v>2693</v>
      </c>
      <c r="C925" s="36"/>
      <c r="D925" s="37"/>
      <c r="E925" s="37"/>
      <c r="F925" s="38">
        <v>2500000</v>
      </c>
      <c r="G925" s="39"/>
      <c r="H925" s="40"/>
      <c r="I925" s="41"/>
      <c r="J925" s="41"/>
      <c r="K925" s="41"/>
      <c r="L925" s="41"/>
      <c r="M925" s="42"/>
      <c r="N925" s="44" t="s">
        <v>951</v>
      </c>
      <c r="O925" s="44"/>
      <c r="P925" s="44"/>
      <c r="Q925" s="44" t="s">
        <v>3043</v>
      </c>
      <c r="R925" s="45"/>
      <c r="S925" s="45" t="s">
        <v>2814</v>
      </c>
      <c r="T925" s="44"/>
      <c r="U925" s="44"/>
      <c r="V925" s="44"/>
      <c r="W925" s="44" t="s">
        <v>1564</v>
      </c>
      <c r="X925" s="44"/>
      <c r="Y925" s="44"/>
      <c r="Z925" s="44"/>
      <c r="AA925" s="44"/>
      <c r="AB925" s="44"/>
      <c r="AC925" s="44"/>
    </row>
    <row r="926" spans="1:29" ht="15.75" customHeight="1">
      <c r="A926" s="47"/>
      <c r="B926" s="47" t="s">
        <v>1560</v>
      </c>
      <c r="C926" s="60" t="s">
        <v>1591</v>
      </c>
      <c r="D926" s="49" t="s">
        <v>53</v>
      </c>
      <c r="E926" s="49">
        <v>1</v>
      </c>
      <c r="F926" s="50">
        <v>1000</v>
      </c>
      <c r="G926" s="51" t="s">
        <v>54</v>
      </c>
      <c r="H926" s="52">
        <v>46266</v>
      </c>
      <c r="I926" s="53" t="s">
        <v>101</v>
      </c>
      <c r="J926" s="53" t="s">
        <v>56</v>
      </c>
      <c r="K926" s="53" t="s">
        <v>864</v>
      </c>
      <c r="L926" s="53" t="s">
        <v>84</v>
      </c>
      <c r="M926" s="205" t="s">
        <v>2451</v>
      </c>
      <c r="N926" s="56" t="s">
        <v>951</v>
      </c>
      <c r="O926" s="56" t="s">
        <v>2767</v>
      </c>
      <c r="P926" s="56"/>
      <c r="Q926" s="56" t="s">
        <v>3044</v>
      </c>
      <c r="R926" s="57"/>
      <c r="S926" s="57" t="s">
        <v>1592</v>
      </c>
      <c r="T926" s="56"/>
      <c r="U926" s="56"/>
      <c r="V926" s="56"/>
      <c r="W926" s="56" t="s">
        <v>1564</v>
      </c>
      <c r="X926" s="56"/>
      <c r="Y926" s="56"/>
      <c r="Z926" s="56"/>
      <c r="AA926" s="56"/>
      <c r="AB926" s="56"/>
      <c r="AC926" s="56"/>
    </row>
    <row r="927" spans="1:29" ht="15.75" customHeight="1">
      <c r="A927" s="35"/>
      <c r="B927" s="35" t="s">
        <v>2693</v>
      </c>
      <c r="C927" s="36"/>
      <c r="D927" s="37"/>
      <c r="E927" s="37"/>
      <c r="F927" s="38">
        <v>1000</v>
      </c>
      <c r="G927" s="39"/>
      <c r="H927" s="40"/>
      <c r="I927" s="41"/>
      <c r="J927" s="41"/>
      <c r="K927" s="41"/>
      <c r="L927" s="41"/>
      <c r="M927" s="197"/>
      <c r="N927" s="44" t="s">
        <v>951</v>
      </c>
      <c r="O927" s="44"/>
      <c r="P927" s="44"/>
      <c r="Q927" s="44" t="s">
        <v>3044</v>
      </c>
      <c r="R927" s="45"/>
      <c r="S927" s="45" t="s">
        <v>1592</v>
      </c>
      <c r="T927" s="44"/>
      <c r="U927" s="44"/>
      <c r="V927" s="44"/>
      <c r="W927" s="44" t="s">
        <v>1564</v>
      </c>
      <c r="X927" s="44"/>
      <c r="Y927" s="44"/>
      <c r="Z927" s="44"/>
      <c r="AA927" s="44"/>
      <c r="AB927" s="44"/>
      <c r="AC927" s="44"/>
    </row>
    <row r="928" spans="1:29" ht="15.75" customHeight="1">
      <c r="A928" s="47"/>
      <c r="B928" s="47" t="s">
        <v>1560</v>
      </c>
      <c r="C928" s="60" t="s">
        <v>1594</v>
      </c>
      <c r="D928" s="49" t="s">
        <v>53</v>
      </c>
      <c r="E928" s="49">
        <v>1</v>
      </c>
      <c r="F928" s="50">
        <v>1000</v>
      </c>
      <c r="G928" s="51" t="s">
        <v>54</v>
      </c>
      <c r="H928" s="52">
        <v>46266</v>
      </c>
      <c r="I928" s="53" t="s">
        <v>101</v>
      </c>
      <c r="J928" s="53" t="s">
        <v>56</v>
      </c>
      <c r="K928" s="53" t="s">
        <v>864</v>
      </c>
      <c r="L928" s="53" t="s">
        <v>84</v>
      </c>
      <c r="M928" s="205" t="s">
        <v>2451</v>
      </c>
      <c r="N928" s="56" t="s">
        <v>951</v>
      </c>
      <c r="O928" s="56" t="s">
        <v>2767</v>
      </c>
      <c r="P928" s="56"/>
      <c r="Q928" s="56" t="s">
        <v>3045</v>
      </c>
      <c r="R928" s="57"/>
      <c r="S928" s="57" t="s">
        <v>1595</v>
      </c>
      <c r="T928" s="56"/>
      <c r="U928" s="56"/>
      <c r="V928" s="56"/>
      <c r="W928" s="56" t="s">
        <v>1564</v>
      </c>
      <c r="X928" s="56"/>
      <c r="Y928" s="56"/>
      <c r="Z928" s="56"/>
      <c r="AA928" s="56"/>
      <c r="AB928" s="56"/>
      <c r="AC928" s="56"/>
    </row>
    <row r="929" spans="1:29" ht="15.75" customHeight="1">
      <c r="A929" s="35"/>
      <c r="B929" s="35" t="s">
        <v>51</v>
      </c>
      <c r="C929" s="36" t="s">
        <v>1377</v>
      </c>
      <c r="D929" s="37" t="s">
        <v>53</v>
      </c>
      <c r="E929" s="37">
        <v>5</v>
      </c>
      <c r="F929" s="38">
        <v>125</v>
      </c>
      <c r="G929" s="39" t="s">
        <v>54</v>
      </c>
      <c r="H929" s="40">
        <v>46143</v>
      </c>
      <c r="I929" s="41" t="s">
        <v>55</v>
      </c>
      <c r="J929" s="41" t="s">
        <v>56</v>
      </c>
      <c r="K929" s="41" t="s">
        <v>164</v>
      </c>
      <c r="L929" s="41" t="s">
        <v>91</v>
      </c>
      <c r="M929" s="42" t="s">
        <v>2498</v>
      </c>
      <c r="N929" s="44" t="s">
        <v>884</v>
      </c>
      <c r="O929" s="44" t="s">
        <v>2767</v>
      </c>
      <c r="P929" s="44"/>
      <c r="Q929" s="44" t="s">
        <v>2952</v>
      </c>
      <c r="R929" s="45" t="s">
        <v>322</v>
      </c>
      <c r="S929" s="45" t="s">
        <v>323</v>
      </c>
      <c r="T929" s="44"/>
      <c r="U929" s="44"/>
      <c r="V929" s="44"/>
      <c r="W929" s="44" t="s">
        <v>652</v>
      </c>
      <c r="X929" s="44"/>
      <c r="Y929" s="44"/>
      <c r="Z929" s="44"/>
      <c r="AA929" s="44"/>
      <c r="AB929" s="44"/>
      <c r="AC929" s="44"/>
    </row>
    <row r="930" spans="1:29" ht="15.75" customHeight="1">
      <c r="A930" s="47"/>
      <c r="B930" s="47" t="s">
        <v>1560</v>
      </c>
      <c r="C930" s="60" t="s">
        <v>1588</v>
      </c>
      <c r="D930" s="49" t="s">
        <v>53</v>
      </c>
      <c r="E930" s="49">
        <v>1</v>
      </c>
      <c r="F930" s="50">
        <v>1000000</v>
      </c>
      <c r="G930" s="51" t="s">
        <v>54</v>
      </c>
      <c r="H930" s="52">
        <v>46266</v>
      </c>
      <c r="I930" s="53" t="s">
        <v>101</v>
      </c>
      <c r="J930" s="53" t="s">
        <v>56</v>
      </c>
      <c r="K930" s="53" t="s">
        <v>864</v>
      </c>
      <c r="L930" s="53" t="s">
        <v>84</v>
      </c>
      <c r="M930" s="54" t="s">
        <v>2534</v>
      </c>
      <c r="N930" s="56" t="s">
        <v>951</v>
      </c>
      <c r="O930" s="56" t="s">
        <v>2767</v>
      </c>
      <c r="P930" s="56"/>
      <c r="Q930" s="56" t="s">
        <v>3046</v>
      </c>
      <c r="R930" s="57"/>
      <c r="S930" s="57" t="s">
        <v>1589</v>
      </c>
      <c r="T930" s="56"/>
      <c r="U930" s="56"/>
      <c r="V930" s="56"/>
      <c r="W930" s="56" t="s">
        <v>1564</v>
      </c>
      <c r="X930" s="56"/>
      <c r="Y930" s="56"/>
      <c r="Z930" s="56"/>
      <c r="AA930" s="56"/>
      <c r="AB930" s="56"/>
      <c r="AC930" s="56"/>
    </row>
    <row r="931" spans="1:29" ht="15.75" customHeight="1">
      <c r="A931" s="35"/>
      <c r="B931" s="35" t="s">
        <v>2693</v>
      </c>
      <c r="C931" s="36"/>
      <c r="D931" s="37"/>
      <c r="E931" s="37"/>
      <c r="F931" s="38">
        <v>1000000</v>
      </c>
      <c r="G931" s="39"/>
      <c r="H931" s="40"/>
      <c r="I931" s="41"/>
      <c r="J931" s="41"/>
      <c r="K931" s="41"/>
      <c r="L931" s="41"/>
      <c r="M931" s="42"/>
      <c r="N931" s="44" t="s">
        <v>951</v>
      </c>
      <c r="O931" s="44"/>
      <c r="P931" s="44"/>
      <c r="Q931" s="44" t="s">
        <v>3046</v>
      </c>
      <c r="R931" s="45"/>
      <c r="S931" s="45" t="s">
        <v>1589</v>
      </c>
      <c r="T931" s="44"/>
      <c r="U931" s="44"/>
      <c r="V931" s="44"/>
      <c r="W931" s="44" t="s">
        <v>1564</v>
      </c>
      <c r="X931" s="44"/>
      <c r="Y931" s="44"/>
      <c r="Z931" s="44"/>
      <c r="AA931" s="44"/>
      <c r="AB931" s="44"/>
      <c r="AC931" s="44"/>
    </row>
    <row r="932" spans="1:29" ht="15.75" customHeight="1">
      <c r="A932" s="47"/>
      <c r="B932" s="47" t="s">
        <v>1560</v>
      </c>
      <c r="C932" s="60" t="s">
        <v>1585</v>
      </c>
      <c r="D932" s="49" t="s">
        <v>53</v>
      </c>
      <c r="E932" s="49">
        <v>1</v>
      </c>
      <c r="F932" s="50">
        <v>1000000</v>
      </c>
      <c r="G932" s="51" t="s">
        <v>66</v>
      </c>
      <c r="H932" s="52">
        <v>46266</v>
      </c>
      <c r="I932" s="53" t="s">
        <v>101</v>
      </c>
      <c r="J932" s="53" t="s">
        <v>56</v>
      </c>
      <c r="K932" s="53" t="s">
        <v>864</v>
      </c>
      <c r="L932" s="53" t="s">
        <v>91</v>
      </c>
      <c r="M932" s="54" t="s">
        <v>2517</v>
      </c>
      <c r="N932" s="56" t="s">
        <v>951</v>
      </c>
      <c r="O932" s="56" t="s">
        <v>2767</v>
      </c>
      <c r="P932" s="56"/>
      <c r="Q932" s="56" t="s">
        <v>3047</v>
      </c>
      <c r="R932" s="57"/>
      <c r="S932" s="57" t="s">
        <v>1586</v>
      </c>
      <c r="T932" s="56"/>
      <c r="U932" s="56"/>
      <c r="V932" s="56"/>
      <c r="W932" s="56" t="s">
        <v>1564</v>
      </c>
      <c r="X932" s="56"/>
      <c r="Y932" s="56"/>
      <c r="Z932" s="56"/>
      <c r="AA932" s="56"/>
      <c r="AB932" s="56"/>
      <c r="AC932" s="56"/>
    </row>
    <row r="933" spans="1:29" ht="15.75" customHeight="1">
      <c r="A933" s="35"/>
      <c r="B933" s="35" t="s">
        <v>2693</v>
      </c>
      <c r="C933" s="36"/>
      <c r="D933" s="37"/>
      <c r="E933" s="37"/>
      <c r="F933" s="38">
        <v>1000000</v>
      </c>
      <c r="G933" s="39"/>
      <c r="H933" s="40"/>
      <c r="I933" s="41"/>
      <c r="J933" s="41"/>
      <c r="K933" s="41"/>
      <c r="L933" s="41"/>
      <c r="M933" s="42"/>
      <c r="N933" s="44" t="s">
        <v>951</v>
      </c>
      <c r="O933" s="44"/>
      <c r="P933" s="44"/>
      <c r="Q933" s="44" t="s">
        <v>3047</v>
      </c>
      <c r="R933" s="45"/>
      <c r="S933" s="45" t="s">
        <v>1586</v>
      </c>
      <c r="T933" s="44"/>
      <c r="U933" s="44"/>
      <c r="V933" s="44"/>
      <c r="W933" s="44" t="s">
        <v>1564</v>
      </c>
      <c r="X933" s="44"/>
      <c r="Y933" s="44"/>
      <c r="Z933" s="44"/>
      <c r="AA933" s="44"/>
      <c r="AB933" s="44"/>
      <c r="AC933" s="44"/>
    </row>
    <row r="934" spans="1:29" ht="15.75" customHeight="1">
      <c r="A934" s="47"/>
      <c r="B934" s="47" t="s">
        <v>51</v>
      </c>
      <c r="C934" s="60" t="s">
        <v>1433</v>
      </c>
      <c r="D934" s="49" t="s">
        <v>53</v>
      </c>
      <c r="E934" s="49">
        <v>10</v>
      </c>
      <c r="F934" s="50">
        <v>120</v>
      </c>
      <c r="G934" s="51" t="s">
        <v>54</v>
      </c>
      <c r="H934" s="52">
        <v>46143</v>
      </c>
      <c r="I934" s="53" t="s">
        <v>55</v>
      </c>
      <c r="J934" s="53" t="s">
        <v>56</v>
      </c>
      <c r="K934" s="53" t="s">
        <v>164</v>
      </c>
      <c r="L934" s="53" t="s">
        <v>91</v>
      </c>
      <c r="M934" s="54" t="s">
        <v>2486</v>
      </c>
      <c r="N934" s="56" t="s">
        <v>884</v>
      </c>
      <c r="O934" s="56" t="s">
        <v>2767</v>
      </c>
      <c r="P934" s="56"/>
      <c r="Q934" s="56" t="s">
        <v>2952</v>
      </c>
      <c r="R934" s="57" t="s">
        <v>322</v>
      </c>
      <c r="S934" s="57" t="s">
        <v>323</v>
      </c>
      <c r="T934" s="56"/>
      <c r="U934" s="56"/>
      <c r="V934" s="56"/>
      <c r="W934" s="56" t="s">
        <v>652</v>
      </c>
      <c r="X934" s="56"/>
      <c r="Y934" s="56"/>
      <c r="Z934" s="56"/>
      <c r="AA934" s="56"/>
      <c r="AB934" s="56"/>
      <c r="AC934" s="56"/>
    </row>
    <row r="935" spans="1:29" ht="15.75" customHeight="1">
      <c r="A935" s="35"/>
      <c r="B935" s="35" t="s">
        <v>51</v>
      </c>
      <c r="C935" s="36" t="s">
        <v>1349</v>
      </c>
      <c r="D935" s="37" t="s">
        <v>53</v>
      </c>
      <c r="E935" s="37">
        <v>3</v>
      </c>
      <c r="F935" s="38">
        <v>120</v>
      </c>
      <c r="G935" s="39" t="s">
        <v>54</v>
      </c>
      <c r="H935" s="40">
        <v>46143</v>
      </c>
      <c r="I935" s="41" t="s">
        <v>55</v>
      </c>
      <c r="J935" s="41" t="s">
        <v>56</v>
      </c>
      <c r="K935" s="41" t="s">
        <v>164</v>
      </c>
      <c r="L935" s="41" t="s">
        <v>91</v>
      </c>
      <c r="M935" s="42" t="s">
        <v>148</v>
      </c>
      <c r="N935" s="44" t="s">
        <v>884</v>
      </c>
      <c r="O935" s="44" t="s">
        <v>2767</v>
      </c>
      <c r="P935" s="44"/>
      <c r="Q935" s="44" t="s">
        <v>2952</v>
      </c>
      <c r="R935" s="45" t="s">
        <v>322</v>
      </c>
      <c r="S935" s="45" t="s">
        <v>323</v>
      </c>
      <c r="T935" s="44"/>
      <c r="U935" s="44"/>
      <c r="V935" s="44"/>
      <c r="W935" s="44" t="s">
        <v>652</v>
      </c>
      <c r="X935" s="44"/>
      <c r="Y935" s="44"/>
      <c r="Z935" s="44"/>
      <c r="AA935" s="44"/>
      <c r="AB935" s="44"/>
      <c r="AC935" s="44"/>
    </row>
    <row r="936" spans="1:29" ht="15.75" customHeight="1">
      <c r="A936" s="47"/>
      <c r="B936" s="47" t="s">
        <v>70</v>
      </c>
      <c r="C936" s="60" t="s">
        <v>1502</v>
      </c>
      <c r="D936" s="49" t="s">
        <v>53</v>
      </c>
      <c r="E936" s="49">
        <v>1</v>
      </c>
      <c r="F936" s="50">
        <v>180300</v>
      </c>
      <c r="G936" s="51" t="s">
        <v>54</v>
      </c>
      <c r="H936" s="52">
        <v>46266</v>
      </c>
      <c r="I936" s="53" t="s">
        <v>101</v>
      </c>
      <c r="J936" s="53" t="s">
        <v>56</v>
      </c>
      <c r="K936" s="53" t="s">
        <v>858</v>
      </c>
      <c r="L936" s="53" t="s">
        <v>91</v>
      </c>
      <c r="M936" s="54" t="s">
        <v>2517</v>
      </c>
      <c r="N936" s="56" t="s">
        <v>951</v>
      </c>
      <c r="O936" s="56" t="s">
        <v>2767</v>
      </c>
      <c r="P936" s="56"/>
      <c r="Q936" s="56" t="s">
        <v>3048</v>
      </c>
      <c r="R936" s="57"/>
      <c r="S936" s="57" t="s">
        <v>1502</v>
      </c>
      <c r="T936" s="60"/>
      <c r="U936" s="56"/>
      <c r="V936" s="56"/>
      <c r="W936" s="56" t="s">
        <v>2933</v>
      </c>
      <c r="X936" s="56"/>
      <c r="Y936" s="56"/>
      <c r="Z936" s="56"/>
      <c r="AA936" s="56"/>
      <c r="AB936" s="56"/>
      <c r="AC936" s="56"/>
    </row>
    <row r="937" spans="1:29" ht="15.75" customHeight="1">
      <c r="A937" s="35"/>
      <c r="B937" s="35" t="s">
        <v>2693</v>
      </c>
      <c r="C937" s="36"/>
      <c r="D937" s="37"/>
      <c r="E937" s="37"/>
      <c r="F937" s="38">
        <v>180300</v>
      </c>
      <c r="G937" s="39"/>
      <c r="H937" s="40"/>
      <c r="I937" s="41"/>
      <c r="J937" s="41"/>
      <c r="K937" s="41"/>
      <c r="L937" s="41"/>
      <c r="M937" s="42"/>
      <c r="N937" s="44" t="s">
        <v>951</v>
      </c>
      <c r="O937" s="44"/>
      <c r="P937" s="44"/>
      <c r="Q937" s="44" t="s">
        <v>3048</v>
      </c>
      <c r="R937" s="45"/>
      <c r="S937" s="45" t="s">
        <v>1502</v>
      </c>
      <c r="T937" s="36"/>
      <c r="U937" s="44"/>
      <c r="V937" s="44"/>
      <c r="W937" s="44" t="s">
        <v>2933</v>
      </c>
      <c r="X937" s="44"/>
      <c r="Y937" s="44"/>
      <c r="Z937" s="44"/>
      <c r="AA937" s="44"/>
      <c r="AB937" s="44"/>
      <c r="AC937" s="44"/>
    </row>
    <row r="938" spans="1:29" ht="15.75" customHeight="1">
      <c r="A938" s="47"/>
      <c r="B938" s="47" t="s">
        <v>51</v>
      </c>
      <c r="C938" s="60" t="s">
        <v>1446</v>
      </c>
      <c r="D938" s="49" t="s">
        <v>53</v>
      </c>
      <c r="E938" s="49">
        <v>1</v>
      </c>
      <c r="F938" s="50">
        <v>70</v>
      </c>
      <c r="G938" s="51" t="s">
        <v>54</v>
      </c>
      <c r="H938" s="52">
        <v>46143</v>
      </c>
      <c r="I938" s="53" t="s">
        <v>55</v>
      </c>
      <c r="J938" s="53" t="s">
        <v>56</v>
      </c>
      <c r="K938" s="53" t="s">
        <v>164</v>
      </c>
      <c r="L938" s="53" t="s">
        <v>91</v>
      </c>
      <c r="M938" s="54" t="s">
        <v>2486</v>
      </c>
      <c r="N938" s="56" t="s">
        <v>884</v>
      </c>
      <c r="O938" s="56" t="s">
        <v>2767</v>
      </c>
      <c r="P938" s="56"/>
      <c r="Q938" s="56" t="s">
        <v>2952</v>
      </c>
      <c r="R938" s="57" t="s">
        <v>322</v>
      </c>
      <c r="S938" s="57" t="s">
        <v>323</v>
      </c>
      <c r="T938" s="56"/>
      <c r="U938" s="56"/>
      <c r="V938" s="56"/>
      <c r="W938" s="56" t="s">
        <v>652</v>
      </c>
      <c r="X938" s="56"/>
      <c r="Y938" s="56"/>
      <c r="Z938" s="56"/>
      <c r="AA938" s="56"/>
      <c r="AB938" s="56"/>
      <c r="AC938" s="56"/>
    </row>
    <row r="939" spans="1:29" ht="15.75" customHeight="1">
      <c r="A939" s="35"/>
      <c r="B939" s="35" t="s">
        <v>51</v>
      </c>
      <c r="C939" s="36" t="s">
        <v>1451</v>
      </c>
      <c r="D939" s="37" t="s">
        <v>53</v>
      </c>
      <c r="E939" s="37">
        <v>6</v>
      </c>
      <c r="F939" s="38">
        <v>60</v>
      </c>
      <c r="G939" s="39" t="s">
        <v>54</v>
      </c>
      <c r="H939" s="40">
        <v>46143</v>
      </c>
      <c r="I939" s="41" t="s">
        <v>55</v>
      </c>
      <c r="J939" s="41" t="s">
        <v>56</v>
      </c>
      <c r="K939" s="41" t="s">
        <v>164</v>
      </c>
      <c r="L939" s="41" t="s">
        <v>91</v>
      </c>
      <c r="M939" s="42" t="s">
        <v>109</v>
      </c>
      <c r="N939" s="44" t="s">
        <v>884</v>
      </c>
      <c r="O939" s="44" t="s">
        <v>2767</v>
      </c>
      <c r="P939" s="44"/>
      <c r="Q939" s="44" t="s">
        <v>2952</v>
      </c>
      <c r="R939" s="45" t="s">
        <v>322</v>
      </c>
      <c r="S939" s="45" t="s">
        <v>323</v>
      </c>
      <c r="T939" s="44"/>
      <c r="U939" s="44"/>
      <c r="V939" s="44"/>
      <c r="W939" s="44" t="s">
        <v>652</v>
      </c>
      <c r="X939" s="44"/>
      <c r="Y939" s="44"/>
      <c r="Z939" s="44"/>
      <c r="AA939" s="44"/>
      <c r="AB939" s="44"/>
      <c r="AC939" s="44"/>
    </row>
    <row r="940" spans="1:29" ht="15.75" customHeight="1">
      <c r="A940" s="47"/>
      <c r="B940" s="47" t="s">
        <v>291</v>
      </c>
      <c r="C940" s="60" t="s">
        <v>2270</v>
      </c>
      <c r="D940" s="49" t="s">
        <v>53</v>
      </c>
      <c r="E940" s="49">
        <v>2</v>
      </c>
      <c r="F940" s="50">
        <v>400</v>
      </c>
      <c r="G940" s="51" t="s">
        <v>54</v>
      </c>
      <c r="H940" s="52">
        <v>46174</v>
      </c>
      <c r="I940" s="53" t="s">
        <v>55</v>
      </c>
      <c r="J940" s="53" t="s">
        <v>56</v>
      </c>
      <c r="K940" s="53" t="s">
        <v>164</v>
      </c>
      <c r="L940" s="53" t="s">
        <v>91</v>
      </c>
      <c r="M940" s="54" t="s">
        <v>2498</v>
      </c>
      <c r="N940" s="56" t="s">
        <v>951</v>
      </c>
      <c r="O940" s="56" t="s">
        <v>2767</v>
      </c>
      <c r="P940" s="56"/>
      <c r="Q940" s="56" t="s">
        <v>2956</v>
      </c>
      <c r="R940" s="57"/>
      <c r="S940" s="57" t="s">
        <v>1132</v>
      </c>
      <c r="T940" s="56"/>
      <c r="U940" s="56"/>
      <c r="V940" s="56"/>
      <c r="W940" s="56" t="s">
        <v>2933</v>
      </c>
      <c r="X940" s="56"/>
      <c r="Y940" s="56"/>
      <c r="Z940" s="56"/>
      <c r="AA940" s="56"/>
      <c r="AB940" s="56"/>
      <c r="AC940" s="56"/>
    </row>
    <row r="941" spans="1:29" ht="15.75" customHeight="1">
      <c r="A941" s="35"/>
      <c r="B941" s="35" t="s">
        <v>291</v>
      </c>
      <c r="C941" s="36" t="s">
        <v>2164</v>
      </c>
      <c r="D941" s="37" t="s">
        <v>53</v>
      </c>
      <c r="E941" s="37">
        <v>2</v>
      </c>
      <c r="F941" s="38">
        <v>800</v>
      </c>
      <c r="G941" s="39" t="s">
        <v>54</v>
      </c>
      <c r="H941" s="40">
        <v>46174</v>
      </c>
      <c r="I941" s="41" t="s">
        <v>55</v>
      </c>
      <c r="J941" s="41" t="s">
        <v>56</v>
      </c>
      <c r="K941" s="41" t="s">
        <v>164</v>
      </c>
      <c r="L941" s="41" t="s">
        <v>91</v>
      </c>
      <c r="M941" s="42" t="s">
        <v>2486</v>
      </c>
      <c r="N941" s="44" t="s">
        <v>951</v>
      </c>
      <c r="O941" s="44" t="s">
        <v>2767</v>
      </c>
      <c r="P941" s="44"/>
      <c r="Q941" s="44" t="s">
        <v>2956</v>
      </c>
      <c r="R941" s="45"/>
      <c r="S941" s="45" t="s">
        <v>1132</v>
      </c>
      <c r="T941" s="44"/>
      <c r="U941" s="44"/>
      <c r="V941" s="44"/>
      <c r="W941" s="44" t="s">
        <v>2933</v>
      </c>
      <c r="X941" s="44"/>
      <c r="Y941" s="44"/>
      <c r="Z941" s="44"/>
      <c r="AA941" s="44"/>
      <c r="AB941" s="44"/>
      <c r="AC941" s="44"/>
    </row>
    <row r="942" spans="1:29" ht="15.75" customHeight="1">
      <c r="A942" s="47"/>
      <c r="B942" s="47" t="s">
        <v>51</v>
      </c>
      <c r="C942" s="60" t="s">
        <v>1456</v>
      </c>
      <c r="D942" s="49" t="s">
        <v>53</v>
      </c>
      <c r="E942" s="49">
        <v>10</v>
      </c>
      <c r="F942" s="50">
        <v>50</v>
      </c>
      <c r="G942" s="51" t="s">
        <v>54</v>
      </c>
      <c r="H942" s="52">
        <v>46143</v>
      </c>
      <c r="I942" s="53" t="s">
        <v>55</v>
      </c>
      <c r="J942" s="53" t="s">
        <v>56</v>
      </c>
      <c r="K942" s="53" t="s">
        <v>164</v>
      </c>
      <c r="L942" s="53" t="s">
        <v>91</v>
      </c>
      <c r="M942" s="54" t="s">
        <v>2498</v>
      </c>
      <c r="N942" s="56" t="s">
        <v>884</v>
      </c>
      <c r="O942" s="56" t="s">
        <v>2767</v>
      </c>
      <c r="P942" s="56"/>
      <c r="Q942" s="56" t="s">
        <v>2952</v>
      </c>
      <c r="R942" s="57" t="s">
        <v>322</v>
      </c>
      <c r="S942" s="57" t="s">
        <v>323</v>
      </c>
      <c r="T942" s="56"/>
      <c r="U942" s="56"/>
      <c r="V942" s="56"/>
      <c r="W942" s="56" t="s">
        <v>652</v>
      </c>
      <c r="X942" s="56"/>
      <c r="Y942" s="56"/>
      <c r="Z942" s="56"/>
      <c r="AA942" s="56"/>
      <c r="AB942" s="56"/>
      <c r="AC942" s="56"/>
    </row>
    <row r="943" spans="1:29" ht="15.75" customHeight="1">
      <c r="A943" s="35"/>
      <c r="B943" s="35" t="s">
        <v>2693</v>
      </c>
      <c r="C943" s="36"/>
      <c r="D943" s="37"/>
      <c r="E943" s="37"/>
      <c r="F943" s="38">
        <v>13200</v>
      </c>
      <c r="G943" s="39"/>
      <c r="H943" s="40"/>
      <c r="I943" s="41"/>
      <c r="J943" s="41"/>
      <c r="K943" s="41"/>
      <c r="L943" s="41"/>
      <c r="M943" s="42"/>
      <c r="N943" s="44" t="s">
        <v>951</v>
      </c>
      <c r="O943" s="44"/>
      <c r="P943" s="44"/>
      <c r="Q943" s="44" t="s">
        <v>2956</v>
      </c>
      <c r="R943" s="45"/>
      <c r="S943" s="45" t="s">
        <v>1132</v>
      </c>
      <c r="T943" s="44"/>
      <c r="U943" s="44"/>
      <c r="V943" s="44"/>
      <c r="W943" s="44" t="s">
        <v>2933</v>
      </c>
      <c r="X943" s="44"/>
      <c r="Y943" s="44"/>
      <c r="Z943" s="44"/>
      <c r="AA943" s="44"/>
      <c r="AB943" s="44"/>
      <c r="AC943" s="44"/>
    </row>
    <row r="944" spans="1:29" ht="15.75" customHeight="1">
      <c r="A944" s="184"/>
      <c r="B944" s="184" t="s">
        <v>258</v>
      </c>
      <c r="C944" s="185" t="s">
        <v>2586</v>
      </c>
      <c r="D944" s="186" t="s">
        <v>53</v>
      </c>
      <c r="E944" s="186">
        <v>4</v>
      </c>
      <c r="F944" s="187">
        <v>8000</v>
      </c>
      <c r="G944" s="188" t="s">
        <v>54</v>
      </c>
      <c r="H944" s="189">
        <v>46204</v>
      </c>
      <c r="I944" s="190" t="s">
        <v>101</v>
      </c>
      <c r="J944" s="190" t="s">
        <v>56</v>
      </c>
      <c r="K944" s="190" t="s">
        <v>858</v>
      </c>
      <c r="L944" s="190" t="s">
        <v>84</v>
      </c>
      <c r="M944" s="191" t="s">
        <v>2451</v>
      </c>
      <c r="N944" s="192" t="s">
        <v>951</v>
      </c>
      <c r="O944" s="56" t="s">
        <v>2452</v>
      </c>
      <c r="P944" s="56"/>
      <c r="Q944" s="56"/>
      <c r="R944" s="57" t="str">
        <f t="array" ref="R944">IFERROR(INDEX('BANCO DE DADOS'!$C$3:$C1559,MATCH(C944,'BANCO DE DADOS'!$B$3:$B1559,0),0),"")</f>
        <v>CEIB - EQUIPAMENTO PARA TREINAMENTO</v>
      </c>
      <c r="S944" s="57" t="str">
        <f t="array" ref="S944">IFERROR(INDEX('BANCO DE DADOS'!$D$3:$D1559,MATCH(C944,'BANCO DE DADOS'!$B$3:$B1559,0),0),"")</f>
        <v>COMPRA DE EQUIPAMENTOS DE TREINAMENTO E SIMULAÇÃO</v>
      </c>
      <c r="T944" s="56"/>
      <c r="U944" s="56"/>
      <c r="V944" s="56"/>
      <c r="W944" s="56"/>
      <c r="X944" s="56"/>
      <c r="Y944" s="56"/>
      <c r="Z944" s="56"/>
      <c r="AA944" s="56"/>
      <c r="AB944" s="56"/>
      <c r="AC944" s="56"/>
    </row>
    <row r="945" spans="1:29" ht="15.75" customHeight="1">
      <c r="A945" s="167"/>
      <c r="B945" s="167" t="s">
        <v>247</v>
      </c>
      <c r="C945" s="168" t="s">
        <v>2586</v>
      </c>
      <c r="D945" s="176" t="s">
        <v>53</v>
      </c>
      <c r="E945" s="176">
        <v>1</v>
      </c>
      <c r="F945" s="177">
        <v>2000</v>
      </c>
      <c r="G945" s="178" t="s">
        <v>54</v>
      </c>
      <c r="H945" s="179">
        <v>46174</v>
      </c>
      <c r="I945" s="180" t="s">
        <v>101</v>
      </c>
      <c r="J945" s="180" t="s">
        <v>56</v>
      </c>
      <c r="K945" s="180" t="s">
        <v>858</v>
      </c>
      <c r="L945" s="180" t="s">
        <v>84</v>
      </c>
      <c r="M945" s="181" t="s">
        <v>2451</v>
      </c>
      <c r="N945" s="175" t="s">
        <v>951</v>
      </c>
      <c r="O945" s="44" t="s">
        <v>2452</v>
      </c>
      <c r="P945" s="44"/>
      <c r="Q945" s="44"/>
      <c r="R945" s="45" t="str">
        <f t="array" ref="R945">IFERROR(INDEX('BANCO DE DADOS'!$C$3:$C1559,MATCH(C945,'BANCO DE DADOS'!$B$3:$B1559,0),0),"")</f>
        <v>CEIB - EQUIPAMENTO PARA TREINAMENTO</v>
      </c>
      <c r="S945" s="45" t="str">
        <f t="array" ref="S945">IFERROR(INDEX('BANCO DE DADOS'!$D$3:$D1559,MATCH(C945,'BANCO DE DADOS'!$B$3:$B1559,0),0),"")</f>
        <v>COMPRA DE EQUIPAMENTOS DE TREINAMENTO E SIMULAÇÃO</v>
      </c>
      <c r="T945" s="44"/>
      <c r="U945" s="44"/>
      <c r="V945" s="44"/>
      <c r="W945" s="44"/>
      <c r="X945" s="44"/>
      <c r="Y945" s="44"/>
      <c r="Z945" s="44"/>
      <c r="AA945" s="44"/>
      <c r="AB945" s="44"/>
      <c r="AC945" s="44"/>
    </row>
    <row r="946" spans="1:29" ht="15.75" customHeight="1">
      <c r="A946" s="184"/>
      <c r="B946" s="184" t="s">
        <v>440</v>
      </c>
      <c r="C946" s="185" t="s">
        <v>2586</v>
      </c>
      <c r="D946" s="186" t="s">
        <v>53</v>
      </c>
      <c r="E946" s="186">
        <v>3</v>
      </c>
      <c r="F946" s="187">
        <v>6000</v>
      </c>
      <c r="G946" s="188" t="s">
        <v>54</v>
      </c>
      <c r="H946" s="189">
        <v>46204</v>
      </c>
      <c r="I946" s="190" t="s">
        <v>101</v>
      </c>
      <c r="J946" s="190" t="s">
        <v>56</v>
      </c>
      <c r="K946" s="190" t="s">
        <v>858</v>
      </c>
      <c r="L946" s="190" t="s">
        <v>84</v>
      </c>
      <c r="M946" s="191" t="s">
        <v>2451</v>
      </c>
      <c r="N946" s="192" t="s">
        <v>951</v>
      </c>
      <c r="O946" s="56" t="s">
        <v>2452</v>
      </c>
      <c r="P946" s="56"/>
      <c r="Q946" s="56"/>
      <c r="R946" s="57" t="str">
        <f t="array" ref="R946">IFERROR(INDEX('BANCO DE DADOS'!$C$3:$C1559,MATCH(C946,'BANCO DE DADOS'!$B$3:$B1559,0),0),"")</f>
        <v>CEIB - EQUIPAMENTO PARA TREINAMENTO</v>
      </c>
      <c r="S946" s="57" t="str">
        <f t="array" ref="S946">IFERROR(INDEX('BANCO DE DADOS'!$D$3:$D1559,MATCH(C946,'BANCO DE DADOS'!$B$3:$B1559,0),0),"")</f>
        <v>COMPRA DE EQUIPAMENTOS DE TREINAMENTO E SIMULAÇÃO</v>
      </c>
      <c r="T946" s="56"/>
      <c r="U946" s="56"/>
      <c r="V946" s="56"/>
      <c r="W946" s="56"/>
      <c r="X946" s="56"/>
      <c r="Y946" s="56"/>
      <c r="Z946" s="56"/>
      <c r="AA946" s="56"/>
      <c r="AB946" s="56"/>
      <c r="AC946" s="56"/>
    </row>
    <row r="947" spans="1:29" ht="15.75" customHeight="1">
      <c r="A947" s="167"/>
      <c r="B947" s="167" t="s">
        <v>237</v>
      </c>
      <c r="C947" s="168" t="s">
        <v>2589</v>
      </c>
      <c r="D947" s="176" t="s">
        <v>53</v>
      </c>
      <c r="E947" s="176">
        <v>1</v>
      </c>
      <c r="F947" s="177">
        <v>1500</v>
      </c>
      <c r="G947" s="178" t="s">
        <v>54</v>
      </c>
      <c r="H947" s="179">
        <v>46174</v>
      </c>
      <c r="I947" s="180" t="s">
        <v>101</v>
      </c>
      <c r="J947" s="180" t="s">
        <v>56</v>
      </c>
      <c r="K947" s="180" t="s">
        <v>858</v>
      </c>
      <c r="L947" s="180" t="s">
        <v>84</v>
      </c>
      <c r="M947" s="181" t="s">
        <v>2451</v>
      </c>
      <c r="N947" s="175" t="s">
        <v>951</v>
      </c>
      <c r="O947" s="44" t="s">
        <v>2452</v>
      </c>
      <c r="P947" s="44"/>
      <c r="Q947" s="44"/>
      <c r="R947" s="45" t="str">
        <f t="array" ref="R947">IFERROR(INDEX('BANCO DE DADOS'!$C$3:$C1559,MATCH(C947,'BANCO DE DADOS'!$B$3:$B1559,0),0),"")</f>
        <v>CEIB - EQUIPAMENTO PARA TREINAMENTO</v>
      </c>
      <c r="S947" s="45" t="str">
        <f t="array" ref="S947">IFERROR(INDEX('BANCO DE DADOS'!$D$3:$D1559,MATCH(C947,'BANCO DE DADOS'!$B$3:$B1559,0),0),"")</f>
        <v>COMPRA DE EQUIPAMENTOS DE TREINAMENTO E SIMULAÇÃO</v>
      </c>
      <c r="T947" s="44"/>
      <c r="U947" s="44"/>
      <c r="V947" s="44"/>
      <c r="W947" s="44"/>
      <c r="X947" s="44"/>
      <c r="Y947" s="44"/>
      <c r="Z947" s="44"/>
      <c r="AA947" s="44"/>
      <c r="AB947" s="44"/>
      <c r="AC947" s="44"/>
    </row>
    <row r="948" spans="1:29" ht="15.75" customHeight="1">
      <c r="A948" s="184"/>
      <c r="B948" s="184" t="s">
        <v>258</v>
      </c>
      <c r="C948" s="185" t="s">
        <v>2589</v>
      </c>
      <c r="D948" s="186" t="s">
        <v>53</v>
      </c>
      <c r="E948" s="186">
        <v>4</v>
      </c>
      <c r="F948" s="187">
        <v>6000</v>
      </c>
      <c r="G948" s="188" t="s">
        <v>54</v>
      </c>
      <c r="H948" s="189">
        <v>46204</v>
      </c>
      <c r="I948" s="190" t="s">
        <v>101</v>
      </c>
      <c r="J948" s="190" t="s">
        <v>56</v>
      </c>
      <c r="K948" s="190" t="s">
        <v>858</v>
      </c>
      <c r="L948" s="190" t="s">
        <v>84</v>
      </c>
      <c r="M948" s="191" t="s">
        <v>2451</v>
      </c>
      <c r="N948" s="192" t="s">
        <v>951</v>
      </c>
      <c r="O948" s="56" t="s">
        <v>2452</v>
      </c>
      <c r="P948" s="56"/>
      <c r="Q948" s="56"/>
      <c r="R948" s="57" t="str">
        <f t="array" ref="R948">IFERROR(INDEX('BANCO DE DADOS'!$C$3:$C1559,MATCH(C948,'BANCO DE DADOS'!$B$3:$B1559,0),0),"")</f>
        <v>CEIB - EQUIPAMENTO PARA TREINAMENTO</v>
      </c>
      <c r="S948" s="57" t="str">
        <f t="array" ref="S948">IFERROR(INDEX('BANCO DE DADOS'!$D$3:$D1559,MATCH(C948,'BANCO DE DADOS'!$B$3:$B1559,0),0),"")</f>
        <v>COMPRA DE EQUIPAMENTOS DE TREINAMENTO E SIMULAÇÃO</v>
      </c>
      <c r="T948" s="56"/>
      <c r="U948" s="56"/>
      <c r="V948" s="56"/>
      <c r="W948" s="56"/>
      <c r="X948" s="56"/>
      <c r="Y948" s="56"/>
      <c r="Z948" s="56"/>
      <c r="AA948" s="56"/>
      <c r="AB948" s="56"/>
      <c r="AC948" s="56"/>
    </row>
    <row r="949" spans="1:29" ht="15.75" customHeight="1">
      <c r="A949" s="167"/>
      <c r="B949" s="167" t="s">
        <v>247</v>
      </c>
      <c r="C949" s="168" t="s">
        <v>2589</v>
      </c>
      <c r="D949" s="176" t="s">
        <v>53</v>
      </c>
      <c r="E949" s="176">
        <v>1</v>
      </c>
      <c r="F949" s="177">
        <v>1500</v>
      </c>
      <c r="G949" s="178" t="s">
        <v>54</v>
      </c>
      <c r="H949" s="179">
        <v>46174</v>
      </c>
      <c r="I949" s="180" t="s">
        <v>101</v>
      </c>
      <c r="J949" s="180" t="s">
        <v>56</v>
      </c>
      <c r="K949" s="180" t="s">
        <v>858</v>
      </c>
      <c r="L949" s="180" t="s">
        <v>84</v>
      </c>
      <c r="M949" s="181" t="s">
        <v>2451</v>
      </c>
      <c r="N949" s="175" t="s">
        <v>951</v>
      </c>
      <c r="O949" s="44" t="s">
        <v>2452</v>
      </c>
      <c r="P949" s="44"/>
      <c r="Q949" s="44"/>
      <c r="R949" s="45" t="str">
        <f t="array" ref="R949">IFERROR(INDEX('BANCO DE DADOS'!$C$3:$C1559,MATCH(C949,'BANCO DE DADOS'!$B$3:$B1559,0),0),"")</f>
        <v>CEIB - EQUIPAMENTO PARA TREINAMENTO</v>
      </c>
      <c r="S949" s="45" t="str">
        <f t="array" ref="S949">IFERROR(INDEX('BANCO DE DADOS'!$D$3:$D1559,MATCH(C949,'BANCO DE DADOS'!$B$3:$B1559,0),0),"")</f>
        <v>COMPRA DE EQUIPAMENTOS DE TREINAMENTO E SIMULAÇÃO</v>
      </c>
      <c r="T949" s="44"/>
      <c r="U949" s="44"/>
      <c r="V949" s="44"/>
      <c r="W949" s="44"/>
      <c r="X949" s="44"/>
      <c r="Y949" s="44"/>
      <c r="Z949" s="44"/>
      <c r="AA949" s="44"/>
      <c r="AB949" s="44"/>
      <c r="AC949" s="44"/>
    </row>
    <row r="950" spans="1:29" ht="15.75" customHeight="1">
      <c r="A950" s="184"/>
      <c r="B950" s="184" t="s">
        <v>440</v>
      </c>
      <c r="C950" s="185" t="s">
        <v>2589</v>
      </c>
      <c r="D950" s="186" t="s">
        <v>53</v>
      </c>
      <c r="E950" s="186">
        <v>3</v>
      </c>
      <c r="F950" s="187">
        <v>4500</v>
      </c>
      <c r="G950" s="188" t="s">
        <v>54</v>
      </c>
      <c r="H950" s="189">
        <v>46204</v>
      </c>
      <c r="I950" s="190" t="s">
        <v>101</v>
      </c>
      <c r="J950" s="190" t="s">
        <v>56</v>
      </c>
      <c r="K950" s="190" t="s">
        <v>858</v>
      </c>
      <c r="L950" s="190" t="s">
        <v>84</v>
      </c>
      <c r="M950" s="191" t="s">
        <v>2451</v>
      </c>
      <c r="N950" s="192" t="s">
        <v>951</v>
      </c>
      <c r="O950" s="56" t="s">
        <v>2452</v>
      </c>
      <c r="P950" s="56"/>
      <c r="Q950" s="56"/>
      <c r="R950" s="57" t="str">
        <f t="array" ref="R950">IFERROR(INDEX('BANCO DE DADOS'!$C$3:$C1559,MATCH(C950,'BANCO DE DADOS'!$B$3:$B1559,0),0),"")</f>
        <v>CEIB - EQUIPAMENTO PARA TREINAMENTO</v>
      </c>
      <c r="S950" s="57" t="str">
        <f t="array" ref="S950">IFERROR(INDEX('BANCO DE DADOS'!$D$3:$D1559,MATCH(C950,'BANCO DE DADOS'!$B$3:$B1559,0),0),"")</f>
        <v>COMPRA DE EQUIPAMENTOS DE TREINAMENTO E SIMULAÇÃO</v>
      </c>
      <c r="T950" s="56"/>
      <c r="U950" s="56"/>
      <c r="V950" s="56"/>
      <c r="W950" s="56"/>
      <c r="X950" s="56"/>
      <c r="Y950" s="56"/>
      <c r="Z950" s="56"/>
      <c r="AA950" s="56"/>
      <c r="AB950" s="56"/>
      <c r="AC950" s="56"/>
    </row>
    <row r="951" spans="1:29" ht="15.75" customHeight="1">
      <c r="A951" s="35"/>
      <c r="B951" s="35" t="s">
        <v>233</v>
      </c>
      <c r="C951" s="36" t="s">
        <v>1539</v>
      </c>
      <c r="D951" s="37" t="s">
        <v>53</v>
      </c>
      <c r="E951" s="37">
        <v>1</v>
      </c>
      <c r="F951" s="38">
        <v>2800</v>
      </c>
      <c r="G951" s="39" t="s">
        <v>54</v>
      </c>
      <c r="H951" s="40">
        <v>46174</v>
      </c>
      <c r="I951" s="41" t="s">
        <v>101</v>
      </c>
      <c r="J951" s="41" t="s">
        <v>56</v>
      </c>
      <c r="K951" s="41" t="s">
        <v>858</v>
      </c>
      <c r="L951" s="41" t="s">
        <v>58</v>
      </c>
      <c r="M951" s="42" t="s">
        <v>148</v>
      </c>
      <c r="N951" s="44" t="s">
        <v>951</v>
      </c>
      <c r="O951" s="44" t="s">
        <v>2767</v>
      </c>
      <c r="P951" s="44"/>
      <c r="Q951" s="44" t="s">
        <v>3012</v>
      </c>
      <c r="R951" s="45"/>
      <c r="S951" s="45" t="s">
        <v>1540</v>
      </c>
      <c r="T951" s="44"/>
      <c r="U951" s="44"/>
      <c r="V951" s="44"/>
      <c r="W951" s="44" t="s">
        <v>2933</v>
      </c>
      <c r="X951" s="44"/>
      <c r="Y951" s="44"/>
      <c r="Z951" s="44"/>
      <c r="AA951" s="44"/>
      <c r="AB951" s="44"/>
      <c r="AC951" s="44"/>
    </row>
    <row r="952" spans="1:29" ht="15.75" customHeight="1">
      <c r="A952" s="184"/>
      <c r="B952" s="184" t="s">
        <v>254</v>
      </c>
      <c r="C952" s="185" t="s">
        <v>2640</v>
      </c>
      <c r="D952" s="186" t="s">
        <v>53</v>
      </c>
      <c r="E952" s="186">
        <v>1</v>
      </c>
      <c r="F952" s="187">
        <v>800</v>
      </c>
      <c r="G952" s="188" t="s">
        <v>54</v>
      </c>
      <c r="H952" s="189">
        <v>46174</v>
      </c>
      <c r="I952" s="190" t="s">
        <v>101</v>
      </c>
      <c r="J952" s="190" t="s">
        <v>56</v>
      </c>
      <c r="K952" s="190" t="s">
        <v>858</v>
      </c>
      <c r="L952" s="190" t="s">
        <v>84</v>
      </c>
      <c r="M952" s="191" t="s">
        <v>2451</v>
      </c>
      <c r="N952" s="192" t="s">
        <v>951</v>
      </c>
      <c r="O952" s="56" t="s">
        <v>2452</v>
      </c>
      <c r="P952" s="56"/>
      <c r="Q952" s="56"/>
      <c r="R952" s="57">
        <f t="array" ref="R952">IFERROR(INDEX('BANCO DE DADOS'!$C$3:$C1559,MATCH(C952,'BANCO DE DADOS'!$B$3:$B1559,0),0),"")</f>
        <v>0</v>
      </c>
      <c r="S952" s="57" t="str">
        <f t="array" ref="S952">IFERROR(INDEX('BANCO DE DADOS'!$D$3:$D1559,MATCH(C952,'BANCO DE DADOS'!$B$3:$B1559,0),0),"")</f>
        <v>COMPRA DE EQUIPAMENTOS PARA JARDIM E IRRIGAÇÃO</v>
      </c>
      <c r="T952" s="56"/>
      <c r="U952" s="56"/>
      <c r="V952" s="56"/>
      <c r="W952" s="56"/>
      <c r="X952" s="56"/>
      <c r="Y952" s="56"/>
      <c r="Z952" s="56"/>
      <c r="AA952" s="56"/>
      <c r="AB952" s="56"/>
      <c r="AC952" s="56"/>
    </row>
    <row r="953" spans="1:29" ht="15.75" customHeight="1">
      <c r="A953" s="167"/>
      <c r="B953" s="167" t="s">
        <v>848</v>
      </c>
      <c r="C953" s="168" t="s">
        <v>2640</v>
      </c>
      <c r="D953" s="176" t="s">
        <v>53</v>
      </c>
      <c r="E953" s="176">
        <v>2</v>
      </c>
      <c r="F953" s="177">
        <v>1600</v>
      </c>
      <c r="G953" s="178" t="s">
        <v>54</v>
      </c>
      <c r="H953" s="179">
        <v>46174</v>
      </c>
      <c r="I953" s="180" t="s">
        <v>101</v>
      </c>
      <c r="J953" s="180" t="s">
        <v>56</v>
      </c>
      <c r="K953" s="180" t="s">
        <v>858</v>
      </c>
      <c r="L953" s="180" t="s">
        <v>84</v>
      </c>
      <c r="M953" s="181" t="s">
        <v>2451</v>
      </c>
      <c r="N953" s="175" t="s">
        <v>951</v>
      </c>
      <c r="O953" s="44" t="s">
        <v>2452</v>
      </c>
      <c r="P953" s="44"/>
      <c r="Q953" s="44"/>
      <c r="R953" s="45">
        <f t="array" ref="R953">IFERROR(INDEX('BANCO DE DADOS'!$C$3:$C1559,MATCH(C953,'BANCO DE DADOS'!$B$3:$B1559,0),0),"")</f>
        <v>0</v>
      </c>
      <c r="S953" s="45" t="str">
        <f t="array" ref="S953">IFERROR(INDEX('BANCO DE DADOS'!$D$3:$D1559,MATCH(C953,'BANCO DE DADOS'!$B$3:$B1559,0),0),"")</f>
        <v>COMPRA DE EQUIPAMENTOS PARA JARDIM E IRRIGAÇÃO</v>
      </c>
      <c r="T953" s="44"/>
      <c r="U953" s="44"/>
      <c r="V953" s="44"/>
      <c r="W953" s="44"/>
      <c r="X953" s="44"/>
      <c r="Y953" s="44"/>
      <c r="Z953" s="44"/>
      <c r="AA953" s="44"/>
      <c r="AB953" s="44"/>
      <c r="AC953" s="44"/>
    </row>
    <row r="954" spans="1:29" ht="15.75" customHeight="1">
      <c r="A954" s="184"/>
      <c r="B954" s="184" t="s">
        <v>652</v>
      </c>
      <c r="C954" s="185" t="s">
        <v>2640</v>
      </c>
      <c r="D954" s="186" t="s">
        <v>53</v>
      </c>
      <c r="E954" s="186">
        <v>1</v>
      </c>
      <c r="F954" s="187">
        <v>800</v>
      </c>
      <c r="G954" s="188" t="s">
        <v>54</v>
      </c>
      <c r="H954" s="189">
        <v>46174</v>
      </c>
      <c r="I954" s="190" t="s">
        <v>101</v>
      </c>
      <c r="J954" s="190" t="s">
        <v>56</v>
      </c>
      <c r="K954" s="190" t="s">
        <v>858</v>
      </c>
      <c r="L954" s="190" t="s">
        <v>84</v>
      </c>
      <c r="M954" s="191" t="s">
        <v>2451</v>
      </c>
      <c r="N954" s="192" t="s">
        <v>951</v>
      </c>
      <c r="O954" s="56" t="s">
        <v>2452</v>
      </c>
      <c r="P954" s="56"/>
      <c r="Q954" s="56"/>
      <c r="R954" s="57">
        <f t="array" ref="R954">IFERROR(INDEX('BANCO DE DADOS'!$C$3:$C1559,MATCH(C954,'BANCO DE DADOS'!$B$3:$B1559,0),0),"")</f>
        <v>0</v>
      </c>
      <c r="S954" s="57" t="str">
        <f t="array" ref="S954">IFERROR(INDEX('BANCO DE DADOS'!$D$3:$D1559,MATCH(C954,'BANCO DE DADOS'!$B$3:$B1559,0),0),"")</f>
        <v>COMPRA DE EQUIPAMENTOS PARA JARDIM E IRRIGAÇÃO</v>
      </c>
      <c r="T954" s="56"/>
      <c r="U954" s="56"/>
      <c r="V954" s="56"/>
      <c r="W954" s="56"/>
      <c r="X954" s="56"/>
      <c r="Y954" s="56"/>
      <c r="Z954" s="56"/>
      <c r="AA954" s="56"/>
      <c r="AB954" s="56"/>
      <c r="AC954" s="56"/>
    </row>
    <row r="955" spans="1:29" ht="15.75" customHeight="1">
      <c r="A955" s="35"/>
      <c r="B955" s="35" t="s">
        <v>51</v>
      </c>
      <c r="C955" s="36" t="s">
        <v>1460</v>
      </c>
      <c r="D955" s="37" t="s">
        <v>53</v>
      </c>
      <c r="E955" s="37">
        <v>2</v>
      </c>
      <c r="F955" s="38">
        <v>40</v>
      </c>
      <c r="G955" s="39" t="s">
        <v>54</v>
      </c>
      <c r="H955" s="40">
        <v>46143</v>
      </c>
      <c r="I955" s="41" t="s">
        <v>55</v>
      </c>
      <c r="J955" s="41" t="s">
        <v>56</v>
      </c>
      <c r="K955" s="41" t="s">
        <v>164</v>
      </c>
      <c r="L955" s="41" t="s">
        <v>91</v>
      </c>
      <c r="M955" s="42" t="s">
        <v>2486</v>
      </c>
      <c r="N955" s="44" t="s">
        <v>884</v>
      </c>
      <c r="O955" s="44" t="s">
        <v>2767</v>
      </c>
      <c r="P955" s="44"/>
      <c r="Q955" s="44" t="s">
        <v>2952</v>
      </c>
      <c r="R955" s="45" t="s">
        <v>322</v>
      </c>
      <c r="S955" s="45" t="s">
        <v>323</v>
      </c>
      <c r="T955" s="44"/>
      <c r="U955" s="44"/>
      <c r="V955" s="44"/>
      <c r="W955" s="44" t="s">
        <v>652</v>
      </c>
      <c r="X955" s="44"/>
      <c r="Y955" s="44"/>
      <c r="Z955" s="44"/>
      <c r="AA955" s="44"/>
      <c r="AB955" s="44"/>
      <c r="AC955" s="44"/>
    </row>
    <row r="956" spans="1:29" ht="15.75" customHeight="1">
      <c r="A956" s="47"/>
      <c r="B956" s="47" t="s">
        <v>51</v>
      </c>
      <c r="C956" s="60" t="s">
        <v>1462</v>
      </c>
      <c r="D956" s="49" t="s">
        <v>53</v>
      </c>
      <c r="E956" s="49">
        <v>6</v>
      </c>
      <c r="F956" s="50">
        <v>30</v>
      </c>
      <c r="G956" s="51" t="s">
        <v>54</v>
      </c>
      <c r="H956" s="52">
        <v>46143</v>
      </c>
      <c r="I956" s="53" t="s">
        <v>55</v>
      </c>
      <c r="J956" s="53" t="s">
        <v>56</v>
      </c>
      <c r="K956" s="53" t="s">
        <v>164</v>
      </c>
      <c r="L956" s="53" t="s">
        <v>91</v>
      </c>
      <c r="M956" s="54" t="s">
        <v>73</v>
      </c>
      <c r="N956" s="56" t="s">
        <v>884</v>
      </c>
      <c r="O956" s="56" t="s">
        <v>2767</v>
      </c>
      <c r="P956" s="56"/>
      <c r="Q956" s="56" t="s">
        <v>2952</v>
      </c>
      <c r="R956" s="57" t="s">
        <v>322</v>
      </c>
      <c r="S956" s="57" t="s">
        <v>323</v>
      </c>
      <c r="T956" s="56"/>
      <c r="U956" s="56"/>
      <c r="V956" s="56"/>
      <c r="W956" s="56" t="s">
        <v>652</v>
      </c>
      <c r="X956" s="56"/>
      <c r="Y956" s="56"/>
      <c r="Z956" s="56"/>
      <c r="AA956" s="56"/>
      <c r="AB956" s="56"/>
      <c r="AC956" s="56"/>
    </row>
    <row r="957" spans="1:29" ht="15.75" customHeight="1">
      <c r="A957" s="35"/>
      <c r="B957" s="35" t="s">
        <v>51</v>
      </c>
      <c r="C957" s="36" t="s">
        <v>1343</v>
      </c>
      <c r="D957" s="37" t="s">
        <v>53</v>
      </c>
      <c r="E957" s="37">
        <v>1</v>
      </c>
      <c r="F957" s="38">
        <v>420</v>
      </c>
      <c r="G957" s="39" t="s">
        <v>54</v>
      </c>
      <c r="H957" s="40">
        <v>46174</v>
      </c>
      <c r="I957" s="41" t="s">
        <v>55</v>
      </c>
      <c r="J957" s="41" t="s">
        <v>56</v>
      </c>
      <c r="K957" s="41" t="s">
        <v>164</v>
      </c>
      <c r="L957" s="41" t="s">
        <v>91</v>
      </c>
      <c r="M957" s="42" t="s">
        <v>109</v>
      </c>
      <c r="N957" s="44" t="s">
        <v>884</v>
      </c>
      <c r="O957" s="44" t="s">
        <v>2767</v>
      </c>
      <c r="P957" s="44"/>
      <c r="Q957" s="44" t="s">
        <v>2952</v>
      </c>
      <c r="R957" s="45" t="s">
        <v>670</v>
      </c>
      <c r="S957" s="45" t="s">
        <v>323</v>
      </c>
      <c r="T957" s="44"/>
      <c r="U957" s="44"/>
      <c r="V957" s="44"/>
      <c r="W957" s="44" t="s">
        <v>652</v>
      </c>
      <c r="X957" s="44"/>
      <c r="Y957" s="44"/>
      <c r="Z957" s="44"/>
      <c r="AA957" s="44"/>
      <c r="AB957" s="44"/>
      <c r="AC957" s="44"/>
    </row>
    <row r="958" spans="1:29" ht="15.75" customHeight="1">
      <c r="A958" s="184"/>
      <c r="B958" s="184" t="s">
        <v>888</v>
      </c>
      <c r="C958" s="185" t="s">
        <v>2593</v>
      </c>
      <c r="D958" s="186" t="s">
        <v>53</v>
      </c>
      <c r="E958" s="186">
        <v>5</v>
      </c>
      <c r="F958" s="187">
        <v>5440</v>
      </c>
      <c r="G958" s="188" t="s">
        <v>54</v>
      </c>
      <c r="H958" s="189">
        <v>46204</v>
      </c>
      <c r="I958" s="190" t="s">
        <v>101</v>
      </c>
      <c r="J958" s="190" t="s">
        <v>56</v>
      </c>
      <c r="K958" s="190" t="s">
        <v>858</v>
      </c>
      <c r="L958" s="190" t="s">
        <v>91</v>
      </c>
      <c r="M958" s="191" t="s">
        <v>2451</v>
      </c>
      <c r="N958" s="192" t="s">
        <v>951</v>
      </c>
      <c r="O958" s="56" t="s">
        <v>2452</v>
      </c>
      <c r="P958" s="56"/>
      <c r="Q958" s="56"/>
      <c r="R958" s="57">
        <f t="array" ref="R958">IFERROR(INDEX('BANCO DE DADOS'!$C$3:$C1559,MATCH(C958,'BANCO DE DADOS'!$B$3:$B1559,0),0),"")</f>
        <v>0</v>
      </c>
      <c r="S958" s="57" t="str">
        <f t="array" ref="S958">IFERROR(INDEX('BANCO DE DADOS'!$D$3:$D1559,MATCH(C958,'BANCO DE DADOS'!$B$3:$B1559,0),0),"")</f>
        <v>COMPRA DE EQUIPAMENTOS ESPECIALIZADOS DE MERGULHO</v>
      </c>
      <c r="T958" s="56"/>
      <c r="U958" s="56"/>
      <c r="V958" s="56"/>
      <c r="W958" s="56"/>
      <c r="X958" s="56"/>
      <c r="Y958" s="56"/>
      <c r="Z958" s="56"/>
      <c r="AA958" s="56"/>
      <c r="AB958" s="56"/>
      <c r="AC958" s="56"/>
    </row>
    <row r="959" spans="1:29" ht="15.75" customHeight="1">
      <c r="A959" s="35"/>
      <c r="B959" s="35" t="s">
        <v>51</v>
      </c>
      <c r="C959" s="36" t="s">
        <v>1435</v>
      </c>
      <c r="D959" s="37" t="s">
        <v>53</v>
      </c>
      <c r="E959" s="37">
        <v>1</v>
      </c>
      <c r="F959" s="38">
        <v>120</v>
      </c>
      <c r="G959" s="39" t="s">
        <v>54</v>
      </c>
      <c r="H959" s="40">
        <v>46143</v>
      </c>
      <c r="I959" s="41" t="s">
        <v>55</v>
      </c>
      <c r="J959" s="41" t="s">
        <v>56</v>
      </c>
      <c r="K959" s="41" t="s">
        <v>164</v>
      </c>
      <c r="L959" s="41" t="s">
        <v>91</v>
      </c>
      <c r="M959" s="42" t="s">
        <v>73</v>
      </c>
      <c r="N959" s="44" t="s">
        <v>884</v>
      </c>
      <c r="O959" s="44" t="s">
        <v>2767</v>
      </c>
      <c r="P959" s="44"/>
      <c r="Q959" s="44" t="s">
        <v>2952</v>
      </c>
      <c r="R959" s="45"/>
      <c r="S959" s="45" t="s">
        <v>323</v>
      </c>
      <c r="T959" s="44"/>
      <c r="U959" s="44"/>
      <c r="V959" s="44"/>
      <c r="W959" s="44" t="s">
        <v>652</v>
      </c>
      <c r="X959" s="44"/>
      <c r="Y959" s="44"/>
      <c r="Z959" s="44"/>
      <c r="AA959" s="44"/>
      <c r="AB959" s="44"/>
      <c r="AC959" s="44"/>
    </row>
    <row r="960" spans="1:29" ht="15.75" customHeight="1">
      <c r="A960" s="47"/>
      <c r="B960" s="47" t="s">
        <v>1476</v>
      </c>
      <c r="C960" s="60" t="s">
        <v>2093</v>
      </c>
      <c r="D960" s="49" t="s">
        <v>53</v>
      </c>
      <c r="E960" s="49">
        <v>1</v>
      </c>
      <c r="F960" s="50">
        <v>1500</v>
      </c>
      <c r="G960" s="51" t="s">
        <v>54</v>
      </c>
      <c r="H960" s="52">
        <v>46174</v>
      </c>
      <c r="I960" s="53" t="s">
        <v>55</v>
      </c>
      <c r="J960" s="53" t="s">
        <v>56</v>
      </c>
      <c r="K960" s="53" t="s">
        <v>164</v>
      </c>
      <c r="L960" s="53" t="s">
        <v>58</v>
      </c>
      <c r="M960" s="54" t="s">
        <v>2517</v>
      </c>
      <c r="N960" s="56" t="s">
        <v>951</v>
      </c>
      <c r="O960" s="56" t="s">
        <v>2767</v>
      </c>
      <c r="P960" s="56"/>
      <c r="Q960" s="56" t="s">
        <v>3012</v>
      </c>
      <c r="R960" s="57"/>
      <c r="S960" s="57" t="s">
        <v>1540</v>
      </c>
      <c r="T960" s="56"/>
      <c r="U960" s="56"/>
      <c r="V960" s="56"/>
      <c r="W960" s="56" t="s">
        <v>2933</v>
      </c>
      <c r="X960" s="56"/>
      <c r="Y960" s="56"/>
      <c r="Z960" s="56"/>
      <c r="AA960" s="56"/>
      <c r="AB960" s="56"/>
      <c r="AC960" s="56"/>
    </row>
    <row r="961" spans="1:29" ht="15.75" customHeight="1">
      <c r="A961" s="35"/>
      <c r="B961" s="35" t="s">
        <v>51</v>
      </c>
      <c r="C961" s="36" t="s">
        <v>1405</v>
      </c>
      <c r="D961" s="37" t="s">
        <v>53</v>
      </c>
      <c r="E961" s="37">
        <v>2</v>
      </c>
      <c r="F961" s="38">
        <v>168</v>
      </c>
      <c r="G961" s="39" t="s">
        <v>54</v>
      </c>
      <c r="H961" s="40">
        <v>46143</v>
      </c>
      <c r="I961" s="41" t="s">
        <v>55</v>
      </c>
      <c r="J961" s="41" t="s">
        <v>56</v>
      </c>
      <c r="K961" s="41" t="s">
        <v>164</v>
      </c>
      <c r="L961" s="41" t="s">
        <v>91</v>
      </c>
      <c r="M961" s="42" t="s">
        <v>2498</v>
      </c>
      <c r="N961" s="44" t="s">
        <v>884</v>
      </c>
      <c r="O961" s="44" t="s">
        <v>2767</v>
      </c>
      <c r="P961" s="44"/>
      <c r="Q961" s="44" t="s">
        <v>2952</v>
      </c>
      <c r="R961" s="45">
        <f t="array" ref="R961">IFERROR(INDEX('BANCO DE DADOS'!$C$3:$C1559,MATCH(C961,'BANCO DE DADOS'!$B$3:$B1559,0),0),"")</f>
        <v>0</v>
      </c>
      <c r="S961" s="45" t="s">
        <v>323</v>
      </c>
      <c r="T961" s="44"/>
      <c r="U961" s="44"/>
      <c r="V961" s="44"/>
      <c r="W961" s="44" t="s">
        <v>652</v>
      </c>
      <c r="X961" s="44"/>
      <c r="Y961" s="44"/>
      <c r="Z961" s="44"/>
      <c r="AA961" s="44"/>
      <c r="AB961" s="44"/>
      <c r="AC961" s="44"/>
    </row>
    <row r="962" spans="1:29" ht="15.75" customHeight="1">
      <c r="A962" s="47"/>
      <c r="B962" s="47" t="s">
        <v>51</v>
      </c>
      <c r="C962" s="60" t="s">
        <v>1413</v>
      </c>
      <c r="D962" s="49" t="s">
        <v>53</v>
      </c>
      <c r="E962" s="49">
        <v>2</v>
      </c>
      <c r="F962" s="50">
        <v>160</v>
      </c>
      <c r="G962" s="51" t="s">
        <v>54</v>
      </c>
      <c r="H962" s="52">
        <v>46143</v>
      </c>
      <c r="I962" s="53" t="s">
        <v>55</v>
      </c>
      <c r="J962" s="53" t="s">
        <v>56</v>
      </c>
      <c r="K962" s="53" t="s">
        <v>164</v>
      </c>
      <c r="L962" s="53" t="s">
        <v>91</v>
      </c>
      <c r="M962" s="54" t="s">
        <v>2486</v>
      </c>
      <c r="N962" s="56" t="s">
        <v>884</v>
      </c>
      <c r="O962" s="56" t="s">
        <v>2767</v>
      </c>
      <c r="P962" s="56"/>
      <c r="Q962" s="56" t="s">
        <v>2952</v>
      </c>
      <c r="R962" s="57">
        <f t="array" ref="R962">IFERROR(INDEX('BANCO DE DADOS'!$C$3:$C1559,MATCH(C962,'BANCO DE DADOS'!$B$3:$B1559,0),0),"")</f>
        <v>0</v>
      </c>
      <c r="S962" s="57" t="s">
        <v>323</v>
      </c>
      <c r="T962" s="56"/>
      <c r="U962" s="56"/>
      <c r="V962" s="56"/>
      <c r="W962" s="56" t="s">
        <v>652</v>
      </c>
      <c r="X962" s="56"/>
      <c r="Y962" s="56"/>
      <c r="Z962" s="56"/>
      <c r="AA962" s="56"/>
      <c r="AB962" s="56"/>
      <c r="AC962" s="56"/>
    </row>
    <row r="963" spans="1:29" ht="15.75" customHeight="1">
      <c r="A963" s="35"/>
      <c r="B963" s="35" t="s">
        <v>848</v>
      </c>
      <c r="C963" s="36" t="s">
        <v>1321</v>
      </c>
      <c r="D963" s="37" t="s">
        <v>53</v>
      </c>
      <c r="E963" s="37">
        <v>30</v>
      </c>
      <c r="F963" s="38">
        <v>750</v>
      </c>
      <c r="G963" s="39" t="s">
        <v>54</v>
      </c>
      <c r="H963" s="40">
        <v>46174</v>
      </c>
      <c r="I963" s="41" t="s">
        <v>55</v>
      </c>
      <c r="J963" s="41" t="s">
        <v>56</v>
      </c>
      <c r="K963" s="41" t="s">
        <v>164</v>
      </c>
      <c r="L963" s="41" t="s">
        <v>91</v>
      </c>
      <c r="M963" s="42" t="s">
        <v>2498</v>
      </c>
      <c r="N963" s="44" t="s">
        <v>884</v>
      </c>
      <c r="O963" s="44" t="s">
        <v>2767</v>
      </c>
      <c r="P963" s="44"/>
      <c r="Q963" s="44" t="s">
        <v>2952</v>
      </c>
      <c r="R963" s="45" t="s">
        <v>322</v>
      </c>
      <c r="S963" s="45" t="s">
        <v>323</v>
      </c>
      <c r="T963" s="44"/>
      <c r="U963" s="44"/>
      <c r="V963" s="44"/>
      <c r="W963" s="44" t="s">
        <v>652</v>
      </c>
      <c r="X963" s="44"/>
      <c r="Y963" s="44"/>
      <c r="Z963" s="44"/>
      <c r="AA963" s="44"/>
      <c r="AB963" s="44"/>
      <c r="AC963" s="44"/>
    </row>
    <row r="964" spans="1:29" ht="15.75" customHeight="1">
      <c r="A964" s="47"/>
      <c r="B964" s="47" t="s">
        <v>70</v>
      </c>
      <c r="C964" s="60" t="s">
        <v>71</v>
      </c>
      <c r="D964" s="49" t="s">
        <v>53</v>
      </c>
      <c r="E964" s="49">
        <v>10</v>
      </c>
      <c r="F964" s="50">
        <v>55000</v>
      </c>
      <c r="G964" s="51" t="s">
        <v>54</v>
      </c>
      <c r="H964" s="52">
        <v>46266</v>
      </c>
      <c r="I964" s="53" t="s">
        <v>55</v>
      </c>
      <c r="J964" s="53" t="s">
        <v>56</v>
      </c>
      <c r="K964" s="53" t="s">
        <v>72</v>
      </c>
      <c r="L964" s="53" t="s">
        <v>58</v>
      </c>
      <c r="M964" s="54" t="s">
        <v>73</v>
      </c>
      <c r="N964" s="56" t="s">
        <v>21</v>
      </c>
      <c r="O964" s="56" t="s">
        <v>2767</v>
      </c>
      <c r="P964" s="56"/>
      <c r="Q964" s="56" t="s">
        <v>3049</v>
      </c>
      <c r="R964" s="57"/>
      <c r="S964" s="57" t="s">
        <v>74</v>
      </c>
      <c r="T964" s="56"/>
      <c r="U964" s="56"/>
      <c r="V964" s="56"/>
      <c r="W964" s="56" t="s">
        <v>2933</v>
      </c>
      <c r="X964" s="56"/>
      <c r="Y964" s="56"/>
      <c r="Z964" s="56"/>
      <c r="AA964" s="56"/>
      <c r="AB964" s="56"/>
      <c r="AC964" s="56"/>
    </row>
    <row r="965" spans="1:29" ht="15.75" customHeight="1">
      <c r="A965" s="167"/>
      <c r="B965" s="167" t="s">
        <v>1560</v>
      </c>
      <c r="C965" s="168" t="s">
        <v>2488</v>
      </c>
      <c r="D965" s="176" t="s">
        <v>53</v>
      </c>
      <c r="E965" s="176">
        <v>1</v>
      </c>
      <c r="F965" s="177">
        <v>300000</v>
      </c>
      <c r="G965" s="178" t="s">
        <v>66</v>
      </c>
      <c r="H965" s="179">
        <v>46266</v>
      </c>
      <c r="I965" s="180" t="s">
        <v>101</v>
      </c>
      <c r="J965" s="180" t="s">
        <v>56</v>
      </c>
      <c r="K965" s="180" t="s">
        <v>864</v>
      </c>
      <c r="L965" s="180" t="s">
        <v>91</v>
      </c>
      <c r="M965" s="181" t="s">
        <v>2451</v>
      </c>
      <c r="N965" s="175" t="s">
        <v>951</v>
      </c>
      <c r="O965" s="44" t="s">
        <v>2452</v>
      </c>
      <c r="P965" s="44"/>
      <c r="Q965" s="44"/>
      <c r="R965" s="45" t="str">
        <f t="array" ref="R965">IFERROR(INDEX('BANCO DE DADOS'!$C$3:$C1559,MATCH(C965,'BANCO DE DADOS'!$B$3:$B1559,0),0),"")</f>
        <v>GEA - OBRAS</v>
      </c>
      <c r="S965" s="45" t="str">
        <f t="array" ref="S965">IFERROR(INDEX('BANCO DE DADOS'!$D$3:$D1559,MATCH(C965,'BANCO DE DADOS'!$B$3:$B1559,0),0),"")</f>
        <v>SERVIÇOS DE MANUTENÇÃO - INFRAESTRUTURA PREDIAL</v>
      </c>
      <c r="T965" s="44"/>
      <c r="U965" s="44"/>
      <c r="V965" s="44"/>
      <c r="W965" s="44"/>
      <c r="X965" s="44"/>
      <c r="Y965" s="44"/>
      <c r="Z965" s="44"/>
      <c r="AA965" s="44"/>
      <c r="AB965" s="44"/>
      <c r="AC965" s="44"/>
    </row>
    <row r="966" spans="1:29" ht="15.75" customHeight="1">
      <c r="A966" s="184"/>
      <c r="B966" s="184" t="s">
        <v>1560</v>
      </c>
      <c r="C966" s="185" t="s">
        <v>1630</v>
      </c>
      <c r="D966" s="186" t="s">
        <v>53</v>
      </c>
      <c r="E966" s="186">
        <v>1</v>
      </c>
      <c r="F966" s="187">
        <v>400000</v>
      </c>
      <c r="G966" s="188" t="s">
        <v>66</v>
      </c>
      <c r="H966" s="189">
        <v>46266</v>
      </c>
      <c r="I966" s="190" t="s">
        <v>55</v>
      </c>
      <c r="J966" s="190" t="s">
        <v>56</v>
      </c>
      <c r="K966" s="190" t="s">
        <v>83</v>
      </c>
      <c r="L966" s="190" t="s">
        <v>91</v>
      </c>
      <c r="M966" s="191" t="s">
        <v>2451</v>
      </c>
      <c r="N966" s="192" t="s">
        <v>951</v>
      </c>
      <c r="O966" s="56" t="s">
        <v>2452</v>
      </c>
      <c r="P966" s="56"/>
      <c r="Q966" s="56"/>
      <c r="R966" s="57" t="str">
        <f t="array" ref="R966">IFERROR(INDEX('BANCO DE DADOS'!$C$3:$C1559,MATCH(C966,'BANCO DE DADOS'!$B$3:$B1559,0),0),"")</f>
        <v>GEA - OBRAS</v>
      </c>
      <c r="S966" s="57" t="str">
        <f t="array" ref="S966">IFERROR(INDEX('BANCO DE DADOS'!$D$3:$D1559,MATCH(C966,'BANCO DE DADOS'!$B$3:$B1559,0),0),"")</f>
        <v>SERVIÇOS DE MANUTENÇÃO - INFRAESTRUTURA PREDIAL</v>
      </c>
      <c r="T966" s="56"/>
      <c r="U966" s="56"/>
      <c r="V966" s="56"/>
      <c r="W966" s="56"/>
      <c r="X966" s="56"/>
      <c r="Y966" s="56"/>
      <c r="Z966" s="56"/>
      <c r="AA966" s="56"/>
      <c r="AB966" s="56"/>
      <c r="AC966" s="56"/>
    </row>
    <row r="967" spans="1:29" ht="15.75" customHeight="1">
      <c r="A967" s="167"/>
      <c r="B967" s="167" t="s">
        <v>2493</v>
      </c>
      <c r="C967" s="168" t="s">
        <v>2494</v>
      </c>
      <c r="D967" s="176" t="s">
        <v>53</v>
      </c>
      <c r="E967" s="176">
        <v>1</v>
      </c>
      <c r="F967" s="177">
        <v>200000</v>
      </c>
      <c r="G967" s="178" t="s">
        <v>54</v>
      </c>
      <c r="H967" s="179">
        <v>46266</v>
      </c>
      <c r="I967" s="180" t="s">
        <v>101</v>
      </c>
      <c r="J967" s="180" t="s">
        <v>56</v>
      </c>
      <c r="K967" s="180" t="s">
        <v>864</v>
      </c>
      <c r="L967" s="180" t="s">
        <v>91</v>
      </c>
      <c r="M967" s="181" t="s">
        <v>2451</v>
      </c>
      <c r="N967" s="175" t="s">
        <v>951</v>
      </c>
      <c r="O967" s="44" t="s">
        <v>2452</v>
      </c>
      <c r="P967" s="44"/>
      <c r="Q967" s="44"/>
      <c r="R967" s="45" t="str">
        <f t="array" ref="R967">IFERROR(INDEX('BANCO DE DADOS'!$C$3:$C1559,MATCH(C967,'BANCO DE DADOS'!$B$3:$B1559,0),0),"")</f>
        <v>GEA - OBRAS</v>
      </c>
      <c r="S967" s="45" t="str">
        <f t="array" ref="S967">IFERROR(INDEX('BANCO DE DADOS'!$D$3:$D1559,MATCH(C967,'BANCO DE DADOS'!$B$3:$B1559,0),0),"")</f>
        <v>SERVIÇOS DE MANUTENÇÃO - INFRAESTRUTURA PREDIAL</v>
      </c>
      <c r="T967" s="44"/>
      <c r="U967" s="44"/>
      <c r="V967" s="44"/>
      <c r="W967" s="44"/>
      <c r="X967" s="44"/>
      <c r="Y967" s="44"/>
      <c r="Z967" s="44"/>
      <c r="AA967" s="44"/>
      <c r="AB967" s="44"/>
      <c r="AC967" s="44"/>
    </row>
    <row r="968" spans="1:29" ht="15.75" customHeight="1">
      <c r="A968" s="184"/>
      <c r="B968" s="184" t="s">
        <v>1560</v>
      </c>
      <c r="C968" s="185" t="s">
        <v>2789</v>
      </c>
      <c r="D968" s="186" t="s">
        <v>53</v>
      </c>
      <c r="E968" s="186">
        <v>1</v>
      </c>
      <c r="F968" s="187">
        <v>1200000</v>
      </c>
      <c r="G968" s="188" t="s">
        <v>54</v>
      </c>
      <c r="H968" s="189">
        <v>46266</v>
      </c>
      <c r="I968" s="190" t="s">
        <v>101</v>
      </c>
      <c r="J968" s="190" t="s">
        <v>56</v>
      </c>
      <c r="K968" s="190" t="s">
        <v>864</v>
      </c>
      <c r="L968" s="190" t="s">
        <v>84</v>
      </c>
      <c r="M968" s="191" t="s">
        <v>2451</v>
      </c>
      <c r="N968" s="192" t="s">
        <v>951</v>
      </c>
      <c r="O968" s="56" t="s">
        <v>2452</v>
      </c>
      <c r="P968" s="56"/>
      <c r="Q968" s="56"/>
      <c r="R968" s="57" t="str">
        <f t="array" ref="R968">IFERROR(INDEX('BANCO DE DADOS'!$C$3:$C1559,MATCH(C968,'BANCO DE DADOS'!$B$3:$B1559,0),0),"")</f>
        <v>GEA - OBRAS</v>
      </c>
      <c r="S968" s="57" t="str">
        <f t="array" ref="S968">IFERROR(INDEX('BANCO DE DADOS'!$D$3:$D1559,MATCH(C968,'BANCO DE DADOS'!$B$3:$B1559,0),0),"")</f>
        <v>SERVIÇOS DE MANUTENÇÃO - INFRAESTRUTURA PREDIAL</v>
      </c>
      <c r="T968" s="56"/>
      <c r="U968" s="56"/>
      <c r="V968" s="56"/>
      <c r="W968" s="56"/>
      <c r="X968" s="56"/>
      <c r="Y968" s="56"/>
      <c r="Z968" s="56"/>
      <c r="AA968" s="56"/>
      <c r="AB968" s="56"/>
      <c r="AC968" s="56"/>
    </row>
    <row r="969" spans="1:29" ht="15.75" customHeight="1">
      <c r="A969" s="167"/>
      <c r="B969" s="167" t="s">
        <v>1560</v>
      </c>
      <c r="C969" s="168" t="s">
        <v>2811</v>
      </c>
      <c r="D969" s="176" t="s">
        <v>53</v>
      </c>
      <c r="E969" s="176">
        <v>1</v>
      </c>
      <c r="F969" s="177">
        <v>1200000</v>
      </c>
      <c r="G969" s="178" t="s">
        <v>54</v>
      </c>
      <c r="H969" s="179">
        <v>46266</v>
      </c>
      <c r="I969" s="180" t="s">
        <v>101</v>
      </c>
      <c r="J969" s="180" t="s">
        <v>56</v>
      </c>
      <c r="K969" s="180" t="s">
        <v>864</v>
      </c>
      <c r="L969" s="180" t="s">
        <v>84</v>
      </c>
      <c r="M969" s="181" t="s">
        <v>2451</v>
      </c>
      <c r="N969" s="175" t="s">
        <v>951</v>
      </c>
      <c r="O969" s="44" t="s">
        <v>2452</v>
      </c>
      <c r="P969" s="44"/>
      <c r="Q969" s="44"/>
      <c r="R969" s="45" t="str">
        <f t="array" ref="R969">IFERROR(INDEX('BANCO DE DADOS'!$C$3:$C1559,MATCH(C969,'BANCO DE DADOS'!$B$3:$B1559,0),0),"")</f>
        <v>GEA - OBRAS</v>
      </c>
      <c r="S969" s="45" t="str">
        <f t="array" ref="S969">IFERROR(INDEX('BANCO DE DADOS'!$D$3:$D1559,MATCH(C969,'BANCO DE DADOS'!$B$3:$B1559,0),0),"")</f>
        <v>SERVIÇOS DE MANUTENÇÃO - INFRAESTRUTURA PREDIAL</v>
      </c>
      <c r="T969" s="44"/>
      <c r="U969" s="44"/>
      <c r="V969" s="44"/>
      <c r="W969" s="44"/>
      <c r="X969" s="44"/>
      <c r="Y969" s="44"/>
      <c r="Z969" s="44"/>
      <c r="AA969" s="44"/>
      <c r="AB969" s="44"/>
      <c r="AC969" s="44"/>
    </row>
    <row r="970" spans="1:29" ht="15.75" customHeight="1">
      <c r="A970" s="47"/>
      <c r="B970" s="47" t="s">
        <v>2693</v>
      </c>
      <c r="C970" s="60"/>
      <c r="D970" s="49"/>
      <c r="E970" s="49"/>
      <c r="F970" s="50">
        <v>55000</v>
      </c>
      <c r="G970" s="51"/>
      <c r="H970" s="52"/>
      <c r="I970" s="53"/>
      <c r="J970" s="53"/>
      <c r="K970" s="53"/>
      <c r="L970" s="53"/>
      <c r="M970" s="54"/>
      <c r="N970" s="56" t="s">
        <v>21</v>
      </c>
      <c r="O970" s="56"/>
      <c r="P970" s="56"/>
      <c r="Q970" s="56" t="s">
        <v>3049</v>
      </c>
      <c r="R970" s="57"/>
      <c r="S970" s="57" t="s">
        <v>74</v>
      </c>
      <c r="T970" s="56"/>
      <c r="U970" s="56"/>
      <c r="V970" s="56"/>
      <c r="W970" s="56" t="s">
        <v>2933</v>
      </c>
      <c r="X970" s="56"/>
      <c r="Y970" s="56"/>
      <c r="Z970" s="56"/>
      <c r="AA970" s="56"/>
      <c r="AB970" s="56"/>
      <c r="AC970" s="56"/>
    </row>
    <row r="971" spans="1:29" ht="15.75" customHeight="1">
      <c r="A971" s="35"/>
      <c r="B971" s="35" t="s">
        <v>250</v>
      </c>
      <c r="C971" s="36" t="s">
        <v>432</v>
      </c>
      <c r="D971" s="37" t="s">
        <v>53</v>
      </c>
      <c r="E971" s="37">
        <v>25</v>
      </c>
      <c r="F971" s="38">
        <v>2250</v>
      </c>
      <c r="G971" s="39" t="s">
        <v>54</v>
      </c>
      <c r="H971" s="40">
        <v>46174</v>
      </c>
      <c r="I971" s="41" t="s">
        <v>55</v>
      </c>
      <c r="J971" s="41" t="s">
        <v>56</v>
      </c>
      <c r="K971" s="41" t="s">
        <v>164</v>
      </c>
      <c r="L971" s="41" t="s">
        <v>58</v>
      </c>
      <c r="M971" s="42" t="s">
        <v>2517</v>
      </c>
      <c r="N971" s="44" t="s">
        <v>21</v>
      </c>
      <c r="O971" s="44" t="s">
        <v>2767</v>
      </c>
      <c r="P971" s="44"/>
      <c r="Q971" s="44" t="s">
        <v>3050</v>
      </c>
      <c r="R971" s="45"/>
      <c r="S971" s="45" t="s">
        <v>433</v>
      </c>
      <c r="T971" s="44"/>
      <c r="U971" s="44"/>
      <c r="V971" s="44"/>
      <c r="W971" s="44" t="s">
        <v>3051</v>
      </c>
      <c r="X971" s="44"/>
      <c r="Y971" s="44"/>
      <c r="Z971" s="44"/>
      <c r="AA971" s="44"/>
      <c r="AB971" s="44"/>
      <c r="AC971" s="44"/>
    </row>
    <row r="972" spans="1:29" ht="15.75" customHeight="1">
      <c r="A972" s="47"/>
      <c r="B972" s="47" t="s">
        <v>2693</v>
      </c>
      <c r="C972" s="60"/>
      <c r="D972" s="49"/>
      <c r="E972" s="49"/>
      <c r="F972" s="50">
        <v>2250</v>
      </c>
      <c r="G972" s="51"/>
      <c r="H972" s="52"/>
      <c r="I972" s="53"/>
      <c r="J972" s="53"/>
      <c r="K972" s="53"/>
      <c r="L972" s="53"/>
      <c r="M972" s="54"/>
      <c r="N972" s="56" t="s">
        <v>21</v>
      </c>
      <c r="O972" s="56"/>
      <c r="P972" s="56"/>
      <c r="Q972" s="56" t="s">
        <v>3050</v>
      </c>
      <c r="R972" s="57"/>
      <c r="S972" s="57" t="s">
        <v>433</v>
      </c>
      <c r="T972" s="56"/>
      <c r="U972" s="56"/>
      <c r="V972" s="56"/>
      <c r="W972" s="56" t="s">
        <v>3051</v>
      </c>
      <c r="X972" s="56"/>
      <c r="Y972" s="56"/>
      <c r="Z972" s="56"/>
      <c r="AA972" s="56"/>
      <c r="AB972" s="56"/>
      <c r="AC972" s="56"/>
    </row>
    <row r="973" spans="1:29" ht="15.75" customHeight="1">
      <c r="A973" s="35"/>
      <c r="B973" s="35" t="s">
        <v>250</v>
      </c>
      <c r="C973" s="36" t="s">
        <v>1848</v>
      </c>
      <c r="D973" s="37" t="s">
        <v>53</v>
      </c>
      <c r="E973" s="37">
        <v>2000</v>
      </c>
      <c r="F973" s="38">
        <v>18000</v>
      </c>
      <c r="G973" s="39" t="s">
        <v>54</v>
      </c>
      <c r="H973" s="40">
        <v>46235</v>
      </c>
      <c r="I973" s="41" t="s">
        <v>55</v>
      </c>
      <c r="J973" s="41" t="s">
        <v>56</v>
      </c>
      <c r="K973" s="41" t="s">
        <v>164</v>
      </c>
      <c r="L973" s="41" t="s">
        <v>58</v>
      </c>
      <c r="M973" s="42" t="s">
        <v>2534</v>
      </c>
      <c r="N973" s="44" t="s">
        <v>951</v>
      </c>
      <c r="O973" s="44" t="s">
        <v>2767</v>
      </c>
      <c r="P973" s="44"/>
      <c r="Q973" s="44" t="s">
        <v>3052</v>
      </c>
      <c r="R973" s="45"/>
      <c r="S973" s="45" t="s">
        <v>1849</v>
      </c>
      <c r="T973" s="44"/>
      <c r="U973" s="44"/>
      <c r="V973" s="44"/>
      <c r="W973" s="44" t="s">
        <v>3051</v>
      </c>
      <c r="X973" s="44"/>
      <c r="Y973" s="44"/>
      <c r="Z973" s="44"/>
      <c r="AA973" s="44"/>
      <c r="AB973" s="44"/>
      <c r="AC973" s="44"/>
    </row>
    <row r="974" spans="1:29" ht="15.75" customHeight="1">
      <c r="A974" s="47"/>
      <c r="B974" s="47" t="s">
        <v>250</v>
      </c>
      <c r="C974" s="60" t="s">
        <v>1859</v>
      </c>
      <c r="D974" s="49" t="s">
        <v>53</v>
      </c>
      <c r="E974" s="49">
        <v>3000</v>
      </c>
      <c r="F974" s="50">
        <v>15000</v>
      </c>
      <c r="G974" s="51" t="s">
        <v>54</v>
      </c>
      <c r="H974" s="52">
        <v>46235</v>
      </c>
      <c r="I974" s="53" t="s">
        <v>55</v>
      </c>
      <c r="J974" s="53" t="s">
        <v>56</v>
      </c>
      <c r="K974" s="53" t="s">
        <v>164</v>
      </c>
      <c r="L974" s="53" t="s">
        <v>58</v>
      </c>
      <c r="M974" s="54" t="s">
        <v>2486</v>
      </c>
      <c r="N974" s="56" t="s">
        <v>951</v>
      </c>
      <c r="O974" s="56" t="s">
        <v>2767</v>
      </c>
      <c r="P974" s="56"/>
      <c r="Q974" s="56" t="s">
        <v>3052</v>
      </c>
      <c r="R974" s="57"/>
      <c r="S974" s="57" t="s">
        <v>1849</v>
      </c>
      <c r="T974" s="56"/>
      <c r="U974" s="56"/>
      <c r="V974" s="56"/>
      <c r="W974" s="56" t="s">
        <v>3051</v>
      </c>
      <c r="X974" s="56"/>
      <c r="Y974" s="56"/>
      <c r="Z974" s="56"/>
      <c r="AA974" s="56"/>
      <c r="AB974" s="56"/>
      <c r="AC974" s="56"/>
    </row>
    <row r="975" spans="1:29" ht="15.75" customHeight="1">
      <c r="A975" s="167"/>
      <c r="B975" s="167" t="s">
        <v>51</v>
      </c>
      <c r="C975" s="168" t="s">
        <v>2701</v>
      </c>
      <c r="D975" s="176" t="s">
        <v>53</v>
      </c>
      <c r="E975" s="176">
        <v>1</v>
      </c>
      <c r="F975" s="177">
        <v>180000</v>
      </c>
      <c r="G975" s="178" t="s">
        <v>54</v>
      </c>
      <c r="H975" s="179">
        <v>46266</v>
      </c>
      <c r="I975" s="180" t="s">
        <v>55</v>
      </c>
      <c r="J975" s="180" t="s">
        <v>56</v>
      </c>
      <c r="K975" s="180" t="s">
        <v>83</v>
      </c>
      <c r="L975" s="180" t="s">
        <v>91</v>
      </c>
      <c r="M975" s="181" t="s">
        <v>2451</v>
      </c>
      <c r="N975" s="175" t="s">
        <v>951</v>
      </c>
      <c r="O975" s="44" t="s">
        <v>2452</v>
      </c>
      <c r="P975" s="44"/>
      <c r="Q975" s="44"/>
      <c r="R975" s="45" t="str">
        <f t="array" ref="R975">IFERROR(INDEX('BANCO DE DADOS'!$C$3:$C1559,MATCH(C975,'BANCO DE DADOS'!$B$3:$B1559,0),0),"")</f>
        <v>GEA - OBRAS</v>
      </c>
      <c r="S975" s="45" t="str">
        <f t="array" ref="S975">IFERROR(INDEX('BANCO DE DADOS'!$D$3:$D1559,MATCH(C975,'BANCO DE DADOS'!$B$3:$B1559,0),0),"")</f>
        <v>SERVIÇOS DE MANUTENÇÃO - INFRAESTRUTURA PREDIAL</v>
      </c>
      <c r="T975" s="44"/>
      <c r="U975" s="44"/>
      <c r="V975" s="44"/>
      <c r="W975" s="44"/>
      <c r="X975" s="44"/>
      <c r="Y975" s="44"/>
      <c r="Z975" s="44"/>
      <c r="AA975" s="44"/>
      <c r="AB975" s="44"/>
      <c r="AC975" s="44"/>
    </row>
    <row r="976" spans="1:29" ht="15.75" customHeight="1">
      <c r="A976" s="47"/>
      <c r="B976" s="47" t="s">
        <v>2693</v>
      </c>
      <c r="C976" s="60"/>
      <c r="D976" s="49"/>
      <c r="E976" s="49"/>
      <c r="F976" s="50">
        <v>33000</v>
      </c>
      <c r="G976" s="51"/>
      <c r="H976" s="52"/>
      <c r="I976" s="53"/>
      <c r="J976" s="53"/>
      <c r="K976" s="53"/>
      <c r="L976" s="53"/>
      <c r="M976" s="54"/>
      <c r="N976" s="56" t="s">
        <v>951</v>
      </c>
      <c r="O976" s="56"/>
      <c r="P976" s="56"/>
      <c r="Q976" s="56" t="s">
        <v>3052</v>
      </c>
      <c r="R976" s="57"/>
      <c r="S976" s="57" t="s">
        <v>1849</v>
      </c>
      <c r="T976" s="56"/>
      <c r="U976" s="56"/>
      <c r="V976" s="56"/>
      <c r="W976" s="56" t="s">
        <v>3051</v>
      </c>
      <c r="X976" s="56"/>
      <c r="Y976" s="56"/>
      <c r="Z976" s="56"/>
      <c r="AA976" s="56"/>
      <c r="AB976" s="56"/>
      <c r="AC976" s="56"/>
    </row>
    <row r="977" spans="1:29" ht="15.75" customHeight="1">
      <c r="A977" s="35"/>
      <c r="B977" s="35" t="s">
        <v>250</v>
      </c>
      <c r="C977" s="36" t="s">
        <v>270</v>
      </c>
      <c r="D977" s="37" t="s">
        <v>53</v>
      </c>
      <c r="E977" s="37">
        <v>50</v>
      </c>
      <c r="F977" s="38">
        <v>10000</v>
      </c>
      <c r="G977" s="39" t="s">
        <v>54</v>
      </c>
      <c r="H977" s="40">
        <v>46204</v>
      </c>
      <c r="I977" s="41" t="s">
        <v>55</v>
      </c>
      <c r="J977" s="41" t="s">
        <v>56</v>
      </c>
      <c r="K977" s="41" t="s">
        <v>164</v>
      </c>
      <c r="L977" s="41" t="s">
        <v>58</v>
      </c>
      <c r="M977" s="42" t="s">
        <v>148</v>
      </c>
      <c r="N977" s="44" t="s">
        <v>21</v>
      </c>
      <c r="O977" s="44" t="s">
        <v>2767</v>
      </c>
      <c r="P977" s="44"/>
      <c r="Q977" s="44" t="s">
        <v>3053</v>
      </c>
      <c r="R977" s="45">
        <f t="array" ref="R977">IFERROR(INDEX('BANCO DE DADOS'!$C$3:$C1559,MATCH(C977,'BANCO DE DADOS'!$B$3:$B1559,0),0),"")</f>
        <v>0</v>
      </c>
      <c r="S977" s="45" t="s">
        <v>271</v>
      </c>
      <c r="T977" s="44"/>
      <c r="U977" s="44"/>
      <c r="V977" s="44"/>
      <c r="W977" s="44" t="s">
        <v>3051</v>
      </c>
      <c r="X977" s="44"/>
      <c r="Y977" s="44"/>
      <c r="Z977" s="44"/>
      <c r="AA977" s="44"/>
      <c r="AB977" s="44"/>
      <c r="AC977" s="44"/>
    </row>
    <row r="978" spans="1:29" ht="15.75" customHeight="1">
      <c r="A978" s="47"/>
      <c r="B978" s="47" t="s">
        <v>2693</v>
      </c>
      <c r="C978" s="60"/>
      <c r="D978" s="49"/>
      <c r="E978" s="49"/>
      <c r="F978" s="50">
        <v>10000</v>
      </c>
      <c r="G978" s="51"/>
      <c r="H978" s="52"/>
      <c r="I978" s="53"/>
      <c r="J978" s="53"/>
      <c r="K978" s="53"/>
      <c r="L978" s="53"/>
      <c r="M978" s="54"/>
      <c r="N978" s="56" t="s">
        <v>21</v>
      </c>
      <c r="O978" s="56"/>
      <c r="P978" s="56"/>
      <c r="Q978" s="56" t="s">
        <v>3053</v>
      </c>
      <c r="R978" s="57"/>
      <c r="S978" s="57" t="s">
        <v>271</v>
      </c>
      <c r="T978" s="56"/>
      <c r="U978" s="56"/>
      <c r="V978" s="56"/>
      <c r="W978" s="56" t="s">
        <v>3051</v>
      </c>
      <c r="X978" s="56"/>
      <c r="Y978" s="56"/>
      <c r="Z978" s="56"/>
      <c r="AA978" s="56"/>
      <c r="AB978" s="56"/>
      <c r="AC978" s="56"/>
    </row>
    <row r="979" spans="1:29" ht="15.75" customHeight="1">
      <c r="A979" s="35"/>
      <c r="B979" s="35" t="s">
        <v>250</v>
      </c>
      <c r="C979" s="36" t="s">
        <v>1511</v>
      </c>
      <c r="D979" s="37" t="s">
        <v>53</v>
      </c>
      <c r="E979" s="37">
        <v>5000</v>
      </c>
      <c r="F979" s="38">
        <v>20000</v>
      </c>
      <c r="G979" s="39" t="s">
        <v>54</v>
      </c>
      <c r="H979" s="40">
        <v>46235</v>
      </c>
      <c r="I979" s="41" t="s">
        <v>55</v>
      </c>
      <c r="J979" s="41" t="s">
        <v>56</v>
      </c>
      <c r="K979" s="41" t="s">
        <v>858</v>
      </c>
      <c r="L979" s="41" t="s">
        <v>91</v>
      </c>
      <c r="M979" s="42" t="s">
        <v>2498</v>
      </c>
      <c r="N979" s="44" t="s">
        <v>951</v>
      </c>
      <c r="O979" s="44" t="s">
        <v>2767</v>
      </c>
      <c r="P979" s="44"/>
      <c r="Q979" s="44" t="s">
        <v>3054</v>
      </c>
      <c r="R979" s="45"/>
      <c r="S979" s="45" t="s">
        <v>1512</v>
      </c>
      <c r="T979" s="44"/>
      <c r="U979" s="44"/>
      <c r="V979" s="44"/>
      <c r="W979" s="44" t="s">
        <v>250</v>
      </c>
      <c r="X979" s="44"/>
      <c r="Y979" s="44"/>
      <c r="Z979" s="44"/>
      <c r="AA979" s="44"/>
      <c r="AB979" s="44"/>
      <c r="AC979" s="44"/>
    </row>
    <row r="980" spans="1:29" ht="15.75" customHeight="1">
      <c r="A980" s="47"/>
      <c r="B980" s="47" t="s">
        <v>2693</v>
      </c>
      <c r="C980" s="60"/>
      <c r="D980" s="49"/>
      <c r="E980" s="49"/>
      <c r="F980" s="50">
        <v>20000</v>
      </c>
      <c r="G980" s="51"/>
      <c r="H980" s="52"/>
      <c r="I980" s="53"/>
      <c r="J980" s="53"/>
      <c r="K980" s="53"/>
      <c r="L980" s="53"/>
      <c r="M980" s="54"/>
      <c r="N980" s="56" t="s">
        <v>951</v>
      </c>
      <c r="O980" s="56"/>
      <c r="P980" s="56"/>
      <c r="Q980" s="56" t="s">
        <v>3054</v>
      </c>
      <c r="R980" s="57"/>
      <c r="S980" s="57" t="s">
        <v>1512</v>
      </c>
      <c r="T980" s="56"/>
      <c r="U980" s="56"/>
      <c r="V980" s="56"/>
      <c r="W980" s="56" t="s">
        <v>250</v>
      </c>
      <c r="X980" s="56"/>
      <c r="Y980" s="56"/>
      <c r="Z980" s="56"/>
      <c r="AA980" s="56"/>
      <c r="AB980" s="56"/>
      <c r="AC980" s="56"/>
    </row>
    <row r="981" spans="1:29" ht="15.75" customHeight="1">
      <c r="A981" s="35"/>
      <c r="B981" s="35" t="s">
        <v>258</v>
      </c>
      <c r="C981" s="36" t="s">
        <v>325</v>
      </c>
      <c r="D981" s="37" t="s">
        <v>53</v>
      </c>
      <c r="E981" s="37">
        <v>12</v>
      </c>
      <c r="F981" s="38">
        <v>5400</v>
      </c>
      <c r="G981" s="39" t="s">
        <v>54</v>
      </c>
      <c r="H981" s="40">
        <v>46204</v>
      </c>
      <c r="I981" s="41" t="s">
        <v>55</v>
      </c>
      <c r="J981" s="41" t="s">
        <v>56</v>
      </c>
      <c r="K981" s="41" t="s">
        <v>164</v>
      </c>
      <c r="L981" s="41" t="s">
        <v>58</v>
      </c>
      <c r="M981" s="42" t="s">
        <v>2534</v>
      </c>
      <c r="N981" s="44" t="s">
        <v>21</v>
      </c>
      <c r="O981" s="44" t="s">
        <v>2767</v>
      </c>
      <c r="P981" s="44"/>
      <c r="Q981" s="44" t="s">
        <v>2974</v>
      </c>
      <c r="R981" s="45"/>
      <c r="S981" s="45" t="s">
        <v>260</v>
      </c>
      <c r="T981" s="44"/>
      <c r="U981" s="44"/>
      <c r="V981" s="44"/>
      <c r="W981" s="44" t="s">
        <v>888</v>
      </c>
      <c r="X981" s="44"/>
      <c r="Y981" s="44"/>
      <c r="Z981" s="44"/>
      <c r="AA981" s="44"/>
      <c r="AB981" s="44"/>
      <c r="AC981" s="44"/>
    </row>
    <row r="982" spans="1:29" ht="15.75" customHeight="1">
      <c r="A982" s="47"/>
      <c r="B982" s="47" t="s">
        <v>258</v>
      </c>
      <c r="C982" s="60" t="s">
        <v>259</v>
      </c>
      <c r="D982" s="49" t="s">
        <v>53</v>
      </c>
      <c r="E982" s="49">
        <v>12</v>
      </c>
      <c r="F982" s="50">
        <v>14400</v>
      </c>
      <c r="G982" s="51" t="s">
        <v>54</v>
      </c>
      <c r="H982" s="52">
        <v>46235</v>
      </c>
      <c r="I982" s="53" t="s">
        <v>55</v>
      </c>
      <c r="J982" s="53" t="s">
        <v>56</v>
      </c>
      <c r="K982" s="53" t="s">
        <v>164</v>
      </c>
      <c r="L982" s="53" t="s">
        <v>58</v>
      </c>
      <c r="M982" s="54" t="s">
        <v>148</v>
      </c>
      <c r="N982" s="56" t="s">
        <v>21</v>
      </c>
      <c r="O982" s="56" t="s">
        <v>2767</v>
      </c>
      <c r="P982" s="56"/>
      <c r="Q982" s="56" t="s">
        <v>2974</v>
      </c>
      <c r="R982" s="57">
        <f t="array" ref="R982">IFERROR(INDEX('BANCO DE DADOS'!$C$3:$C1559,MATCH(C982,'BANCO DE DADOS'!$B$3:$B1559,0),0),"")</f>
        <v>0</v>
      </c>
      <c r="S982" s="57" t="s">
        <v>260</v>
      </c>
      <c r="T982" s="56"/>
      <c r="U982" s="56"/>
      <c r="V982" s="56"/>
      <c r="W982" s="56" t="s">
        <v>888</v>
      </c>
      <c r="X982" s="56"/>
      <c r="Y982" s="56"/>
      <c r="Z982" s="56"/>
      <c r="AA982" s="56"/>
      <c r="AB982" s="56"/>
      <c r="AC982" s="56"/>
    </row>
    <row r="983" spans="1:29" ht="15.75" customHeight="1">
      <c r="A983" s="35"/>
      <c r="B983" s="35" t="s">
        <v>242</v>
      </c>
      <c r="C983" s="36" t="s">
        <v>259</v>
      </c>
      <c r="D983" s="37" t="s">
        <v>53</v>
      </c>
      <c r="E983" s="37">
        <v>6</v>
      </c>
      <c r="F983" s="38">
        <v>7200</v>
      </c>
      <c r="G983" s="39" t="s">
        <v>54</v>
      </c>
      <c r="H983" s="40">
        <v>46204</v>
      </c>
      <c r="I983" s="41" t="s">
        <v>55</v>
      </c>
      <c r="J983" s="41" t="s">
        <v>56</v>
      </c>
      <c r="K983" s="41" t="s">
        <v>164</v>
      </c>
      <c r="L983" s="41" t="s">
        <v>58</v>
      </c>
      <c r="M983" s="42" t="s">
        <v>148</v>
      </c>
      <c r="N983" s="44" t="s">
        <v>21</v>
      </c>
      <c r="O983" s="44" t="s">
        <v>2767</v>
      </c>
      <c r="P983" s="44"/>
      <c r="Q983" s="44" t="s">
        <v>2974</v>
      </c>
      <c r="R983" s="45">
        <f t="array" ref="R983">IFERROR(INDEX('BANCO DE DADOS'!$C$3:$C1559,MATCH(C983,'BANCO DE DADOS'!$B$3:$B1559,0),0),"")</f>
        <v>0</v>
      </c>
      <c r="S983" s="45" t="s">
        <v>260</v>
      </c>
      <c r="T983" s="44"/>
      <c r="U983" s="44"/>
      <c r="V983" s="44"/>
      <c r="W983" s="44" t="s">
        <v>888</v>
      </c>
      <c r="X983" s="44"/>
      <c r="Y983" s="44"/>
      <c r="Z983" s="44"/>
      <c r="AA983" s="44"/>
      <c r="AB983" s="44"/>
      <c r="AC983" s="44"/>
    </row>
    <row r="984" spans="1:29" ht="15.75" customHeight="1">
      <c r="A984" s="47"/>
      <c r="B984" s="47" t="s">
        <v>848</v>
      </c>
      <c r="C984" s="60" t="s">
        <v>1349</v>
      </c>
      <c r="D984" s="49" t="s">
        <v>53</v>
      </c>
      <c r="E984" s="49">
        <v>10</v>
      </c>
      <c r="F984" s="50">
        <v>400</v>
      </c>
      <c r="G984" s="51" t="s">
        <v>54</v>
      </c>
      <c r="H984" s="52">
        <v>46174</v>
      </c>
      <c r="I984" s="53" t="s">
        <v>55</v>
      </c>
      <c r="J984" s="53" t="s">
        <v>56</v>
      </c>
      <c r="K984" s="53" t="s">
        <v>164</v>
      </c>
      <c r="L984" s="53" t="s">
        <v>91</v>
      </c>
      <c r="M984" s="54" t="s">
        <v>2498</v>
      </c>
      <c r="N984" s="56" t="s">
        <v>884</v>
      </c>
      <c r="O984" s="56" t="s">
        <v>2767</v>
      </c>
      <c r="P984" s="56"/>
      <c r="Q984" s="56" t="s">
        <v>2952</v>
      </c>
      <c r="R984" s="57" t="s">
        <v>322</v>
      </c>
      <c r="S984" s="57" t="s">
        <v>323</v>
      </c>
      <c r="T984" s="56"/>
      <c r="U984" s="56"/>
      <c r="V984" s="56"/>
      <c r="W984" s="56" t="s">
        <v>652</v>
      </c>
      <c r="X984" s="56"/>
      <c r="Y984" s="56"/>
      <c r="Z984" s="56"/>
      <c r="AA984" s="56"/>
      <c r="AB984" s="56"/>
      <c r="AC984" s="56"/>
    </row>
    <row r="985" spans="1:29" ht="15.75" customHeight="1">
      <c r="A985" s="35"/>
      <c r="B985" s="35" t="s">
        <v>848</v>
      </c>
      <c r="C985" s="36" t="s">
        <v>1377</v>
      </c>
      <c r="D985" s="37" t="s">
        <v>53</v>
      </c>
      <c r="E985" s="37">
        <v>10</v>
      </c>
      <c r="F985" s="38">
        <v>250</v>
      </c>
      <c r="G985" s="39" t="s">
        <v>54</v>
      </c>
      <c r="H985" s="40">
        <v>46143</v>
      </c>
      <c r="I985" s="41" t="s">
        <v>55</v>
      </c>
      <c r="J985" s="41" t="s">
        <v>56</v>
      </c>
      <c r="K985" s="41" t="s">
        <v>164</v>
      </c>
      <c r="L985" s="41" t="s">
        <v>91</v>
      </c>
      <c r="M985" s="42" t="s">
        <v>2498</v>
      </c>
      <c r="N985" s="44" t="s">
        <v>884</v>
      </c>
      <c r="O985" s="44" t="s">
        <v>2767</v>
      </c>
      <c r="P985" s="44"/>
      <c r="Q985" s="44" t="s">
        <v>2952</v>
      </c>
      <c r="R985" s="45" t="s">
        <v>322</v>
      </c>
      <c r="S985" s="45" t="s">
        <v>323</v>
      </c>
      <c r="T985" s="44"/>
      <c r="U985" s="44"/>
      <c r="V985" s="44"/>
      <c r="W985" s="44" t="s">
        <v>652</v>
      </c>
      <c r="X985" s="44"/>
      <c r="Y985" s="44"/>
      <c r="Z985" s="44"/>
      <c r="AA985" s="44"/>
      <c r="AB985" s="44"/>
      <c r="AC985" s="44"/>
    </row>
    <row r="986" spans="1:29" ht="15.75" customHeight="1">
      <c r="A986" s="47"/>
      <c r="B986" s="47" t="s">
        <v>888</v>
      </c>
      <c r="C986" s="60" t="s">
        <v>2662</v>
      </c>
      <c r="D986" s="49" t="s">
        <v>53</v>
      </c>
      <c r="E986" s="49">
        <v>5</v>
      </c>
      <c r="F986" s="50">
        <v>555</v>
      </c>
      <c r="G986" s="51" t="s">
        <v>54</v>
      </c>
      <c r="H986" s="52">
        <v>46174</v>
      </c>
      <c r="I986" s="53" t="s">
        <v>55</v>
      </c>
      <c r="J986" s="53" t="s">
        <v>56</v>
      </c>
      <c r="K986" s="53" t="s">
        <v>164</v>
      </c>
      <c r="L986" s="53" t="s">
        <v>91</v>
      </c>
      <c r="M986" s="54" t="s">
        <v>73</v>
      </c>
      <c r="N986" s="56" t="s">
        <v>951</v>
      </c>
      <c r="O986" s="56" t="s">
        <v>2767</v>
      </c>
      <c r="P986" s="56"/>
      <c r="Q986" s="56" t="s">
        <v>2974</v>
      </c>
      <c r="R986" s="57"/>
      <c r="S986" s="57" t="s">
        <v>260</v>
      </c>
      <c r="T986" s="56"/>
      <c r="U986" s="56"/>
      <c r="V986" s="56"/>
      <c r="W986" s="56" t="s">
        <v>888</v>
      </c>
      <c r="X986" s="56"/>
      <c r="Y986" s="56"/>
      <c r="Z986" s="56"/>
      <c r="AA986" s="56"/>
      <c r="AB986" s="56"/>
      <c r="AC986" s="56"/>
    </row>
    <row r="987" spans="1:29" ht="15.75" customHeight="1">
      <c r="A987" s="35"/>
      <c r="B987" s="35" t="s">
        <v>888</v>
      </c>
      <c r="C987" s="36" t="s">
        <v>2661</v>
      </c>
      <c r="D987" s="37" t="s">
        <v>53</v>
      </c>
      <c r="E987" s="37">
        <v>5</v>
      </c>
      <c r="F987" s="38">
        <v>585</v>
      </c>
      <c r="G987" s="39" t="s">
        <v>54</v>
      </c>
      <c r="H987" s="40">
        <v>46174</v>
      </c>
      <c r="I987" s="41" t="s">
        <v>55</v>
      </c>
      <c r="J987" s="41" t="s">
        <v>56</v>
      </c>
      <c r="K987" s="41" t="s">
        <v>2358</v>
      </c>
      <c r="L987" s="41" t="s">
        <v>91</v>
      </c>
      <c r="M987" s="42" t="s">
        <v>2498</v>
      </c>
      <c r="N987" s="44" t="s">
        <v>951</v>
      </c>
      <c r="O987" s="44" t="s">
        <v>2767</v>
      </c>
      <c r="P987" s="44"/>
      <c r="Q987" s="44" t="s">
        <v>2974</v>
      </c>
      <c r="R987" s="45"/>
      <c r="S987" s="45" t="s">
        <v>260</v>
      </c>
      <c r="T987" s="44"/>
      <c r="U987" s="44"/>
      <c r="V987" s="44"/>
      <c r="W987" s="44" t="s">
        <v>888</v>
      </c>
      <c r="X987" s="44"/>
      <c r="Y987" s="44"/>
      <c r="Z987" s="44"/>
      <c r="AA987" s="44"/>
      <c r="AB987" s="44"/>
      <c r="AC987" s="44"/>
    </row>
    <row r="988" spans="1:29" ht="15.75" customHeight="1">
      <c r="A988" s="47"/>
      <c r="B988" s="47" t="s">
        <v>888</v>
      </c>
      <c r="C988" s="60" t="s">
        <v>2669</v>
      </c>
      <c r="D988" s="49" t="s">
        <v>53</v>
      </c>
      <c r="E988" s="49">
        <v>5</v>
      </c>
      <c r="F988" s="50">
        <v>475</v>
      </c>
      <c r="G988" s="51" t="s">
        <v>54</v>
      </c>
      <c r="H988" s="52">
        <v>46174</v>
      </c>
      <c r="I988" s="53" t="s">
        <v>55</v>
      </c>
      <c r="J988" s="53" t="s">
        <v>56</v>
      </c>
      <c r="K988" s="53" t="s">
        <v>164</v>
      </c>
      <c r="L988" s="53" t="s">
        <v>91</v>
      </c>
      <c r="M988" s="54" t="s">
        <v>148</v>
      </c>
      <c r="N988" s="56" t="s">
        <v>951</v>
      </c>
      <c r="O988" s="56" t="s">
        <v>2767</v>
      </c>
      <c r="P988" s="56"/>
      <c r="Q988" s="56" t="s">
        <v>2974</v>
      </c>
      <c r="R988" s="57">
        <f t="array" ref="R988">IFERROR(INDEX('BANCO DE DADOS'!$C$3:$C1559,MATCH(C988,'BANCO DE DADOS'!$B$3:$B1559,0),0),"")</f>
        <v>0</v>
      </c>
      <c r="S988" s="57" t="s">
        <v>260</v>
      </c>
      <c r="T988" s="56"/>
      <c r="U988" s="56"/>
      <c r="V988" s="56"/>
      <c r="W988" s="56" t="s">
        <v>888</v>
      </c>
      <c r="X988" s="56"/>
      <c r="Y988" s="56"/>
      <c r="Z988" s="56"/>
      <c r="AA988" s="56"/>
      <c r="AB988" s="56"/>
      <c r="AC988" s="56"/>
    </row>
    <row r="989" spans="1:29" ht="15.75" customHeight="1">
      <c r="A989" s="35"/>
      <c r="B989" s="35" t="s">
        <v>888</v>
      </c>
      <c r="C989" s="36" t="s">
        <v>2660</v>
      </c>
      <c r="D989" s="37" t="s">
        <v>53</v>
      </c>
      <c r="E989" s="37">
        <v>300</v>
      </c>
      <c r="F989" s="38">
        <v>600</v>
      </c>
      <c r="G989" s="39" t="s">
        <v>54</v>
      </c>
      <c r="H989" s="40">
        <v>46174</v>
      </c>
      <c r="I989" s="41" t="s">
        <v>55</v>
      </c>
      <c r="J989" s="41" t="s">
        <v>56</v>
      </c>
      <c r="K989" s="41" t="s">
        <v>164</v>
      </c>
      <c r="L989" s="41" t="s">
        <v>91</v>
      </c>
      <c r="M989" s="42" t="s">
        <v>2534</v>
      </c>
      <c r="N989" s="44" t="s">
        <v>951</v>
      </c>
      <c r="O989" s="44" t="s">
        <v>2767</v>
      </c>
      <c r="P989" s="44"/>
      <c r="Q989" s="44" t="s">
        <v>2974</v>
      </c>
      <c r="R989" s="45">
        <f t="array" ref="R989">IFERROR(INDEX('BANCO DE DADOS'!$C$3:$C1559,MATCH(C989,'BANCO DE DADOS'!$B$3:$B1559,0),0),"")</f>
        <v>0</v>
      </c>
      <c r="S989" s="45" t="s">
        <v>260</v>
      </c>
      <c r="T989" s="44"/>
      <c r="U989" s="44"/>
      <c r="V989" s="44"/>
      <c r="W989" s="44" t="s">
        <v>888</v>
      </c>
      <c r="X989" s="44"/>
      <c r="Y989" s="44"/>
      <c r="Z989" s="44"/>
      <c r="AA989" s="44"/>
      <c r="AB989" s="44"/>
      <c r="AC989" s="44"/>
    </row>
    <row r="990" spans="1:29" ht="15.75" customHeight="1">
      <c r="A990" s="184"/>
      <c r="B990" s="184" t="s">
        <v>237</v>
      </c>
      <c r="C990" s="185" t="s">
        <v>2600</v>
      </c>
      <c r="D990" s="186" t="s">
        <v>53</v>
      </c>
      <c r="E990" s="186">
        <v>2</v>
      </c>
      <c r="F990" s="187">
        <v>5000</v>
      </c>
      <c r="G990" s="188" t="s">
        <v>54</v>
      </c>
      <c r="H990" s="189">
        <v>46204</v>
      </c>
      <c r="I990" s="190" t="s">
        <v>101</v>
      </c>
      <c r="J990" s="190" t="s">
        <v>56</v>
      </c>
      <c r="K990" s="190" t="s">
        <v>164</v>
      </c>
      <c r="L990" s="190" t="s">
        <v>91</v>
      </c>
      <c r="M990" s="191" t="s">
        <v>2451</v>
      </c>
      <c r="N990" s="192" t="s">
        <v>951</v>
      </c>
      <c r="O990" s="56" t="s">
        <v>2452</v>
      </c>
      <c r="P990" s="56"/>
      <c r="Q990" s="56"/>
      <c r="R990" s="57">
        <f t="array" ref="R990">IFERROR(INDEX('BANCO DE DADOS'!$C$3:$C1559,MATCH(C990,'BANCO DE DADOS'!$B$3:$B1559,0),0),"")</f>
        <v>0</v>
      </c>
      <c r="S990" s="57" t="str">
        <f t="array" ref="S990">IFERROR(INDEX('BANCO DE DADOS'!$D$3:$D1559,MATCH(C990,'BANCO DE DADOS'!$B$3:$B1559,0),0),"")</f>
        <v>COMPRA DE EQUIPAMENTOS PARA COZINHA E REFEITÓRIO</v>
      </c>
      <c r="T990" s="56"/>
      <c r="U990" s="56"/>
      <c r="V990" s="56"/>
      <c r="W990" s="56"/>
      <c r="X990" s="56"/>
      <c r="Y990" s="56"/>
      <c r="Z990" s="56"/>
      <c r="AA990" s="56"/>
      <c r="AB990" s="56"/>
      <c r="AC990" s="56"/>
    </row>
    <row r="991" spans="1:29" ht="15.75" customHeight="1">
      <c r="A991" s="167"/>
      <c r="B991" s="167" t="s">
        <v>258</v>
      </c>
      <c r="C991" s="168" t="s">
        <v>2600</v>
      </c>
      <c r="D991" s="176" t="s">
        <v>53</v>
      </c>
      <c r="E991" s="176">
        <v>2</v>
      </c>
      <c r="F991" s="177">
        <v>5000</v>
      </c>
      <c r="G991" s="178" t="s">
        <v>54</v>
      </c>
      <c r="H991" s="179">
        <v>46204</v>
      </c>
      <c r="I991" s="180" t="s">
        <v>101</v>
      </c>
      <c r="J991" s="180" t="s">
        <v>56</v>
      </c>
      <c r="K991" s="180" t="s">
        <v>164</v>
      </c>
      <c r="L991" s="180" t="s">
        <v>91</v>
      </c>
      <c r="M991" s="181" t="s">
        <v>2451</v>
      </c>
      <c r="N991" s="175" t="s">
        <v>951</v>
      </c>
      <c r="O991" s="44" t="s">
        <v>2452</v>
      </c>
      <c r="P991" s="44"/>
      <c r="Q991" s="44"/>
      <c r="R991" s="45">
        <f t="array" ref="R991">IFERROR(INDEX('BANCO DE DADOS'!$C$3:$C1559,MATCH(C991,'BANCO DE DADOS'!$B$3:$B1559,0),0),"")</f>
        <v>0</v>
      </c>
      <c r="S991" s="45" t="str">
        <f t="array" ref="S991">IFERROR(INDEX('BANCO DE DADOS'!$D$3:$D1559,MATCH(C991,'BANCO DE DADOS'!$B$3:$B1559,0),0),"")</f>
        <v>COMPRA DE EQUIPAMENTOS PARA COZINHA E REFEITÓRIO</v>
      </c>
      <c r="T991" s="44"/>
      <c r="U991" s="44"/>
      <c r="V991" s="44"/>
      <c r="W991" s="44"/>
      <c r="X991" s="44"/>
      <c r="Y991" s="44"/>
      <c r="Z991" s="44"/>
      <c r="AA991" s="44"/>
      <c r="AB991" s="44"/>
      <c r="AC991" s="44"/>
    </row>
    <row r="992" spans="1:29" ht="15.75" customHeight="1">
      <c r="A992" s="184"/>
      <c r="B992" s="184" t="s">
        <v>169</v>
      </c>
      <c r="C992" s="185" t="s">
        <v>2600</v>
      </c>
      <c r="D992" s="186" t="s">
        <v>53</v>
      </c>
      <c r="E992" s="186">
        <v>2</v>
      </c>
      <c r="F992" s="187">
        <v>5000</v>
      </c>
      <c r="G992" s="188" t="s">
        <v>54</v>
      </c>
      <c r="H992" s="189">
        <v>46204</v>
      </c>
      <c r="I992" s="190" t="s">
        <v>101</v>
      </c>
      <c r="J992" s="190" t="s">
        <v>56</v>
      </c>
      <c r="K992" s="190" t="s">
        <v>858</v>
      </c>
      <c r="L992" s="190" t="s">
        <v>91</v>
      </c>
      <c r="M992" s="191" t="s">
        <v>2451</v>
      </c>
      <c r="N992" s="192" t="s">
        <v>951</v>
      </c>
      <c r="O992" s="56" t="s">
        <v>2452</v>
      </c>
      <c r="P992" s="56"/>
      <c r="Q992" s="56"/>
      <c r="R992" s="57">
        <f t="array" ref="R992">IFERROR(INDEX('BANCO DE DADOS'!$C$3:$C1559,MATCH(C992,'BANCO DE DADOS'!$B$3:$B1559,0),0),"")</f>
        <v>0</v>
      </c>
      <c r="S992" s="57" t="str">
        <f t="array" ref="S992">IFERROR(INDEX('BANCO DE DADOS'!$D$3:$D1559,MATCH(C992,'BANCO DE DADOS'!$B$3:$B1559,0),0),"")</f>
        <v>COMPRA DE EQUIPAMENTOS PARA COZINHA E REFEITÓRIO</v>
      </c>
      <c r="T992" s="56"/>
      <c r="U992" s="56"/>
      <c r="V992" s="56"/>
      <c r="W992" s="56"/>
      <c r="X992" s="56"/>
      <c r="Y992" s="56"/>
      <c r="Z992" s="56"/>
      <c r="AA992" s="56"/>
      <c r="AB992" s="56"/>
      <c r="AC992" s="56"/>
    </row>
    <row r="993" spans="1:29" ht="15.75" customHeight="1">
      <c r="A993" s="167"/>
      <c r="B993" s="167" t="s">
        <v>440</v>
      </c>
      <c r="C993" s="168" t="s">
        <v>2600</v>
      </c>
      <c r="D993" s="176" t="s">
        <v>53</v>
      </c>
      <c r="E993" s="176">
        <v>1</v>
      </c>
      <c r="F993" s="177">
        <v>2500</v>
      </c>
      <c r="G993" s="178" t="s">
        <v>54</v>
      </c>
      <c r="H993" s="179">
        <v>46174</v>
      </c>
      <c r="I993" s="180" t="s">
        <v>101</v>
      </c>
      <c r="J993" s="180" t="s">
        <v>56</v>
      </c>
      <c r="K993" s="180" t="s">
        <v>858</v>
      </c>
      <c r="L993" s="180" t="s">
        <v>91</v>
      </c>
      <c r="M993" s="181" t="s">
        <v>2451</v>
      </c>
      <c r="N993" s="175" t="s">
        <v>951</v>
      </c>
      <c r="O993" s="44" t="s">
        <v>2452</v>
      </c>
      <c r="P993" s="44"/>
      <c r="Q993" s="44"/>
      <c r="R993" s="45">
        <f t="array" ref="R993">IFERROR(INDEX('BANCO DE DADOS'!$C$3:$C1559,MATCH(C993,'BANCO DE DADOS'!$B$3:$B1559,0),0),"")</f>
        <v>0</v>
      </c>
      <c r="S993" s="45" t="str">
        <f t="array" ref="S993">IFERROR(INDEX('BANCO DE DADOS'!$D$3:$D1559,MATCH(C993,'BANCO DE DADOS'!$B$3:$B1559,0),0),"")</f>
        <v>COMPRA DE EQUIPAMENTOS PARA COZINHA E REFEITÓRIO</v>
      </c>
      <c r="T993" s="44"/>
      <c r="U993" s="44"/>
      <c r="V993" s="44"/>
      <c r="W993" s="44"/>
      <c r="X993" s="44"/>
      <c r="Y993" s="44"/>
      <c r="Z993" s="44"/>
      <c r="AA993" s="44"/>
      <c r="AB993" s="44"/>
      <c r="AC993" s="44"/>
    </row>
    <row r="994" spans="1:29" ht="15.75" customHeight="1">
      <c r="A994" s="47"/>
      <c r="B994" s="47" t="s">
        <v>848</v>
      </c>
      <c r="C994" s="60" t="s">
        <v>1381</v>
      </c>
      <c r="D994" s="49" t="s">
        <v>53</v>
      </c>
      <c r="E994" s="49">
        <v>4</v>
      </c>
      <c r="F994" s="50">
        <v>240</v>
      </c>
      <c r="G994" s="51" t="s">
        <v>54</v>
      </c>
      <c r="H994" s="52">
        <v>46143</v>
      </c>
      <c r="I994" s="53" t="s">
        <v>55</v>
      </c>
      <c r="J994" s="53" t="s">
        <v>56</v>
      </c>
      <c r="K994" s="53" t="s">
        <v>164</v>
      </c>
      <c r="L994" s="53" t="s">
        <v>91</v>
      </c>
      <c r="M994" s="54" t="s">
        <v>73</v>
      </c>
      <c r="N994" s="56" t="s">
        <v>884</v>
      </c>
      <c r="O994" s="56" t="s">
        <v>2767</v>
      </c>
      <c r="P994" s="56"/>
      <c r="Q994" s="56" t="s">
        <v>2952</v>
      </c>
      <c r="R994" s="57" t="s">
        <v>322</v>
      </c>
      <c r="S994" s="57" t="s">
        <v>323</v>
      </c>
      <c r="T994" s="56"/>
      <c r="U994" s="56"/>
      <c r="V994" s="56"/>
      <c r="W994" s="56" t="s">
        <v>652</v>
      </c>
      <c r="X994" s="56"/>
      <c r="Y994" s="56"/>
      <c r="Z994" s="56"/>
      <c r="AA994" s="56"/>
      <c r="AB994" s="56"/>
      <c r="AC994" s="56"/>
    </row>
    <row r="995" spans="1:29" ht="15.75" customHeight="1">
      <c r="A995" s="35"/>
      <c r="B995" s="35" t="s">
        <v>2693</v>
      </c>
      <c r="C995" s="36"/>
      <c r="D995" s="37"/>
      <c r="E995" s="37"/>
      <c r="F995" s="38">
        <v>71215</v>
      </c>
      <c r="G995" s="39"/>
      <c r="H995" s="40"/>
      <c r="I995" s="41"/>
      <c r="J995" s="41"/>
      <c r="K995" s="41"/>
      <c r="L995" s="41"/>
      <c r="M995" s="42"/>
      <c r="N995" s="44" t="s">
        <v>21</v>
      </c>
      <c r="O995" s="44"/>
      <c r="P995" s="44"/>
      <c r="Q995" s="44" t="s">
        <v>2974</v>
      </c>
      <c r="R995" s="45"/>
      <c r="S995" s="45" t="s">
        <v>260</v>
      </c>
      <c r="T995" s="44"/>
      <c r="U995" s="44"/>
      <c r="V995" s="44"/>
      <c r="W995" s="44" t="s">
        <v>888</v>
      </c>
      <c r="X995" s="44"/>
      <c r="Y995" s="44"/>
      <c r="Z995" s="44"/>
      <c r="AA995" s="44"/>
      <c r="AB995" s="44"/>
      <c r="AC995" s="44"/>
    </row>
    <row r="996" spans="1:29" ht="15.75" customHeight="1">
      <c r="A996" s="47"/>
      <c r="B996" s="47" t="s">
        <v>848</v>
      </c>
      <c r="C996" s="60" t="s">
        <v>1379</v>
      </c>
      <c r="D996" s="49" t="s">
        <v>53</v>
      </c>
      <c r="E996" s="49">
        <v>4</v>
      </c>
      <c r="F996" s="50">
        <v>240</v>
      </c>
      <c r="G996" s="51" t="s">
        <v>54</v>
      </c>
      <c r="H996" s="52">
        <v>46143</v>
      </c>
      <c r="I996" s="53" t="s">
        <v>55</v>
      </c>
      <c r="J996" s="53" t="s">
        <v>56</v>
      </c>
      <c r="K996" s="53" t="s">
        <v>164</v>
      </c>
      <c r="L996" s="53" t="s">
        <v>91</v>
      </c>
      <c r="M996" s="54" t="s">
        <v>2486</v>
      </c>
      <c r="N996" s="56" t="s">
        <v>884</v>
      </c>
      <c r="O996" s="56" t="s">
        <v>2767</v>
      </c>
      <c r="P996" s="56"/>
      <c r="Q996" s="56" t="s">
        <v>2952</v>
      </c>
      <c r="R996" s="57">
        <f t="array" ref="R996">IFERROR(INDEX('BANCO DE DADOS'!$C$3:$C1559,MATCH(C996,'BANCO DE DADOS'!$B$3:$B1559,0),0),"")</f>
        <v>0</v>
      </c>
      <c r="S996" s="57" t="s">
        <v>323</v>
      </c>
      <c r="T996" s="56"/>
      <c r="U996" s="56"/>
      <c r="V996" s="56"/>
      <c r="W996" s="56" t="s">
        <v>652</v>
      </c>
      <c r="X996" s="56"/>
      <c r="Y996" s="56"/>
      <c r="Z996" s="56"/>
      <c r="AA996" s="56"/>
      <c r="AB996" s="56"/>
      <c r="AC996" s="56"/>
    </row>
    <row r="997" spans="1:29" ht="15.75" customHeight="1">
      <c r="A997" s="167"/>
      <c r="B997" s="167" t="s">
        <v>237</v>
      </c>
      <c r="C997" s="168" t="s">
        <v>2629</v>
      </c>
      <c r="D997" s="176" t="s">
        <v>53</v>
      </c>
      <c r="E997" s="176">
        <v>1</v>
      </c>
      <c r="F997" s="177">
        <v>2500</v>
      </c>
      <c r="G997" s="178" t="s">
        <v>54</v>
      </c>
      <c r="H997" s="179">
        <v>46174</v>
      </c>
      <c r="I997" s="180" t="s">
        <v>101</v>
      </c>
      <c r="J997" s="180" t="s">
        <v>56</v>
      </c>
      <c r="K997" s="180" t="s">
        <v>858</v>
      </c>
      <c r="L997" s="180" t="s">
        <v>91</v>
      </c>
      <c r="M997" s="181" t="s">
        <v>2451</v>
      </c>
      <c r="N997" s="175" t="s">
        <v>951</v>
      </c>
      <c r="O997" s="44" t="s">
        <v>2452</v>
      </c>
      <c r="P997" s="44"/>
      <c r="Q997" s="44"/>
      <c r="R997" s="45">
        <f t="array" ref="R997">IFERROR(INDEX('BANCO DE DADOS'!$C$3:$C1559,MATCH(C997,'BANCO DE DADOS'!$B$3:$B1559,0),0),"")</f>
        <v>0</v>
      </c>
      <c r="S997" s="45" t="str">
        <f t="array" ref="S997">IFERROR(INDEX('BANCO DE DADOS'!$D$3:$D1559,MATCH(C997,'BANCO DE DADOS'!$B$3:$B1559,0),0),"")</f>
        <v>COMPRA DE EQUIPAMENTOS OPERACIONAIS E MÁQUINAS</v>
      </c>
      <c r="T997" s="44"/>
      <c r="U997" s="44"/>
      <c r="V997" s="44"/>
      <c r="W997" s="44"/>
      <c r="X997" s="44"/>
      <c r="Y997" s="44"/>
      <c r="Z997" s="44"/>
      <c r="AA997" s="44"/>
      <c r="AB997" s="44"/>
      <c r="AC997" s="44"/>
    </row>
    <row r="998" spans="1:29" ht="15.75" customHeight="1">
      <c r="A998" s="184"/>
      <c r="B998" s="184" t="s">
        <v>440</v>
      </c>
      <c r="C998" s="185" t="s">
        <v>2650</v>
      </c>
      <c r="D998" s="186" t="s">
        <v>53</v>
      </c>
      <c r="E998" s="186">
        <v>1</v>
      </c>
      <c r="F998" s="187">
        <v>1000</v>
      </c>
      <c r="G998" s="188" t="s">
        <v>54</v>
      </c>
      <c r="H998" s="189">
        <v>46174</v>
      </c>
      <c r="I998" s="190" t="s">
        <v>101</v>
      </c>
      <c r="J998" s="190" t="s">
        <v>56</v>
      </c>
      <c r="K998" s="190" t="s">
        <v>858</v>
      </c>
      <c r="L998" s="190" t="s">
        <v>91</v>
      </c>
      <c r="M998" s="191" t="s">
        <v>2451</v>
      </c>
      <c r="N998" s="192" t="s">
        <v>951</v>
      </c>
      <c r="O998" s="56" t="s">
        <v>2452</v>
      </c>
      <c r="P998" s="56"/>
      <c r="Q998" s="56"/>
      <c r="R998" s="57">
        <f t="array" ref="R998">IFERROR(INDEX('BANCO DE DADOS'!$C$3:$C1559,MATCH(C998,'BANCO DE DADOS'!$B$3:$B1559,0),0),"")</f>
        <v>0</v>
      </c>
      <c r="S998" s="57" t="str">
        <f t="array" ref="S998">IFERROR(INDEX('BANCO DE DADOS'!$D$3:$D1559,MATCH(C998,'BANCO DE DADOS'!$B$3:$B1559,0),0),"")</f>
        <v>COMPRA DE EQUIPAMENTOS OPERACIONAIS E MÁQUINAS</v>
      </c>
      <c r="T998" s="56"/>
      <c r="U998" s="56"/>
      <c r="V998" s="56"/>
      <c r="W998" s="56"/>
      <c r="X998" s="56"/>
      <c r="Y998" s="56"/>
      <c r="Z998" s="56"/>
      <c r="AA998" s="56"/>
      <c r="AB998" s="56"/>
      <c r="AC998" s="56"/>
    </row>
    <row r="999" spans="1:29" ht="15.75" customHeight="1">
      <c r="A999" s="167"/>
      <c r="B999" s="167" t="s">
        <v>245</v>
      </c>
      <c r="C999" s="168" t="s">
        <v>2601</v>
      </c>
      <c r="D999" s="176" t="s">
        <v>53</v>
      </c>
      <c r="E999" s="176">
        <v>1</v>
      </c>
      <c r="F999" s="177">
        <v>5000</v>
      </c>
      <c r="G999" s="178" t="s">
        <v>54</v>
      </c>
      <c r="H999" s="179">
        <v>46204</v>
      </c>
      <c r="I999" s="180" t="s">
        <v>101</v>
      </c>
      <c r="J999" s="180" t="s">
        <v>56</v>
      </c>
      <c r="K999" s="180" t="s">
        <v>858</v>
      </c>
      <c r="L999" s="180" t="s">
        <v>91</v>
      </c>
      <c r="M999" s="181" t="s">
        <v>2451</v>
      </c>
      <c r="N999" s="175" t="s">
        <v>951</v>
      </c>
      <c r="O999" s="44" t="s">
        <v>2452</v>
      </c>
      <c r="P999" s="44"/>
      <c r="Q999" s="44"/>
      <c r="R999" s="45">
        <f t="array" ref="R999">IFERROR(INDEX('BANCO DE DADOS'!$C$3:$C1559,MATCH(C999,'BANCO DE DADOS'!$B$3:$B1559,0),0),"")</f>
        <v>0</v>
      </c>
      <c r="S999" s="45" t="str">
        <f t="array" ref="S999">IFERROR(INDEX('BANCO DE DADOS'!$D$3:$D1559,MATCH(C999,'BANCO DE DADOS'!$B$3:$B1559,0),0),"")</f>
        <v>COMPRA DE EQUIPAMENTOS OPERACIONAIS E MÁQUINAS</v>
      </c>
      <c r="T999" s="44"/>
      <c r="U999" s="44"/>
      <c r="V999" s="44"/>
      <c r="W999" s="44"/>
      <c r="X999" s="44"/>
      <c r="Y999" s="44"/>
      <c r="Z999" s="44"/>
      <c r="AA999" s="44"/>
      <c r="AB999" s="44"/>
      <c r="AC999" s="44"/>
    </row>
    <row r="1000" spans="1:29" ht="15.75" customHeight="1">
      <c r="A1000" s="184"/>
      <c r="B1000" s="184" t="s">
        <v>242</v>
      </c>
      <c r="C1000" s="185" t="s">
        <v>2601</v>
      </c>
      <c r="D1000" s="186" t="s">
        <v>53</v>
      </c>
      <c r="E1000" s="186">
        <v>1</v>
      </c>
      <c r="F1000" s="187">
        <v>5000</v>
      </c>
      <c r="G1000" s="188" t="s">
        <v>54</v>
      </c>
      <c r="H1000" s="189">
        <v>46204</v>
      </c>
      <c r="I1000" s="190" t="s">
        <v>101</v>
      </c>
      <c r="J1000" s="190" t="s">
        <v>56</v>
      </c>
      <c r="K1000" s="190" t="s">
        <v>858</v>
      </c>
      <c r="L1000" s="190" t="s">
        <v>91</v>
      </c>
      <c r="M1000" s="191" t="s">
        <v>2451</v>
      </c>
      <c r="N1000" s="192" t="s">
        <v>951</v>
      </c>
      <c r="O1000" s="56" t="s">
        <v>2452</v>
      </c>
      <c r="P1000" s="56"/>
      <c r="Q1000" s="56"/>
      <c r="R1000" s="57">
        <f t="array" ref="R1000">IFERROR(INDEX('BANCO DE DADOS'!$C$3:$C1559,MATCH(C1000,'BANCO DE DADOS'!$B$3:$B1559,0),0),"")</f>
        <v>0</v>
      </c>
      <c r="S1000" s="57" t="str">
        <f t="array" ref="S1000">IFERROR(INDEX('BANCO DE DADOS'!$D$3:$D1559,MATCH(C1000,'BANCO DE DADOS'!$B$3:$B1559,0),0),"")</f>
        <v>COMPRA DE EQUIPAMENTOS OPERACIONAIS E MÁQUINAS</v>
      </c>
      <c r="T1000" s="56"/>
      <c r="U1000" s="56"/>
      <c r="V1000" s="56"/>
      <c r="W1000" s="56"/>
      <c r="X1000" s="56"/>
      <c r="Y1000" s="56"/>
      <c r="Z1000" s="56"/>
      <c r="AA1000" s="56"/>
      <c r="AB1000" s="56"/>
      <c r="AC1000" s="56"/>
    </row>
    <row r="1001" spans="1:29" ht="15.75" customHeight="1">
      <c r="A1001" s="167"/>
      <c r="B1001" s="167" t="s">
        <v>295</v>
      </c>
      <c r="C1001" s="168" t="s">
        <v>2601</v>
      </c>
      <c r="D1001" s="176" t="s">
        <v>53</v>
      </c>
      <c r="E1001" s="176">
        <v>1</v>
      </c>
      <c r="F1001" s="177">
        <v>5000</v>
      </c>
      <c r="G1001" s="178" t="s">
        <v>54</v>
      </c>
      <c r="H1001" s="179">
        <v>46204</v>
      </c>
      <c r="I1001" s="180" t="s">
        <v>101</v>
      </c>
      <c r="J1001" s="180" t="s">
        <v>56</v>
      </c>
      <c r="K1001" s="180" t="s">
        <v>858</v>
      </c>
      <c r="L1001" s="180" t="s">
        <v>91</v>
      </c>
      <c r="M1001" s="181" t="s">
        <v>2451</v>
      </c>
      <c r="N1001" s="175" t="s">
        <v>951</v>
      </c>
      <c r="O1001" s="44" t="s">
        <v>2452</v>
      </c>
      <c r="P1001" s="44"/>
      <c r="Q1001" s="44"/>
      <c r="R1001" s="45">
        <f t="array" ref="R1001">IFERROR(INDEX('BANCO DE DADOS'!$C$3:$C1559,MATCH(C1001,'BANCO DE DADOS'!$B$3:$B1559,0),0),"")</f>
        <v>0</v>
      </c>
      <c r="S1001" s="45" t="str">
        <f t="array" ref="S1001">IFERROR(INDEX('BANCO DE DADOS'!$D$3:$D1559,MATCH(C1001,'BANCO DE DADOS'!$B$3:$B1559,0),0),"")</f>
        <v>COMPRA DE EQUIPAMENTOS OPERACIONAIS E MÁQUINAS</v>
      </c>
      <c r="T1001" s="44"/>
      <c r="U1001" s="44"/>
      <c r="V1001" s="44"/>
      <c r="W1001" s="44"/>
      <c r="X1001" s="44"/>
      <c r="Y1001" s="44"/>
      <c r="Z1001" s="44"/>
      <c r="AA1001" s="44"/>
      <c r="AB1001" s="44"/>
      <c r="AC1001" s="44"/>
    </row>
    <row r="1002" spans="1:29" ht="15.75" customHeight="1">
      <c r="A1002" s="184"/>
      <c r="B1002" s="184" t="s">
        <v>848</v>
      </c>
      <c r="C1002" s="185" t="s">
        <v>2601</v>
      </c>
      <c r="D1002" s="186" t="s">
        <v>53</v>
      </c>
      <c r="E1002" s="186">
        <v>1</v>
      </c>
      <c r="F1002" s="187">
        <v>5000</v>
      </c>
      <c r="G1002" s="188" t="s">
        <v>54</v>
      </c>
      <c r="H1002" s="189">
        <v>46204</v>
      </c>
      <c r="I1002" s="190" t="s">
        <v>101</v>
      </c>
      <c r="J1002" s="190" t="s">
        <v>56</v>
      </c>
      <c r="K1002" s="190" t="s">
        <v>858</v>
      </c>
      <c r="L1002" s="190" t="s">
        <v>91</v>
      </c>
      <c r="M1002" s="191" t="s">
        <v>2451</v>
      </c>
      <c r="N1002" s="192" t="s">
        <v>951</v>
      </c>
      <c r="O1002" s="56" t="s">
        <v>2452</v>
      </c>
      <c r="P1002" s="56"/>
      <c r="Q1002" s="56"/>
      <c r="R1002" s="57">
        <f t="array" ref="R1002">IFERROR(INDEX('BANCO DE DADOS'!$C$3:$C1559,MATCH(C1002,'BANCO DE DADOS'!$B$3:$B1559,0),0),"")</f>
        <v>0</v>
      </c>
      <c r="S1002" s="57" t="str">
        <f t="array" ref="S1002">IFERROR(INDEX('BANCO DE DADOS'!$D$3:$D1559,MATCH(C1002,'BANCO DE DADOS'!$B$3:$B1559,0),0),"")</f>
        <v>COMPRA DE EQUIPAMENTOS OPERACIONAIS E MÁQUINAS</v>
      </c>
      <c r="T1002" s="56"/>
      <c r="U1002" s="56"/>
      <c r="V1002" s="56"/>
      <c r="W1002" s="56"/>
      <c r="X1002" s="56"/>
      <c r="Y1002" s="56"/>
      <c r="Z1002" s="56"/>
      <c r="AA1002" s="56"/>
      <c r="AB1002" s="56"/>
      <c r="AC1002" s="56"/>
    </row>
    <row r="1003" spans="1:29" ht="15.75" customHeight="1">
      <c r="A1003" s="167"/>
      <c r="B1003" s="167" t="s">
        <v>652</v>
      </c>
      <c r="C1003" s="168" t="s">
        <v>2677</v>
      </c>
      <c r="D1003" s="176" t="s">
        <v>53</v>
      </c>
      <c r="E1003" s="176">
        <v>1</v>
      </c>
      <c r="F1003" s="177">
        <v>200</v>
      </c>
      <c r="G1003" s="178" t="s">
        <v>54</v>
      </c>
      <c r="H1003" s="179">
        <v>46143</v>
      </c>
      <c r="I1003" s="180" t="s">
        <v>101</v>
      </c>
      <c r="J1003" s="180" t="s">
        <v>56</v>
      </c>
      <c r="K1003" s="180" t="s">
        <v>858</v>
      </c>
      <c r="L1003" s="180" t="s">
        <v>91</v>
      </c>
      <c r="M1003" s="181" t="s">
        <v>2451</v>
      </c>
      <c r="N1003" s="175" t="s">
        <v>951</v>
      </c>
      <c r="O1003" s="44" t="s">
        <v>2452</v>
      </c>
      <c r="P1003" s="44"/>
      <c r="Q1003" s="44"/>
      <c r="R1003" s="45">
        <f t="array" ref="R1003">IFERROR(INDEX('BANCO DE DADOS'!$C$3:$C1559,MATCH(C1003,'BANCO DE DADOS'!$B$3:$B1559,0),0),"")</f>
        <v>0</v>
      </c>
      <c r="S1003" s="45" t="str">
        <f t="array" ref="S1003">IFERROR(INDEX('BANCO DE DADOS'!$D$3:$D1559,MATCH(C1003,'BANCO DE DADOS'!$B$3:$B1559,0),0),"")</f>
        <v>COMPRA DE EQUIPAMENTOS OPERACIONAIS E MÁQUINAS</v>
      </c>
      <c r="T1003" s="44"/>
      <c r="U1003" s="44"/>
      <c r="V1003" s="44"/>
      <c r="W1003" s="44"/>
      <c r="X1003" s="44"/>
      <c r="Y1003" s="44"/>
      <c r="Z1003" s="44"/>
      <c r="AA1003" s="44"/>
      <c r="AB1003" s="44"/>
      <c r="AC1003" s="44"/>
    </row>
    <row r="1004" spans="1:29" ht="15.75" customHeight="1">
      <c r="A1004" s="184"/>
      <c r="B1004" s="184" t="s">
        <v>317</v>
      </c>
      <c r="C1004" s="185" t="s">
        <v>2610</v>
      </c>
      <c r="D1004" s="186" t="s">
        <v>53</v>
      </c>
      <c r="E1004" s="186">
        <v>1</v>
      </c>
      <c r="F1004" s="187">
        <v>3800</v>
      </c>
      <c r="G1004" s="188" t="s">
        <v>54</v>
      </c>
      <c r="H1004" s="189">
        <v>46174</v>
      </c>
      <c r="I1004" s="190" t="s">
        <v>101</v>
      </c>
      <c r="J1004" s="190" t="s">
        <v>56</v>
      </c>
      <c r="K1004" s="190" t="s">
        <v>858</v>
      </c>
      <c r="L1004" s="190" t="s">
        <v>91</v>
      </c>
      <c r="M1004" s="191" t="s">
        <v>2451</v>
      </c>
      <c r="N1004" s="192" t="s">
        <v>951</v>
      </c>
      <c r="O1004" s="56" t="s">
        <v>2452</v>
      </c>
      <c r="P1004" s="56"/>
      <c r="Q1004" s="56"/>
      <c r="R1004" s="57">
        <f t="array" ref="R1004">IFERROR(INDEX('BANCO DE DADOS'!$C$3:$C1559,MATCH(C1004,'BANCO DE DADOS'!$B$3:$B1559,0),0),"")</f>
        <v>0</v>
      </c>
      <c r="S1004" s="57" t="str">
        <f t="array" ref="S1004">IFERROR(INDEX('BANCO DE DADOS'!$D$3:$D1559,MATCH(C1004,'BANCO DE DADOS'!$B$3:$B1559,0),0),"")</f>
        <v>COMPRA DE EQUIPAMENTOS PARA LIMPEZA E HIGIENE</v>
      </c>
      <c r="T1004" s="56"/>
      <c r="U1004" s="56"/>
      <c r="V1004" s="56"/>
      <c r="W1004" s="56"/>
      <c r="X1004" s="56"/>
      <c r="Y1004" s="56"/>
      <c r="Z1004" s="56"/>
      <c r="AA1004" s="56"/>
      <c r="AB1004" s="56"/>
      <c r="AC1004" s="56"/>
    </row>
    <row r="1005" spans="1:29" ht="15.75" customHeight="1">
      <c r="A1005" s="35"/>
      <c r="B1005" s="35" t="s">
        <v>888</v>
      </c>
      <c r="C1005" s="36" t="s">
        <v>2597</v>
      </c>
      <c r="D1005" s="37" t="s">
        <v>53</v>
      </c>
      <c r="E1005" s="37">
        <v>1</v>
      </c>
      <c r="F1005" s="38">
        <v>5000</v>
      </c>
      <c r="G1005" s="39" t="s">
        <v>54</v>
      </c>
      <c r="H1005" s="40">
        <v>46204</v>
      </c>
      <c r="I1005" s="41" t="s">
        <v>55</v>
      </c>
      <c r="J1005" s="41" t="s">
        <v>56</v>
      </c>
      <c r="K1005" s="41" t="s">
        <v>83</v>
      </c>
      <c r="L1005" s="41" t="s">
        <v>91</v>
      </c>
      <c r="M1005" s="42" t="s">
        <v>2517</v>
      </c>
      <c r="N1005" s="44" t="s">
        <v>951</v>
      </c>
      <c r="O1005" s="44" t="s">
        <v>2767</v>
      </c>
      <c r="P1005" s="44"/>
      <c r="Q1005" s="44" t="s">
        <v>3055</v>
      </c>
      <c r="R1005" s="45">
        <f t="array" ref="R1005">IFERROR(INDEX('BANCO DE DADOS'!$C$3:$C1559,MATCH(C1005,'BANCO DE DADOS'!$B$3:$B1559,0),0),"")</f>
        <v>0</v>
      </c>
      <c r="S1005" s="45" t="s">
        <v>2598</v>
      </c>
      <c r="T1005" s="44"/>
      <c r="U1005" s="44"/>
      <c r="V1005" s="44"/>
      <c r="W1005" s="44" t="s">
        <v>888</v>
      </c>
      <c r="X1005" s="44"/>
      <c r="Y1005" s="44"/>
      <c r="Z1005" s="44"/>
      <c r="AA1005" s="44"/>
      <c r="AB1005" s="44"/>
      <c r="AC1005" s="44"/>
    </row>
    <row r="1006" spans="1:29" ht="15.75" customHeight="1">
      <c r="A1006" s="47"/>
      <c r="B1006" s="47" t="s">
        <v>2693</v>
      </c>
      <c r="C1006" s="60"/>
      <c r="D1006" s="49"/>
      <c r="E1006" s="49"/>
      <c r="F1006" s="50">
        <v>5000</v>
      </c>
      <c r="G1006" s="51"/>
      <c r="H1006" s="52"/>
      <c r="I1006" s="53"/>
      <c r="J1006" s="53"/>
      <c r="K1006" s="53"/>
      <c r="L1006" s="53"/>
      <c r="M1006" s="54"/>
      <c r="N1006" s="56" t="s">
        <v>951</v>
      </c>
      <c r="O1006" s="56"/>
      <c r="P1006" s="56"/>
      <c r="Q1006" s="56" t="s">
        <v>3055</v>
      </c>
      <c r="R1006" s="57"/>
      <c r="S1006" s="57" t="s">
        <v>2598</v>
      </c>
      <c r="T1006" s="56"/>
      <c r="U1006" s="56"/>
      <c r="V1006" s="56"/>
      <c r="W1006" s="56" t="s">
        <v>888</v>
      </c>
      <c r="X1006" s="56"/>
      <c r="Y1006" s="56"/>
      <c r="Z1006" s="56"/>
      <c r="AA1006" s="56"/>
      <c r="AB1006" s="56"/>
      <c r="AC1006" s="56"/>
    </row>
    <row r="1007" spans="1:29" ht="15.75" customHeight="1">
      <c r="A1007" s="35"/>
      <c r="B1007" s="35" t="s">
        <v>888</v>
      </c>
      <c r="C1007" s="36" t="s">
        <v>2548</v>
      </c>
      <c r="D1007" s="37" t="s">
        <v>53</v>
      </c>
      <c r="E1007" s="37">
        <v>13</v>
      </c>
      <c r="F1007" s="38">
        <v>23400</v>
      </c>
      <c r="G1007" s="39" t="s">
        <v>54</v>
      </c>
      <c r="H1007" s="40">
        <v>46235</v>
      </c>
      <c r="I1007" s="41" t="s">
        <v>55</v>
      </c>
      <c r="J1007" s="41" t="s">
        <v>56</v>
      </c>
      <c r="K1007" s="41" t="s">
        <v>164</v>
      </c>
      <c r="L1007" s="41" t="s">
        <v>91</v>
      </c>
      <c r="M1007" s="42" t="s">
        <v>2534</v>
      </c>
      <c r="N1007" s="44" t="s">
        <v>951</v>
      </c>
      <c r="O1007" s="44" t="s">
        <v>2767</v>
      </c>
      <c r="P1007" s="44"/>
      <c r="Q1007" s="44" t="s">
        <v>3056</v>
      </c>
      <c r="R1007" s="45"/>
      <c r="S1007" s="45" t="s">
        <v>2549</v>
      </c>
      <c r="T1007" s="44"/>
      <c r="U1007" s="44"/>
      <c r="V1007" s="44"/>
      <c r="W1007" s="44" t="s">
        <v>888</v>
      </c>
      <c r="X1007" s="44"/>
      <c r="Y1007" s="44"/>
      <c r="Z1007" s="44"/>
      <c r="AA1007" s="44"/>
      <c r="AB1007" s="44"/>
      <c r="AC1007" s="44"/>
    </row>
    <row r="1008" spans="1:29" ht="15.75" customHeight="1">
      <c r="A1008" s="47"/>
      <c r="B1008" s="47" t="s">
        <v>2693</v>
      </c>
      <c r="C1008" s="60"/>
      <c r="D1008" s="49"/>
      <c r="E1008" s="49"/>
      <c r="F1008" s="50">
        <v>23400</v>
      </c>
      <c r="G1008" s="51"/>
      <c r="H1008" s="52"/>
      <c r="I1008" s="53"/>
      <c r="J1008" s="53"/>
      <c r="K1008" s="53"/>
      <c r="L1008" s="53"/>
      <c r="M1008" s="54"/>
      <c r="N1008" s="56" t="s">
        <v>951</v>
      </c>
      <c r="O1008" s="56"/>
      <c r="P1008" s="56"/>
      <c r="Q1008" s="56" t="s">
        <v>3056</v>
      </c>
      <c r="R1008" s="57"/>
      <c r="S1008" s="57" t="s">
        <v>2549</v>
      </c>
      <c r="T1008" s="56"/>
      <c r="U1008" s="56"/>
      <c r="V1008" s="56"/>
      <c r="W1008" s="56" t="s">
        <v>888</v>
      </c>
      <c r="X1008" s="56"/>
      <c r="Y1008" s="56"/>
      <c r="Z1008" s="56"/>
      <c r="AA1008" s="56"/>
      <c r="AB1008" s="56"/>
      <c r="AC1008" s="56"/>
    </row>
    <row r="1009" spans="1:29" ht="15.75" customHeight="1">
      <c r="A1009" s="35"/>
      <c r="B1009" s="35" t="s">
        <v>1476</v>
      </c>
      <c r="C1009" s="36" t="s">
        <v>2015</v>
      </c>
      <c r="D1009" s="37" t="s">
        <v>53</v>
      </c>
      <c r="E1009" s="37">
        <v>30</v>
      </c>
      <c r="F1009" s="38">
        <v>3000</v>
      </c>
      <c r="G1009" s="39" t="s">
        <v>54</v>
      </c>
      <c r="H1009" s="40">
        <v>46174</v>
      </c>
      <c r="I1009" s="41" t="s">
        <v>55</v>
      </c>
      <c r="J1009" s="41" t="s">
        <v>56</v>
      </c>
      <c r="K1009" s="41" t="s">
        <v>164</v>
      </c>
      <c r="L1009" s="41" t="s">
        <v>58</v>
      </c>
      <c r="M1009" s="42" t="s">
        <v>73</v>
      </c>
      <c r="N1009" s="44" t="s">
        <v>951</v>
      </c>
      <c r="O1009" s="44" t="s">
        <v>2767</v>
      </c>
      <c r="P1009" s="44"/>
      <c r="Q1009" s="44" t="s">
        <v>3057</v>
      </c>
      <c r="R1009" s="45"/>
      <c r="S1009" s="45" t="s">
        <v>1964</v>
      </c>
      <c r="T1009" s="44"/>
      <c r="U1009" s="44"/>
      <c r="V1009" s="44"/>
      <c r="W1009" s="44" t="s">
        <v>3058</v>
      </c>
      <c r="X1009" s="44"/>
      <c r="Y1009" s="44"/>
      <c r="Z1009" s="44"/>
      <c r="AA1009" s="44"/>
      <c r="AB1009" s="44"/>
      <c r="AC1009" s="44"/>
    </row>
    <row r="1010" spans="1:29" ht="15.75" customHeight="1">
      <c r="A1010" s="47"/>
      <c r="B1010" s="47" t="s">
        <v>1476</v>
      </c>
      <c r="C1010" s="60" t="s">
        <v>1964</v>
      </c>
      <c r="D1010" s="49" t="s">
        <v>53</v>
      </c>
      <c r="E1010" s="49">
        <v>1</v>
      </c>
      <c r="F1010" s="50">
        <v>5000</v>
      </c>
      <c r="G1010" s="51" t="s">
        <v>54</v>
      </c>
      <c r="H1010" s="52">
        <v>46204</v>
      </c>
      <c r="I1010" s="53" t="s">
        <v>55</v>
      </c>
      <c r="J1010" s="53" t="s">
        <v>56</v>
      </c>
      <c r="K1010" s="53" t="s">
        <v>164</v>
      </c>
      <c r="L1010" s="53" t="s">
        <v>58</v>
      </c>
      <c r="M1010" s="54" t="s">
        <v>109</v>
      </c>
      <c r="N1010" s="56" t="s">
        <v>951</v>
      </c>
      <c r="O1010" s="56" t="s">
        <v>2767</v>
      </c>
      <c r="P1010" s="56"/>
      <c r="Q1010" s="56" t="s">
        <v>3057</v>
      </c>
      <c r="R1010" s="57"/>
      <c r="S1010" s="57" t="s">
        <v>1964</v>
      </c>
      <c r="T1010" s="56"/>
      <c r="U1010" s="56"/>
      <c r="V1010" s="56"/>
      <c r="W1010" s="56" t="s">
        <v>3058</v>
      </c>
      <c r="X1010" s="56"/>
      <c r="Y1010" s="56"/>
      <c r="Z1010" s="56"/>
      <c r="AA1010" s="56"/>
      <c r="AB1010" s="56"/>
      <c r="AC1010" s="56"/>
    </row>
    <row r="1011" spans="1:29" ht="15.75" customHeight="1">
      <c r="A1011" s="35"/>
      <c r="B1011" s="35" t="s">
        <v>2693</v>
      </c>
      <c r="C1011" s="36"/>
      <c r="D1011" s="37"/>
      <c r="E1011" s="37"/>
      <c r="F1011" s="38">
        <v>8000</v>
      </c>
      <c r="G1011" s="39"/>
      <c r="H1011" s="40"/>
      <c r="I1011" s="41"/>
      <c r="J1011" s="41"/>
      <c r="K1011" s="41"/>
      <c r="L1011" s="41"/>
      <c r="M1011" s="42"/>
      <c r="N1011" s="44" t="s">
        <v>951</v>
      </c>
      <c r="O1011" s="44"/>
      <c r="P1011" s="44"/>
      <c r="Q1011" s="44" t="s">
        <v>3057</v>
      </c>
      <c r="R1011" s="45"/>
      <c r="S1011" s="45" t="s">
        <v>1964</v>
      </c>
      <c r="T1011" s="44"/>
      <c r="U1011" s="44"/>
      <c r="V1011" s="44"/>
      <c r="W1011" s="44" t="s">
        <v>3058</v>
      </c>
      <c r="X1011" s="44"/>
      <c r="Y1011" s="44"/>
      <c r="Z1011" s="44"/>
      <c r="AA1011" s="44"/>
      <c r="AB1011" s="44"/>
      <c r="AC1011" s="44"/>
    </row>
    <row r="1012" spans="1:29" ht="15.75" customHeight="1">
      <c r="A1012" s="47"/>
      <c r="B1012" s="47" t="s">
        <v>888</v>
      </c>
      <c r="C1012" s="60" t="s">
        <v>2680</v>
      </c>
      <c r="D1012" s="49" t="s">
        <v>53</v>
      </c>
      <c r="E1012" s="49">
        <v>2</v>
      </c>
      <c r="F1012" s="50">
        <v>100</v>
      </c>
      <c r="G1012" s="51" t="s">
        <v>54</v>
      </c>
      <c r="H1012" s="52">
        <v>46143</v>
      </c>
      <c r="I1012" s="53" t="s">
        <v>55</v>
      </c>
      <c r="J1012" s="53" t="s">
        <v>56</v>
      </c>
      <c r="K1012" s="53" t="s">
        <v>164</v>
      </c>
      <c r="L1012" s="53" t="s">
        <v>91</v>
      </c>
      <c r="M1012" s="54" t="s">
        <v>109</v>
      </c>
      <c r="N1012" s="56" t="s">
        <v>951</v>
      </c>
      <c r="O1012" s="56" t="s">
        <v>2767</v>
      </c>
      <c r="P1012" s="56"/>
      <c r="Q1012" s="56" t="s">
        <v>3059</v>
      </c>
      <c r="R1012" s="57">
        <f t="array" ref="R1012">IFERROR(INDEX('BANCO DE DADOS'!$C$3:$C1559,MATCH(C1012,'BANCO DE DADOS'!$B$3:$B1559,0),0),"")</f>
        <v>0</v>
      </c>
      <c r="S1012" s="57" t="s">
        <v>655</v>
      </c>
      <c r="T1012" s="56"/>
      <c r="U1012" s="56"/>
      <c r="V1012" s="56"/>
      <c r="W1012" s="56" t="s">
        <v>652</v>
      </c>
      <c r="X1012" s="56"/>
      <c r="Y1012" s="56"/>
      <c r="Z1012" s="56"/>
      <c r="AA1012" s="56"/>
      <c r="AB1012" s="56"/>
      <c r="AC1012" s="56"/>
    </row>
    <row r="1013" spans="1:29" ht="15.75" customHeight="1">
      <c r="A1013" s="35"/>
      <c r="B1013" s="35" t="s">
        <v>652</v>
      </c>
      <c r="C1013" s="36" t="s">
        <v>2166</v>
      </c>
      <c r="D1013" s="37" t="s">
        <v>53</v>
      </c>
      <c r="E1013" s="37">
        <v>50</v>
      </c>
      <c r="F1013" s="38">
        <v>800</v>
      </c>
      <c r="G1013" s="39" t="s">
        <v>54</v>
      </c>
      <c r="H1013" s="40">
        <v>46174</v>
      </c>
      <c r="I1013" s="41" t="s">
        <v>55</v>
      </c>
      <c r="J1013" s="41" t="s">
        <v>56</v>
      </c>
      <c r="K1013" s="41" t="s">
        <v>164</v>
      </c>
      <c r="L1013" s="41" t="s">
        <v>91</v>
      </c>
      <c r="M1013" s="42" t="s">
        <v>73</v>
      </c>
      <c r="N1013" s="44" t="s">
        <v>951</v>
      </c>
      <c r="O1013" s="44" t="s">
        <v>2767</v>
      </c>
      <c r="P1013" s="44"/>
      <c r="Q1013" s="44" t="s">
        <v>3059</v>
      </c>
      <c r="R1013" s="45" t="s">
        <v>654</v>
      </c>
      <c r="S1013" s="45" t="s">
        <v>655</v>
      </c>
      <c r="T1013" s="44"/>
      <c r="U1013" s="44"/>
      <c r="V1013" s="44"/>
      <c r="W1013" s="44" t="s">
        <v>652</v>
      </c>
      <c r="X1013" s="44"/>
      <c r="Y1013" s="44"/>
      <c r="Z1013" s="44"/>
      <c r="AA1013" s="44"/>
      <c r="AB1013" s="44"/>
      <c r="AC1013" s="44"/>
    </row>
    <row r="1014" spans="1:29" ht="15.75" customHeight="1">
      <c r="A1014" s="47"/>
      <c r="B1014" s="47" t="s">
        <v>652</v>
      </c>
      <c r="C1014" s="60" t="s">
        <v>657</v>
      </c>
      <c r="D1014" s="49" t="s">
        <v>53</v>
      </c>
      <c r="E1014" s="49">
        <v>10</v>
      </c>
      <c r="F1014" s="50">
        <v>400</v>
      </c>
      <c r="G1014" s="51" t="s">
        <v>54</v>
      </c>
      <c r="H1014" s="52">
        <v>46174</v>
      </c>
      <c r="I1014" s="53" t="s">
        <v>55</v>
      </c>
      <c r="J1014" s="53" t="s">
        <v>56</v>
      </c>
      <c r="K1014" s="53" t="s">
        <v>164</v>
      </c>
      <c r="L1014" s="53" t="s">
        <v>58</v>
      </c>
      <c r="M1014" s="54" t="s">
        <v>2486</v>
      </c>
      <c r="N1014" s="56" t="s">
        <v>21</v>
      </c>
      <c r="O1014" s="56" t="s">
        <v>2767</v>
      </c>
      <c r="P1014" s="56"/>
      <c r="Q1014" s="56" t="s">
        <v>3059</v>
      </c>
      <c r="R1014" s="57" t="s">
        <v>654</v>
      </c>
      <c r="S1014" s="57" t="s">
        <v>655</v>
      </c>
      <c r="T1014" s="56"/>
      <c r="U1014" s="56"/>
      <c r="V1014" s="56"/>
      <c r="W1014" s="56" t="s">
        <v>652</v>
      </c>
      <c r="X1014" s="56"/>
      <c r="Y1014" s="56"/>
      <c r="Z1014" s="56"/>
      <c r="AA1014" s="56"/>
      <c r="AB1014" s="56"/>
      <c r="AC1014" s="56"/>
    </row>
    <row r="1015" spans="1:29" ht="15.75" customHeight="1">
      <c r="A1015" s="35"/>
      <c r="B1015" s="35" t="s">
        <v>652</v>
      </c>
      <c r="C1015" s="36" t="s">
        <v>653</v>
      </c>
      <c r="D1015" s="37" t="s">
        <v>53</v>
      </c>
      <c r="E1015" s="37">
        <v>1</v>
      </c>
      <c r="F1015" s="38">
        <v>400</v>
      </c>
      <c r="G1015" s="39" t="s">
        <v>54</v>
      </c>
      <c r="H1015" s="40">
        <v>46174</v>
      </c>
      <c r="I1015" s="41" t="s">
        <v>55</v>
      </c>
      <c r="J1015" s="41" t="s">
        <v>56</v>
      </c>
      <c r="K1015" s="41" t="s">
        <v>164</v>
      </c>
      <c r="L1015" s="41" t="s">
        <v>58</v>
      </c>
      <c r="M1015" s="42" t="s">
        <v>2498</v>
      </c>
      <c r="N1015" s="44" t="s">
        <v>21</v>
      </c>
      <c r="O1015" s="44" t="s">
        <v>2767</v>
      </c>
      <c r="P1015" s="44"/>
      <c r="Q1015" s="44" t="s">
        <v>3059</v>
      </c>
      <c r="R1015" s="45" t="s">
        <v>654</v>
      </c>
      <c r="S1015" s="45" t="s">
        <v>655</v>
      </c>
      <c r="T1015" s="199"/>
      <c r="U1015" s="44"/>
      <c r="V1015" s="44"/>
      <c r="W1015" s="44" t="s">
        <v>652</v>
      </c>
      <c r="X1015" s="44"/>
      <c r="Y1015" s="44"/>
      <c r="Z1015" s="44"/>
      <c r="AA1015" s="44"/>
      <c r="AB1015" s="44"/>
      <c r="AC1015" s="44"/>
    </row>
    <row r="1016" spans="1:29" ht="15.75" customHeight="1">
      <c r="A1016" s="47"/>
      <c r="B1016" s="47" t="s">
        <v>2693</v>
      </c>
      <c r="C1016" s="60"/>
      <c r="D1016" s="49"/>
      <c r="E1016" s="49"/>
      <c r="F1016" s="50">
        <v>1700</v>
      </c>
      <c r="G1016" s="51"/>
      <c r="H1016" s="52"/>
      <c r="I1016" s="53"/>
      <c r="J1016" s="53"/>
      <c r="K1016" s="53"/>
      <c r="L1016" s="53"/>
      <c r="M1016" s="54"/>
      <c r="N1016" s="56" t="s">
        <v>951</v>
      </c>
      <c r="O1016" s="56"/>
      <c r="P1016" s="56"/>
      <c r="Q1016" s="56" t="s">
        <v>3059</v>
      </c>
      <c r="R1016" s="57"/>
      <c r="S1016" s="57" t="s">
        <v>655</v>
      </c>
      <c r="T1016" s="56"/>
      <c r="U1016" s="56"/>
      <c r="V1016" s="56"/>
      <c r="W1016" s="56" t="s">
        <v>652</v>
      </c>
      <c r="X1016" s="56"/>
      <c r="Y1016" s="56"/>
      <c r="Z1016" s="56"/>
      <c r="AA1016" s="56"/>
      <c r="AB1016" s="56"/>
      <c r="AC1016" s="56"/>
    </row>
    <row r="1017" spans="1:29" ht="15.75" customHeight="1">
      <c r="A1017" s="35"/>
      <c r="B1017" s="35" t="s">
        <v>2693</v>
      </c>
      <c r="C1017" s="36"/>
      <c r="D1017" s="37"/>
      <c r="E1017" s="37"/>
      <c r="F1017" s="38">
        <v>130000</v>
      </c>
      <c r="G1017" s="39"/>
      <c r="H1017" s="40"/>
      <c r="I1017" s="41"/>
      <c r="J1017" s="41"/>
      <c r="K1017" s="41"/>
      <c r="L1017" s="41"/>
      <c r="M1017" s="42"/>
      <c r="N1017" s="44" t="s">
        <v>951</v>
      </c>
      <c r="O1017" s="44"/>
      <c r="P1017" s="44"/>
      <c r="Q1017" s="44" t="s">
        <v>3060</v>
      </c>
      <c r="R1017" s="45"/>
      <c r="S1017" s="45" t="s">
        <v>1702</v>
      </c>
      <c r="T1017" s="44"/>
      <c r="U1017" s="44"/>
      <c r="V1017" s="44"/>
      <c r="W1017" s="44" t="s">
        <v>1699</v>
      </c>
      <c r="X1017" s="44"/>
      <c r="Y1017" s="44"/>
      <c r="Z1017" s="44"/>
      <c r="AA1017" s="44"/>
      <c r="AB1017" s="44"/>
      <c r="AC1017" s="44"/>
    </row>
    <row r="1018" spans="1:29" ht="15.75" customHeight="1">
      <c r="A1018" s="47"/>
      <c r="B1018" s="47" t="s">
        <v>1699</v>
      </c>
      <c r="C1018" s="60" t="s">
        <v>1700</v>
      </c>
      <c r="D1018" s="49" t="s">
        <v>53</v>
      </c>
      <c r="E1018" s="49">
        <v>13</v>
      </c>
      <c r="F1018" s="50">
        <v>130000</v>
      </c>
      <c r="G1018" s="51" t="s">
        <v>54</v>
      </c>
      <c r="H1018" s="52">
        <v>46266</v>
      </c>
      <c r="I1018" s="53" t="s">
        <v>55</v>
      </c>
      <c r="J1018" s="53" t="s">
        <v>56</v>
      </c>
      <c r="K1018" s="53" t="s">
        <v>83</v>
      </c>
      <c r="L1018" s="53" t="s">
        <v>91</v>
      </c>
      <c r="M1018" s="54" t="s">
        <v>2498</v>
      </c>
      <c r="N1018" s="56" t="s">
        <v>951</v>
      </c>
      <c r="O1018" s="56" t="s">
        <v>2767</v>
      </c>
      <c r="P1018" s="56"/>
      <c r="Q1018" s="56" t="s">
        <v>3060</v>
      </c>
      <c r="R1018" s="57"/>
      <c r="S1018" s="57" t="s">
        <v>1702</v>
      </c>
      <c r="T1018" s="56"/>
      <c r="U1018" s="56"/>
      <c r="V1018" s="56"/>
      <c r="W1018" s="56" t="s">
        <v>1699</v>
      </c>
      <c r="X1018" s="56"/>
      <c r="Y1018" s="56"/>
      <c r="Z1018" s="56"/>
      <c r="AA1018" s="56"/>
      <c r="AB1018" s="56"/>
      <c r="AC1018" s="56"/>
    </row>
    <row r="1019" spans="1:29" ht="15.75" customHeight="1">
      <c r="A1019" s="35"/>
      <c r="B1019" s="35" t="s">
        <v>2693</v>
      </c>
      <c r="C1019" s="36"/>
      <c r="D1019" s="37"/>
      <c r="E1019" s="37"/>
      <c r="F1019" s="38">
        <v>28000</v>
      </c>
      <c r="G1019" s="39"/>
      <c r="H1019" s="40"/>
      <c r="I1019" s="41"/>
      <c r="J1019" s="41"/>
      <c r="K1019" s="41"/>
      <c r="L1019" s="41"/>
      <c r="M1019" s="42"/>
      <c r="N1019" s="44" t="s">
        <v>951</v>
      </c>
      <c r="O1019" s="44"/>
      <c r="P1019" s="44"/>
      <c r="Q1019" s="44" t="s">
        <v>3061</v>
      </c>
      <c r="R1019" s="45"/>
      <c r="S1019" s="45" t="s">
        <v>2345</v>
      </c>
      <c r="T1019" s="44"/>
      <c r="U1019" s="44"/>
      <c r="V1019" s="44"/>
      <c r="W1019" s="44" t="s">
        <v>1699</v>
      </c>
      <c r="X1019" s="44"/>
      <c r="Y1019" s="44"/>
      <c r="Z1019" s="44"/>
      <c r="AA1019" s="44"/>
      <c r="AB1019" s="44"/>
      <c r="AC1019" s="44"/>
    </row>
    <row r="1020" spans="1:29" ht="15.75" customHeight="1">
      <c r="A1020" s="47"/>
      <c r="B1020" s="47" t="s">
        <v>1699</v>
      </c>
      <c r="C1020" s="60" t="s">
        <v>2345</v>
      </c>
      <c r="D1020" s="49" t="s">
        <v>53</v>
      </c>
      <c r="E1020" s="49">
        <v>28</v>
      </c>
      <c r="F1020" s="50">
        <v>28000</v>
      </c>
      <c r="G1020" s="51" t="s">
        <v>54</v>
      </c>
      <c r="H1020" s="52">
        <v>46235</v>
      </c>
      <c r="I1020" s="53" t="s">
        <v>55</v>
      </c>
      <c r="J1020" s="53" t="s">
        <v>56</v>
      </c>
      <c r="K1020" s="53" t="s">
        <v>164</v>
      </c>
      <c r="L1020" s="53" t="s">
        <v>91</v>
      </c>
      <c r="M1020" s="54" t="s">
        <v>2486</v>
      </c>
      <c r="N1020" s="56" t="s">
        <v>951</v>
      </c>
      <c r="O1020" s="56" t="s">
        <v>2767</v>
      </c>
      <c r="P1020" s="56"/>
      <c r="Q1020" s="56" t="s">
        <v>3061</v>
      </c>
      <c r="R1020" s="57"/>
      <c r="S1020" s="57" t="s">
        <v>2345</v>
      </c>
      <c r="T1020" s="56"/>
      <c r="U1020" s="56"/>
      <c r="V1020" s="56"/>
      <c r="W1020" s="56" t="s">
        <v>1699</v>
      </c>
      <c r="X1020" s="56"/>
      <c r="Y1020" s="56"/>
      <c r="Z1020" s="56"/>
      <c r="AA1020" s="56"/>
      <c r="AB1020" s="56"/>
      <c r="AC1020" s="56"/>
    </row>
    <row r="1021" spans="1:29" ht="15.75" customHeight="1">
      <c r="A1021" s="35"/>
      <c r="B1021" s="35" t="s">
        <v>2693</v>
      </c>
      <c r="C1021" s="36"/>
      <c r="D1021" s="37"/>
      <c r="E1021" s="37"/>
      <c r="F1021" s="38">
        <v>130000</v>
      </c>
      <c r="G1021" s="39"/>
      <c r="H1021" s="40"/>
      <c r="I1021" s="41"/>
      <c r="J1021" s="41"/>
      <c r="K1021" s="41"/>
      <c r="L1021" s="41"/>
      <c r="M1021" s="42"/>
      <c r="N1021" s="44" t="s">
        <v>951</v>
      </c>
      <c r="O1021" s="44"/>
      <c r="P1021" s="44"/>
      <c r="Q1021" s="44" t="s">
        <v>3062</v>
      </c>
      <c r="R1021" s="45"/>
      <c r="S1021" s="45" t="s">
        <v>1704</v>
      </c>
      <c r="T1021" s="44"/>
      <c r="U1021" s="44"/>
      <c r="V1021" s="44"/>
      <c r="W1021" s="44" t="s">
        <v>1699</v>
      </c>
      <c r="X1021" s="44"/>
      <c r="Y1021" s="44"/>
      <c r="Z1021" s="44"/>
      <c r="AA1021" s="44"/>
      <c r="AB1021" s="44"/>
      <c r="AC1021" s="44"/>
    </row>
    <row r="1022" spans="1:29" ht="15.75" customHeight="1">
      <c r="A1022" s="47"/>
      <c r="B1022" s="47" t="s">
        <v>1699</v>
      </c>
      <c r="C1022" s="60" t="s">
        <v>1704</v>
      </c>
      <c r="D1022" s="49" t="s">
        <v>53</v>
      </c>
      <c r="E1022" s="49">
        <v>13</v>
      </c>
      <c r="F1022" s="50">
        <v>130000</v>
      </c>
      <c r="G1022" s="51" t="s">
        <v>54</v>
      </c>
      <c r="H1022" s="52">
        <v>46266</v>
      </c>
      <c r="I1022" s="53" t="s">
        <v>55</v>
      </c>
      <c r="J1022" s="53" t="s">
        <v>56</v>
      </c>
      <c r="K1022" s="53" t="s">
        <v>83</v>
      </c>
      <c r="L1022" s="53" t="s">
        <v>91</v>
      </c>
      <c r="M1022" s="54" t="s">
        <v>2486</v>
      </c>
      <c r="N1022" s="56" t="s">
        <v>951</v>
      </c>
      <c r="O1022" s="56" t="s">
        <v>2767</v>
      </c>
      <c r="P1022" s="56"/>
      <c r="Q1022" s="56" t="s">
        <v>3062</v>
      </c>
      <c r="R1022" s="57">
        <f t="array" ref="R1022">IFERROR(INDEX('BANCO DE DADOS'!$C$3:$C1559,MATCH(C1022,'BANCO DE DADOS'!$B$3:$B1559,0),0),"")</f>
        <v>0</v>
      </c>
      <c r="S1022" s="57" t="s">
        <v>1704</v>
      </c>
      <c r="T1022" s="56"/>
      <c r="U1022" s="56"/>
      <c r="V1022" s="56"/>
      <c r="W1022" s="56" t="s">
        <v>1699</v>
      </c>
      <c r="X1022" s="56"/>
      <c r="Y1022" s="56"/>
      <c r="Z1022" s="56"/>
      <c r="AA1022" s="56"/>
      <c r="AB1022" s="56"/>
      <c r="AC1022" s="56"/>
    </row>
    <row r="1023" spans="1:29" ht="15.75" customHeight="1">
      <c r="A1023" s="35"/>
      <c r="B1023" s="35" t="s">
        <v>247</v>
      </c>
      <c r="C1023" s="36" t="s">
        <v>463</v>
      </c>
      <c r="D1023" s="37" t="s">
        <v>53</v>
      </c>
      <c r="E1023" s="37">
        <v>15</v>
      </c>
      <c r="F1023" s="38">
        <v>1665</v>
      </c>
      <c r="G1023" s="39" t="s">
        <v>54</v>
      </c>
      <c r="H1023" s="40">
        <v>46174</v>
      </c>
      <c r="I1023" s="41" t="s">
        <v>55</v>
      </c>
      <c r="J1023" s="41" t="s">
        <v>56</v>
      </c>
      <c r="K1023" s="41" t="s">
        <v>164</v>
      </c>
      <c r="L1023" s="41" t="s">
        <v>58</v>
      </c>
      <c r="M1023" s="42" t="s">
        <v>109</v>
      </c>
      <c r="N1023" s="44" t="s">
        <v>21</v>
      </c>
      <c r="O1023" s="44" t="s">
        <v>2767</v>
      </c>
      <c r="P1023" s="44"/>
      <c r="Q1023" s="44" t="s">
        <v>2966</v>
      </c>
      <c r="R1023" s="45"/>
      <c r="S1023" s="45" t="s">
        <v>464</v>
      </c>
      <c r="T1023" s="44"/>
      <c r="U1023" s="44"/>
      <c r="V1023" s="44"/>
      <c r="W1023" s="35" t="s">
        <v>169</v>
      </c>
      <c r="X1023" s="44"/>
      <c r="Y1023" s="44"/>
      <c r="Z1023" s="44"/>
      <c r="AA1023" s="44"/>
      <c r="AB1023" s="44"/>
      <c r="AC1023" s="44"/>
    </row>
    <row r="1024" spans="1:29" ht="15.75" customHeight="1">
      <c r="A1024" s="47"/>
      <c r="B1024" s="47" t="s">
        <v>169</v>
      </c>
      <c r="C1024" s="60" t="s">
        <v>463</v>
      </c>
      <c r="D1024" s="49" t="s">
        <v>53</v>
      </c>
      <c r="E1024" s="49">
        <v>10</v>
      </c>
      <c r="F1024" s="50">
        <v>1110</v>
      </c>
      <c r="G1024" s="51" t="s">
        <v>54</v>
      </c>
      <c r="H1024" s="52">
        <v>46174</v>
      </c>
      <c r="I1024" s="53" t="s">
        <v>55</v>
      </c>
      <c r="J1024" s="53" t="s">
        <v>56</v>
      </c>
      <c r="K1024" s="53" t="s">
        <v>164</v>
      </c>
      <c r="L1024" s="53" t="s">
        <v>58</v>
      </c>
      <c r="M1024" s="54" t="s">
        <v>109</v>
      </c>
      <c r="N1024" s="56" t="s">
        <v>21</v>
      </c>
      <c r="O1024" s="56" t="s">
        <v>2767</v>
      </c>
      <c r="P1024" s="56"/>
      <c r="Q1024" s="56" t="s">
        <v>2966</v>
      </c>
      <c r="R1024" s="57"/>
      <c r="S1024" s="57" t="s">
        <v>464</v>
      </c>
      <c r="T1024" s="56"/>
      <c r="U1024" s="56"/>
      <c r="V1024" s="56"/>
      <c r="W1024" s="47" t="s">
        <v>169</v>
      </c>
      <c r="X1024" s="56"/>
      <c r="Y1024" s="56"/>
      <c r="Z1024" s="56"/>
      <c r="AA1024" s="56"/>
      <c r="AB1024" s="56"/>
      <c r="AC1024" s="56"/>
    </row>
    <row r="1025" spans="1:29" ht="15.75" customHeight="1">
      <c r="A1025" s="167"/>
      <c r="B1025" s="167" t="s">
        <v>848</v>
      </c>
      <c r="C1025" s="168" t="s">
        <v>906</v>
      </c>
      <c r="D1025" s="176" t="s">
        <v>53</v>
      </c>
      <c r="E1025" s="176">
        <v>2</v>
      </c>
      <c r="F1025" s="177">
        <v>22000</v>
      </c>
      <c r="G1025" s="178" t="s">
        <v>54</v>
      </c>
      <c r="H1025" s="179">
        <v>46235</v>
      </c>
      <c r="I1025" s="180" t="s">
        <v>101</v>
      </c>
      <c r="J1025" s="180" t="s">
        <v>56</v>
      </c>
      <c r="K1025" s="180" t="s">
        <v>858</v>
      </c>
      <c r="L1025" s="180" t="s">
        <v>91</v>
      </c>
      <c r="M1025" s="181" t="s">
        <v>2451</v>
      </c>
      <c r="N1025" s="175" t="s">
        <v>884</v>
      </c>
      <c r="O1025" s="44" t="s">
        <v>2452</v>
      </c>
      <c r="P1025" s="44"/>
      <c r="Q1025" s="44"/>
      <c r="R1025" s="45" t="str">
        <f t="array" ref="R1025">IFERROR(INDEX('BANCO DE DADOS'!$C$3:$C1559,MATCH(C1025,'BANCO DE DADOS'!$B$3:$B1559,0),0),"")</f>
        <v>DOP</v>
      </c>
      <c r="S1025" s="45" t="str">
        <f t="array" ref="S1025">IFERROR(INDEX('BANCO DE DADOS'!$D$3:$D1559,MATCH(C1025,'BANCO DE DADOS'!$B$3:$B1559,0),0),"")</f>
        <v>COMPRA DE GERADORES</v>
      </c>
      <c r="T1025" s="44"/>
      <c r="U1025" s="44"/>
      <c r="V1025" s="44"/>
      <c r="W1025" s="44"/>
      <c r="X1025" s="44"/>
      <c r="Y1025" s="44"/>
      <c r="Z1025" s="44"/>
      <c r="AA1025" s="44"/>
      <c r="AB1025" s="44"/>
      <c r="AC1025" s="44"/>
    </row>
    <row r="1026" spans="1:29" ht="15.75" customHeight="1">
      <c r="A1026" s="184"/>
      <c r="B1026" s="184" t="s">
        <v>888</v>
      </c>
      <c r="C1026" s="185" t="s">
        <v>2542</v>
      </c>
      <c r="D1026" s="186" t="s">
        <v>53</v>
      </c>
      <c r="E1026" s="186">
        <v>3</v>
      </c>
      <c r="F1026" s="187">
        <v>30000</v>
      </c>
      <c r="G1026" s="188" t="s">
        <v>54</v>
      </c>
      <c r="H1026" s="189">
        <v>46235</v>
      </c>
      <c r="I1026" s="190" t="s">
        <v>101</v>
      </c>
      <c r="J1026" s="190" t="s">
        <v>56</v>
      </c>
      <c r="K1026" s="190" t="s">
        <v>858</v>
      </c>
      <c r="L1026" s="190" t="s">
        <v>84</v>
      </c>
      <c r="M1026" s="191" t="s">
        <v>2451</v>
      </c>
      <c r="N1026" s="192" t="s">
        <v>951</v>
      </c>
      <c r="O1026" s="56" t="s">
        <v>2452</v>
      </c>
      <c r="P1026" s="56"/>
      <c r="Q1026" s="56"/>
      <c r="R1026" s="57">
        <f t="array" ref="R1026">IFERROR(INDEX('BANCO DE DADOS'!$C$3:$C1559,MATCH(C1026,'BANCO DE DADOS'!$B$3:$B1559,0),0),"")</f>
        <v>0</v>
      </c>
      <c r="S1026" s="57" t="str">
        <f t="array" ref="S1026">IFERROR(INDEX('BANCO DE DADOS'!$D$3:$D1559,MATCH(C1026,'BANCO DE DADOS'!$B$3:$B1559,0),0),"")</f>
        <v>COMPRA DE EQUIPAMENTOS ESPECIALIZADOS DE MERGULHO</v>
      </c>
      <c r="T1026" s="56"/>
      <c r="U1026" s="56"/>
      <c r="V1026" s="56"/>
      <c r="W1026" s="56"/>
      <c r="X1026" s="56"/>
      <c r="Y1026" s="56"/>
      <c r="Z1026" s="56"/>
      <c r="AA1026" s="56"/>
      <c r="AB1026" s="56"/>
      <c r="AC1026" s="56"/>
    </row>
    <row r="1027" spans="1:29" ht="15.75" customHeight="1">
      <c r="A1027" s="35"/>
      <c r="B1027" s="35" t="s">
        <v>2693</v>
      </c>
      <c r="C1027" s="36"/>
      <c r="D1027" s="37"/>
      <c r="E1027" s="37"/>
      <c r="F1027" s="38">
        <v>3663</v>
      </c>
      <c r="G1027" s="39"/>
      <c r="H1027" s="40"/>
      <c r="I1027" s="41"/>
      <c r="J1027" s="41"/>
      <c r="K1027" s="41"/>
      <c r="L1027" s="41"/>
      <c r="M1027" s="42"/>
      <c r="N1027" s="44" t="s">
        <v>21</v>
      </c>
      <c r="O1027" s="44"/>
      <c r="P1027" s="44"/>
      <c r="Q1027" s="44" t="s">
        <v>2966</v>
      </c>
      <c r="R1027" s="45"/>
      <c r="S1027" s="45" t="s">
        <v>464</v>
      </c>
      <c r="T1027" s="44"/>
      <c r="U1027" s="44"/>
      <c r="V1027" s="44"/>
      <c r="W1027" s="35" t="s">
        <v>169</v>
      </c>
      <c r="X1027" s="44"/>
      <c r="Y1027" s="44"/>
      <c r="Z1027" s="44"/>
      <c r="AA1027" s="44"/>
      <c r="AB1027" s="44"/>
      <c r="AC1027" s="44"/>
    </row>
    <row r="1028" spans="1:29" ht="15.75" customHeight="1">
      <c r="A1028" s="47"/>
      <c r="B1028" s="47" t="s">
        <v>317</v>
      </c>
      <c r="C1028" s="60" t="s">
        <v>659</v>
      </c>
      <c r="D1028" s="49" t="s">
        <v>53</v>
      </c>
      <c r="E1028" s="49">
        <v>11</v>
      </c>
      <c r="F1028" s="50">
        <v>550</v>
      </c>
      <c r="G1028" s="51" t="s">
        <v>54</v>
      </c>
      <c r="H1028" s="52">
        <v>46174</v>
      </c>
      <c r="I1028" s="53" t="s">
        <v>55</v>
      </c>
      <c r="J1028" s="53" t="s">
        <v>56</v>
      </c>
      <c r="K1028" s="53" t="s">
        <v>164</v>
      </c>
      <c r="L1028" s="53" t="s">
        <v>91</v>
      </c>
      <c r="M1028" s="54" t="s">
        <v>2517</v>
      </c>
      <c r="N1028" s="56" t="s">
        <v>951</v>
      </c>
      <c r="O1028" s="56" t="s">
        <v>2767</v>
      </c>
      <c r="P1028" s="56"/>
      <c r="Q1028" s="56" t="s">
        <v>3063</v>
      </c>
      <c r="R1028" s="57"/>
      <c r="S1028" s="57" t="s">
        <v>660</v>
      </c>
      <c r="T1028" s="56"/>
      <c r="U1028" s="56"/>
      <c r="V1028" s="56"/>
      <c r="W1028" s="56" t="s">
        <v>2992</v>
      </c>
      <c r="X1028" s="56"/>
      <c r="Y1028" s="56"/>
      <c r="Z1028" s="56"/>
      <c r="AA1028" s="56"/>
      <c r="AB1028" s="56"/>
      <c r="AC1028" s="56"/>
    </row>
    <row r="1029" spans="1:29" ht="15.75" customHeight="1">
      <c r="A1029" s="35"/>
      <c r="B1029" s="35" t="s">
        <v>295</v>
      </c>
      <c r="C1029" s="36" t="s">
        <v>2011</v>
      </c>
      <c r="D1029" s="37" t="s">
        <v>53</v>
      </c>
      <c r="E1029" s="37">
        <v>30</v>
      </c>
      <c r="F1029" s="38">
        <v>9000</v>
      </c>
      <c r="G1029" s="39" t="s">
        <v>54</v>
      </c>
      <c r="H1029" s="40">
        <v>46204</v>
      </c>
      <c r="I1029" s="41" t="s">
        <v>55</v>
      </c>
      <c r="J1029" s="41" t="s">
        <v>56</v>
      </c>
      <c r="K1029" s="41" t="s">
        <v>164</v>
      </c>
      <c r="L1029" s="41" t="s">
        <v>91</v>
      </c>
      <c r="M1029" s="42" t="s">
        <v>2517</v>
      </c>
      <c r="N1029" s="44" t="s">
        <v>951</v>
      </c>
      <c r="O1029" s="44" t="s">
        <v>2767</v>
      </c>
      <c r="P1029" s="44"/>
      <c r="Q1029" s="44" t="s">
        <v>3063</v>
      </c>
      <c r="R1029" s="45"/>
      <c r="S1029" s="45" t="s">
        <v>660</v>
      </c>
      <c r="T1029" s="44"/>
      <c r="U1029" s="44"/>
      <c r="V1029" s="44"/>
      <c r="W1029" s="44" t="s">
        <v>2992</v>
      </c>
      <c r="X1029" s="44"/>
      <c r="Y1029" s="44"/>
      <c r="Z1029" s="44"/>
      <c r="AA1029" s="44"/>
      <c r="AB1029" s="44"/>
      <c r="AC1029" s="44"/>
    </row>
    <row r="1030" spans="1:29" ht="15.75" customHeight="1">
      <c r="A1030" s="47"/>
      <c r="B1030" s="47" t="s">
        <v>156</v>
      </c>
      <c r="C1030" s="60" t="s">
        <v>659</v>
      </c>
      <c r="D1030" s="49" t="s">
        <v>53</v>
      </c>
      <c r="E1030" s="49">
        <v>8</v>
      </c>
      <c r="F1030" s="50">
        <v>400</v>
      </c>
      <c r="G1030" s="51" t="s">
        <v>54</v>
      </c>
      <c r="H1030" s="52">
        <v>46174</v>
      </c>
      <c r="I1030" s="53" t="s">
        <v>55</v>
      </c>
      <c r="J1030" s="53" t="s">
        <v>56</v>
      </c>
      <c r="K1030" s="53" t="s">
        <v>164</v>
      </c>
      <c r="L1030" s="53" t="s">
        <v>91</v>
      </c>
      <c r="M1030" s="54" t="s">
        <v>148</v>
      </c>
      <c r="N1030" s="56" t="s">
        <v>21</v>
      </c>
      <c r="O1030" s="56" t="s">
        <v>2767</v>
      </c>
      <c r="P1030" s="56"/>
      <c r="Q1030" s="56" t="s">
        <v>3063</v>
      </c>
      <c r="R1030" s="57"/>
      <c r="S1030" s="57" t="s">
        <v>660</v>
      </c>
      <c r="T1030" s="56"/>
      <c r="U1030" s="56"/>
      <c r="V1030" s="56"/>
      <c r="W1030" s="56" t="s">
        <v>2992</v>
      </c>
      <c r="X1030" s="56"/>
      <c r="Y1030" s="56"/>
      <c r="Z1030" s="56"/>
      <c r="AA1030" s="56"/>
      <c r="AB1030" s="56"/>
      <c r="AC1030" s="56"/>
    </row>
    <row r="1031" spans="1:29" ht="15.75" customHeight="1">
      <c r="A1031" s="35"/>
      <c r="B1031" s="35" t="s">
        <v>1476</v>
      </c>
      <c r="C1031" s="36" t="s">
        <v>659</v>
      </c>
      <c r="D1031" s="37" t="s">
        <v>53</v>
      </c>
      <c r="E1031" s="37">
        <v>4</v>
      </c>
      <c r="F1031" s="38">
        <v>400</v>
      </c>
      <c r="G1031" s="39" t="s">
        <v>54</v>
      </c>
      <c r="H1031" s="40">
        <v>46174</v>
      </c>
      <c r="I1031" s="41" t="s">
        <v>55</v>
      </c>
      <c r="J1031" s="41" t="s">
        <v>56</v>
      </c>
      <c r="K1031" s="41" t="s">
        <v>164</v>
      </c>
      <c r="L1031" s="41" t="s">
        <v>91</v>
      </c>
      <c r="M1031" s="42" t="s">
        <v>2486</v>
      </c>
      <c r="N1031" s="44" t="s">
        <v>951</v>
      </c>
      <c r="O1031" s="44" t="s">
        <v>2767</v>
      </c>
      <c r="P1031" s="44"/>
      <c r="Q1031" s="44" t="s">
        <v>3063</v>
      </c>
      <c r="R1031" s="45"/>
      <c r="S1031" s="45" t="s">
        <v>660</v>
      </c>
      <c r="T1031" s="44"/>
      <c r="U1031" s="44"/>
      <c r="V1031" s="44"/>
      <c r="W1031" s="44" t="s">
        <v>2992</v>
      </c>
      <c r="X1031" s="44"/>
      <c r="Y1031" s="44"/>
      <c r="Z1031" s="44"/>
      <c r="AA1031" s="44"/>
      <c r="AB1031" s="44"/>
      <c r="AC1031" s="44"/>
    </row>
    <row r="1032" spans="1:29" ht="15.75" customHeight="1">
      <c r="A1032" s="47"/>
      <c r="B1032" s="47" t="s">
        <v>2693</v>
      </c>
      <c r="C1032" s="60"/>
      <c r="D1032" s="49"/>
      <c r="E1032" s="49"/>
      <c r="F1032" s="50">
        <v>10350</v>
      </c>
      <c r="G1032" s="51"/>
      <c r="H1032" s="52"/>
      <c r="I1032" s="53"/>
      <c r="J1032" s="53"/>
      <c r="K1032" s="53"/>
      <c r="L1032" s="53"/>
      <c r="M1032" s="54"/>
      <c r="N1032" s="56" t="s">
        <v>21</v>
      </c>
      <c r="O1032" s="56"/>
      <c r="P1032" s="56"/>
      <c r="Q1032" s="56" t="s">
        <v>3063</v>
      </c>
      <c r="R1032" s="57"/>
      <c r="S1032" s="57" t="s">
        <v>660</v>
      </c>
      <c r="T1032" s="56"/>
      <c r="U1032" s="56"/>
      <c r="V1032" s="56"/>
      <c r="W1032" s="56" t="s">
        <v>2992</v>
      </c>
      <c r="X1032" s="56"/>
      <c r="Y1032" s="56"/>
      <c r="Z1032" s="56"/>
      <c r="AA1032" s="56"/>
      <c r="AB1032" s="56"/>
      <c r="AC1032" s="56"/>
    </row>
    <row r="1033" spans="1:29" ht="15.75" customHeight="1">
      <c r="A1033" s="35"/>
      <c r="B1033" s="35" t="s">
        <v>106</v>
      </c>
      <c r="C1033" s="36" t="s">
        <v>183</v>
      </c>
      <c r="D1033" s="37" t="s">
        <v>184</v>
      </c>
      <c r="E1033" s="37">
        <v>12</v>
      </c>
      <c r="F1033" s="38">
        <v>600</v>
      </c>
      <c r="G1033" s="39" t="s">
        <v>54</v>
      </c>
      <c r="H1033" s="40">
        <v>46174</v>
      </c>
      <c r="I1033" s="41" t="s">
        <v>55</v>
      </c>
      <c r="J1033" s="41" t="s">
        <v>56</v>
      </c>
      <c r="K1033" s="41" t="s">
        <v>164</v>
      </c>
      <c r="L1033" s="41" t="s">
        <v>58</v>
      </c>
      <c r="M1033" s="42" t="s">
        <v>2534</v>
      </c>
      <c r="N1033" s="44" t="s">
        <v>21</v>
      </c>
      <c r="O1033" s="44" t="s">
        <v>2767</v>
      </c>
      <c r="P1033" s="44"/>
      <c r="Q1033" s="44" t="s">
        <v>3064</v>
      </c>
      <c r="R1033" s="45" t="s">
        <v>177</v>
      </c>
      <c r="S1033" s="45" t="s">
        <v>185</v>
      </c>
      <c r="T1033" s="208"/>
      <c r="U1033" s="44"/>
      <c r="V1033" s="44"/>
      <c r="W1033" s="44" t="s">
        <v>2958</v>
      </c>
      <c r="X1033" s="44"/>
      <c r="Y1033" s="44"/>
      <c r="Z1033" s="44"/>
      <c r="AA1033" s="44"/>
      <c r="AB1033" s="44"/>
      <c r="AC1033" s="44"/>
    </row>
    <row r="1034" spans="1:29" ht="15.75" customHeight="1">
      <c r="A1034" s="184"/>
      <c r="B1034" s="184" t="s">
        <v>51</v>
      </c>
      <c r="C1034" s="185" t="s">
        <v>2501</v>
      </c>
      <c r="D1034" s="186" t="s">
        <v>53</v>
      </c>
      <c r="E1034" s="186">
        <v>20</v>
      </c>
      <c r="F1034" s="187">
        <v>144000</v>
      </c>
      <c r="G1034" s="188" t="s">
        <v>54</v>
      </c>
      <c r="H1034" s="189">
        <v>46266</v>
      </c>
      <c r="I1034" s="190" t="s">
        <v>101</v>
      </c>
      <c r="J1034" s="190" t="s">
        <v>56</v>
      </c>
      <c r="K1034" s="190" t="s">
        <v>858</v>
      </c>
      <c r="L1034" s="190" t="s">
        <v>91</v>
      </c>
      <c r="M1034" s="191" t="s">
        <v>2451</v>
      </c>
      <c r="N1034" s="192" t="s">
        <v>884</v>
      </c>
      <c r="O1034" s="56" t="s">
        <v>2452</v>
      </c>
      <c r="P1034" s="56"/>
      <c r="Q1034" s="56"/>
      <c r="R1034" s="57" t="str">
        <f t="array" ref="R1034">IFERROR(INDEX('BANCO DE DADOS'!$C$3:$C1559,MATCH(C1034,'BANCO DE DADOS'!$B$3:$B1559,0),0),"")</f>
        <v>DEPMAT</v>
      </c>
      <c r="S1034" s="57" t="str">
        <f t="array" ref="S1034">IFERROR(INDEX('BANCO DE DADOS'!$D$3:$D1559,MATCH(C1034,'BANCO DE DADOS'!$B$3:$B1559,0),0),"")</f>
        <v>COMPRA DE HT</v>
      </c>
      <c r="T1034" s="56"/>
      <c r="U1034" s="56"/>
      <c r="V1034" s="56"/>
      <c r="W1034" s="56"/>
      <c r="X1034" s="56"/>
      <c r="Y1034" s="56"/>
      <c r="Z1034" s="56"/>
      <c r="AA1034" s="56"/>
      <c r="AB1034" s="56"/>
      <c r="AC1034" s="56"/>
    </row>
    <row r="1035" spans="1:29" ht="15.75" customHeight="1">
      <c r="A1035" s="167"/>
      <c r="B1035" s="167" t="s">
        <v>291</v>
      </c>
      <c r="C1035" s="168" t="s">
        <v>2611</v>
      </c>
      <c r="D1035" s="176" t="s">
        <v>53</v>
      </c>
      <c r="E1035" s="176">
        <v>1</v>
      </c>
      <c r="F1035" s="177">
        <v>3500</v>
      </c>
      <c r="G1035" s="178" t="s">
        <v>54</v>
      </c>
      <c r="H1035" s="179">
        <v>46174</v>
      </c>
      <c r="I1035" s="180" t="s">
        <v>101</v>
      </c>
      <c r="J1035" s="180" t="s">
        <v>56</v>
      </c>
      <c r="K1035" s="180" t="s">
        <v>858</v>
      </c>
      <c r="L1035" s="180" t="s">
        <v>84</v>
      </c>
      <c r="M1035" s="181" t="s">
        <v>2451</v>
      </c>
      <c r="N1035" s="175" t="s">
        <v>951</v>
      </c>
      <c r="O1035" s="44" t="s">
        <v>2452</v>
      </c>
      <c r="P1035" s="44"/>
      <c r="Q1035" s="44"/>
      <c r="R1035" s="45">
        <f t="array" ref="R1035">IFERROR(INDEX('BANCO DE DADOS'!$C$3:$C1559,MATCH(C1035,'BANCO DE DADOS'!$B$3:$B1559,0),0),"")</f>
        <v>0</v>
      </c>
      <c r="S1035" s="45" t="str">
        <f t="array" ref="S1035">IFERROR(INDEX('BANCO DE DADOS'!$D$3:$D1559,MATCH(C1035,'BANCO DE DADOS'!$B$3:$B1559,0),0),"")</f>
        <v>COMPRA DE MÓVEIS E EQUIPAMENTOS DE ÁUDIO/VÍDEO</v>
      </c>
      <c r="T1035" s="44"/>
      <c r="U1035" s="44"/>
      <c r="V1035" s="44"/>
      <c r="W1035" s="44"/>
      <c r="X1035" s="44"/>
      <c r="Y1035" s="44"/>
      <c r="Z1035" s="44"/>
      <c r="AA1035" s="44"/>
      <c r="AB1035" s="44"/>
      <c r="AC1035" s="44"/>
    </row>
    <row r="1036" spans="1:29" ht="15.75" customHeight="1">
      <c r="A1036" s="184"/>
      <c r="B1036" s="184" t="s">
        <v>1407</v>
      </c>
      <c r="C1036" s="185" t="s">
        <v>2464</v>
      </c>
      <c r="D1036" s="186" t="s">
        <v>53</v>
      </c>
      <c r="E1036" s="186">
        <v>1</v>
      </c>
      <c r="F1036" s="187">
        <v>630000</v>
      </c>
      <c r="G1036" s="188" t="s">
        <v>54</v>
      </c>
      <c r="H1036" s="189">
        <v>46266</v>
      </c>
      <c r="I1036" s="190" t="s">
        <v>101</v>
      </c>
      <c r="J1036" s="190" t="s">
        <v>56</v>
      </c>
      <c r="K1036" s="190" t="s">
        <v>858</v>
      </c>
      <c r="L1036" s="190" t="s">
        <v>84</v>
      </c>
      <c r="M1036" s="191" t="s">
        <v>2451</v>
      </c>
      <c r="N1036" s="192" t="s">
        <v>951</v>
      </c>
      <c r="O1036" s="56" t="s">
        <v>2452</v>
      </c>
      <c r="P1036" s="56"/>
      <c r="Q1036" s="56"/>
      <c r="R1036" s="57" t="str">
        <f t="array" ref="R1036">IFERROR(INDEX('BANCO DE DADOS'!$C$3:$C1559,MATCH(C1036,'BANCO DE DADOS'!$B$3:$B1559,0),0),"")</f>
        <v>DEPMAT</v>
      </c>
      <c r="S1036" s="57" t="str">
        <f t="array" ref="S1036">IFERROR(INDEX('BANCO DE DADOS'!$D$3:$D1559,MATCH(C1036,'BANCO DE DADOS'!$B$3:$B1559,0),0),"")</f>
        <v>COMPRA DE VEÍCULOS DE TRANSPORTE COLETIVO</v>
      </c>
      <c r="T1036" s="56"/>
      <c r="U1036" s="56"/>
      <c r="V1036" s="56"/>
      <c r="W1036" s="56"/>
      <c r="X1036" s="56"/>
      <c r="Y1036" s="56"/>
      <c r="Z1036" s="56"/>
      <c r="AA1036" s="56"/>
      <c r="AB1036" s="56"/>
      <c r="AC1036" s="56"/>
    </row>
    <row r="1037" spans="1:29" ht="15.75" customHeight="1">
      <c r="A1037" s="167"/>
      <c r="B1037" s="167" t="s">
        <v>317</v>
      </c>
      <c r="C1037" s="168" t="s">
        <v>2672</v>
      </c>
      <c r="D1037" s="176" t="s">
        <v>53</v>
      </c>
      <c r="E1037" s="176">
        <v>2</v>
      </c>
      <c r="F1037" s="177">
        <v>400</v>
      </c>
      <c r="G1037" s="178" t="s">
        <v>54</v>
      </c>
      <c r="H1037" s="179">
        <v>46174</v>
      </c>
      <c r="I1037" s="180" t="s">
        <v>101</v>
      </c>
      <c r="J1037" s="180" t="s">
        <v>56</v>
      </c>
      <c r="K1037" s="180" t="s">
        <v>858</v>
      </c>
      <c r="L1037" s="180" t="s">
        <v>84</v>
      </c>
      <c r="M1037" s="181" t="s">
        <v>2451</v>
      </c>
      <c r="N1037" s="175" t="s">
        <v>951</v>
      </c>
      <c r="O1037" s="44" t="s">
        <v>2452</v>
      </c>
      <c r="P1037" s="44"/>
      <c r="Q1037" s="44"/>
      <c r="R1037" s="45" t="str">
        <f t="array" ref="R1037">IFERROR(INDEX('BANCO DE DADOS'!$C$3:$C1559,MATCH(C1037,'BANCO DE DADOS'!$B$3:$B1559,0),0),"")</f>
        <v>GTI - MULTIMIDIA</v>
      </c>
      <c r="S1037" s="45" t="str">
        <f t="array" ref="S1037">IFERROR(INDEX('BANCO DE DADOS'!$D$3:$D1559,MATCH(C1037,'BANCO DE DADOS'!$B$3:$B1559,0),0),"")</f>
        <v>COMPRA DE EQUIPAMENTOS DE ÁUDIO E COMUNICAÇÃO</v>
      </c>
      <c r="T1037" s="44"/>
      <c r="U1037" s="44"/>
      <c r="V1037" s="44"/>
      <c r="W1037" s="44"/>
      <c r="X1037" s="44"/>
      <c r="Y1037" s="44"/>
      <c r="Z1037" s="44"/>
      <c r="AA1037" s="44"/>
      <c r="AB1037" s="44"/>
      <c r="AC1037" s="44"/>
    </row>
    <row r="1038" spans="1:29" ht="15.75" customHeight="1">
      <c r="A1038" s="184"/>
      <c r="B1038" s="184" t="s">
        <v>169</v>
      </c>
      <c r="C1038" s="185" t="s">
        <v>2678</v>
      </c>
      <c r="D1038" s="186" t="s">
        <v>53</v>
      </c>
      <c r="E1038" s="186">
        <v>2</v>
      </c>
      <c r="F1038" s="187">
        <v>120</v>
      </c>
      <c r="G1038" s="188" t="s">
        <v>54</v>
      </c>
      <c r="H1038" s="189">
        <v>46143</v>
      </c>
      <c r="I1038" s="190" t="s">
        <v>101</v>
      </c>
      <c r="J1038" s="190" t="s">
        <v>56</v>
      </c>
      <c r="K1038" s="190" t="s">
        <v>858</v>
      </c>
      <c r="L1038" s="190" t="s">
        <v>84</v>
      </c>
      <c r="M1038" s="191" t="s">
        <v>2451</v>
      </c>
      <c r="N1038" s="192" t="s">
        <v>951</v>
      </c>
      <c r="O1038" s="56" t="s">
        <v>2452</v>
      </c>
      <c r="P1038" s="56"/>
      <c r="Q1038" s="56"/>
      <c r="R1038" s="57" t="str">
        <f t="array" ref="R1038">IFERROR(INDEX('BANCO DE DADOS'!$C$3:$C1559,MATCH(C1038,'BANCO DE DADOS'!$B$3:$B1559,0),0),"")</f>
        <v>GTI - MULTIMIDIA</v>
      </c>
      <c r="S1038" s="57" t="str">
        <f t="array" ref="S1038">IFERROR(INDEX('BANCO DE DADOS'!$D$3:$D1559,MATCH(C1038,'BANCO DE DADOS'!$B$3:$B1559,0),0),"")</f>
        <v>COMPRA DE EQUIPAMENTOS DE ÁUDIO E COMUNICAÇÃO</v>
      </c>
      <c r="T1038" s="56"/>
      <c r="U1038" s="56"/>
      <c r="V1038" s="56"/>
      <c r="W1038" s="56"/>
      <c r="X1038" s="56"/>
      <c r="Y1038" s="56"/>
      <c r="Z1038" s="56"/>
      <c r="AA1038" s="56"/>
      <c r="AB1038" s="56"/>
      <c r="AC1038" s="56"/>
    </row>
    <row r="1039" spans="1:29" ht="15.75" customHeight="1">
      <c r="A1039" s="167"/>
      <c r="B1039" s="167" t="s">
        <v>291</v>
      </c>
      <c r="C1039" s="168" t="s">
        <v>2612</v>
      </c>
      <c r="D1039" s="176" t="s">
        <v>53</v>
      </c>
      <c r="E1039" s="176">
        <v>6</v>
      </c>
      <c r="F1039" s="177">
        <v>3480</v>
      </c>
      <c r="G1039" s="178" t="s">
        <v>54</v>
      </c>
      <c r="H1039" s="179">
        <v>46174</v>
      </c>
      <c r="I1039" s="180" t="s">
        <v>101</v>
      </c>
      <c r="J1039" s="180" t="s">
        <v>56</v>
      </c>
      <c r="K1039" s="180" t="s">
        <v>858</v>
      </c>
      <c r="L1039" s="180" t="s">
        <v>84</v>
      </c>
      <c r="M1039" s="181" t="s">
        <v>2451</v>
      </c>
      <c r="N1039" s="175" t="s">
        <v>951</v>
      </c>
      <c r="O1039" s="44" t="s">
        <v>2452</v>
      </c>
      <c r="P1039" s="44"/>
      <c r="Q1039" s="44"/>
      <c r="R1039" s="45" t="str">
        <f t="array" ref="R1039">IFERROR(INDEX('BANCO DE DADOS'!$C$3:$C1559,MATCH(C1039,'BANCO DE DADOS'!$B$3:$B1559,0),0),"")</f>
        <v>GTI - MULTIMIDIA</v>
      </c>
      <c r="S1039" s="45" t="str">
        <f t="array" ref="S1039">IFERROR(INDEX('BANCO DE DADOS'!$D$3:$D1559,MATCH(C1039,'BANCO DE DADOS'!$B$3:$B1559,0),0),"")</f>
        <v>COMPRA DE EQUIPAMENTOS DE ÁUDIO E COMUNICAÇÃO</v>
      </c>
      <c r="T1039" s="44"/>
      <c r="U1039" s="44"/>
      <c r="V1039" s="44"/>
      <c r="W1039" s="44"/>
      <c r="X1039" s="44"/>
      <c r="Y1039" s="44"/>
      <c r="Z1039" s="44"/>
      <c r="AA1039" s="44"/>
      <c r="AB1039" s="44"/>
      <c r="AC1039" s="44"/>
    </row>
    <row r="1040" spans="1:29" ht="15.75" customHeight="1">
      <c r="A1040" s="47"/>
      <c r="B1040" s="47" t="s">
        <v>106</v>
      </c>
      <c r="C1040" s="60" t="s">
        <v>204</v>
      </c>
      <c r="D1040" s="49" t="s">
        <v>205</v>
      </c>
      <c r="E1040" s="49">
        <v>12</v>
      </c>
      <c r="F1040" s="50">
        <v>360</v>
      </c>
      <c r="G1040" s="51" t="s">
        <v>54</v>
      </c>
      <c r="H1040" s="52">
        <v>46174</v>
      </c>
      <c r="I1040" s="53" t="s">
        <v>55</v>
      </c>
      <c r="J1040" s="53" t="s">
        <v>56</v>
      </c>
      <c r="K1040" s="53" t="s">
        <v>164</v>
      </c>
      <c r="L1040" s="53" t="s">
        <v>58</v>
      </c>
      <c r="M1040" s="54" t="s">
        <v>2534</v>
      </c>
      <c r="N1040" s="56" t="s">
        <v>21</v>
      </c>
      <c r="O1040" s="56" t="s">
        <v>2767</v>
      </c>
      <c r="P1040" s="56"/>
      <c r="Q1040" s="56" t="s">
        <v>3064</v>
      </c>
      <c r="R1040" s="57" t="s">
        <v>177</v>
      </c>
      <c r="S1040" s="57" t="s">
        <v>185</v>
      </c>
      <c r="T1040" s="206"/>
      <c r="U1040" s="56"/>
      <c r="V1040" s="56"/>
      <c r="W1040" s="57" t="s">
        <v>2958</v>
      </c>
      <c r="X1040" s="56"/>
      <c r="Y1040" s="56"/>
      <c r="Z1040" s="56"/>
      <c r="AA1040" s="56"/>
      <c r="AB1040" s="56"/>
      <c r="AC1040" s="56"/>
    </row>
    <row r="1041" spans="1:29" ht="15.75" customHeight="1">
      <c r="A1041" s="35"/>
      <c r="B1041" s="35" t="s">
        <v>106</v>
      </c>
      <c r="C1041" s="36" t="s">
        <v>187</v>
      </c>
      <c r="D1041" s="37" t="s">
        <v>188</v>
      </c>
      <c r="E1041" s="37">
        <v>12</v>
      </c>
      <c r="F1041" s="38">
        <v>480</v>
      </c>
      <c r="G1041" s="39" t="s">
        <v>54</v>
      </c>
      <c r="H1041" s="40">
        <v>46174</v>
      </c>
      <c r="I1041" s="41" t="s">
        <v>55</v>
      </c>
      <c r="J1041" s="41" t="s">
        <v>56</v>
      </c>
      <c r="K1041" s="41" t="s">
        <v>164</v>
      </c>
      <c r="L1041" s="41" t="s">
        <v>58</v>
      </c>
      <c r="M1041" s="42" t="s">
        <v>2498</v>
      </c>
      <c r="N1041" s="44" t="s">
        <v>21</v>
      </c>
      <c r="O1041" s="44" t="s">
        <v>2767</v>
      </c>
      <c r="P1041" s="44"/>
      <c r="Q1041" s="44" t="s">
        <v>3064</v>
      </c>
      <c r="R1041" s="45" t="s">
        <v>177</v>
      </c>
      <c r="S1041" s="45" t="s">
        <v>185</v>
      </c>
      <c r="T1041" s="44"/>
      <c r="U1041" s="44"/>
      <c r="V1041" s="44"/>
      <c r="W1041" s="44" t="s">
        <v>2958</v>
      </c>
      <c r="X1041" s="44"/>
      <c r="Y1041" s="44"/>
      <c r="Z1041" s="44"/>
      <c r="AA1041" s="44"/>
      <c r="AB1041" s="44"/>
      <c r="AC1041" s="44"/>
    </row>
    <row r="1042" spans="1:29" ht="15.75" customHeight="1">
      <c r="A1042" s="184"/>
      <c r="B1042" s="184" t="s">
        <v>219</v>
      </c>
      <c r="C1042" s="185" t="s">
        <v>918</v>
      </c>
      <c r="D1042" s="186" t="s">
        <v>53</v>
      </c>
      <c r="E1042" s="186">
        <v>4</v>
      </c>
      <c r="F1042" s="187">
        <v>3200</v>
      </c>
      <c r="G1042" s="188" t="s">
        <v>54</v>
      </c>
      <c r="H1042" s="189">
        <v>46174</v>
      </c>
      <c r="I1042" s="190" t="s">
        <v>101</v>
      </c>
      <c r="J1042" s="190" t="s">
        <v>56</v>
      </c>
      <c r="K1042" s="190" t="s">
        <v>858</v>
      </c>
      <c r="L1042" s="190" t="s">
        <v>84</v>
      </c>
      <c r="M1042" s="191" t="s">
        <v>2451</v>
      </c>
      <c r="N1042" s="192" t="s">
        <v>951</v>
      </c>
      <c r="O1042" s="56" t="s">
        <v>2452</v>
      </c>
      <c r="P1042" s="56"/>
      <c r="Q1042" s="56"/>
      <c r="R1042" s="57">
        <f t="array" ref="R1042">IFERROR(INDEX('BANCO DE DADOS'!$C$3:$C1559,MATCH(C1042,'BANCO DE DADOS'!$B$3:$B1559,0),0),"")</f>
        <v>0</v>
      </c>
      <c r="S1042" s="57" t="str">
        <f t="array" ref="S1042">IFERROR(INDEX('BANCO DE DADOS'!$D$3:$D1559,MATCH(C1042,'BANCO DE DADOS'!$B$3:$B1559,0),0),"")</f>
        <v>COMPRA DE EQUIPAMENTOS PARA COZINHA E REFEITÓRIO</v>
      </c>
      <c r="T1042" s="56"/>
      <c r="U1042" s="56"/>
      <c r="V1042" s="56"/>
      <c r="W1042" s="56"/>
      <c r="X1042" s="56"/>
      <c r="Y1042" s="56"/>
      <c r="Z1042" s="56"/>
      <c r="AA1042" s="56"/>
      <c r="AB1042" s="56"/>
      <c r="AC1042" s="56"/>
    </row>
    <row r="1043" spans="1:29" ht="15.75" customHeight="1">
      <c r="A1043" s="167"/>
      <c r="B1043" s="167" t="s">
        <v>440</v>
      </c>
      <c r="C1043" s="168" t="s">
        <v>918</v>
      </c>
      <c r="D1043" s="176" t="s">
        <v>53</v>
      </c>
      <c r="E1043" s="176">
        <v>3</v>
      </c>
      <c r="F1043" s="177">
        <v>2400</v>
      </c>
      <c r="G1043" s="178" t="s">
        <v>54</v>
      </c>
      <c r="H1043" s="179">
        <v>46174</v>
      </c>
      <c r="I1043" s="180" t="s">
        <v>101</v>
      </c>
      <c r="J1043" s="180" t="s">
        <v>56</v>
      </c>
      <c r="K1043" s="180" t="s">
        <v>858</v>
      </c>
      <c r="L1043" s="180" t="s">
        <v>84</v>
      </c>
      <c r="M1043" s="181" t="s">
        <v>2451</v>
      </c>
      <c r="N1043" s="175" t="s">
        <v>951</v>
      </c>
      <c r="O1043" s="44" t="s">
        <v>2452</v>
      </c>
      <c r="P1043" s="44"/>
      <c r="Q1043" s="44"/>
      <c r="R1043" s="45">
        <f t="array" ref="R1043">IFERROR(INDEX('BANCO DE DADOS'!$C$3:$C1559,MATCH(C1043,'BANCO DE DADOS'!$B$3:$B1559,0),0),"")</f>
        <v>0</v>
      </c>
      <c r="S1043" s="45" t="str">
        <f t="array" ref="S1043">IFERROR(INDEX('BANCO DE DADOS'!$D$3:$D1559,MATCH(C1043,'BANCO DE DADOS'!$B$3:$B1559,0),0),"")</f>
        <v>COMPRA DE EQUIPAMENTOS PARA COZINHA E REFEITÓRIO</v>
      </c>
      <c r="T1043" s="44"/>
      <c r="U1043" s="44"/>
      <c r="V1043" s="44"/>
      <c r="W1043" s="44"/>
      <c r="X1043" s="44"/>
      <c r="Y1043" s="44"/>
      <c r="Z1043" s="44"/>
      <c r="AA1043" s="44"/>
      <c r="AB1043" s="44"/>
      <c r="AC1043" s="44"/>
    </row>
    <row r="1044" spans="1:29" ht="15.75" customHeight="1">
      <c r="A1044" s="47"/>
      <c r="B1044" s="47" t="s">
        <v>51</v>
      </c>
      <c r="C1044" s="60" t="s">
        <v>1316</v>
      </c>
      <c r="D1044" s="49" t="s">
        <v>53</v>
      </c>
      <c r="E1044" s="49">
        <v>20</v>
      </c>
      <c r="F1044" s="50">
        <v>830</v>
      </c>
      <c r="G1044" s="51" t="s">
        <v>54</v>
      </c>
      <c r="H1044" s="52">
        <v>46174</v>
      </c>
      <c r="I1044" s="53" t="s">
        <v>55</v>
      </c>
      <c r="J1044" s="53" t="s">
        <v>56</v>
      </c>
      <c r="K1044" s="53" t="s">
        <v>164</v>
      </c>
      <c r="L1044" s="53" t="s">
        <v>91</v>
      </c>
      <c r="M1044" s="54" t="s">
        <v>148</v>
      </c>
      <c r="N1044" s="56" t="s">
        <v>884</v>
      </c>
      <c r="O1044" s="56" t="s">
        <v>2767</v>
      </c>
      <c r="P1044" s="56"/>
      <c r="Q1044" s="56" t="s">
        <v>3014</v>
      </c>
      <c r="R1044" s="57" t="s">
        <v>158</v>
      </c>
      <c r="S1044" s="57" t="s">
        <v>281</v>
      </c>
      <c r="T1044" s="56"/>
      <c r="U1044" s="56"/>
      <c r="V1044" s="56"/>
      <c r="W1044" s="56" t="s">
        <v>8</v>
      </c>
      <c r="X1044" s="56"/>
      <c r="Y1044" s="56"/>
      <c r="Z1044" s="56"/>
      <c r="AA1044" s="56"/>
      <c r="AB1044" s="56"/>
      <c r="AC1044" s="56"/>
    </row>
    <row r="1045" spans="1:29" ht="15.75" customHeight="1">
      <c r="A1045" s="167"/>
      <c r="B1045" s="167" t="s">
        <v>1521</v>
      </c>
      <c r="C1045" s="168" t="s">
        <v>2657</v>
      </c>
      <c r="D1045" s="176" t="s">
        <v>53</v>
      </c>
      <c r="E1045" s="176">
        <v>1</v>
      </c>
      <c r="F1045" s="177">
        <v>800</v>
      </c>
      <c r="G1045" s="178" t="s">
        <v>54</v>
      </c>
      <c r="H1045" s="179">
        <v>46174</v>
      </c>
      <c r="I1045" s="180" t="s">
        <v>101</v>
      </c>
      <c r="J1045" s="180" t="s">
        <v>56</v>
      </c>
      <c r="K1045" s="180" t="s">
        <v>858</v>
      </c>
      <c r="L1045" s="180" t="s">
        <v>84</v>
      </c>
      <c r="M1045" s="181" t="s">
        <v>2451</v>
      </c>
      <c r="N1045" s="175" t="s">
        <v>951</v>
      </c>
      <c r="O1045" s="44" t="s">
        <v>2452</v>
      </c>
      <c r="P1045" s="44"/>
      <c r="Q1045" s="44"/>
      <c r="R1045" s="45">
        <f t="array" ref="R1045">IFERROR(INDEX('BANCO DE DADOS'!$C$3:$C1559,MATCH(C1045,'BANCO DE DADOS'!$B$3:$B1559,0),0),"")</f>
        <v>0</v>
      </c>
      <c r="S1045" s="45" t="str">
        <f t="array" ref="S1045">IFERROR(INDEX('BANCO DE DADOS'!$D$3:$D1559,MATCH(C1045,'BANCO DE DADOS'!$B$3:$B1559,0),0),"")</f>
        <v>COMPRA DE EQUIPAMENTOS PARA COZINHA E REFEITÓRIO</v>
      </c>
      <c r="T1045" s="44"/>
      <c r="U1045" s="44"/>
      <c r="V1045" s="44"/>
      <c r="W1045" s="44"/>
      <c r="X1045" s="44"/>
      <c r="Y1045" s="44"/>
      <c r="Z1045" s="44"/>
      <c r="AA1045" s="44"/>
      <c r="AB1045" s="44"/>
      <c r="AC1045" s="44"/>
    </row>
    <row r="1046" spans="1:29" ht="15.75" customHeight="1">
      <c r="A1046" s="184"/>
      <c r="B1046" s="184" t="s">
        <v>2493</v>
      </c>
      <c r="C1046" s="185" t="s">
        <v>2657</v>
      </c>
      <c r="D1046" s="186" t="s">
        <v>53</v>
      </c>
      <c r="E1046" s="186">
        <v>1</v>
      </c>
      <c r="F1046" s="187">
        <v>800</v>
      </c>
      <c r="G1046" s="188" t="s">
        <v>54</v>
      </c>
      <c r="H1046" s="189">
        <v>46174</v>
      </c>
      <c r="I1046" s="190" t="s">
        <v>101</v>
      </c>
      <c r="J1046" s="190" t="s">
        <v>56</v>
      </c>
      <c r="K1046" s="190" t="s">
        <v>858</v>
      </c>
      <c r="L1046" s="190" t="s">
        <v>84</v>
      </c>
      <c r="M1046" s="191" t="s">
        <v>2451</v>
      </c>
      <c r="N1046" s="192" t="s">
        <v>951</v>
      </c>
      <c r="O1046" s="56" t="s">
        <v>2452</v>
      </c>
      <c r="P1046" s="56"/>
      <c r="Q1046" s="56"/>
      <c r="R1046" s="57">
        <f t="array" ref="R1046">IFERROR(INDEX('BANCO DE DADOS'!$C$3:$C1559,MATCH(C1046,'BANCO DE DADOS'!$B$3:$B1559,0),0),"")</f>
        <v>0</v>
      </c>
      <c r="S1046" s="57" t="str">
        <f t="array" ref="S1046">IFERROR(INDEX('BANCO DE DADOS'!$D$3:$D1559,MATCH(C1046,'BANCO DE DADOS'!$B$3:$B1559,0),0),"")</f>
        <v>COMPRA DE EQUIPAMENTOS PARA COZINHA E REFEITÓRIO</v>
      </c>
      <c r="T1046" s="56"/>
      <c r="U1046" s="56"/>
      <c r="V1046" s="56"/>
      <c r="W1046" s="56"/>
      <c r="X1046" s="56"/>
      <c r="Y1046" s="56"/>
      <c r="Z1046" s="56"/>
      <c r="AA1046" s="56"/>
      <c r="AB1046" s="56"/>
      <c r="AC1046" s="56"/>
    </row>
    <row r="1047" spans="1:29" ht="15.75" customHeight="1">
      <c r="A1047" s="35"/>
      <c r="B1047" s="35" t="s">
        <v>106</v>
      </c>
      <c r="C1047" s="36" t="s">
        <v>190</v>
      </c>
      <c r="D1047" s="37" t="s">
        <v>188</v>
      </c>
      <c r="E1047" s="37">
        <v>12</v>
      </c>
      <c r="F1047" s="38">
        <v>480</v>
      </c>
      <c r="G1047" s="39" t="s">
        <v>54</v>
      </c>
      <c r="H1047" s="40">
        <v>46174</v>
      </c>
      <c r="I1047" s="41" t="s">
        <v>55</v>
      </c>
      <c r="J1047" s="41" t="s">
        <v>56</v>
      </c>
      <c r="K1047" s="41" t="s">
        <v>164</v>
      </c>
      <c r="L1047" s="41" t="s">
        <v>58</v>
      </c>
      <c r="M1047" s="42" t="s">
        <v>2498</v>
      </c>
      <c r="N1047" s="44" t="s">
        <v>21</v>
      </c>
      <c r="O1047" s="44" t="s">
        <v>2767</v>
      </c>
      <c r="P1047" s="44"/>
      <c r="Q1047" s="44" t="s">
        <v>3064</v>
      </c>
      <c r="R1047" s="45" t="s">
        <v>177</v>
      </c>
      <c r="S1047" s="45" t="s">
        <v>185</v>
      </c>
      <c r="T1047" s="44"/>
      <c r="U1047" s="44"/>
      <c r="V1047" s="44"/>
      <c r="W1047" s="44" t="s">
        <v>2958</v>
      </c>
      <c r="X1047" s="44"/>
      <c r="Y1047" s="44"/>
      <c r="Z1047" s="44"/>
      <c r="AA1047" s="44"/>
      <c r="AB1047" s="44"/>
      <c r="AC1047" s="44"/>
    </row>
    <row r="1048" spans="1:29" ht="15.75" customHeight="1">
      <c r="A1048" s="47"/>
      <c r="B1048" s="47" t="s">
        <v>106</v>
      </c>
      <c r="C1048" s="60" t="s">
        <v>192</v>
      </c>
      <c r="D1048" s="49" t="s">
        <v>193</v>
      </c>
      <c r="E1048" s="49">
        <v>12</v>
      </c>
      <c r="F1048" s="50">
        <v>480</v>
      </c>
      <c r="G1048" s="51" t="s">
        <v>54</v>
      </c>
      <c r="H1048" s="52">
        <v>46174</v>
      </c>
      <c r="I1048" s="53" t="s">
        <v>55</v>
      </c>
      <c r="J1048" s="53" t="s">
        <v>56</v>
      </c>
      <c r="K1048" s="53" t="s">
        <v>164</v>
      </c>
      <c r="L1048" s="53" t="s">
        <v>58</v>
      </c>
      <c r="M1048" s="54" t="s">
        <v>148</v>
      </c>
      <c r="N1048" s="56" t="s">
        <v>21</v>
      </c>
      <c r="O1048" s="56" t="s">
        <v>2767</v>
      </c>
      <c r="P1048" s="56"/>
      <c r="Q1048" s="56" t="s">
        <v>3064</v>
      </c>
      <c r="R1048" s="57"/>
      <c r="S1048" s="57" t="s">
        <v>185</v>
      </c>
      <c r="T1048" s="56"/>
      <c r="U1048" s="56"/>
      <c r="V1048" s="56"/>
      <c r="W1048" s="56" t="s">
        <v>2958</v>
      </c>
      <c r="X1048" s="56"/>
      <c r="Y1048" s="56"/>
      <c r="Z1048" s="56"/>
      <c r="AA1048" s="56"/>
      <c r="AB1048" s="56"/>
      <c r="AC1048" s="56"/>
    </row>
    <row r="1049" spans="1:29" ht="15.75" customHeight="1">
      <c r="A1049" s="167"/>
      <c r="B1049" s="167" t="s">
        <v>51</v>
      </c>
      <c r="C1049" s="168" t="s">
        <v>2460</v>
      </c>
      <c r="D1049" s="176" t="s">
        <v>53</v>
      </c>
      <c r="E1049" s="176">
        <v>1</v>
      </c>
      <c r="F1049" s="177">
        <v>1306870</v>
      </c>
      <c r="G1049" s="178" t="s">
        <v>54</v>
      </c>
      <c r="H1049" s="179">
        <v>46266</v>
      </c>
      <c r="I1049" s="180" t="s">
        <v>101</v>
      </c>
      <c r="J1049" s="180" t="s">
        <v>56</v>
      </c>
      <c r="K1049" s="180" t="s">
        <v>858</v>
      </c>
      <c r="L1049" s="180" t="s">
        <v>84</v>
      </c>
      <c r="M1049" s="181" t="s">
        <v>2451</v>
      </c>
      <c r="N1049" s="175" t="s">
        <v>951</v>
      </c>
      <c r="O1049" s="44" t="s">
        <v>2452</v>
      </c>
      <c r="P1049" s="44"/>
      <c r="Q1049" s="44"/>
      <c r="R1049" s="45" t="str">
        <f t="array" ref="R1049">IFERROR(INDEX('BANCO DE DADOS'!$C$3:$C1559,MATCH(C1049,'BANCO DE DADOS'!$B$3:$B1559,0),0),"")</f>
        <v>CEIB</v>
      </c>
      <c r="S1049" s="45" t="str">
        <f t="array" ref="S1049">IFERROR(INDEX('BANCO DE DADOS'!$D$3:$D1559,MATCH(C1049,'BANCO DE DADOS'!$B$3:$B1559,0),0),"")</f>
        <v>COMPRA DE MÓVEIS PARA ÁREAS DE TRABALHO</v>
      </c>
      <c r="T1049" s="44"/>
      <c r="U1049" s="44"/>
      <c r="V1049" s="44"/>
      <c r="W1049" s="44"/>
      <c r="X1049" s="44"/>
      <c r="Y1049" s="44"/>
      <c r="Z1049" s="44"/>
      <c r="AA1049" s="44"/>
      <c r="AB1049" s="44"/>
      <c r="AC1049" s="44"/>
    </row>
    <row r="1050" spans="1:29" ht="15.75" customHeight="1">
      <c r="A1050" s="47"/>
      <c r="B1050" s="47" t="s">
        <v>106</v>
      </c>
      <c r="C1050" s="60" t="s">
        <v>195</v>
      </c>
      <c r="D1050" s="49" t="s">
        <v>196</v>
      </c>
      <c r="E1050" s="49">
        <v>50</v>
      </c>
      <c r="F1050" s="50">
        <v>450</v>
      </c>
      <c r="G1050" s="51" t="s">
        <v>54</v>
      </c>
      <c r="H1050" s="52">
        <v>46174</v>
      </c>
      <c r="I1050" s="53" t="s">
        <v>55</v>
      </c>
      <c r="J1050" s="53" t="s">
        <v>56</v>
      </c>
      <c r="K1050" s="53" t="s">
        <v>164</v>
      </c>
      <c r="L1050" s="53" t="s">
        <v>58</v>
      </c>
      <c r="M1050" s="54" t="s">
        <v>73</v>
      </c>
      <c r="N1050" s="56" t="s">
        <v>21</v>
      </c>
      <c r="O1050" s="56" t="s">
        <v>2767</v>
      </c>
      <c r="P1050" s="56"/>
      <c r="Q1050" s="56" t="s">
        <v>3064</v>
      </c>
      <c r="R1050" s="57"/>
      <c r="S1050" s="57" t="s">
        <v>185</v>
      </c>
      <c r="T1050" s="56"/>
      <c r="U1050" s="56"/>
      <c r="V1050" s="56"/>
      <c r="W1050" s="56" t="s">
        <v>2958</v>
      </c>
      <c r="X1050" s="56"/>
      <c r="Y1050" s="56"/>
      <c r="Z1050" s="56"/>
      <c r="AA1050" s="56"/>
      <c r="AB1050" s="56"/>
      <c r="AC1050" s="56"/>
    </row>
    <row r="1051" spans="1:29" ht="15.75" customHeight="1">
      <c r="A1051" s="35"/>
      <c r="B1051" s="35" t="s">
        <v>106</v>
      </c>
      <c r="C1051" s="36" t="s">
        <v>198</v>
      </c>
      <c r="D1051" s="37" t="s">
        <v>199</v>
      </c>
      <c r="E1051" s="37">
        <v>24</v>
      </c>
      <c r="F1051" s="38">
        <v>432</v>
      </c>
      <c r="G1051" s="39" t="s">
        <v>54</v>
      </c>
      <c r="H1051" s="40">
        <v>46174</v>
      </c>
      <c r="I1051" s="41" t="s">
        <v>55</v>
      </c>
      <c r="J1051" s="41" t="s">
        <v>56</v>
      </c>
      <c r="K1051" s="41" t="s">
        <v>164</v>
      </c>
      <c r="L1051" s="41" t="s">
        <v>58</v>
      </c>
      <c r="M1051" s="42" t="s">
        <v>73</v>
      </c>
      <c r="N1051" s="44" t="s">
        <v>21</v>
      </c>
      <c r="O1051" s="44" t="s">
        <v>2767</v>
      </c>
      <c r="P1051" s="44"/>
      <c r="Q1051" s="44" t="s">
        <v>3064</v>
      </c>
      <c r="R1051" s="45"/>
      <c r="S1051" s="45" t="s">
        <v>185</v>
      </c>
      <c r="T1051" s="44"/>
      <c r="U1051" s="44"/>
      <c r="V1051" s="44"/>
      <c r="W1051" s="44" t="s">
        <v>2958</v>
      </c>
      <c r="X1051" s="44"/>
      <c r="Y1051" s="44"/>
      <c r="Z1051" s="44"/>
      <c r="AA1051" s="44"/>
      <c r="AB1051" s="44"/>
      <c r="AC1051" s="44"/>
    </row>
    <row r="1052" spans="1:29" ht="15.75" customHeight="1">
      <c r="A1052" s="47"/>
      <c r="B1052" s="47" t="s">
        <v>106</v>
      </c>
      <c r="C1052" s="60" t="s">
        <v>212</v>
      </c>
      <c r="D1052" s="49" t="s">
        <v>196</v>
      </c>
      <c r="E1052" s="49">
        <v>6</v>
      </c>
      <c r="F1052" s="50">
        <v>33</v>
      </c>
      <c r="G1052" s="51" t="s">
        <v>54</v>
      </c>
      <c r="H1052" s="52">
        <v>46143</v>
      </c>
      <c r="I1052" s="53" t="s">
        <v>55</v>
      </c>
      <c r="J1052" s="53" t="s">
        <v>56</v>
      </c>
      <c r="K1052" s="53" t="s">
        <v>164</v>
      </c>
      <c r="L1052" s="53" t="s">
        <v>58</v>
      </c>
      <c r="M1052" s="54" t="s">
        <v>2517</v>
      </c>
      <c r="N1052" s="56" t="s">
        <v>21</v>
      </c>
      <c r="O1052" s="56" t="s">
        <v>2767</v>
      </c>
      <c r="P1052" s="56"/>
      <c r="Q1052" s="56" t="s">
        <v>3064</v>
      </c>
      <c r="R1052" s="57"/>
      <c r="S1052" s="57" t="s">
        <v>185</v>
      </c>
      <c r="T1052" s="56"/>
      <c r="U1052" s="56"/>
      <c r="V1052" s="56"/>
      <c r="W1052" s="56" t="s">
        <v>2958</v>
      </c>
      <c r="X1052" s="56"/>
      <c r="Y1052" s="56"/>
      <c r="Z1052" s="56"/>
      <c r="AA1052" s="56"/>
      <c r="AB1052" s="56"/>
      <c r="AC1052" s="56"/>
    </row>
    <row r="1053" spans="1:29" ht="15.75" customHeight="1">
      <c r="A1053" s="35"/>
      <c r="B1053" s="35" t="s">
        <v>106</v>
      </c>
      <c r="C1053" s="36" t="s">
        <v>214</v>
      </c>
      <c r="D1053" s="37" t="s">
        <v>196</v>
      </c>
      <c r="E1053" s="37">
        <v>6</v>
      </c>
      <c r="F1053" s="38">
        <v>33</v>
      </c>
      <c r="G1053" s="39" t="s">
        <v>54</v>
      </c>
      <c r="H1053" s="40">
        <v>46143</v>
      </c>
      <c r="I1053" s="41" t="s">
        <v>55</v>
      </c>
      <c r="J1053" s="41" t="s">
        <v>56</v>
      </c>
      <c r="K1053" s="41" t="s">
        <v>164</v>
      </c>
      <c r="L1053" s="41" t="s">
        <v>58</v>
      </c>
      <c r="M1053" s="42" t="s">
        <v>2517</v>
      </c>
      <c r="N1053" s="44" t="s">
        <v>21</v>
      </c>
      <c r="O1053" s="44" t="s">
        <v>2767</v>
      </c>
      <c r="P1053" s="44"/>
      <c r="Q1053" s="44" t="s">
        <v>3064</v>
      </c>
      <c r="R1053" s="45"/>
      <c r="S1053" s="45" t="s">
        <v>185</v>
      </c>
      <c r="T1053" s="44"/>
      <c r="U1053" s="44"/>
      <c r="V1053" s="44"/>
      <c r="W1053" s="44" t="s">
        <v>2958</v>
      </c>
      <c r="X1053" s="44"/>
      <c r="Y1053" s="44"/>
      <c r="Z1053" s="44"/>
      <c r="AA1053" s="44"/>
      <c r="AB1053" s="44"/>
      <c r="AC1053" s="44"/>
    </row>
    <row r="1054" spans="1:29" ht="15.75" customHeight="1">
      <c r="A1054" s="47"/>
      <c r="B1054" s="47" t="s">
        <v>2693</v>
      </c>
      <c r="C1054" s="60"/>
      <c r="D1054" s="49"/>
      <c r="E1054" s="49"/>
      <c r="F1054" s="50">
        <v>2750</v>
      </c>
      <c r="G1054" s="51"/>
      <c r="H1054" s="52"/>
      <c r="I1054" s="53"/>
      <c r="J1054" s="53"/>
      <c r="K1054" s="53"/>
      <c r="L1054" s="53"/>
      <c r="M1054" s="54"/>
      <c r="N1054" s="56" t="s">
        <v>21</v>
      </c>
      <c r="O1054" s="56"/>
      <c r="P1054" s="56"/>
      <c r="Q1054" s="56" t="s">
        <v>3064</v>
      </c>
      <c r="R1054" s="57"/>
      <c r="S1054" s="57" t="s">
        <v>185</v>
      </c>
      <c r="T1054" s="56"/>
      <c r="U1054" s="56"/>
      <c r="V1054" s="56"/>
      <c r="W1054" s="56" t="s">
        <v>2958</v>
      </c>
      <c r="X1054" s="56"/>
      <c r="Y1054" s="56"/>
      <c r="Z1054" s="56"/>
      <c r="AA1054" s="56"/>
      <c r="AB1054" s="56"/>
      <c r="AC1054" s="56"/>
    </row>
    <row r="1055" spans="1:29" ht="15.75" customHeight="1">
      <c r="A1055" s="35"/>
      <c r="B1055" s="35" t="s">
        <v>233</v>
      </c>
      <c r="C1055" s="36" t="s">
        <v>1545</v>
      </c>
      <c r="D1055" s="37" t="s">
        <v>53</v>
      </c>
      <c r="E1055" s="37">
        <v>1</v>
      </c>
      <c r="F1055" s="38">
        <v>1500</v>
      </c>
      <c r="G1055" s="39" t="s">
        <v>54</v>
      </c>
      <c r="H1055" s="40">
        <v>46174</v>
      </c>
      <c r="I1055" s="41" t="s">
        <v>101</v>
      </c>
      <c r="J1055" s="41" t="s">
        <v>56</v>
      </c>
      <c r="K1055" s="41" t="s">
        <v>858</v>
      </c>
      <c r="L1055" s="41" t="s">
        <v>58</v>
      </c>
      <c r="M1055" s="42" t="s">
        <v>2486</v>
      </c>
      <c r="N1055" s="44" t="s">
        <v>951</v>
      </c>
      <c r="O1055" s="44" t="s">
        <v>2767</v>
      </c>
      <c r="P1055" s="44"/>
      <c r="Q1055" s="44" t="s">
        <v>3065</v>
      </c>
      <c r="R1055" s="45"/>
      <c r="S1055" s="45" t="s">
        <v>1545</v>
      </c>
      <c r="T1055" s="44"/>
      <c r="U1055" s="44"/>
      <c r="V1055" s="44"/>
      <c r="W1055" s="44" t="s">
        <v>233</v>
      </c>
      <c r="X1055" s="44"/>
      <c r="Y1055" s="44"/>
      <c r="Z1055" s="44"/>
      <c r="AA1055" s="44"/>
      <c r="AB1055" s="44"/>
      <c r="AC1055" s="44"/>
    </row>
    <row r="1056" spans="1:29" ht="15.75" customHeight="1">
      <c r="A1056" s="47"/>
      <c r="B1056" s="47" t="s">
        <v>2693</v>
      </c>
      <c r="C1056" s="60"/>
      <c r="D1056" s="49"/>
      <c r="E1056" s="49"/>
      <c r="F1056" s="50">
        <v>1500</v>
      </c>
      <c r="G1056" s="51"/>
      <c r="H1056" s="52"/>
      <c r="I1056" s="53"/>
      <c r="J1056" s="53"/>
      <c r="K1056" s="53"/>
      <c r="L1056" s="53"/>
      <c r="M1056" s="54"/>
      <c r="N1056" s="56" t="s">
        <v>951</v>
      </c>
      <c r="O1056" s="56"/>
      <c r="P1056" s="56"/>
      <c r="Q1056" s="56" t="s">
        <v>3065</v>
      </c>
      <c r="R1056" s="57"/>
      <c r="S1056" s="57" t="s">
        <v>1545</v>
      </c>
      <c r="T1056" s="56"/>
      <c r="U1056" s="56"/>
      <c r="V1056" s="56"/>
      <c r="W1056" s="56" t="s">
        <v>233</v>
      </c>
      <c r="X1056" s="56"/>
      <c r="Y1056" s="56"/>
      <c r="Z1056" s="56"/>
      <c r="AA1056" s="56"/>
      <c r="AB1056" s="56"/>
      <c r="AC1056" s="56"/>
    </row>
    <row r="1057" spans="1:29" ht="15.75" customHeight="1">
      <c r="A1057" s="35"/>
      <c r="B1057" s="35" t="s">
        <v>317</v>
      </c>
      <c r="C1057" s="36" t="s">
        <v>337</v>
      </c>
      <c r="D1057" s="37" t="s">
        <v>53</v>
      </c>
      <c r="E1057" s="37">
        <v>1</v>
      </c>
      <c r="F1057" s="38">
        <v>5000</v>
      </c>
      <c r="G1057" s="39" t="s">
        <v>54</v>
      </c>
      <c r="H1057" s="40">
        <v>46204</v>
      </c>
      <c r="I1057" s="41" t="s">
        <v>55</v>
      </c>
      <c r="J1057" s="41" t="s">
        <v>56</v>
      </c>
      <c r="K1057" s="41" t="s">
        <v>164</v>
      </c>
      <c r="L1057" s="41" t="s">
        <v>58</v>
      </c>
      <c r="M1057" s="42" t="s">
        <v>109</v>
      </c>
      <c r="N1057" s="44" t="s">
        <v>21</v>
      </c>
      <c r="O1057" s="44" t="s">
        <v>2767</v>
      </c>
      <c r="P1057" s="44"/>
      <c r="Q1057" s="44" t="s">
        <v>3066</v>
      </c>
      <c r="R1057" s="45" t="s">
        <v>338</v>
      </c>
      <c r="S1057" s="45" t="s">
        <v>339</v>
      </c>
      <c r="T1057" s="44"/>
      <c r="U1057" s="44"/>
      <c r="V1057" s="44"/>
      <c r="W1057" s="35" t="s">
        <v>317</v>
      </c>
      <c r="X1057" s="44"/>
      <c r="Y1057" s="44"/>
      <c r="Z1057" s="44"/>
      <c r="AA1057" s="44"/>
      <c r="AB1057" s="44"/>
      <c r="AC1057" s="44"/>
    </row>
    <row r="1058" spans="1:29" ht="15.75" customHeight="1">
      <c r="A1058" s="47"/>
      <c r="B1058" s="47" t="s">
        <v>2693</v>
      </c>
      <c r="C1058" s="60"/>
      <c r="D1058" s="49"/>
      <c r="E1058" s="49"/>
      <c r="F1058" s="50">
        <v>5000</v>
      </c>
      <c r="G1058" s="51"/>
      <c r="H1058" s="52"/>
      <c r="I1058" s="53"/>
      <c r="J1058" s="53"/>
      <c r="K1058" s="53"/>
      <c r="L1058" s="53"/>
      <c r="M1058" s="54"/>
      <c r="N1058" s="56" t="s">
        <v>21</v>
      </c>
      <c r="O1058" s="56"/>
      <c r="P1058" s="56"/>
      <c r="Q1058" s="56" t="s">
        <v>3066</v>
      </c>
      <c r="R1058" s="57"/>
      <c r="S1058" s="57" t="s">
        <v>339</v>
      </c>
      <c r="T1058" s="56"/>
      <c r="U1058" s="56"/>
      <c r="V1058" s="56"/>
      <c r="W1058" s="47" t="s">
        <v>317</v>
      </c>
      <c r="X1058" s="56"/>
      <c r="Y1058" s="56"/>
      <c r="Z1058" s="56"/>
      <c r="AA1058" s="56"/>
      <c r="AB1058" s="56"/>
      <c r="AC1058" s="56"/>
    </row>
    <row r="1059" spans="1:29" ht="15.75" customHeight="1">
      <c r="A1059" s="35"/>
      <c r="B1059" s="35" t="s">
        <v>51</v>
      </c>
      <c r="C1059" s="36" t="s">
        <v>1393</v>
      </c>
      <c r="D1059" s="37" t="s">
        <v>53</v>
      </c>
      <c r="E1059" s="37">
        <v>50</v>
      </c>
      <c r="F1059" s="38">
        <v>200</v>
      </c>
      <c r="G1059" s="39" t="s">
        <v>54</v>
      </c>
      <c r="H1059" s="40">
        <v>46143</v>
      </c>
      <c r="I1059" s="41" t="s">
        <v>55</v>
      </c>
      <c r="J1059" s="41" t="s">
        <v>56</v>
      </c>
      <c r="K1059" s="41" t="s">
        <v>164</v>
      </c>
      <c r="L1059" s="41" t="s">
        <v>91</v>
      </c>
      <c r="M1059" s="42" t="s">
        <v>2534</v>
      </c>
      <c r="N1059" s="44" t="s">
        <v>884</v>
      </c>
      <c r="O1059" s="44" t="s">
        <v>2767</v>
      </c>
      <c r="P1059" s="44"/>
      <c r="Q1059" s="44" t="s">
        <v>3014</v>
      </c>
      <c r="R1059" s="45" t="s">
        <v>158</v>
      </c>
      <c r="S1059" s="45" t="s">
        <v>281</v>
      </c>
      <c r="T1059" s="44"/>
      <c r="U1059" s="44"/>
      <c r="V1059" s="44"/>
      <c r="W1059" s="44" t="s">
        <v>8</v>
      </c>
      <c r="X1059" s="44"/>
      <c r="Y1059" s="44"/>
      <c r="Z1059" s="44"/>
      <c r="AA1059" s="44"/>
      <c r="AB1059" s="44"/>
      <c r="AC1059" s="44"/>
    </row>
    <row r="1060" spans="1:29" ht="15.75" customHeight="1">
      <c r="A1060" s="47"/>
      <c r="B1060" s="47" t="s">
        <v>156</v>
      </c>
      <c r="C1060" s="60" t="s">
        <v>2273</v>
      </c>
      <c r="D1060" s="49" t="s">
        <v>53</v>
      </c>
      <c r="E1060" s="49">
        <v>800</v>
      </c>
      <c r="F1060" s="50">
        <v>400</v>
      </c>
      <c r="G1060" s="51" t="s">
        <v>54</v>
      </c>
      <c r="H1060" s="52">
        <v>46174</v>
      </c>
      <c r="I1060" s="53" t="s">
        <v>55</v>
      </c>
      <c r="J1060" s="53" t="s">
        <v>56</v>
      </c>
      <c r="K1060" s="53" t="s">
        <v>164</v>
      </c>
      <c r="L1060" s="53" t="s">
        <v>58</v>
      </c>
      <c r="M1060" s="54" t="s">
        <v>109</v>
      </c>
      <c r="N1060" s="56" t="s">
        <v>951</v>
      </c>
      <c r="O1060" s="56" t="s">
        <v>2767</v>
      </c>
      <c r="P1060" s="56"/>
      <c r="Q1060" s="56" t="s">
        <v>3067</v>
      </c>
      <c r="R1060" s="57"/>
      <c r="S1060" s="57" t="s">
        <v>275</v>
      </c>
      <c r="T1060" s="56"/>
      <c r="U1060" s="56"/>
      <c r="V1060" s="56"/>
      <c r="W1060" s="56" t="s">
        <v>2981</v>
      </c>
      <c r="X1060" s="56"/>
      <c r="Y1060" s="56"/>
      <c r="Z1060" s="56"/>
      <c r="AA1060" s="56"/>
      <c r="AB1060" s="56"/>
      <c r="AC1060" s="56"/>
    </row>
    <row r="1061" spans="1:29" ht="15.75" customHeight="1">
      <c r="A1061" s="35"/>
      <c r="B1061" s="35" t="s">
        <v>156</v>
      </c>
      <c r="C1061" s="36" t="s">
        <v>274</v>
      </c>
      <c r="D1061" s="37" t="s">
        <v>53</v>
      </c>
      <c r="E1061" s="37">
        <v>800</v>
      </c>
      <c r="F1061" s="38">
        <v>9600</v>
      </c>
      <c r="G1061" s="39" t="s">
        <v>54</v>
      </c>
      <c r="H1061" s="40">
        <v>46204</v>
      </c>
      <c r="I1061" s="41" t="s">
        <v>55</v>
      </c>
      <c r="J1061" s="41" t="s">
        <v>56</v>
      </c>
      <c r="K1061" s="41" t="s">
        <v>164</v>
      </c>
      <c r="L1061" s="41" t="s">
        <v>58</v>
      </c>
      <c r="M1061" s="42" t="s">
        <v>2534</v>
      </c>
      <c r="N1061" s="44" t="s">
        <v>21</v>
      </c>
      <c r="O1061" s="44" t="s">
        <v>2767</v>
      </c>
      <c r="P1061" s="44"/>
      <c r="Q1061" s="44" t="s">
        <v>3067</v>
      </c>
      <c r="R1061" s="45"/>
      <c r="S1061" s="45" t="s">
        <v>275</v>
      </c>
      <c r="T1061" s="44"/>
      <c r="U1061" s="44"/>
      <c r="V1061" s="44"/>
      <c r="W1061" s="44" t="s">
        <v>2981</v>
      </c>
      <c r="X1061" s="44"/>
      <c r="Y1061" s="44"/>
      <c r="Z1061" s="44"/>
      <c r="AA1061" s="44"/>
      <c r="AB1061" s="44"/>
      <c r="AC1061" s="44"/>
    </row>
    <row r="1062" spans="1:29" ht="15.75" customHeight="1">
      <c r="A1062" s="47"/>
      <c r="B1062" s="47" t="s">
        <v>156</v>
      </c>
      <c r="C1062" s="60" t="s">
        <v>458</v>
      </c>
      <c r="D1062" s="49" t="s">
        <v>53</v>
      </c>
      <c r="E1062" s="49">
        <v>800</v>
      </c>
      <c r="F1062" s="50">
        <v>1760</v>
      </c>
      <c r="G1062" s="51" t="s">
        <v>54</v>
      </c>
      <c r="H1062" s="52">
        <v>46174</v>
      </c>
      <c r="I1062" s="53" t="s">
        <v>55</v>
      </c>
      <c r="J1062" s="53" t="s">
        <v>56</v>
      </c>
      <c r="K1062" s="53" t="s">
        <v>164</v>
      </c>
      <c r="L1062" s="53" t="s">
        <v>58</v>
      </c>
      <c r="M1062" s="54" t="s">
        <v>2534</v>
      </c>
      <c r="N1062" s="56" t="s">
        <v>21</v>
      </c>
      <c r="O1062" s="56" t="s">
        <v>2767</v>
      </c>
      <c r="P1062" s="56"/>
      <c r="Q1062" s="56" t="s">
        <v>3067</v>
      </c>
      <c r="R1062" s="57"/>
      <c r="S1062" s="57" t="s">
        <v>275</v>
      </c>
      <c r="T1062" s="56"/>
      <c r="U1062" s="56"/>
      <c r="V1062" s="56"/>
      <c r="W1062" s="56" t="s">
        <v>2981</v>
      </c>
      <c r="X1062" s="56"/>
      <c r="Y1062" s="56"/>
      <c r="Z1062" s="56"/>
      <c r="AA1062" s="56"/>
      <c r="AB1062" s="56"/>
      <c r="AC1062" s="56"/>
    </row>
    <row r="1063" spans="1:29" ht="15.75" customHeight="1">
      <c r="A1063" s="35"/>
      <c r="B1063" s="35" t="s">
        <v>156</v>
      </c>
      <c r="C1063" s="36" t="s">
        <v>277</v>
      </c>
      <c r="D1063" s="37" t="s">
        <v>53</v>
      </c>
      <c r="E1063" s="37">
        <v>800</v>
      </c>
      <c r="F1063" s="38">
        <v>9600</v>
      </c>
      <c r="G1063" s="39" t="s">
        <v>54</v>
      </c>
      <c r="H1063" s="40">
        <v>46204</v>
      </c>
      <c r="I1063" s="41" t="s">
        <v>55</v>
      </c>
      <c r="J1063" s="41" t="s">
        <v>56</v>
      </c>
      <c r="K1063" s="41" t="s">
        <v>164</v>
      </c>
      <c r="L1063" s="41" t="s">
        <v>58</v>
      </c>
      <c r="M1063" s="42" t="s">
        <v>2534</v>
      </c>
      <c r="N1063" s="44" t="s">
        <v>21</v>
      </c>
      <c r="O1063" s="44" t="s">
        <v>2767</v>
      </c>
      <c r="P1063" s="44"/>
      <c r="Q1063" s="44" t="s">
        <v>3067</v>
      </c>
      <c r="R1063" s="45"/>
      <c r="S1063" s="45" t="s">
        <v>275</v>
      </c>
      <c r="T1063" s="44"/>
      <c r="U1063" s="44"/>
      <c r="V1063" s="44"/>
      <c r="W1063" s="44" t="s">
        <v>2981</v>
      </c>
      <c r="X1063" s="44"/>
      <c r="Y1063" s="44"/>
      <c r="Z1063" s="44"/>
      <c r="AA1063" s="44"/>
      <c r="AB1063" s="44"/>
      <c r="AC1063" s="44"/>
    </row>
    <row r="1064" spans="1:29" ht="15.75" customHeight="1">
      <c r="A1064" s="47"/>
      <c r="B1064" s="47" t="s">
        <v>2693</v>
      </c>
      <c r="C1064" s="60"/>
      <c r="D1064" s="49"/>
      <c r="E1064" s="49"/>
      <c r="F1064" s="50">
        <v>22360</v>
      </c>
      <c r="G1064" s="51"/>
      <c r="H1064" s="52"/>
      <c r="I1064" s="53"/>
      <c r="J1064" s="53"/>
      <c r="K1064" s="53"/>
      <c r="L1064" s="53"/>
      <c r="M1064" s="54"/>
      <c r="N1064" s="56" t="s">
        <v>951</v>
      </c>
      <c r="O1064" s="56"/>
      <c r="P1064" s="56"/>
      <c r="Q1064" s="56" t="s">
        <v>3067</v>
      </c>
      <c r="R1064" s="57"/>
      <c r="S1064" s="57" t="s">
        <v>275</v>
      </c>
      <c r="T1064" s="56"/>
      <c r="U1064" s="56"/>
      <c r="V1064" s="56"/>
      <c r="W1064" s="56" t="s">
        <v>2981</v>
      </c>
      <c r="X1064" s="56"/>
      <c r="Y1064" s="56"/>
      <c r="Z1064" s="56"/>
      <c r="AA1064" s="56"/>
      <c r="AB1064" s="56"/>
      <c r="AC1064" s="56"/>
    </row>
    <row r="1065" spans="1:29" ht="15.75" customHeight="1">
      <c r="A1065" s="35"/>
      <c r="B1065" s="35" t="s">
        <v>291</v>
      </c>
      <c r="C1065" s="36" t="s">
        <v>2176</v>
      </c>
      <c r="D1065" s="37" t="s">
        <v>53</v>
      </c>
      <c r="E1065" s="37">
        <v>1</v>
      </c>
      <c r="F1065" s="38">
        <v>750</v>
      </c>
      <c r="G1065" s="39" t="s">
        <v>54</v>
      </c>
      <c r="H1065" s="40">
        <v>46174</v>
      </c>
      <c r="I1065" s="41" t="s">
        <v>55</v>
      </c>
      <c r="J1065" s="41" t="s">
        <v>56</v>
      </c>
      <c r="K1065" s="41" t="s">
        <v>164</v>
      </c>
      <c r="L1065" s="41" t="s">
        <v>91</v>
      </c>
      <c r="M1065" s="42" t="s">
        <v>109</v>
      </c>
      <c r="N1065" s="44" t="s">
        <v>951</v>
      </c>
      <c r="O1065" s="44" t="s">
        <v>2767</v>
      </c>
      <c r="P1065" s="44"/>
      <c r="Q1065" s="44" t="s">
        <v>3068</v>
      </c>
      <c r="R1065" s="45">
        <f t="array" ref="R1065">IFERROR(INDEX('BANCO DE DADOS'!$C$3:$C1559,MATCH(C1065,'BANCO DE DADOS'!$B$3:$B1559,0),0),"")</f>
        <v>0</v>
      </c>
      <c r="S1065" s="45" t="s">
        <v>2177</v>
      </c>
      <c r="T1065" s="44"/>
      <c r="U1065" s="44"/>
      <c r="V1065" s="44"/>
      <c r="W1065" s="44" t="s">
        <v>291</v>
      </c>
      <c r="X1065" s="44"/>
      <c r="Y1065" s="44"/>
      <c r="Z1065" s="44"/>
      <c r="AA1065" s="44"/>
      <c r="AB1065" s="44"/>
      <c r="AC1065" s="44"/>
    </row>
    <row r="1066" spans="1:29" ht="15.75" customHeight="1">
      <c r="A1066" s="47"/>
      <c r="B1066" s="47" t="s">
        <v>2693</v>
      </c>
      <c r="C1066" s="60"/>
      <c r="D1066" s="49"/>
      <c r="E1066" s="49"/>
      <c r="F1066" s="50">
        <v>750</v>
      </c>
      <c r="G1066" s="51"/>
      <c r="H1066" s="52"/>
      <c r="I1066" s="53"/>
      <c r="J1066" s="53"/>
      <c r="K1066" s="53"/>
      <c r="L1066" s="53"/>
      <c r="M1066" s="54"/>
      <c r="N1066" s="56" t="s">
        <v>951</v>
      </c>
      <c r="O1066" s="56"/>
      <c r="P1066" s="56"/>
      <c r="Q1066" s="56" t="s">
        <v>3068</v>
      </c>
      <c r="R1066" s="57"/>
      <c r="S1066" s="57" t="s">
        <v>2177</v>
      </c>
      <c r="T1066" s="56"/>
      <c r="U1066" s="56"/>
      <c r="V1066" s="56"/>
      <c r="W1066" s="56" t="s">
        <v>291</v>
      </c>
      <c r="X1066" s="56"/>
      <c r="Y1066" s="56"/>
      <c r="Z1066" s="56"/>
      <c r="AA1066" s="56"/>
      <c r="AB1066" s="56"/>
      <c r="AC1066" s="56"/>
    </row>
    <row r="1067" spans="1:29" ht="15.75" customHeight="1">
      <c r="A1067" s="35"/>
      <c r="B1067" s="35" t="s">
        <v>51</v>
      </c>
      <c r="C1067" s="36" t="s">
        <v>1216</v>
      </c>
      <c r="D1067" s="37" t="s">
        <v>583</v>
      </c>
      <c r="E1067" s="37">
        <v>4</v>
      </c>
      <c r="F1067" s="38">
        <v>4000</v>
      </c>
      <c r="G1067" s="39" t="s">
        <v>54</v>
      </c>
      <c r="H1067" s="40">
        <v>46204</v>
      </c>
      <c r="I1067" s="41" t="s">
        <v>55</v>
      </c>
      <c r="J1067" s="41" t="s">
        <v>56</v>
      </c>
      <c r="K1067" s="41" t="s">
        <v>164</v>
      </c>
      <c r="L1067" s="41" t="s">
        <v>91</v>
      </c>
      <c r="M1067" s="42" t="s">
        <v>73</v>
      </c>
      <c r="N1067" s="44" t="s">
        <v>884</v>
      </c>
      <c r="O1067" s="44" t="s">
        <v>2767</v>
      </c>
      <c r="P1067" s="44"/>
      <c r="Q1067" s="44" t="s">
        <v>3069</v>
      </c>
      <c r="R1067" s="45"/>
      <c r="S1067" s="45" t="s">
        <v>1217</v>
      </c>
      <c r="T1067" s="44"/>
      <c r="U1067" s="44"/>
      <c r="V1067" s="44"/>
      <c r="W1067" s="44" t="s">
        <v>51</v>
      </c>
      <c r="X1067" s="44"/>
      <c r="Y1067" s="44"/>
      <c r="Z1067" s="44"/>
      <c r="AA1067" s="44"/>
      <c r="AB1067" s="44"/>
      <c r="AC1067" s="44"/>
    </row>
    <row r="1068" spans="1:29" ht="15.75" customHeight="1">
      <c r="A1068" s="47"/>
      <c r="B1068" s="47" t="s">
        <v>51</v>
      </c>
      <c r="C1068" s="60" t="s">
        <v>2134</v>
      </c>
      <c r="D1068" s="49" t="s">
        <v>53</v>
      </c>
      <c r="E1068" s="49">
        <v>6</v>
      </c>
      <c r="F1068" s="50">
        <v>1080</v>
      </c>
      <c r="G1068" s="51" t="s">
        <v>54</v>
      </c>
      <c r="H1068" s="52">
        <v>46174</v>
      </c>
      <c r="I1068" s="53" t="s">
        <v>55</v>
      </c>
      <c r="J1068" s="53" t="s">
        <v>56</v>
      </c>
      <c r="K1068" s="53" t="s">
        <v>164</v>
      </c>
      <c r="L1068" s="53" t="s">
        <v>91</v>
      </c>
      <c r="M1068" s="54" t="s">
        <v>2498</v>
      </c>
      <c r="N1068" s="56" t="s">
        <v>951</v>
      </c>
      <c r="O1068" s="56" t="s">
        <v>2767</v>
      </c>
      <c r="P1068" s="56"/>
      <c r="Q1068" s="56" t="s">
        <v>3070</v>
      </c>
      <c r="R1068" s="57" t="str">
        <f t="array" ref="R1068">IFERROR(INDEX('BANCO DE DADOS'!$C$3:$C1559,MATCH(C1068,'BANCO DE DADOS'!$B$3:$B1559,0),0),"")</f>
        <v>CEIB</v>
      </c>
      <c r="S1068" s="57" t="s">
        <v>1327</v>
      </c>
      <c r="T1068" s="56"/>
      <c r="U1068" s="56"/>
      <c r="V1068" s="56"/>
      <c r="W1068" s="56" t="s">
        <v>51</v>
      </c>
      <c r="X1068" s="56"/>
      <c r="Y1068" s="56"/>
      <c r="Z1068" s="56"/>
      <c r="AA1068" s="56"/>
      <c r="AB1068" s="56"/>
      <c r="AC1068" s="56"/>
    </row>
    <row r="1069" spans="1:29" ht="15.75" customHeight="1">
      <c r="A1069" s="35"/>
      <c r="B1069" s="35" t="s">
        <v>51</v>
      </c>
      <c r="C1069" s="36" t="s">
        <v>1760</v>
      </c>
      <c r="D1069" s="37" t="s">
        <v>53</v>
      </c>
      <c r="E1069" s="37">
        <v>1200</v>
      </c>
      <c r="F1069" s="38">
        <v>60000</v>
      </c>
      <c r="G1069" s="39" t="s">
        <v>54</v>
      </c>
      <c r="H1069" s="40">
        <v>46266</v>
      </c>
      <c r="I1069" s="41" t="s">
        <v>55</v>
      </c>
      <c r="J1069" s="41" t="s">
        <v>56</v>
      </c>
      <c r="K1069" s="41" t="s">
        <v>164</v>
      </c>
      <c r="L1069" s="41" t="s">
        <v>91</v>
      </c>
      <c r="M1069" s="42" t="s">
        <v>109</v>
      </c>
      <c r="N1069" s="44" t="s">
        <v>951</v>
      </c>
      <c r="O1069" s="44" t="s">
        <v>2767</v>
      </c>
      <c r="P1069" s="44"/>
      <c r="Q1069" s="44" t="s">
        <v>3070</v>
      </c>
      <c r="R1069" s="45" t="str">
        <f t="array" ref="R1069">IFERROR(INDEX('BANCO DE DADOS'!$C$3:$C1559,MATCH(C1069,'BANCO DE DADOS'!$B$3:$B1559,0),0),"")</f>
        <v>CEIB</v>
      </c>
      <c r="S1069" s="45" t="s">
        <v>1327</v>
      </c>
      <c r="T1069" s="44"/>
      <c r="U1069" s="44"/>
      <c r="V1069" s="44"/>
      <c r="W1069" s="44" t="s">
        <v>51</v>
      </c>
      <c r="X1069" s="44"/>
      <c r="Y1069" s="44"/>
      <c r="Z1069" s="44"/>
      <c r="AA1069" s="44"/>
      <c r="AB1069" s="44"/>
      <c r="AC1069" s="44"/>
    </row>
    <row r="1070" spans="1:29" ht="15.75" customHeight="1">
      <c r="A1070" s="47"/>
      <c r="B1070" s="47" t="s">
        <v>51</v>
      </c>
      <c r="C1070" s="60" t="s">
        <v>2659</v>
      </c>
      <c r="D1070" s="49" t="s">
        <v>1337</v>
      </c>
      <c r="E1070" s="49">
        <v>4</v>
      </c>
      <c r="F1070" s="50">
        <v>600</v>
      </c>
      <c r="G1070" s="51" t="s">
        <v>54</v>
      </c>
      <c r="H1070" s="52">
        <v>46174</v>
      </c>
      <c r="I1070" s="53" t="s">
        <v>55</v>
      </c>
      <c r="J1070" s="53" t="s">
        <v>56</v>
      </c>
      <c r="K1070" s="53" t="s">
        <v>164</v>
      </c>
      <c r="L1070" s="53" t="s">
        <v>91</v>
      </c>
      <c r="M1070" s="54" t="s">
        <v>148</v>
      </c>
      <c r="N1070" s="56" t="s">
        <v>951</v>
      </c>
      <c r="O1070" s="56" t="s">
        <v>2767</v>
      </c>
      <c r="P1070" s="56"/>
      <c r="Q1070" s="56" t="s">
        <v>3070</v>
      </c>
      <c r="R1070" s="57"/>
      <c r="S1070" s="57" t="s">
        <v>1327</v>
      </c>
      <c r="T1070" s="56"/>
      <c r="U1070" s="56"/>
      <c r="V1070" s="56"/>
      <c r="W1070" s="56" t="s">
        <v>51</v>
      </c>
      <c r="X1070" s="56"/>
      <c r="Y1070" s="56"/>
      <c r="Z1070" s="56"/>
      <c r="AA1070" s="56"/>
      <c r="AB1070" s="56"/>
      <c r="AC1070" s="56"/>
    </row>
    <row r="1071" spans="1:29" ht="15.75" customHeight="1">
      <c r="A1071" s="35"/>
      <c r="B1071" s="35" t="s">
        <v>2693</v>
      </c>
      <c r="C1071" s="36"/>
      <c r="D1071" s="37"/>
      <c r="E1071" s="37"/>
      <c r="F1071" s="38">
        <v>4000</v>
      </c>
      <c r="G1071" s="39"/>
      <c r="H1071" s="40"/>
      <c r="I1071" s="41"/>
      <c r="J1071" s="41"/>
      <c r="K1071" s="41"/>
      <c r="L1071" s="41"/>
      <c r="M1071" s="42"/>
      <c r="N1071" s="44" t="s">
        <v>884</v>
      </c>
      <c r="O1071" s="44"/>
      <c r="P1071" s="44"/>
      <c r="Q1071" s="44" t="s">
        <v>3069</v>
      </c>
      <c r="R1071" s="45"/>
      <c r="S1071" s="45" t="s">
        <v>1217</v>
      </c>
      <c r="T1071" s="44"/>
      <c r="U1071" s="44"/>
      <c r="V1071" s="44"/>
      <c r="W1071" s="44" t="s">
        <v>51</v>
      </c>
      <c r="X1071" s="44"/>
      <c r="Y1071" s="44"/>
      <c r="Z1071" s="44"/>
      <c r="AA1071" s="44"/>
      <c r="AB1071" s="44"/>
      <c r="AC1071" s="44"/>
    </row>
    <row r="1072" spans="1:29" ht="15.75" customHeight="1">
      <c r="A1072" s="47"/>
      <c r="B1072" s="47" t="s">
        <v>51</v>
      </c>
      <c r="C1072" s="60" t="s">
        <v>1208</v>
      </c>
      <c r="D1072" s="49" t="s">
        <v>583</v>
      </c>
      <c r="E1072" s="49">
        <v>4</v>
      </c>
      <c r="F1072" s="50">
        <v>4800</v>
      </c>
      <c r="G1072" s="51" t="s">
        <v>54</v>
      </c>
      <c r="H1072" s="52">
        <v>46204</v>
      </c>
      <c r="I1072" s="53" t="s">
        <v>55</v>
      </c>
      <c r="J1072" s="53" t="s">
        <v>56</v>
      </c>
      <c r="K1072" s="53" t="s">
        <v>164</v>
      </c>
      <c r="L1072" s="53" t="s">
        <v>91</v>
      </c>
      <c r="M1072" s="54" t="s">
        <v>109</v>
      </c>
      <c r="N1072" s="56" t="s">
        <v>884</v>
      </c>
      <c r="O1072" s="56" t="s">
        <v>2767</v>
      </c>
      <c r="P1072" s="56"/>
      <c r="Q1072" s="56" t="s">
        <v>3071</v>
      </c>
      <c r="R1072" s="57"/>
      <c r="S1072" s="57" t="s">
        <v>1209</v>
      </c>
      <c r="T1072" s="56"/>
      <c r="U1072" s="56"/>
      <c r="V1072" s="56"/>
      <c r="W1072" s="56" t="s">
        <v>51</v>
      </c>
      <c r="X1072" s="56"/>
      <c r="Y1072" s="56"/>
      <c r="Z1072" s="56"/>
      <c r="AA1072" s="56"/>
      <c r="AB1072" s="56"/>
      <c r="AC1072" s="56"/>
    </row>
    <row r="1073" spans="1:29" ht="15.75" customHeight="1">
      <c r="A1073" s="35"/>
      <c r="B1073" s="35" t="s">
        <v>2693</v>
      </c>
      <c r="C1073" s="36"/>
      <c r="D1073" s="37"/>
      <c r="E1073" s="37"/>
      <c r="F1073" s="38">
        <v>65820</v>
      </c>
      <c r="G1073" s="39"/>
      <c r="H1073" s="40"/>
      <c r="I1073" s="41"/>
      <c r="J1073" s="41"/>
      <c r="K1073" s="41"/>
      <c r="L1073" s="41"/>
      <c r="M1073" s="42"/>
      <c r="N1073" s="44" t="s">
        <v>951</v>
      </c>
      <c r="O1073" s="44"/>
      <c r="P1073" s="44"/>
      <c r="Q1073" s="44" t="s">
        <v>3070</v>
      </c>
      <c r="R1073" s="45"/>
      <c r="S1073" s="45" t="s">
        <v>1327</v>
      </c>
      <c r="T1073" s="44"/>
      <c r="U1073" s="44"/>
      <c r="V1073" s="44"/>
      <c r="W1073" s="44" t="s">
        <v>51</v>
      </c>
      <c r="X1073" s="44"/>
      <c r="Y1073" s="44"/>
      <c r="Z1073" s="44"/>
      <c r="AA1073" s="44"/>
      <c r="AB1073" s="44"/>
      <c r="AC1073" s="44"/>
    </row>
    <row r="1074" spans="1:29" ht="15.75" customHeight="1">
      <c r="A1074" s="47"/>
      <c r="B1074" s="47" t="s">
        <v>848</v>
      </c>
      <c r="C1074" s="60" t="s">
        <v>1765</v>
      </c>
      <c r="D1074" s="49" t="s">
        <v>1258</v>
      </c>
      <c r="E1074" s="49">
        <v>1600</v>
      </c>
      <c r="F1074" s="50">
        <v>56000</v>
      </c>
      <c r="G1074" s="51" t="s">
        <v>54</v>
      </c>
      <c r="H1074" s="52">
        <v>46266</v>
      </c>
      <c r="I1074" s="53" t="s">
        <v>55</v>
      </c>
      <c r="J1074" s="53" t="s">
        <v>56</v>
      </c>
      <c r="K1074" s="53" t="s">
        <v>164</v>
      </c>
      <c r="L1074" s="53" t="s">
        <v>91</v>
      </c>
      <c r="M1074" s="54" t="s">
        <v>2498</v>
      </c>
      <c r="N1074" s="56" t="s">
        <v>951</v>
      </c>
      <c r="O1074" s="56" t="s">
        <v>2767</v>
      </c>
      <c r="P1074" s="56"/>
      <c r="Q1074" s="56" t="s">
        <v>3072</v>
      </c>
      <c r="R1074" s="57"/>
      <c r="S1074" s="57" t="s">
        <v>1763</v>
      </c>
      <c r="T1074" s="56"/>
      <c r="U1074" s="56"/>
      <c r="V1074" s="56"/>
      <c r="W1074" s="56" t="s">
        <v>848</v>
      </c>
      <c r="X1074" s="56"/>
      <c r="Y1074" s="56"/>
      <c r="Z1074" s="56"/>
      <c r="AA1074" s="56"/>
      <c r="AB1074" s="56"/>
      <c r="AC1074" s="56"/>
    </row>
    <row r="1075" spans="1:29" ht="15.75" customHeight="1">
      <c r="A1075" s="35"/>
      <c r="B1075" s="35" t="s">
        <v>848</v>
      </c>
      <c r="C1075" s="36" t="s">
        <v>1762</v>
      </c>
      <c r="D1075" s="37" t="s">
        <v>1258</v>
      </c>
      <c r="E1075" s="37">
        <v>1920</v>
      </c>
      <c r="F1075" s="38">
        <v>57600</v>
      </c>
      <c r="G1075" s="39" t="s">
        <v>54</v>
      </c>
      <c r="H1075" s="40">
        <v>46266</v>
      </c>
      <c r="I1075" s="41" t="s">
        <v>55</v>
      </c>
      <c r="J1075" s="41" t="s">
        <v>56</v>
      </c>
      <c r="K1075" s="41" t="s">
        <v>164</v>
      </c>
      <c r="L1075" s="41" t="s">
        <v>91</v>
      </c>
      <c r="M1075" s="42" t="s">
        <v>2534</v>
      </c>
      <c r="N1075" s="44" t="s">
        <v>951</v>
      </c>
      <c r="O1075" s="44" t="s">
        <v>2767</v>
      </c>
      <c r="P1075" s="44"/>
      <c r="Q1075" s="44" t="s">
        <v>3072</v>
      </c>
      <c r="R1075" s="45"/>
      <c r="S1075" s="45" t="s">
        <v>1763</v>
      </c>
      <c r="T1075" s="44"/>
      <c r="U1075" s="44"/>
      <c r="V1075" s="44"/>
      <c r="W1075" s="44" t="s">
        <v>848</v>
      </c>
      <c r="X1075" s="44"/>
      <c r="Y1075" s="44"/>
      <c r="Z1075" s="44"/>
      <c r="AA1075" s="44"/>
      <c r="AB1075" s="44"/>
      <c r="AC1075" s="44"/>
    </row>
    <row r="1076" spans="1:29" ht="15.75" customHeight="1">
      <c r="A1076" s="47"/>
      <c r="B1076" s="47" t="s">
        <v>2693</v>
      </c>
      <c r="C1076" s="60"/>
      <c r="D1076" s="49"/>
      <c r="E1076" s="49"/>
      <c r="F1076" s="50">
        <v>113600</v>
      </c>
      <c r="G1076" s="51"/>
      <c r="H1076" s="52"/>
      <c r="I1076" s="53"/>
      <c r="J1076" s="53"/>
      <c r="K1076" s="53"/>
      <c r="L1076" s="53"/>
      <c r="M1076" s="54"/>
      <c r="N1076" s="56" t="s">
        <v>951</v>
      </c>
      <c r="O1076" s="56"/>
      <c r="P1076" s="56"/>
      <c r="Q1076" s="56" t="s">
        <v>3072</v>
      </c>
      <c r="R1076" s="57"/>
      <c r="S1076" s="57" t="s">
        <v>1763</v>
      </c>
      <c r="T1076" s="56"/>
      <c r="U1076" s="56"/>
      <c r="V1076" s="56"/>
      <c r="W1076" s="56" t="s">
        <v>848</v>
      </c>
      <c r="X1076" s="56"/>
      <c r="Y1076" s="56"/>
      <c r="Z1076" s="56"/>
      <c r="AA1076" s="56"/>
      <c r="AB1076" s="56"/>
      <c r="AC1076" s="56"/>
    </row>
    <row r="1077" spans="1:29" ht="15.75" customHeight="1">
      <c r="A1077" s="35"/>
      <c r="B1077" s="35" t="s">
        <v>70</v>
      </c>
      <c r="C1077" s="36" t="s">
        <v>216</v>
      </c>
      <c r="D1077" s="37" t="s">
        <v>53</v>
      </c>
      <c r="E1077" s="37">
        <v>5</v>
      </c>
      <c r="F1077" s="38">
        <v>42875</v>
      </c>
      <c r="G1077" s="39" t="s">
        <v>54</v>
      </c>
      <c r="H1077" s="40">
        <v>46266</v>
      </c>
      <c r="I1077" s="41" t="s">
        <v>55</v>
      </c>
      <c r="J1077" s="41" t="s">
        <v>56</v>
      </c>
      <c r="K1077" s="41" t="s">
        <v>164</v>
      </c>
      <c r="L1077" s="41" t="s">
        <v>58</v>
      </c>
      <c r="M1077" s="42" t="s">
        <v>2534</v>
      </c>
      <c r="N1077" s="44" t="s">
        <v>21</v>
      </c>
      <c r="O1077" s="44" t="s">
        <v>2767</v>
      </c>
      <c r="P1077" s="44"/>
      <c r="Q1077" s="44" t="s">
        <v>3073</v>
      </c>
      <c r="R1077" s="45"/>
      <c r="S1077" s="45" t="s">
        <v>217</v>
      </c>
      <c r="T1077" s="44"/>
      <c r="U1077" s="44"/>
      <c r="V1077" s="44"/>
      <c r="W1077" s="44" t="s">
        <v>2933</v>
      </c>
      <c r="X1077" s="44"/>
      <c r="Y1077" s="44"/>
      <c r="Z1077" s="44"/>
      <c r="AA1077" s="44"/>
      <c r="AB1077" s="44"/>
      <c r="AC1077" s="44"/>
    </row>
    <row r="1078" spans="1:29" ht="15.75" customHeight="1">
      <c r="A1078" s="47"/>
      <c r="B1078" s="47" t="s">
        <v>2693</v>
      </c>
      <c r="C1078" s="60"/>
      <c r="D1078" s="49"/>
      <c r="E1078" s="49"/>
      <c r="F1078" s="50">
        <v>42875</v>
      </c>
      <c r="G1078" s="51"/>
      <c r="H1078" s="52"/>
      <c r="I1078" s="53"/>
      <c r="J1078" s="53"/>
      <c r="K1078" s="53"/>
      <c r="L1078" s="53"/>
      <c r="M1078" s="54"/>
      <c r="N1078" s="56" t="s">
        <v>21</v>
      </c>
      <c r="O1078" s="56"/>
      <c r="P1078" s="56"/>
      <c r="Q1078" s="56" t="s">
        <v>3073</v>
      </c>
      <c r="R1078" s="57"/>
      <c r="S1078" s="57" t="s">
        <v>217</v>
      </c>
      <c r="T1078" s="56"/>
      <c r="U1078" s="56"/>
      <c r="V1078" s="56"/>
      <c r="W1078" s="56" t="s">
        <v>2933</v>
      </c>
      <c r="X1078" s="56"/>
      <c r="Y1078" s="56"/>
      <c r="Z1078" s="56"/>
      <c r="AA1078" s="56"/>
      <c r="AB1078" s="56"/>
      <c r="AC1078" s="56"/>
    </row>
    <row r="1079" spans="1:29" ht="15.75" customHeight="1">
      <c r="A1079" s="35"/>
      <c r="B1079" s="35" t="s">
        <v>70</v>
      </c>
      <c r="C1079" s="36" t="s">
        <v>2485</v>
      </c>
      <c r="D1079" s="37" t="s">
        <v>53</v>
      </c>
      <c r="E1079" s="37">
        <v>12</v>
      </c>
      <c r="F1079" s="38">
        <v>447000</v>
      </c>
      <c r="G1079" s="39" t="s">
        <v>54</v>
      </c>
      <c r="H1079" s="40">
        <v>46266</v>
      </c>
      <c r="I1079" s="41" t="s">
        <v>55</v>
      </c>
      <c r="J1079" s="41" t="s">
        <v>56</v>
      </c>
      <c r="K1079" s="41" t="s">
        <v>72</v>
      </c>
      <c r="L1079" s="41" t="s">
        <v>84</v>
      </c>
      <c r="M1079" s="42" t="s">
        <v>2486</v>
      </c>
      <c r="N1079" s="44" t="s">
        <v>951</v>
      </c>
      <c r="O1079" s="44" t="s">
        <v>2767</v>
      </c>
      <c r="P1079" s="44"/>
      <c r="Q1079" s="44" t="s">
        <v>3074</v>
      </c>
      <c r="R1079" s="45"/>
      <c r="S1079" s="45" t="s">
        <v>2487</v>
      </c>
      <c r="T1079" s="44"/>
      <c r="U1079" s="44"/>
      <c r="V1079" s="44"/>
      <c r="W1079" s="44" t="s">
        <v>2933</v>
      </c>
      <c r="X1079" s="44"/>
      <c r="Y1079" s="44"/>
      <c r="Z1079" s="44"/>
      <c r="AA1079" s="44"/>
      <c r="AB1079" s="44"/>
      <c r="AC1079" s="44"/>
    </row>
    <row r="1080" spans="1:29" ht="15.75" customHeight="1">
      <c r="A1080" s="47"/>
      <c r="B1080" s="47" t="s">
        <v>2693</v>
      </c>
      <c r="C1080" s="60"/>
      <c r="D1080" s="49"/>
      <c r="E1080" s="49"/>
      <c r="F1080" s="50">
        <v>447000</v>
      </c>
      <c r="G1080" s="51"/>
      <c r="H1080" s="52"/>
      <c r="I1080" s="53"/>
      <c r="J1080" s="53"/>
      <c r="K1080" s="53"/>
      <c r="L1080" s="53"/>
      <c r="M1080" s="54"/>
      <c r="N1080" s="56" t="s">
        <v>951</v>
      </c>
      <c r="O1080" s="56"/>
      <c r="P1080" s="56"/>
      <c r="Q1080" s="56" t="s">
        <v>3074</v>
      </c>
      <c r="R1080" s="57"/>
      <c r="S1080" s="57" t="s">
        <v>2487</v>
      </c>
      <c r="T1080" s="56"/>
      <c r="U1080" s="56"/>
      <c r="V1080" s="56"/>
      <c r="W1080" s="56" t="s">
        <v>2933</v>
      </c>
      <c r="X1080" s="56"/>
      <c r="Y1080" s="56"/>
      <c r="Z1080" s="56"/>
      <c r="AA1080" s="56"/>
      <c r="AB1080" s="56"/>
      <c r="AC1080" s="56"/>
    </row>
    <row r="1081" spans="1:29" ht="15.75" customHeight="1">
      <c r="A1081" s="35"/>
      <c r="B1081" s="35" t="s">
        <v>70</v>
      </c>
      <c r="C1081" s="36" t="s">
        <v>1613</v>
      </c>
      <c r="D1081" s="37" t="s">
        <v>53</v>
      </c>
      <c r="E1081" s="37">
        <v>1</v>
      </c>
      <c r="F1081" s="38">
        <v>26000</v>
      </c>
      <c r="G1081" s="39" t="s">
        <v>66</v>
      </c>
      <c r="H1081" s="40">
        <v>46235</v>
      </c>
      <c r="I1081" s="41" t="s">
        <v>55</v>
      </c>
      <c r="J1081" s="41" t="s">
        <v>56</v>
      </c>
      <c r="K1081" s="41" t="s">
        <v>72</v>
      </c>
      <c r="L1081" s="41" t="s">
        <v>91</v>
      </c>
      <c r="M1081" s="42" t="s">
        <v>73</v>
      </c>
      <c r="N1081" s="44" t="s">
        <v>951</v>
      </c>
      <c r="O1081" s="44" t="s">
        <v>2767</v>
      </c>
      <c r="P1081" s="44"/>
      <c r="Q1081" s="44" t="s">
        <v>3075</v>
      </c>
      <c r="R1081" s="45"/>
      <c r="S1081" s="45" t="s">
        <v>1614</v>
      </c>
      <c r="T1081" s="44"/>
      <c r="U1081" s="44"/>
      <c r="V1081" s="44"/>
      <c r="W1081" s="44" t="s">
        <v>2933</v>
      </c>
      <c r="X1081" s="44"/>
      <c r="Y1081" s="44"/>
      <c r="Z1081" s="44"/>
      <c r="AA1081" s="44"/>
      <c r="AB1081" s="44"/>
      <c r="AC1081" s="44"/>
    </row>
    <row r="1082" spans="1:29" ht="15.75" customHeight="1">
      <c r="A1082" s="47"/>
      <c r="B1082" s="47" t="s">
        <v>2693</v>
      </c>
      <c r="C1082" s="60"/>
      <c r="D1082" s="49"/>
      <c r="E1082" s="49"/>
      <c r="F1082" s="50">
        <v>26000</v>
      </c>
      <c r="G1082" s="51"/>
      <c r="H1082" s="52"/>
      <c r="I1082" s="53"/>
      <c r="J1082" s="53"/>
      <c r="K1082" s="53"/>
      <c r="L1082" s="53"/>
      <c r="M1082" s="54"/>
      <c r="N1082" s="56" t="s">
        <v>951</v>
      </c>
      <c r="O1082" s="56"/>
      <c r="P1082" s="56"/>
      <c r="Q1082" s="56" t="s">
        <v>3075</v>
      </c>
      <c r="R1082" s="57"/>
      <c r="S1082" s="57" t="s">
        <v>1614</v>
      </c>
      <c r="T1082" s="56"/>
      <c r="U1082" s="56"/>
      <c r="V1082" s="56"/>
      <c r="W1082" s="56" t="s">
        <v>2933</v>
      </c>
      <c r="X1082" s="56"/>
      <c r="Y1082" s="56"/>
      <c r="Z1082" s="56"/>
      <c r="AA1082" s="56"/>
      <c r="AB1082" s="56"/>
      <c r="AC1082" s="56"/>
    </row>
    <row r="1083" spans="1:29" ht="15.75" customHeight="1">
      <c r="A1083" s="35"/>
      <c r="B1083" s="35" t="s">
        <v>70</v>
      </c>
      <c r="C1083" s="36" t="s">
        <v>2482</v>
      </c>
      <c r="D1083" s="37" t="s">
        <v>2476</v>
      </c>
      <c r="E1083" s="37">
        <v>5000</v>
      </c>
      <c r="F1083" s="38">
        <v>600000</v>
      </c>
      <c r="G1083" s="39" t="s">
        <v>66</v>
      </c>
      <c r="H1083" s="40">
        <v>46266</v>
      </c>
      <c r="I1083" s="41" t="s">
        <v>55</v>
      </c>
      <c r="J1083" s="41" t="s">
        <v>56</v>
      </c>
      <c r="K1083" s="41" t="s">
        <v>72</v>
      </c>
      <c r="L1083" s="41" t="s">
        <v>58</v>
      </c>
      <c r="M1083" s="42" t="s">
        <v>148</v>
      </c>
      <c r="N1083" s="44" t="s">
        <v>21</v>
      </c>
      <c r="O1083" s="44" t="s">
        <v>2767</v>
      </c>
      <c r="P1083" s="44"/>
      <c r="Q1083" s="44" t="s">
        <v>3076</v>
      </c>
      <c r="R1083" s="45"/>
      <c r="S1083" s="45" t="s">
        <v>2483</v>
      </c>
      <c r="T1083" s="44"/>
      <c r="U1083" s="44"/>
      <c r="V1083" s="44"/>
      <c r="W1083" s="44" t="s">
        <v>2933</v>
      </c>
      <c r="X1083" s="44"/>
      <c r="Y1083" s="44"/>
      <c r="Z1083" s="44"/>
      <c r="AA1083" s="44"/>
      <c r="AB1083" s="44"/>
      <c r="AC1083" s="44"/>
    </row>
    <row r="1084" spans="1:29" ht="15.75" customHeight="1">
      <c r="A1084" s="47"/>
      <c r="B1084" s="47" t="s">
        <v>2693</v>
      </c>
      <c r="C1084" s="60"/>
      <c r="D1084" s="49"/>
      <c r="E1084" s="49"/>
      <c r="F1084" s="50">
        <v>600000</v>
      </c>
      <c r="G1084" s="51"/>
      <c r="H1084" s="52"/>
      <c r="I1084" s="53"/>
      <c r="J1084" s="53"/>
      <c r="K1084" s="53"/>
      <c r="L1084" s="53"/>
      <c r="M1084" s="54"/>
      <c r="N1084" s="56" t="s">
        <v>21</v>
      </c>
      <c r="O1084" s="56"/>
      <c r="P1084" s="56"/>
      <c r="Q1084" s="56" t="s">
        <v>3076</v>
      </c>
      <c r="R1084" s="57"/>
      <c r="S1084" s="57" t="s">
        <v>2483</v>
      </c>
      <c r="T1084" s="56"/>
      <c r="U1084" s="56"/>
      <c r="V1084" s="56"/>
      <c r="W1084" s="56" t="s">
        <v>2933</v>
      </c>
      <c r="X1084" s="56"/>
      <c r="Y1084" s="56"/>
      <c r="Z1084" s="56"/>
      <c r="AA1084" s="56"/>
      <c r="AB1084" s="56"/>
      <c r="AC1084" s="56"/>
    </row>
    <row r="1085" spans="1:29" ht="15.75" customHeight="1">
      <c r="A1085" s="35"/>
      <c r="B1085" s="35" t="s">
        <v>219</v>
      </c>
      <c r="C1085" s="36" t="s">
        <v>220</v>
      </c>
      <c r="D1085" s="37" t="s">
        <v>53</v>
      </c>
      <c r="E1085" s="37">
        <v>20</v>
      </c>
      <c r="F1085" s="38">
        <v>32000</v>
      </c>
      <c r="G1085" s="39" t="s">
        <v>54</v>
      </c>
      <c r="H1085" s="40">
        <v>46235</v>
      </c>
      <c r="I1085" s="41" t="s">
        <v>55</v>
      </c>
      <c r="J1085" s="41" t="s">
        <v>56</v>
      </c>
      <c r="K1085" s="41" t="s">
        <v>164</v>
      </c>
      <c r="L1085" s="41" t="s">
        <v>58</v>
      </c>
      <c r="M1085" s="42" t="s">
        <v>2498</v>
      </c>
      <c r="N1085" s="44" t="s">
        <v>21</v>
      </c>
      <c r="O1085" s="44" t="s">
        <v>2767</v>
      </c>
      <c r="P1085" s="44"/>
      <c r="Q1085" s="44" t="s">
        <v>3077</v>
      </c>
      <c r="R1085" s="45" t="s">
        <v>221</v>
      </c>
      <c r="S1085" s="45" t="s">
        <v>222</v>
      </c>
      <c r="T1085" s="44"/>
      <c r="U1085" s="44"/>
      <c r="V1085" s="44"/>
      <c r="W1085" s="35" t="s">
        <v>219</v>
      </c>
      <c r="X1085" s="44"/>
      <c r="Y1085" s="44"/>
      <c r="Z1085" s="44"/>
      <c r="AA1085" s="44"/>
      <c r="AB1085" s="44"/>
      <c r="AC1085" s="44"/>
    </row>
    <row r="1086" spans="1:29" ht="15.75" customHeight="1">
      <c r="A1086" s="47"/>
      <c r="B1086" s="47" t="s">
        <v>2693</v>
      </c>
      <c r="C1086" s="60"/>
      <c r="D1086" s="49"/>
      <c r="E1086" s="49"/>
      <c r="F1086" s="50">
        <v>4800</v>
      </c>
      <c r="G1086" s="51"/>
      <c r="H1086" s="52"/>
      <c r="I1086" s="53"/>
      <c r="J1086" s="53"/>
      <c r="K1086" s="53"/>
      <c r="L1086" s="53"/>
      <c r="M1086" s="54"/>
      <c r="N1086" s="56" t="s">
        <v>884</v>
      </c>
      <c r="O1086" s="56"/>
      <c r="P1086" s="56"/>
      <c r="Q1086" s="56" t="s">
        <v>3071</v>
      </c>
      <c r="R1086" s="57"/>
      <c r="S1086" s="57" t="s">
        <v>1209</v>
      </c>
      <c r="T1086" s="56"/>
      <c r="U1086" s="56"/>
      <c r="V1086" s="56"/>
      <c r="W1086" s="56" t="s">
        <v>51</v>
      </c>
      <c r="X1086" s="56"/>
      <c r="Y1086" s="56"/>
      <c r="Z1086" s="56"/>
      <c r="AA1086" s="56"/>
      <c r="AB1086" s="56"/>
      <c r="AC1086" s="56"/>
    </row>
    <row r="1087" spans="1:29" ht="15.75" customHeight="1">
      <c r="A1087" s="35"/>
      <c r="B1087" s="35" t="s">
        <v>161</v>
      </c>
      <c r="C1087" s="36" t="s">
        <v>220</v>
      </c>
      <c r="D1087" s="37" t="s">
        <v>53</v>
      </c>
      <c r="E1087" s="37">
        <v>10</v>
      </c>
      <c r="F1087" s="38">
        <v>16000</v>
      </c>
      <c r="G1087" s="39" t="s">
        <v>54</v>
      </c>
      <c r="H1087" s="40">
        <v>46235</v>
      </c>
      <c r="I1087" s="41" t="s">
        <v>55</v>
      </c>
      <c r="J1087" s="41" t="s">
        <v>56</v>
      </c>
      <c r="K1087" s="41" t="s">
        <v>164</v>
      </c>
      <c r="L1087" s="41" t="s">
        <v>58</v>
      </c>
      <c r="M1087" s="42" t="s">
        <v>2498</v>
      </c>
      <c r="N1087" s="44" t="s">
        <v>21</v>
      </c>
      <c r="O1087" s="44" t="s">
        <v>2767</v>
      </c>
      <c r="P1087" s="44"/>
      <c r="Q1087" s="44" t="s">
        <v>3077</v>
      </c>
      <c r="R1087" s="45" t="s">
        <v>221</v>
      </c>
      <c r="S1087" s="45" t="s">
        <v>222</v>
      </c>
      <c r="T1087" s="44"/>
      <c r="U1087" s="44"/>
      <c r="V1087" s="44"/>
      <c r="W1087" s="35" t="s">
        <v>219</v>
      </c>
      <c r="X1087" s="44"/>
      <c r="Y1087" s="44"/>
      <c r="Z1087" s="44"/>
      <c r="AA1087" s="44"/>
      <c r="AB1087" s="44"/>
      <c r="AC1087" s="44"/>
    </row>
    <row r="1088" spans="1:29" ht="15.75" customHeight="1">
      <c r="A1088" s="47"/>
      <c r="B1088" s="47" t="s">
        <v>245</v>
      </c>
      <c r="C1088" s="60" t="s">
        <v>220</v>
      </c>
      <c r="D1088" s="49" t="s">
        <v>53</v>
      </c>
      <c r="E1088" s="49">
        <v>10</v>
      </c>
      <c r="F1088" s="50">
        <v>16000</v>
      </c>
      <c r="G1088" s="51" t="s">
        <v>54</v>
      </c>
      <c r="H1088" s="52">
        <v>46235</v>
      </c>
      <c r="I1088" s="53" t="s">
        <v>55</v>
      </c>
      <c r="J1088" s="53" t="s">
        <v>56</v>
      </c>
      <c r="K1088" s="53" t="s">
        <v>164</v>
      </c>
      <c r="L1088" s="53" t="s">
        <v>58</v>
      </c>
      <c r="M1088" s="54" t="s">
        <v>2498</v>
      </c>
      <c r="N1088" s="56" t="s">
        <v>21</v>
      </c>
      <c r="O1088" s="56" t="s">
        <v>2767</v>
      </c>
      <c r="P1088" s="56"/>
      <c r="Q1088" s="56" t="s">
        <v>3077</v>
      </c>
      <c r="R1088" s="57" t="s">
        <v>221</v>
      </c>
      <c r="S1088" s="57" t="s">
        <v>222</v>
      </c>
      <c r="T1088" s="56"/>
      <c r="U1088" s="56"/>
      <c r="V1088" s="56"/>
      <c r="W1088" s="47" t="s">
        <v>219</v>
      </c>
      <c r="X1088" s="56"/>
      <c r="Y1088" s="56"/>
      <c r="Z1088" s="56"/>
      <c r="AA1088" s="56"/>
      <c r="AB1088" s="56"/>
      <c r="AC1088" s="56"/>
    </row>
    <row r="1089" spans="1:29" ht="15.75" customHeight="1">
      <c r="A1089" s="35"/>
      <c r="B1089" s="35" t="s">
        <v>51</v>
      </c>
      <c r="C1089" s="36" t="s">
        <v>1169</v>
      </c>
      <c r="D1089" s="37" t="s">
        <v>583</v>
      </c>
      <c r="E1089" s="37">
        <v>4</v>
      </c>
      <c r="F1089" s="38">
        <v>7680</v>
      </c>
      <c r="G1089" s="39" t="s">
        <v>54</v>
      </c>
      <c r="H1089" s="40">
        <v>46204</v>
      </c>
      <c r="I1089" s="41" t="s">
        <v>55</v>
      </c>
      <c r="J1089" s="41" t="s">
        <v>56</v>
      </c>
      <c r="K1089" s="41" t="s">
        <v>164</v>
      </c>
      <c r="L1089" s="41" t="s">
        <v>91</v>
      </c>
      <c r="M1089" s="42" t="s">
        <v>73</v>
      </c>
      <c r="N1089" s="44" t="s">
        <v>884</v>
      </c>
      <c r="O1089" s="44" t="s">
        <v>2767</v>
      </c>
      <c r="P1089" s="44"/>
      <c r="Q1089" s="44" t="s">
        <v>3078</v>
      </c>
      <c r="R1089" s="45"/>
      <c r="S1089" s="45" t="s">
        <v>1170</v>
      </c>
      <c r="T1089" s="44"/>
      <c r="U1089" s="44"/>
      <c r="V1089" s="44"/>
      <c r="W1089" s="44" t="s">
        <v>3</v>
      </c>
      <c r="X1089" s="44"/>
      <c r="Y1089" s="44"/>
      <c r="Z1089" s="44"/>
      <c r="AA1089" s="44"/>
      <c r="AB1089" s="44"/>
      <c r="AC1089" s="44"/>
    </row>
    <row r="1090" spans="1:29" ht="15.75" customHeight="1">
      <c r="A1090" s="47"/>
      <c r="B1090" s="47" t="s">
        <v>247</v>
      </c>
      <c r="C1090" s="60" t="s">
        <v>220</v>
      </c>
      <c r="D1090" s="49" t="s">
        <v>53</v>
      </c>
      <c r="E1090" s="49">
        <v>10</v>
      </c>
      <c r="F1090" s="50">
        <v>16000</v>
      </c>
      <c r="G1090" s="51" t="s">
        <v>54</v>
      </c>
      <c r="H1090" s="52">
        <v>46235</v>
      </c>
      <c r="I1090" s="53" t="s">
        <v>55</v>
      </c>
      <c r="J1090" s="53" t="s">
        <v>56</v>
      </c>
      <c r="K1090" s="53" t="s">
        <v>164</v>
      </c>
      <c r="L1090" s="53" t="s">
        <v>58</v>
      </c>
      <c r="M1090" s="54" t="s">
        <v>2498</v>
      </c>
      <c r="N1090" s="56" t="s">
        <v>21</v>
      </c>
      <c r="O1090" s="56" t="s">
        <v>2767</v>
      </c>
      <c r="P1090" s="56"/>
      <c r="Q1090" s="56" t="s">
        <v>3077</v>
      </c>
      <c r="R1090" s="57" t="s">
        <v>221</v>
      </c>
      <c r="S1090" s="57" t="s">
        <v>222</v>
      </c>
      <c r="T1090" s="56"/>
      <c r="U1090" s="56"/>
      <c r="V1090" s="56"/>
      <c r="W1090" s="47" t="s">
        <v>219</v>
      </c>
      <c r="X1090" s="56"/>
      <c r="Y1090" s="56"/>
      <c r="Z1090" s="56"/>
      <c r="AA1090" s="56"/>
      <c r="AB1090" s="56"/>
      <c r="AC1090" s="56"/>
    </row>
    <row r="1091" spans="1:29" ht="15.75" customHeight="1">
      <c r="A1091" s="35"/>
      <c r="B1091" s="35" t="s">
        <v>169</v>
      </c>
      <c r="C1091" s="36" t="s">
        <v>220</v>
      </c>
      <c r="D1091" s="37" t="s">
        <v>53</v>
      </c>
      <c r="E1091" s="37">
        <v>10</v>
      </c>
      <c r="F1091" s="38">
        <v>16000</v>
      </c>
      <c r="G1091" s="39" t="s">
        <v>54</v>
      </c>
      <c r="H1091" s="40">
        <v>46235</v>
      </c>
      <c r="I1091" s="41" t="s">
        <v>55</v>
      </c>
      <c r="J1091" s="41" t="s">
        <v>56</v>
      </c>
      <c r="K1091" s="41" t="s">
        <v>164</v>
      </c>
      <c r="L1091" s="41" t="s">
        <v>58</v>
      </c>
      <c r="M1091" s="42" t="s">
        <v>2498</v>
      </c>
      <c r="N1091" s="44" t="s">
        <v>21</v>
      </c>
      <c r="O1091" s="44" t="s">
        <v>2767</v>
      </c>
      <c r="P1091" s="44"/>
      <c r="Q1091" s="44" t="s">
        <v>3077</v>
      </c>
      <c r="R1091" s="45" t="s">
        <v>221</v>
      </c>
      <c r="S1091" s="45" t="s">
        <v>222</v>
      </c>
      <c r="T1091" s="44"/>
      <c r="U1091" s="44"/>
      <c r="V1091" s="44"/>
      <c r="W1091" s="35" t="s">
        <v>219</v>
      </c>
      <c r="X1091" s="44"/>
      <c r="Y1091" s="44"/>
      <c r="Z1091" s="44"/>
      <c r="AA1091" s="44"/>
      <c r="AB1091" s="44"/>
      <c r="AC1091" s="44"/>
    </row>
    <row r="1092" spans="1:29" ht="15.75" customHeight="1">
      <c r="A1092" s="47"/>
      <c r="B1092" s="47" t="s">
        <v>2693</v>
      </c>
      <c r="C1092" s="60"/>
      <c r="D1092" s="49"/>
      <c r="E1092" s="49"/>
      <c r="F1092" s="50">
        <v>7680</v>
      </c>
      <c r="G1092" s="51"/>
      <c r="H1092" s="52"/>
      <c r="I1092" s="53"/>
      <c r="J1092" s="53"/>
      <c r="K1092" s="53"/>
      <c r="L1092" s="53"/>
      <c r="M1092" s="54"/>
      <c r="N1092" s="56" t="s">
        <v>884</v>
      </c>
      <c r="O1092" s="56"/>
      <c r="P1092" s="56"/>
      <c r="Q1092" s="56" t="s">
        <v>3078</v>
      </c>
      <c r="R1092" s="57"/>
      <c r="S1092" s="57" t="s">
        <v>1170</v>
      </c>
      <c r="T1092" s="56"/>
      <c r="U1092" s="56"/>
      <c r="V1092" s="56"/>
      <c r="W1092" s="56" t="s">
        <v>3</v>
      </c>
      <c r="X1092" s="56"/>
      <c r="Y1092" s="56"/>
      <c r="Z1092" s="56"/>
      <c r="AA1092" s="56"/>
      <c r="AB1092" s="56"/>
      <c r="AC1092" s="56"/>
    </row>
    <row r="1093" spans="1:29" ht="15.75" customHeight="1">
      <c r="A1093" s="35"/>
      <c r="B1093" s="35" t="s">
        <v>51</v>
      </c>
      <c r="C1093" s="36" t="s">
        <v>1303</v>
      </c>
      <c r="D1093" s="37" t="s">
        <v>53</v>
      </c>
      <c r="E1093" s="37">
        <v>10</v>
      </c>
      <c r="F1093" s="38">
        <v>1000</v>
      </c>
      <c r="G1093" s="39" t="s">
        <v>54</v>
      </c>
      <c r="H1093" s="40">
        <v>46174</v>
      </c>
      <c r="I1093" s="41" t="s">
        <v>55</v>
      </c>
      <c r="J1093" s="41" t="s">
        <v>56</v>
      </c>
      <c r="K1093" s="41" t="s">
        <v>164</v>
      </c>
      <c r="L1093" s="41" t="s">
        <v>91</v>
      </c>
      <c r="M1093" s="42" t="s">
        <v>2486</v>
      </c>
      <c r="N1093" s="44" t="s">
        <v>884</v>
      </c>
      <c r="O1093" s="44" t="s">
        <v>2767</v>
      </c>
      <c r="P1093" s="44"/>
      <c r="Q1093" s="44" t="s">
        <v>3067</v>
      </c>
      <c r="R1093" s="45" t="s">
        <v>1304</v>
      </c>
      <c r="S1093" s="45" t="s">
        <v>275</v>
      </c>
      <c r="T1093" s="44"/>
      <c r="U1093" s="44"/>
      <c r="V1093" s="44"/>
      <c r="W1093" s="44" t="s">
        <v>3079</v>
      </c>
      <c r="X1093" s="44"/>
      <c r="Y1093" s="44"/>
      <c r="Z1093" s="44"/>
      <c r="AA1093" s="44"/>
      <c r="AB1093" s="44"/>
      <c r="AC1093" s="44"/>
    </row>
    <row r="1094" spans="1:29" ht="15.75" customHeight="1">
      <c r="A1094" s="47"/>
      <c r="B1094" s="47" t="s">
        <v>51</v>
      </c>
      <c r="C1094" s="60" t="s">
        <v>1196</v>
      </c>
      <c r="D1094" s="49" t="s">
        <v>53</v>
      </c>
      <c r="E1094" s="49">
        <v>4</v>
      </c>
      <c r="F1094" s="50">
        <v>3960</v>
      </c>
      <c r="G1094" s="51" t="s">
        <v>54</v>
      </c>
      <c r="H1094" s="52">
        <v>46204</v>
      </c>
      <c r="I1094" s="53" t="s">
        <v>55</v>
      </c>
      <c r="J1094" s="53" t="s">
        <v>56</v>
      </c>
      <c r="K1094" s="53" t="s">
        <v>164</v>
      </c>
      <c r="L1094" s="53" t="s">
        <v>91</v>
      </c>
      <c r="M1094" s="54" t="s">
        <v>73</v>
      </c>
      <c r="N1094" s="56" t="s">
        <v>951</v>
      </c>
      <c r="O1094" s="56" t="s">
        <v>2767</v>
      </c>
      <c r="P1094" s="56"/>
      <c r="Q1094" s="56" t="s">
        <v>3077</v>
      </c>
      <c r="R1094" s="57" t="s">
        <v>221</v>
      </c>
      <c r="S1094" s="57" t="s">
        <v>222</v>
      </c>
      <c r="T1094" s="56"/>
      <c r="U1094" s="56"/>
      <c r="V1094" s="56"/>
      <c r="W1094" s="47" t="s">
        <v>219</v>
      </c>
      <c r="X1094" s="56"/>
      <c r="Y1094" s="56"/>
      <c r="Z1094" s="56"/>
      <c r="AA1094" s="56"/>
      <c r="AB1094" s="56"/>
      <c r="AC1094" s="56"/>
    </row>
    <row r="1095" spans="1:29" ht="15.75" customHeight="1">
      <c r="A1095" s="35"/>
      <c r="B1095" s="35" t="s">
        <v>51</v>
      </c>
      <c r="C1095" s="36" t="s">
        <v>1356</v>
      </c>
      <c r="D1095" s="37" t="s">
        <v>53</v>
      </c>
      <c r="E1095" s="37">
        <v>3</v>
      </c>
      <c r="F1095" s="38">
        <v>360</v>
      </c>
      <c r="G1095" s="39" t="s">
        <v>54</v>
      </c>
      <c r="H1095" s="40">
        <v>46174</v>
      </c>
      <c r="I1095" s="41" t="s">
        <v>55</v>
      </c>
      <c r="J1095" s="41" t="s">
        <v>56</v>
      </c>
      <c r="K1095" s="41" t="s">
        <v>164</v>
      </c>
      <c r="L1095" s="41" t="s">
        <v>91</v>
      </c>
      <c r="M1095" s="42" t="s">
        <v>148</v>
      </c>
      <c r="N1095" s="44" t="s">
        <v>884</v>
      </c>
      <c r="O1095" s="44" t="s">
        <v>2767</v>
      </c>
      <c r="P1095" s="44"/>
      <c r="Q1095" s="44" t="s">
        <v>3024</v>
      </c>
      <c r="R1095" s="45"/>
      <c r="S1095" s="45" t="s">
        <v>319</v>
      </c>
      <c r="T1095" s="44"/>
      <c r="U1095" s="44"/>
      <c r="V1095" s="44"/>
      <c r="W1095" s="44" t="s">
        <v>3</v>
      </c>
      <c r="X1095" s="44"/>
      <c r="Y1095" s="44"/>
      <c r="Z1095" s="44"/>
      <c r="AA1095" s="44"/>
      <c r="AB1095" s="44"/>
      <c r="AC1095" s="44"/>
    </row>
    <row r="1096" spans="1:29" ht="15.75" customHeight="1">
      <c r="A1096" s="47"/>
      <c r="B1096" s="47" t="s">
        <v>2693</v>
      </c>
      <c r="C1096" s="60"/>
      <c r="D1096" s="49"/>
      <c r="E1096" s="49"/>
      <c r="F1096" s="50">
        <v>127840</v>
      </c>
      <c r="G1096" s="51"/>
      <c r="H1096" s="52"/>
      <c r="I1096" s="53"/>
      <c r="J1096" s="53"/>
      <c r="K1096" s="53"/>
      <c r="L1096" s="53"/>
      <c r="M1096" s="54"/>
      <c r="N1096" s="56" t="s">
        <v>21</v>
      </c>
      <c r="O1096" s="56"/>
      <c r="P1096" s="56"/>
      <c r="Q1096" s="56" t="s">
        <v>3077</v>
      </c>
      <c r="R1096" s="57"/>
      <c r="S1096" s="57" t="s">
        <v>222</v>
      </c>
      <c r="T1096" s="56"/>
      <c r="U1096" s="56"/>
      <c r="V1096" s="56"/>
      <c r="W1096" s="47" t="s">
        <v>219</v>
      </c>
      <c r="X1096" s="56"/>
      <c r="Y1096" s="56"/>
      <c r="Z1096" s="56"/>
      <c r="AA1096" s="56"/>
      <c r="AB1096" s="56"/>
      <c r="AC1096" s="56"/>
    </row>
    <row r="1097" spans="1:29" ht="15.75" customHeight="1">
      <c r="A1097" s="35"/>
      <c r="B1097" s="35" t="s">
        <v>283</v>
      </c>
      <c r="C1097" s="36" t="s">
        <v>494</v>
      </c>
      <c r="D1097" s="37" t="s">
        <v>53</v>
      </c>
      <c r="E1097" s="37">
        <v>2</v>
      </c>
      <c r="F1097" s="38">
        <v>580</v>
      </c>
      <c r="G1097" s="39" t="s">
        <v>54</v>
      </c>
      <c r="H1097" s="40">
        <v>46174</v>
      </c>
      <c r="I1097" s="41" t="s">
        <v>55</v>
      </c>
      <c r="J1097" s="41" t="s">
        <v>56</v>
      </c>
      <c r="K1097" s="41" t="s">
        <v>164</v>
      </c>
      <c r="L1097" s="41" t="s">
        <v>58</v>
      </c>
      <c r="M1097" s="42" t="s">
        <v>148</v>
      </c>
      <c r="N1097" s="44" t="s">
        <v>21</v>
      </c>
      <c r="O1097" s="44" t="s">
        <v>2767</v>
      </c>
      <c r="P1097" s="44"/>
      <c r="Q1097" s="44" t="s">
        <v>3010</v>
      </c>
      <c r="R1097" s="45"/>
      <c r="S1097" s="45" t="s">
        <v>488</v>
      </c>
      <c r="T1097" s="199"/>
      <c r="U1097" s="44"/>
      <c r="V1097" s="44"/>
      <c r="W1097" s="35" t="s">
        <v>317</v>
      </c>
      <c r="X1097" s="44"/>
      <c r="Y1097" s="44"/>
      <c r="Z1097" s="44"/>
      <c r="AA1097" s="44"/>
      <c r="AB1097" s="44"/>
      <c r="AC1097" s="44"/>
    </row>
    <row r="1098" spans="1:29" ht="15.75" customHeight="1">
      <c r="A1098" s="184"/>
      <c r="B1098" s="184" t="s">
        <v>233</v>
      </c>
      <c r="C1098" s="185" t="s">
        <v>2558</v>
      </c>
      <c r="D1098" s="186" t="s">
        <v>53</v>
      </c>
      <c r="E1098" s="186">
        <v>1</v>
      </c>
      <c r="F1098" s="187">
        <v>17000</v>
      </c>
      <c r="G1098" s="188" t="s">
        <v>54</v>
      </c>
      <c r="H1098" s="189">
        <v>46235</v>
      </c>
      <c r="I1098" s="190" t="s">
        <v>101</v>
      </c>
      <c r="J1098" s="190" t="s">
        <v>56</v>
      </c>
      <c r="K1098" s="190" t="s">
        <v>858</v>
      </c>
      <c r="L1098" s="190" t="s">
        <v>58</v>
      </c>
      <c r="M1098" s="191" t="s">
        <v>2451</v>
      </c>
      <c r="N1098" s="192" t="s">
        <v>951</v>
      </c>
      <c r="O1098" s="56" t="s">
        <v>2452</v>
      </c>
      <c r="P1098" s="56"/>
      <c r="Q1098" s="56"/>
      <c r="R1098" s="57">
        <f t="array" ref="R1098">IFERROR(INDEX('BANCO DE DADOS'!$C$3:$C1559,MATCH(C1098,'BANCO DE DADOS'!$B$3:$B1559,0),0),"")</f>
        <v>0</v>
      </c>
      <c r="S1098" s="57" t="str">
        <f t="array" ref="S1098">IFERROR(INDEX('BANCO DE DADOS'!$D$3:$D1559,MATCH(C1098,'BANCO DE DADOS'!$B$3:$B1559,0),0),"")</f>
        <v>COMPRA DE EQUIPAMENTOS PARA EMBARCAÇÕES</v>
      </c>
      <c r="T1098" s="56"/>
      <c r="U1098" s="56"/>
      <c r="V1098" s="56"/>
      <c r="W1098" s="56"/>
      <c r="X1098" s="56"/>
      <c r="Y1098" s="56"/>
      <c r="Z1098" s="56"/>
      <c r="AA1098" s="56"/>
      <c r="AB1098" s="56"/>
      <c r="AC1098" s="56"/>
    </row>
    <row r="1099" spans="1:29" ht="15.75" customHeight="1">
      <c r="A1099" s="167"/>
      <c r="B1099" s="167" t="s">
        <v>440</v>
      </c>
      <c r="C1099" s="168" t="s">
        <v>2632</v>
      </c>
      <c r="D1099" s="176" t="s">
        <v>53</v>
      </c>
      <c r="E1099" s="176">
        <v>2</v>
      </c>
      <c r="F1099" s="177">
        <v>2132</v>
      </c>
      <c r="G1099" s="178" t="s">
        <v>54</v>
      </c>
      <c r="H1099" s="179">
        <v>46174</v>
      </c>
      <c r="I1099" s="180" t="s">
        <v>101</v>
      </c>
      <c r="J1099" s="180" t="s">
        <v>56</v>
      </c>
      <c r="K1099" s="180" t="s">
        <v>858</v>
      </c>
      <c r="L1099" s="180" t="s">
        <v>58</v>
      </c>
      <c r="M1099" s="181" t="s">
        <v>2451</v>
      </c>
      <c r="N1099" s="175" t="s">
        <v>951</v>
      </c>
      <c r="O1099" s="44" t="s">
        <v>2452</v>
      </c>
      <c r="P1099" s="44"/>
      <c r="Q1099" s="44"/>
      <c r="R1099" s="45">
        <f t="array" ref="R1099">IFERROR(INDEX('BANCO DE DADOS'!$C$3:$C1559,MATCH(C1099,'BANCO DE DADOS'!$B$3:$B1559,0),0),"")</f>
        <v>0</v>
      </c>
      <c r="S1099" s="45" t="str">
        <f t="array" ref="S1099">IFERROR(INDEX('BANCO DE DADOS'!$D$3:$D1559,MATCH(C1099,'BANCO DE DADOS'!$B$3:$B1559,0),0),"")</f>
        <v>COMPRA DE EQUIPAMENTOS ELÉTRICOS E MOTORES</v>
      </c>
      <c r="T1099" s="44"/>
      <c r="U1099" s="44"/>
      <c r="V1099" s="44"/>
      <c r="W1099" s="44"/>
      <c r="X1099" s="44"/>
      <c r="Y1099" s="44"/>
      <c r="Z1099" s="44"/>
      <c r="AA1099" s="44"/>
      <c r="AB1099" s="44"/>
      <c r="AC1099" s="44"/>
    </row>
    <row r="1100" spans="1:29" ht="15.75" customHeight="1">
      <c r="A1100" s="184"/>
      <c r="B1100" s="184" t="s">
        <v>237</v>
      </c>
      <c r="C1100" s="185" t="s">
        <v>2602</v>
      </c>
      <c r="D1100" s="186" t="s">
        <v>53</v>
      </c>
      <c r="E1100" s="186">
        <v>3</v>
      </c>
      <c r="F1100" s="187">
        <v>4500</v>
      </c>
      <c r="G1100" s="188" t="s">
        <v>54</v>
      </c>
      <c r="H1100" s="189">
        <v>46204</v>
      </c>
      <c r="I1100" s="190" t="s">
        <v>101</v>
      </c>
      <c r="J1100" s="190" t="s">
        <v>56</v>
      </c>
      <c r="K1100" s="190" t="s">
        <v>858</v>
      </c>
      <c r="L1100" s="190" t="s">
        <v>58</v>
      </c>
      <c r="M1100" s="191" t="s">
        <v>2451</v>
      </c>
      <c r="N1100" s="192" t="s">
        <v>951</v>
      </c>
      <c r="O1100" s="56" t="s">
        <v>2452</v>
      </c>
      <c r="P1100" s="56"/>
      <c r="Q1100" s="56"/>
      <c r="R1100" s="57">
        <f t="array" ref="R1100">IFERROR(INDEX('BANCO DE DADOS'!$C$3:$C1559,MATCH(C1100,'BANCO DE DADOS'!$B$3:$B1559,0),0),"")</f>
        <v>0</v>
      </c>
      <c r="S1100" s="57" t="str">
        <f t="array" ref="S1100">IFERROR(INDEX('BANCO DE DADOS'!$D$3:$D1559,MATCH(C1100,'BANCO DE DADOS'!$B$3:$B1559,0),0),"")</f>
        <v>COMPRA DE EQUIPAMENTOS ELÉTRICOS E MOTORES</v>
      </c>
      <c r="T1100" s="56"/>
      <c r="U1100" s="56"/>
      <c r="V1100" s="56"/>
      <c r="W1100" s="56"/>
      <c r="X1100" s="56"/>
      <c r="Y1100" s="56"/>
      <c r="Z1100" s="56"/>
      <c r="AA1100" s="56"/>
      <c r="AB1100" s="56"/>
      <c r="AC1100" s="56"/>
    </row>
    <row r="1101" spans="1:29" ht="15.75" customHeight="1">
      <c r="A1101" s="167"/>
      <c r="B1101" s="167" t="s">
        <v>245</v>
      </c>
      <c r="C1101" s="168" t="s">
        <v>2602</v>
      </c>
      <c r="D1101" s="176" t="s">
        <v>53</v>
      </c>
      <c r="E1101" s="176">
        <v>1</v>
      </c>
      <c r="F1101" s="177">
        <v>1500</v>
      </c>
      <c r="G1101" s="178" t="s">
        <v>54</v>
      </c>
      <c r="H1101" s="179">
        <v>46174</v>
      </c>
      <c r="I1101" s="180" t="s">
        <v>101</v>
      </c>
      <c r="J1101" s="180" t="s">
        <v>56</v>
      </c>
      <c r="K1101" s="180" t="s">
        <v>858</v>
      </c>
      <c r="L1101" s="180" t="s">
        <v>58</v>
      </c>
      <c r="M1101" s="181" t="s">
        <v>2451</v>
      </c>
      <c r="N1101" s="175" t="s">
        <v>951</v>
      </c>
      <c r="O1101" s="44" t="s">
        <v>2452</v>
      </c>
      <c r="P1101" s="44"/>
      <c r="Q1101" s="44"/>
      <c r="R1101" s="45">
        <f t="array" ref="R1101">IFERROR(INDEX('BANCO DE DADOS'!$C$3:$C1559,MATCH(C1101,'BANCO DE DADOS'!$B$3:$B1559,0),0),"")</f>
        <v>0</v>
      </c>
      <c r="S1101" s="45" t="str">
        <f t="array" ref="S1101">IFERROR(INDEX('BANCO DE DADOS'!$D$3:$D1559,MATCH(C1101,'BANCO DE DADOS'!$B$3:$B1559,0),0),"")</f>
        <v>COMPRA DE EQUIPAMENTOS ELÉTRICOS E MOTORES</v>
      </c>
      <c r="T1101" s="44"/>
      <c r="U1101" s="44"/>
      <c r="V1101" s="44"/>
      <c r="W1101" s="44"/>
      <c r="X1101" s="44"/>
      <c r="Y1101" s="44"/>
      <c r="Z1101" s="44"/>
      <c r="AA1101" s="44"/>
      <c r="AB1101" s="44"/>
      <c r="AC1101" s="44"/>
    </row>
    <row r="1102" spans="1:29" ht="15.75" customHeight="1">
      <c r="A1102" s="47"/>
      <c r="B1102" s="47" t="s">
        <v>283</v>
      </c>
      <c r="C1102" s="60" t="s">
        <v>551</v>
      </c>
      <c r="D1102" s="49" t="s">
        <v>53</v>
      </c>
      <c r="E1102" s="49">
        <v>2</v>
      </c>
      <c r="F1102" s="50">
        <v>400</v>
      </c>
      <c r="G1102" s="51" t="s">
        <v>54</v>
      </c>
      <c r="H1102" s="52">
        <v>46174</v>
      </c>
      <c r="I1102" s="53" t="s">
        <v>55</v>
      </c>
      <c r="J1102" s="53" t="s">
        <v>56</v>
      </c>
      <c r="K1102" s="53" t="s">
        <v>164</v>
      </c>
      <c r="L1102" s="53" t="s">
        <v>58</v>
      </c>
      <c r="M1102" s="54" t="s">
        <v>109</v>
      </c>
      <c r="N1102" s="56" t="s">
        <v>21</v>
      </c>
      <c r="O1102" s="56" t="s">
        <v>2767</v>
      </c>
      <c r="P1102" s="56"/>
      <c r="Q1102" s="56" t="s">
        <v>3010</v>
      </c>
      <c r="R1102" s="57"/>
      <c r="S1102" s="57" t="s">
        <v>488</v>
      </c>
      <c r="T1102" s="56"/>
      <c r="U1102" s="56"/>
      <c r="V1102" s="56"/>
      <c r="W1102" s="47" t="s">
        <v>317</v>
      </c>
      <c r="X1102" s="56"/>
      <c r="Y1102" s="56"/>
      <c r="Z1102" s="56"/>
      <c r="AA1102" s="56"/>
      <c r="AB1102" s="56"/>
      <c r="AC1102" s="56"/>
    </row>
    <row r="1103" spans="1:29" ht="15.75" customHeight="1">
      <c r="A1103" s="35"/>
      <c r="B1103" s="35" t="s">
        <v>237</v>
      </c>
      <c r="C1103" s="36" t="s">
        <v>551</v>
      </c>
      <c r="D1103" s="37" t="s">
        <v>53</v>
      </c>
      <c r="E1103" s="37">
        <v>1</v>
      </c>
      <c r="F1103" s="38">
        <v>200</v>
      </c>
      <c r="G1103" s="39" t="s">
        <v>54</v>
      </c>
      <c r="H1103" s="40">
        <v>46143</v>
      </c>
      <c r="I1103" s="41" t="s">
        <v>55</v>
      </c>
      <c r="J1103" s="41" t="s">
        <v>56</v>
      </c>
      <c r="K1103" s="41" t="s">
        <v>164</v>
      </c>
      <c r="L1103" s="41" t="s">
        <v>58</v>
      </c>
      <c r="M1103" s="42" t="s">
        <v>109</v>
      </c>
      <c r="N1103" s="44" t="s">
        <v>21</v>
      </c>
      <c r="O1103" s="44" t="s">
        <v>2767</v>
      </c>
      <c r="P1103" s="44"/>
      <c r="Q1103" s="44" t="s">
        <v>3010</v>
      </c>
      <c r="R1103" s="45"/>
      <c r="S1103" s="45" t="s">
        <v>488</v>
      </c>
      <c r="T1103" s="44"/>
      <c r="U1103" s="44"/>
      <c r="V1103" s="44"/>
      <c r="W1103" s="35" t="s">
        <v>317</v>
      </c>
      <c r="X1103" s="44"/>
      <c r="Y1103" s="44"/>
      <c r="Z1103" s="44"/>
      <c r="AA1103" s="44"/>
      <c r="AB1103" s="44"/>
      <c r="AC1103" s="44"/>
    </row>
    <row r="1104" spans="1:29" ht="15.75" customHeight="1">
      <c r="A1104" s="47"/>
      <c r="B1104" s="47" t="s">
        <v>233</v>
      </c>
      <c r="C1104" s="60" t="s">
        <v>549</v>
      </c>
      <c r="D1104" s="49" t="s">
        <v>53</v>
      </c>
      <c r="E1104" s="49">
        <v>1</v>
      </c>
      <c r="F1104" s="50">
        <v>100</v>
      </c>
      <c r="G1104" s="51" t="s">
        <v>54</v>
      </c>
      <c r="H1104" s="52">
        <v>46143</v>
      </c>
      <c r="I1104" s="53" t="s">
        <v>55</v>
      </c>
      <c r="J1104" s="53" t="s">
        <v>56</v>
      </c>
      <c r="K1104" s="53" t="s">
        <v>164</v>
      </c>
      <c r="L1104" s="53" t="s">
        <v>58</v>
      </c>
      <c r="M1104" s="54" t="s">
        <v>2498</v>
      </c>
      <c r="N1104" s="56" t="s">
        <v>21</v>
      </c>
      <c r="O1104" s="56" t="s">
        <v>2767</v>
      </c>
      <c r="P1104" s="56"/>
      <c r="Q1104" s="56" t="s">
        <v>3010</v>
      </c>
      <c r="R1104" s="57"/>
      <c r="S1104" s="57" t="s">
        <v>488</v>
      </c>
      <c r="T1104" s="56"/>
      <c r="U1104" s="56"/>
      <c r="V1104" s="56"/>
      <c r="W1104" s="47" t="s">
        <v>317</v>
      </c>
      <c r="X1104" s="56"/>
      <c r="Y1104" s="56"/>
      <c r="Z1104" s="56"/>
      <c r="AA1104" s="56"/>
      <c r="AB1104" s="56"/>
      <c r="AC1104" s="56"/>
    </row>
    <row r="1105" spans="1:29" ht="15.75" customHeight="1">
      <c r="A1105" s="35"/>
      <c r="B1105" s="35" t="s">
        <v>245</v>
      </c>
      <c r="C1105" s="36" t="s">
        <v>494</v>
      </c>
      <c r="D1105" s="37" t="s">
        <v>53</v>
      </c>
      <c r="E1105" s="37">
        <v>3</v>
      </c>
      <c r="F1105" s="38">
        <v>870</v>
      </c>
      <c r="G1105" s="39" t="s">
        <v>54</v>
      </c>
      <c r="H1105" s="40">
        <v>46174</v>
      </c>
      <c r="I1105" s="41" t="s">
        <v>55</v>
      </c>
      <c r="J1105" s="41" t="s">
        <v>56</v>
      </c>
      <c r="K1105" s="41" t="s">
        <v>164</v>
      </c>
      <c r="L1105" s="41" t="s">
        <v>58</v>
      </c>
      <c r="M1105" s="42" t="s">
        <v>148</v>
      </c>
      <c r="N1105" s="44" t="s">
        <v>21</v>
      </c>
      <c r="O1105" s="44" t="s">
        <v>2767</v>
      </c>
      <c r="P1105" s="44"/>
      <c r="Q1105" s="44" t="s">
        <v>3010</v>
      </c>
      <c r="R1105" s="45"/>
      <c r="S1105" s="45" t="s">
        <v>488</v>
      </c>
      <c r="T1105" s="199"/>
      <c r="U1105" s="44"/>
      <c r="V1105" s="44"/>
      <c r="W1105" s="35" t="s">
        <v>317</v>
      </c>
      <c r="X1105" s="44"/>
      <c r="Y1105" s="44"/>
      <c r="Z1105" s="44"/>
      <c r="AA1105" s="44"/>
      <c r="AB1105" s="44"/>
      <c r="AC1105" s="44"/>
    </row>
    <row r="1106" spans="1:29" ht="15.75" customHeight="1">
      <c r="A1106" s="47"/>
      <c r="B1106" s="47" t="s">
        <v>245</v>
      </c>
      <c r="C1106" s="60" t="s">
        <v>549</v>
      </c>
      <c r="D1106" s="49" t="s">
        <v>53</v>
      </c>
      <c r="E1106" s="49">
        <v>3</v>
      </c>
      <c r="F1106" s="50">
        <v>450</v>
      </c>
      <c r="G1106" s="51" t="s">
        <v>54</v>
      </c>
      <c r="H1106" s="52">
        <v>46174</v>
      </c>
      <c r="I1106" s="53" t="s">
        <v>55</v>
      </c>
      <c r="J1106" s="53" t="s">
        <v>56</v>
      </c>
      <c r="K1106" s="53" t="s">
        <v>164</v>
      </c>
      <c r="L1106" s="53" t="s">
        <v>58</v>
      </c>
      <c r="M1106" s="54" t="s">
        <v>2498</v>
      </c>
      <c r="N1106" s="56" t="s">
        <v>21</v>
      </c>
      <c r="O1106" s="56" t="s">
        <v>2767</v>
      </c>
      <c r="P1106" s="56"/>
      <c r="Q1106" s="56" t="s">
        <v>3010</v>
      </c>
      <c r="R1106" s="57"/>
      <c r="S1106" s="57" t="s">
        <v>488</v>
      </c>
      <c r="T1106" s="56"/>
      <c r="U1106" s="56"/>
      <c r="V1106" s="56"/>
      <c r="W1106" s="47" t="s">
        <v>317</v>
      </c>
      <c r="X1106" s="56"/>
      <c r="Y1106" s="56"/>
      <c r="Z1106" s="56"/>
      <c r="AA1106" s="56"/>
      <c r="AB1106" s="56"/>
      <c r="AC1106" s="56"/>
    </row>
    <row r="1107" spans="1:29" ht="15.75" customHeight="1">
      <c r="A1107" s="35"/>
      <c r="B1107" s="35" t="s">
        <v>245</v>
      </c>
      <c r="C1107" s="36" t="s">
        <v>487</v>
      </c>
      <c r="D1107" s="37" t="s">
        <v>53</v>
      </c>
      <c r="E1107" s="37">
        <v>2</v>
      </c>
      <c r="F1107" s="38">
        <v>1200</v>
      </c>
      <c r="G1107" s="39" t="s">
        <v>54</v>
      </c>
      <c r="H1107" s="40">
        <v>46174</v>
      </c>
      <c r="I1107" s="41" t="s">
        <v>55</v>
      </c>
      <c r="J1107" s="41" t="s">
        <v>56</v>
      </c>
      <c r="K1107" s="41" t="s">
        <v>164</v>
      </c>
      <c r="L1107" s="41" t="s">
        <v>58</v>
      </c>
      <c r="M1107" s="42" t="s">
        <v>2498</v>
      </c>
      <c r="N1107" s="44" t="s">
        <v>21</v>
      </c>
      <c r="O1107" s="44" t="s">
        <v>2767</v>
      </c>
      <c r="P1107" s="44"/>
      <c r="Q1107" s="44" t="s">
        <v>3010</v>
      </c>
      <c r="R1107" s="45"/>
      <c r="S1107" s="45" t="s">
        <v>488</v>
      </c>
      <c r="T1107" s="44"/>
      <c r="U1107" s="44"/>
      <c r="V1107" s="44"/>
      <c r="W1107" s="35" t="s">
        <v>317</v>
      </c>
      <c r="X1107" s="44"/>
      <c r="Y1107" s="44"/>
      <c r="Z1107" s="44"/>
      <c r="AA1107" s="44"/>
      <c r="AB1107" s="44"/>
      <c r="AC1107" s="44"/>
    </row>
    <row r="1108" spans="1:29" ht="15.75" customHeight="1">
      <c r="A1108" s="47"/>
      <c r="B1108" s="47" t="s">
        <v>245</v>
      </c>
      <c r="C1108" s="60" t="s">
        <v>551</v>
      </c>
      <c r="D1108" s="49" t="s">
        <v>53</v>
      </c>
      <c r="E1108" s="49">
        <v>3</v>
      </c>
      <c r="F1108" s="50">
        <v>600</v>
      </c>
      <c r="G1108" s="51" t="s">
        <v>54</v>
      </c>
      <c r="H1108" s="52">
        <v>46174</v>
      </c>
      <c r="I1108" s="53" t="s">
        <v>55</v>
      </c>
      <c r="J1108" s="53" t="s">
        <v>56</v>
      </c>
      <c r="K1108" s="53" t="s">
        <v>164</v>
      </c>
      <c r="L1108" s="53" t="s">
        <v>58</v>
      </c>
      <c r="M1108" s="54" t="s">
        <v>109</v>
      </c>
      <c r="N1108" s="56" t="s">
        <v>21</v>
      </c>
      <c r="O1108" s="56" t="s">
        <v>2767</v>
      </c>
      <c r="P1108" s="56"/>
      <c r="Q1108" s="56" t="s">
        <v>3010</v>
      </c>
      <c r="R1108" s="57"/>
      <c r="S1108" s="57" t="s">
        <v>488</v>
      </c>
      <c r="T1108" s="56"/>
      <c r="U1108" s="56"/>
      <c r="V1108" s="56"/>
      <c r="W1108" s="47" t="s">
        <v>317</v>
      </c>
      <c r="X1108" s="56"/>
      <c r="Y1108" s="56"/>
      <c r="Z1108" s="56"/>
      <c r="AA1108" s="56"/>
      <c r="AB1108" s="56"/>
      <c r="AC1108" s="56"/>
    </row>
    <row r="1109" spans="1:29" ht="15.75" customHeight="1">
      <c r="A1109" s="35"/>
      <c r="B1109" s="35" t="s">
        <v>317</v>
      </c>
      <c r="C1109" s="36" t="s">
        <v>494</v>
      </c>
      <c r="D1109" s="37" t="s">
        <v>53</v>
      </c>
      <c r="E1109" s="37">
        <v>4</v>
      </c>
      <c r="F1109" s="38">
        <v>1160</v>
      </c>
      <c r="G1109" s="39" t="s">
        <v>54</v>
      </c>
      <c r="H1109" s="40">
        <v>46174</v>
      </c>
      <c r="I1109" s="41" t="s">
        <v>55</v>
      </c>
      <c r="J1109" s="41" t="s">
        <v>56</v>
      </c>
      <c r="K1109" s="41" t="s">
        <v>164</v>
      </c>
      <c r="L1109" s="41" t="s">
        <v>58</v>
      </c>
      <c r="M1109" s="42" t="s">
        <v>148</v>
      </c>
      <c r="N1109" s="44" t="s">
        <v>21</v>
      </c>
      <c r="O1109" s="44" t="s">
        <v>2767</v>
      </c>
      <c r="P1109" s="44"/>
      <c r="Q1109" s="44" t="s">
        <v>3010</v>
      </c>
      <c r="R1109" s="45"/>
      <c r="S1109" s="45" t="s">
        <v>488</v>
      </c>
      <c r="T1109" s="199"/>
      <c r="U1109" s="44"/>
      <c r="V1109" s="44"/>
      <c r="W1109" s="35" t="s">
        <v>317</v>
      </c>
      <c r="X1109" s="44"/>
      <c r="Y1109" s="44"/>
      <c r="Z1109" s="44"/>
      <c r="AA1109" s="44"/>
      <c r="AB1109" s="44"/>
      <c r="AC1109" s="44"/>
    </row>
    <row r="1110" spans="1:29" ht="15.75" customHeight="1">
      <c r="A1110" s="47"/>
      <c r="B1110" s="47" t="s">
        <v>317</v>
      </c>
      <c r="C1110" s="60" t="s">
        <v>549</v>
      </c>
      <c r="D1110" s="49" t="s">
        <v>53</v>
      </c>
      <c r="E1110" s="49">
        <v>4</v>
      </c>
      <c r="F1110" s="50">
        <v>600</v>
      </c>
      <c r="G1110" s="51" t="s">
        <v>54</v>
      </c>
      <c r="H1110" s="52">
        <v>46174</v>
      </c>
      <c r="I1110" s="53" t="s">
        <v>55</v>
      </c>
      <c r="J1110" s="53" t="s">
        <v>56</v>
      </c>
      <c r="K1110" s="53" t="s">
        <v>164</v>
      </c>
      <c r="L1110" s="53" t="s">
        <v>58</v>
      </c>
      <c r="M1110" s="54" t="s">
        <v>2498</v>
      </c>
      <c r="N1110" s="56" t="s">
        <v>21</v>
      </c>
      <c r="O1110" s="56" t="s">
        <v>2767</v>
      </c>
      <c r="P1110" s="56"/>
      <c r="Q1110" s="56" t="s">
        <v>3010</v>
      </c>
      <c r="R1110" s="57"/>
      <c r="S1110" s="57" t="s">
        <v>488</v>
      </c>
      <c r="T1110" s="56"/>
      <c r="U1110" s="56"/>
      <c r="V1110" s="56"/>
      <c r="W1110" s="47" t="s">
        <v>317</v>
      </c>
      <c r="X1110" s="56"/>
      <c r="Y1110" s="56"/>
      <c r="Z1110" s="56"/>
      <c r="AA1110" s="56"/>
      <c r="AB1110" s="56"/>
      <c r="AC1110" s="56"/>
    </row>
    <row r="1111" spans="1:29" ht="15.75" customHeight="1">
      <c r="A1111" s="35"/>
      <c r="B1111" s="35" t="s">
        <v>317</v>
      </c>
      <c r="C1111" s="36" t="s">
        <v>487</v>
      </c>
      <c r="D1111" s="37" t="s">
        <v>53</v>
      </c>
      <c r="E1111" s="37">
        <v>2</v>
      </c>
      <c r="F1111" s="38">
        <v>1200</v>
      </c>
      <c r="G1111" s="39" t="s">
        <v>54</v>
      </c>
      <c r="H1111" s="40">
        <v>46174</v>
      </c>
      <c r="I1111" s="41" t="s">
        <v>55</v>
      </c>
      <c r="J1111" s="41" t="s">
        <v>56</v>
      </c>
      <c r="K1111" s="41" t="s">
        <v>164</v>
      </c>
      <c r="L1111" s="41" t="s">
        <v>58</v>
      </c>
      <c r="M1111" s="42" t="s">
        <v>2498</v>
      </c>
      <c r="N1111" s="44" t="s">
        <v>21</v>
      </c>
      <c r="O1111" s="44" t="s">
        <v>2767</v>
      </c>
      <c r="P1111" s="44"/>
      <c r="Q1111" s="44" t="s">
        <v>3010</v>
      </c>
      <c r="R1111" s="45"/>
      <c r="S1111" s="45" t="s">
        <v>488</v>
      </c>
      <c r="T1111" s="44"/>
      <c r="U1111" s="44"/>
      <c r="V1111" s="44"/>
      <c r="W1111" s="35" t="s">
        <v>317</v>
      </c>
      <c r="X1111" s="44"/>
      <c r="Y1111" s="44"/>
      <c r="Z1111" s="44"/>
      <c r="AA1111" s="44"/>
      <c r="AB1111" s="44"/>
      <c r="AC1111" s="44"/>
    </row>
    <row r="1112" spans="1:29" ht="15.75" customHeight="1">
      <c r="A1112" s="47"/>
      <c r="B1112" s="47" t="s">
        <v>317</v>
      </c>
      <c r="C1112" s="60" t="s">
        <v>551</v>
      </c>
      <c r="D1112" s="49" t="s">
        <v>53</v>
      </c>
      <c r="E1112" s="49">
        <v>4</v>
      </c>
      <c r="F1112" s="50">
        <v>800</v>
      </c>
      <c r="G1112" s="51" t="s">
        <v>54</v>
      </c>
      <c r="H1112" s="52">
        <v>46174</v>
      </c>
      <c r="I1112" s="53" t="s">
        <v>55</v>
      </c>
      <c r="J1112" s="53" t="s">
        <v>56</v>
      </c>
      <c r="K1112" s="53" t="s">
        <v>164</v>
      </c>
      <c r="L1112" s="53" t="s">
        <v>58</v>
      </c>
      <c r="M1112" s="54" t="s">
        <v>2534</v>
      </c>
      <c r="N1112" s="56" t="s">
        <v>951</v>
      </c>
      <c r="O1112" s="56" t="s">
        <v>2767</v>
      </c>
      <c r="P1112" s="56"/>
      <c r="Q1112" s="56" t="s">
        <v>3010</v>
      </c>
      <c r="R1112" s="57"/>
      <c r="S1112" s="57" t="s">
        <v>488</v>
      </c>
      <c r="T1112" s="56"/>
      <c r="U1112" s="56"/>
      <c r="V1112" s="56"/>
      <c r="W1112" s="47" t="s">
        <v>317</v>
      </c>
      <c r="X1112" s="56"/>
      <c r="Y1112" s="56"/>
      <c r="Z1112" s="56"/>
      <c r="AA1112" s="56"/>
      <c r="AB1112" s="56"/>
      <c r="AC1112" s="56"/>
    </row>
    <row r="1113" spans="1:29" ht="15.75" customHeight="1">
      <c r="A1113" s="35"/>
      <c r="B1113" s="35" t="s">
        <v>247</v>
      </c>
      <c r="C1113" s="36" t="s">
        <v>494</v>
      </c>
      <c r="D1113" s="37" t="s">
        <v>53</v>
      </c>
      <c r="E1113" s="37">
        <v>4</v>
      </c>
      <c r="F1113" s="38">
        <v>1160</v>
      </c>
      <c r="G1113" s="39" t="s">
        <v>54</v>
      </c>
      <c r="H1113" s="40">
        <v>46174</v>
      </c>
      <c r="I1113" s="41" t="s">
        <v>55</v>
      </c>
      <c r="J1113" s="41" t="s">
        <v>56</v>
      </c>
      <c r="K1113" s="41" t="s">
        <v>164</v>
      </c>
      <c r="L1113" s="41" t="s">
        <v>58</v>
      </c>
      <c r="M1113" s="42" t="s">
        <v>148</v>
      </c>
      <c r="N1113" s="44" t="s">
        <v>21</v>
      </c>
      <c r="O1113" s="44" t="s">
        <v>2767</v>
      </c>
      <c r="P1113" s="44"/>
      <c r="Q1113" s="44" t="s">
        <v>3010</v>
      </c>
      <c r="R1113" s="45"/>
      <c r="S1113" s="45" t="s">
        <v>488</v>
      </c>
      <c r="T1113" s="199"/>
      <c r="U1113" s="44"/>
      <c r="V1113" s="44"/>
      <c r="W1113" s="35" t="s">
        <v>317</v>
      </c>
      <c r="X1113" s="44"/>
      <c r="Y1113" s="44"/>
      <c r="Z1113" s="44"/>
      <c r="AA1113" s="44"/>
      <c r="AB1113" s="44"/>
      <c r="AC1113" s="44"/>
    </row>
    <row r="1114" spans="1:29" ht="15.75" customHeight="1">
      <c r="A1114" s="47"/>
      <c r="B1114" s="47" t="s">
        <v>169</v>
      </c>
      <c r="C1114" s="60" t="s">
        <v>551</v>
      </c>
      <c r="D1114" s="49" t="s">
        <v>53</v>
      </c>
      <c r="E1114" s="49">
        <v>4</v>
      </c>
      <c r="F1114" s="50">
        <v>800</v>
      </c>
      <c r="G1114" s="51" t="s">
        <v>54</v>
      </c>
      <c r="H1114" s="52">
        <v>46174</v>
      </c>
      <c r="I1114" s="53" t="s">
        <v>55</v>
      </c>
      <c r="J1114" s="53" t="s">
        <v>56</v>
      </c>
      <c r="K1114" s="53" t="s">
        <v>164</v>
      </c>
      <c r="L1114" s="53" t="s">
        <v>58</v>
      </c>
      <c r="M1114" s="54" t="s">
        <v>109</v>
      </c>
      <c r="N1114" s="56" t="s">
        <v>21</v>
      </c>
      <c r="O1114" s="56" t="s">
        <v>2767</v>
      </c>
      <c r="P1114" s="56"/>
      <c r="Q1114" s="56" t="s">
        <v>3010</v>
      </c>
      <c r="R1114" s="57"/>
      <c r="S1114" s="57" t="s">
        <v>488</v>
      </c>
      <c r="T1114" s="56"/>
      <c r="U1114" s="56"/>
      <c r="V1114" s="56"/>
      <c r="W1114" s="47" t="s">
        <v>317</v>
      </c>
      <c r="X1114" s="56"/>
      <c r="Y1114" s="56"/>
      <c r="Z1114" s="56"/>
      <c r="AA1114" s="56"/>
      <c r="AB1114" s="56"/>
      <c r="AC1114" s="56"/>
    </row>
    <row r="1115" spans="1:29" ht="15.75" customHeight="1">
      <c r="A1115" s="35"/>
      <c r="B1115" s="35" t="s">
        <v>440</v>
      </c>
      <c r="C1115" s="36" t="s">
        <v>549</v>
      </c>
      <c r="D1115" s="37" t="s">
        <v>53</v>
      </c>
      <c r="E1115" s="37">
        <v>4</v>
      </c>
      <c r="F1115" s="38">
        <v>800</v>
      </c>
      <c r="G1115" s="39" t="s">
        <v>54</v>
      </c>
      <c r="H1115" s="40">
        <v>46174</v>
      </c>
      <c r="I1115" s="41" t="s">
        <v>55</v>
      </c>
      <c r="J1115" s="41" t="s">
        <v>56</v>
      </c>
      <c r="K1115" s="41" t="s">
        <v>164</v>
      </c>
      <c r="L1115" s="41" t="s">
        <v>58</v>
      </c>
      <c r="M1115" s="42" t="s">
        <v>2498</v>
      </c>
      <c r="N1115" s="44" t="s">
        <v>21</v>
      </c>
      <c r="O1115" s="44" t="s">
        <v>2767</v>
      </c>
      <c r="P1115" s="44"/>
      <c r="Q1115" s="44" t="s">
        <v>3010</v>
      </c>
      <c r="R1115" s="45"/>
      <c r="S1115" s="45" t="s">
        <v>488</v>
      </c>
      <c r="T1115" s="44"/>
      <c r="U1115" s="44"/>
      <c r="V1115" s="44"/>
      <c r="W1115" s="35" t="s">
        <v>317</v>
      </c>
      <c r="X1115" s="44"/>
      <c r="Y1115" s="44"/>
      <c r="Z1115" s="44"/>
      <c r="AA1115" s="44"/>
      <c r="AB1115" s="44"/>
      <c r="AC1115" s="44"/>
    </row>
    <row r="1116" spans="1:29" ht="15.75" customHeight="1">
      <c r="A1116" s="47"/>
      <c r="B1116" s="47" t="s">
        <v>440</v>
      </c>
      <c r="C1116" s="60" t="s">
        <v>551</v>
      </c>
      <c r="D1116" s="49" t="s">
        <v>53</v>
      </c>
      <c r="E1116" s="49">
        <v>4</v>
      </c>
      <c r="F1116" s="50">
        <v>800</v>
      </c>
      <c r="G1116" s="51" t="s">
        <v>54</v>
      </c>
      <c r="H1116" s="52">
        <v>46174</v>
      </c>
      <c r="I1116" s="53" t="s">
        <v>55</v>
      </c>
      <c r="J1116" s="53" t="s">
        <v>56</v>
      </c>
      <c r="K1116" s="53" t="s">
        <v>164</v>
      </c>
      <c r="L1116" s="53" t="s">
        <v>58</v>
      </c>
      <c r="M1116" s="54" t="s">
        <v>109</v>
      </c>
      <c r="N1116" s="56" t="s">
        <v>21</v>
      </c>
      <c r="O1116" s="56" t="s">
        <v>2767</v>
      </c>
      <c r="P1116" s="56"/>
      <c r="Q1116" s="56" t="s">
        <v>3010</v>
      </c>
      <c r="R1116" s="57"/>
      <c r="S1116" s="57" t="s">
        <v>488</v>
      </c>
      <c r="T1116" s="56"/>
      <c r="U1116" s="56"/>
      <c r="V1116" s="56"/>
      <c r="W1116" s="47" t="s">
        <v>317</v>
      </c>
      <c r="X1116" s="56"/>
      <c r="Y1116" s="56"/>
      <c r="Z1116" s="56"/>
      <c r="AA1116" s="56"/>
      <c r="AB1116" s="56"/>
      <c r="AC1116" s="56"/>
    </row>
    <row r="1117" spans="1:29" ht="15.75" customHeight="1">
      <c r="A1117" s="35"/>
      <c r="B1117" s="35" t="s">
        <v>242</v>
      </c>
      <c r="C1117" s="36" t="s">
        <v>487</v>
      </c>
      <c r="D1117" s="37" t="s">
        <v>53</v>
      </c>
      <c r="E1117" s="37">
        <v>1</v>
      </c>
      <c r="F1117" s="38">
        <v>600</v>
      </c>
      <c r="G1117" s="39" t="s">
        <v>54</v>
      </c>
      <c r="H1117" s="40">
        <v>46174</v>
      </c>
      <c r="I1117" s="41" t="s">
        <v>55</v>
      </c>
      <c r="J1117" s="41" t="s">
        <v>56</v>
      </c>
      <c r="K1117" s="41" t="s">
        <v>164</v>
      </c>
      <c r="L1117" s="41" t="s">
        <v>58</v>
      </c>
      <c r="M1117" s="42" t="s">
        <v>2498</v>
      </c>
      <c r="N1117" s="44" t="s">
        <v>21</v>
      </c>
      <c r="O1117" s="44" t="s">
        <v>2767</v>
      </c>
      <c r="P1117" s="44"/>
      <c r="Q1117" s="44" t="s">
        <v>3010</v>
      </c>
      <c r="R1117" s="45"/>
      <c r="S1117" s="45" t="s">
        <v>488</v>
      </c>
      <c r="T1117" s="44"/>
      <c r="U1117" s="44"/>
      <c r="V1117" s="44"/>
      <c r="W1117" s="35" t="s">
        <v>317</v>
      </c>
      <c r="X1117" s="44"/>
      <c r="Y1117" s="44"/>
      <c r="Z1117" s="44"/>
      <c r="AA1117" s="44"/>
      <c r="AB1117" s="44"/>
      <c r="AC1117" s="44"/>
    </row>
    <row r="1118" spans="1:29" ht="15.75" customHeight="1">
      <c r="A1118" s="47"/>
      <c r="B1118" s="47" t="s">
        <v>242</v>
      </c>
      <c r="C1118" s="60" t="s">
        <v>551</v>
      </c>
      <c r="D1118" s="49" t="s">
        <v>53</v>
      </c>
      <c r="E1118" s="49">
        <v>4</v>
      </c>
      <c r="F1118" s="50">
        <v>800</v>
      </c>
      <c r="G1118" s="51" t="s">
        <v>54</v>
      </c>
      <c r="H1118" s="52">
        <v>46174</v>
      </c>
      <c r="I1118" s="53" t="s">
        <v>55</v>
      </c>
      <c r="J1118" s="53" t="s">
        <v>56</v>
      </c>
      <c r="K1118" s="53" t="s">
        <v>164</v>
      </c>
      <c r="L1118" s="53" t="s">
        <v>58</v>
      </c>
      <c r="M1118" s="54" t="s">
        <v>109</v>
      </c>
      <c r="N1118" s="56" t="s">
        <v>21</v>
      </c>
      <c r="O1118" s="56" t="s">
        <v>2767</v>
      </c>
      <c r="P1118" s="56"/>
      <c r="Q1118" s="56" t="s">
        <v>3010</v>
      </c>
      <c r="R1118" s="57"/>
      <c r="S1118" s="57" t="s">
        <v>488</v>
      </c>
      <c r="T1118" s="56"/>
      <c r="U1118" s="56"/>
      <c r="V1118" s="56"/>
      <c r="W1118" s="47" t="s">
        <v>317</v>
      </c>
      <c r="X1118" s="56"/>
      <c r="Y1118" s="56"/>
      <c r="Z1118" s="56"/>
      <c r="AA1118" s="56"/>
      <c r="AB1118" s="56"/>
      <c r="AC1118" s="56"/>
    </row>
    <row r="1119" spans="1:29" ht="15.75" customHeight="1">
      <c r="A1119" s="35"/>
      <c r="B1119" s="35" t="s">
        <v>172</v>
      </c>
      <c r="C1119" s="36" t="s">
        <v>549</v>
      </c>
      <c r="D1119" s="37" t="s">
        <v>53</v>
      </c>
      <c r="E1119" s="37">
        <v>2</v>
      </c>
      <c r="F1119" s="38">
        <v>400</v>
      </c>
      <c r="G1119" s="39" t="s">
        <v>54</v>
      </c>
      <c r="H1119" s="40">
        <v>46174</v>
      </c>
      <c r="I1119" s="41" t="s">
        <v>55</v>
      </c>
      <c r="J1119" s="41" t="s">
        <v>56</v>
      </c>
      <c r="K1119" s="41" t="s">
        <v>164</v>
      </c>
      <c r="L1119" s="41" t="s">
        <v>58</v>
      </c>
      <c r="M1119" s="42" t="s">
        <v>2498</v>
      </c>
      <c r="N1119" s="44" t="s">
        <v>21</v>
      </c>
      <c r="O1119" s="44" t="s">
        <v>2767</v>
      </c>
      <c r="P1119" s="44"/>
      <c r="Q1119" s="44" t="s">
        <v>3010</v>
      </c>
      <c r="R1119" s="45"/>
      <c r="S1119" s="45" t="s">
        <v>488</v>
      </c>
      <c r="T1119" s="44"/>
      <c r="U1119" s="44"/>
      <c r="V1119" s="44"/>
      <c r="W1119" s="35" t="s">
        <v>317</v>
      </c>
      <c r="X1119" s="44"/>
      <c r="Y1119" s="44"/>
      <c r="Z1119" s="44"/>
      <c r="AA1119" s="44"/>
      <c r="AB1119" s="44"/>
      <c r="AC1119" s="44"/>
    </row>
    <row r="1120" spans="1:29" ht="15.75" customHeight="1">
      <c r="A1120" s="47"/>
      <c r="B1120" s="47" t="s">
        <v>172</v>
      </c>
      <c r="C1120" s="60" t="s">
        <v>551</v>
      </c>
      <c r="D1120" s="49" t="s">
        <v>53</v>
      </c>
      <c r="E1120" s="49">
        <v>4</v>
      </c>
      <c r="F1120" s="50">
        <v>800</v>
      </c>
      <c r="G1120" s="51" t="s">
        <v>54</v>
      </c>
      <c r="H1120" s="52">
        <v>46174</v>
      </c>
      <c r="I1120" s="53" t="s">
        <v>55</v>
      </c>
      <c r="J1120" s="53" t="s">
        <v>56</v>
      </c>
      <c r="K1120" s="53" t="s">
        <v>164</v>
      </c>
      <c r="L1120" s="53" t="s">
        <v>58</v>
      </c>
      <c r="M1120" s="54" t="s">
        <v>109</v>
      </c>
      <c r="N1120" s="56" t="s">
        <v>21</v>
      </c>
      <c r="O1120" s="56" t="s">
        <v>2767</v>
      </c>
      <c r="P1120" s="56"/>
      <c r="Q1120" s="56" t="s">
        <v>3010</v>
      </c>
      <c r="R1120" s="57"/>
      <c r="S1120" s="57" t="s">
        <v>488</v>
      </c>
      <c r="T1120" s="56"/>
      <c r="U1120" s="56"/>
      <c r="V1120" s="56"/>
      <c r="W1120" s="47" t="s">
        <v>317</v>
      </c>
      <c r="X1120" s="56"/>
      <c r="Y1120" s="56"/>
      <c r="Z1120" s="56"/>
      <c r="AA1120" s="56"/>
      <c r="AB1120" s="56"/>
      <c r="AC1120" s="56"/>
    </row>
    <row r="1121" spans="1:29" ht="15.75" customHeight="1">
      <c r="A1121" s="35"/>
      <c r="B1121" s="35" t="s">
        <v>295</v>
      </c>
      <c r="C1121" s="36" t="s">
        <v>521</v>
      </c>
      <c r="D1121" s="37" t="s">
        <v>53</v>
      </c>
      <c r="E1121" s="37">
        <v>3</v>
      </c>
      <c r="F1121" s="38">
        <v>900</v>
      </c>
      <c r="G1121" s="39" t="s">
        <v>54</v>
      </c>
      <c r="H1121" s="40">
        <v>46174</v>
      </c>
      <c r="I1121" s="41" t="s">
        <v>55</v>
      </c>
      <c r="J1121" s="41" t="s">
        <v>56</v>
      </c>
      <c r="K1121" s="41" t="s">
        <v>164</v>
      </c>
      <c r="L1121" s="41" t="s">
        <v>58</v>
      </c>
      <c r="M1121" s="42" t="s">
        <v>73</v>
      </c>
      <c r="N1121" s="44" t="s">
        <v>21</v>
      </c>
      <c r="O1121" s="44" t="s">
        <v>2767</v>
      </c>
      <c r="P1121" s="44"/>
      <c r="Q1121" s="44" t="s">
        <v>3010</v>
      </c>
      <c r="R1121" s="45" t="s">
        <v>522</v>
      </c>
      <c r="S1121" s="45" t="s">
        <v>488</v>
      </c>
      <c r="T1121" s="44"/>
      <c r="U1121" s="44"/>
      <c r="V1121" s="44"/>
      <c r="W1121" s="35" t="s">
        <v>317</v>
      </c>
      <c r="X1121" s="44"/>
      <c r="Y1121" s="44"/>
      <c r="Z1121" s="44"/>
      <c r="AA1121" s="44"/>
      <c r="AB1121" s="44"/>
      <c r="AC1121" s="44"/>
    </row>
    <row r="1122" spans="1:29" ht="15.75" customHeight="1">
      <c r="A1122" s="47"/>
      <c r="B1122" s="47" t="s">
        <v>295</v>
      </c>
      <c r="C1122" s="60" t="s">
        <v>592</v>
      </c>
      <c r="D1122" s="49" t="s">
        <v>53</v>
      </c>
      <c r="E1122" s="49">
        <v>3</v>
      </c>
      <c r="F1122" s="50">
        <v>600</v>
      </c>
      <c r="G1122" s="51" t="s">
        <v>54</v>
      </c>
      <c r="H1122" s="52">
        <v>46174</v>
      </c>
      <c r="I1122" s="53" t="s">
        <v>55</v>
      </c>
      <c r="J1122" s="53" t="s">
        <v>56</v>
      </c>
      <c r="K1122" s="53" t="s">
        <v>164</v>
      </c>
      <c r="L1122" s="53" t="s">
        <v>58</v>
      </c>
      <c r="M1122" s="54" t="s">
        <v>73</v>
      </c>
      <c r="N1122" s="56" t="s">
        <v>21</v>
      </c>
      <c r="O1122" s="56" t="s">
        <v>2767</v>
      </c>
      <c r="P1122" s="56"/>
      <c r="Q1122" s="56" t="s">
        <v>3010</v>
      </c>
      <c r="R1122" s="57" t="s">
        <v>522</v>
      </c>
      <c r="S1122" s="57" t="s">
        <v>488</v>
      </c>
      <c r="T1122" s="56"/>
      <c r="U1122" s="56"/>
      <c r="V1122" s="56"/>
      <c r="W1122" s="47" t="s">
        <v>317</v>
      </c>
      <c r="X1122" s="56"/>
      <c r="Y1122" s="56"/>
      <c r="Z1122" s="56"/>
      <c r="AA1122" s="56"/>
      <c r="AB1122" s="56"/>
      <c r="AC1122" s="56"/>
    </row>
    <row r="1123" spans="1:29" ht="15.75" customHeight="1">
      <c r="A1123" s="35"/>
      <c r="B1123" s="35" t="s">
        <v>295</v>
      </c>
      <c r="C1123" s="36" t="s">
        <v>594</v>
      </c>
      <c r="D1123" s="37" t="s">
        <v>53</v>
      </c>
      <c r="E1123" s="37">
        <v>3</v>
      </c>
      <c r="F1123" s="38">
        <v>600</v>
      </c>
      <c r="G1123" s="39" t="s">
        <v>54</v>
      </c>
      <c r="H1123" s="40">
        <v>46174</v>
      </c>
      <c r="I1123" s="41" t="s">
        <v>55</v>
      </c>
      <c r="J1123" s="41" t="s">
        <v>56</v>
      </c>
      <c r="K1123" s="41" t="s">
        <v>164</v>
      </c>
      <c r="L1123" s="41" t="s">
        <v>58</v>
      </c>
      <c r="M1123" s="42" t="s">
        <v>2486</v>
      </c>
      <c r="N1123" s="44" t="s">
        <v>21</v>
      </c>
      <c r="O1123" s="44" t="s">
        <v>2767</v>
      </c>
      <c r="P1123" s="44"/>
      <c r="Q1123" s="44" t="s">
        <v>3010</v>
      </c>
      <c r="R1123" s="45" t="s">
        <v>522</v>
      </c>
      <c r="S1123" s="45" t="s">
        <v>488</v>
      </c>
      <c r="T1123" s="44"/>
      <c r="U1123" s="44"/>
      <c r="V1123" s="44"/>
      <c r="W1123" s="35" t="s">
        <v>317</v>
      </c>
      <c r="X1123" s="44"/>
      <c r="Y1123" s="44"/>
      <c r="Z1123" s="44"/>
      <c r="AA1123" s="44"/>
      <c r="AB1123" s="44"/>
      <c r="AC1123" s="44"/>
    </row>
    <row r="1124" spans="1:29" ht="15.75" customHeight="1">
      <c r="A1124" s="47"/>
      <c r="B1124" s="47" t="s">
        <v>51</v>
      </c>
      <c r="C1124" s="60" t="s">
        <v>1227</v>
      </c>
      <c r="D1124" s="49" t="s">
        <v>53</v>
      </c>
      <c r="E1124" s="49">
        <v>30</v>
      </c>
      <c r="F1124" s="50">
        <v>3420</v>
      </c>
      <c r="G1124" s="51" t="s">
        <v>54</v>
      </c>
      <c r="H1124" s="52">
        <v>46174</v>
      </c>
      <c r="I1124" s="53" t="s">
        <v>55</v>
      </c>
      <c r="J1124" s="53" t="s">
        <v>56</v>
      </c>
      <c r="K1124" s="53" t="s">
        <v>164</v>
      </c>
      <c r="L1124" s="53" t="s">
        <v>91</v>
      </c>
      <c r="M1124" s="54" t="s">
        <v>2486</v>
      </c>
      <c r="N1124" s="56" t="s">
        <v>884</v>
      </c>
      <c r="O1124" s="56" t="s">
        <v>2767</v>
      </c>
      <c r="P1124" s="56"/>
      <c r="Q1124" s="56" t="s">
        <v>3024</v>
      </c>
      <c r="R1124" s="57"/>
      <c r="S1124" s="57" t="s">
        <v>319</v>
      </c>
      <c r="T1124" s="56"/>
      <c r="U1124" s="56"/>
      <c r="V1124" s="56"/>
      <c r="W1124" s="56" t="s">
        <v>3</v>
      </c>
      <c r="X1124" s="56"/>
      <c r="Y1124" s="56"/>
      <c r="Z1124" s="56"/>
      <c r="AA1124" s="56"/>
      <c r="AB1124" s="56"/>
      <c r="AC1124" s="56"/>
    </row>
    <row r="1125" spans="1:29" ht="15.75" customHeight="1">
      <c r="A1125" s="35"/>
      <c r="B1125" s="35" t="s">
        <v>51</v>
      </c>
      <c r="C1125" s="36" t="s">
        <v>1124</v>
      </c>
      <c r="D1125" s="37" t="s">
        <v>53</v>
      </c>
      <c r="E1125" s="37">
        <v>16</v>
      </c>
      <c r="F1125" s="38">
        <v>12800</v>
      </c>
      <c r="G1125" s="39" t="s">
        <v>54</v>
      </c>
      <c r="H1125" s="40">
        <v>46235</v>
      </c>
      <c r="I1125" s="41" t="s">
        <v>55</v>
      </c>
      <c r="J1125" s="41" t="s">
        <v>56</v>
      </c>
      <c r="K1125" s="41" t="s">
        <v>164</v>
      </c>
      <c r="L1125" s="41" t="s">
        <v>91</v>
      </c>
      <c r="M1125" s="42" t="s">
        <v>2534</v>
      </c>
      <c r="N1125" s="44" t="s">
        <v>884</v>
      </c>
      <c r="O1125" s="44" t="s">
        <v>2767</v>
      </c>
      <c r="P1125" s="44"/>
      <c r="Q1125" s="44" t="s">
        <v>3024</v>
      </c>
      <c r="R1125" s="45"/>
      <c r="S1125" s="45" t="s">
        <v>319</v>
      </c>
      <c r="T1125" s="44"/>
      <c r="U1125" s="44"/>
      <c r="V1125" s="44"/>
      <c r="W1125" s="44" t="s">
        <v>3</v>
      </c>
      <c r="X1125" s="44"/>
      <c r="Y1125" s="44"/>
      <c r="Z1125" s="44"/>
      <c r="AA1125" s="44"/>
      <c r="AB1125" s="44"/>
      <c r="AC1125" s="44"/>
    </row>
    <row r="1126" spans="1:29" ht="15.75" customHeight="1">
      <c r="A1126" s="47"/>
      <c r="B1126" s="47" t="s">
        <v>51</v>
      </c>
      <c r="C1126" s="60" t="s">
        <v>1291</v>
      </c>
      <c r="D1126" s="49" t="s">
        <v>53</v>
      </c>
      <c r="E1126" s="49">
        <v>20</v>
      </c>
      <c r="F1126" s="50">
        <v>1200</v>
      </c>
      <c r="G1126" s="51" t="s">
        <v>54</v>
      </c>
      <c r="H1126" s="52">
        <v>46174</v>
      </c>
      <c r="I1126" s="53" t="s">
        <v>55</v>
      </c>
      <c r="J1126" s="53" t="s">
        <v>56</v>
      </c>
      <c r="K1126" s="53" t="s">
        <v>164</v>
      </c>
      <c r="L1126" s="53" t="s">
        <v>91</v>
      </c>
      <c r="M1126" s="54" t="s">
        <v>2517</v>
      </c>
      <c r="N1126" s="56" t="s">
        <v>884</v>
      </c>
      <c r="O1126" s="56" t="s">
        <v>2767</v>
      </c>
      <c r="P1126" s="56"/>
      <c r="Q1126" s="56" t="s">
        <v>3080</v>
      </c>
      <c r="R1126" s="57"/>
      <c r="S1126" s="57" t="s">
        <v>1292</v>
      </c>
      <c r="T1126" s="56"/>
      <c r="U1126" s="56"/>
      <c r="V1126" s="56"/>
      <c r="W1126" s="56" t="s">
        <v>51</v>
      </c>
      <c r="X1126" s="56"/>
      <c r="Y1126" s="56"/>
      <c r="Z1126" s="56"/>
      <c r="AA1126" s="56"/>
      <c r="AB1126" s="56"/>
      <c r="AC1126" s="56"/>
    </row>
    <row r="1127" spans="1:29" ht="15.75" customHeight="1">
      <c r="A1127" s="35"/>
      <c r="B1127" s="35" t="s">
        <v>51</v>
      </c>
      <c r="C1127" s="36" t="s">
        <v>2516</v>
      </c>
      <c r="D1127" s="37" t="s">
        <v>53</v>
      </c>
      <c r="E1127" s="37">
        <v>35</v>
      </c>
      <c r="F1127" s="38">
        <v>63000</v>
      </c>
      <c r="G1127" s="39" t="s">
        <v>54</v>
      </c>
      <c r="H1127" s="40">
        <v>46266</v>
      </c>
      <c r="I1127" s="41" t="s">
        <v>55</v>
      </c>
      <c r="J1127" s="41" t="s">
        <v>56</v>
      </c>
      <c r="K1127" s="41" t="s">
        <v>164</v>
      </c>
      <c r="L1127" s="41" t="s">
        <v>91</v>
      </c>
      <c r="M1127" s="42" t="s">
        <v>2517</v>
      </c>
      <c r="N1127" s="44" t="s">
        <v>884</v>
      </c>
      <c r="O1127" s="44" t="s">
        <v>2767</v>
      </c>
      <c r="P1127" s="44"/>
      <c r="Q1127" s="44" t="s">
        <v>3080</v>
      </c>
      <c r="R1127" s="45"/>
      <c r="S1127" s="45" t="s">
        <v>1292</v>
      </c>
      <c r="T1127" s="44"/>
      <c r="U1127" s="44"/>
      <c r="V1127" s="44"/>
      <c r="W1127" s="44" t="s">
        <v>51</v>
      </c>
      <c r="X1127" s="44"/>
      <c r="Y1127" s="44"/>
      <c r="Z1127" s="44"/>
      <c r="AA1127" s="44"/>
      <c r="AB1127" s="44"/>
      <c r="AC1127" s="44"/>
    </row>
    <row r="1128" spans="1:29" ht="15.75" customHeight="1">
      <c r="A1128" s="47"/>
      <c r="B1128" s="47" t="s">
        <v>2693</v>
      </c>
      <c r="C1128" s="60"/>
      <c r="D1128" s="49"/>
      <c r="E1128" s="49"/>
      <c r="F1128" s="50">
        <v>21060</v>
      </c>
      <c r="G1128" s="51"/>
      <c r="H1128" s="52"/>
      <c r="I1128" s="53"/>
      <c r="J1128" s="53"/>
      <c r="K1128" s="53"/>
      <c r="L1128" s="53"/>
      <c r="M1128" s="54"/>
      <c r="N1128" s="56" t="s">
        <v>21</v>
      </c>
      <c r="O1128" s="56"/>
      <c r="P1128" s="56"/>
      <c r="Q1128" s="56" t="s">
        <v>3010</v>
      </c>
      <c r="R1128" s="57"/>
      <c r="S1128" s="57" t="s">
        <v>488</v>
      </c>
      <c r="T1128" s="56"/>
      <c r="U1128" s="56"/>
      <c r="V1128" s="56"/>
      <c r="W1128" s="47" t="s">
        <v>317</v>
      </c>
      <c r="X1128" s="56"/>
      <c r="Y1128" s="56"/>
      <c r="Z1128" s="56"/>
      <c r="AA1128" s="56"/>
      <c r="AB1128" s="56"/>
      <c r="AC1128" s="56"/>
    </row>
    <row r="1129" spans="1:29" ht="15.75" customHeight="1">
      <c r="A1129" s="35"/>
      <c r="B1129" s="35" t="s">
        <v>161</v>
      </c>
      <c r="C1129" s="36" t="s">
        <v>556</v>
      </c>
      <c r="D1129" s="37" t="s">
        <v>53</v>
      </c>
      <c r="E1129" s="37">
        <v>1</v>
      </c>
      <c r="F1129" s="38">
        <v>800</v>
      </c>
      <c r="G1129" s="39" t="s">
        <v>54</v>
      </c>
      <c r="H1129" s="40">
        <v>46174</v>
      </c>
      <c r="I1129" s="41" t="s">
        <v>55</v>
      </c>
      <c r="J1129" s="41" t="s">
        <v>56</v>
      </c>
      <c r="K1129" s="41" t="s">
        <v>164</v>
      </c>
      <c r="L1129" s="41" t="s">
        <v>58</v>
      </c>
      <c r="M1129" s="42" t="s">
        <v>109</v>
      </c>
      <c r="N1129" s="44" t="s">
        <v>21</v>
      </c>
      <c r="O1129" s="44" t="s">
        <v>2767</v>
      </c>
      <c r="P1129" s="44"/>
      <c r="Q1129" s="44" t="s">
        <v>3081</v>
      </c>
      <c r="R1129" s="45"/>
      <c r="S1129" s="45" t="s">
        <v>297</v>
      </c>
      <c r="T1129" s="44"/>
      <c r="U1129" s="44"/>
      <c r="V1129" s="44"/>
      <c r="W1129" s="44" t="s">
        <v>51</v>
      </c>
      <c r="X1129" s="44"/>
      <c r="Y1129" s="44"/>
      <c r="Z1129" s="44"/>
      <c r="AA1129" s="44"/>
      <c r="AB1129" s="44"/>
      <c r="AC1129" s="44"/>
    </row>
    <row r="1130" spans="1:29" ht="15.75" customHeight="1">
      <c r="A1130" s="184"/>
      <c r="B1130" s="184" t="s">
        <v>291</v>
      </c>
      <c r="C1130" s="185" t="s">
        <v>2535</v>
      </c>
      <c r="D1130" s="186" t="s">
        <v>53</v>
      </c>
      <c r="E1130" s="186">
        <v>2</v>
      </c>
      <c r="F1130" s="187">
        <v>40000</v>
      </c>
      <c r="G1130" s="188" t="s">
        <v>54</v>
      </c>
      <c r="H1130" s="189">
        <v>46266</v>
      </c>
      <c r="I1130" s="190" t="s">
        <v>55</v>
      </c>
      <c r="J1130" s="190" t="s">
        <v>56</v>
      </c>
      <c r="K1130" s="190" t="s">
        <v>841</v>
      </c>
      <c r="L1130" s="190" t="s">
        <v>91</v>
      </c>
      <c r="M1130" s="191" t="s">
        <v>2451</v>
      </c>
      <c r="N1130" s="192" t="s">
        <v>951</v>
      </c>
      <c r="O1130" s="56" t="s">
        <v>2452</v>
      </c>
      <c r="P1130" s="56"/>
      <c r="Q1130" s="56"/>
      <c r="R1130" s="57">
        <f t="array" ref="R1130">IFERROR(INDEX('BANCO DE DADOS'!$C$3:$C1559,MATCH(C1130,'BANCO DE DADOS'!$B$3:$B1559,0),0),"")</f>
        <v>0</v>
      </c>
      <c r="S1130" s="57" t="str">
        <f t="array" ref="S1130">IFERROR(INDEX('BANCO DE DADOS'!$D$3:$D1559,MATCH(C1130,'BANCO DE DADOS'!$B$3:$B1559,0),0),"")</f>
        <v>SERVIÇOS DE INSCRIÇÃO E PARTICIPAÇÃO EM EVENTOS</v>
      </c>
      <c r="T1130" s="56"/>
      <c r="U1130" s="56"/>
      <c r="V1130" s="56"/>
      <c r="W1130" s="56"/>
      <c r="X1130" s="56"/>
      <c r="Y1130" s="56"/>
      <c r="Z1130" s="56"/>
      <c r="AA1130" s="56"/>
      <c r="AB1130" s="56"/>
      <c r="AC1130" s="56"/>
    </row>
    <row r="1131" spans="1:29" ht="15.75" customHeight="1">
      <c r="A1131" s="167"/>
      <c r="B1131" s="167" t="s">
        <v>317</v>
      </c>
      <c r="C1131" s="168" t="s">
        <v>2651</v>
      </c>
      <c r="D1131" s="176" t="s">
        <v>53</v>
      </c>
      <c r="E1131" s="176">
        <v>2</v>
      </c>
      <c r="F1131" s="177">
        <v>1000</v>
      </c>
      <c r="G1131" s="178" t="s">
        <v>54</v>
      </c>
      <c r="H1131" s="179">
        <v>46174</v>
      </c>
      <c r="I1131" s="180" t="s">
        <v>101</v>
      </c>
      <c r="J1131" s="180" t="s">
        <v>56</v>
      </c>
      <c r="K1131" s="180" t="s">
        <v>858</v>
      </c>
      <c r="L1131" s="180" t="s">
        <v>91</v>
      </c>
      <c r="M1131" s="181" t="s">
        <v>2451</v>
      </c>
      <c r="N1131" s="175" t="s">
        <v>951</v>
      </c>
      <c r="O1131" s="44" t="s">
        <v>2452</v>
      </c>
      <c r="P1131" s="44"/>
      <c r="Q1131" s="44"/>
      <c r="R1131" s="45">
        <f t="array" ref="R1131">IFERROR(INDEX('BANCO DE DADOS'!$C$3:$C1559,MATCH(C1131,'BANCO DE DADOS'!$B$3:$B1559,0),0),"")</f>
        <v>0</v>
      </c>
      <c r="S1131" s="45" t="str">
        <f t="array" ref="S1131">IFERROR(INDEX('BANCO DE DADOS'!$D$3:$D1559,MATCH(C1131,'BANCO DE DADOS'!$B$3:$B1559,0),0),"")</f>
        <v>COMPRA DE EQUIPAMENTOS PARA MANUTENÇÃO E OFICINA</v>
      </c>
      <c r="T1131" s="44"/>
      <c r="U1131" s="44"/>
      <c r="V1131" s="44"/>
      <c r="W1131" s="44"/>
      <c r="X1131" s="44"/>
      <c r="Y1131" s="44"/>
      <c r="Z1131" s="44"/>
      <c r="AA1131" s="44"/>
      <c r="AB1131" s="44"/>
      <c r="AC1131" s="44"/>
    </row>
    <row r="1132" spans="1:29" ht="15.75" customHeight="1">
      <c r="A1132" s="184"/>
      <c r="B1132" s="184" t="s">
        <v>172</v>
      </c>
      <c r="C1132" s="185" t="s">
        <v>2651</v>
      </c>
      <c r="D1132" s="186" t="s">
        <v>53</v>
      </c>
      <c r="E1132" s="186">
        <v>2</v>
      </c>
      <c r="F1132" s="187">
        <v>1000</v>
      </c>
      <c r="G1132" s="188" t="s">
        <v>54</v>
      </c>
      <c r="H1132" s="189">
        <v>46174</v>
      </c>
      <c r="I1132" s="190" t="s">
        <v>101</v>
      </c>
      <c r="J1132" s="190" t="s">
        <v>56</v>
      </c>
      <c r="K1132" s="190" t="s">
        <v>858</v>
      </c>
      <c r="L1132" s="190" t="s">
        <v>91</v>
      </c>
      <c r="M1132" s="191" t="s">
        <v>2451</v>
      </c>
      <c r="N1132" s="192" t="s">
        <v>951</v>
      </c>
      <c r="O1132" s="56" t="s">
        <v>2452</v>
      </c>
      <c r="P1132" s="56"/>
      <c r="Q1132" s="56"/>
      <c r="R1132" s="57">
        <f t="array" ref="R1132">IFERROR(INDEX('BANCO DE DADOS'!$C$3:$C1559,MATCH(C1132,'BANCO DE DADOS'!$B$3:$B1559,0),0),"")</f>
        <v>0</v>
      </c>
      <c r="S1132" s="57" t="str">
        <f t="array" ref="S1132">IFERROR(INDEX('BANCO DE DADOS'!$D$3:$D1559,MATCH(C1132,'BANCO DE DADOS'!$B$3:$B1559,0),0),"")</f>
        <v>COMPRA DE EQUIPAMENTOS PARA MANUTENÇÃO E OFICINA</v>
      </c>
      <c r="T1132" s="56"/>
      <c r="U1132" s="56"/>
      <c r="V1132" s="56"/>
      <c r="W1132" s="56"/>
      <c r="X1132" s="56"/>
      <c r="Y1132" s="56"/>
      <c r="Z1132" s="56"/>
      <c r="AA1132" s="56"/>
      <c r="AB1132" s="56"/>
      <c r="AC1132" s="56"/>
    </row>
    <row r="1133" spans="1:29" ht="15.75" customHeight="1">
      <c r="A1133" s="167"/>
      <c r="B1133" s="167" t="s">
        <v>848</v>
      </c>
      <c r="C1133" s="168" t="s">
        <v>2587</v>
      </c>
      <c r="D1133" s="176" t="s">
        <v>53</v>
      </c>
      <c r="E1133" s="176">
        <v>1</v>
      </c>
      <c r="F1133" s="177">
        <v>7000</v>
      </c>
      <c r="G1133" s="178" t="s">
        <v>54</v>
      </c>
      <c r="H1133" s="179">
        <v>46204</v>
      </c>
      <c r="I1133" s="180" t="s">
        <v>101</v>
      </c>
      <c r="J1133" s="180" t="s">
        <v>56</v>
      </c>
      <c r="K1133" s="180" t="s">
        <v>858</v>
      </c>
      <c r="L1133" s="180" t="s">
        <v>91</v>
      </c>
      <c r="M1133" s="181" t="s">
        <v>2451</v>
      </c>
      <c r="N1133" s="175" t="s">
        <v>951</v>
      </c>
      <c r="O1133" s="44" t="s">
        <v>2452</v>
      </c>
      <c r="P1133" s="44"/>
      <c r="Q1133" s="44"/>
      <c r="R1133" s="45">
        <f t="array" ref="R1133">IFERROR(INDEX('BANCO DE DADOS'!$C$3:$C1559,MATCH(C1133,'BANCO DE DADOS'!$B$3:$B1559,0),0),"")</f>
        <v>0</v>
      </c>
      <c r="S1133" s="45" t="str">
        <f t="array" ref="S1133">IFERROR(INDEX('BANCO DE DADOS'!$D$3:$D1559,MATCH(C1133,'BANCO DE DADOS'!$B$3:$B1559,0),0),"")</f>
        <v>COMPRA DE EQUIPAMENTOS PARA MANUTENÇÃO E OFICINA</v>
      </c>
      <c r="T1133" s="44"/>
      <c r="U1133" s="44"/>
      <c r="V1133" s="44"/>
      <c r="W1133" s="44"/>
      <c r="X1133" s="44"/>
      <c r="Y1133" s="44"/>
      <c r="Z1133" s="44"/>
      <c r="AA1133" s="44"/>
      <c r="AB1133" s="44"/>
      <c r="AC1133" s="44"/>
    </row>
    <row r="1134" spans="1:29" ht="15.75" customHeight="1">
      <c r="A1134" s="47"/>
      <c r="B1134" s="47" t="s">
        <v>237</v>
      </c>
      <c r="C1134" s="60" t="s">
        <v>296</v>
      </c>
      <c r="D1134" s="49" t="s">
        <v>53</v>
      </c>
      <c r="E1134" s="49">
        <v>4</v>
      </c>
      <c r="F1134" s="50">
        <v>4400</v>
      </c>
      <c r="G1134" s="51" t="s">
        <v>54</v>
      </c>
      <c r="H1134" s="52">
        <v>46204</v>
      </c>
      <c r="I1134" s="53" t="s">
        <v>55</v>
      </c>
      <c r="J1134" s="53" t="s">
        <v>56</v>
      </c>
      <c r="K1134" s="53" t="s">
        <v>164</v>
      </c>
      <c r="L1134" s="53" t="s">
        <v>58</v>
      </c>
      <c r="M1134" s="54" t="s">
        <v>109</v>
      </c>
      <c r="N1134" s="56" t="s">
        <v>21</v>
      </c>
      <c r="O1134" s="56" t="s">
        <v>2767</v>
      </c>
      <c r="P1134" s="56"/>
      <c r="Q1134" s="56" t="s">
        <v>3081</v>
      </c>
      <c r="R1134" s="57"/>
      <c r="S1134" s="57" t="s">
        <v>297</v>
      </c>
      <c r="T1134" s="56"/>
      <c r="U1134" s="56"/>
      <c r="V1134" s="56"/>
      <c r="W1134" s="56" t="s">
        <v>51</v>
      </c>
      <c r="X1134" s="56"/>
      <c r="Y1134" s="56"/>
      <c r="Z1134" s="56"/>
      <c r="AA1134" s="56"/>
      <c r="AB1134" s="56"/>
      <c r="AC1134" s="56"/>
    </row>
    <row r="1135" spans="1:29" ht="15.75" customHeight="1">
      <c r="A1135" s="35"/>
      <c r="B1135" s="35" t="s">
        <v>169</v>
      </c>
      <c r="C1135" s="36" t="s">
        <v>296</v>
      </c>
      <c r="D1135" s="37" t="s">
        <v>53</v>
      </c>
      <c r="E1135" s="37">
        <v>4</v>
      </c>
      <c r="F1135" s="38">
        <v>4400</v>
      </c>
      <c r="G1135" s="39" t="s">
        <v>54</v>
      </c>
      <c r="H1135" s="40">
        <v>46204</v>
      </c>
      <c r="I1135" s="41" t="s">
        <v>55</v>
      </c>
      <c r="J1135" s="41" t="s">
        <v>56</v>
      </c>
      <c r="K1135" s="41" t="s">
        <v>164</v>
      </c>
      <c r="L1135" s="41" t="s">
        <v>58</v>
      </c>
      <c r="M1135" s="42" t="s">
        <v>109</v>
      </c>
      <c r="N1135" s="44" t="s">
        <v>21</v>
      </c>
      <c r="O1135" s="44" t="s">
        <v>2767</v>
      </c>
      <c r="P1135" s="44"/>
      <c r="Q1135" s="44" t="s">
        <v>3081</v>
      </c>
      <c r="R1135" s="45"/>
      <c r="S1135" s="45" t="s">
        <v>297</v>
      </c>
      <c r="T1135" s="44"/>
      <c r="U1135" s="44"/>
      <c r="V1135" s="44"/>
      <c r="W1135" s="44" t="s">
        <v>51</v>
      </c>
      <c r="X1135" s="44"/>
      <c r="Y1135" s="44"/>
      <c r="Z1135" s="44"/>
      <c r="AA1135" s="44"/>
      <c r="AB1135" s="44"/>
      <c r="AC1135" s="44"/>
    </row>
    <row r="1136" spans="1:29" ht="15.75" customHeight="1">
      <c r="A1136" s="47"/>
      <c r="B1136" s="47" t="s">
        <v>242</v>
      </c>
      <c r="C1136" s="60" t="s">
        <v>296</v>
      </c>
      <c r="D1136" s="49" t="s">
        <v>53</v>
      </c>
      <c r="E1136" s="49">
        <v>4</v>
      </c>
      <c r="F1136" s="50">
        <v>4400</v>
      </c>
      <c r="G1136" s="51" t="s">
        <v>54</v>
      </c>
      <c r="H1136" s="52">
        <v>46204</v>
      </c>
      <c r="I1136" s="53" t="s">
        <v>55</v>
      </c>
      <c r="J1136" s="53" t="s">
        <v>56</v>
      </c>
      <c r="K1136" s="53" t="s">
        <v>164</v>
      </c>
      <c r="L1136" s="53" t="s">
        <v>58</v>
      </c>
      <c r="M1136" s="54" t="s">
        <v>109</v>
      </c>
      <c r="N1136" s="56" t="s">
        <v>21</v>
      </c>
      <c r="O1136" s="56" t="s">
        <v>2767</v>
      </c>
      <c r="P1136" s="56"/>
      <c r="Q1136" s="56" t="s">
        <v>3081</v>
      </c>
      <c r="R1136" s="57"/>
      <c r="S1136" s="57" t="s">
        <v>297</v>
      </c>
      <c r="T1136" s="56"/>
      <c r="U1136" s="56"/>
      <c r="V1136" s="56"/>
      <c r="W1136" s="56" t="s">
        <v>51</v>
      </c>
      <c r="X1136" s="56"/>
      <c r="Y1136" s="56"/>
      <c r="Z1136" s="56"/>
      <c r="AA1136" s="56"/>
      <c r="AB1136" s="56"/>
      <c r="AC1136" s="56"/>
    </row>
    <row r="1137" spans="1:29" ht="15.75" customHeight="1">
      <c r="A1137" s="35"/>
      <c r="B1137" s="35" t="s">
        <v>295</v>
      </c>
      <c r="C1137" s="36" t="s">
        <v>296</v>
      </c>
      <c r="D1137" s="37" t="s">
        <v>53</v>
      </c>
      <c r="E1137" s="37">
        <v>6</v>
      </c>
      <c r="F1137" s="38">
        <v>6600</v>
      </c>
      <c r="G1137" s="39" t="s">
        <v>54</v>
      </c>
      <c r="H1137" s="40">
        <v>46204</v>
      </c>
      <c r="I1137" s="41" t="s">
        <v>55</v>
      </c>
      <c r="J1137" s="41" t="s">
        <v>56</v>
      </c>
      <c r="K1137" s="41" t="s">
        <v>164</v>
      </c>
      <c r="L1137" s="41" t="s">
        <v>58</v>
      </c>
      <c r="M1137" s="42" t="s">
        <v>109</v>
      </c>
      <c r="N1137" s="44" t="s">
        <v>21</v>
      </c>
      <c r="O1137" s="44" t="s">
        <v>2767</v>
      </c>
      <c r="P1137" s="44"/>
      <c r="Q1137" s="44" t="s">
        <v>3081</v>
      </c>
      <c r="R1137" s="45"/>
      <c r="S1137" s="45" t="s">
        <v>297</v>
      </c>
      <c r="T1137" s="44"/>
      <c r="U1137" s="44"/>
      <c r="V1137" s="44"/>
      <c r="W1137" s="44" t="s">
        <v>51</v>
      </c>
      <c r="X1137" s="44"/>
      <c r="Y1137" s="44"/>
      <c r="Z1137" s="44"/>
      <c r="AA1137" s="44"/>
      <c r="AB1137" s="44"/>
      <c r="AC1137" s="44"/>
    </row>
    <row r="1138" spans="1:29" ht="15.75" customHeight="1">
      <c r="A1138" s="47"/>
      <c r="B1138" s="47" t="s">
        <v>51</v>
      </c>
      <c r="C1138" s="60" t="s">
        <v>535</v>
      </c>
      <c r="D1138" s="49" t="s">
        <v>53</v>
      </c>
      <c r="E1138" s="49">
        <v>6</v>
      </c>
      <c r="F1138" s="50">
        <v>840</v>
      </c>
      <c r="G1138" s="51" t="s">
        <v>54</v>
      </c>
      <c r="H1138" s="52">
        <v>46174</v>
      </c>
      <c r="I1138" s="53" t="s">
        <v>55</v>
      </c>
      <c r="J1138" s="53" t="s">
        <v>56</v>
      </c>
      <c r="K1138" s="53" t="s">
        <v>164</v>
      </c>
      <c r="L1138" s="53" t="s">
        <v>58</v>
      </c>
      <c r="M1138" s="54" t="s">
        <v>109</v>
      </c>
      <c r="N1138" s="56" t="s">
        <v>21</v>
      </c>
      <c r="O1138" s="56" t="s">
        <v>2767</v>
      </c>
      <c r="P1138" s="56"/>
      <c r="Q1138" s="56" t="s">
        <v>3081</v>
      </c>
      <c r="R1138" s="57"/>
      <c r="S1138" s="57" t="s">
        <v>297</v>
      </c>
      <c r="T1138" s="56"/>
      <c r="U1138" s="56"/>
      <c r="V1138" s="56"/>
      <c r="W1138" s="56" t="s">
        <v>51</v>
      </c>
      <c r="X1138" s="56"/>
      <c r="Y1138" s="56"/>
      <c r="Z1138" s="56"/>
      <c r="AA1138" s="56"/>
      <c r="AB1138" s="56"/>
      <c r="AC1138" s="56"/>
    </row>
    <row r="1139" spans="1:29" ht="15.75" customHeight="1">
      <c r="A1139" s="35"/>
      <c r="B1139" s="35" t="s">
        <v>51</v>
      </c>
      <c r="C1139" s="36" t="s">
        <v>2675</v>
      </c>
      <c r="D1139" s="37" t="s">
        <v>53</v>
      </c>
      <c r="E1139" s="37">
        <v>4</v>
      </c>
      <c r="F1139" s="38">
        <v>240</v>
      </c>
      <c r="G1139" s="39" t="s">
        <v>54</v>
      </c>
      <c r="H1139" s="40">
        <v>46143</v>
      </c>
      <c r="I1139" s="41" t="s">
        <v>55</v>
      </c>
      <c r="J1139" s="41" t="s">
        <v>56</v>
      </c>
      <c r="K1139" s="41" t="s">
        <v>164</v>
      </c>
      <c r="L1139" s="41" t="s">
        <v>58</v>
      </c>
      <c r="M1139" s="42" t="s">
        <v>73</v>
      </c>
      <c r="N1139" s="44" t="s">
        <v>951</v>
      </c>
      <c r="O1139" s="44" t="s">
        <v>2767</v>
      </c>
      <c r="P1139" s="44"/>
      <c r="Q1139" s="44" t="s">
        <v>3081</v>
      </c>
      <c r="R1139" s="45"/>
      <c r="S1139" s="45" t="s">
        <v>297</v>
      </c>
      <c r="T1139" s="44"/>
      <c r="U1139" s="44"/>
      <c r="V1139" s="44"/>
      <c r="W1139" s="44" t="s">
        <v>51</v>
      </c>
      <c r="X1139" s="44"/>
      <c r="Y1139" s="44"/>
      <c r="Z1139" s="44"/>
      <c r="AA1139" s="44"/>
      <c r="AB1139" s="44"/>
      <c r="AC1139" s="44"/>
    </row>
    <row r="1140" spans="1:29" ht="15.75" customHeight="1">
      <c r="A1140" s="47"/>
      <c r="B1140" s="47" t="s">
        <v>2693</v>
      </c>
      <c r="C1140" s="60"/>
      <c r="D1140" s="49"/>
      <c r="E1140" s="49"/>
      <c r="F1140" s="50">
        <v>21680</v>
      </c>
      <c r="G1140" s="51"/>
      <c r="H1140" s="52"/>
      <c r="I1140" s="53"/>
      <c r="J1140" s="53"/>
      <c r="K1140" s="53"/>
      <c r="L1140" s="53"/>
      <c r="M1140" s="54"/>
      <c r="N1140" s="56" t="s">
        <v>21</v>
      </c>
      <c r="O1140" s="56"/>
      <c r="P1140" s="56"/>
      <c r="Q1140" s="56" t="s">
        <v>3081</v>
      </c>
      <c r="R1140" s="57"/>
      <c r="S1140" s="57" t="s">
        <v>297</v>
      </c>
      <c r="T1140" s="56"/>
      <c r="U1140" s="56"/>
      <c r="V1140" s="56"/>
      <c r="W1140" s="56" t="s">
        <v>51</v>
      </c>
      <c r="X1140" s="56"/>
      <c r="Y1140" s="56"/>
      <c r="Z1140" s="56"/>
      <c r="AA1140" s="56"/>
      <c r="AB1140" s="56"/>
      <c r="AC1140" s="56"/>
    </row>
    <row r="1141" spans="1:29" ht="15.75" customHeight="1">
      <c r="A1141" s="35"/>
      <c r="B1141" s="35" t="s">
        <v>51</v>
      </c>
      <c r="C1141" s="36" t="s">
        <v>2546</v>
      </c>
      <c r="D1141" s="37" t="s">
        <v>53</v>
      </c>
      <c r="E1141" s="37">
        <v>4</v>
      </c>
      <c r="F1141" s="38">
        <v>24000</v>
      </c>
      <c r="G1141" s="39" t="s">
        <v>54</v>
      </c>
      <c r="H1141" s="40">
        <v>46235</v>
      </c>
      <c r="I1141" s="41" t="s">
        <v>55</v>
      </c>
      <c r="J1141" s="41" t="s">
        <v>56</v>
      </c>
      <c r="K1141" s="41" t="s">
        <v>164</v>
      </c>
      <c r="L1141" s="41" t="s">
        <v>91</v>
      </c>
      <c r="M1141" s="42" t="s">
        <v>2517</v>
      </c>
      <c r="N1141" s="44" t="s">
        <v>951</v>
      </c>
      <c r="O1141" s="44" t="s">
        <v>2767</v>
      </c>
      <c r="P1141" s="44"/>
      <c r="Q1141" s="44" t="s">
        <v>3082</v>
      </c>
      <c r="R1141" s="45"/>
      <c r="S1141" s="45" t="s">
        <v>2546</v>
      </c>
      <c r="T1141" s="44"/>
      <c r="U1141" s="44"/>
      <c r="V1141" s="44"/>
      <c r="W1141" s="44" t="s">
        <v>3</v>
      </c>
      <c r="X1141" s="44"/>
      <c r="Y1141" s="44"/>
      <c r="Z1141" s="44"/>
      <c r="AA1141" s="44"/>
      <c r="AB1141" s="44"/>
      <c r="AC1141" s="44"/>
    </row>
    <row r="1142" spans="1:29" ht="15.75" customHeight="1">
      <c r="A1142" s="47"/>
      <c r="B1142" s="47" t="s">
        <v>2693</v>
      </c>
      <c r="C1142" s="60"/>
      <c r="D1142" s="49"/>
      <c r="E1142" s="49"/>
      <c r="F1142" s="50">
        <v>24000</v>
      </c>
      <c r="G1142" s="51"/>
      <c r="H1142" s="52"/>
      <c r="I1142" s="53"/>
      <c r="J1142" s="53"/>
      <c r="K1142" s="53"/>
      <c r="L1142" s="53"/>
      <c r="M1142" s="54"/>
      <c r="N1142" s="56" t="s">
        <v>951</v>
      </c>
      <c r="O1142" s="56"/>
      <c r="P1142" s="56"/>
      <c r="Q1142" s="56" t="s">
        <v>3082</v>
      </c>
      <c r="R1142" s="57"/>
      <c r="S1142" s="57" t="s">
        <v>2546</v>
      </c>
      <c r="T1142" s="56"/>
      <c r="U1142" s="56"/>
      <c r="V1142" s="56"/>
      <c r="W1142" s="56" t="s">
        <v>3</v>
      </c>
      <c r="X1142" s="56"/>
      <c r="Y1142" s="56"/>
      <c r="Z1142" s="56"/>
      <c r="AA1142" s="56"/>
      <c r="AB1142" s="56"/>
      <c r="AC1142" s="56"/>
    </row>
    <row r="1143" spans="1:29" ht="15.75" customHeight="1">
      <c r="A1143" s="35"/>
      <c r="B1143" s="35" t="s">
        <v>2693</v>
      </c>
      <c r="C1143" s="36"/>
      <c r="D1143" s="37"/>
      <c r="E1143" s="37"/>
      <c r="F1143" s="38">
        <v>64200</v>
      </c>
      <c r="G1143" s="39"/>
      <c r="H1143" s="40"/>
      <c r="I1143" s="41"/>
      <c r="J1143" s="41"/>
      <c r="K1143" s="41"/>
      <c r="L1143" s="41"/>
      <c r="M1143" s="42"/>
      <c r="N1143" s="44" t="s">
        <v>884</v>
      </c>
      <c r="O1143" s="44"/>
      <c r="P1143" s="44"/>
      <c r="Q1143" s="44" t="s">
        <v>3080</v>
      </c>
      <c r="R1143" s="45"/>
      <c r="S1143" s="45" t="s">
        <v>1292</v>
      </c>
      <c r="T1143" s="44"/>
      <c r="U1143" s="44"/>
      <c r="V1143" s="44"/>
      <c r="W1143" s="44" t="s">
        <v>51</v>
      </c>
      <c r="X1143" s="44"/>
      <c r="Y1143" s="44"/>
      <c r="Z1143" s="44"/>
      <c r="AA1143" s="44"/>
      <c r="AB1143" s="44"/>
      <c r="AC1143" s="44"/>
    </row>
    <row r="1144" spans="1:29" ht="15.75" customHeight="1">
      <c r="A1144" s="47"/>
      <c r="B1144" s="47" t="s">
        <v>51</v>
      </c>
      <c r="C1144" s="60" t="s">
        <v>1106</v>
      </c>
      <c r="D1144" s="49" t="s">
        <v>53</v>
      </c>
      <c r="E1144" s="49">
        <v>3</v>
      </c>
      <c r="F1144" s="50">
        <v>18360</v>
      </c>
      <c r="G1144" s="51" t="s">
        <v>54</v>
      </c>
      <c r="H1144" s="52">
        <v>46235</v>
      </c>
      <c r="I1144" s="53" t="s">
        <v>55</v>
      </c>
      <c r="J1144" s="53" t="s">
        <v>56</v>
      </c>
      <c r="K1144" s="53" t="s">
        <v>164</v>
      </c>
      <c r="L1144" s="53" t="s">
        <v>91</v>
      </c>
      <c r="M1144" s="54" t="s">
        <v>2517</v>
      </c>
      <c r="N1144" s="56" t="s">
        <v>884</v>
      </c>
      <c r="O1144" s="56" t="s">
        <v>2767</v>
      </c>
      <c r="P1144" s="56"/>
      <c r="Q1144" s="56" t="s">
        <v>3083</v>
      </c>
      <c r="R1144" s="57"/>
      <c r="S1144" s="57" t="s">
        <v>1080</v>
      </c>
      <c r="T1144" s="56"/>
      <c r="U1144" s="56"/>
      <c r="V1144" s="56"/>
      <c r="W1144" s="56" t="s">
        <v>51</v>
      </c>
      <c r="X1144" s="56"/>
      <c r="Y1144" s="56"/>
      <c r="Z1144" s="56"/>
      <c r="AA1144" s="56"/>
      <c r="AB1144" s="56"/>
      <c r="AC1144" s="56"/>
    </row>
    <row r="1145" spans="1:29" ht="15.75" customHeight="1">
      <c r="A1145" s="35"/>
      <c r="B1145" s="35" t="s">
        <v>51</v>
      </c>
      <c r="C1145" s="36" t="s">
        <v>1079</v>
      </c>
      <c r="D1145" s="37" t="s">
        <v>53</v>
      </c>
      <c r="E1145" s="37">
        <v>8</v>
      </c>
      <c r="F1145" s="38">
        <v>32000</v>
      </c>
      <c r="G1145" s="39" t="s">
        <v>54</v>
      </c>
      <c r="H1145" s="40">
        <v>46235</v>
      </c>
      <c r="I1145" s="41" t="s">
        <v>55</v>
      </c>
      <c r="J1145" s="41" t="s">
        <v>56</v>
      </c>
      <c r="K1145" s="41" t="s">
        <v>164</v>
      </c>
      <c r="L1145" s="41" t="s">
        <v>91</v>
      </c>
      <c r="M1145" s="42" t="s">
        <v>2486</v>
      </c>
      <c r="N1145" s="44" t="s">
        <v>884</v>
      </c>
      <c r="O1145" s="44" t="s">
        <v>2767</v>
      </c>
      <c r="P1145" s="44"/>
      <c r="Q1145" s="44" t="s">
        <v>3083</v>
      </c>
      <c r="R1145" s="45"/>
      <c r="S1145" s="45" t="s">
        <v>1080</v>
      </c>
      <c r="T1145" s="44"/>
      <c r="U1145" s="44"/>
      <c r="V1145" s="44"/>
      <c r="W1145" s="44" t="s">
        <v>51</v>
      </c>
      <c r="X1145" s="44"/>
      <c r="Y1145" s="44"/>
      <c r="Z1145" s="44"/>
      <c r="AA1145" s="44"/>
      <c r="AB1145" s="44"/>
      <c r="AC1145" s="44"/>
    </row>
    <row r="1146" spans="1:29" ht="15.75" customHeight="1">
      <c r="A1146" s="47"/>
      <c r="B1146" s="47" t="s">
        <v>51</v>
      </c>
      <c r="C1146" s="60" t="s">
        <v>1082</v>
      </c>
      <c r="D1146" s="49" t="s">
        <v>53</v>
      </c>
      <c r="E1146" s="49">
        <v>14</v>
      </c>
      <c r="F1146" s="50">
        <v>30240</v>
      </c>
      <c r="G1146" s="51" t="s">
        <v>54</v>
      </c>
      <c r="H1146" s="52">
        <v>46235</v>
      </c>
      <c r="I1146" s="53" t="s">
        <v>55</v>
      </c>
      <c r="J1146" s="53" t="s">
        <v>56</v>
      </c>
      <c r="K1146" s="53" t="s">
        <v>164</v>
      </c>
      <c r="L1146" s="53" t="s">
        <v>91</v>
      </c>
      <c r="M1146" s="54" t="s">
        <v>73</v>
      </c>
      <c r="N1146" s="56" t="s">
        <v>884</v>
      </c>
      <c r="O1146" s="56" t="s">
        <v>2767</v>
      </c>
      <c r="P1146" s="56"/>
      <c r="Q1146" s="56" t="s">
        <v>3083</v>
      </c>
      <c r="R1146" s="57"/>
      <c r="S1146" s="57" t="s">
        <v>1080</v>
      </c>
      <c r="T1146" s="56"/>
      <c r="U1146" s="56"/>
      <c r="V1146" s="56"/>
      <c r="W1146" s="56" t="s">
        <v>51</v>
      </c>
      <c r="X1146" s="56"/>
      <c r="Y1146" s="56"/>
      <c r="Z1146" s="56"/>
      <c r="AA1146" s="56"/>
      <c r="AB1146" s="56"/>
      <c r="AC1146" s="56"/>
    </row>
    <row r="1147" spans="1:29" ht="15.75" customHeight="1">
      <c r="A1147" s="35"/>
      <c r="B1147" s="35" t="s">
        <v>51</v>
      </c>
      <c r="C1147" s="36" t="s">
        <v>2531</v>
      </c>
      <c r="D1147" s="37" t="s">
        <v>53</v>
      </c>
      <c r="E1147" s="37">
        <v>8</v>
      </c>
      <c r="F1147" s="38">
        <v>48000</v>
      </c>
      <c r="G1147" s="39" t="s">
        <v>54</v>
      </c>
      <c r="H1147" s="40">
        <v>46266</v>
      </c>
      <c r="I1147" s="41" t="s">
        <v>55</v>
      </c>
      <c r="J1147" s="41" t="s">
        <v>56</v>
      </c>
      <c r="K1147" s="41" t="s">
        <v>164</v>
      </c>
      <c r="L1147" s="41" t="s">
        <v>91</v>
      </c>
      <c r="M1147" s="42" t="s">
        <v>2498</v>
      </c>
      <c r="N1147" s="44" t="s">
        <v>884</v>
      </c>
      <c r="O1147" s="44" t="s">
        <v>2767</v>
      </c>
      <c r="P1147" s="44"/>
      <c r="Q1147" s="44" t="s">
        <v>3083</v>
      </c>
      <c r="R1147" s="45"/>
      <c r="S1147" s="45" t="s">
        <v>1080</v>
      </c>
      <c r="T1147" s="44"/>
      <c r="U1147" s="44"/>
      <c r="V1147" s="44"/>
      <c r="W1147" s="44" t="s">
        <v>51</v>
      </c>
      <c r="X1147" s="44"/>
      <c r="Y1147" s="44"/>
      <c r="Z1147" s="44"/>
      <c r="AA1147" s="44"/>
      <c r="AB1147" s="44"/>
      <c r="AC1147" s="44"/>
    </row>
    <row r="1148" spans="1:29" ht="15.75" customHeight="1">
      <c r="A1148" s="47"/>
      <c r="B1148" s="47" t="s">
        <v>51</v>
      </c>
      <c r="C1148" s="60" t="s">
        <v>1156</v>
      </c>
      <c r="D1148" s="49" t="s">
        <v>53</v>
      </c>
      <c r="E1148" s="49">
        <v>4</v>
      </c>
      <c r="F1148" s="50">
        <v>8800</v>
      </c>
      <c r="G1148" s="51" t="s">
        <v>54</v>
      </c>
      <c r="H1148" s="52">
        <v>46204</v>
      </c>
      <c r="I1148" s="53" t="s">
        <v>55</v>
      </c>
      <c r="J1148" s="53" t="s">
        <v>56</v>
      </c>
      <c r="K1148" s="53" t="s">
        <v>164</v>
      </c>
      <c r="L1148" s="53" t="s">
        <v>91</v>
      </c>
      <c r="M1148" s="54" t="s">
        <v>2486</v>
      </c>
      <c r="N1148" s="56" t="s">
        <v>884</v>
      </c>
      <c r="O1148" s="56" t="s">
        <v>2767</v>
      </c>
      <c r="P1148" s="56"/>
      <c r="Q1148" s="56" t="s">
        <v>3083</v>
      </c>
      <c r="R1148" s="57" t="s">
        <v>158</v>
      </c>
      <c r="S1148" s="57" t="s">
        <v>1080</v>
      </c>
      <c r="T1148" s="56"/>
      <c r="U1148" s="56"/>
      <c r="V1148" s="56"/>
      <c r="W1148" s="56" t="s">
        <v>51</v>
      </c>
      <c r="X1148" s="56"/>
      <c r="Y1148" s="56"/>
      <c r="Z1148" s="56"/>
      <c r="AA1148" s="56"/>
      <c r="AB1148" s="56"/>
      <c r="AC1148" s="56"/>
    </row>
    <row r="1149" spans="1:29" ht="15.75" customHeight="1">
      <c r="A1149" s="35"/>
      <c r="B1149" s="35" t="s">
        <v>848</v>
      </c>
      <c r="C1149" s="36" t="s">
        <v>1082</v>
      </c>
      <c r="D1149" s="37" t="s">
        <v>53</v>
      </c>
      <c r="E1149" s="37">
        <v>2</v>
      </c>
      <c r="F1149" s="38">
        <v>4320</v>
      </c>
      <c r="G1149" s="39" t="s">
        <v>54</v>
      </c>
      <c r="H1149" s="40">
        <v>46204</v>
      </c>
      <c r="I1149" s="41" t="s">
        <v>55</v>
      </c>
      <c r="J1149" s="41" t="s">
        <v>56</v>
      </c>
      <c r="K1149" s="41" t="s">
        <v>164</v>
      </c>
      <c r="L1149" s="41" t="s">
        <v>91</v>
      </c>
      <c r="M1149" s="42" t="s">
        <v>2498</v>
      </c>
      <c r="N1149" s="44" t="s">
        <v>884</v>
      </c>
      <c r="O1149" s="44" t="s">
        <v>2767</v>
      </c>
      <c r="P1149" s="44"/>
      <c r="Q1149" s="44" t="s">
        <v>3083</v>
      </c>
      <c r="R1149" s="45"/>
      <c r="S1149" s="45" t="s">
        <v>1080</v>
      </c>
      <c r="T1149" s="44"/>
      <c r="U1149" s="44"/>
      <c r="V1149" s="44"/>
      <c r="W1149" s="44" t="s">
        <v>51</v>
      </c>
      <c r="X1149" s="44"/>
      <c r="Y1149" s="44"/>
      <c r="Z1149" s="44"/>
      <c r="AA1149" s="44"/>
      <c r="AB1149" s="44"/>
      <c r="AC1149" s="44"/>
    </row>
    <row r="1150" spans="1:29" ht="15.75" customHeight="1">
      <c r="A1150" s="184"/>
      <c r="B1150" s="184" t="s">
        <v>233</v>
      </c>
      <c r="C1150" s="185" t="s">
        <v>2565</v>
      </c>
      <c r="D1150" s="186" t="s">
        <v>53</v>
      </c>
      <c r="E1150" s="186">
        <v>1</v>
      </c>
      <c r="F1150" s="187">
        <v>3500</v>
      </c>
      <c r="G1150" s="188" t="s">
        <v>54</v>
      </c>
      <c r="H1150" s="189">
        <v>46174</v>
      </c>
      <c r="I1150" s="190" t="s">
        <v>101</v>
      </c>
      <c r="J1150" s="190" t="s">
        <v>56</v>
      </c>
      <c r="K1150" s="190" t="s">
        <v>858</v>
      </c>
      <c r="L1150" s="190" t="s">
        <v>91</v>
      </c>
      <c r="M1150" s="191" t="s">
        <v>2451</v>
      </c>
      <c r="N1150" s="192" t="s">
        <v>951</v>
      </c>
      <c r="O1150" s="56" t="s">
        <v>2452</v>
      </c>
      <c r="P1150" s="56"/>
      <c r="Q1150" s="56"/>
      <c r="R1150" s="57" t="str">
        <f t="array" ref="R1150">IFERROR(INDEX('BANCO DE DADOS'!$C$3:$C1559,MATCH(C1150,'BANCO DE DADOS'!$B$3:$B1559,0),0),"")</f>
        <v>DEPMAT</v>
      </c>
      <c r="S1150" s="57" t="str">
        <f t="array" ref="S1150">IFERROR(INDEX('BANCO DE DADOS'!$D$3:$D1559,MATCH(C1150,'BANCO DE DADOS'!$B$3:$B1559,0),0),"")</f>
        <v>COMPRA DE PEÇAS E ACESSÓRIOS VEICULARES</v>
      </c>
      <c r="T1150" s="56"/>
      <c r="U1150" s="56"/>
      <c r="V1150" s="56"/>
      <c r="W1150" s="56"/>
      <c r="X1150" s="56"/>
      <c r="Y1150" s="56"/>
      <c r="Z1150" s="56"/>
      <c r="AA1150" s="56"/>
      <c r="AB1150" s="56"/>
      <c r="AC1150" s="56"/>
    </row>
    <row r="1151" spans="1:29" ht="15.75" customHeight="1">
      <c r="A1151" s="167"/>
      <c r="B1151" s="167" t="s">
        <v>245</v>
      </c>
      <c r="C1151" s="168" t="s">
        <v>2565</v>
      </c>
      <c r="D1151" s="176" t="s">
        <v>53</v>
      </c>
      <c r="E1151" s="176">
        <v>4</v>
      </c>
      <c r="F1151" s="177">
        <v>14000</v>
      </c>
      <c r="G1151" s="178" t="s">
        <v>54</v>
      </c>
      <c r="H1151" s="179">
        <v>46235</v>
      </c>
      <c r="I1151" s="180" t="s">
        <v>101</v>
      </c>
      <c r="J1151" s="180" t="s">
        <v>56</v>
      </c>
      <c r="K1151" s="180" t="s">
        <v>858</v>
      </c>
      <c r="L1151" s="180" t="s">
        <v>91</v>
      </c>
      <c r="M1151" s="181" t="s">
        <v>2451</v>
      </c>
      <c r="N1151" s="175" t="s">
        <v>951</v>
      </c>
      <c r="O1151" s="44" t="s">
        <v>2452</v>
      </c>
      <c r="P1151" s="44"/>
      <c r="Q1151" s="44"/>
      <c r="R1151" s="45" t="str">
        <f t="array" ref="R1151">IFERROR(INDEX('BANCO DE DADOS'!$C$3:$C1559,MATCH(C1151,'BANCO DE DADOS'!$B$3:$B1559,0),0),"")</f>
        <v>DEPMAT</v>
      </c>
      <c r="S1151" s="45" t="str">
        <f t="array" ref="S1151">IFERROR(INDEX('BANCO DE DADOS'!$D$3:$D1559,MATCH(C1151,'BANCO DE DADOS'!$B$3:$B1559,0),0),"")</f>
        <v>COMPRA DE PEÇAS E ACESSÓRIOS VEICULARES</v>
      </c>
      <c r="T1151" s="44"/>
      <c r="U1151" s="44"/>
      <c r="V1151" s="44"/>
      <c r="W1151" s="44"/>
      <c r="X1151" s="44"/>
      <c r="Y1151" s="44"/>
      <c r="Z1151" s="44"/>
      <c r="AA1151" s="44"/>
      <c r="AB1151" s="44"/>
      <c r="AC1151" s="44"/>
    </row>
    <row r="1152" spans="1:29" ht="15.75" customHeight="1">
      <c r="A1152" s="47"/>
      <c r="B1152" s="47" t="s">
        <v>848</v>
      </c>
      <c r="C1152" s="60" t="s">
        <v>1138</v>
      </c>
      <c r="D1152" s="49" t="s">
        <v>53</v>
      </c>
      <c r="E1152" s="49">
        <v>2</v>
      </c>
      <c r="F1152" s="50">
        <v>12000</v>
      </c>
      <c r="G1152" s="51" t="s">
        <v>54</v>
      </c>
      <c r="H1152" s="52">
        <v>46235</v>
      </c>
      <c r="I1152" s="53" t="s">
        <v>55</v>
      </c>
      <c r="J1152" s="53" t="s">
        <v>56</v>
      </c>
      <c r="K1152" s="53" t="s">
        <v>164</v>
      </c>
      <c r="L1152" s="53" t="s">
        <v>91</v>
      </c>
      <c r="M1152" s="54" t="s">
        <v>148</v>
      </c>
      <c r="N1152" s="56" t="s">
        <v>884</v>
      </c>
      <c r="O1152" s="56" t="s">
        <v>2767</v>
      </c>
      <c r="P1152" s="56"/>
      <c r="Q1152" s="56" t="s">
        <v>3083</v>
      </c>
      <c r="R1152" s="57"/>
      <c r="S1152" s="57" t="s">
        <v>1080</v>
      </c>
      <c r="T1152" s="56"/>
      <c r="U1152" s="56"/>
      <c r="V1152" s="56"/>
      <c r="W1152" s="56" t="s">
        <v>51</v>
      </c>
      <c r="X1152" s="56"/>
      <c r="Y1152" s="56"/>
      <c r="Z1152" s="56"/>
      <c r="AA1152" s="56"/>
      <c r="AB1152" s="56"/>
      <c r="AC1152" s="56"/>
    </row>
    <row r="1153" spans="1:29" ht="15.75" customHeight="1">
      <c r="A1153" s="35"/>
      <c r="B1153" s="35" t="s">
        <v>51</v>
      </c>
      <c r="C1153" s="36" t="s">
        <v>412</v>
      </c>
      <c r="D1153" s="37" t="s">
        <v>413</v>
      </c>
      <c r="E1153" s="37">
        <v>50</v>
      </c>
      <c r="F1153" s="38">
        <v>3000</v>
      </c>
      <c r="G1153" s="39" t="s">
        <v>54</v>
      </c>
      <c r="H1153" s="40">
        <v>46174</v>
      </c>
      <c r="I1153" s="41" t="s">
        <v>55</v>
      </c>
      <c r="J1153" s="41" t="s">
        <v>56</v>
      </c>
      <c r="K1153" s="41" t="s">
        <v>164</v>
      </c>
      <c r="L1153" s="41" t="s">
        <v>58</v>
      </c>
      <c r="M1153" s="42" t="s">
        <v>2498</v>
      </c>
      <c r="N1153" s="44" t="s">
        <v>21</v>
      </c>
      <c r="O1153" s="44" t="s">
        <v>2767</v>
      </c>
      <c r="P1153" s="44"/>
      <c r="Q1153" s="44" t="s">
        <v>3084</v>
      </c>
      <c r="R1153" s="45">
        <f t="array" ref="R1153">IFERROR(INDEX('BANCO DE DADOS'!$C$3:$C1559,MATCH(C1153,'BANCO DE DADOS'!$B$3:$B1559,0),0),"")</f>
        <v>0</v>
      </c>
      <c r="S1153" s="45" t="s">
        <v>412</v>
      </c>
      <c r="T1153" s="44"/>
      <c r="U1153" s="44"/>
      <c r="V1153" s="44"/>
      <c r="W1153" s="44" t="s">
        <v>51</v>
      </c>
      <c r="X1153" s="44"/>
      <c r="Y1153" s="44"/>
      <c r="Z1153" s="44"/>
      <c r="AA1153" s="44"/>
      <c r="AB1153" s="44"/>
      <c r="AC1153" s="44"/>
    </row>
    <row r="1154" spans="1:29" ht="15.75" customHeight="1">
      <c r="A1154" s="47"/>
      <c r="B1154" s="47" t="s">
        <v>2693</v>
      </c>
      <c r="C1154" s="60"/>
      <c r="D1154" s="49"/>
      <c r="E1154" s="49"/>
      <c r="F1154" s="50">
        <v>3000</v>
      </c>
      <c r="G1154" s="51"/>
      <c r="H1154" s="52"/>
      <c r="I1154" s="53"/>
      <c r="J1154" s="53"/>
      <c r="K1154" s="53"/>
      <c r="L1154" s="53"/>
      <c r="M1154" s="54"/>
      <c r="N1154" s="56" t="s">
        <v>21</v>
      </c>
      <c r="O1154" s="56"/>
      <c r="P1154" s="56"/>
      <c r="Q1154" s="56" t="s">
        <v>3084</v>
      </c>
      <c r="R1154" s="57"/>
      <c r="S1154" s="57" t="s">
        <v>412</v>
      </c>
      <c r="T1154" s="56"/>
      <c r="U1154" s="56"/>
      <c r="V1154" s="56"/>
      <c r="W1154" s="56" t="s">
        <v>51</v>
      </c>
      <c r="X1154" s="56"/>
      <c r="Y1154" s="56"/>
      <c r="Z1154" s="56"/>
      <c r="AA1154" s="56"/>
      <c r="AB1154" s="56"/>
      <c r="AC1154" s="56"/>
    </row>
    <row r="1155" spans="1:29" ht="15.75" customHeight="1">
      <c r="A1155" s="35"/>
      <c r="B1155" s="35" t="s">
        <v>245</v>
      </c>
      <c r="C1155" s="36" t="s">
        <v>628</v>
      </c>
      <c r="D1155" s="37" t="s">
        <v>53</v>
      </c>
      <c r="E1155" s="37">
        <v>2</v>
      </c>
      <c r="F1155" s="38">
        <v>444</v>
      </c>
      <c r="G1155" s="39" t="s">
        <v>54</v>
      </c>
      <c r="H1155" s="40">
        <v>46174</v>
      </c>
      <c r="I1155" s="41" t="s">
        <v>55</v>
      </c>
      <c r="J1155" s="41" t="s">
        <v>56</v>
      </c>
      <c r="K1155" s="41" t="s">
        <v>164</v>
      </c>
      <c r="L1155" s="41" t="s">
        <v>58</v>
      </c>
      <c r="M1155" s="42" t="s">
        <v>2517</v>
      </c>
      <c r="N1155" s="44" t="s">
        <v>21</v>
      </c>
      <c r="O1155" s="44" t="s">
        <v>2767</v>
      </c>
      <c r="P1155" s="44"/>
      <c r="Q1155" s="44" t="s">
        <v>3085</v>
      </c>
      <c r="R1155" s="45" t="s">
        <v>158</v>
      </c>
      <c r="S1155" s="45" t="s">
        <v>515</v>
      </c>
      <c r="T1155" s="44"/>
      <c r="U1155" s="44"/>
      <c r="V1155" s="44"/>
      <c r="W1155" s="45" t="s">
        <v>8</v>
      </c>
      <c r="X1155" s="44"/>
      <c r="Y1155" s="44"/>
      <c r="Z1155" s="44"/>
      <c r="AA1155" s="44"/>
      <c r="AB1155" s="44"/>
      <c r="AC1155" s="44"/>
    </row>
    <row r="1156" spans="1:29" ht="15.75" customHeight="1">
      <c r="A1156" s="47"/>
      <c r="B1156" s="47" t="s">
        <v>169</v>
      </c>
      <c r="C1156" s="60" t="s">
        <v>567</v>
      </c>
      <c r="D1156" s="49" t="s">
        <v>53</v>
      </c>
      <c r="E1156" s="49">
        <v>10</v>
      </c>
      <c r="F1156" s="50">
        <v>740</v>
      </c>
      <c r="G1156" s="51" t="s">
        <v>54</v>
      </c>
      <c r="H1156" s="52">
        <v>46174</v>
      </c>
      <c r="I1156" s="53" t="s">
        <v>55</v>
      </c>
      <c r="J1156" s="53" t="s">
        <v>56</v>
      </c>
      <c r="K1156" s="53" t="s">
        <v>164</v>
      </c>
      <c r="L1156" s="53" t="s">
        <v>58</v>
      </c>
      <c r="M1156" s="54" t="s">
        <v>109</v>
      </c>
      <c r="N1156" s="56" t="s">
        <v>21</v>
      </c>
      <c r="O1156" s="56" t="s">
        <v>2767</v>
      </c>
      <c r="P1156" s="56"/>
      <c r="Q1156" s="56" t="s">
        <v>3085</v>
      </c>
      <c r="R1156" s="57" t="s">
        <v>158</v>
      </c>
      <c r="S1156" s="57" t="s">
        <v>515</v>
      </c>
      <c r="T1156" s="56"/>
      <c r="U1156" s="56"/>
      <c r="V1156" s="56"/>
      <c r="W1156" s="57" t="s">
        <v>8</v>
      </c>
      <c r="X1156" s="56"/>
      <c r="Y1156" s="56"/>
      <c r="Z1156" s="56"/>
      <c r="AA1156" s="56"/>
      <c r="AB1156" s="56"/>
      <c r="AC1156" s="56"/>
    </row>
    <row r="1157" spans="1:29" ht="15.75" customHeight="1">
      <c r="A1157" s="35"/>
      <c r="B1157" s="35" t="s">
        <v>1049</v>
      </c>
      <c r="C1157" s="36" t="s">
        <v>514</v>
      </c>
      <c r="D1157" s="37" t="s">
        <v>53</v>
      </c>
      <c r="E1157" s="37">
        <v>30</v>
      </c>
      <c r="F1157" s="38">
        <v>1167</v>
      </c>
      <c r="G1157" s="39" t="s">
        <v>54</v>
      </c>
      <c r="H1157" s="40">
        <v>46174</v>
      </c>
      <c r="I1157" s="41" t="s">
        <v>55</v>
      </c>
      <c r="J1157" s="41" t="s">
        <v>56</v>
      </c>
      <c r="K1157" s="41" t="s">
        <v>164</v>
      </c>
      <c r="L1157" s="41" t="s">
        <v>58</v>
      </c>
      <c r="M1157" s="42" t="s">
        <v>73</v>
      </c>
      <c r="N1157" s="44" t="s">
        <v>21</v>
      </c>
      <c r="O1157" s="44" t="s">
        <v>2767</v>
      </c>
      <c r="P1157" s="44"/>
      <c r="Q1157" s="44" t="s">
        <v>3085</v>
      </c>
      <c r="R1157" s="45" t="s">
        <v>158</v>
      </c>
      <c r="S1157" s="45" t="s">
        <v>515</v>
      </c>
      <c r="T1157" s="44"/>
      <c r="U1157" s="44"/>
      <c r="V1157" s="44"/>
      <c r="W1157" s="45" t="s">
        <v>8</v>
      </c>
      <c r="X1157" s="44"/>
      <c r="Y1157" s="44"/>
      <c r="Z1157" s="44"/>
      <c r="AA1157" s="44"/>
      <c r="AB1157" s="44"/>
      <c r="AC1157" s="44"/>
    </row>
    <row r="1158" spans="1:29" ht="15.75" customHeight="1">
      <c r="A1158" s="47"/>
      <c r="B1158" s="47" t="s">
        <v>1049</v>
      </c>
      <c r="C1158" s="60" t="s">
        <v>1972</v>
      </c>
      <c r="D1158" s="49" t="s">
        <v>53</v>
      </c>
      <c r="E1158" s="49">
        <v>130</v>
      </c>
      <c r="F1158" s="50">
        <v>2047.5</v>
      </c>
      <c r="G1158" s="51" t="s">
        <v>54</v>
      </c>
      <c r="H1158" s="52">
        <v>46174</v>
      </c>
      <c r="I1158" s="53" t="s">
        <v>55</v>
      </c>
      <c r="J1158" s="53" t="s">
        <v>56</v>
      </c>
      <c r="K1158" s="53" t="s">
        <v>164</v>
      </c>
      <c r="L1158" s="53" t="s">
        <v>58</v>
      </c>
      <c r="M1158" s="54" t="s">
        <v>148</v>
      </c>
      <c r="N1158" s="56" t="s">
        <v>21</v>
      </c>
      <c r="O1158" s="56" t="s">
        <v>2767</v>
      </c>
      <c r="P1158" s="56"/>
      <c r="Q1158" s="56" t="s">
        <v>3085</v>
      </c>
      <c r="R1158" s="57" t="s">
        <v>158</v>
      </c>
      <c r="S1158" s="57" t="s">
        <v>515</v>
      </c>
      <c r="T1158" s="56"/>
      <c r="U1158" s="56"/>
      <c r="V1158" s="56"/>
      <c r="W1158" s="57" t="s">
        <v>8</v>
      </c>
      <c r="X1158" s="56"/>
      <c r="Y1158" s="56"/>
      <c r="Z1158" s="56"/>
      <c r="AA1158" s="56"/>
      <c r="AB1158" s="56"/>
      <c r="AC1158" s="56"/>
    </row>
    <row r="1159" spans="1:29" ht="15.75" customHeight="1">
      <c r="A1159" s="35"/>
      <c r="B1159" s="35" t="s">
        <v>1049</v>
      </c>
      <c r="C1159" s="36" t="s">
        <v>1974</v>
      </c>
      <c r="D1159" s="37" t="s">
        <v>53</v>
      </c>
      <c r="E1159" s="37">
        <v>130</v>
      </c>
      <c r="F1159" s="38">
        <v>2047.5</v>
      </c>
      <c r="G1159" s="39" t="s">
        <v>54</v>
      </c>
      <c r="H1159" s="40">
        <v>46174</v>
      </c>
      <c r="I1159" s="41" t="s">
        <v>55</v>
      </c>
      <c r="J1159" s="41" t="s">
        <v>56</v>
      </c>
      <c r="K1159" s="41" t="s">
        <v>164</v>
      </c>
      <c r="L1159" s="41" t="s">
        <v>58</v>
      </c>
      <c r="M1159" s="42" t="s">
        <v>148</v>
      </c>
      <c r="N1159" s="44" t="s">
        <v>21</v>
      </c>
      <c r="O1159" s="44" t="s">
        <v>2767</v>
      </c>
      <c r="P1159" s="44"/>
      <c r="Q1159" s="44" t="s">
        <v>3085</v>
      </c>
      <c r="R1159" s="45" t="s">
        <v>158</v>
      </c>
      <c r="S1159" s="45" t="s">
        <v>515</v>
      </c>
      <c r="T1159" s="44"/>
      <c r="U1159" s="44"/>
      <c r="V1159" s="44"/>
      <c r="W1159" s="45" t="s">
        <v>8</v>
      </c>
      <c r="X1159" s="44"/>
      <c r="Y1159" s="44"/>
      <c r="Z1159" s="44"/>
      <c r="AA1159" s="44"/>
      <c r="AB1159" s="44"/>
      <c r="AC1159" s="44"/>
    </row>
    <row r="1160" spans="1:29" ht="15.75" customHeight="1">
      <c r="A1160" s="47"/>
      <c r="B1160" s="47" t="s">
        <v>1049</v>
      </c>
      <c r="C1160" s="60" t="s">
        <v>2021</v>
      </c>
      <c r="D1160" s="49" t="s">
        <v>53</v>
      </c>
      <c r="E1160" s="49">
        <v>130</v>
      </c>
      <c r="F1160" s="50">
        <v>1428.7</v>
      </c>
      <c r="G1160" s="51" t="s">
        <v>54</v>
      </c>
      <c r="H1160" s="52">
        <v>46174</v>
      </c>
      <c r="I1160" s="53" t="s">
        <v>55</v>
      </c>
      <c r="J1160" s="53" t="s">
        <v>56</v>
      </c>
      <c r="K1160" s="53" t="s">
        <v>164</v>
      </c>
      <c r="L1160" s="53" t="s">
        <v>58</v>
      </c>
      <c r="M1160" s="54" t="s">
        <v>148</v>
      </c>
      <c r="N1160" s="56" t="s">
        <v>21</v>
      </c>
      <c r="O1160" s="56" t="s">
        <v>2767</v>
      </c>
      <c r="P1160" s="56"/>
      <c r="Q1160" s="56" t="s">
        <v>3085</v>
      </c>
      <c r="R1160" s="57" t="s">
        <v>158</v>
      </c>
      <c r="S1160" s="57" t="s">
        <v>515</v>
      </c>
      <c r="T1160" s="56"/>
      <c r="U1160" s="56"/>
      <c r="V1160" s="56"/>
      <c r="W1160" s="57" t="s">
        <v>8</v>
      </c>
      <c r="X1160" s="56"/>
      <c r="Y1160" s="56"/>
      <c r="Z1160" s="56"/>
      <c r="AA1160" s="56"/>
      <c r="AB1160" s="56"/>
      <c r="AC1160" s="56"/>
    </row>
    <row r="1161" spans="1:29" ht="15.75" customHeight="1">
      <c r="A1161" s="35"/>
      <c r="B1161" s="35" t="s">
        <v>1049</v>
      </c>
      <c r="C1161" s="36" t="s">
        <v>2023</v>
      </c>
      <c r="D1161" s="37" t="s">
        <v>53</v>
      </c>
      <c r="E1161" s="37">
        <v>130</v>
      </c>
      <c r="F1161" s="38">
        <v>1428.7</v>
      </c>
      <c r="G1161" s="39" t="s">
        <v>54</v>
      </c>
      <c r="H1161" s="40">
        <v>46174</v>
      </c>
      <c r="I1161" s="41" t="s">
        <v>55</v>
      </c>
      <c r="J1161" s="41" t="s">
        <v>56</v>
      </c>
      <c r="K1161" s="41" t="s">
        <v>164</v>
      </c>
      <c r="L1161" s="41" t="s">
        <v>58</v>
      </c>
      <c r="M1161" s="42" t="s">
        <v>148</v>
      </c>
      <c r="N1161" s="44" t="s">
        <v>21</v>
      </c>
      <c r="O1161" s="44" t="s">
        <v>2767</v>
      </c>
      <c r="P1161" s="44"/>
      <c r="Q1161" s="44" t="s">
        <v>3085</v>
      </c>
      <c r="R1161" s="45" t="s">
        <v>158</v>
      </c>
      <c r="S1161" s="45" t="s">
        <v>515</v>
      </c>
      <c r="T1161" s="44"/>
      <c r="U1161" s="44"/>
      <c r="V1161" s="44"/>
      <c r="W1161" s="45" t="s">
        <v>8</v>
      </c>
      <c r="X1161" s="44"/>
      <c r="Y1161" s="44"/>
      <c r="Z1161" s="44"/>
      <c r="AA1161" s="44"/>
      <c r="AB1161" s="44"/>
      <c r="AC1161" s="44"/>
    </row>
    <row r="1162" spans="1:29" ht="15.75" customHeight="1">
      <c r="A1162" s="47"/>
      <c r="B1162" s="47" t="s">
        <v>1049</v>
      </c>
      <c r="C1162" s="60" t="s">
        <v>945</v>
      </c>
      <c r="D1162" s="49" t="s">
        <v>53</v>
      </c>
      <c r="E1162" s="49">
        <v>30</v>
      </c>
      <c r="F1162" s="50">
        <v>26700</v>
      </c>
      <c r="G1162" s="51" t="s">
        <v>54</v>
      </c>
      <c r="H1162" s="52">
        <v>46235</v>
      </c>
      <c r="I1162" s="53" t="s">
        <v>55</v>
      </c>
      <c r="J1162" s="53" t="s">
        <v>56</v>
      </c>
      <c r="K1162" s="53" t="s">
        <v>164</v>
      </c>
      <c r="L1162" s="53" t="s">
        <v>58</v>
      </c>
      <c r="M1162" s="54" t="s">
        <v>109</v>
      </c>
      <c r="N1162" s="56" t="s">
        <v>21</v>
      </c>
      <c r="O1162" s="56" t="s">
        <v>2767</v>
      </c>
      <c r="P1162" s="56"/>
      <c r="Q1162" s="56" t="s">
        <v>3085</v>
      </c>
      <c r="R1162" s="57" t="s">
        <v>158</v>
      </c>
      <c r="S1162" s="57" t="s">
        <v>515</v>
      </c>
      <c r="T1162" s="56"/>
      <c r="U1162" s="56"/>
      <c r="V1162" s="56"/>
      <c r="W1162" s="45" t="s">
        <v>8</v>
      </c>
      <c r="X1162" s="56"/>
      <c r="Y1162" s="56"/>
      <c r="Z1162" s="56"/>
      <c r="AA1162" s="56"/>
      <c r="AB1162" s="56"/>
      <c r="AC1162" s="56"/>
    </row>
    <row r="1163" spans="1:29" ht="15.75" customHeight="1">
      <c r="A1163" s="35"/>
      <c r="B1163" s="35" t="s">
        <v>1049</v>
      </c>
      <c r="C1163" s="36" t="s">
        <v>2192</v>
      </c>
      <c r="D1163" s="37" t="s">
        <v>53</v>
      </c>
      <c r="E1163" s="37">
        <v>30</v>
      </c>
      <c r="F1163" s="38">
        <v>258</v>
      </c>
      <c r="G1163" s="39" t="s">
        <v>54</v>
      </c>
      <c r="H1163" s="40">
        <v>46143</v>
      </c>
      <c r="I1163" s="41" t="s">
        <v>55</v>
      </c>
      <c r="J1163" s="41" t="s">
        <v>56</v>
      </c>
      <c r="K1163" s="41" t="s">
        <v>164</v>
      </c>
      <c r="L1163" s="41" t="s">
        <v>58</v>
      </c>
      <c r="M1163" s="42" t="s">
        <v>2486</v>
      </c>
      <c r="N1163" s="44" t="s">
        <v>21</v>
      </c>
      <c r="O1163" s="44" t="s">
        <v>2767</v>
      </c>
      <c r="P1163" s="44"/>
      <c r="Q1163" s="44" t="s">
        <v>3085</v>
      </c>
      <c r="R1163" s="45" t="s">
        <v>158</v>
      </c>
      <c r="S1163" s="45" t="s">
        <v>515</v>
      </c>
      <c r="T1163" s="44"/>
      <c r="U1163" s="44"/>
      <c r="V1163" s="44"/>
      <c r="W1163" s="44" t="s">
        <v>8</v>
      </c>
      <c r="X1163" s="44"/>
      <c r="Y1163" s="44"/>
      <c r="Z1163" s="44"/>
      <c r="AA1163" s="44"/>
      <c r="AB1163" s="44"/>
      <c r="AC1163" s="44"/>
    </row>
    <row r="1164" spans="1:29" ht="15.75" customHeight="1">
      <c r="A1164" s="47"/>
      <c r="B1164" s="47" t="s">
        <v>1049</v>
      </c>
      <c r="C1164" s="60" t="s">
        <v>1907</v>
      </c>
      <c r="D1164" s="49" t="s">
        <v>53</v>
      </c>
      <c r="E1164" s="49">
        <v>150</v>
      </c>
      <c r="F1164" s="50">
        <v>3900</v>
      </c>
      <c r="G1164" s="51" t="s">
        <v>54</v>
      </c>
      <c r="H1164" s="52">
        <v>46174</v>
      </c>
      <c r="I1164" s="53" t="s">
        <v>55</v>
      </c>
      <c r="J1164" s="53" t="s">
        <v>56</v>
      </c>
      <c r="K1164" s="53" t="s">
        <v>164</v>
      </c>
      <c r="L1164" s="53" t="s">
        <v>58</v>
      </c>
      <c r="M1164" s="54" t="s">
        <v>73</v>
      </c>
      <c r="N1164" s="56" t="s">
        <v>21</v>
      </c>
      <c r="O1164" s="56" t="s">
        <v>2767</v>
      </c>
      <c r="P1164" s="56"/>
      <c r="Q1164" s="56" t="s">
        <v>3085</v>
      </c>
      <c r="R1164" s="57" t="s">
        <v>158</v>
      </c>
      <c r="S1164" s="57" t="s">
        <v>515</v>
      </c>
      <c r="T1164" s="56"/>
      <c r="U1164" s="56"/>
      <c r="V1164" s="56"/>
      <c r="W1164" s="56" t="s">
        <v>8</v>
      </c>
      <c r="X1164" s="56"/>
      <c r="Y1164" s="56"/>
      <c r="Z1164" s="56"/>
      <c r="AA1164" s="56"/>
      <c r="AB1164" s="56"/>
      <c r="AC1164" s="56"/>
    </row>
    <row r="1165" spans="1:29" ht="15.75" customHeight="1">
      <c r="A1165" s="35"/>
      <c r="B1165" s="35" t="s">
        <v>1049</v>
      </c>
      <c r="C1165" s="36" t="s">
        <v>1909</v>
      </c>
      <c r="D1165" s="37" t="s">
        <v>53</v>
      </c>
      <c r="E1165" s="37">
        <v>150</v>
      </c>
      <c r="F1165" s="38">
        <v>3900</v>
      </c>
      <c r="G1165" s="39" t="s">
        <v>54</v>
      </c>
      <c r="H1165" s="40">
        <v>46174</v>
      </c>
      <c r="I1165" s="41" t="s">
        <v>55</v>
      </c>
      <c r="J1165" s="41" t="s">
        <v>56</v>
      </c>
      <c r="K1165" s="41" t="s">
        <v>164</v>
      </c>
      <c r="L1165" s="41" t="s">
        <v>58</v>
      </c>
      <c r="M1165" s="42" t="s">
        <v>2739</v>
      </c>
      <c r="N1165" s="44" t="s">
        <v>21</v>
      </c>
      <c r="O1165" s="44" t="s">
        <v>2767</v>
      </c>
      <c r="P1165" s="44"/>
      <c r="Q1165" s="44" t="s">
        <v>3085</v>
      </c>
      <c r="R1165" s="45" t="s">
        <v>158</v>
      </c>
      <c r="S1165" s="45" t="s">
        <v>515</v>
      </c>
      <c r="T1165" s="44"/>
      <c r="U1165" s="44"/>
      <c r="V1165" s="44"/>
      <c r="W1165" s="44" t="s">
        <v>8</v>
      </c>
      <c r="X1165" s="44"/>
      <c r="Y1165" s="44"/>
      <c r="Z1165" s="44"/>
      <c r="AA1165" s="44"/>
      <c r="AB1165" s="44"/>
      <c r="AC1165" s="44"/>
    </row>
    <row r="1166" spans="1:29" ht="15.75" customHeight="1">
      <c r="A1166" s="47"/>
      <c r="B1166" s="47" t="s">
        <v>1049</v>
      </c>
      <c r="C1166" s="60" t="s">
        <v>1884</v>
      </c>
      <c r="D1166" s="49" t="s">
        <v>53</v>
      </c>
      <c r="E1166" s="49">
        <v>200</v>
      </c>
      <c r="F1166" s="50">
        <v>5200</v>
      </c>
      <c r="G1166" s="51" t="s">
        <v>54</v>
      </c>
      <c r="H1166" s="52">
        <v>46204</v>
      </c>
      <c r="I1166" s="53" t="s">
        <v>55</v>
      </c>
      <c r="J1166" s="53" t="s">
        <v>56</v>
      </c>
      <c r="K1166" s="53" t="s">
        <v>164</v>
      </c>
      <c r="L1166" s="53" t="s">
        <v>58</v>
      </c>
      <c r="M1166" s="54" t="s">
        <v>2766</v>
      </c>
      <c r="N1166" s="56" t="s">
        <v>21</v>
      </c>
      <c r="O1166" s="56" t="s">
        <v>2767</v>
      </c>
      <c r="P1166" s="56"/>
      <c r="Q1166" s="56" t="s">
        <v>3085</v>
      </c>
      <c r="R1166" s="57" t="s">
        <v>158</v>
      </c>
      <c r="S1166" s="57" t="s">
        <v>515</v>
      </c>
      <c r="T1166" s="56"/>
      <c r="U1166" s="56"/>
      <c r="V1166" s="56"/>
      <c r="W1166" s="56" t="s">
        <v>8</v>
      </c>
      <c r="X1166" s="56"/>
      <c r="Y1166" s="56"/>
      <c r="Z1166" s="56"/>
      <c r="AA1166" s="56"/>
      <c r="AB1166" s="56"/>
      <c r="AC1166" s="56"/>
    </row>
    <row r="1167" spans="1:29" ht="15.75" customHeight="1">
      <c r="A1167" s="35"/>
      <c r="B1167" s="35" t="s">
        <v>1049</v>
      </c>
      <c r="C1167" s="36" t="s">
        <v>1837</v>
      </c>
      <c r="D1167" s="37" t="s">
        <v>53</v>
      </c>
      <c r="E1167" s="37">
        <v>300</v>
      </c>
      <c r="F1167" s="38">
        <v>7800</v>
      </c>
      <c r="G1167" s="39" t="s">
        <v>54</v>
      </c>
      <c r="H1167" s="40">
        <v>46204</v>
      </c>
      <c r="I1167" s="41" t="s">
        <v>55</v>
      </c>
      <c r="J1167" s="41" t="s">
        <v>56</v>
      </c>
      <c r="K1167" s="41" t="s">
        <v>164</v>
      </c>
      <c r="L1167" s="41" t="s">
        <v>58</v>
      </c>
      <c r="M1167" s="42" t="s">
        <v>1838</v>
      </c>
      <c r="N1167" s="44" t="s">
        <v>21</v>
      </c>
      <c r="O1167" s="44" t="s">
        <v>2767</v>
      </c>
      <c r="P1167" s="44"/>
      <c r="Q1167" s="44" t="s">
        <v>3085</v>
      </c>
      <c r="R1167" s="45" t="s">
        <v>158</v>
      </c>
      <c r="S1167" s="45" t="s">
        <v>515</v>
      </c>
      <c r="T1167" s="44"/>
      <c r="U1167" s="44"/>
      <c r="V1167" s="44"/>
      <c r="W1167" s="44" t="s">
        <v>8</v>
      </c>
      <c r="X1167" s="44"/>
      <c r="Y1167" s="44"/>
      <c r="Z1167" s="44"/>
      <c r="AA1167" s="44"/>
      <c r="AB1167" s="44"/>
      <c r="AC1167" s="44"/>
    </row>
    <row r="1168" spans="1:29" ht="15.75" customHeight="1">
      <c r="A1168" s="47"/>
      <c r="B1168" s="47" t="s">
        <v>1049</v>
      </c>
      <c r="C1168" s="60" t="s">
        <v>1865</v>
      </c>
      <c r="D1168" s="49" t="s">
        <v>53</v>
      </c>
      <c r="E1168" s="49">
        <v>50</v>
      </c>
      <c r="F1168" s="50">
        <v>6350</v>
      </c>
      <c r="G1168" s="51" t="s">
        <v>54</v>
      </c>
      <c r="H1168" s="52">
        <v>46204</v>
      </c>
      <c r="I1168" s="53" t="s">
        <v>55</v>
      </c>
      <c r="J1168" s="53" t="s">
        <v>56</v>
      </c>
      <c r="K1168" s="53" t="s">
        <v>164</v>
      </c>
      <c r="L1168" s="53" t="s">
        <v>58</v>
      </c>
      <c r="M1168" s="54" t="s">
        <v>109</v>
      </c>
      <c r="N1168" s="56" t="s">
        <v>21</v>
      </c>
      <c r="O1168" s="56" t="s">
        <v>2767</v>
      </c>
      <c r="P1168" s="56"/>
      <c r="Q1168" s="56" t="s">
        <v>3085</v>
      </c>
      <c r="R1168" s="57" t="s">
        <v>158</v>
      </c>
      <c r="S1168" s="57" t="s">
        <v>515</v>
      </c>
      <c r="T1168" s="56"/>
      <c r="U1168" s="56"/>
      <c r="V1168" s="56"/>
      <c r="W1168" s="56" t="s">
        <v>8</v>
      </c>
      <c r="X1168" s="56"/>
      <c r="Y1168" s="56"/>
      <c r="Z1168" s="56"/>
      <c r="AA1168" s="56"/>
      <c r="AB1168" s="56"/>
      <c r="AC1168" s="56"/>
    </row>
    <row r="1169" spans="1:29" ht="15.75" customHeight="1">
      <c r="A1169" s="35"/>
      <c r="B1169" s="35" t="s">
        <v>1049</v>
      </c>
      <c r="C1169" s="36" t="s">
        <v>722</v>
      </c>
      <c r="D1169" s="37" t="s">
        <v>53</v>
      </c>
      <c r="E1169" s="37">
        <v>750</v>
      </c>
      <c r="F1169" s="38">
        <v>7125</v>
      </c>
      <c r="G1169" s="39" t="s">
        <v>54</v>
      </c>
      <c r="H1169" s="40">
        <v>46204</v>
      </c>
      <c r="I1169" s="41" t="s">
        <v>55</v>
      </c>
      <c r="J1169" s="41" t="s">
        <v>56</v>
      </c>
      <c r="K1169" s="41" t="s">
        <v>164</v>
      </c>
      <c r="L1169" s="41" t="s">
        <v>58</v>
      </c>
      <c r="M1169" s="42" t="s">
        <v>148</v>
      </c>
      <c r="N1169" s="44" t="s">
        <v>21</v>
      </c>
      <c r="O1169" s="44" t="s">
        <v>2767</v>
      </c>
      <c r="P1169" s="44"/>
      <c r="Q1169" s="44" t="s">
        <v>3085</v>
      </c>
      <c r="R1169" s="45" t="s">
        <v>158</v>
      </c>
      <c r="S1169" s="45" t="s">
        <v>515</v>
      </c>
      <c r="T1169" s="44"/>
      <c r="U1169" s="44"/>
      <c r="V1169" s="44"/>
      <c r="W1169" s="45" t="s">
        <v>8</v>
      </c>
      <c r="X1169" s="44"/>
      <c r="Y1169" s="44"/>
      <c r="Z1169" s="44"/>
      <c r="AA1169" s="44"/>
      <c r="AB1169" s="44"/>
      <c r="AC1169" s="44"/>
    </row>
    <row r="1170" spans="1:29" ht="15.75" customHeight="1">
      <c r="A1170" s="47"/>
      <c r="B1170" s="47" t="s">
        <v>1049</v>
      </c>
      <c r="C1170" s="60" t="s">
        <v>628</v>
      </c>
      <c r="D1170" s="49" t="s">
        <v>53</v>
      </c>
      <c r="E1170" s="49">
        <v>50</v>
      </c>
      <c r="F1170" s="50">
        <v>11100</v>
      </c>
      <c r="G1170" s="51" t="s">
        <v>54</v>
      </c>
      <c r="H1170" s="52">
        <v>46235</v>
      </c>
      <c r="I1170" s="53" t="s">
        <v>55</v>
      </c>
      <c r="J1170" s="53" t="s">
        <v>56</v>
      </c>
      <c r="K1170" s="53" t="s">
        <v>164</v>
      </c>
      <c r="L1170" s="53" t="s">
        <v>58</v>
      </c>
      <c r="M1170" s="54" t="s">
        <v>2517</v>
      </c>
      <c r="N1170" s="56" t="s">
        <v>21</v>
      </c>
      <c r="O1170" s="56" t="s">
        <v>2767</v>
      </c>
      <c r="P1170" s="56"/>
      <c r="Q1170" s="56" t="s">
        <v>3085</v>
      </c>
      <c r="R1170" s="57" t="s">
        <v>158</v>
      </c>
      <c r="S1170" s="57" t="s">
        <v>515</v>
      </c>
      <c r="T1170" s="56"/>
      <c r="U1170" s="56"/>
      <c r="V1170" s="56"/>
      <c r="W1170" s="57" t="s">
        <v>8</v>
      </c>
      <c r="X1170" s="56"/>
      <c r="Y1170" s="56"/>
      <c r="Z1170" s="56"/>
      <c r="AA1170" s="56"/>
      <c r="AB1170" s="56"/>
      <c r="AC1170" s="56"/>
    </row>
    <row r="1171" spans="1:29" ht="15.75" customHeight="1">
      <c r="A1171" s="35"/>
      <c r="B1171" s="35" t="s">
        <v>1049</v>
      </c>
      <c r="C1171" s="36" t="s">
        <v>1269</v>
      </c>
      <c r="D1171" s="37" t="s">
        <v>53</v>
      </c>
      <c r="E1171" s="37">
        <v>40</v>
      </c>
      <c r="F1171" s="38">
        <v>2400</v>
      </c>
      <c r="G1171" s="39" t="s">
        <v>54</v>
      </c>
      <c r="H1171" s="40">
        <v>46174</v>
      </c>
      <c r="I1171" s="41" t="s">
        <v>55</v>
      </c>
      <c r="J1171" s="41" t="s">
        <v>56</v>
      </c>
      <c r="K1171" s="41" t="s">
        <v>164</v>
      </c>
      <c r="L1171" s="41" t="s">
        <v>91</v>
      </c>
      <c r="M1171" s="42" t="s">
        <v>2498</v>
      </c>
      <c r="N1171" s="44" t="s">
        <v>21</v>
      </c>
      <c r="O1171" s="44" t="s">
        <v>2767</v>
      </c>
      <c r="P1171" s="44"/>
      <c r="Q1171" s="44" t="s">
        <v>3085</v>
      </c>
      <c r="R1171" s="45" t="s">
        <v>158</v>
      </c>
      <c r="S1171" s="45" t="s">
        <v>515</v>
      </c>
      <c r="T1171" s="44"/>
      <c r="U1171" s="44"/>
      <c r="V1171" s="44"/>
      <c r="W1171" s="45" t="s">
        <v>8</v>
      </c>
      <c r="X1171" s="44"/>
      <c r="Y1171" s="44"/>
      <c r="Z1171" s="44"/>
      <c r="AA1171" s="44"/>
      <c r="AB1171" s="44"/>
      <c r="AC1171" s="44"/>
    </row>
    <row r="1172" spans="1:29" ht="15.75" customHeight="1">
      <c r="A1172" s="47"/>
      <c r="B1172" s="47" t="s">
        <v>1049</v>
      </c>
      <c r="C1172" s="60" t="s">
        <v>1919</v>
      </c>
      <c r="D1172" s="49" t="s">
        <v>53</v>
      </c>
      <c r="E1172" s="49">
        <v>700</v>
      </c>
      <c r="F1172" s="50">
        <v>3360</v>
      </c>
      <c r="G1172" s="51" t="s">
        <v>54</v>
      </c>
      <c r="H1172" s="52">
        <v>46174</v>
      </c>
      <c r="I1172" s="53" t="s">
        <v>55</v>
      </c>
      <c r="J1172" s="53" t="s">
        <v>56</v>
      </c>
      <c r="K1172" s="53" t="s">
        <v>164</v>
      </c>
      <c r="L1172" s="53" t="s">
        <v>58</v>
      </c>
      <c r="M1172" s="54" t="s">
        <v>2517</v>
      </c>
      <c r="N1172" s="56" t="s">
        <v>21</v>
      </c>
      <c r="O1172" s="56" t="s">
        <v>2767</v>
      </c>
      <c r="P1172" s="56"/>
      <c r="Q1172" s="56" t="s">
        <v>3085</v>
      </c>
      <c r="R1172" s="57" t="s">
        <v>158</v>
      </c>
      <c r="S1172" s="57" t="s">
        <v>515</v>
      </c>
      <c r="T1172" s="56"/>
      <c r="U1172" s="56"/>
      <c r="V1172" s="56"/>
      <c r="W1172" s="57" t="s">
        <v>8</v>
      </c>
      <c r="X1172" s="56"/>
      <c r="Y1172" s="56"/>
      <c r="Z1172" s="56"/>
      <c r="AA1172" s="56"/>
      <c r="AB1172" s="56"/>
      <c r="AC1172" s="56"/>
    </row>
    <row r="1173" spans="1:29" ht="15.75" customHeight="1">
      <c r="A1173" s="35"/>
      <c r="B1173" s="35" t="s">
        <v>1049</v>
      </c>
      <c r="C1173" s="36" t="s">
        <v>2277</v>
      </c>
      <c r="D1173" s="37" t="s">
        <v>53</v>
      </c>
      <c r="E1173" s="37">
        <v>50</v>
      </c>
      <c r="F1173" s="38">
        <v>102.5</v>
      </c>
      <c r="G1173" s="39" t="s">
        <v>54</v>
      </c>
      <c r="H1173" s="40">
        <v>46143</v>
      </c>
      <c r="I1173" s="41" t="s">
        <v>55</v>
      </c>
      <c r="J1173" s="41" t="s">
        <v>56</v>
      </c>
      <c r="K1173" s="41" t="s">
        <v>164</v>
      </c>
      <c r="L1173" s="41" t="s">
        <v>58</v>
      </c>
      <c r="M1173" s="42" t="s">
        <v>2534</v>
      </c>
      <c r="N1173" s="44" t="s">
        <v>21</v>
      </c>
      <c r="O1173" s="44" t="s">
        <v>2767</v>
      </c>
      <c r="P1173" s="44"/>
      <c r="Q1173" s="44" t="s">
        <v>3085</v>
      </c>
      <c r="R1173" s="45" t="s">
        <v>158</v>
      </c>
      <c r="S1173" s="45" t="s">
        <v>515</v>
      </c>
      <c r="T1173" s="44"/>
      <c r="U1173" s="44"/>
      <c r="V1173" s="44"/>
      <c r="W1173" s="45" t="s">
        <v>8</v>
      </c>
      <c r="X1173" s="44"/>
      <c r="Y1173" s="44"/>
      <c r="Z1173" s="44"/>
      <c r="AA1173" s="44"/>
      <c r="AB1173" s="44"/>
      <c r="AC1173" s="44"/>
    </row>
    <row r="1174" spans="1:29" ht="15.75" customHeight="1">
      <c r="A1174" s="47"/>
      <c r="B1174" s="47" t="s">
        <v>2693</v>
      </c>
      <c r="C1174" s="60"/>
      <c r="D1174" s="49"/>
      <c r="E1174" s="49"/>
      <c r="F1174" s="50">
        <v>153720</v>
      </c>
      <c r="G1174" s="51"/>
      <c r="H1174" s="52"/>
      <c r="I1174" s="53"/>
      <c r="J1174" s="53"/>
      <c r="K1174" s="53"/>
      <c r="L1174" s="53"/>
      <c r="M1174" s="54"/>
      <c r="N1174" s="56" t="s">
        <v>884</v>
      </c>
      <c r="O1174" s="56"/>
      <c r="P1174" s="56"/>
      <c r="Q1174" s="56" t="s">
        <v>3083</v>
      </c>
      <c r="R1174" s="57"/>
      <c r="S1174" s="57" t="s">
        <v>1080</v>
      </c>
      <c r="T1174" s="56"/>
      <c r="U1174" s="56"/>
      <c r="V1174" s="56"/>
      <c r="W1174" s="56" t="s">
        <v>51</v>
      </c>
      <c r="X1174" s="56"/>
      <c r="Y1174" s="56"/>
      <c r="Z1174" s="56"/>
      <c r="AA1174" s="56"/>
      <c r="AB1174" s="56"/>
      <c r="AC1174" s="56"/>
    </row>
    <row r="1175" spans="1:29" ht="15.75" customHeight="1">
      <c r="A1175" s="35"/>
      <c r="B1175" s="35" t="s">
        <v>51</v>
      </c>
      <c r="C1175" s="36" t="s">
        <v>1225</v>
      </c>
      <c r="D1175" s="37" t="s">
        <v>53</v>
      </c>
      <c r="E1175" s="37">
        <v>35</v>
      </c>
      <c r="F1175" s="38">
        <v>3500</v>
      </c>
      <c r="G1175" s="39" t="s">
        <v>54</v>
      </c>
      <c r="H1175" s="40">
        <v>46174</v>
      </c>
      <c r="I1175" s="41" t="s">
        <v>55</v>
      </c>
      <c r="J1175" s="41" t="s">
        <v>56</v>
      </c>
      <c r="K1175" s="41" t="s">
        <v>164</v>
      </c>
      <c r="L1175" s="41" t="s">
        <v>91</v>
      </c>
      <c r="M1175" s="42" t="s">
        <v>2498</v>
      </c>
      <c r="N1175" s="44" t="s">
        <v>884</v>
      </c>
      <c r="O1175" s="44" t="s">
        <v>2767</v>
      </c>
      <c r="P1175" s="44"/>
      <c r="Q1175" s="44" t="s">
        <v>3026</v>
      </c>
      <c r="R1175" s="45"/>
      <c r="S1175" s="45" t="s">
        <v>733</v>
      </c>
      <c r="T1175" s="44"/>
      <c r="U1175" s="44"/>
      <c r="V1175" s="44"/>
      <c r="W1175" s="44" t="s">
        <v>3</v>
      </c>
      <c r="X1175" s="44"/>
      <c r="Y1175" s="44"/>
      <c r="Z1175" s="44"/>
      <c r="AA1175" s="44"/>
      <c r="AB1175" s="44"/>
      <c r="AC1175" s="44"/>
    </row>
    <row r="1176" spans="1:29" ht="15.75" customHeight="1">
      <c r="A1176" s="47"/>
      <c r="B1176" s="47" t="s">
        <v>2693</v>
      </c>
      <c r="C1176" s="60"/>
      <c r="D1176" s="49"/>
      <c r="E1176" s="49"/>
      <c r="F1176" s="50">
        <v>3920</v>
      </c>
      <c r="G1176" s="51"/>
      <c r="H1176" s="52"/>
      <c r="I1176" s="53"/>
      <c r="J1176" s="53"/>
      <c r="K1176" s="53"/>
      <c r="L1176" s="53"/>
      <c r="M1176" s="54"/>
      <c r="N1176" s="56" t="s">
        <v>884</v>
      </c>
      <c r="O1176" s="56"/>
      <c r="P1176" s="56"/>
      <c r="Q1176" s="56" t="s">
        <v>3026</v>
      </c>
      <c r="R1176" s="57"/>
      <c r="S1176" s="57" t="s">
        <v>733</v>
      </c>
      <c r="T1176" s="56"/>
      <c r="U1176" s="56"/>
      <c r="V1176" s="56"/>
      <c r="W1176" s="56" t="s">
        <v>3</v>
      </c>
      <c r="X1176" s="56"/>
      <c r="Y1176" s="56"/>
      <c r="Z1176" s="56"/>
      <c r="AA1176" s="56"/>
      <c r="AB1176" s="56"/>
      <c r="AC1176" s="56"/>
    </row>
    <row r="1177" spans="1:29" ht="15.75" customHeight="1">
      <c r="A1177" s="35"/>
      <c r="B1177" s="35" t="s">
        <v>51</v>
      </c>
      <c r="C1177" s="36" t="s">
        <v>582</v>
      </c>
      <c r="D1177" s="37" t="s">
        <v>583</v>
      </c>
      <c r="E1177" s="37">
        <v>5</v>
      </c>
      <c r="F1177" s="38">
        <v>650</v>
      </c>
      <c r="G1177" s="39" t="s">
        <v>54</v>
      </c>
      <c r="H1177" s="40">
        <v>46174</v>
      </c>
      <c r="I1177" s="41" t="s">
        <v>55</v>
      </c>
      <c r="J1177" s="41" t="s">
        <v>56</v>
      </c>
      <c r="K1177" s="41" t="s">
        <v>164</v>
      </c>
      <c r="L1177" s="41" t="s">
        <v>58</v>
      </c>
      <c r="M1177" s="42" t="s">
        <v>148</v>
      </c>
      <c r="N1177" s="44" t="s">
        <v>21</v>
      </c>
      <c r="O1177" s="44" t="s">
        <v>2767</v>
      </c>
      <c r="P1177" s="44"/>
      <c r="Q1177" s="44" t="s">
        <v>3085</v>
      </c>
      <c r="R1177" s="45" t="s">
        <v>158</v>
      </c>
      <c r="S1177" s="45" t="s">
        <v>515</v>
      </c>
      <c r="T1177" s="44"/>
      <c r="U1177" s="44"/>
      <c r="V1177" s="44"/>
      <c r="W1177" s="44" t="s">
        <v>8</v>
      </c>
      <c r="X1177" s="44"/>
      <c r="Y1177" s="44"/>
      <c r="Z1177" s="44"/>
      <c r="AA1177" s="44"/>
      <c r="AB1177" s="44"/>
      <c r="AC1177" s="44"/>
    </row>
    <row r="1178" spans="1:29" ht="15.75" customHeight="1">
      <c r="A1178" s="47"/>
      <c r="B1178" s="47" t="s">
        <v>51</v>
      </c>
      <c r="C1178" s="60" t="s">
        <v>2523</v>
      </c>
      <c r="D1178" s="49" t="s">
        <v>53</v>
      </c>
      <c r="E1178" s="49">
        <v>4</v>
      </c>
      <c r="F1178" s="50">
        <v>57600</v>
      </c>
      <c r="G1178" s="51" t="s">
        <v>54</v>
      </c>
      <c r="H1178" s="52">
        <v>46266</v>
      </c>
      <c r="I1178" s="53" t="s">
        <v>55</v>
      </c>
      <c r="J1178" s="53" t="s">
        <v>56</v>
      </c>
      <c r="K1178" s="53" t="s">
        <v>164</v>
      </c>
      <c r="L1178" s="53" t="s">
        <v>91</v>
      </c>
      <c r="M1178" s="54" t="s">
        <v>73</v>
      </c>
      <c r="N1178" s="56" t="s">
        <v>884</v>
      </c>
      <c r="O1178" s="56" t="s">
        <v>2767</v>
      </c>
      <c r="P1178" s="56"/>
      <c r="Q1178" s="56" t="s">
        <v>3086</v>
      </c>
      <c r="R1178" s="57">
        <f t="array" ref="R1178">IFERROR(INDEX('BANCO DE DADOS'!$C$3:$C1559,MATCH(C1178,'BANCO DE DADOS'!$B$3:$B1559,0),0),"")</f>
        <v>0</v>
      </c>
      <c r="S1178" s="57" t="s">
        <v>416</v>
      </c>
      <c r="T1178" s="56"/>
      <c r="U1178" s="56"/>
      <c r="V1178" s="56"/>
      <c r="W1178" s="56" t="s">
        <v>51</v>
      </c>
      <c r="X1178" s="56"/>
      <c r="Y1178" s="56"/>
      <c r="Z1178" s="56"/>
      <c r="AA1178" s="56"/>
      <c r="AB1178" s="56"/>
      <c r="AC1178" s="56"/>
    </row>
    <row r="1179" spans="1:29" ht="15.75" customHeight="1">
      <c r="A1179" s="35"/>
      <c r="B1179" s="35" t="s">
        <v>51</v>
      </c>
      <c r="C1179" s="36" t="s">
        <v>1219</v>
      </c>
      <c r="D1179" s="37" t="s">
        <v>53</v>
      </c>
      <c r="E1179" s="37">
        <v>1</v>
      </c>
      <c r="F1179" s="38">
        <v>4000</v>
      </c>
      <c r="G1179" s="39" t="s">
        <v>54</v>
      </c>
      <c r="H1179" s="40">
        <v>46204</v>
      </c>
      <c r="I1179" s="41" t="s">
        <v>55</v>
      </c>
      <c r="J1179" s="41" t="s">
        <v>56</v>
      </c>
      <c r="K1179" s="41" t="s">
        <v>164</v>
      </c>
      <c r="L1179" s="41" t="s">
        <v>91</v>
      </c>
      <c r="M1179" s="42" t="s">
        <v>148</v>
      </c>
      <c r="N1179" s="44" t="s">
        <v>884</v>
      </c>
      <c r="O1179" s="44" t="s">
        <v>2767</v>
      </c>
      <c r="P1179" s="44"/>
      <c r="Q1179" s="44" t="s">
        <v>3086</v>
      </c>
      <c r="R1179" s="45">
        <f t="array" ref="R1179">IFERROR(INDEX('BANCO DE DADOS'!$C$3:$C1559,MATCH(C1179,'BANCO DE DADOS'!$B$3:$B1559,0),0),"")</f>
        <v>0</v>
      </c>
      <c r="S1179" s="45" t="s">
        <v>416</v>
      </c>
      <c r="T1179" s="44"/>
      <c r="U1179" s="44"/>
      <c r="V1179" s="44"/>
      <c r="W1179" s="44" t="s">
        <v>51</v>
      </c>
      <c r="X1179" s="44"/>
      <c r="Y1179" s="44"/>
      <c r="Z1179" s="44"/>
      <c r="AA1179" s="44"/>
      <c r="AB1179" s="44"/>
      <c r="AC1179" s="44"/>
    </row>
    <row r="1180" spans="1:29" ht="15.75" customHeight="1">
      <c r="A1180" s="47"/>
      <c r="B1180" s="47" t="s">
        <v>51</v>
      </c>
      <c r="C1180" s="60" t="s">
        <v>1142</v>
      </c>
      <c r="D1180" s="49" t="s">
        <v>53</v>
      </c>
      <c r="E1180" s="49">
        <v>1</v>
      </c>
      <c r="F1180" s="50">
        <v>10000</v>
      </c>
      <c r="G1180" s="51" t="s">
        <v>54</v>
      </c>
      <c r="H1180" s="52">
        <v>46204</v>
      </c>
      <c r="I1180" s="53" t="s">
        <v>55</v>
      </c>
      <c r="J1180" s="53" t="s">
        <v>56</v>
      </c>
      <c r="K1180" s="53" t="s">
        <v>164</v>
      </c>
      <c r="L1180" s="53" t="s">
        <v>91</v>
      </c>
      <c r="M1180" s="54" t="s">
        <v>73</v>
      </c>
      <c r="N1180" s="56" t="s">
        <v>884</v>
      </c>
      <c r="O1180" s="56" t="s">
        <v>2767</v>
      </c>
      <c r="P1180" s="56"/>
      <c r="Q1180" s="56" t="s">
        <v>3086</v>
      </c>
      <c r="R1180" s="57">
        <f t="array" ref="R1180">IFERROR(INDEX('BANCO DE DADOS'!$C$3:$C1559,MATCH(C1180,'BANCO DE DADOS'!$B$3:$B1559,0),0),"")</f>
        <v>0</v>
      </c>
      <c r="S1180" s="57" t="s">
        <v>416</v>
      </c>
      <c r="T1180" s="56"/>
      <c r="U1180" s="56"/>
      <c r="V1180" s="56"/>
      <c r="W1180" s="56" t="s">
        <v>51</v>
      </c>
      <c r="X1180" s="56"/>
      <c r="Y1180" s="56"/>
      <c r="Z1180" s="56"/>
      <c r="AA1180" s="56"/>
      <c r="AB1180" s="56"/>
      <c r="AC1180" s="56"/>
    </row>
    <row r="1181" spans="1:29" ht="15.75" customHeight="1">
      <c r="A1181" s="35"/>
      <c r="B1181" s="35" t="s">
        <v>51</v>
      </c>
      <c r="C1181" s="36" t="s">
        <v>628</v>
      </c>
      <c r="D1181" s="37" t="s">
        <v>53</v>
      </c>
      <c r="E1181" s="37">
        <v>20</v>
      </c>
      <c r="F1181" s="38">
        <v>4440</v>
      </c>
      <c r="G1181" s="39" t="s">
        <v>54</v>
      </c>
      <c r="H1181" s="40">
        <v>46204</v>
      </c>
      <c r="I1181" s="41" t="s">
        <v>55</v>
      </c>
      <c r="J1181" s="41" t="s">
        <v>56</v>
      </c>
      <c r="K1181" s="41" t="s">
        <v>164</v>
      </c>
      <c r="L1181" s="41" t="s">
        <v>58</v>
      </c>
      <c r="M1181" s="42" t="s">
        <v>2498</v>
      </c>
      <c r="N1181" s="44" t="s">
        <v>951</v>
      </c>
      <c r="O1181" s="44" t="s">
        <v>2767</v>
      </c>
      <c r="P1181" s="44"/>
      <c r="Q1181" s="44" t="s">
        <v>3085</v>
      </c>
      <c r="R1181" s="45" t="s">
        <v>158</v>
      </c>
      <c r="S1181" s="45" t="s">
        <v>515</v>
      </c>
      <c r="T1181" s="44"/>
      <c r="U1181" s="44"/>
      <c r="V1181" s="44"/>
      <c r="W1181" s="45" t="s">
        <v>8</v>
      </c>
      <c r="X1181" s="44"/>
      <c r="Y1181" s="44"/>
      <c r="Z1181" s="44"/>
      <c r="AA1181" s="44"/>
      <c r="AB1181" s="44"/>
      <c r="AC1181" s="44"/>
    </row>
    <row r="1182" spans="1:29" ht="15.75" customHeight="1">
      <c r="A1182" s="47"/>
      <c r="B1182" s="47" t="s">
        <v>51</v>
      </c>
      <c r="C1182" s="60" t="s">
        <v>1144</v>
      </c>
      <c r="D1182" s="49" t="s">
        <v>53</v>
      </c>
      <c r="E1182" s="49">
        <v>2</v>
      </c>
      <c r="F1182" s="50">
        <v>10000</v>
      </c>
      <c r="G1182" s="51" t="s">
        <v>54</v>
      </c>
      <c r="H1182" s="52">
        <v>46204</v>
      </c>
      <c r="I1182" s="53" t="s">
        <v>55</v>
      </c>
      <c r="J1182" s="53" t="s">
        <v>56</v>
      </c>
      <c r="K1182" s="53" t="s">
        <v>164</v>
      </c>
      <c r="L1182" s="53" t="s">
        <v>91</v>
      </c>
      <c r="M1182" s="54" t="s">
        <v>148</v>
      </c>
      <c r="N1182" s="56" t="s">
        <v>884</v>
      </c>
      <c r="O1182" s="56" t="s">
        <v>2767</v>
      </c>
      <c r="P1182" s="56"/>
      <c r="Q1182" s="56" t="s">
        <v>3086</v>
      </c>
      <c r="R1182" s="57">
        <f t="array" ref="R1182">IFERROR(INDEX('BANCO DE DADOS'!$C$3:$C1559,MATCH(C1182,'BANCO DE DADOS'!$B$3:$B1559,0),0),"")</f>
        <v>0</v>
      </c>
      <c r="S1182" s="57" t="s">
        <v>416</v>
      </c>
      <c r="T1182" s="56"/>
      <c r="U1182" s="56"/>
      <c r="V1182" s="56"/>
      <c r="W1182" s="56" t="s">
        <v>51</v>
      </c>
      <c r="X1182" s="56"/>
      <c r="Y1182" s="56"/>
      <c r="Z1182" s="56"/>
      <c r="AA1182" s="56"/>
      <c r="AB1182" s="56"/>
      <c r="AC1182" s="56"/>
    </row>
    <row r="1183" spans="1:29" ht="15.75" customHeight="1">
      <c r="A1183" s="35"/>
      <c r="B1183" s="35" t="s">
        <v>51</v>
      </c>
      <c r="C1183" s="36" t="s">
        <v>1154</v>
      </c>
      <c r="D1183" s="37" t="s">
        <v>53</v>
      </c>
      <c r="E1183" s="37">
        <v>1</v>
      </c>
      <c r="F1183" s="38">
        <v>9000</v>
      </c>
      <c r="G1183" s="39" t="s">
        <v>54</v>
      </c>
      <c r="H1183" s="40">
        <v>46204</v>
      </c>
      <c r="I1183" s="41" t="s">
        <v>55</v>
      </c>
      <c r="J1183" s="41" t="s">
        <v>56</v>
      </c>
      <c r="K1183" s="41" t="s">
        <v>164</v>
      </c>
      <c r="L1183" s="41" t="s">
        <v>91</v>
      </c>
      <c r="M1183" s="42" t="s">
        <v>2534</v>
      </c>
      <c r="N1183" s="44" t="s">
        <v>884</v>
      </c>
      <c r="O1183" s="44" t="s">
        <v>2767</v>
      </c>
      <c r="P1183" s="44"/>
      <c r="Q1183" s="44" t="s">
        <v>3086</v>
      </c>
      <c r="R1183" s="45">
        <f t="array" ref="R1183">IFERROR(INDEX('BANCO DE DADOS'!$C$3:$C1559,MATCH(C1183,'BANCO DE DADOS'!$B$3:$B1559,0),0),"")</f>
        <v>0</v>
      </c>
      <c r="S1183" s="45" t="s">
        <v>416</v>
      </c>
      <c r="T1183" s="44"/>
      <c r="U1183" s="44"/>
      <c r="V1183" s="44"/>
      <c r="W1183" s="44" t="s">
        <v>51</v>
      </c>
      <c r="X1183" s="44"/>
      <c r="Y1183" s="44"/>
      <c r="Z1183" s="44"/>
      <c r="AA1183" s="44"/>
      <c r="AB1183" s="44"/>
      <c r="AC1183" s="44"/>
    </row>
    <row r="1184" spans="1:29" ht="15.75" customHeight="1">
      <c r="A1184" s="47"/>
      <c r="B1184" s="47" t="s">
        <v>51</v>
      </c>
      <c r="C1184" s="60" t="s">
        <v>1121</v>
      </c>
      <c r="D1184" s="49" t="s">
        <v>53</v>
      </c>
      <c r="E1184" s="49">
        <v>1</v>
      </c>
      <c r="F1184" s="50">
        <v>14000</v>
      </c>
      <c r="G1184" s="51" t="s">
        <v>54</v>
      </c>
      <c r="H1184" s="52">
        <v>46235</v>
      </c>
      <c r="I1184" s="53" t="s">
        <v>55</v>
      </c>
      <c r="J1184" s="53" t="s">
        <v>56</v>
      </c>
      <c r="K1184" s="53" t="s">
        <v>164</v>
      </c>
      <c r="L1184" s="53" t="s">
        <v>91</v>
      </c>
      <c r="M1184" s="54" t="s">
        <v>2517</v>
      </c>
      <c r="N1184" s="56" t="s">
        <v>884</v>
      </c>
      <c r="O1184" s="56" t="s">
        <v>2767</v>
      </c>
      <c r="P1184" s="56"/>
      <c r="Q1184" s="56" t="s">
        <v>3086</v>
      </c>
      <c r="R1184" s="57">
        <f t="array" ref="R1184">IFERROR(INDEX('BANCO DE DADOS'!$C$3:$C1559,MATCH(C1184,'BANCO DE DADOS'!$B$3:$B1559,0),0),"")</f>
        <v>0</v>
      </c>
      <c r="S1184" s="57" t="s">
        <v>416</v>
      </c>
      <c r="T1184" s="56"/>
      <c r="U1184" s="56"/>
      <c r="V1184" s="56"/>
      <c r="W1184" s="56" t="s">
        <v>51</v>
      </c>
      <c r="X1184" s="56"/>
      <c r="Y1184" s="56"/>
      <c r="Z1184" s="56"/>
      <c r="AA1184" s="56"/>
      <c r="AB1184" s="56"/>
      <c r="AC1184" s="56"/>
    </row>
    <row r="1185" spans="1:29" ht="15.75" customHeight="1">
      <c r="A1185" s="35"/>
      <c r="B1185" s="35" t="s">
        <v>250</v>
      </c>
      <c r="C1185" s="36" t="s">
        <v>514</v>
      </c>
      <c r="D1185" s="37" t="s">
        <v>53</v>
      </c>
      <c r="E1185" s="37">
        <v>25</v>
      </c>
      <c r="F1185" s="38">
        <v>972.5</v>
      </c>
      <c r="G1185" s="39" t="s">
        <v>54</v>
      </c>
      <c r="H1185" s="40">
        <v>46174</v>
      </c>
      <c r="I1185" s="41" t="s">
        <v>55</v>
      </c>
      <c r="J1185" s="41" t="s">
        <v>56</v>
      </c>
      <c r="K1185" s="41" t="s">
        <v>164</v>
      </c>
      <c r="L1185" s="41" t="s">
        <v>58</v>
      </c>
      <c r="M1185" s="42" t="s">
        <v>2739</v>
      </c>
      <c r="N1185" s="44" t="s">
        <v>21</v>
      </c>
      <c r="O1185" s="44" t="s">
        <v>2767</v>
      </c>
      <c r="P1185" s="44"/>
      <c r="Q1185" s="44" t="s">
        <v>3085</v>
      </c>
      <c r="R1185" s="45" t="s">
        <v>158</v>
      </c>
      <c r="S1185" s="45" t="s">
        <v>515</v>
      </c>
      <c r="T1185" s="44"/>
      <c r="U1185" s="44"/>
      <c r="V1185" s="44"/>
      <c r="W1185" s="45" t="s">
        <v>8</v>
      </c>
      <c r="X1185" s="44"/>
      <c r="Y1185" s="44"/>
      <c r="Z1185" s="44"/>
      <c r="AA1185" s="44"/>
      <c r="AB1185" s="44"/>
      <c r="AC1185" s="44"/>
    </row>
    <row r="1186" spans="1:29" ht="15.75" customHeight="1">
      <c r="A1186" s="47"/>
      <c r="B1186" s="47" t="s">
        <v>250</v>
      </c>
      <c r="C1186" s="60" t="s">
        <v>722</v>
      </c>
      <c r="D1186" s="49" t="s">
        <v>53</v>
      </c>
      <c r="E1186" s="49">
        <v>25</v>
      </c>
      <c r="F1186" s="50">
        <v>237.5</v>
      </c>
      <c r="G1186" s="51" t="s">
        <v>54</v>
      </c>
      <c r="H1186" s="52">
        <v>46143</v>
      </c>
      <c r="I1186" s="53" t="s">
        <v>55</v>
      </c>
      <c r="J1186" s="53" t="s">
        <v>56</v>
      </c>
      <c r="K1186" s="53" t="s">
        <v>164</v>
      </c>
      <c r="L1186" s="53" t="s">
        <v>58</v>
      </c>
      <c r="M1186" s="54" t="s">
        <v>148</v>
      </c>
      <c r="N1186" s="56" t="s">
        <v>21</v>
      </c>
      <c r="O1186" s="56" t="s">
        <v>2767</v>
      </c>
      <c r="P1186" s="56"/>
      <c r="Q1186" s="56" t="s">
        <v>3085</v>
      </c>
      <c r="R1186" s="57" t="s">
        <v>158</v>
      </c>
      <c r="S1186" s="57" t="s">
        <v>515</v>
      </c>
      <c r="T1186" s="56"/>
      <c r="U1186" s="56"/>
      <c r="V1186" s="56"/>
      <c r="W1186" s="57" t="s">
        <v>8</v>
      </c>
      <c r="X1186" s="56"/>
      <c r="Y1186" s="56"/>
      <c r="Z1186" s="56"/>
      <c r="AA1186" s="56"/>
      <c r="AB1186" s="56"/>
      <c r="AC1186" s="56"/>
    </row>
    <row r="1187" spans="1:29" ht="15.75" customHeight="1">
      <c r="A1187" s="35"/>
      <c r="B1187" s="35" t="s">
        <v>2693</v>
      </c>
      <c r="C1187" s="36"/>
      <c r="D1187" s="37"/>
      <c r="E1187" s="37"/>
      <c r="F1187" s="38">
        <v>89703.4</v>
      </c>
      <c r="G1187" s="39"/>
      <c r="H1187" s="40"/>
      <c r="I1187" s="41"/>
      <c r="J1187" s="41"/>
      <c r="K1187" s="41"/>
      <c r="L1187" s="41"/>
      <c r="M1187" s="42"/>
      <c r="N1187" s="44" t="s">
        <v>21</v>
      </c>
      <c r="O1187" s="44"/>
      <c r="P1187" s="44"/>
      <c r="Q1187" s="44" t="s">
        <v>3085</v>
      </c>
      <c r="R1187" s="45"/>
      <c r="S1187" s="45" t="s">
        <v>515</v>
      </c>
      <c r="T1187" s="44"/>
      <c r="U1187" s="44"/>
      <c r="V1187" s="44"/>
      <c r="W1187" s="45" t="s">
        <v>8</v>
      </c>
      <c r="X1187" s="44"/>
      <c r="Y1187" s="44"/>
      <c r="Z1187" s="44"/>
      <c r="AA1187" s="44"/>
      <c r="AB1187" s="44"/>
      <c r="AC1187" s="44"/>
    </row>
    <row r="1188" spans="1:29" ht="15.75" customHeight="1">
      <c r="A1188" s="47"/>
      <c r="B1188" s="47" t="s">
        <v>172</v>
      </c>
      <c r="C1188" s="60" t="s">
        <v>425</v>
      </c>
      <c r="D1188" s="49" t="s">
        <v>53</v>
      </c>
      <c r="E1188" s="49">
        <v>1</v>
      </c>
      <c r="F1188" s="50">
        <v>2500</v>
      </c>
      <c r="G1188" s="51" t="s">
        <v>54</v>
      </c>
      <c r="H1188" s="52">
        <v>46174</v>
      </c>
      <c r="I1188" s="53" t="s">
        <v>55</v>
      </c>
      <c r="J1188" s="53" t="s">
        <v>56</v>
      </c>
      <c r="K1188" s="53" t="s">
        <v>164</v>
      </c>
      <c r="L1188" s="53" t="s">
        <v>58</v>
      </c>
      <c r="M1188" s="54" t="s">
        <v>2534</v>
      </c>
      <c r="N1188" s="56" t="s">
        <v>21</v>
      </c>
      <c r="O1188" s="56" t="s">
        <v>2767</v>
      </c>
      <c r="P1188" s="56"/>
      <c r="Q1188" s="56" t="s">
        <v>3087</v>
      </c>
      <c r="R1188" s="57" t="s">
        <v>158</v>
      </c>
      <c r="S1188" s="57" t="s">
        <v>426</v>
      </c>
      <c r="T1188" s="56"/>
      <c r="U1188" s="56"/>
      <c r="V1188" s="56"/>
      <c r="W1188" s="57" t="s">
        <v>8</v>
      </c>
      <c r="X1188" s="56"/>
      <c r="Y1188" s="56"/>
      <c r="Z1188" s="56"/>
      <c r="AA1188" s="56"/>
      <c r="AB1188" s="56"/>
      <c r="AC1188" s="56"/>
    </row>
    <row r="1189" spans="1:29" ht="15.75" customHeight="1">
      <c r="A1189" s="35"/>
      <c r="B1189" s="35" t="s">
        <v>1049</v>
      </c>
      <c r="C1189" s="36" t="s">
        <v>1746</v>
      </c>
      <c r="D1189" s="37" t="s">
        <v>53</v>
      </c>
      <c r="E1189" s="37">
        <v>300</v>
      </c>
      <c r="F1189" s="38">
        <v>45000</v>
      </c>
      <c r="G1189" s="39" t="s">
        <v>54</v>
      </c>
      <c r="H1189" s="40">
        <v>46266</v>
      </c>
      <c r="I1189" s="41" t="s">
        <v>55</v>
      </c>
      <c r="J1189" s="41" t="s">
        <v>56</v>
      </c>
      <c r="K1189" s="41" t="s">
        <v>164</v>
      </c>
      <c r="L1189" s="41" t="s">
        <v>58</v>
      </c>
      <c r="M1189" s="42" t="s">
        <v>2517</v>
      </c>
      <c r="N1189" s="44" t="s">
        <v>21</v>
      </c>
      <c r="O1189" s="44" t="s">
        <v>2767</v>
      </c>
      <c r="P1189" s="44"/>
      <c r="Q1189" s="44" t="s">
        <v>3087</v>
      </c>
      <c r="R1189" s="45" t="s">
        <v>158</v>
      </c>
      <c r="S1189" s="45" t="s">
        <v>426</v>
      </c>
      <c r="T1189" s="44"/>
      <c r="U1189" s="44"/>
      <c r="V1189" s="44"/>
      <c r="W1189" s="44" t="s">
        <v>8</v>
      </c>
      <c r="X1189" s="44"/>
      <c r="Y1189" s="44"/>
      <c r="Z1189" s="44"/>
      <c r="AA1189" s="44"/>
      <c r="AB1189" s="44"/>
      <c r="AC1189" s="44"/>
    </row>
    <row r="1190" spans="1:29" ht="15.75" customHeight="1">
      <c r="A1190" s="47"/>
      <c r="B1190" s="47" t="s">
        <v>1049</v>
      </c>
      <c r="C1190" s="60" t="s">
        <v>1828</v>
      </c>
      <c r="D1190" s="49" t="s">
        <v>53</v>
      </c>
      <c r="E1190" s="49">
        <v>200</v>
      </c>
      <c r="F1190" s="50">
        <v>8400</v>
      </c>
      <c r="G1190" s="51" t="s">
        <v>54</v>
      </c>
      <c r="H1190" s="52">
        <v>46204</v>
      </c>
      <c r="I1190" s="53" t="s">
        <v>55</v>
      </c>
      <c r="J1190" s="53" t="s">
        <v>56</v>
      </c>
      <c r="K1190" s="53" t="s">
        <v>164</v>
      </c>
      <c r="L1190" s="53" t="s">
        <v>58</v>
      </c>
      <c r="M1190" s="54" t="s">
        <v>2486</v>
      </c>
      <c r="N1190" s="56" t="s">
        <v>21</v>
      </c>
      <c r="O1190" s="56" t="s">
        <v>2767</v>
      </c>
      <c r="P1190" s="56"/>
      <c r="Q1190" s="56" t="s">
        <v>3087</v>
      </c>
      <c r="R1190" s="57" t="s">
        <v>158</v>
      </c>
      <c r="S1190" s="57" t="s">
        <v>426</v>
      </c>
      <c r="T1190" s="56"/>
      <c r="U1190" s="56"/>
      <c r="V1190" s="56"/>
      <c r="W1190" s="56" t="s">
        <v>8</v>
      </c>
      <c r="X1190" s="56"/>
      <c r="Y1190" s="56"/>
      <c r="Z1190" s="56"/>
      <c r="AA1190" s="56"/>
      <c r="AB1190" s="56"/>
      <c r="AC1190" s="56"/>
    </row>
    <row r="1191" spans="1:29" ht="15.75" customHeight="1">
      <c r="A1191" s="35"/>
      <c r="B1191" s="35" t="s">
        <v>1049</v>
      </c>
      <c r="C1191" s="36" t="s">
        <v>1738</v>
      </c>
      <c r="D1191" s="37" t="s">
        <v>53</v>
      </c>
      <c r="E1191" s="37">
        <v>100</v>
      </c>
      <c r="F1191" s="38">
        <v>55000</v>
      </c>
      <c r="G1191" s="39" t="s">
        <v>54</v>
      </c>
      <c r="H1191" s="40">
        <v>46266</v>
      </c>
      <c r="I1191" s="41" t="s">
        <v>55</v>
      </c>
      <c r="J1191" s="41" t="s">
        <v>56</v>
      </c>
      <c r="K1191" s="41" t="s">
        <v>164</v>
      </c>
      <c r="L1191" s="41" t="s">
        <v>91</v>
      </c>
      <c r="M1191" s="42" t="s">
        <v>2486</v>
      </c>
      <c r="N1191" s="44" t="s">
        <v>21</v>
      </c>
      <c r="O1191" s="44" t="s">
        <v>2767</v>
      </c>
      <c r="P1191" s="44"/>
      <c r="Q1191" s="44" t="s">
        <v>3087</v>
      </c>
      <c r="R1191" s="45" t="s">
        <v>158</v>
      </c>
      <c r="S1191" s="45" t="s">
        <v>426</v>
      </c>
      <c r="T1191" s="44"/>
      <c r="U1191" s="44"/>
      <c r="V1191" s="44"/>
      <c r="W1191" s="45" t="s">
        <v>8</v>
      </c>
      <c r="X1191" s="44"/>
      <c r="Y1191" s="44"/>
      <c r="Z1191" s="44"/>
      <c r="AA1191" s="44"/>
      <c r="AB1191" s="44"/>
      <c r="AC1191" s="44"/>
    </row>
    <row r="1192" spans="1:29" ht="15.75" customHeight="1">
      <c r="A1192" s="47"/>
      <c r="B1192" s="47" t="s">
        <v>51</v>
      </c>
      <c r="C1192" s="60" t="s">
        <v>2654</v>
      </c>
      <c r="D1192" s="49" t="s">
        <v>53</v>
      </c>
      <c r="E1192" s="49">
        <v>2</v>
      </c>
      <c r="F1192" s="50">
        <v>800</v>
      </c>
      <c r="G1192" s="51" t="s">
        <v>54</v>
      </c>
      <c r="H1192" s="52">
        <v>46174</v>
      </c>
      <c r="I1192" s="53" t="s">
        <v>55</v>
      </c>
      <c r="J1192" s="53" t="s">
        <v>56</v>
      </c>
      <c r="K1192" s="53" t="s">
        <v>164</v>
      </c>
      <c r="L1192" s="53" t="s">
        <v>91</v>
      </c>
      <c r="M1192" s="54" t="s">
        <v>2517</v>
      </c>
      <c r="N1192" s="56" t="s">
        <v>951</v>
      </c>
      <c r="O1192" s="56" t="s">
        <v>2767</v>
      </c>
      <c r="P1192" s="56"/>
      <c r="Q1192" s="56" t="s">
        <v>3087</v>
      </c>
      <c r="R1192" s="57" t="s">
        <v>158</v>
      </c>
      <c r="S1192" s="57" t="s">
        <v>426</v>
      </c>
      <c r="T1192" s="56"/>
      <c r="U1192" s="56"/>
      <c r="V1192" s="56"/>
      <c r="W1192" s="57" t="s">
        <v>8</v>
      </c>
      <c r="X1192" s="56"/>
      <c r="Y1192" s="56"/>
      <c r="Z1192" s="56"/>
      <c r="AA1192" s="56"/>
      <c r="AB1192" s="56"/>
      <c r="AC1192" s="56"/>
    </row>
    <row r="1193" spans="1:29" ht="15.75" customHeight="1">
      <c r="A1193" s="35"/>
      <c r="B1193" s="35" t="s">
        <v>2693</v>
      </c>
      <c r="C1193" s="36"/>
      <c r="D1193" s="37"/>
      <c r="E1193" s="37"/>
      <c r="F1193" s="38">
        <v>107600</v>
      </c>
      <c r="G1193" s="39"/>
      <c r="H1193" s="40"/>
      <c r="I1193" s="41"/>
      <c r="J1193" s="41"/>
      <c r="K1193" s="41"/>
      <c r="L1193" s="41"/>
      <c r="M1193" s="42"/>
      <c r="N1193" s="44" t="s">
        <v>884</v>
      </c>
      <c r="O1193" s="44"/>
      <c r="P1193" s="44"/>
      <c r="Q1193" s="44" t="s">
        <v>3086</v>
      </c>
      <c r="R1193" s="45"/>
      <c r="S1193" s="45" t="s">
        <v>416</v>
      </c>
      <c r="T1193" s="44"/>
      <c r="U1193" s="44"/>
      <c r="V1193" s="44"/>
      <c r="W1193" s="44" t="s">
        <v>51</v>
      </c>
      <c r="X1193" s="44"/>
      <c r="Y1193" s="44"/>
      <c r="Z1193" s="44"/>
      <c r="AA1193" s="44"/>
      <c r="AB1193" s="44"/>
      <c r="AC1193" s="44"/>
    </row>
    <row r="1194" spans="1:29" ht="15.75" customHeight="1">
      <c r="A1194" s="47"/>
      <c r="B1194" s="47" t="s">
        <v>2693</v>
      </c>
      <c r="C1194" s="60"/>
      <c r="D1194" s="49"/>
      <c r="E1194" s="49"/>
      <c r="F1194" s="50">
        <v>126400</v>
      </c>
      <c r="G1194" s="51"/>
      <c r="H1194" s="52"/>
      <c r="I1194" s="53"/>
      <c r="J1194" s="53"/>
      <c r="K1194" s="53"/>
      <c r="L1194" s="53"/>
      <c r="M1194" s="54"/>
      <c r="N1194" s="56" t="s">
        <v>951</v>
      </c>
      <c r="O1194" s="56"/>
      <c r="P1194" s="56"/>
      <c r="Q1194" s="56" t="s">
        <v>3087</v>
      </c>
      <c r="R1194" s="57"/>
      <c r="S1194" s="57" t="s">
        <v>426</v>
      </c>
      <c r="T1194" s="56"/>
      <c r="U1194" s="56"/>
      <c r="V1194" s="56"/>
      <c r="W1194" s="56" t="s">
        <v>8</v>
      </c>
      <c r="X1194" s="56"/>
      <c r="Y1194" s="56"/>
      <c r="Z1194" s="56"/>
      <c r="AA1194" s="56"/>
      <c r="AB1194" s="56"/>
      <c r="AC1194" s="56"/>
    </row>
    <row r="1195" spans="1:29" ht="15.75" customHeight="1">
      <c r="A1195" s="35"/>
      <c r="B1195" s="35" t="s">
        <v>51</v>
      </c>
      <c r="C1195" s="36" t="s">
        <v>1324</v>
      </c>
      <c r="D1195" s="37" t="s">
        <v>53</v>
      </c>
      <c r="E1195" s="37">
        <v>10</v>
      </c>
      <c r="F1195" s="38">
        <v>720</v>
      </c>
      <c r="G1195" s="39" t="s">
        <v>54</v>
      </c>
      <c r="H1195" s="40">
        <v>46174</v>
      </c>
      <c r="I1195" s="41" t="s">
        <v>55</v>
      </c>
      <c r="J1195" s="41" t="s">
        <v>56</v>
      </c>
      <c r="K1195" s="41" t="s">
        <v>164</v>
      </c>
      <c r="L1195" s="41" t="s">
        <v>91</v>
      </c>
      <c r="M1195" s="42" t="s">
        <v>148</v>
      </c>
      <c r="N1195" s="44" t="s">
        <v>884</v>
      </c>
      <c r="O1195" s="44" t="s">
        <v>2767</v>
      </c>
      <c r="P1195" s="44"/>
      <c r="Q1195" s="44" t="s">
        <v>2927</v>
      </c>
      <c r="R1195" s="45" t="s">
        <v>202</v>
      </c>
      <c r="S1195" s="45" t="s">
        <v>181</v>
      </c>
      <c r="T1195" s="44"/>
      <c r="U1195" s="44"/>
      <c r="V1195" s="44"/>
      <c r="W1195" s="45" t="s">
        <v>8</v>
      </c>
      <c r="X1195" s="44"/>
      <c r="Y1195" s="44"/>
      <c r="Z1195" s="44"/>
      <c r="AA1195" s="44"/>
      <c r="AB1195" s="44"/>
      <c r="AC1195" s="44"/>
    </row>
    <row r="1196" spans="1:29" ht="15.75" customHeight="1">
      <c r="A1196" s="184"/>
      <c r="B1196" s="184" t="s">
        <v>861</v>
      </c>
      <c r="C1196" s="185" t="s">
        <v>904</v>
      </c>
      <c r="D1196" s="186" t="s">
        <v>53</v>
      </c>
      <c r="E1196" s="186">
        <v>1</v>
      </c>
      <c r="F1196" s="187">
        <v>30000</v>
      </c>
      <c r="G1196" s="188" t="s">
        <v>54</v>
      </c>
      <c r="H1196" s="189">
        <v>46235</v>
      </c>
      <c r="I1196" s="190" t="s">
        <v>101</v>
      </c>
      <c r="J1196" s="190" t="s">
        <v>56</v>
      </c>
      <c r="K1196" s="190" t="s">
        <v>858</v>
      </c>
      <c r="L1196" s="190" t="s">
        <v>91</v>
      </c>
      <c r="M1196" s="191" t="s">
        <v>2451</v>
      </c>
      <c r="N1196" s="192" t="s">
        <v>884</v>
      </c>
      <c r="O1196" s="56" t="s">
        <v>2452</v>
      </c>
      <c r="P1196" s="56"/>
      <c r="Q1196" s="56"/>
      <c r="R1196" s="57" t="str">
        <f t="array" ref="R1196">IFERROR(INDEX('BANCO DE DADOS'!$C$3:$C1559,MATCH(C1196,'BANCO DE DADOS'!$B$3:$B1559,0),0),"")</f>
        <v>DOP</v>
      </c>
      <c r="S1196" s="57" t="str">
        <f t="array" ref="S1196">IFERROR(INDEX('BANCO DE DADOS'!$D$3:$D1559,MATCH(C1196,'BANCO DE DADOS'!$B$3:$B1559,0),0),"")</f>
        <v>COMPRA DE MATERIAIS DE ESCRITÓRIO E CONSUMÍVEIS</v>
      </c>
      <c r="T1196" s="56"/>
      <c r="U1196" s="56"/>
      <c r="V1196" s="56"/>
      <c r="W1196" s="56"/>
      <c r="X1196" s="56"/>
      <c r="Y1196" s="56"/>
      <c r="Z1196" s="56"/>
      <c r="AA1196" s="56"/>
      <c r="AB1196" s="56"/>
      <c r="AC1196" s="56"/>
    </row>
    <row r="1197" spans="1:29" ht="15.75" customHeight="1">
      <c r="A1197" s="35"/>
      <c r="B1197" s="35" t="s">
        <v>1049</v>
      </c>
      <c r="C1197" s="36" t="s">
        <v>1991</v>
      </c>
      <c r="D1197" s="37" t="s">
        <v>53</v>
      </c>
      <c r="E1197" s="37">
        <v>10</v>
      </c>
      <c r="F1197" s="38">
        <v>1720.5</v>
      </c>
      <c r="G1197" s="39" t="s">
        <v>54</v>
      </c>
      <c r="H1197" s="40">
        <v>46174</v>
      </c>
      <c r="I1197" s="41" t="s">
        <v>55</v>
      </c>
      <c r="J1197" s="41" t="s">
        <v>56</v>
      </c>
      <c r="K1197" s="41" t="s">
        <v>164</v>
      </c>
      <c r="L1197" s="41" t="s">
        <v>58</v>
      </c>
      <c r="M1197" s="42" t="s">
        <v>2486</v>
      </c>
      <c r="N1197" s="44" t="s">
        <v>21</v>
      </c>
      <c r="O1197" s="44" t="s">
        <v>2767</v>
      </c>
      <c r="P1197" s="44"/>
      <c r="Q1197" s="44" t="s">
        <v>3088</v>
      </c>
      <c r="R1197" s="45" t="s">
        <v>158</v>
      </c>
      <c r="S1197" s="45" t="s">
        <v>1222</v>
      </c>
      <c r="T1197" s="44"/>
      <c r="U1197" s="44"/>
      <c r="V1197" s="44"/>
      <c r="W1197" s="45" t="s">
        <v>8</v>
      </c>
      <c r="X1197" s="44"/>
      <c r="Y1197" s="44"/>
      <c r="Z1197" s="44"/>
      <c r="AA1197" s="44"/>
      <c r="AB1197" s="44"/>
      <c r="AC1197" s="44"/>
    </row>
    <row r="1198" spans="1:29" ht="15.75" customHeight="1">
      <c r="A1198" s="47"/>
      <c r="B1198" s="47" t="s">
        <v>1049</v>
      </c>
      <c r="C1198" s="60" t="s">
        <v>1903</v>
      </c>
      <c r="D1198" s="49" t="s">
        <v>53</v>
      </c>
      <c r="E1198" s="49">
        <v>20</v>
      </c>
      <c r="F1198" s="50">
        <v>3940</v>
      </c>
      <c r="G1198" s="51" t="s">
        <v>54</v>
      </c>
      <c r="H1198" s="52">
        <v>46174</v>
      </c>
      <c r="I1198" s="53" t="s">
        <v>55</v>
      </c>
      <c r="J1198" s="53" t="s">
        <v>56</v>
      </c>
      <c r="K1198" s="53" t="s">
        <v>164</v>
      </c>
      <c r="L1198" s="53" t="s">
        <v>58</v>
      </c>
      <c r="M1198" s="54" t="s">
        <v>2486</v>
      </c>
      <c r="N1198" s="56" t="s">
        <v>21</v>
      </c>
      <c r="O1198" s="56" t="s">
        <v>2767</v>
      </c>
      <c r="P1198" s="56"/>
      <c r="Q1198" s="56" t="s">
        <v>3088</v>
      </c>
      <c r="R1198" s="57" t="s">
        <v>158</v>
      </c>
      <c r="S1198" s="57" t="s">
        <v>1222</v>
      </c>
      <c r="T1198" s="56"/>
      <c r="U1198" s="56"/>
      <c r="V1198" s="56"/>
      <c r="W1198" s="57" t="s">
        <v>8</v>
      </c>
      <c r="X1198" s="56"/>
      <c r="Y1198" s="56"/>
      <c r="Z1198" s="56"/>
      <c r="AA1198" s="56"/>
      <c r="AB1198" s="56"/>
      <c r="AC1198" s="56"/>
    </row>
    <row r="1199" spans="1:29" ht="15.75" customHeight="1">
      <c r="A1199" s="35"/>
      <c r="B1199" s="35" t="s">
        <v>51</v>
      </c>
      <c r="C1199" s="36" t="s">
        <v>1399</v>
      </c>
      <c r="D1199" s="37" t="s">
        <v>53</v>
      </c>
      <c r="E1199" s="37">
        <v>5</v>
      </c>
      <c r="F1199" s="38">
        <v>175</v>
      </c>
      <c r="G1199" s="39" t="s">
        <v>54</v>
      </c>
      <c r="H1199" s="40">
        <v>46143</v>
      </c>
      <c r="I1199" s="41" t="s">
        <v>55</v>
      </c>
      <c r="J1199" s="41" t="s">
        <v>56</v>
      </c>
      <c r="K1199" s="41" t="s">
        <v>164</v>
      </c>
      <c r="L1199" s="41" t="s">
        <v>91</v>
      </c>
      <c r="M1199" s="42" t="s">
        <v>2517</v>
      </c>
      <c r="N1199" s="44" t="s">
        <v>884</v>
      </c>
      <c r="O1199" s="44" t="s">
        <v>2767</v>
      </c>
      <c r="P1199" s="44"/>
      <c r="Q1199" s="44" t="s">
        <v>2941</v>
      </c>
      <c r="R1199" s="45" t="s">
        <v>1400</v>
      </c>
      <c r="S1199" s="45" t="s">
        <v>1401</v>
      </c>
      <c r="T1199" s="44"/>
      <c r="U1199" s="44"/>
      <c r="V1199" s="44"/>
      <c r="W1199" s="44" t="s">
        <v>8</v>
      </c>
      <c r="X1199" s="44"/>
      <c r="Y1199" s="44"/>
      <c r="Z1199" s="44"/>
      <c r="AA1199" s="44"/>
      <c r="AB1199" s="44"/>
      <c r="AC1199" s="44"/>
    </row>
    <row r="1200" spans="1:29" ht="15.75" customHeight="1">
      <c r="A1200" s="47"/>
      <c r="B1200" s="47" t="s">
        <v>51</v>
      </c>
      <c r="C1200" s="60" t="s">
        <v>2613</v>
      </c>
      <c r="D1200" s="49" t="s">
        <v>53</v>
      </c>
      <c r="E1200" s="49">
        <v>15</v>
      </c>
      <c r="F1200" s="50">
        <v>3240</v>
      </c>
      <c r="G1200" s="51" t="s">
        <v>54</v>
      </c>
      <c r="H1200" s="52">
        <v>46174</v>
      </c>
      <c r="I1200" s="53" t="s">
        <v>55</v>
      </c>
      <c r="J1200" s="53" t="s">
        <v>56</v>
      </c>
      <c r="K1200" s="53" t="s">
        <v>164</v>
      </c>
      <c r="L1200" s="53" t="s">
        <v>91</v>
      </c>
      <c r="M1200" s="54" t="s">
        <v>2517</v>
      </c>
      <c r="N1200" s="56" t="s">
        <v>951</v>
      </c>
      <c r="O1200" s="56" t="s">
        <v>2767</v>
      </c>
      <c r="P1200" s="56"/>
      <c r="Q1200" s="56" t="s">
        <v>3088</v>
      </c>
      <c r="R1200" s="57" t="s">
        <v>158</v>
      </c>
      <c r="S1200" s="57" t="s">
        <v>1222</v>
      </c>
      <c r="T1200" s="56"/>
      <c r="U1200" s="56"/>
      <c r="V1200" s="56"/>
      <c r="W1200" s="57" t="s">
        <v>8</v>
      </c>
      <c r="X1200" s="56"/>
      <c r="Y1200" s="56"/>
      <c r="Z1200" s="56"/>
      <c r="AA1200" s="56"/>
      <c r="AB1200" s="56"/>
      <c r="AC1200" s="56"/>
    </row>
    <row r="1201" spans="1:29" ht="15.75" customHeight="1">
      <c r="A1201" s="35"/>
      <c r="B1201" s="35" t="s">
        <v>51</v>
      </c>
      <c r="C1201" s="36" t="s">
        <v>2624</v>
      </c>
      <c r="D1201" s="37" t="s">
        <v>53</v>
      </c>
      <c r="E1201" s="37">
        <v>15</v>
      </c>
      <c r="F1201" s="38">
        <v>2775</v>
      </c>
      <c r="G1201" s="39" t="s">
        <v>54</v>
      </c>
      <c r="H1201" s="40">
        <v>46174</v>
      </c>
      <c r="I1201" s="41" t="s">
        <v>55</v>
      </c>
      <c r="J1201" s="41" t="s">
        <v>56</v>
      </c>
      <c r="K1201" s="41" t="s">
        <v>164</v>
      </c>
      <c r="L1201" s="41" t="s">
        <v>91</v>
      </c>
      <c r="M1201" s="42" t="s">
        <v>2517</v>
      </c>
      <c r="N1201" s="44" t="s">
        <v>951</v>
      </c>
      <c r="O1201" s="44" t="s">
        <v>2767</v>
      </c>
      <c r="P1201" s="44"/>
      <c r="Q1201" s="44" t="s">
        <v>3088</v>
      </c>
      <c r="R1201" s="45" t="s">
        <v>158</v>
      </c>
      <c r="S1201" s="45" t="s">
        <v>1222</v>
      </c>
      <c r="T1201" s="44"/>
      <c r="U1201" s="44"/>
      <c r="V1201" s="44"/>
      <c r="W1201" s="45" t="s">
        <v>8</v>
      </c>
      <c r="X1201" s="44"/>
      <c r="Y1201" s="44"/>
      <c r="Z1201" s="44"/>
      <c r="AA1201" s="44"/>
      <c r="AB1201" s="44"/>
      <c r="AC1201" s="44"/>
    </row>
    <row r="1202" spans="1:29" ht="15.75" customHeight="1">
      <c r="A1202" s="47"/>
      <c r="B1202" s="47" t="s">
        <v>2693</v>
      </c>
      <c r="C1202" s="85" t="s">
        <v>877</v>
      </c>
      <c r="D1202" s="49" t="s">
        <v>53</v>
      </c>
      <c r="E1202" s="85">
        <v>1</v>
      </c>
      <c r="F1202" s="50">
        <v>5100</v>
      </c>
      <c r="G1202" s="51" t="s">
        <v>54</v>
      </c>
      <c r="H1202" s="52">
        <v>46143</v>
      </c>
      <c r="I1202" s="53" t="s">
        <v>55</v>
      </c>
      <c r="J1202" s="53" t="s">
        <v>56</v>
      </c>
      <c r="K1202" s="53" t="s">
        <v>164</v>
      </c>
      <c r="L1202" s="53" t="s">
        <v>91</v>
      </c>
      <c r="M1202" s="54" t="s">
        <v>73</v>
      </c>
      <c r="N1202" s="56" t="s">
        <v>861</v>
      </c>
      <c r="O1202" s="56" t="s">
        <v>2767</v>
      </c>
      <c r="P1202" s="56"/>
      <c r="Q1202" s="56" t="s">
        <v>861</v>
      </c>
      <c r="R1202" s="57">
        <f t="array" ref="R1202">IFERROR(INDEX('BANCO DE DADOS'!$C$3:$C1559,MATCH(C1202,'BANCO DE DADOS'!$B$3:$B1559,0),0),"")</f>
        <v>0</v>
      </c>
      <c r="S1202" s="57" t="str">
        <f t="array" ref="S1202">IFERROR(INDEX('BANCO DE DADOS'!$D$3:$D1559,MATCH(C1202,'BANCO DE DADOS'!$B$3:$B1559,0),0),"")</f>
        <v>COMPRA DE MATERIAIS E INSUMOS DIVERSOS</v>
      </c>
      <c r="T1202" s="56"/>
      <c r="U1202" s="56"/>
      <c r="V1202" s="56"/>
      <c r="W1202" s="56" t="s">
        <v>861</v>
      </c>
      <c r="X1202" s="56"/>
      <c r="Y1202" s="56"/>
      <c r="Z1202" s="56"/>
      <c r="AA1202" s="56"/>
      <c r="AB1202" s="56"/>
      <c r="AC1202" s="56"/>
    </row>
    <row r="1203" spans="1:29" ht="15.75" customHeight="1">
      <c r="A1203" s="35"/>
      <c r="B1203" s="35" t="s">
        <v>861</v>
      </c>
      <c r="C1203" s="82" t="s">
        <v>877</v>
      </c>
      <c r="D1203" s="37" t="s">
        <v>53</v>
      </c>
      <c r="E1203" s="82">
        <v>1</v>
      </c>
      <c r="F1203" s="38">
        <v>5100</v>
      </c>
      <c r="G1203" s="39" t="s">
        <v>54</v>
      </c>
      <c r="H1203" s="40">
        <v>46143</v>
      </c>
      <c r="I1203" s="41" t="s">
        <v>55</v>
      </c>
      <c r="J1203" s="41" t="s">
        <v>56</v>
      </c>
      <c r="K1203" s="41" t="s">
        <v>164</v>
      </c>
      <c r="L1203" s="41" t="s">
        <v>91</v>
      </c>
      <c r="M1203" s="42" t="s">
        <v>73</v>
      </c>
      <c r="N1203" s="44" t="s">
        <v>861</v>
      </c>
      <c r="O1203" s="44" t="s">
        <v>2767</v>
      </c>
      <c r="P1203" s="44"/>
      <c r="Q1203" s="44" t="s">
        <v>861</v>
      </c>
      <c r="R1203" s="45">
        <f t="array" ref="R1203">IFERROR(INDEX('BANCO DE DADOS'!$C$3:$C1559,MATCH(C1203,'BANCO DE DADOS'!$B$3:$B1559,0),0),"")</f>
        <v>0</v>
      </c>
      <c r="S1203" s="45" t="str">
        <f t="array" ref="S1203">IFERROR(INDEX('BANCO DE DADOS'!$D$3:$D1559,MATCH(C1203,'BANCO DE DADOS'!$B$3:$B1559,0),0),"")</f>
        <v>COMPRA DE MATERIAIS E INSUMOS DIVERSOS</v>
      </c>
      <c r="T1203" s="44"/>
      <c r="U1203" s="44"/>
      <c r="V1203" s="44"/>
      <c r="W1203" s="44" t="s">
        <v>861</v>
      </c>
      <c r="X1203" s="44"/>
      <c r="Y1203" s="44"/>
      <c r="Z1203" s="44"/>
      <c r="AA1203" s="44"/>
      <c r="AB1203" s="44"/>
      <c r="AC1203" s="44"/>
    </row>
    <row r="1204" spans="1:29" ht="15.75" customHeight="1">
      <c r="A1204" s="47"/>
      <c r="B1204" s="47" t="s">
        <v>51</v>
      </c>
      <c r="C1204" s="60" t="s">
        <v>1444</v>
      </c>
      <c r="D1204" s="49" t="s">
        <v>53</v>
      </c>
      <c r="E1204" s="49">
        <v>3</v>
      </c>
      <c r="F1204" s="50">
        <v>90</v>
      </c>
      <c r="G1204" s="51" t="s">
        <v>54</v>
      </c>
      <c r="H1204" s="52">
        <v>46143</v>
      </c>
      <c r="I1204" s="53" t="s">
        <v>55</v>
      </c>
      <c r="J1204" s="53" t="s">
        <v>56</v>
      </c>
      <c r="K1204" s="53" t="s">
        <v>164</v>
      </c>
      <c r="L1204" s="53" t="s">
        <v>91</v>
      </c>
      <c r="M1204" s="54" t="s">
        <v>2498</v>
      </c>
      <c r="N1204" s="56" t="s">
        <v>884</v>
      </c>
      <c r="O1204" s="56" t="s">
        <v>2767</v>
      </c>
      <c r="P1204" s="56"/>
      <c r="Q1204" s="56" t="s">
        <v>2970</v>
      </c>
      <c r="R1204" s="57" t="s">
        <v>304</v>
      </c>
      <c r="S1204" s="57" t="s">
        <v>305</v>
      </c>
      <c r="T1204" s="56"/>
      <c r="U1204" s="56"/>
      <c r="V1204" s="56"/>
      <c r="W1204" s="56" t="s">
        <v>652</v>
      </c>
      <c r="X1204" s="56"/>
      <c r="Y1204" s="56"/>
      <c r="Z1204" s="56"/>
      <c r="AA1204" s="56"/>
      <c r="AB1204" s="56"/>
      <c r="AC1204" s="56"/>
    </row>
    <row r="1205" spans="1:29" ht="15.75" customHeight="1">
      <c r="A1205" s="35"/>
      <c r="B1205" s="35" t="s">
        <v>51</v>
      </c>
      <c r="C1205" s="36" t="s">
        <v>1299</v>
      </c>
      <c r="D1205" s="37" t="s">
        <v>1300</v>
      </c>
      <c r="E1205" s="37">
        <v>5</v>
      </c>
      <c r="F1205" s="38">
        <v>1000</v>
      </c>
      <c r="G1205" s="39" t="s">
        <v>54</v>
      </c>
      <c r="H1205" s="40">
        <v>46174</v>
      </c>
      <c r="I1205" s="41" t="s">
        <v>55</v>
      </c>
      <c r="J1205" s="41" t="s">
        <v>56</v>
      </c>
      <c r="K1205" s="41" t="s">
        <v>164</v>
      </c>
      <c r="L1205" s="41" t="s">
        <v>91</v>
      </c>
      <c r="M1205" s="42" t="s">
        <v>109</v>
      </c>
      <c r="N1205" s="44" t="s">
        <v>884</v>
      </c>
      <c r="O1205" s="44" t="s">
        <v>2767</v>
      </c>
      <c r="P1205" s="44"/>
      <c r="Q1205" s="44" t="s">
        <v>2970</v>
      </c>
      <c r="R1205" s="45" t="s">
        <v>304</v>
      </c>
      <c r="S1205" s="45" t="s">
        <v>305</v>
      </c>
      <c r="T1205" s="44"/>
      <c r="U1205" s="44"/>
      <c r="V1205" s="44"/>
      <c r="W1205" s="44" t="s">
        <v>652</v>
      </c>
      <c r="X1205" s="44"/>
      <c r="Y1205" s="44"/>
      <c r="Z1205" s="44"/>
      <c r="AA1205" s="44"/>
      <c r="AB1205" s="44"/>
      <c r="AC1205" s="44"/>
    </row>
    <row r="1206" spans="1:29" ht="15.75" customHeight="1">
      <c r="A1206" s="47"/>
      <c r="B1206" s="47" t="s">
        <v>51</v>
      </c>
      <c r="C1206" s="60" t="s">
        <v>1229</v>
      </c>
      <c r="D1206" s="49" t="s">
        <v>53</v>
      </c>
      <c r="E1206" s="49">
        <v>4</v>
      </c>
      <c r="F1206" s="50">
        <v>3200</v>
      </c>
      <c r="G1206" s="51" t="s">
        <v>54</v>
      </c>
      <c r="H1206" s="52">
        <v>46174</v>
      </c>
      <c r="I1206" s="53" t="s">
        <v>55</v>
      </c>
      <c r="J1206" s="53" t="s">
        <v>56</v>
      </c>
      <c r="K1206" s="53" t="s">
        <v>164</v>
      </c>
      <c r="L1206" s="53" t="s">
        <v>91</v>
      </c>
      <c r="M1206" s="54" t="s">
        <v>73</v>
      </c>
      <c r="N1206" s="56" t="s">
        <v>884</v>
      </c>
      <c r="O1206" s="56" t="s">
        <v>2767</v>
      </c>
      <c r="P1206" s="56"/>
      <c r="Q1206" s="56" t="s">
        <v>2970</v>
      </c>
      <c r="R1206" s="57" t="s">
        <v>304</v>
      </c>
      <c r="S1206" s="57" t="s">
        <v>305</v>
      </c>
      <c r="T1206" s="56"/>
      <c r="U1206" s="56"/>
      <c r="V1206" s="56"/>
      <c r="W1206" s="56" t="s">
        <v>652</v>
      </c>
      <c r="X1206" s="56"/>
      <c r="Y1206" s="56"/>
      <c r="Z1206" s="56"/>
      <c r="AA1206" s="56"/>
      <c r="AB1206" s="56"/>
      <c r="AC1206" s="56"/>
    </row>
    <row r="1207" spans="1:29" ht="15.75" customHeight="1">
      <c r="A1207" s="35"/>
      <c r="B1207" s="35" t="s">
        <v>51</v>
      </c>
      <c r="C1207" s="36" t="s">
        <v>1313</v>
      </c>
      <c r="D1207" s="37" t="s">
        <v>53</v>
      </c>
      <c r="E1207" s="37">
        <v>8</v>
      </c>
      <c r="F1207" s="38">
        <v>915.36</v>
      </c>
      <c r="G1207" s="39" t="s">
        <v>54</v>
      </c>
      <c r="H1207" s="40">
        <v>46174</v>
      </c>
      <c r="I1207" s="41" t="s">
        <v>55</v>
      </c>
      <c r="J1207" s="41" t="s">
        <v>56</v>
      </c>
      <c r="K1207" s="41" t="s">
        <v>164</v>
      </c>
      <c r="L1207" s="41" t="s">
        <v>91</v>
      </c>
      <c r="M1207" s="42" t="s">
        <v>2486</v>
      </c>
      <c r="N1207" s="44" t="s">
        <v>884</v>
      </c>
      <c r="O1207" s="44" t="s">
        <v>2767</v>
      </c>
      <c r="P1207" s="44"/>
      <c r="Q1207" s="44" t="s">
        <v>2970</v>
      </c>
      <c r="R1207" s="45" t="s">
        <v>304</v>
      </c>
      <c r="S1207" s="45" t="s">
        <v>305</v>
      </c>
      <c r="T1207" s="44"/>
      <c r="U1207" s="44"/>
      <c r="V1207" s="44"/>
      <c r="W1207" s="44" t="s">
        <v>652</v>
      </c>
      <c r="X1207" s="44"/>
      <c r="Y1207" s="44"/>
      <c r="Z1207" s="44"/>
      <c r="AA1207" s="44"/>
      <c r="AB1207" s="44"/>
      <c r="AC1207" s="44"/>
    </row>
    <row r="1208" spans="1:29" ht="15.75" customHeight="1">
      <c r="A1208" s="47"/>
      <c r="B1208" s="47" t="s">
        <v>283</v>
      </c>
      <c r="C1208" s="60" t="s">
        <v>672</v>
      </c>
      <c r="D1208" s="49" t="s">
        <v>53</v>
      </c>
      <c r="E1208" s="49">
        <v>2</v>
      </c>
      <c r="F1208" s="50">
        <v>370</v>
      </c>
      <c r="G1208" s="51" t="s">
        <v>54</v>
      </c>
      <c r="H1208" s="52">
        <v>46174</v>
      </c>
      <c r="I1208" s="53" t="s">
        <v>55</v>
      </c>
      <c r="J1208" s="53" t="s">
        <v>56</v>
      </c>
      <c r="K1208" s="53" t="s">
        <v>164</v>
      </c>
      <c r="L1208" s="53" t="s">
        <v>58</v>
      </c>
      <c r="M1208" s="54" t="s">
        <v>2498</v>
      </c>
      <c r="N1208" s="56" t="s">
        <v>21</v>
      </c>
      <c r="O1208" s="56" t="s">
        <v>2767</v>
      </c>
      <c r="P1208" s="56"/>
      <c r="Q1208" s="56" t="s">
        <v>3032</v>
      </c>
      <c r="R1208" s="57"/>
      <c r="S1208" s="57" t="s">
        <v>673</v>
      </c>
      <c r="T1208" s="56"/>
      <c r="U1208" s="56"/>
      <c r="V1208" s="56"/>
      <c r="W1208" s="56" t="s">
        <v>51</v>
      </c>
      <c r="X1208" s="56"/>
      <c r="Y1208" s="56"/>
      <c r="Z1208" s="56"/>
      <c r="AA1208" s="56"/>
      <c r="AB1208" s="56"/>
      <c r="AC1208" s="56"/>
    </row>
    <row r="1209" spans="1:29" ht="15.75" customHeight="1">
      <c r="A1209" s="35"/>
      <c r="B1209" s="35" t="s">
        <v>283</v>
      </c>
      <c r="C1209" s="36" t="s">
        <v>675</v>
      </c>
      <c r="D1209" s="37" t="s">
        <v>53</v>
      </c>
      <c r="E1209" s="37">
        <v>2</v>
      </c>
      <c r="F1209" s="38">
        <v>360</v>
      </c>
      <c r="G1209" s="39" t="s">
        <v>54</v>
      </c>
      <c r="H1209" s="40">
        <v>46174</v>
      </c>
      <c r="I1209" s="41" t="s">
        <v>55</v>
      </c>
      <c r="J1209" s="41" t="s">
        <v>56</v>
      </c>
      <c r="K1209" s="41" t="s">
        <v>164</v>
      </c>
      <c r="L1209" s="41" t="s">
        <v>58</v>
      </c>
      <c r="M1209" s="42" t="s">
        <v>2498</v>
      </c>
      <c r="N1209" s="44" t="s">
        <v>21</v>
      </c>
      <c r="O1209" s="44" t="s">
        <v>2767</v>
      </c>
      <c r="P1209" s="44"/>
      <c r="Q1209" s="44" t="s">
        <v>3032</v>
      </c>
      <c r="R1209" s="45"/>
      <c r="S1209" s="45" t="s">
        <v>673</v>
      </c>
      <c r="T1209" s="44"/>
      <c r="U1209" s="44"/>
      <c r="V1209" s="44"/>
      <c r="W1209" s="44" t="s">
        <v>51</v>
      </c>
      <c r="X1209" s="44"/>
      <c r="Y1209" s="44"/>
      <c r="Z1209" s="44"/>
      <c r="AA1209" s="44"/>
      <c r="AB1209" s="44"/>
      <c r="AC1209" s="44"/>
    </row>
    <row r="1210" spans="1:29" ht="15.75" customHeight="1">
      <c r="A1210" s="47"/>
      <c r="B1210" s="47" t="s">
        <v>51</v>
      </c>
      <c r="C1210" s="60" t="s">
        <v>1367</v>
      </c>
      <c r="D1210" s="49" t="s">
        <v>53</v>
      </c>
      <c r="E1210" s="49">
        <v>100</v>
      </c>
      <c r="F1210" s="50">
        <v>300</v>
      </c>
      <c r="G1210" s="51" t="s">
        <v>54</v>
      </c>
      <c r="H1210" s="52">
        <v>46174</v>
      </c>
      <c r="I1210" s="53" t="s">
        <v>55</v>
      </c>
      <c r="J1210" s="53" t="s">
        <v>56</v>
      </c>
      <c r="K1210" s="53" t="s">
        <v>164</v>
      </c>
      <c r="L1210" s="53" t="s">
        <v>91</v>
      </c>
      <c r="M1210" s="54" t="s">
        <v>2486</v>
      </c>
      <c r="N1210" s="56" t="s">
        <v>884</v>
      </c>
      <c r="O1210" s="56" t="s">
        <v>2767</v>
      </c>
      <c r="P1210" s="56"/>
      <c r="Q1210" s="56" t="s">
        <v>2970</v>
      </c>
      <c r="R1210" s="57" t="s">
        <v>304</v>
      </c>
      <c r="S1210" s="57" t="s">
        <v>305</v>
      </c>
      <c r="T1210" s="56"/>
      <c r="U1210" s="56"/>
      <c r="V1210" s="56"/>
      <c r="W1210" s="56" t="s">
        <v>652</v>
      </c>
      <c r="X1210" s="56"/>
      <c r="Y1210" s="56"/>
      <c r="Z1210" s="56"/>
      <c r="AA1210" s="56"/>
      <c r="AB1210" s="56"/>
      <c r="AC1210" s="56"/>
    </row>
    <row r="1211" spans="1:29" ht="15.75" customHeight="1">
      <c r="A1211" s="35"/>
      <c r="B1211" s="35" t="s">
        <v>51</v>
      </c>
      <c r="C1211" s="36" t="s">
        <v>1441</v>
      </c>
      <c r="D1211" s="37" t="s">
        <v>53</v>
      </c>
      <c r="E1211" s="37">
        <v>25</v>
      </c>
      <c r="F1211" s="38">
        <v>111</v>
      </c>
      <c r="G1211" s="39" t="s">
        <v>54</v>
      </c>
      <c r="H1211" s="40">
        <v>46143</v>
      </c>
      <c r="I1211" s="41" t="s">
        <v>55</v>
      </c>
      <c r="J1211" s="41" t="s">
        <v>56</v>
      </c>
      <c r="K1211" s="41" t="s">
        <v>164</v>
      </c>
      <c r="L1211" s="41" t="s">
        <v>91</v>
      </c>
      <c r="M1211" s="42" t="s">
        <v>2517</v>
      </c>
      <c r="N1211" s="44" t="s">
        <v>884</v>
      </c>
      <c r="O1211" s="44" t="s">
        <v>2767</v>
      </c>
      <c r="P1211" s="44"/>
      <c r="Q1211" s="44" t="s">
        <v>2970</v>
      </c>
      <c r="R1211" s="45" t="s">
        <v>304</v>
      </c>
      <c r="S1211" s="45" t="s">
        <v>305</v>
      </c>
      <c r="T1211" s="44"/>
      <c r="U1211" s="44"/>
      <c r="V1211" s="44"/>
      <c r="W1211" s="44" t="s">
        <v>652</v>
      </c>
      <c r="X1211" s="44"/>
      <c r="Y1211" s="44"/>
      <c r="Z1211" s="44"/>
      <c r="AA1211" s="44"/>
      <c r="AB1211" s="44"/>
      <c r="AC1211" s="44"/>
    </row>
    <row r="1212" spans="1:29" ht="15.75" customHeight="1">
      <c r="A1212" s="47"/>
      <c r="B1212" s="47" t="s">
        <v>51</v>
      </c>
      <c r="C1212" s="60" t="s">
        <v>1448</v>
      </c>
      <c r="D1212" s="49" t="s">
        <v>53</v>
      </c>
      <c r="E1212" s="49">
        <v>2</v>
      </c>
      <c r="F1212" s="50">
        <v>70</v>
      </c>
      <c r="G1212" s="51" t="s">
        <v>54</v>
      </c>
      <c r="H1212" s="52">
        <v>46143</v>
      </c>
      <c r="I1212" s="53" t="s">
        <v>55</v>
      </c>
      <c r="J1212" s="53" t="s">
        <v>56</v>
      </c>
      <c r="K1212" s="53" t="s">
        <v>164</v>
      </c>
      <c r="L1212" s="53" t="s">
        <v>91</v>
      </c>
      <c r="M1212" s="54" t="s">
        <v>73</v>
      </c>
      <c r="N1212" s="56" t="s">
        <v>884</v>
      </c>
      <c r="O1212" s="56" t="s">
        <v>2767</v>
      </c>
      <c r="P1212" s="56"/>
      <c r="Q1212" s="56" t="s">
        <v>2970</v>
      </c>
      <c r="R1212" s="57" t="s">
        <v>304</v>
      </c>
      <c r="S1212" s="57" t="s">
        <v>305</v>
      </c>
      <c r="T1212" s="56"/>
      <c r="U1212" s="56"/>
      <c r="V1212" s="56"/>
      <c r="W1212" s="56" t="s">
        <v>652</v>
      </c>
      <c r="X1212" s="56"/>
      <c r="Y1212" s="56"/>
      <c r="Z1212" s="56"/>
      <c r="AA1212" s="56"/>
      <c r="AB1212" s="56"/>
      <c r="AC1212" s="56"/>
    </row>
    <row r="1213" spans="1:29" ht="15.75" customHeight="1">
      <c r="A1213" s="35"/>
      <c r="B1213" s="35" t="s">
        <v>254</v>
      </c>
      <c r="C1213" s="36" t="s">
        <v>378</v>
      </c>
      <c r="D1213" s="37" t="s">
        <v>53</v>
      </c>
      <c r="E1213" s="37">
        <v>2</v>
      </c>
      <c r="F1213" s="38">
        <v>4000</v>
      </c>
      <c r="G1213" s="39" t="s">
        <v>54</v>
      </c>
      <c r="H1213" s="40">
        <v>46204</v>
      </c>
      <c r="I1213" s="41" t="s">
        <v>55</v>
      </c>
      <c r="J1213" s="41" t="s">
        <v>56</v>
      </c>
      <c r="K1213" s="41" t="s">
        <v>164</v>
      </c>
      <c r="L1213" s="41" t="s">
        <v>58</v>
      </c>
      <c r="M1213" s="42" t="s">
        <v>2534</v>
      </c>
      <c r="N1213" s="44" t="s">
        <v>21</v>
      </c>
      <c r="O1213" s="44" t="s">
        <v>2767</v>
      </c>
      <c r="P1213" s="44"/>
      <c r="Q1213" s="44" t="s">
        <v>2977</v>
      </c>
      <c r="R1213" s="45" t="s">
        <v>228</v>
      </c>
      <c r="S1213" s="45" t="s">
        <v>229</v>
      </c>
      <c r="T1213" s="44"/>
      <c r="U1213" s="44"/>
      <c r="V1213" s="44"/>
      <c r="W1213" s="44" t="s">
        <v>848</v>
      </c>
      <c r="X1213" s="44"/>
      <c r="Y1213" s="44"/>
      <c r="Z1213" s="44"/>
      <c r="AA1213" s="44"/>
      <c r="AB1213" s="44"/>
      <c r="AC1213" s="44"/>
    </row>
    <row r="1214" spans="1:29" ht="15.75" customHeight="1">
      <c r="A1214" s="47"/>
      <c r="B1214" s="47" t="s">
        <v>254</v>
      </c>
      <c r="C1214" s="60" t="s">
        <v>285</v>
      </c>
      <c r="D1214" s="49" t="s">
        <v>53</v>
      </c>
      <c r="E1214" s="49">
        <v>6</v>
      </c>
      <c r="F1214" s="50">
        <v>7800</v>
      </c>
      <c r="G1214" s="51" t="s">
        <v>54</v>
      </c>
      <c r="H1214" s="52">
        <v>46204</v>
      </c>
      <c r="I1214" s="53" t="s">
        <v>55</v>
      </c>
      <c r="J1214" s="53" t="s">
        <v>56</v>
      </c>
      <c r="K1214" s="53" t="s">
        <v>164</v>
      </c>
      <c r="L1214" s="53" t="s">
        <v>58</v>
      </c>
      <c r="M1214" s="54" t="s">
        <v>2498</v>
      </c>
      <c r="N1214" s="56" t="s">
        <v>21</v>
      </c>
      <c r="O1214" s="56" t="s">
        <v>2767</v>
      </c>
      <c r="P1214" s="56"/>
      <c r="Q1214" s="56" t="s">
        <v>2977</v>
      </c>
      <c r="R1214" s="57"/>
      <c r="S1214" s="57" t="s">
        <v>229</v>
      </c>
      <c r="T1214" s="56"/>
      <c r="U1214" s="56"/>
      <c r="V1214" s="56"/>
      <c r="W1214" s="56" t="s">
        <v>848</v>
      </c>
      <c r="X1214" s="56"/>
      <c r="Y1214" s="56"/>
      <c r="Z1214" s="56"/>
      <c r="AA1214" s="56"/>
      <c r="AB1214" s="56"/>
      <c r="AC1214" s="56"/>
    </row>
    <row r="1215" spans="1:29" ht="15.75" customHeight="1">
      <c r="A1215" s="35"/>
      <c r="B1215" s="35" t="s">
        <v>245</v>
      </c>
      <c r="C1215" s="36" t="s">
        <v>422</v>
      </c>
      <c r="D1215" s="37" t="s">
        <v>53</v>
      </c>
      <c r="E1215" s="37">
        <v>3</v>
      </c>
      <c r="F1215" s="38">
        <v>2700</v>
      </c>
      <c r="G1215" s="39" t="s">
        <v>54</v>
      </c>
      <c r="H1215" s="40">
        <v>46174</v>
      </c>
      <c r="I1215" s="41" t="s">
        <v>55</v>
      </c>
      <c r="J1215" s="41" t="s">
        <v>56</v>
      </c>
      <c r="K1215" s="41" t="s">
        <v>164</v>
      </c>
      <c r="L1215" s="41" t="s">
        <v>58</v>
      </c>
      <c r="M1215" s="42" t="s">
        <v>73</v>
      </c>
      <c r="N1215" s="44" t="s">
        <v>21</v>
      </c>
      <c r="O1215" s="44" t="s">
        <v>2767</v>
      </c>
      <c r="P1215" s="44"/>
      <c r="Q1215" s="44" t="s">
        <v>2977</v>
      </c>
      <c r="R1215" s="45"/>
      <c r="S1215" s="45" t="s">
        <v>229</v>
      </c>
      <c r="T1215" s="44"/>
      <c r="U1215" s="44"/>
      <c r="V1215" s="44"/>
      <c r="W1215" s="44" t="s">
        <v>848</v>
      </c>
      <c r="X1215" s="44"/>
      <c r="Y1215" s="44"/>
      <c r="Z1215" s="44"/>
      <c r="AA1215" s="44"/>
      <c r="AB1215" s="44"/>
      <c r="AC1215" s="44"/>
    </row>
    <row r="1216" spans="1:29" ht="15.75" customHeight="1">
      <c r="A1216" s="47"/>
      <c r="B1216" s="47" t="s">
        <v>245</v>
      </c>
      <c r="C1216" s="60" t="s">
        <v>703</v>
      </c>
      <c r="D1216" s="49" t="s">
        <v>53</v>
      </c>
      <c r="E1216" s="49">
        <v>2</v>
      </c>
      <c r="F1216" s="50">
        <v>260</v>
      </c>
      <c r="G1216" s="51" t="s">
        <v>54</v>
      </c>
      <c r="H1216" s="52">
        <v>46143</v>
      </c>
      <c r="I1216" s="53" t="s">
        <v>55</v>
      </c>
      <c r="J1216" s="53" t="s">
        <v>56</v>
      </c>
      <c r="K1216" s="53" t="s">
        <v>164</v>
      </c>
      <c r="L1216" s="53" t="s">
        <v>58</v>
      </c>
      <c r="M1216" s="54" t="s">
        <v>2534</v>
      </c>
      <c r="N1216" s="56" t="s">
        <v>21</v>
      </c>
      <c r="O1216" s="56" t="s">
        <v>2767</v>
      </c>
      <c r="P1216" s="56"/>
      <c r="Q1216" s="56" t="s">
        <v>2977</v>
      </c>
      <c r="R1216" s="57"/>
      <c r="S1216" s="57" t="s">
        <v>229</v>
      </c>
      <c r="T1216" s="56"/>
      <c r="U1216" s="56"/>
      <c r="V1216" s="56"/>
      <c r="W1216" s="56" t="s">
        <v>848</v>
      </c>
      <c r="X1216" s="56"/>
      <c r="Y1216" s="56"/>
      <c r="Z1216" s="56"/>
      <c r="AA1216" s="56"/>
      <c r="AB1216" s="56"/>
      <c r="AC1216" s="56"/>
    </row>
    <row r="1217" spans="1:29" ht="15.75" customHeight="1">
      <c r="A1217" s="35"/>
      <c r="B1217" s="35" t="s">
        <v>258</v>
      </c>
      <c r="C1217" s="36" t="s">
        <v>436</v>
      </c>
      <c r="D1217" s="37" t="s">
        <v>53</v>
      </c>
      <c r="E1217" s="37">
        <v>19</v>
      </c>
      <c r="F1217" s="38">
        <v>2090</v>
      </c>
      <c r="G1217" s="39" t="s">
        <v>54</v>
      </c>
      <c r="H1217" s="40">
        <v>46174</v>
      </c>
      <c r="I1217" s="41" t="s">
        <v>55</v>
      </c>
      <c r="J1217" s="41" t="s">
        <v>56</v>
      </c>
      <c r="K1217" s="41" t="s">
        <v>164</v>
      </c>
      <c r="L1217" s="41" t="s">
        <v>58</v>
      </c>
      <c r="M1217" s="42" t="s">
        <v>148</v>
      </c>
      <c r="N1217" s="44" t="s">
        <v>21</v>
      </c>
      <c r="O1217" s="44" t="s">
        <v>2767</v>
      </c>
      <c r="P1217" s="44"/>
      <c r="Q1217" s="44" t="s">
        <v>2977</v>
      </c>
      <c r="R1217" s="45" t="s">
        <v>228</v>
      </c>
      <c r="S1217" s="45" t="s">
        <v>229</v>
      </c>
      <c r="T1217" s="44"/>
      <c r="U1217" s="44"/>
      <c r="V1217" s="44"/>
      <c r="W1217" s="44" t="s">
        <v>848</v>
      </c>
      <c r="X1217" s="44"/>
      <c r="Y1217" s="44"/>
      <c r="Z1217" s="44"/>
      <c r="AA1217" s="44"/>
      <c r="AB1217" s="44"/>
      <c r="AC1217" s="44"/>
    </row>
    <row r="1218" spans="1:29" ht="15.75" customHeight="1">
      <c r="A1218" s="47"/>
      <c r="B1218" s="47" t="s">
        <v>317</v>
      </c>
      <c r="C1218" s="60" t="s">
        <v>436</v>
      </c>
      <c r="D1218" s="49" t="s">
        <v>53</v>
      </c>
      <c r="E1218" s="49">
        <v>20</v>
      </c>
      <c r="F1218" s="50">
        <v>2200</v>
      </c>
      <c r="G1218" s="51" t="s">
        <v>54</v>
      </c>
      <c r="H1218" s="52">
        <v>46174</v>
      </c>
      <c r="I1218" s="53" t="s">
        <v>55</v>
      </c>
      <c r="J1218" s="53" t="s">
        <v>56</v>
      </c>
      <c r="K1218" s="53" t="s">
        <v>164</v>
      </c>
      <c r="L1218" s="53" t="s">
        <v>58</v>
      </c>
      <c r="M1218" s="54" t="s">
        <v>148</v>
      </c>
      <c r="N1218" s="56" t="s">
        <v>21</v>
      </c>
      <c r="O1218" s="56" t="s">
        <v>2767</v>
      </c>
      <c r="P1218" s="56"/>
      <c r="Q1218" s="56" t="s">
        <v>2977</v>
      </c>
      <c r="R1218" s="57" t="s">
        <v>228</v>
      </c>
      <c r="S1218" s="57" t="s">
        <v>229</v>
      </c>
      <c r="T1218" s="56"/>
      <c r="U1218" s="56"/>
      <c r="V1218" s="56"/>
      <c r="W1218" s="56" t="s">
        <v>848</v>
      </c>
      <c r="X1218" s="56"/>
      <c r="Y1218" s="56"/>
      <c r="Z1218" s="56"/>
      <c r="AA1218" s="56"/>
      <c r="AB1218" s="56"/>
      <c r="AC1218" s="56"/>
    </row>
    <row r="1219" spans="1:29" ht="15.75" customHeight="1">
      <c r="A1219" s="35"/>
      <c r="B1219" s="35" t="s">
        <v>317</v>
      </c>
      <c r="C1219" s="36" t="s">
        <v>1278</v>
      </c>
      <c r="D1219" s="37" t="s">
        <v>53</v>
      </c>
      <c r="E1219" s="37">
        <v>20</v>
      </c>
      <c r="F1219" s="38">
        <v>600</v>
      </c>
      <c r="G1219" s="39" t="s">
        <v>54</v>
      </c>
      <c r="H1219" s="40">
        <v>46174</v>
      </c>
      <c r="I1219" s="41" t="s">
        <v>55</v>
      </c>
      <c r="J1219" s="41" t="s">
        <v>56</v>
      </c>
      <c r="K1219" s="41" t="s">
        <v>164</v>
      </c>
      <c r="L1219" s="41" t="s">
        <v>58</v>
      </c>
      <c r="M1219" s="42" t="s">
        <v>109</v>
      </c>
      <c r="N1219" s="44" t="s">
        <v>951</v>
      </c>
      <c r="O1219" s="44" t="s">
        <v>2767</v>
      </c>
      <c r="P1219" s="44"/>
      <c r="Q1219" s="44" t="s">
        <v>2977</v>
      </c>
      <c r="R1219" s="45" t="s">
        <v>228</v>
      </c>
      <c r="S1219" s="45" t="s">
        <v>229</v>
      </c>
      <c r="T1219" s="44"/>
      <c r="U1219" s="44"/>
      <c r="V1219" s="44"/>
      <c r="W1219" s="44" t="s">
        <v>848</v>
      </c>
      <c r="X1219" s="44"/>
      <c r="Y1219" s="44"/>
      <c r="Z1219" s="44"/>
      <c r="AA1219" s="44"/>
      <c r="AB1219" s="44"/>
      <c r="AC1219" s="44"/>
    </row>
    <row r="1220" spans="1:29" ht="15.75" customHeight="1">
      <c r="A1220" s="47"/>
      <c r="B1220" s="47" t="s">
        <v>317</v>
      </c>
      <c r="C1220" s="60" t="s">
        <v>703</v>
      </c>
      <c r="D1220" s="49" t="s">
        <v>53</v>
      </c>
      <c r="E1220" s="49">
        <v>2</v>
      </c>
      <c r="F1220" s="50">
        <v>260</v>
      </c>
      <c r="G1220" s="51" t="s">
        <v>54</v>
      </c>
      <c r="H1220" s="52">
        <v>46143</v>
      </c>
      <c r="I1220" s="53" t="s">
        <v>55</v>
      </c>
      <c r="J1220" s="53" t="s">
        <v>56</v>
      </c>
      <c r="K1220" s="53" t="s">
        <v>164</v>
      </c>
      <c r="L1220" s="53" t="s">
        <v>58</v>
      </c>
      <c r="M1220" s="54" t="s">
        <v>2534</v>
      </c>
      <c r="N1220" s="56" t="s">
        <v>21</v>
      </c>
      <c r="O1220" s="56" t="s">
        <v>2767</v>
      </c>
      <c r="P1220" s="56"/>
      <c r="Q1220" s="56" t="s">
        <v>2977</v>
      </c>
      <c r="R1220" s="57"/>
      <c r="S1220" s="57" t="s">
        <v>229</v>
      </c>
      <c r="T1220" s="56"/>
      <c r="U1220" s="56"/>
      <c r="V1220" s="56"/>
      <c r="W1220" s="56" t="s">
        <v>848</v>
      </c>
      <c r="X1220" s="56"/>
      <c r="Y1220" s="56"/>
      <c r="Z1220" s="56"/>
      <c r="AA1220" s="56"/>
      <c r="AB1220" s="56"/>
      <c r="AC1220" s="56"/>
    </row>
    <row r="1221" spans="1:29" ht="15.75" customHeight="1">
      <c r="A1221" s="35"/>
      <c r="B1221" s="35" t="s">
        <v>172</v>
      </c>
      <c r="C1221" s="36" t="s">
        <v>369</v>
      </c>
      <c r="D1221" s="37" t="s">
        <v>53</v>
      </c>
      <c r="E1221" s="37">
        <v>1</v>
      </c>
      <c r="F1221" s="38">
        <v>4200</v>
      </c>
      <c r="G1221" s="39" t="s">
        <v>54</v>
      </c>
      <c r="H1221" s="40">
        <v>46204</v>
      </c>
      <c r="I1221" s="41" t="s">
        <v>55</v>
      </c>
      <c r="J1221" s="41" t="s">
        <v>56</v>
      </c>
      <c r="K1221" s="41" t="s">
        <v>164</v>
      </c>
      <c r="L1221" s="41" t="s">
        <v>58</v>
      </c>
      <c r="M1221" s="42" t="s">
        <v>109</v>
      </c>
      <c r="N1221" s="44" t="s">
        <v>21</v>
      </c>
      <c r="O1221" s="44" t="s">
        <v>2767</v>
      </c>
      <c r="P1221" s="44"/>
      <c r="Q1221" s="44" t="s">
        <v>2977</v>
      </c>
      <c r="R1221" s="45" t="s">
        <v>228</v>
      </c>
      <c r="S1221" s="45" t="s">
        <v>229</v>
      </c>
      <c r="T1221" s="44"/>
      <c r="U1221" s="44"/>
      <c r="V1221" s="44"/>
      <c r="W1221" s="44" t="s">
        <v>848</v>
      </c>
      <c r="X1221" s="44"/>
      <c r="Y1221" s="44"/>
      <c r="Z1221" s="44"/>
      <c r="AA1221" s="44"/>
      <c r="AB1221" s="44"/>
      <c r="AC1221" s="44"/>
    </row>
    <row r="1222" spans="1:29" ht="15.75" customHeight="1">
      <c r="A1222" s="47"/>
      <c r="B1222" s="47" t="s">
        <v>172</v>
      </c>
      <c r="C1222" s="60" t="s">
        <v>422</v>
      </c>
      <c r="D1222" s="49" t="s">
        <v>53</v>
      </c>
      <c r="E1222" s="49">
        <v>3</v>
      </c>
      <c r="F1222" s="50">
        <v>2700</v>
      </c>
      <c r="G1222" s="51" t="s">
        <v>54</v>
      </c>
      <c r="H1222" s="52">
        <v>46174</v>
      </c>
      <c r="I1222" s="53" t="s">
        <v>55</v>
      </c>
      <c r="J1222" s="53" t="s">
        <v>56</v>
      </c>
      <c r="K1222" s="53" t="s">
        <v>164</v>
      </c>
      <c r="L1222" s="53" t="s">
        <v>58</v>
      </c>
      <c r="M1222" s="54" t="s">
        <v>2739</v>
      </c>
      <c r="N1222" s="56" t="s">
        <v>21</v>
      </c>
      <c r="O1222" s="56" t="s">
        <v>2767</v>
      </c>
      <c r="P1222" s="56"/>
      <c r="Q1222" s="56" t="s">
        <v>2977</v>
      </c>
      <c r="R1222" s="57"/>
      <c r="S1222" s="57" t="s">
        <v>229</v>
      </c>
      <c r="T1222" s="56"/>
      <c r="U1222" s="56"/>
      <c r="V1222" s="56"/>
      <c r="W1222" s="56" t="s">
        <v>848</v>
      </c>
      <c r="X1222" s="56"/>
      <c r="Y1222" s="56"/>
      <c r="Z1222" s="56"/>
      <c r="AA1222" s="56"/>
      <c r="AB1222" s="56"/>
      <c r="AC1222" s="56"/>
    </row>
    <row r="1223" spans="1:29" ht="15.75" customHeight="1">
      <c r="A1223" s="35"/>
      <c r="B1223" s="35" t="s">
        <v>51</v>
      </c>
      <c r="C1223" s="36" t="s">
        <v>1453</v>
      </c>
      <c r="D1223" s="37" t="s">
        <v>53</v>
      </c>
      <c r="E1223" s="37">
        <v>2</v>
      </c>
      <c r="F1223" s="38">
        <v>60</v>
      </c>
      <c r="G1223" s="39" t="s">
        <v>54</v>
      </c>
      <c r="H1223" s="40">
        <v>46143</v>
      </c>
      <c r="I1223" s="41" t="s">
        <v>55</v>
      </c>
      <c r="J1223" s="41" t="s">
        <v>56</v>
      </c>
      <c r="K1223" s="41" t="s">
        <v>164</v>
      </c>
      <c r="L1223" s="41" t="s">
        <v>91</v>
      </c>
      <c r="M1223" s="42" t="s">
        <v>148</v>
      </c>
      <c r="N1223" s="44" t="s">
        <v>884</v>
      </c>
      <c r="O1223" s="44" t="s">
        <v>2767</v>
      </c>
      <c r="P1223" s="44"/>
      <c r="Q1223" s="44" t="s">
        <v>2970</v>
      </c>
      <c r="R1223" s="45" t="s">
        <v>304</v>
      </c>
      <c r="S1223" s="45" t="s">
        <v>305</v>
      </c>
      <c r="T1223" s="44"/>
      <c r="U1223" s="44"/>
      <c r="V1223" s="44"/>
      <c r="W1223" s="44" t="s">
        <v>652</v>
      </c>
      <c r="X1223" s="44"/>
      <c r="Y1223" s="44"/>
      <c r="Z1223" s="44"/>
      <c r="AA1223" s="44"/>
      <c r="AB1223" s="44"/>
      <c r="AC1223" s="44"/>
    </row>
    <row r="1224" spans="1:29" ht="15.75" customHeight="1">
      <c r="A1224" s="47"/>
      <c r="B1224" s="47" t="s">
        <v>51</v>
      </c>
      <c r="C1224" s="60" t="s">
        <v>1458</v>
      </c>
      <c r="D1224" s="49" t="s">
        <v>53</v>
      </c>
      <c r="E1224" s="49">
        <v>2</v>
      </c>
      <c r="F1224" s="50">
        <v>50</v>
      </c>
      <c r="G1224" s="51" t="s">
        <v>54</v>
      </c>
      <c r="H1224" s="52">
        <v>46143</v>
      </c>
      <c r="I1224" s="53" t="s">
        <v>55</v>
      </c>
      <c r="J1224" s="53" t="s">
        <v>56</v>
      </c>
      <c r="K1224" s="53" t="s">
        <v>164</v>
      </c>
      <c r="L1224" s="53" t="s">
        <v>91</v>
      </c>
      <c r="M1224" s="54" t="s">
        <v>2534</v>
      </c>
      <c r="N1224" s="56" t="s">
        <v>884</v>
      </c>
      <c r="O1224" s="56" t="s">
        <v>2767</v>
      </c>
      <c r="P1224" s="56"/>
      <c r="Q1224" s="56" t="s">
        <v>2970</v>
      </c>
      <c r="R1224" s="57" t="s">
        <v>304</v>
      </c>
      <c r="S1224" s="57" t="s">
        <v>305</v>
      </c>
      <c r="T1224" s="56"/>
      <c r="U1224" s="56"/>
      <c r="V1224" s="56"/>
      <c r="W1224" s="56" t="s">
        <v>652</v>
      </c>
      <c r="X1224" s="56"/>
      <c r="Y1224" s="56"/>
      <c r="Z1224" s="56"/>
      <c r="AA1224" s="56"/>
      <c r="AB1224" s="56"/>
      <c r="AC1224" s="56"/>
    </row>
    <row r="1225" spans="1:29" ht="15.75" customHeight="1">
      <c r="A1225" s="35"/>
      <c r="B1225" s="35" t="s">
        <v>848</v>
      </c>
      <c r="C1225" s="36" t="s">
        <v>1339</v>
      </c>
      <c r="D1225" s="37" t="s">
        <v>53</v>
      </c>
      <c r="E1225" s="37">
        <v>20</v>
      </c>
      <c r="F1225" s="38">
        <v>600</v>
      </c>
      <c r="G1225" s="39" t="s">
        <v>54</v>
      </c>
      <c r="H1225" s="40">
        <v>46174</v>
      </c>
      <c r="I1225" s="41" t="s">
        <v>55</v>
      </c>
      <c r="J1225" s="41" t="s">
        <v>56</v>
      </c>
      <c r="K1225" s="41" t="s">
        <v>164</v>
      </c>
      <c r="L1225" s="41" t="s">
        <v>91</v>
      </c>
      <c r="M1225" s="42" t="s">
        <v>73</v>
      </c>
      <c r="N1225" s="44" t="s">
        <v>884</v>
      </c>
      <c r="O1225" s="44" t="s">
        <v>2767</v>
      </c>
      <c r="P1225" s="44"/>
      <c r="Q1225" s="44" t="s">
        <v>2970</v>
      </c>
      <c r="R1225" s="45" t="s">
        <v>304</v>
      </c>
      <c r="S1225" s="45" t="s">
        <v>305</v>
      </c>
      <c r="T1225" s="44"/>
      <c r="U1225" s="44"/>
      <c r="V1225" s="44"/>
      <c r="W1225" s="44" t="s">
        <v>652</v>
      </c>
      <c r="X1225" s="44"/>
      <c r="Y1225" s="44"/>
      <c r="Z1225" s="44"/>
      <c r="AA1225" s="44"/>
      <c r="AB1225" s="44"/>
      <c r="AC1225" s="44"/>
    </row>
    <row r="1226" spans="1:29" ht="15.75" customHeight="1">
      <c r="A1226" s="47"/>
      <c r="B1226" s="47" t="s">
        <v>848</v>
      </c>
      <c r="C1226" s="60" t="s">
        <v>1236</v>
      </c>
      <c r="D1226" s="49" t="s">
        <v>53</v>
      </c>
      <c r="E1226" s="49">
        <v>50</v>
      </c>
      <c r="F1226" s="50">
        <v>3000</v>
      </c>
      <c r="G1226" s="51" t="s">
        <v>54</v>
      </c>
      <c r="H1226" s="52">
        <v>46174</v>
      </c>
      <c r="I1226" s="53" t="s">
        <v>55</v>
      </c>
      <c r="J1226" s="53" t="s">
        <v>56</v>
      </c>
      <c r="K1226" s="53" t="s">
        <v>164</v>
      </c>
      <c r="L1226" s="53" t="s">
        <v>91</v>
      </c>
      <c r="M1226" s="54" t="s">
        <v>2534</v>
      </c>
      <c r="N1226" s="56" t="s">
        <v>884</v>
      </c>
      <c r="O1226" s="56" t="s">
        <v>2767</v>
      </c>
      <c r="P1226" s="56"/>
      <c r="Q1226" s="56" t="s">
        <v>2970</v>
      </c>
      <c r="R1226" s="57" t="s">
        <v>304</v>
      </c>
      <c r="S1226" s="57" t="s">
        <v>305</v>
      </c>
      <c r="T1226" s="56"/>
      <c r="U1226" s="56"/>
      <c r="V1226" s="56"/>
      <c r="W1226" s="56" t="s">
        <v>652</v>
      </c>
      <c r="X1226" s="56"/>
      <c r="Y1226" s="56"/>
      <c r="Z1226" s="56"/>
      <c r="AA1226" s="56"/>
      <c r="AB1226" s="56"/>
      <c r="AC1226" s="56"/>
    </row>
    <row r="1227" spans="1:29" ht="15.75" customHeight="1">
      <c r="A1227" s="35"/>
      <c r="B1227" s="35" t="s">
        <v>848</v>
      </c>
      <c r="C1227" s="36" t="s">
        <v>1257</v>
      </c>
      <c r="D1227" s="37" t="s">
        <v>1258</v>
      </c>
      <c r="E1227" s="37">
        <v>60</v>
      </c>
      <c r="F1227" s="38">
        <v>2100</v>
      </c>
      <c r="G1227" s="39" t="s">
        <v>54</v>
      </c>
      <c r="H1227" s="40">
        <v>46174</v>
      </c>
      <c r="I1227" s="41" t="s">
        <v>55</v>
      </c>
      <c r="J1227" s="41" t="s">
        <v>56</v>
      </c>
      <c r="K1227" s="41" t="s">
        <v>164</v>
      </c>
      <c r="L1227" s="41" t="s">
        <v>91</v>
      </c>
      <c r="M1227" s="42" t="s">
        <v>2534</v>
      </c>
      <c r="N1227" s="44" t="s">
        <v>884</v>
      </c>
      <c r="O1227" s="44" t="s">
        <v>2767</v>
      </c>
      <c r="P1227" s="44"/>
      <c r="Q1227" s="44" t="s">
        <v>2970</v>
      </c>
      <c r="R1227" s="45" t="s">
        <v>304</v>
      </c>
      <c r="S1227" s="45" t="s">
        <v>305</v>
      </c>
      <c r="T1227" s="44"/>
      <c r="U1227" s="44"/>
      <c r="V1227" s="44"/>
      <c r="W1227" s="44" t="s">
        <v>652</v>
      </c>
      <c r="X1227" s="44"/>
      <c r="Y1227" s="44"/>
      <c r="Z1227" s="44"/>
      <c r="AA1227" s="44"/>
      <c r="AB1227" s="44"/>
      <c r="AC1227" s="44"/>
    </row>
    <row r="1228" spans="1:29" ht="15.75" customHeight="1">
      <c r="A1228" s="47"/>
      <c r="B1228" s="47" t="s">
        <v>51</v>
      </c>
      <c r="C1228" s="60" t="s">
        <v>2504</v>
      </c>
      <c r="D1228" s="49" t="s">
        <v>53</v>
      </c>
      <c r="E1228" s="49">
        <v>4</v>
      </c>
      <c r="F1228" s="50">
        <v>12000</v>
      </c>
      <c r="G1228" s="51" t="s">
        <v>54</v>
      </c>
      <c r="H1228" s="52">
        <v>46235</v>
      </c>
      <c r="I1228" s="53" t="s">
        <v>55</v>
      </c>
      <c r="J1228" s="53" t="s">
        <v>56</v>
      </c>
      <c r="K1228" s="53" t="s">
        <v>164</v>
      </c>
      <c r="L1228" s="53" t="s">
        <v>91</v>
      </c>
      <c r="M1228" s="54" t="s">
        <v>148</v>
      </c>
      <c r="N1228" s="56" t="s">
        <v>951</v>
      </c>
      <c r="O1228" s="56" t="s">
        <v>2767</v>
      </c>
      <c r="P1228" s="56"/>
      <c r="Q1228" s="56" t="s">
        <v>2977</v>
      </c>
      <c r="R1228" s="57"/>
      <c r="S1228" s="57" t="s">
        <v>229</v>
      </c>
      <c r="T1228" s="56"/>
      <c r="U1228" s="56"/>
      <c r="V1228" s="56"/>
      <c r="W1228" s="56" t="s">
        <v>848</v>
      </c>
      <c r="X1228" s="56"/>
      <c r="Y1228" s="56"/>
      <c r="Z1228" s="56"/>
      <c r="AA1228" s="56"/>
      <c r="AB1228" s="56"/>
      <c r="AC1228" s="56"/>
    </row>
    <row r="1229" spans="1:29" ht="15.75" customHeight="1">
      <c r="A1229" s="35"/>
      <c r="B1229" s="35" t="s">
        <v>848</v>
      </c>
      <c r="C1229" s="36" t="s">
        <v>1359</v>
      </c>
      <c r="D1229" s="37" t="s">
        <v>1258</v>
      </c>
      <c r="E1229" s="37">
        <v>10</v>
      </c>
      <c r="F1229" s="38">
        <v>350</v>
      </c>
      <c r="G1229" s="39" t="s">
        <v>54</v>
      </c>
      <c r="H1229" s="40">
        <v>46174</v>
      </c>
      <c r="I1229" s="41" t="s">
        <v>55</v>
      </c>
      <c r="J1229" s="41" t="s">
        <v>56</v>
      </c>
      <c r="K1229" s="41" t="s">
        <v>164</v>
      </c>
      <c r="L1229" s="41" t="s">
        <v>91</v>
      </c>
      <c r="M1229" s="42" t="s">
        <v>109</v>
      </c>
      <c r="N1229" s="44" t="s">
        <v>884</v>
      </c>
      <c r="O1229" s="44" t="s">
        <v>2767</v>
      </c>
      <c r="P1229" s="44"/>
      <c r="Q1229" s="44" t="s">
        <v>2970</v>
      </c>
      <c r="R1229" s="45" t="s">
        <v>304</v>
      </c>
      <c r="S1229" s="45" t="s">
        <v>305</v>
      </c>
      <c r="T1229" s="44"/>
      <c r="U1229" s="44"/>
      <c r="V1229" s="44"/>
      <c r="W1229" s="44" t="s">
        <v>652</v>
      </c>
      <c r="X1229" s="44"/>
      <c r="Y1229" s="44"/>
      <c r="Z1229" s="44"/>
      <c r="AA1229" s="44"/>
      <c r="AB1229" s="44"/>
      <c r="AC1229" s="44"/>
    </row>
    <row r="1230" spans="1:29" ht="15.75" customHeight="1">
      <c r="A1230" s="47"/>
      <c r="B1230" s="47" t="s">
        <v>861</v>
      </c>
      <c r="C1230" s="60" t="s">
        <v>146</v>
      </c>
      <c r="D1230" s="49" t="s">
        <v>53</v>
      </c>
      <c r="E1230" s="49">
        <v>2500</v>
      </c>
      <c r="F1230" s="50">
        <v>75000</v>
      </c>
      <c r="G1230" s="51" t="s">
        <v>54</v>
      </c>
      <c r="H1230" s="52">
        <v>46266</v>
      </c>
      <c r="I1230" s="53" t="s">
        <v>55</v>
      </c>
      <c r="J1230" s="53" t="s">
        <v>56</v>
      </c>
      <c r="K1230" s="53" t="s">
        <v>147</v>
      </c>
      <c r="L1230" s="53" t="s">
        <v>91</v>
      </c>
      <c r="M1230" s="54" t="s">
        <v>2486</v>
      </c>
      <c r="N1230" s="56" t="s">
        <v>884</v>
      </c>
      <c r="O1230" s="56" t="s">
        <v>2767</v>
      </c>
      <c r="P1230" s="56"/>
      <c r="Q1230" s="56" t="s">
        <v>861</v>
      </c>
      <c r="R1230" s="57" t="s">
        <v>149</v>
      </c>
      <c r="S1230" s="57" t="str">
        <f t="array" ref="S1230">IFERROR(INDEX('BANCO DE DADOS'!$D$3:$D1559,MATCH(C1230,'BANCO DE DADOS'!$B$3:$B1559,0),0),"")</f>
        <v>COMPRA DE MATERIAIS PARA EVENTOS E BRINDES</v>
      </c>
      <c r="T1230" s="56"/>
      <c r="U1230" s="56"/>
      <c r="V1230" s="56"/>
      <c r="W1230" s="56" t="s">
        <v>861</v>
      </c>
      <c r="X1230" s="56"/>
      <c r="Y1230" s="56"/>
      <c r="Z1230" s="56"/>
      <c r="AA1230" s="56"/>
      <c r="AB1230" s="56"/>
      <c r="AC1230" s="56"/>
    </row>
    <row r="1231" spans="1:29" ht="15.75" customHeight="1">
      <c r="A1231" s="35"/>
      <c r="B1231" s="35" t="s">
        <v>2693</v>
      </c>
      <c r="C1231" s="82"/>
      <c r="D1231" s="37"/>
      <c r="E1231" s="82"/>
      <c r="F1231" s="38">
        <v>75000</v>
      </c>
      <c r="G1231" s="39"/>
      <c r="H1231" s="40"/>
      <c r="I1231" s="41"/>
      <c r="J1231" s="41"/>
      <c r="K1231" s="41"/>
      <c r="L1231" s="41"/>
      <c r="M1231" s="42"/>
      <c r="N1231" s="44" t="s">
        <v>884</v>
      </c>
      <c r="O1231" s="44"/>
      <c r="P1231" s="44"/>
      <c r="Q1231" s="44" t="s">
        <v>861</v>
      </c>
      <c r="R1231" s="45"/>
      <c r="S1231" s="45" t="s">
        <v>2869</v>
      </c>
      <c r="T1231" s="44"/>
      <c r="U1231" s="44"/>
      <c r="V1231" s="44"/>
      <c r="W1231" s="44" t="s">
        <v>861</v>
      </c>
      <c r="X1231" s="44"/>
      <c r="Y1231" s="44"/>
      <c r="Z1231" s="44"/>
      <c r="AA1231" s="44"/>
      <c r="AB1231" s="44"/>
      <c r="AC1231" s="44"/>
    </row>
    <row r="1232" spans="1:29" ht="15.75" customHeight="1">
      <c r="A1232" s="47"/>
      <c r="B1232" s="47" t="s">
        <v>2693</v>
      </c>
      <c r="C1232" s="85"/>
      <c r="D1232" s="49"/>
      <c r="E1232" s="85"/>
      <c r="F1232" s="50">
        <v>5100</v>
      </c>
      <c r="G1232" s="51"/>
      <c r="H1232" s="52"/>
      <c r="I1232" s="53"/>
      <c r="J1232" s="53"/>
      <c r="K1232" s="53"/>
      <c r="L1232" s="53"/>
      <c r="M1232" s="54"/>
      <c r="N1232" s="56" t="s">
        <v>861</v>
      </c>
      <c r="O1232" s="56"/>
      <c r="P1232" s="56"/>
      <c r="Q1232" s="56" t="s">
        <v>861</v>
      </c>
      <c r="R1232" s="57"/>
      <c r="S1232" s="57" t="s">
        <v>2868</v>
      </c>
      <c r="T1232" s="56"/>
      <c r="U1232" s="56"/>
      <c r="V1232" s="56"/>
      <c r="W1232" s="56" t="s">
        <v>861</v>
      </c>
      <c r="X1232" s="56"/>
      <c r="Y1232" s="56"/>
      <c r="Z1232" s="56"/>
      <c r="AA1232" s="56"/>
      <c r="AB1232" s="56"/>
      <c r="AC1232" s="56"/>
    </row>
    <row r="1233" spans="1:29" ht="15.75" customHeight="1">
      <c r="A1233" s="35"/>
      <c r="B1233" s="35" t="s">
        <v>51</v>
      </c>
      <c r="C1233" s="36" t="s">
        <v>1239</v>
      </c>
      <c r="D1233" s="37" t="s">
        <v>53</v>
      </c>
      <c r="E1233" s="37">
        <v>2</v>
      </c>
      <c r="F1233" s="38">
        <v>3000</v>
      </c>
      <c r="G1233" s="39" t="s">
        <v>54</v>
      </c>
      <c r="H1233" s="40">
        <v>46174</v>
      </c>
      <c r="I1233" s="41" t="s">
        <v>55</v>
      </c>
      <c r="J1233" s="41" t="s">
        <v>56</v>
      </c>
      <c r="K1233" s="41" t="s">
        <v>164</v>
      </c>
      <c r="L1233" s="41" t="s">
        <v>91</v>
      </c>
      <c r="M1233" s="42" t="s">
        <v>148</v>
      </c>
      <c r="N1233" s="44" t="s">
        <v>884</v>
      </c>
      <c r="O1233" s="44" t="s">
        <v>2767</v>
      </c>
      <c r="P1233" s="44"/>
      <c r="Q1233" s="44" t="s">
        <v>3070</v>
      </c>
      <c r="R1233" s="45"/>
      <c r="S1233" s="45" t="s">
        <v>1240</v>
      </c>
      <c r="T1233" s="44"/>
      <c r="U1233" s="44"/>
      <c r="V1233" s="44"/>
      <c r="W1233" s="44" t="s">
        <v>51</v>
      </c>
      <c r="X1233" s="44"/>
      <c r="Y1233" s="44"/>
      <c r="Z1233" s="44"/>
      <c r="AA1233" s="44"/>
      <c r="AB1233" s="44"/>
      <c r="AC1233" s="44"/>
    </row>
    <row r="1234" spans="1:29" ht="15.75" customHeight="1">
      <c r="A1234" s="47"/>
      <c r="B1234" s="47" t="s">
        <v>51</v>
      </c>
      <c r="C1234" s="60" t="s">
        <v>2543</v>
      </c>
      <c r="D1234" s="49" t="s">
        <v>53</v>
      </c>
      <c r="E1234" s="49">
        <v>250</v>
      </c>
      <c r="F1234" s="50">
        <v>25000</v>
      </c>
      <c r="G1234" s="51" t="s">
        <v>54</v>
      </c>
      <c r="H1234" s="52">
        <v>46235</v>
      </c>
      <c r="I1234" s="53" t="s">
        <v>55</v>
      </c>
      <c r="J1234" s="53" t="s">
        <v>56</v>
      </c>
      <c r="K1234" s="53" t="s">
        <v>164</v>
      </c>
      <c r="L1234" s="53" t="s">
        <v>58</v>
      </c>
      <c r="M1234" s="54" t="s">
        <v>148</v>
      </c>
      <c r="N1234" s="56" t="s">
        <v>951</v>
      </c>
      <c r="O1234" s="56" t="s">
        <v>2767</v>
      </c>
      <c r="P1234" s="56"/>
      <c r="Q1234" s="56" t="s">
        <v>2977</v>
      </c>
      <c r="R1234" s="57" t="s">
        <v>228</v>
      </c>
      <c r="S1234" s="57" t="s">
        <v>229</v>
      </c>
      <c r="T1234" s="56"/>
      <c r="U1234" s="56"/>
      <c r="V1234" s="56"/>
      <c r="W1234" s="56" t="s">
        <v>848</v>
      </c>
      <c r="X1234" s="56"/>
      <c r="Y1234" s="56"/>
      <c r="Z1234" s="56"/>
      <c r="AA1234" s="56"/>
      <c r="AB1234" s="56"/>
      <c r="AC1234" s="56"/>
    </row>
    <row r="1235" spans="1:29" ht="15.75" customHeight="1">
      <c r="A1235" s="35"/>
      <c r="B1235" s="35" t="s">
        <v>51</v>
      </c>
      <c r="C1235" s="36" t="s">
        <v>1345</v>
      </c>
      <c r="D1235" s="37" t="s">
        <v>53</v>
      </c>
      <c r="E1235" s="37">
        <v>12</v>
      </c>
      <c r="F1235" s="38">
        <v>420</v>
      </c>
      <c r="G1235" s="39" t="s">
        <v>54</v>
      </c>
      <c r="H1235" s="40">
        <v>46174</v>
      </c>
      <c r="I1235" s="41" t="s">
        <v>55</v>
      </c>
      <c r="J1235" s="41" t="s">
        <v>56</v>
      </c>
      <c r="K1235" s="41" t="s">
        <v>164</v>
      </c>
      <c r="L1235" s="41" t="s">
        <v>91</v>
      </c>
      <c r="M1235" s="42" t="s">
        <v>148</v>
      </c>
      <c r="N1235" s="44" t="s">
        <v>884</v>
      </c>
      <c r="O1235" s="44" t="s">
        <v>2767</v>
      </c>
      <c r="P1235" s="44"/>
      <c r="Q1235" s="44" t="s">
        <v>3070</v>
      </c>
      <c r="R1235" s="45"/>
      <c r="S1235" s="45" t="s">
        <v>1327</v>
      </c>
      <c r="T1235" s="44"/>
      <c r="U1235" s="44"/>
      <c r="V1235" s="44"/>
      <c r="W1235" s="44" t="s">
        <v>51</v>
      </c>
      <c r="X1235" s="44"/>
      <c r="Y1235" s="44"/>
      <c r="Z1235" s="44"/>
      <c r="AA1235" s="44"/>
      <c r="AB1235" s="44"/>
      <c r="AC1235" s="44"/>
    </row>
    <row r="1236" spans="1:29" ht="15.75" customHeight="1">
      <c r="A1236" s="47"/>
      <c r="B1236" s="47" t="s">
        <v>51</v>
      </c>
      <c r="C1236" s="60" t="s">
        <v>1326</v>
      </c>
      <c r="D1236" s="49" t="s">
        <v>53</v>
      </c>
      <c r="E1236" s="49">
        <v>12</v>
      </c>
      <c r="F1236" s="50">
        <v>720</v>
      </c>
      <c r="G1236" s="51" t="s">
        <v>54</v>
      </c>
      <c r="H1236" s="52">
        <v>46174</v>
      </c>
      <c r="I1236" s="53" t="s">
        <v>55</v>
      </c>
      <c r="J1236" s="53" t="s">
        <v>56</v>
      </c>
      <c r="K1236" s="53" t="s">
        <v>164</v>
      </c>
      <c r="L1236" s="53" t="s">
        <v>91</v>
      </c>
      <c r="M1236" s="54" t="s">
        <v>109</v>
      </c>
      <c r="N1236" s="56" t="s">
        <v>884</v>
      </c>
      <c r="O1236" s="56" t="s">
        <v>2767</v>
      </c>
      <c r="P1236" s="56"/>
      <c r="Q1236" s="56" t="s">
        <v>3070</v>
      </c>
      <c r="R1236" s="57"/>
      <c r="S1236" s="57" t="s">
        <v>1327</v>
      </c>
      <c r="T1236" s="56"/>
      <c r="U1236" s="56"/>
      <c r="V1236" s="56"/>
      <c r="W1236" s="56" t="s">
        <v>51</v>
      </c>
      <c r="X1236" s="56"/>
      <c r="Y1236" s="56"/>
      <c r="Z1236" s="56"/>
      <c r="AA1236" s="56"/>
      <c r="AB1236" s="56"/>
      <c r="AC1236" s="56"/>
    </row>
    <row r="1237" spans="1:29" ht="15.75" customHeight="1">
      <c r="A1237" s="35"/>
      <c r="B1237" s="35" t="s">
        <v>51</v>
      </c>
      <c r="C1237" s="36" t="s">
        <v>265</v>
      </c>
      <c r="D1237" s="37" t="s">
        <v>53</v>
      </c>
      <c r="E1237" s="37">
        <v>35</v>
      </c>
      <c r="F1237" s="38">
        <v>10500</v>
      </c>
      <c r="G1237" s="39" t="s">
        <v>54</v>
      </c>
      <c r="H1237" s="40">
        <v>46235</v>
      </c>
      <c r="I1237" s="41" t="s">
        <v>55</v>
      </c>
      <c r="J1237" s="41" t="s">
        <v>56</v>
      </c>
      <c r="K1237" s="41" t="s">
        <v>164</v>
      </c>
      <c r="L1237" s="41" t="s">
        <v>58</v>
      </c>
      <c r="M1237" s="42" t="s">
        <v>2517</v>
      </c>
      <c r="N1237" s="44" t="s">
        <v>21</v>
      </c>
      <c r="O1237" s="44" t="s">
        <v>2767</v>
      </c>
      <c r="P1237" s="44"/>
      <c r="Q1237" s="44" t="s">
        <v>2977</v>
      </c>
      <c r="R1237" s="45" t="s">
        <v>228</v>
      </c>
      <c r="S1237" s="45" t="s">
        <v>229</v>
      </c>
      <c r="T1237" s="44"/>
      <c r="U1237" s="44"/>
      <c r="V1237" s="44"/>
      <c r="W1237" s="44" t="s">
        <v>848</v>
      </c>
      <c r="X1237" s="44"/>
      <c r="Y1237" s="44"/>
      <c r="Z1237" s="44"/>
      <c r="AA1237" s="44"/>
      <c r="AB1237" s="44"/>
      <c r="AC1237" s="44"/>
    </row>
    <row r="1238" spans="1:29" ht="15.75" customHeight="1">
      <c r="A1238" s="184"/>
      <c r="B1238" s="184" t="s">
        <v>1560</v>
      </c>
      <c r="C1238" s="185" t="s">
        <v>2456</v>
      </c>
      <c r="D1238" s="186" t="s">
        <v>53</v>
      </c>
      <c r="E1238" s="186">
        <v>1</v>
      </c>
      <c r="F1238" s="187">
        <v>2000000</v>
      </c>
      <c r="G1238" s="188" t="s">
        <v>54</v>
      </c>
      <c r="H1238" s="189">
        <v>46266</v>
      </c>
      <c r="I1238" s="190" t="s">
        <v>101</v>
      </c>
      <c r="J1238" s="190" t="s">
        <v>56</v>
      </c>
      <c r="K1238" s="190" t="s">
        <v>864</v>
      </c>
      <c r="L1238" s="190" t="s">
        <v>84</v>
      </c>
      <c r="M1238" s="191" t="s">
        <v>2451</v>
      </c>
      <c r="N1238" s="192" t="s">
        <v>951</v>
      </c>
      <c r="O1238" s="56" t="s">
        <v>2452</v>
      </c>
      <c r="P1238" s="56"/>
      <c r="Q1238" s="56"/>
      <c r="R1238" s="57" t="str">
        <f t="array" ref="R1238">IFERROR(INDEX('BANCO DE DADOS'!$C$3:$C1559,MATCH(C1238,'BANCO DE DADOS'!$B$3:$B1559,0),0),"")</f>
        <v>GEA - OBRAS</v>
      </c>
      <c r="S1238" s="57" t="str">
        <f t="array" ref="S1238">IFERROR(INDEX('BANCO DE DADOS'!$D$3:$D1559,MATCH(C1238,'BANCO DE DADOS'!$B$3:$B1559,0),0),"")</f>
        <v>SERVIÇOS DE CONSULTORIA E PROJETOS</v>
      </c>
      <c r="T1238" s="56"/>
      <c r="U1238" s="56"/>
      <c r="V1238" s="56"/>
      <c r="W1238" s="56"/>
      <c r="X1238" s="56"/>
      <c r="Y1238" s="56"/>
      <c r="Z1238" s="56"/>
      <c r="AA1238" s="56"/>
      <c r="AB1238" s="56"/>
      <c r="AC1238" s="56"/>
    </row>
    <row r="1239" spans="1:29" ht="15.75" customHeight="1">
      <c r="A1239" s="167"/>
      <c r="B1239" s="167" t="s">
        <v>169</v>
      </c>
      <c r="C1239" s="168" t="s">
        <v>2623</v>
      </c>
      <c r="D1239" s="176" t="s">
        <v>53</v>
      </c>
      <c r="E1239" s="176">
        <v>1</v>
      </c>
      <c r="F1239" s="177">
        <v>2879</v>
      </c>
      <c r="G1239" s="178" t="s">
        <v>54</v>
      </c>
      <c r="H1239" s="179">
        <v>46174</v>
      </c>
      <c r="I1239" s="180" t="s">
        <v>101</v>
      </c>
      <c r="J1239" s="180" t="s">
        <v>56</v>
      </c>
      <c r="K1239" s="180" t="s">
        <v>858</v>
      </c>
      <c r="L1239" s="180" t="s">
        <v>91</v>
      </c>
      <c r="M1239" s="181" t="s">
        <v>2451</v>
      </c>
      <c r="N1239" s="175" t="s">
        <v>951</v>
      </c>
      <c r="O1239" s="44" t="s">
        <v>2452</v>
      </c>
      <c r="P1239" s="44"/>
      <c r="Q1239" s="44"/>
      <c r="R1239" s="45" t="str">
        <f t="array" ref="R1239">IFERROR(INDEX('BANCO DE DADOS'!$C$3:$C1559,MATCH(C1239,'BANCO DE DADOS'!$B$3:$B1559,0),0),"")</f>
        <v>GTI - MULTIMIDIA</v>
      </c>
      <c r="S1239" s="45" t="str">
        <f t="array" ref="S1239">IFERROR(INDEX('BANCO DE DADOS'!$D$3:$D1559,MATCH(C1239,'BANCO DE DADOS'!$B$3:$B1559,0),0),"")</f>
        <v>COMPRA DE EQUIPAMENTOS DE APRESENTAÇÃO E MULTIMÍDIA</v>
      </c>
      <c r="T1239" s="44"/>
      <c r="U1239" s="44"/>
      <c r="V1239" s="44"/>
      <c r="W1239" s="44"/>
      <c r="X1239" s="44"/>
      <c r="Y1239" s="44"/>
      <c r="Z1239" s="44"/>
      <c r="AA1239" s="44"/>
      <c r="AB1239" s="44"/>
      <c r="AC1239" s="44"/>
    </row>
    <row r="1240" spans="1:29" ht="15.75" customHeight="1">
      <c r="A1240" s="47"/>
      <c r="B1240" s="47" t="s">
        <v>51</v>
      </c>
      <c r="C1240" s="60" t="s">
        <v>227</v>
      </c>
      <c r="D1240" s="49" t="s">
        <v>53</v>
      </c>
      <c r="E1240" s="49">
        <v>35</v>
      </c>
      <c r="F1240" s="50">
        <v>24500</v>
      </c>
      <c r="G1240" s="51" t="s">
        <v>54</v>
      </c>
      <c r="H1240" s="52">
        <v>46235</v>
      </c>
      <c r="I1240" s="53" t="s">
        <v>55</v>
      </c>
      <c r="J1240" s="53" t="s">
        <v>56</v>
      </c>
      <c r="K1240" s="53" t="s">
        <v>164</v>
      </c>
      <c r="L1240" s="53" t="s">
        <v>58</v>
      </c>
      <c r="M1240" s="54" t="s">
        <v>2517</v>
      </c>
      <c r="N1240" s="56" t="s">
        <v>21</v>
      </c>
      <c r="O1240" s="56" t="s">
        <v>2767</v>
      </c>
      <c r="P1240" s="56"/>
      <c r="Q1240" s="56" t="s">
        <v>2977</v>
      </c>
      <c r="R1240" s="57" t="s">
        <v>228</v>
      </c>
      <c r="S1240" s="57" t="s">
        <v>229</v>
      </c>
      <c r="T1240" s="56"/>
      <c r="U1240" s="56"/>
      <c r="V1240" s="56"/>
      <c r="W1240" s="56" t="s">
        <v>848</v>
      </c>
      <c r="X1240" s="56"/>
      <c r="Y1240" s="56"/>
      <c r="Z1240" s="56"/>
      <c r="AA1240" s="56"/>
      <c r="AB1240" s="56"/>
      <c r="AC1240" s="56"/>
    </row>
    <row r="1241" spans="1:29" ht="15.75" customHeight="1">
      <c r="A1241" s="35"/>
      <c r="B1241" s="35" t="s">
        <v>51</v>
      </c>
      <c r="C1241" s="36" t="s">
        <v>571</v>
      </c>
      <c r="D1241" s="37" t="s">
        <v>53</v>
      </c>
      <c r="E1241" s="37">
        <v>60</v>
      </c>
      <c r="F1241" s="38">
        <v>2160</v>
      </c>
      <c r="G1241" s="39" t="s">
        <v>54</v>
      </c>
      <c r="H1241" s="40">
        <v>46174</v>
      </c>
      <c r="I1241" s="41" t="s">
        <v>55</v>
      </c>
      <c r="J1241" s="41" t="s">
        <v>56</v>
      </c>
      <c r="K1241" s="41" t="s">
        <v>164</v>
      </c>
      <c r="L1241" s="41" t="s">
        <v>91</v>
      </c>
      <c r="M1241" s="42" t="s">
        <v>2517</v>
      </c>
      <c r="N1241" s="44" t="s">
        <v>884</v>
      </c>
      <c r="O1241" s="44" t="s">
        <v>2767</v>
      </c>
      <c r="P1241" s="44"/>
      <c r="Q1241" s="44" t="s">
        <v>3030</v>
      </c>
      <c r="R1241" s="45"/>
      <c r="S1241" s="45" t="s">
        <v>529</v>
      </c>
      <c r="T1241" s="44"/>
      <c r="U1241" s="44"/>
      <c r="V1241" s="44"/>
      <c r="W1241" s="44" t="s">
        <v>848</v>
      </c>
      <c r="X1241" s="44"/>
      <c r="Y1241" s="44"/>
      <c r="Z1241" s="44"/>
      <c r="AA1241" s="44"/>
      <c r="AB1241" s="44"/>
      <c r="AC1241" s="44"/>
    </row>
    <row r="1242" spans="1:29" ht="15.75" customHeight="1">
      <c r="A1242" s="47"/>
      <c r="B1242" s="47" t="s">
        <v>51</v>
      </c>
      <c r="C1242" s="60" t="s">
        <v>1202</v>
      </c>
      <c r="D1242" s="49" t="s">
        <v>53</v>
      </c>
      <c r="E1242" s="49">
        <v>100</v>
      </c>
      <c r="F1242" s="50">
        <v>5400</v>
      </c>
      <c r="G1242" s="51" t="s">
        <v>54</v>
      </c>
      <c r="H1242" s="52">
        <v>46204</v>
      </c>
      <c r="I1242" s="53" t="s">
        <v>55</v>
      </c>
      <c r="J1242" s="53" t="s">
        <v>56</v>
      </c>
      <c r="K1242" s="53" t="s">
        <v>164</v>
      </c>
      <c r="L1242" s="53" t="s">
        <v>91</v>
      </c>
      <c r="M1242" s="54" t="s">
        <v>2498</v>
      </c>
      <c r="N1242" s="56" t="s">
        <v>884</v>
      </c>
      <c r="O1242" s="56" t="s">
        <v>2767</v>
      </c>
      <c r="P1242" s="56"/>
      <c r="Q1242" s="56" t="s">
        <v>3030</v>
      </c>
      <c r="R1242" s="57">
        <f t="array" ref="R1242">IFERROR(INDEX('BANCO DE DADOS'!$C$3:$C1559,MATCH(C1242,'BANCO DE DADOS'!$B$3:$B1559,0),0),"")</f>
        <v>0</v>
      </c>
      <c r="S1242" s="57" t="s">
        <v>529</v>
      </c>
      <c r="T1242" s="56"/>
      <c r="U1242" s="56"/>
      <c r="V1242" s="56"/>
      <c r="W1242" s="56" t="s">
        <v>848</v>
      </c>
      <c r="X1242" s="56"/>
      <c r="Y1242" s="56"/>
      <c r="Z1242" s="56"/>
      <c r="AA1242" s="56"/>
      <c r="AB1242" s="56"/>
      <c r="AC1242" s="56"/>
    </row>
    <row r="1243" spans="1:29" ht="15.75" customHeight="1">
      <c r="A1243" s="35"/>
      <c r="B1243" s="35" t="s">
        <v>51</v>
      </c>
      <c r="C1243" s="36" t="s">
        <v>1318</v>
      </c>
      <c r="D1243" s="37" t="s">
        <v>53</v>
      </c>
      <c r="E1243" s="37">
        <v>4</v>
      </c>
      <c r="F1243" s="38">
        <v>800</v>
      </c>
      <c r="G1243" s="39" t="s">
        <v>54</v>
      </c>
      <c r="H1243" s="40">
        <v>46174</v>
      </c>
      <c r="I1243" s="41" t="s">
        <v>55</v>
      </c>
      <c r="J1243" s="41" t="s">
        <v>56</v>
      </c>
      <c r="K1243" s="41" t="s">
        <v>164</v>
      </c>
      <c r="L1243" s="41" t="s">
        <v>91</v>
      </c>
      <c r="M1243" s="42" t="s">
        <v>109</v>
      </c>
      <c r="N1243" s="44" t="s">
        <v>884</v>
      </c>
      <c r="O1243" s="44" t="s">
        <v>2767</v>
      </c>
      <c r="P1243" s="44"/>
      <c r="Q1243" s="44" t="s">
        <v>2978</v>
      </c>
      <c r="R1243" s="68" t="s">
        <v>755</v>
      </c>
      <c r="S1243" s="45" t="s">
        <v>467</v>
      </c>
      <c r="T1243" s="44"/>
      <c r="U1243" s="44"/>
      <c r="V1243" s="44"/>
      <c r="W1243" s="45" t="s">
        <v>8</v>
      </c>
      <c r="X1243" s="44"/>
      <c r="Y1243" s="44"/>
      <c r="Z1243" s="44"/>
      <c r="AA1243" s="44"/>
      <c r="AB1243" s="44"/>
      <c r="AC1243" s="44"/>
    </row>
    <row r="1244" spans="1:29" ht="15.75" customHeight="1">
      <c r="A1244" s="47"/>
      <c r="B1244" s="47" t="s">
        <v>51</v>
      </c>
      <c r="C1244" s="60" t="s">
        <v>1375</v>
      </c>
      <c r="D1244" s="49" t="s">
        <v>53</v>
      </c>
      <c r="E1244" s="49">
        <v>4</v>
      </c>
      <c r="F1244" s="50">
        <v>263.04000000000002</v>
      </c>
      <c r="G1244" s="51" t="s">
        <v>54</v>
      </c>
      <c r="H1244" s="52">
        <v>46143</v>
      </c>
      <c r="I1244" s="53" t="s">
        <v>55</v>
      </c>
      <c r="J1244" s="53" t="s">
        <v>56</v>
      </c>
      <c r="K1244" s="53" t="s">
        <v>164</v>
      </c>
      <c r="L1244" s="53" t="s">
        <v>91</v>
      </c>
      <c r="M1244" s="54" t="s">
        <v>2534</v>
      </c>
      <c r="N1244" s="56" t="s">
        <v>884</v>
      </c>
      <c r="O1244" s="56" t="s">
        <v>2767</v>
      </c>
      <c r="P1244" s="56"/>
      <c r="Q1244" s="56" t="s">
        <v>2978</v>
      </c>
      <c r="R1244" s="57" t="s">
        <v>755</v>
      </c>
      <c r="S1244" s="57" t="s">
        <v>467</v>
      </c>
      <c r="T1244" s="56"/>
      <c r="U1244" s="56"/>
      <c r="V1244" s="56"/>
      <c r="W1244" s="57" t="s">
        <v>8</v>
      </c>
      <c r="X1244" s="56"/>
      <c r="Y1244" s="56"/>
      <c r="Z1244" s="56"/>
      <c r="AA1244" s="56"/>
      <c r="AB1244" s="56"/>
      <c r="AC1244" s="56"/>
    </row>
    <row r="1245" spans="1:29" ht="15.75" customHeight="1">
      <c r="A1245" s="35"/>
      <c r="B1245" s="35" t="s">
        <v>51</v>
      </c>
      <c r="C1245" s="36" t="s">
        <v>2532</v>
      </c>
      <c r="D1245" s="37" t="s">
        <v>53</v>
      </c>
      <c r="E1245" s="37">
        <v>12</v>
      </c>
      <c r="F1245" s="38">
        <v>41760</v>
      </c>
      <c r="G1245" s="39" t="s">
        <v>54</v>
      </c>
      <c r="H1245" s="40">
        <v>46266</v>
      </c>
      <c r="I1245" s="41" t="s">
        <v>55</v>
      </c>
      <c r="J1245" s="41" t="s">
        <v>56</v>
      </c>
      <c r="K1245" s="41" t="s">
        <v>164</v>
      </c>
      <c r="L1245" s="41" t="s">
        <v>91</v>
      </c>
      <c r="M1245" s="42" t="s">
        <v>2498</v>
      </c>
      <c r="N1245" s="44" t="s">
        <v>884</v>
      </c>
      <c r="O1245" s="44" t="s">
        <v>2767</v>
      </c>
      <c r="P1245" s="44"/>
      <c r="Q1245" s="44" t="s">
        <v>2978</v>
      </c>
      <c r="R1245" s="45" t="s">
        <v>755</v>
      </c>
      <c r="S1245" s="45" t="s">
        <v>467</v>
      </c>
      <c r="T1245" s="44"/>
      <c r="U1245" s="44"/>
      <c r="V1245" s="44"/>
      <c r="W1245" s="45" t="s">
        <v>8</v>
      </c>
      <c r="X1245" s="44"/>
      <c r="Y1245" s="44"/>
      <c r="Z1245" s="44"/>
      <c r="AA1245" s="44"/>
      <c r="AB1245" s="44"/>
      <c r="AC1245" s="44"/>
    </row>
    <row r="1246" spans="1:29" ht="15.75" customHeight="1">
      <c r="A1246" s="47"/>
      <c r="B1246" s="47" t="s">
        <v>51</v>
      </c>
      <c r="C1246" s="60" t="s">
        <v>1184</v>
      </c>
      <c r="D1246" s="49" t="s">
        <v>53</v>
      </c>
      <c r="E1246" s="49">
        <v>4</v>
      </c>
      <c r="F1246" s="50">
        <v>6000</v>
      </c>
      <c r="G1246" s="51" t="s">
        <v>54</v>
      </c>
      <c r="H1246" s="52">
        <v>46204</v>
      </c>
      <c r="I1246" s="53" t="s">
        <v>55</v>
      </c>
      <c r="J1246" s="53" t="s">
        <v>56</v>
      </c>
      <c r="K1246" s="53" t="s">
        <v>164</v>
      </c>
      <c r="L1246" s="53" t="s">
        <v>91</v>
      </c>
      <c r="M1246" s="54" t="s">
        <v>2534</v>
      </c>
      <c r="N1246" s="56" t="s">
        <v>884</v>
      </c>
      <c r="O1246" s="56" t="s">
        <v>2767</v>
      </c>
      <c r="P1246" s="56"/>
      <c r="Q1246" s="56" t="s">
        <v>2978</v>
      </c>
      <c r="R1246" s="57" t="s">
        <v>755</v>
      </c>
      <c r="S1246" s="57" t="s">
        <v>467</v>
      </c>
      <c r="T1246" s="56"/>
      <c r="U1246" s="56"/>
      <c r="V1246" s="56"/>
      <c r="W1246" s="57" t="s">
        <v>8</v>
      </c>
      <c r="X1246" s="56"/>
      <c r="Y1246" s="56"/>
      <c r="Z1246" s="56"/>
      <c r="AA1246" s="56"/>
      <c r="AB1246" s="56"/>
      <c r="AC1246" s="56"/>
    </row>
    <row r="1247" spans="1:29" ht="15.75" customHeight="1">
      <c r="A1247" s="35"/>
      <c r="B1247" s="35" t="s">
        <v>51</v>
      </c>
      <c r="C1247" s="36" t="s">
        <v>1252</v>
      </c>
      <c r="D1247" s="37" t="s">
        <v>53</v>
      </c>
      <c r="E1247" s="37">
        <v>12</v>
      </c>
      <c r="F1247" s="38">
        <v>2304</v>
      </c>
      <c r="G1247" s="39" t="s">
        <v>54</v>
      </c>
      <c r="H1247" s="40">
        <v>46174</v>
      </c>
      <c r="I1247" s="41" t="s">
        <v>55</v>
      </c>
      <c r="J1247" s="41" t="s">
        <v>56</v>
      </c>
      <c r="K1247" s="41" t="s">
        <v>164</v>
      </c>
      <c r="L1247" s="41" t="s">
        <v>91</v>
      </c>
      <c r="M1247" s="42" t="s">
        <v>148</v>
      </c>
      <c r="N1247" s="44" t="s">
        <v>884</v>
      </c>
      <c r="O1247" s="44" t="s">
        <v>2767</v>
      </c>
      <c r="P1247" s="44"/>
      <c r="Q1247" s="44" t="s">
        <v>2978</v>
      </c>
      <c r="R1247" s="45"/>
      <c r="S1247" s="45" t="s">
        <v>467</v>
      </c>
      <c r="T1247" s="44"/>
      <c r="U1247" s="44"/>
      <c r="V1247" s="44"/>
      <c r="W1247" s="45" t="s">
        <v>8</v>
      </c>
      <c r="X1247" s="44"/>
      <c r="Y1247" s="44"/>
      <c r="Z1247" s="44"/>
      <c r="AA1247" s="44"/>
      <c r="AB1247" s="44"/>
      <c r="AC1247" s="44"/>
    </row>
    <row r="1248" spans="1:29" ht="15.75" customHeight="1">
      <c r="A1248" s="47"/>
      <c r="B1248" s="47" t="s">
        <v>51</v>
      </c>
      <c r="C1248" s="60" t="s">
        <v>1273</v>
      </c>
      <c r="D1248" s="49" t="s">
        <v>53</v>
      </c>
      <c r="E1248" s="49">
        <v>12</v>
      </c>
      <c r="F1248" s="50">
        <v>1641.6</v>
      </c>
      <c r="G1248" s="51" t="s">
        <v>54</v>
      </c>
      <c r="H1248" s="52">
        <v>46174</v>
      </c>
      <c r="I1248" s="53" t="s">
        <v>55</v>
      </c>
      <c r="J1248" s="53" t="s">
        <v>56</v>
      </c>
      <c r="K1248" s="53" t="s">
        <v>164</v>
      </c>
      <c r="L1248" s="53" t="s">
        <v>91</v>
      </c>
      <c r="M1248" s="54" t="s">
        <v>148</v>
      </c>
      <c r="N1248" s="56" t="s">
        <v>884</v>
      </c>
      <c r="O1248" s="56" t="s">
        <v>2767</v>
      </c>
      <c r="P1248" s="56"/>
      <c r="Q1248" s="56" t="s">
        <v>2978</v>
      </c>
      <c r="R1248" s="57"/>
      <c r="S1248" s="57" t="s">
        <v>467</v>
      </c>
      <c r="T1248" s="56"/>
      <c r="U1248" s="56"/>
      <c r="V1248" s="56"/>
      <c r="W1248" s="57" t="s">
        <v>8</v>
      </c>
      <c r="X1248" s="56"/>
      <c r="Y1248" s="56"/>
      <c r="Z1248" s="56"/>
      <c r="AA1248" s="56"/>
      <c r="AB1248" s="56"/>
      <c r="AC1248" s="56"/>
    </row>
    <row r="1249" spans="1:29" ht="15.75" customHeight="1">
      <c r="A1249" s="35"/>
      <c r="B1249" s="35" t="s">
        <v>51</v>
      </c>
      <c r="C1249" s="36" t="s">
        <v>1424</v>
      </c>
      <c r="D1249" s="37" t="s">
        <v>53</v>
      </c>
      <c r="E1249" s="37">
        <v>15</v>
      </c>
      <c r="F1249" s="38">
        <v>150</v>
      </c>
      <c r="G1249" s="39" t="s">
        <v>54</v>
      </c>
      <c r="H1249" s="40">
        <v>46143</v>
      </c>
      <c r="I1249" s="41" t="s">
        <v>55</v>
      </c>
      <c r="J1249" s="41" t="s">
        <v>56</v>
      </c>
      <c r="K1249" s="41" t="s">
        <v>164</v>
      </c>
      <c r="L1249" s="41" t="s">
        <v>91</v>
      </c>
      <c r="M1249" s="42" t="s">
        <v>148</v>
      </c>
      <c r="N1249" s="44" t="s">
        <v>884</v>
      </c>
      <c r="O1249" s="44" t="s">
        <v>2767</v>
      </c>
      <c r="P1249" s="44"/>
      <c r="Q1249" s="44" t="s">
        <v>2931</v>
      </c>
      <c r="R1249" s="45" t="s">
        <v>729</v>
      </c>
      <c r="S1249" s="45" t="s">
        <v>730</v>
      </c>
      <c r="T1249" s="44"/>
      <c r="U1249" s="44"/>
      <c r="V1249" s="44"/>
      <c r="W1249" s="44" t="s">
        <v>8</v>
      </c>
      <c r="X1249" s="44"/>
      <c r="Y1249" s="44"/>
      <c r="Z1249" s="44"/>
      <c r="AA1249" s="44"/>
      <c r="AB1249" s="44"/>
      <c r="AC1249" s="44"/>
    </row>
    <row r="1250" spans="1:29" ht="15.75" customHeight="1">
      <c r="A1250" s="47"/>
      <c r="B1250" s="47" t="s">
        <v>51</v>
      </c>
      <c r="C1250" s="60" t="s">
        <v>1365</v>
      </c>
      <c r="D1250" s="49" t="s">
        <v>53</v>
      </c>
      <c r="E1250" s="49">
        <v>1</v>
      </c>
      <c r="F1250" s="50">
        <v>336</v>
      </c>
      <c r="G1250" s="51" t="s">
        <v>54</v>
      </c>
      <c r="H1250" s="52">
        <v>46174</v>
      </c>
      <c r="I1250" s="53" t="s">
        <v>55</v>
      </c>
      <c r="J1250" s="53" t="s">
        <v>56</v>
      </c>
      <c r="K1250" s="53" t="s">
        <v>164</v>
      </c>
      <c r="L1250" s="53" t="s">
        <v>91</v>
      </c>
      <c r="M1250" s="54" t="s">
        <v>2498</v>
      </c>
      <c r="N1250" s="56" t="s">
        <v>884</v>
      </c>
      <c r="O1250" s="56" t="s">
        <v>2767</v>
      </c>
      <c r="P1250" s="56"/>
      <c r="Q1250" s="56" t="s">
        <v>2931</v>
      </c>
      <c r="R1250" s="57" t="s">
        <v>729</v>
      </c>
      <c r="S1250" s="57" t="s">
        <v>730</v>
      </c>
      <c r="T1250" s="56"/>
      <c r="U1250" s="56"/>
      <c r="V1250" s="56"/>
      <c r="W1250" s="56" t="s">
        <v>8</v>
      </c>
      <c r="X1250" s="56"/>
      <c r="Y1250" s="56"/>
      <c r="Z1250" s="56"/>
      <c r="AA1250" s="56"/>
      <c r="AB1250" s="56"/>
      <c r="AC1250" s="56"/>
    </row>
    <row r="1251" spans="1:29" ht="15.75" customHeight="1">
      <c r="A1251" s="35"/>
      <c r="B1251" s="35" t="s">
        <v>51</v>
      </c>
      <c r="C1251" s="36" t="s">
        <v>1426</v>
      </c>
      <c r="D1251" s="37" t="s">
        <v>53</v>
      </c>
      <c r="E1251" s="37">
        <v>10</v>
      </c>
      <c r="F1251" s="38">
        <v>50</v>
      </c>
      <c r="G1251" s="39" t="s">
        <v>54</v>
      </c>
      <c r="H1251" s="40">
        <v>46143</v>
      </c>
      <c r="I1251" s="41" t="s">
        <v>55</v>
      </c>
      <c r="J1251" s="41" t="s">
        <v>56</v>
      </c>
      <c r="K1251" s="41" t="s">
        <v>164</v>
      </c>
      <c r="L1251" s="41" t="s">
        <v>91</v>
      </c>
      <c r="M1251" s="42" t="s">
        <v>2517</v>
      </c>
      <c r="N1251" s="44" t="s">
        <v>884</v>
      </c>
      <c r="O1251" s="44" t="s">
        <v>2767</v>
      </c>
      <c r="P1251" s="44"/>
      <c r="Q1251" s="44" t="s">
        <v>2931</v>
      </c>
      <c r="R1251" s="45" t="s">
        <v>729</v>
      </c>
      <c r="S1251" s="45" t="s">
        <v>730</v>
      </c>
      <c r="T1251" s="44"/>
      <c r="U1251" s="44"/>
      <c r="V1251" s="44"/>
      <c r="W1251" s="44" t="s">
        <v>8</v>
      </c>
      <c r="X1251" s="44"/>
      <c r="Y1251" s="44"/>
      <c r="Z1251" s="44"/>
      <c r="AA1251" s="44"/>
      <c r="AB1251" s="44"/>
      <c r="AC1251" s="44"/>
    </row>
    <row r="1252" spans="1:29" ht="15.75" customHeight="1">
      <c r="A1252" s="47"/>
      <c r="B1252" s="47" t="s">
        <v>51</v>
      </c>
      <c r="C1252" s="60" t="s">
        <v>1430</v>
      </c>
      <c r="D1252" s="49" t="s">
        <v>53</v>
      </c>
      <c r="E1252" s="49">
        <v>5</v>
      </c>
      <c r="F1252" s="50">
        <v>127.5</v>
      </c>
      <c r="G1252" s="51" t="s">
        <v>54</v>
      </c>
      <c r="H1252" s="52">
        <v>46143</v>
      </c>
      <c r="I1252" s="53" t="s">
        <v>55</v>
      </c>
      <c r="J1252" s="53" t="s">
        <v>56</v>
      </c>
      <c r="K1252" s="53" t="s">
        <v>164</v>
      </c>
      <c r="L1252" s="53" t="s">
        <v>91</v>
      </c>
      <c r="M1252" s="54" t="s">
        <v>2534</v>
      </c>
      <c r="N1252" s="56" t="s">
        <v>884</v>
      </c>
      <c r="O1252" s="56" t="s">
        <v>2767</v>
      </c>
      <c r="P1252" s="56"/>
      <c r="Q1252" s="56" t="s">
        <v>2931</v>
      </c>
      <c r="R1252" s="57" t="s">
        <v>729</v>
      </c>
      <c r="S1252" s="57" t="s">
        <v>730</v>
      </c>
      <c r="T1252" s="56"/>
      <c r="U1252" s="56"/>
      <c r="V1252" s="56"/>
      <c r="W1252" s="57" t="s">
        <v>8</v>
      </c>
      <c r="X1252" s="56"/>
      <c r="Y1252" s="56"/>
      <c r="Z1252" s="56"/>
      <c r="AA1252" s="56"/>
      <c r="AB1252" s="56"/>
      <c r="AC1252" s="56"/>
    </row>
    <row r="1253" spans="1:29" ht="15.75" customHeight="1">
      <c r="A1253" s="35"/>
      <c r="B1253" s="35" t="s">
        <v>51</v>
      </c>
      <c r="C1253" s="36" t="s">
        <v>1347</v>
      </c>
      <c r="D1253" s="37" t="s">
        <v>53</v>
      </c>
      <c r="E1253" s="37">
        <v>20</v>
      </c>
      <c r="F1253" s="38">
        <v>400</v>
      </c>
      <c r="G1253" s="39" t="s">
        <v>54</v>
      </c>
      <c r="H1253" s="40">
        <v>46174</v>
      </c>
      <c r="I1253" s="41" t="s">
        <v>55</v>
      </c>
      <c r="J1253" s="41" t="s">
        <v>56</v>
      </c>
      <c r="K1253" s="41" t="s">
        <v>164</v>
      </c>
      <c r="L1253" s="41" t="s">
        <v>91</v>
      </c>
      <c r="M1253" s="42" t="s">
        <v>2534</v>
      </c>
      <c r="N1253" s="44" t="s">
        <v>884</v>
      </c>
      <c r="O1253" s="44" t="s">
        <v>2767</v>
      </c>
      <c r="P1253" s="44"/>
      <c r="Q1253" s="44" t="s">
        <v>2931</v>
      </c>
      <c r="R1253" s="45">
        <f t="array" ref="R1253">IFERROR(INDEX('BANCO DE DADOS'!$C$3:$C1559,MATCH(C1253,'BANCO DE DADOS'!$B$3:$B1559,0),0),"")</f>
        <v>0</v>
      </c>
      <c r="S1253" s="45" t="s">
        <v>730</v>
      </c>
      <c r="T1253" s="44"/>
      <c r="U1253" s="44"/>
      <c r="V1253" s="44"/>
      <c r="W1253" s="45" t="s">
        <v>8</v>
      </c>
      <c r="X1253" s="44"/>
      <c r="Y1253" s="44"/>
      <c r="Z1253" s="44"/>
      <c r="AA1253" s="44"/>
      <c r="AB1253" s="44"/>
      <c r="AC1253" s="44"/>
    </row>
    <row r="1254" spans="1:29" ht="15.75" customHeight="1">
      <c r="A1254" s="47"/>
      <c r="B1254" s="47" t="s">
        <v>51</v>
      </c>
      <c r="C1254" s="60" t="s">
        <v>1397</v>
      </c>
      <c r="D1254" s="49" t="s">
        <v>53</v>
      </c>
      <c r="E1254" s="49">
        <v>3</v>
      </c>
      <c r="F1254" s="50">
        <v>90</v>
      </c>
      <c r="G1254" s="51" t="s">
        <v>54</v>
      </c>
      <c r="H1254" s="52">
        <v>46143</v>
      </c>
      <c r="I1254" s="53" t="s">
        <v>55</v>
      </c>
      <c r="J1254" s="53" t="s">
        <v>56</v>
      </c>
      <c r="K1254" s="53" t="s">
        <v>164</v>
      </c>
      <c r="L1254" s="53" t="s">
        <v>91</v>
      </c>
      <c r="M1254" s="54" t="s">
        <v>2534</v>
      </c>
      <c r="N1254" s="56" t="s">
        <v>884</v>
      </c>
      <c r="O1254" s="56" t="s">
        <v>2767</v>
      </c>
      <c r="P1254" s="56"/>
      <c r="Q1254" s="56" t="s">
        <v>2931</v>
      </c>
      <c r="R1254" s="57"/>
      <c r="S1254" s="57" t="s">
        <v>730</v>
      </c>
      <c r="T1254" s="56"/>
      <c r="U1254" s="56"/>
      <c r="V1254" s="56"/>
      <c r="W1254" s="57" t="s">
        <v>8</v>
      </c>
      <c r="X1254" s="56"/>
      <c r="Y1254" s="56"/>
      <c r="Z1254" s="56"/>
      <c r="AA1254" s="56"/>
      <c r="AB1254" s="56"/>
      <c r="AC1254" s="56"/>
    </row>
    <row r="1255" spans="1:29" ht="15.75" customHeight="1">
      <c r="A1255" s="35"/>
      <c r="B1255" s="35" t="s">
        <v>283</v>
      </c>
      <c r="C1255" s="36" t="s">
        <v>2552</v>
      </c>
      <c r="D1255" s="37" t="s">
        <v>53</v>
      </c>
      <c r="E1255" s="37">
        <v>1</v>
      </c>
      <c r="F1255" s="38">
        <v>20000</v>
      </c>
      <c r="G1255" s="39" t="s">
        <v>54</v>
      </c>
      <c r="H1255" s="40">
        <v>46235</v>
      </c>
      <c r="I1255" s="41" t="s">
        <v>55</v>
      </c>
      <c r="J1255" s="41" t="s">
        <v>56</v>
      </c>
      <c r="K1255" s="41" t="s">
        <v>83</v>
      </c>
      <c r="L1255" s="41" t="s">
        <v>91</v>
      </c>
      <c r="M1255" s="42" t="s">
        <v>2517</v>
      </c>
      <c r="N1255" s="44" t="s">
        <v>951</v>
      </c>
      <c r="O1255" s="44" t="s">
        <v>2767</v>
      </c>
      <c r="P1255" s="44"/>
      <c r="Q1255" s="44" t="s">
        <v>3089</v>
      </c>
      <c r="R1255" s="45">
        <f t="array" ref="R1255">IFERROR(INDEX('BANCO DE DADOS'!$C$3:$C1559,MATCH(C1255,'BANCO DE DADOS'!$B$3:$B1559,0),0),"")</f>
        <v>0</v>
      </c>
      <c r="S1255" s="45" t="s">
        <v>2552</v>
      </c>
      <c r="T1255" s="44"/>
      <c r="U1255" s="44"/>
      <c r="V1255" s="44"/>
      <c r="W1255" s="35" t="s">
        <v>283</v>
      </c>
      <c r="X1255" s="44"/>
      <c r="Y1255" s="44"/>
      <c r="Z1255" s="44"/>
      <c r="AA1255" s="44"/>
      <c r="AB1255" s="44"/>
      <c r="AC1255" s="44"/>
    </row>
    <row r="1256" spans="1:29" ht="15.75" customHeight="1">
      <c r="A1256" s="47"/>
      <c r="B1256" s="47" t="s">
        <v>2693</v>
      </c>
      <c r="C1256" s="60"/>
      <c r="D1256" s="49"/>
      <c r="E1256" s="49"/>
      <c r="F1256" s="50">
        <v>20000</v>
      </c>
      <c r="G1256" s="51"/>
      <c r="H1256" s="52"/>
      <c r="I1256" s="53"/>
      <c r="J1256" s="53"/>
      <c r="K1256" s="53"/>
      <c r="L1256" s="53"/>
      <c r="M1256" s="54"/>
      <c r="N1256" s="56" t="s">
        <v>951</v>
      </c>
      <c r="O1256" s="56"/>
      <c r="P1256" s="56"/>
      <c r="Q1256" s="56" t="s">
        <v>3089</v>
      </c>
      <c r="R1256" s="57"/>
      <c r="S1256" s="57" t="s">
        <v>2552</v>
      </c>
      <c r="T1256" s="56"/>
      <c r="U1256" s="56"/>
      <c r="V1256" s="56"/>
      <c r="W1256" s="47" t="s">
        <v>283</v>
      </c>
      <c r="X1256" s="56"/>
      <c r="Y1256" s="56"/>
      <c r="Z1256" s="56"/>
      <c r="AA1256" s="56"/>
      <c r="AB1256" s="56"/>
      <c r="AC1256" s="56"/>
    </row>
    <row r="1257" spans="1:29" ht="15.75" customHeight="1">
      <c r="A1257" s="35"/>
      <c r="B1257" s="35" t="s">
        <v>233</v>
      </c>
      <c r="C1257" s="36" t="s">
        <v>1233</v>
      </c>
      <c r="D1257" s="37" t="s">
        <v>53</v>
      </c>
      <c r="E1257" s="37">
        <v>1</v>
      </c>
      <c r="F1257" s="38">
        <v>792</v>
      </c>
      <c r="G1257" s="39" t="s">
        <v>54</v>
      </c>
      <c r="H1257" s="40">
        <v>46174</v>
      </c>
      <c r="I1257" s="41" t="s">
        <v>55</v>
      </c>
      <c r="J1257" s="41" t="s">
        <v>56</v>
      </c>
      <c r="K1257" s="41" t="s">
        <v>164</v>
      </c>
      <c r="L1257" s="41" t="s">
        <v>91</v>
      </c>
      <c r="M1257" s="42" t="s">
        <v>2498</v>
      </c>
      <c r="N1257" s="44" t="s">
        <v>951</v>
      </c>
      <c r="O1257" s="44" t="s">
        <v>2767</v>
      </c>
      <c r="P1257" s="44"/>
      <c r="Q1257" s="44" t="s">
        <v>3031</v>
      </c>
      <c r="R1257" s="45" t="str">
        <f t="array" ref="R1257">IFERROR(INDEX('BANCO DE DADOS'!$C$3:$C1559,MATCH(C1257,'BANCO DE DADOS'!$B$3:$B1559,0),0),"")</f>
        <v>CEIB</v>
      </c>
      <c r="S1257" s="45" t="s">
        <v>1234</v>
      </c>
      <c r="T1257" s="44"/>
      <c r="U1257" s="44"/>
      <c r="V1257" s="44"/>
      <c r="W1257" s="44" t="s">
        <v>3</v>
      </c>
      <c r="X1257" s="44"/>
      <c r="Y1257" s="44"/>
      <c r="Z1257" s="44"/>
      <c r="AA1257" s="44"/>
      <c r="AB1257" s="44"/>
      <c r="AC1257" s="44"/>
    </row>
    <row r="1258" spans="1:29" ht="15.75" customHeight="1">
      <c r="A1258" s="47"/>
      <c r="B1258" s="47" t="s">
        <v>245</v>
      </c>
      <c r="C1258" s="60" t="s">
        <v>1233</v>
      </c>
      <c r="D1258" s="49" t="s">
        <v>53</v>
      </c>
      <c r="E1258" s="49">
        <v>1</v>
      </c>
      <c r="F1258" s="50">
        <v>792</v>
      </c>
      <c r="G1258" s="51" t="s">
        <v>54</v>
      </c>
      <c r="H1258" s="52">
        <v>46174</v>
      </c>
      <c r="I1258" s="53" t="s">
        <v>55</v>
      </c>
      <c r="J1258" s="53" t="s">
        <v>56</v>
      </c>
      <c r="K1258" s="53" t="s">
        <v>164</v>
      </c>
      <c r="L1258" s="53" t="s">
        <v>91</v>
      </c>
      <c r="M1258" s="54" t="s">
        <v>2498</v>
      </c>
      <c r="N1258" s="56" t="s">
        <v>951</v>
      </c>
      <c r="O1258" s="56" t="s">
        <v>2767</v>
      </c>
      <c r="P1258" s="56"/>
      <c r="Q1258" s="56" t="s">
        <v>3031</v>
      </c>
      <c r="R1258" s="57" t="str">
        <f t="array" ref="R1258">IFERROR(INDEX('BANCO DE DADOS'!$C$3:$C1559,MATCH(C1258,'BANCO DE DADOS'!$B$3:$B1559,0),0),"")</f>
        <v>CEIB</v>
      </c>
      <c r="S1258" s="57" t="s">
        <v>1234</v>
      </c>
      <c r="T1258" s="56"/>
      <c r="U1258" s="56"/>
      <c r="V1258" s="56"/>
      <c r="W1258" s="56" t="s">
        <v>3</v>
      </c>
      <c r="X1258" s="56"/>
      <c r="Y1258" s="56"/>
      <c r="Z1258" s="56"/>
      <c r="AA1258" s="56"/>
      <c r="AB1258" s="56"/>
      <c r="AC1258" s="56"/>
    </row>
    <row r="1259" spans="1:29" ht="15.75" customHeight="1">
      <c r="A1259" s="35"/>
      <c r="B1259" s="35" t="s">
        <v>258</v>
      </c>
      <c r="C1259" s="36" t="s">
        <v>1233</v>
      </c>
      <c r="D1259" s="37" t="s">
        <v>53</v>
      </c>
      <c r="E1259" s="37">
        <v>1</v>
      </c>
      <c r="F1259" s="38">
        <v>792</v>
      </c>
      <c r="G1259" s="39" t="s">
        <v>54</v>
      </c>
      <c r="H1259" s="40">
        <v>46174</v>
      </c>
      <c r="I1259" s="41" t="s">
        <v>55</v>
      </c>
      <c r="J1259" s="41" t="s">
        <v>56</v>
      </c>
      <c r="K1259" s="41" t="s">
        <v>164</v>
      </c>
      <c r="L1259" s="41" t="s">
        <v>91</v>
      </c>
      <c r="M1259" s="42" t="s">
        <v>2498</v>
      </c>
      <c r="N1259" s="44" t="s">
        <v>951</v>
      </c>
      <c r="O1259" s="44" t="s">
        <v>2767</v>
      </c>
      <c r="P1259" s="44"/>
      <c r="Q1259" s="44" t="s">
        <v>3031</v>
      </c>
      <c r="R1259" s="45" t="str">
        <f t="array" ref="R1259">IFERROR(INDEX('BANCO DE DADOS'!$C$3:$C1559,MATCH(C1259,'BANCO DE DADOS'!$B$3:$B1559,0),0),"")</f>
        <v>CEIB</v>
      </c>
      <c r="S1259" s="45" t="s">
        <v>1234</v>
      </c>
      <c r="T1259" s="44"/>
      <c r="U1259" s="44"/>
      <c r="V1259" s="44"/>
      <c r="W1259" s="44" t="s">
        <v>3</v>
      </c>
      <c r="X1259" s="44"/>
      <c r="Y1259" s="44"/>
      <c r="Z1259" s="44"/>
      <c r="AA1259" s="44"/>
      <c r="AB1259" s="44"/>
      <c r="AC1259" s="44"/>
    </row>
    <row r="1260" spans="1:29" ht="15.75" customHeight="1">
      <c r="A1260" s="184"/>
      <c r="B1260" s="184" t="s">
        <v>254</v>
      </c>
      <c r="C1260" s="185" t="s">
        <v>2658</v>
      </c>
      <c r="D1260" s="186" t="s">
        <v>53</v>
      </c>
      <c r="E1260" s="186">
        <v>2</v>
      </c>
      <c r="F1260" s="187">
        <v>800</v>
      </c>
      <c r="G1260" s="188" t="s">
        <v>54</v>
      </c>
      <c r="H1260" s="189">
        <v>46174</v>
      </c>
      <c r="I1260" s="190" t="s">
        <v>101</v>
      </c>
      <c r="J1260" s="190" t="s">
        <v>56</v>
      </c>
      <c r="K1260" s="190" t="s">
        <v>858</v>
      </c>
      <c r="L1260" s="190" t="s">
        <v>91</v>
      </c>
      <c r="M1260" s="191" t="s">
        <v>2451</v>
      </c>
      <c r="N1260" s="192" t="s">
        <v>951</v>
      </c>
      <c r="O1260" s="56" t="s">
        <v>2452</v>
      </c>
      <c r="P1260" s="56"/>
      <c r="Q1260" s="56"/>
      <c r="R1260" s="57" t="str">
        <f t="array" ref="R1260">IFERROR(INDEX('BANCO DE DADOS'!$C$3:$C1559,MATCH(C1260,'BANCO DE DADOS'!$B$3:$B1559,0),0),"")</f>
        <v>ALMOXARIFADO GERAL - FILTRO</v>
      </c>
      <c r="S1260" s="57" t="str">
        <f t="array" ref="S1260">IFERROR(INDEX('BANCO DE DADOS'!$D$3:$D1559,MATCH(C1260,'BANCO DE DADOS'!$B$3:$B1559,0),0),"")</f>
        <v>COMPRA DE EQUIPAMENTOS DE FILTRAGEM DE ÁGUA</v>
      </c>
      <c r="T1260" s="56"/>
      <c r="U1260" s="56"/>
      <c r="V1260" s="56"/>
      <c r="W1260" s="56"/>
      <c r="X1260" s="56"/>
      <c r="Y1260" s="56"/>
      <c r="Z1260" s="56"/>
      <c r="AA1260" s="56"/>
      <c r="AB1260" s="56"/>
      <c r="AC1260" s="56"/>
    </row>
    <row r="1261" spans="1:29" ht="15.75" customHeight="1">
      <c r="A1261" s="167"/>
      <c r="B1261" s="167" t="s">
        <v>317</v>
      </c>
      <c r="C1261" s="168" t="s">
        <v>2658</v>
      </c>
      <c r="D1261" s="176" t="s">
        <v>53</v>
      </c>
      <c r="E1261" s="176">
        <v>2</v>
      </c>
      <c r="F1261" s="177">
        <v>800</v>
      </c>
      <c r="G1261" s="178" t="s">
        <v>54</v>
      </c>
      <c r="H1261" s="179">
        <v>46174</v>
      </c>
      <c r="I1261" s="180" t="s">
        <v>101</v>
      </c>
      <c r="J1261" s="180" t="s">
        <v>56</v>
      </c>
      <c r="K1261" s="180" t="s">
        <v>858</v>
      </c>
      <c r="L1261" s="180" t="s">
        <v>91</v>
      </c>
      <c r="M1261" s="181" t="s">
        <v>2451</v>
      </c>
      <c r="N1261" s="175" t="s">
        <v>951</v>
      </c>
      <c r="O1261" s="44" t="s">
        <v>2452</v>
      </c>
      <c r="P1261" s="44"/>
      <c r="Q1261" s="44"/>
      <c r="R1261" s="45" t="str">
        <f t="array" ref="R1261">IFERROR(INDEX('BANCO DE DADOS'!$C$3:$C1559,MATCH(C1261,'BANCO DE DADOS'!$B$3:$B1559,0),0),"")</f>
        <v>ALMOXARIFADO GERAL - FILTRO</v>
      </c>
      <c r="S1261" s="45" t="str">
        <f t="array" ref="S1261">IFERROR(INDEX('BANCO DE DADOS'!$D$3:$D1559,MATCH(C1261,'BANCO DE DADOS'!$B$3:$B1559,0),0),"")</f>
        <v>COMPRA DE EQUIPAMENTOS DE FILTRAGEM DE ÁGUA</v>
      </c>
      <c r="T1261" s="44"/>
      <c r="U1261" s="44"/>
      <c r="V1261" s="44"/>
      <c r="W1261" s="44"/>
      <c r="X1261" s="44"/>
      <c r="Y1261" s="44"/>
      <c r="Z1261" s="44"/>
      <c r="AA1261" s="44"/>
      <c r="AB1261" s="44"/>
      <c r="AC1261" s="44"/>
    </row>
    <row r="1262" spans="1:29" ht="15.75" customHeight="1">
      <c r="A1262" s="184"/>
      <c r="B1262" s="184" t="s">
        <v>145</v>
      </c>
      <c r="C1262" s="185" t="s">
        <v>2646</v>
      </c>
      <c r="D1262" s="186" t="s">
        <v>53</v>
      </c>
      <c r="E1262" s="186">
        <v>1</v>
      </c>
      <c r="F1262" s="187">
        <v>1200</v>
      </c>
      <c r="G1262" s="188" t="s">
        <v>54</v>
      </c>
      <c r="H1262" s="189">
        <v>46174</v>
      </c>
      <c r="I1262" s="190" t="s">
        <v>101</v>
      </c>
      <c r="J1262" s="190" t="s">
        <v>56</v>
      </c>
      <c r="K1262" s="190" t="s">
        <v>858</v>
      </c>
      <c r="L1262" s="190" t="s">
        <v>91</v>
      </c>
      <c r="M1262" s="191" t="s">
        <v>2451</v>
      </c>
      <c r="N1262" s="192" t="s">
        <v>951</v>
      </c>
      <c r="O1262" s="56" t="s">
        <v>2452</v>
      </c>
      <c r="P1262" s="56"/>
      <c r="Q1262" s="56"/>
      <c r="R1262" s="57">
        <f t="array" ref="R1262">IFERROR(INDEX('BANCO DE DADOS'!$C$3:$C1559,MATCH(C1262,'BANCO DE DADOS'!$B$3:$B1559,0),0),"")</f>
        <v>0</v>
      </c>
      <c r="S1262" s="57" t="str">
        <f t="array" ref="S1262">IFERROR(INDEX('BANCO DE DADOS'!$D$3:$D1559,MATCH(C1262,'BANCO DE DADOS'!$B$3:$B1559,0),0),"")</f>
        <v>COMPRA DE MATERIAIS PARA ÁREAS COMUNS</v>
      </c>
      <c r="T1262" s="56"/>
      <c r="U1262" s="56"/>
      <c r="V1262" s="56"/>
      <c r="W1262" s="56"/>
      <c r="X1262" s="56"/>
      <c r="Y1262" s="56"/>
      <c r="Z1262" s="56"/>
      <c r="AA1262" s="56"/>
      <c r="AB1262" s="56"/>
      <c r="AC1262" s="56"/>
    </row>
    <row r="1263" spans="1:29" ht="15.75" customHeight="1">
      <c r="A1263" s="167"/>
      <c r="B1263" s="167" t="s">
        <v>291</v>
      </c>
      <c r="C1263" s="168" t="s">
        <v>2646</v>
      </c>
      <c r="D1263" s="176" t="s">
        <v>53</v>
      </c>
      <c r="E1263" s="176">
        <v>1</v>
      </c>
      <c r="F1263" s="177">
        <v>1200</v>
      </c>
      <c r="G1263" s="178" t="s">
        <v>54</v>
      </c>
      <c r="H1263" s="179">
        <v>46174</v>
      </c>
      <c r="I1263" s="180" t="s">
        <v>101</v>
      </c>
      <c r="J1263" s="180" t="s">
        <v>56</v>
      </c>
      <c r="K1263" s="180" t="s">
        <v>858</v>
      </c>
      <c r="L1263" s="180" t="s">
        <v>91</v>
      </c>
      <c r="M1263" s="181" t="s">
        <v>2451</v>
      </c>
      <c r="N1263" s="175" t="s">
        <v>951</v>
      </c>
      <c r="O1263" s="44" t="s">
        <v>2452</v>
      </c>
      <c r="P1263" s="44"/>
      <c r="Q1263" s="44"/>
      <c r="R1263" s="45">
        <f t="array" ref="R1263">IFERROR(INDEX('BANCO DE DADOS'!$C$3:$C1559,MATCH(C1263,'BANCO DE DADOS'!$B$3:$B1559,0),0),"")</f>
        <v>0</v>
      </c>
      <c r="S1263" s="45" t="str">
        <f t="array" ref="S1263">IFERROR(INDEX('BANCO DE DADOS'!$D$3:$D1559,MATCH(C1263,'BANCO DE DADOS'!$B$3:$B1559,0),0),"")</f>
        <v>COMPRA DE MATERIAIS PARA ÁREAS COMUNS</v>
      </c>
      <c r="T1263" s="44"/>
      <c r="U1263" s="44"/>
      <c r="V1263" s="44"/>
      <c r="W1263" s="44"/>
      <c r="X1263" s="44"/>
      <c r="Y1263" s="44"/>
      <c r="Z1263" s="44"/>
      <c r="AA1263" s="44"/>
      <c r="AB1263" s="44"/>
      <c r="AC1263" s="44"/>
    </row>
    <row r="1264" spans="1:29" ht="15.75" customHeight="1">
      <c r="A1264" s="47"/>
      <c r="B1264" s="47" t="s">
        <v>291</v>
      </c>
      <c r="C1264" s="60" t="s">
        <v>2235</v>
      </c>
      <c r="D1264" s="49" t="s">
        <v>53</v>
      </c>
      <c r="E1264" s="49">
        <v>1</v>
      </c>
      <c r="F1264" s="50">
        <v>500</v>
      </c>
      <c r="G1264" s="51" t="s">
        <v>54</v>
      </c>
      <c r="H1264" s="52">
        <v>46174</v>
      </c>
      <c r="I1264" s="53" t="s">
        <v>55</v>
      </c>
      <c r="J1264" s="53" t="s">
        <v>56</v>
      </c>
      <c r="K1264" s="53" t="s">
        <v>164</v>
      </c>
      <c r="L1264" s="53" t="s">
        <v>91</v>
      </c>
      <c r="M1264" s="54" t="s">
        <v>2498</v>
      </c>
      <c r="N1264" s="56" t="s">
        <v>951</v>
      </c>
      <c r="O1264" s="56" t="s">
        <v>2767</v>
      </c>
      <c r="P1264" s="56"/>
      <c r="Q1264" s="56" t="s">
        <v>3031</v>
      </c>
      <c r="R1264" s="57" t="str">
        <f t="array" ref="R1264">IFERROR(INDEX('BANCO DE DADOS'!$C$3:$C1559,MATCH(C1264,'BANCO DE DADOS'!$B$3:$B1559,0),0),"")</f>
        <v>CEIB</v>
      </c>
      <c r="S1264" s="57" t="s">
        <v>1234</v>
      </c>
      <c r="T1264" s="56"/>
      <c r="U1264" s="56"/>
      <c r="V1264" s="56"/>
      <c r="W1264" s="56" t="s">
        <v>3</v>
      </c>
      <c r="X1264" s="56"/>
      <c r="Y1264" s="56"/>
      <c r="Z1264" s="56"/>
      <c r="AA1264" s="56"/>
      <c r="AB1264" s="56"/>
      <c r="AC1264" s="56"/>
    </row>
    <row r="1265" spans="1:29" ht="15.75" customHeight="1">
      <c r="A1265" s="35"/>
      <c r="B1265" s="35" t="s">
        <v>291</v>
      </c>
      <c r="C1265" s="36" t="s">
        <v>2237</v>
      </c>
      <c r="D1265" s="37" t="s">
        <v>53</v>
      </c>
      <c r="E1265" s="37">
        <v>1</v>
      </c>
      <c r="F1265" s="38">
        <v>500</v>
      </c>
      <c r="G1265" s="39" t="s">
        <v>54</v>
      </c>
      <c r="H1265" s="40">
        <v>46174</v>
      </c>
      <c r="I1265" s="41" t="s">
        <v>55</v>
      </c>
      <c r="J1265" s="41" t="s">
        <v>56</v>
      </c>
      <c r="K1265" s="41" t="s">
        <v>164</v>
      </c>
      <c r="L1265" s="41" t="s">
        <v>91</v>
      </c>
      <c r="M1265" s="42" t="s">
        <v>2498</v>
      </c>
      <c r="N1265" s="44" t="s">
        <v>951</v>
      </c>
      <c r="O1265" s="44" t="s">
        <v>2767</v>
      </c>
      <c r="P1265" s="44"/>
      <c r="Q1265" s="44" t="s">
        <v>3031</v>
      </c>
      <c r="R1265" s="45" t="str">
        <f t="array" ref="R1265">IFERROR(INDEX('BANCO DE DADOS'!$C$3:$C1559,MATCH(C1265,'BANCO DE DADOS'!$B$3:$B1559,0),0),"")</f>
        <v>CEIB</v>
      </c>
      <c r="S1265" s="45" t="s">
        <v>1234</v>
      </c>
      <c r="T1265" s="44"/>
      <c r="U1265" s="44"/>
      <c r="V1265" s="44"/>
      <c r="W1265" s="44" t="s">
        <v>3</v>
      </c>
      <c r="X1265" s="44"/>
      <c r="Y1265" s="44"/>
      <c r="Z1265" s="44"/>
      <c r="AA1265" s="44"/>
      <c r="AB1265" s="44"/>
      <c r="AC1265" s="44"/>
    </row>
    <row r="1266" spans="1:29" ht="15.75" customHeight="1">
      <c r="A1266" s="184"/>
      <c r="B1266" s="184" t="s">
        <v>440</v>
      </c>
      <c r="C1266" s="185" t="s">
        <v>2637</v>
      </c>
      <c r="D1266" s="186" t="s">
        <v>53</v>
      </c>
      <c r="E1266" s="186">
        <v>1</v>
      </c>
      <c r="F1266" s="187">
        <v>1848</v>
      </c>
      <c r="G1266" s="188" t="s">
        <v>54</v>
      </c>
      <c r="H1266" s="189">
        <v>46174</v>
      </c>
      <c r="I1266" s="190" t="s">
        <v>101</v>
      </c>
      <c r="J1266" s="190" t="s">
        <v>56</v>
      </c>
      <c r="K1266" s="190" t="s">
        <v>858</v>
      </c>
      <c r="L1266" s="190" t="s">
        <v>91</v>
      </c>
      <c r="M1266" s="191" t="s">
        <v>2451</v>
      </c>
      <c r="N1266" s="192" t="s">
        <v>951</v>
      </c>
      <c r="O1266" s="56" t="s">
        <v>2452</v>
      </c>
      <c r="P1266" s="56"/>
      <c r="Q1266" s="56"/>
      <c r="R1266" s="57" t="str">
        <f t="array" ref="R1266">IFERROR(INDEX('BANCO DE DADOS'!$C$3:$C1559,MATCH(C1266,'BANCO DE DADOS'!$B$3:$B1559,0),0),"")</f>
        <v>CEIB</v>
      </c>
      <c r="S1266" s="57" t="str">
        <f t="array" ref="S1266">IFERROR(INDEX('BANCO DE DADOS'!$D$3:$D1559,MATCH(C1266,'BANCO DE DADOS'!$B$3:$B1559,0),0),"")</f>
        <v>COMPRA DE MATERIAIS PARA ÁREAS COMUNS</v>
      </c>
      <c r="T1266" s="56"/>
      <c r="U1266" s="56"/>
      <c r="V1266" s="56"/>
      <c r="W1266" s="56"/>
      <c r="X1266" s="56"/>
      <c r="Y1266" s="56"/>
      <c r="Z1266" s="56"/>
      <c r="AA1266" s="56"/>
      <c r="AB1266" s="56"/>
      <c r="AC1266" s="56"/>
    </row>
    <row r="1267" spans="1:29" ht="15.75" customHeight="1">
      <c r="A1267" s="35"/>
      <c r="B1267" s="35" t="s">
        <v>848</v>
      </c>
      <c r="C1267" s="36" t="s">
        <v>1426</v>
      </c>
      <c r="D1267" s="37" t="s">
        <v>53</v>
      </c>
      <c r="E1267" s="37">
        <v>30</v>
      </c>
      <c r="F1267" s="38">
        <v>150</v>
      </c>
      <c r="G1267" s="39" t="s">
        <v>54</v>
      </c>
      <c r="H1267" s="40">
        <v>46143</v>
      </c>
      <c r="I1267" s="41" t="s">
        <v>55</v>
      </c>
      <c r="J1267" s="41" t="s">
        <v>56</v>
      </c>
      <c r="K1267" s="41" t="s">
        <v>164</v>
      </c>
      <c r="L1267" s="41" t="s">
        <v>91</v>
      </c>
      <c r="M1267" s="42" t="s">
        <v>109</v>
      </c>
      <c r="N1267" s="44" t="s">
        <v>884</v>
      </c>
      <c r="O1267" s="44" t="s">
        <v>2767</v>
      </c>
      <c r="P1267" s="44"/>
      <c r="Q1267" s="44" t="s">
        <v>2931</v>
      </c>
      <c r="R1267" s="45" t="s">
        <v>729</v>
      </c>
      <c r="S1267" s="45" t="s">
        <v>730</v>
      </c>
      <c r="T1267" s="44"/>
      <c r="U1267" s="44"/>
      <c r="V1267" s="44"/>
      <c r="W1267" s="44" t="s">
        <v>8</v>
      </c>
      <c r="X1267" s="44"/>
      <c r="Y1267" s="44"/>
      <c r="Z1267" s="44"/>
      <c r="AA1267" s="44"/>
      <c r="AB1267" s="44"/>
      <c r="AC1267" s="44"/>
    </row>
    <row r="1268" spans="1:29" ht="15.75" customHeight="1">
      <c r="A1268" s="47"/>
      <c r="B1268" s="47" t="s">
        <v>2693</v>
      </c>
      <c r="C1268" s="60"/>
      <c r="D1268" s="49"/>
      <c r="E1268" s="49"/>
      <c r="F1268" s="50">
        <v>6544</v>
      </c>
      <c r="G1268" s="51"/>
      <c r="H1268" s="52"/>
      <c r="I1268" s="53"/>
      <c r="J1268" s="53"/>
      <c r="K1268" s="53"/>
      <c r="L1268" s="53"/>
      <c r="M1268" s="54"/>
      <c r="N1268" s="56" t="s">
        <v>951</v>
      </c>
      <c r="O1268" s="56"/>
      <c r="P1268" s="56"/>
      <c r="Q1268" s="56" t="s">
        <v>3031</v>
      </c>
      <c r="R1268" s="57"/>
      <c r="S1268" s="57" t="s">
        <v>1234</v>
      </c>
      <c r="T1268" s="56"/>
      <c r="U1268" s="56"/>
      <c r="V1268" s="56"/>
      <c r="W1268" s="56" t="s">
        <v>3</v>
      </c>
      <c r="X1268" s="56"/>
      <c r="Y1268" s="56"/>
      <c r="Z1268" s="56"/>
      <c r="AA1268" s="56"/>
      <c r="AB1268" s="56"/>
      <c r="AC1268" s="56"/>
    </row>
    <row r="1269" spans="1:29" ht="15.75" customHeight="1">
      <c r="A1269" s="35"/>
      <c r="B1269" s="35" t="s">
        <v>848</v>
      </c>
      <c r="C1269" s="36" t="s">
        <v>1397</v>
      </c>
      <c r="D1269" s="37" t="s">
        <v>53</v>
      </c>
      <c r="E1269" s="37">
        <v>6</v>
      </c>
      <c r="F1269" s="38">
        <v>180</v>
      </c>
      <c r="G1269" s="39" t="s">
        <v>54</v>
      </c>
      <c r="H1269" s="40">
        <v>46143</v>
      </c>
      <c r="I1269" s="41" t="s">
        <v>55</v>
      </c>
      <c r="J1269" s="41" t="s">
        <v>56</v>
      </c>
      <c r="K1269" s="41" t="s">
        <v>164</v>
      </c>
      <c r="L1269" s="41" t="s">
        <v>91</v>
      </c>
      <c r="M1269" s="42" t="s">
        <v>148</v>
      </c>
      <c r="N1269" s="44" t="s">
        <v>884</v>
      </c>
      <c r="O1269" s="44" t="s">
        <v>2767</v>
      </c>
      <c r="P1269" s="44"/>
      <c r="Q1269" s="44" t="s">
        <v>2931</v>
      </c>
      <c r="R1269" s="45"/>
      <c r="S1269" s="45" t="s">
        <v>730</v>
      </c>
      <c r="T1269" s="44"/>
      <c r="U1269" s="44"/>
      <c r="V1269" s="44"/>
      <c r="W1269" s="45" t="s">
        <v>8</v>
      </c>
      <c r="X1269" s="44"/>
      <c r="Y1269" s="44"/>
      <c r="Z1269" s="44"/>
      <c r="AA1269" s="44"/>
      <c r="AB1269" s="44"/>
      <c r="AC1269" s="44"/>
    </row>
    <row r="1270" spans="1:29" ht="15.75" customHeight="1">
      <c r="A1270" s="47"/>
      <c r="B1270" s="47" t="s">
        <v>2693</v>
      </c>
      <c r="C1270" s="60" t="s">
        <v>729</v>
      </c>
      <c r="D1270" s="49"/>
      <c r="E1270" s="49"/>
      <c r="F1270" s="50">
        <v>54006.7</v>
      </c>
      <c r="G1270" s="51"/>
      <c r="H1270" s="52"/>
      <c r="I1270" s="53"/>
      <c r="J1270" s="53"/>
      <c r="K1270" s="53"/>
      <c r="L1270" s="53"/>
      <c r="M1270" s="54"/>
      <c r="N1270" s="56"/>
      <c r="O1270" s="56"/>
      <c r="P1270" s="56"/>
      <c r="Q1270" s="56" t="s">
        <v>2931</v>
      </c>
      <c r="R1270" s="57" t="s">
        <v>729</v>
      </c>
      <c r="S1270" s="57" t="s">
        <v>730</v>
      </c>
      <c r="T1270" s="56"/>
      <c r="U1270" s="56"/>
      <c r="V1270" s="56"/>
      <c r="W1270" s="57" t="s">
        <v>8</v>
      </c>
      <c r="X1270" s="56"/>
      <c r="Y1270" s="56"/>
      <c r="Z1270" s="56"/>
      <c r="AA1270" s="56"/>
      <c r="AB1270" s="56"/>
      <c r="AC1270" s="56"/>
    </row>
    <row r="1271" spans="1:29" ht="15.75" customHeight="1">
      <c r="A1271" s="35"/>
      <c r="B1271" s="35" t="s">
        <v>145</v>
      </c>
      <c r="C1271" s="36" t="s">
        <v>3090</v>
      </c>
      <c r="D1271" s="37" t="s">
        <v>53</v>
      </c>
      <c r="E1271" s="37">
        <v>1</v>
      </c>
      <c r="F1271" s="38">
        <v>50000</v>
      </c>
      <c r="G1271" s="39" t="s">
        <v>54</v>
      </c>
      <c r="H1271" s="40">
        <v>46266</v>
      </c>
      <c r="I1271" s="41" t="s">
        <v>55</v>
      </c>
      <c r="J1271" s="41" t="s">
        <v>56</v>
      </c>
      <c r="K1271" s="41" t="s">
        <v>841</v>
      </c>
      <c r="L1271" s="41" t="s">
        <v>58</v>
      </c>
      <c r="M1271" s="42" t="s">
        <v>148</v>
      </c>
      <c r="N1271" s="44" t="s">
        <v>21</v>
      </c>
      <c r="O1271" s="44" t="s">
        <v>2767</v>
      </c>
      <c r="P1271" s="44"/>
      <c r="Q1271" s="44" t="s">
        <v>3091</v>
      </c>
      <c r="R1271" s="45"/>
      <c r="S1271" s="45" t="s">
        <v>2850</v>
      </c>
      <c r="T1271" s="44"/>
      <c r="U1271" s="44"/>
      <c r="V1271" s="44"/>
      <c r="W1271" s="35" t="s">
        <v>145</v>
      </c>
      <c r="X1271" s="44"/>
      <c r="Y1271" s="44"/>
      <c r="Z1271" s="44"/>
      <c r="AA1271" s="44"/>
      <c r="AB1271" s="44"/>
      <c r="AC1271" s="44"/>
    </row>
    <row r="1272" spans="1:29" ht="15.75" customHeight="1">
      <c r="A1272" s="184"/>
      <c r="B1272" s="184" t="s">
        <v>291</v>
      </c>
      <c r="C1272" s="185" t="s">
        <v>2652</v>
      </c>
      <c r="D1272" s="186" t="s">
        <v>53</v>
      </c>
      <c r="E1272" s="186">
        <v>1</v>
      </c>
      <c r="F1272" s="187">
        <v>1000</v>
      </c>
      <c r="G1272" s="188" t="s">
        <v>54</v>
      </c>
      <c r="H1272" s="189">
        <v>46174</v>
      </c>
      <c r="I1272" s="190" t="s">
        <v>101</v>
      </c>
      <c r="J1272" s="190" t="s">
        <v>56</v>
      </c>
      <c r="K1272" s="190" t="s">
        <v>858</v>
      </c>
      <c r="L1272" s="190" t="s">
        <v>91</v>
      </c>
      <c r="M1272" s="191" t="s">
        <v>2451</v>
      </c>
      <c r="N1272" s="192" t="s">
        <v>951</v>
      </c>
      <c r="O1272" s="56" t="s">
        <v>2452</v>
      </c>
      <c r="P1272" s="56"/>
      <c r="Q1272" s="56"/>
      <c r="R1272" s="57" t="str">
        <f t="array" ref="R1272">IFERROR(INDEX('BANCO DE DADOS'!$C$3:$C1559,MATCH(C1272,'BANCO DE DADOS'!$B$3:$B1559,0),0),"")</f>
        <v>GTI - MULTIMIDIA</v>
      </c>
      <c r="S1272" s="57" t="str">
        <f t="array" ref="S1272">IFERROR(INDEX('BANCO DE DADOS'!$D$3:$D1559,MATCH(C1272,'BANCO DE DADOS'!$B$3:$B1559,0),0),"")</f>
        <v>COMPRA DE EQUIPAMENTOS DE ÁUDIO E COMUNICAÇÃO</v>
      </c>
      <c r="T1272" s="56"/>
      <c r="U1272" s="56"/>
      <c r="V1272" s="56"/>
      <c r="W1272" s="56"/>
      <c r="X1272" s="56"/>
      <c r="Y1272" s="56"/>
      <c r="Z1272" s="56"/>
      <c r="AA1272" s="56"/>
      <c r="AB1272" s="56"/>
      <c r="AC1272" s="56"/>
    </row>
    <row r="1273" spans="1:29" ht="15.75" customHeight="1">
      <c r="A1273" s="35"/>
      <c r="B1273" s="35" t="s">
        <v>283</v>
      </c>
      <c r="C1273" s="36" t="s">
        <v>1196</v>
      </c>
      <c r="D1273" s="37" t="s">
        <v>53</v>
      </c>
      <c r="E1273" s="37">
        <v>2</v>
      </c>
      <c r="F1273" s="38">
        <v>1980</v>
      </c>
      <c r="G1273" s="39" t="s">
        <v>54</v>
      </c>
      <c r="H1273" s="40">
        <v>46174</v>
      </c>
      <c r="I1273" s="41" t="s">
        <v>55</v>
      </c>
      <c r="J1273" s="41" t="s">
        <v>56</v>
      </c>
      <c r="K1273" s="41" t="s">
        <v>164</v>
      </c>
      <c r="L1273" s="41" t="s">
        <v>91</v>
      </c>
      <c r="M1273" s="42" t="s">
        <v>148</v>
      </c>
      <c r="N1273" s="44" t="s">
        <v>884</v>
      </c>
      <c r="O1273" s="44" t="s">
        <v>2767</v>
      </c>
      <c r="P1273" s="44"/>
      <c r="Q1273" s="44" t="s">
        <v>3077</v>
      </c>
      <c r="R1273" s="45" t="s">
        <v>221</v>
      </c>
      <c r="S1273" s="45" t="s">
        <v>222</v>
      </c>
      <c r="T1273" s="44"/>
      <c r="U1273" s="44"/>
      <c r="V1273" s="44"/>
      <c r="W1273" s="35" t="s">
        <v>219</v>
      </c>
      <c r="X1273" s="44"/>
      <c r="Y1273" s="44"/>
      <c r="Z1273" s="44"/>
      <c r="AA1273" s="44"/>
      <c r="AB1273" s="44"/>
      <c r="AC1273" s="44"/>
    </row>
    <row r="1274" spans="1:29" ht="15.75" customHeight="1">
      <c r="A1274" s="47"/>
      <c r="B1274" s="47" t="s">
        <v>245</v>
      </c>
      <c r="C1274" s="60" t="s">
        <v>1196</v>
      </c>
      <c r="D1274" s="49" t="s">
        <v>53</v>
      </c>
      <c r="E1274" s="49">
        <v>2</v>
      </c>
      <c r="F1274" s="50">
        <v>1980</v>
      </c>
      <c r="G1274" s="51" t="s">
        <v>54</v>
      </c>
      <c r="H1274" s="52">
        <v>46174</v>
      </c>
      <c r="I1274" s="53" t="s">
        <v>55</v>
      </c>
      <c r="J1274" s="53" t="s">
        <v>56</v>
      </c>
      <c r="K1274" s="53" t="s">
        <v>164</v>
      </c>
      <c r="L1274" s="53" t="s">
        <v>91</v>
      </c>
      <c r="M1274" s="54" t="s">
        <v>109</v>
      </c>
      <c r="N1274" s="56" t="s">
        <v>884</v>
      </c>
      <c r="O1274" s="56" t="s">
        <v>2767</v>
      </c>
      <c r="P1274" s="56"/>
      <c r="Q1274" s="56" t="s">
        <v>3077</v>
      </c>
      <c r="R1274" s="57" t="s">
        <v>221</v>
      </c>
      <c r="S1274" s="57" t="s">
        <v>222</v>
      </c>
      <c r="T1274" s="56"/>
      <c r="U1274" s="56"/>
      <c r="V1274" s="56"/>
      <c r="W1274" s="47" t="s">
        <v>219</v>
      </c>
      <c r="X1274" s="56"/>
      <c r="Y1274" s="56"/>
      <c r="Z1274" s="56"/>
      <c r="AA1274" s="56"/>
      <c r="AB1274" s="56"/>
      <c r="AC1274" s="56"/>
    </row>
    <row r="1275" spans="1:29" ht="15.75" customHeight="1">
      <c r="A1275" s="35"/>
      <c r="B1275" s="35" t="s">
        <v>2693</v>
      </c>
      <c r="C1275" s="36"/>
      <c r="D1275" s="37"/>
      <c r="E1275" s="37"/>
      <c r="F1275" s="38">
        <v>50000</v>
      </c>
      <c r="G1275" s="39"/>
      <c r="H1275" s="40"/>
      <c r="I1275" s="41"/>
      <c r="J1275" s="41"/>
      <c r="K1275" s="41"/>
      <c r="L1275" s="41"/>
      <c r="M1275" s="42"/>
      <c r="N1275" s="44" t="s">
        <v>21</v>
      </c>
      <c r="O1275" s="44"/>
      <c r="P1275" s="44"/>
      <c r="Q1275" s="44" t="s">
        <v>3091</v>
      </c>
      <c r="R1275" s="45"/>
      <c r="S1275" s="45" t="s">
        <v>2850</v>
      </c>
      <c r="T1275" s="44"/>
      <c r="U1275" s="44"/>
      <c r="V1275" s="44"/>
      <c r="W1275" s="35" t="s">
        <v>145</v>
      </c>
      <c r="X1275" s="44"/>
      <c r="Y1275" s="44"/>
      <c r="Z1275" s="44"/>
      <c r="AA1275" s="44"/>
      <c r="AB1275" s="44"/>
      <c r="AC1275" s="44"/>
    </row>
    <row r="1276" spans="1:29" ht="15.75" customHeight="1">
      <c r="A1276" s="184"/>
      <c r="B1276" s="184" t="s">
        <v>1560</v>
      </c>
      <c r="C1276" s="185" t="s">
        <v>2458</v>
      </c>
      <c r="D1276" s="186" t="s">
        <v>53</v>
      </c>
      <c r="E1276" s="186">
        <v>1</v>
      </c>
      <c r="F1276" s="187">
        <v>1450000</v>
      </c>
      <c r="G1276" s="188" t="s">
        <v>54</v>
      </c>
      <c r="H1276" s="189">
        <v>46266</v>
      </c>
      <c r="I1276" s="190" t="s">
        <v>101</v>
      </c>
      <c r="J1276" s="190" t="s">
        <v>56</v>
      </c>
      <c r="K1276" s="190" t="s">
        <v>864</v>
      </c>
      <c r="L1276" s="190" t="s">
        <v>84</v>
      </c>
      <c r="M1276" s="191" t="s">
        <v>2451</v>
      </c>
      <c r="N1276" s="192" t="s">
        <v>951</v>
      </c>
      <c r="O1276" s="56" t="s">
        <v>2452</v>
      </c>
      <c r="P1276" s="56"/>
      <c r="Q1276" s="56"/>
      <c r="R1276" s="57">
        <f t="array" ref="R1276">IFERROR(INDEX('BANCO DE DADOS'!$C$3:$C1559,MATCH(C1276,'BANCO DE DADOS'!$B$3:$B1559,0),0),"")</f>
        <v>0</v>
      </c>
      <c r="S1276" s="57" t="str">
        <f t="array" ref="S1276">IFERROR(INDEX('BANCO DE DADOS'!$D$3:$D1559,MATCH(C1276,'BANCO DE DADOS'!$B$3:$B1559,0),0),"")</f>
        <v>SERVIÇOS DE MANUTENÇÃO - CLIMATIZAÇÃO</v>
      </c>
      <c r="T1276" s="56"/>
      <c r="U1276" s="56"/>
      <c r="V1276" s="56"/>
      <c r="W1276" s="56"/>
      <c r="X1276" s="56"/>
      <c r="Y1276" s="56"/>
      <c r="Z1276" s="56"/>
      <c r="AA1276" s="56"/>
      <c r="AB1276" s="56"/>
      <c r="AC1276" s="56"/>
    </row>
    <row r="1277" spans="1:29" ht="15.75" customHeight="1">
      <c r="A1277" s="35"/>
      <c r="B1277" s="35" t="s">
        <v>254</v>
      </c>
      <c r="C1277" s="36" t="s">
        <v>255</v>
      </c>
      <c r="D1277" s="37" t="s">
        <v>53</v>
      </c>
      <c r="E1277" s="37">
        <v>6</v>
      </c>
      <c r="F1277" s="38">
        <v>15000</v>
      </c>
      <c r="G1277" s="39" t="s">
        <v>54</v>
      </c>
      <c r="H1277" s="40">
        <v>46235</v>
      </c>
      <c r="I1277" s="41" t="s">
        <v>55</v>
      </c>
      <c r="J1277" s="41" t="s">
        <v>56</v>
      </c>
      <c r="K1277" s="41" t="s">
        <v>164</v>
      </c>
      <c r="L1277" s="41" t="s">
        <v>58</v>
      </c>
      <c r="M1277" s="42" t="s">
        <v>2730</v>
      </c>
      <c r="N1277" s="44" t="s">
        <v>21</v>
      </c>
      <c r="O1277" s="44" t="s">
        <v>2767</v>
      </c>
      <c r="P1277" s="44"/>
      <c r="Q1277" s="44" t="s">
        <v>3092</v>
      </c>
      <c r="R1277" s="45"/>
      <c r="S1277" s="45" t="s">
        <v>256</v>
      </c>
      <c r="T1277" s="44"/>
      <c r="U1277" s="44"/>
      <c r="V1277" s="44"/>
      <c r="W1277" s="44" t="s">
        <v>3051</v>
      </c>
      <c r="X1277" s="44"/>
      <c r="Y1277" s="44"/>
      <c r="Z1277" s="44"/>
      <c r="AA1277" s="44"/>
      <c r="AB1277" s="44"/>
      <c r="AC1277" s="44"/>
    </row>
    <row r="1278" spans="1:29" ht="15.75" customHeight="1">
      <c r="A1278" s="47"/>
      <c r="B1278" s="47" t="s">
        <v>2693</v>
      </c>
      <c r="C1278" s="60"/>
      <c r="D1278" s="49"/>
      <c r="E1278" s="49"/>
      <c r="F1278" s="50">
        <v>15000</v>
      </c>
      <c r="G1278" s="51"/>
      <c r="H1278" s="52"/>
      <c r="I1278" s="53"/>
      <c r="J1278" s="53"/>
      <c r="K1278" s="53"/>
      <c r="L1278" s="53"/>
      <c r="M1278" s="54"/>
      <c r="N1278" s="56" t="s">
        <v>21</v>
      </c>
      <c r="O1278" s="56"/>
      <c r="P1278" s="56"/>
      <c r="Q1278" s="56" t="s">
        <v>3092</v>
      </c>
      <c r="R1278" s="57"/>
      <c r="S1278" s="57" t="s">
        <v>256</v>
      </c>
      <c r="T1278" s="56"/>
      <c r="U1278" s="56"/>
      <c r="V1278" s="56"/>
      <c r="W1278" s="56" t="s">
        <v>3051</v>
      </c>
      <c r="X1278" s="56"/>
      <c r="Y1278" s="56"/>
      <c r="Z1278" s="56"/>
      <c r="AA1278" s="56"/>
      <c r="AB1278" s="56"/>
      <c r="AC1278" s="56"/>
    </row>
    <row r="1279" spans="1:29" ht="15.75" customHeight="1">
      <c r="A1279" s="35"/>
      <c r="B1279" s="35" t="s">
        <v>237</v>
      </c>
      <c r="C1279" s="36" t="s">
        <v>2027</v>
      </c>
      <c r="D1279" s="37" t="s">
        <v>53</v>
      </c>
      <c r="E1279" s="37">
        <v>5</v>
      </c>
      <c r="F1279" s="38">
        <v>2500</v>
      </c>
      <c r="G1279" s="39" t="s">
        <v>54</v>
      </c>
      <c r="H1279" s="40">
        <v>46174</v>
      </c>
      <c r="I1279" s="41" t="s">
        <v>55</v>
      </c>
      <c r="J1279" s="41" t="s">
        <v>56</v>
      </c>
      <c r="K1279" s="41" t="s">
        <v>164</v>
      </c>
      <c r="L1279" s="41" t="s">
        <v>58</v>
      </c>
      <c r="M1279" s="42" t="s">
        <v>2517</v>
      </c>
      <c r="N1279" s="44" t="s">
        <v>951</v>
      </c>
      <c r="O1279" s="44" t="s">
        <v>2767</v>
      </c>
      <c r="P1279" s="44"/>
      <c r="Q1279" s="44" t="s">
        <v>3093</v>
      </c>
      <c r="R1279" s="45"/>
      <c r="S1279" s="45" t="s">
        <v>623</v>
      </c>
      <c r="T1279" s="44"/>
      <c r="U1279" s="44"/>
      <c r="V1279" s="44"/>
      <c r="W1279" s="44" t="s">
        <v>1628</v>
      </c>
      <c r="X1279" s="44"/>
      <c r="Y1279" s="44"/>
      <c r="Z1279" s="44"/>
      <c r="AA1279" s="44"/>
      <c r="AB1279" s="44"/>
      <c r="AC1279" s="44"/>
    </row>
    <row r="1280" spans="1:29" ht="15.75" customHeight="1">
      <c r="A1280" s="47"/>
      <c r="B1280" s="47" t="s">
        <v>169</v>
      </c>
      <c r="C1280" s="60" t="s">
        <v>2027</v>
      </c>
      <c r="D1280" s="49" t="s">
        <v>53</v>
      </c>
      <c r="E1280" s="49">
        <v>4</v>
      </c>
      <c r="F1280" s="50">
        <v>2000</v>
      </c>
      <c r="G1280" s="51" t="s">
        <v>54</v>
      </c>
      <c r="H1280" s="52">
        <v>46174</v>
      </c>
      <c r="I1280" s="53" t="s">
        <v>55</v>
      </c>
      <c r="J1280" s="53" t="s">
        <v>56</v>
      </c>
      <c r="K1280" s="53" t="s">
        <v>164</v>
      </c>
      <c r="L1280" s="53" t="s">
        <v>58</v>
      </c>
      <c r="M1280" s="54" t="s">
        <v>2486</v>
      </c>
      <c r="N1280" s="56" t="s">
        <v>951</v>
      </c>
      <c r="O1280" s="56" t="s">
        <v>2767</v>
      </c>
      <c r="P1280" s="56"/>
      <c r="Q1280" s="56" t="s">
        <v>3093</v>
      </c>
      <c r="R1280" s="57"/>
      <c r="S1280" s="57" t="s">
        <v>623</v>
      </c>
      <c r="T1280" s="56"/>
      <c r="U1280" s="56"/>
      <c r="V1280" s="56"/>
      <c r="W1280" s="56" t="s">
        <v>1628</v>
      </c>
      <c r="X1280" s="56"/>
      <c r="Y1280" s="56"/>
      <c r="Z1280" s="56"/>
      <c r="AA1280" s="56"/>
      <c r="AB1280" s="56"/>
      <c r="AC1280" s="56"/>
    </row>
    <row r="1281" spans="1:29" ht="15.75" customHeight="1">
      <c r="A1281" s="35"/>
      <c r="B1281" s="35" t="s">
        <v>1049</v>
      </c>
      <c r="C1281" s="36" t="s">
        <v>2158</v>
      </c>
      <c r="D1281" s="37" t="s">
        <v>53</v>
      </c>
      <c r="E1281" s="37">
        <v>10</v>
      </c>
      <c r="F1281" s="38">
        <v>360</v>
      </c>
      <c r="G1281" s="39" t="s">
        <v>54</v>
      </c>
      <c r="H1281" s="40">
        <v>46174</v>
      </c>
      <c r="I1281" s="41" t="s">
        <v>55</v>
      </c>
      <c r="J1281" s="41" t="s">
        <v>56</v>
      </c>
      <c r="K1281" s="41" t="s">
        <v>164</v>
      </c>
      <c r="L1281" s="41" t="s">
        <v>58</v>
      </c>
      <c r="M1281" s="42" t="s">
        <v>148</v>
      </c>
      <c r="N1281" s="44" t="s">
        <v>21</v>
      </c>
      <c r="O1281" s="44" t="s">
        <v>2767</v>
      </c>
      <c r="P1281" s="44"/>
      <c r="Q1281" s="44" t="s">
        <v>3093</v>
      </c>
      <c r="R1281" s="45" t="s">
        <v>622</v>
      </c>
      <c r="S1281" s="45" t="s">
        <v>623</v>
      </c>
      <c r="T1281" s="44"/>
      <c r="U1281" s="44"/>
      <c r="V1281" s="44"/>
      <c r="W1281" s="44" t="s">
        <v>1628</v>
      </c>
      <c r="X1281" s="44"/>
      <c r="Y1281" s="44"/>
      <c r="Z1281" s="44"/>
      <c r="AA1281" s="44"/>
      <c r="AB1281" s="44"/>
      <c r="AC1281" s="44"/>
    </row>
    <row r="1282" spans="1:29" ht="15.75" customHeight="1">
      <c r="A1282" s="47"/>
      <c r="B1282" s="47" t="s">
        <v>156</v>
      </c>
      <c r="C1282" s="60" t="s">
        <v>621</v>
      </c>
      <c r="D1282" s="49" t="s">
        <v>53</v>
      </c>
      <c r="E1282" s="49">
        <v>15</v>
      </c>
      <c r="F1282" s="50">
        <v>475.5</v>
      </c>
      <c r="G1282" s="51" t="s">
        <v>54</v>
      </c>
      <c r="H1282" s="52">
        <v>46174</v>
      </c>
      <c r="I1282" s="53" t="s">
        <v>55</v>
      </c>
      <c r="J1282" s="53" t="s">
        <v>56</v>
      </c>
      <c r="K1282" s="53" t="s">
        <v>164</v>
      </c>
      <c r="L1282" s="53" t="s">
        <v>58</v>
      </c>
      <c r="M1282" s="54" t="s">
        <v>2517</v>
      </c>
      <c r="N1282" s="56" t="s">
        <v>21</v>
      </c>
      <c r="O1282" s="56" t="s">
        <v>2767</v>
      </c>
      <c r="P1282" s="56"/>
      <c r="Q1282" s="56" t="s">
        <v>3093</v>
      </c>
      <c r="R1282" s="57" t="s">
        <v>622</v>
      </c>
      <c r="S1282" s="57" t="s">
        <v>623</v>
      </c>
      <c r="T1282" s="194"/>
      <c r="U1282" s="56"/>
      <c r="V1282" s="56"/>
      <c r="W1282" s="56" t="s">
        <v>1628</v>
      </c>
      <c r="X1282" s="56"/>
      <c r="Y1282" s="56"/>
      <c r="Z1282" s="56"/>
      <c r="AA1282" s="56"/>
      <c r="AB1282" s="56"/>
      <c r="AC1282" s="56"/>
    </row>
    <row r="1283" spans="1:29" ht="15.75" customHeight="1">
      <c r="A1283" s="167"/>
      <c r="B1283" s="167" t="s">
        <v>1407</v>
      </c>
      <c r="C1283" s="168" t="s">
        <v>2544</v>
      </c>
      <c r="D1283" s="176" t="s">
        <v>53</v>
      </c>
      <c r="E1283" s="176">
        <v>1</v>
      </c>
      <c r="F1283" s="177">
        <v>25000</v>
      </c>
      <c r="G1283" s="178" t="s">
        <v>54</v>
      </c>
      <c r="H1283" s="179">
        <v>46235</v>
      </c>
      <c r="I1283" s="180" t="s">
        <v>101</v>
      </c>
      <c r="J1283" s="180" t="s">
        <v>56</v>
      </c>
      <c r="K1283" s="180" t="s">
        <v>858</v>
      </c>
      <c r="L1283" s="180" t="s">
        <v>91</v>
      </c>
      <c r="M1283" s="181" t="s">
        <v>2451</v>
      </c>
      <c r="N1283" s="175" t="s">
        <v>951</v>
      </c>
      <c r="O1283" s="44" t="s">
        <v>2452</v>
      </c>
      <c r="P1283" s="44"/>
      <c r="Q1283" s="44"/>
      <c r="R1283" s="45">
        <f t="array" ref="R1283">IFERROR(INDEX('BANCO DE DADOS'!$C$3:$C1559,MATCH(C1283,'BANCO DE DADOS'!$B$3:$B1559,0),0),"")</f>
        <v>0</v>
      </c>
      <c r="S1283" s="45" t="str">
        <f t="array" ref="S1283">IFERROR(INDEX('BANCO DE DADOS'!$D$3:$D1559,MATCH(C1283,'BANCO DE DADOS'!$B$3:$B1559,0),0),"")</f>
        <v>COMPRA DE EQUIPAMENTOS PARA EMBARCAÇÕES</v>
      </c>
      <c r="T1283" s="44"/>
      <c r="U1283" s="44"/>
      <c r="V1283" s="44"/>
      <c r="W1283" s="44"/>
      <c r="X1283" s="44"/>
      <c r="Y1283" s="44"/>
      <c r="Z1283" s="44"/>
      <c r="AA1283" s="44"/>
      <c r="AB1283" s="44"/>
      <c r="AC1283" s="44"/>
    </row>
    <row r="1284" spans="1:29" ht="15.75" customHeight="1">
      <c r="A1284" s="184"/>
      <c r="B1284" s="184" t="s">
        <v>237</v>
      </c>
      <c r="C1284" s="185" t="s">
        <v>2555</v>
      </c>
      <c r="D1284" s="186" t="s">
        <v>53</v>
      </c>
      <c r="E1284" s="186">
        <v>1</v>
      </c>
      <c r="F1284" s="187">
        <v>9000</v>
      </c>
      <c r="G1284" s="188" t="s">
        <v>54</v>
      </c>
      <c r="H1284" s="189">
        <v>46204</v>
      </c>
      <c r="I1284" s="190" t="s">
        <v>101</v>
      </c>
      <c r="J1284" s="190" t="s">
        <v>56</v>
      </c>
      <c r="K1284" s="190" t="s">
        <v>858</v>
      </c>
      <c r="L1284" s="190" t="s">
        <v>91</v>
      </c>
      <c r="M1284" s="191" t="s">
        <v>2451</v>
      </c>
      <c r="N1284" s="192" t="s">
        <v>951</v>
      </c>
      <c r="O1284" s="56" t="s">
        <v>2452</v>
      </c>
      <c r="P1284" s="56"/>
      <c r="Q1284" s="56"/>
      <c r="R1284" s="57">
        <f t="array" ref="R1284">IFERROR(INDEX('BANCO DE DADOS'!$C$3:$C1559,MATCH(C1284,'BANCO DE DADOS'!$B$3:$B1559,0),0),"")</f>
        <v>0</v>
      </c>
      <c r="S1284" s="57" t="str">
        <f t="array" ref="S1284">IFERROR(INDEX('BANCO DE DADOS'!$D$3:$D1559,MATCH(C1284,'BANCO DE DADOS'!$B$3:$B1559,0),0),"")</f>
        <v>COMPRA DE EQUIPAMENTOS PARA EMBARCAÇÕES</v>
      </c>
      <c r="T1284" s="56"/>
      <c r="U1284" s="56"/>
      <c r="V1284" s="56"/>
      <c r="W1284" s="56"/>
      <c r="X1284" s="56"/>
      <c r="Y1284" s="56"/>
      <c r="Z1284" s="56"/>
      <c r="AA1284" s="56"/>
      <c r="AB1284" s="56"/>
      <c r="AC1284" s="56"/>
    </row>
    <row r="1285" spans="1:29" ht="15.75" customHeight="1">
      <c r="A1285" s="167"/>
      <c r="B1285" s="167" t="s">
        <v>233</v>
      </c>
      <c r="C1285" s="168" t="s">
        <v>2555</v>
      </c>
      <c r="D1285" s="176" t="s">
        <v>53</v>
      </c>
      <c r="E1285" s="176">
        <v>2</v>
      </c>
      <c r="F1285" s="177">
        <v>18000</v>
      </c>
      <c r="G1285" s="178" t="s">
        <v>54</v>
      </c>
      <c r="H1285" s="179">
        <v>46235</v>
      </c>
      <c r="I1285" s="180" t="s">
        <v>101</v>
      </c>
      <c r="J1285" s="180" t="s">
        <v>56</v>
      </c>
      <c r="K1285" s="180" t="s">
        <v>858</v>
      </c>
      <c r="L1285" s="180" t="s">
        <v>91</v>
      </c>
      <c r="M1285" s="181" t="s">
        <v>2451</v>
      </c>
      <c r="N1285" s="175" t="s">
        <v>951</v>
      </c>
      <c r="O1285" s="44" t="s">
        <v>2452</v>
      </c>
      <c r="P1285" s="44"/>
      <c r="Q1285" s="44"/>
      <c r="R1285" s="45">
        <f t="array" ref="R1285">IFERROR(INDEX('BANCO DE DADOS'!$C$3:$C1559,MATCH(C1285,'BANCO DE DADOS'!$B$3:$B1559,0),0),"")</f>
        <v>0</v>
      </c>
      <c r="S1285" s="45" t="str">
        <f t="array" ref="S1285">IFERROR(INDEX('BANCO DE DADOS'!$D$3:$D1559,MATCH(C1285,'BANCO DE DADOS'!$B$3:$B1559,0),0),"")</f>
        <v>COMPRA DE EQUIPAMENTOS PARA EMBARCAÇÕES</v>
      </c>
      <c r="T1285" s="44"/>
      <c r="U1285" s="44"/>
      <c r="V1285" s="44"/>
      <c r="W1285" s="44"/>
      <c r="X1285" s="44"/>
      <c r="Y1285" s="44"/>
      <c r="Z1285" s="44"/>
      <c r="AA1285" s="44"/>
      <c r="AB1285" s="44"/>
      <c r="AC1285" s="44"/>
    </row>
    <row r="1286" spans="1:29" ht="15.75" customHeight="1">
      <c r="A1286" s="184"/>
      <c r="B1286" s="184" t="s">
        <v>247</v>
      </c>
      <c r="C1286" s="185" t="s">
        <v>2555</v>
      </c>
      <c r="D1286" s="186" t="s">
        <v>53</v>
      </c>
      <c r="E1286" s="186">
        <v>1</v>
      </c>
      <c r="F1286" s="187">
        <v>9000</v>
      </c>
      <c r="G1286" s="188" t="s">
        <v>54</v>
      </c>
      <c r="H1286" s="189">
        <v>46204</v>
      </c>
      <c r="I1286" s="190" t="s">
        <v>101</v>
      </c>
      <c r="J1286" s="190" t="s">
        <v>56</v>
      </c>
      <c r="K1286" s="190" t="s">
        <v>858</v>
      </c>
      <c r="L1286" s="190" t="s">
        <v>91</v>
      </c>
      <c r="M1286" s="191" t="s">
        <v>2451</v>
      </c>
      <c r="N1286" s="192" t="s">
        <v>951</v>
      </c>
      <c r="O1286" s="56" t="s">
        <v>2452</v>
      </c>
      <c r="P1286" s="56"/>
      <c r="Q1286" s="56"/>
      <c r="R1286" s="57">
        <f t="array" ref="R1286">IFERROR(INDEX('BANCO DE DADOS'!$C$3:$C1559,MATCH(C1286,'BANCO DE DADOS'!$B$3:$B1559,0),0),"")</f>
        <v>0</v>
      </c>
      <c r="S1286" s="57" t="str">
        <f t="array" ref="S1286">IFERROR(INDEX('BANCO DE DADOS'!$D$3:$D1559,MATCH(C1286,'BANCO DE DADOS'!$B$3:$B1559,0),0),"")</f>
        <v>COMPRA DE EQUIPAMENTOS PARA EMBARCAÇÕES</v>
      </c>
      <c r="T1286" s="56"/>
      <c r="U1286" s="56"/>
      <c r="V1286" s="56"/>
      <c r="W1286" s="56"/>
      <c r="X1286" s="56"/>
      <c r="Y1286" s="56"/>
      <c r="Z1286" s="56"/>
      <c r="AA1286" s="56"/>
      <c r="AB1286" s="56"/>
      <c r="AC1286" s="56"/>
    </row>
    <row r="1287" spans="1:29" ht="15.75" customHeight="1">
      <c r="A1287" s="167"/>
      <c r="B1287" s="167" t="s">
        <v>242</v>
      </c>
      <c r="C1287" s="168" t="s">
        <v>2555</v>
      </c>
      <c r="D1287" s="176" t="s">
        <v>53</v>
      </c>
      <c r="E1287" s="176">
        <v>1</v>
      </c>
      <c r="F1287" s="177">
        <v>9000</v>
      </c>
      <c r="G1287" s="178" t="s">
        <v>54</v>
      </c>
      <c r="H1287" s="179">
        <v>46204</v>
      </c>
      <c r="I1287" s="180" t="s">
        <v>101</v>
      </c>
      <c r="J1287" s="180" t="s">
        <v>56</v>
      </c>
      <c r="K1287" s="180" t="s">
        <v>858</v>
      </c>
      <c r="L1287" s="180" t="s">
        <v>91</v>
      </c>
      <c r="M1287" s="181" t="s">
        <v>2451</v>
      </c>
      <c r="N1287" s="175" t="s">
        <v>951</v>
      </c>
      <c r="O1287" s="44" t="s">
        <v>2452</v>
      </c>
      <c r="P1287" s="44"/>
      <c r="Q1287" s="44"/>
      <c r="R1287" s="45">
        <f t="array" ref="R1287">IFERROR(INDEX('BANCO DE DADOS'!$C$3:$C1559,MATCH(C1287,'BANCO DE DADOS'!$B$3:$B1559,0),0),"")</f>
        <v>0</v>
      </c>
      <c r="S1287" s="45" t="str">
        <f t="array" ref="S1287">IFERROR(INDEX('BANCO DE DADOS'!$D$3:$D1559,MATCH(C1287,'BANCO DE DADOS'!$B$3:$B1559,0),0),"")</f>
        <v>COMPRA DE EQUIPAMENTOS PARA EMBARCAÇÕES</v>
      </c>
      <c r="T1287" s="44"/>
      <c r="U1287" s="44"/>
      <c r="V1287" s="44"/>
      <c r="W1287" s="44"/>
      <c r="X1287" s="44"/>
      <c r="Y1287" s="44"/>
      <c r="Z1287" s="44"/>
      <c r="AA1287" s="44"/>
      <c r="AB1287" s="44"/>
      <c r="AC1287" s="44"/>
    </row>
    <row r="1288" spans="1:29" ht="15.75" customHeight="1">
      <c r="A1288" s="47"/>
      <c r="B1288" s="47" t="s">
        <v>156</v>
      </c>
      <c r="C1288" s="60" t="s">
        <v>664</v>
      </c>
      <c r="D1288" s="49" t="s">
        <v>53</v>
      </c>
      <c r="E1288" s="49">
        <v>5</v>
      </c>
      <c r="F1288" s="50">
        <v>385</v>
      </c>
      <c r="G1288" s="51" t="s">
        <v>54</v>
      </c>
      <c r="H1288" s="52">
        <v>46174</v>
      </c>
      <c r="I1288" s="53" t="s">
        <v>55</v>
      </c>
      <c r="J1288" s="53" t="s">
        <v>56</v>
      </c>
      <c r="K1288" s="53" t="s">
        <v>164</v>
      </c>
      <c r="L1288" s="53" t="s">
        <v>58</v>
      </c>
      <c r="M1288" s="54" t="s">
        <v>148</v>
      </c>
      <c r="N1288" s="56" t="s">
        <v>21</v>
      </c>
      <c r="O1288" s="56" t="s">
        <v>2767</v>
      </c>
      <c r="P1288" s="56"/>
      <c r="Q1288" s="56" t="s">
        <v>3093</v>
      </c>
      <c r="R1288" s="57"/>
      <c r="S1288" s="57" t="s">
        <v>623</v>
      </c>
      <c r="T1288" s="56"/>
      <c r="U1288" s="56"/>
      <c r="V1288" s="56"/>
      <c r="W1288" s="56" t="s">
        <v>1628</v>
      </c>
      <c r="X1288" s="56"/>
      <c r="Y1288" s="56"/>
      <c r="Z1288" s="56"/>
      <c r="AA1288" s="56"/>
      <c r="AB1288" s="56"/>
      <c r="AC1288" s="56"/>
    </row>
    <row r="1289" spans="1:29" ht="15.75" customHeight="1">
      <c r="A1289" s="167"/>
      <c r="B1289" s="167" t="s">
        <v>247</v>
      </c>
      <c r="C1289" s="168" t="s">
        <v>2275</v>
      </c>
      <c r="D1289" s="176" t="s">
        <v>53</v>
      </c>
      <c r="E1289" s="176">
        <v>8</v>
      </c>
      <c r="F1289" s="177">
        <v>400</v>
      </c>
      <c r="G1289" s="178" t="s">
        <v>54</v>
      </c>
      <c r="H1289" s="179">
        <v>46174</v>
      </c>
      <c r="I1289" s="180" t="s">
        <v>55</v>
      </c>
      <c r="J1289" s="180" t="s">
        <v>56</v>
      </c>
      <c r="K1289" s="180" t="s">
        <v>164</v>
      </c>
      <c r="L1289" s="180" t="s">
        <v>91</v>
      </c>
      <c r="M1289" s="181" t="s">
        <v>2451</v>
      </c>
      <c r="N1289" s="175" t="s">
        <v>951</v>
      </c>
      <c r="O1289" s="44" t="s">
        <v>2452</v>
      </c>
      <c r="P1289" s="44"/>
      <c r="Q1289" s="44"/>
      <c r="R1289" s="45" t="str">
        <f t="array" ref="R1289">IFERROR(INDEX('BANCO DE DADOS'!$C$3:$C1559,MATCH(C1289,'BANCO DE DADOS'!$B$3:$B1559,0),0),"")</f>
        <v>CEIB - RECARGA DE EXTINTOR</v>
      </c>
      <c r="S1289" s="45" t="str">
        <f t="array" ref="S1289">IFERROR(INDEX('BANCO DE DADOS'!$D$3:$D1559,MATCH(C1289,'BANCO DE DADOS'!$B$3:$B1559,0),0),"")</f>
        <v>SERVIÇOS DE MANUTENÇÃO - SISTEMAS DE PROTEÇÃO CONTRA INCÊNDIO</v>
      </c>
      <c r="T1289" s="44"/>
      <c r="U1289" s="44"/>
      <c r="V1289" s="44"/>
      <c r="W1289" s="44"/>
      <c r="X1289" s="44"/>
      <c r="Y1289" s="44"/>
      <c r="Z1289" s="44"/>
      <c r="AA1289" s="44"/>
      <c r="AB1289" s="44"/>
      <c r="AC1289" s="44"/>
    </row>
    <row r="1290" spans="1:29" ht="15.75" customHeight="1">
      <c r="A1290" s="184"/>
      <c r="B1290" s="184" t="s">
        <v>247</v>
      </c>
      <c r="C1290" s="185" t="s">
        <v>2330</v>
      </c>
      <c r="D1290" s="186" t="s">
        <v>53</v>
      </c>
      <c r="E1290" s="186">
        <v>4</v>
      </c>
      <c r="F1290" s="187">
        <v>200</v>
      </c>
      <c r="G1290" s="188" t="s">
        <v>54</v>
      </c>
      <c r="H1290" s="189">
        <v>46143</v>
      </c>
      <c r="I1290" s="190" t="s">
        <v>55</v>
      </c>
      <c r="J1290" s="190" t="s">
        <v>56</v>
      </c>
      <c r="K1290" s="190" t="s">
        <v>164</v>
      </c>
      <c r="L1290" s="190" t="s">
        <v>91</v>
      </c>
      <c r="M1290" s="191" t="s">
        <v>2451</v>
      </c>
      <c r="N1290" s="192" t="s">
        <v>951</v>
      </c>
      <c r="O1290" s="56" t="s">
        <v>2452</v>
      </c>
      <c r="P1290" s="56"/>
      <c r="Q1290" s="56"/>
      <c r="R1290" s="57" t="str">
        <f t="array" ref="R1290">IFERROR(INDEX('BANCO DE DADOS'!$C$3:$C1559,MATCH(C1290,'BANCO DE DADOS'!$B$3:$B1559,0),0),"")</f>
        <v>CEIB - RECARGA DE EXTINTOR</v>
      </c>
      <c r="S1290" s="57" t="str">
        <f t="array" ref="S1290">IFERROR(INDEX('BANCO DE DADOS'!$D$3:$D1559,MATCH(C1290,'BANCO DE DADOS'!$B$3:$B1559,0),0),"")</f>
        <v>SERVIÇOS DE MANUTENÇÃO - SISTEMAS DE PROTEÇÃO CONTRA INCÊNDIO</v>
      </c>
      <c r="T1290" s="56"/>
      <c r="U1290" s="56"/>
      <c r="V1290" s="56"/>
      <c r="W1290" s="56"/>
      <c r="X1290" s="56"/>
      <c r="Y1290" s="56"/>
      <c r="Z1290" s="56"/>
      <c r="AA1290" s="56"/>
      <c r="AB1290" s="56"/>
      <c r="AC1290" s="56"/>
    </row>
    <row r="1291" spans="1:29" ht="15.75" customHeight="1">
      <c r="A1291" s="167"/>
      <c r="B1291" s="167" t="s">
        <v>247</v>
      </c>
      <c r="C1291" s="168" t="s">
        <v>2350</v>
      </c>
      <c r="D1291" s="176" t="s">
        <v>53</v>
      </c>
      <c r="E1291" s="176">
        <v>2</v>
      </c>
      <c r="F1291" s="177">
        <v>100</v>
      </c>
      <c r="G1291" s="178" t="s">
        <v>54</v>
      </c>
      <c r="H1291" s="179">
        <v>46143</v>
      </c>
      <c r="I1291" s="180" t="s">
        <v>55</v>
      </c>
      <c r="J1291" s="180" t="s">
        <v>56</v>
      </c>
      <c r="K1291" s="180" t="s">
        <v>164</v>
      </c>
      <c r="L1291" s="180" t="s">
        <v>91</v>
      </c>
      <c r="M1291" s="181" t="s">
        <v>2451</v>
      </c>
      <c r="N1291" s="175" t="s">
        <v>951</v>
      </c>
      <c r="O1291" s="44" t="s">
        <v>2452</v>
      </c>
      <c r="P1291" s="44"/>
      <c r="Q1291" s="44"/>
      <c r="R1291" s="45" t="str">
        <f t="array" ref="R1291">IFERROR(INDEX('BANCO DE DADOS'!$C$3:$C1559,MATCH(C1291,'BANCO DE DADOS'!$B$3:$B1559,0),0),"")</f>
        <v>CEIB - RECARGA DE EXTINTOR</v>
      </c>
      <c r="S1291" s="45" t="str">
        <f t="array" ref="S1291">IFERROR(INDEX('BANCO DE DADOS'!$D$3:$D1559,MATCH(C1291,'BANCO DE DADOS'!$B$3:$B1559,0),0),"")</f>
        <v>SERVIÇOS DE MANUTENÇÃO - SISTEMAS DE PROTEÇÃO CONTRA INCÊNDIO</v>
      </c>
      <c r="T1291" s="44"/>
      <c r="U1291" s="44"/>
      <c r="V1291" s="44"/>
      <c r="W1291" s="44"/>
      <c r="X1291" s="44"/>
      <c r="Y1291" s="44"/>
      <c r="Z1291" s="44"/>
      <c r="AA1291" s="44"/>
      <c r="AB1291" s="44"/>
      <c r="AC1291" s="44"/>
    </row>
    <row r="1292" spans="1:29" ht="15.75" customHeight="1">
      <c r="A1292" s="184"/>
      <c r="B1292" s="184" t="s">
        <v>247</v>
      </c>
      <c r="C1292" s="185" t="s">
        <v>2209</v>
      </c>
      <c r="D1292" s="186" t="s">
        <v>53</v>
      </c>
      <c r="E1292" s="186">
        <v>4</v>
      </c>
      <c r="F1292" s="187">
        <v>600</v>
      </c>
      <c r="G1292" s="188" t="s">
        <v>54</v>
      </c>
      <c r="H1292" s="189">
        <v>46174</v>
      </c>
      <c r="I1292" s="190" t="s">
        <v>55</v>
      </c>
      <c r="J1292" s="190" t="s">
        <v>56</v>
      </c>
      <c r="K1292" s="190" t="s">
        <v>164</v>
      </c>
      <c r="L1292" s="190" t="s">
        <v>91</v>
      </c>
      <c r="M1292" s="191" t="s">
        <v>2451</v>
      </c>
      <c r="N1292" s="192" t="s">
        <v>951</v>
      </c>
      <c r="O1292" s="56" t="s">
        <v>2452</v>
      </c>
      <c r="P1292" s="56"/>
      <c r="Q1292" s="56"/>
      <c r="R1292" s="57" t="str">
        <f t="array" ref="R1292">IFERROR(INDEX('BANCO DE DADOS'!$C$3:$C1559,MATCH(C1292,'BANCO DE DADOS'!$B$3:$B1559,0),0),"")</f>
        <v>CEIB - RECARGA DE EXTINTOR</v>
      </c>
      <c r="S1292" s="57" t="str">
        <f t="array" ref="S1292">IFERROR(INDEX('BANCO DE DADOS'!$D$3:$D1559,MATCH(C1292,'BANCO DE DADOS'!$B$3:$B1559,0),0),"")</f>
        <v>SERVIÇOS DE MANUTENÇÃO - SISTEMAS DE PROTEÇÃO CONTRA INCÊNDIO</v>
      </c>
      <c r="T1292" s="56"/>
      <c r="U1292" s="56"/>
      <c r="V1292" s="56"/>
      <c r="W1292" s="56"/>
      <c r="X1292" s="56"/>
      <c r="Y1292" s="56"/>
      <c r="Z1292" s="56"/>
      <c r="AA1292" s="56"/>
      <c r="AB1292" s="56"/>
      <c r="AC1292" s="56"/>
    </row>
    <row r="1293" spans="1:29" ht="15.75" customHeight="1">
      <c r="A1293" s="35"/>
      <c r="B1293" s="35" t="s">
        <v>156</v>
      </c>
      <c r="C1293" s="36" t="s">
        <v>800</v>
      </c>
      <c r="D1293" s="37" t="s">
        <v>53</v>
      </c>
      <c r="E1293" s="37">
        <v>5</v>
      </c>
      <c r="F1293" s="38">
        <v>101.85</v>
      </c>
      <c r="G1293" s="39" t="s">
        <v>54</v>
      </c>
      <c r="H1293" s="40">
        <v>46143</v>
      </c>
      <c r="I1293" s="41" t="s">
        <v>55</v>
      </c>
      <c r="J1293" s="41" t="s">
        <v>56</v>
      </c>
      <c r="K1293" s="41" t="s">
        <v>164</v>
      </c>
      <c r="L1293" s="41" t="s">
        <v>58</v>
      </c>
      <c r="M1293" s="42" t="s">
        <v>148</v>
      </c>
      <c r="N1293" s="44" t="s">
        <v>21</v>
      </c>
      <c r="O1293" s="44" t="s">
        <v>2767</v>
      </c>
      <c r="P1293" s="44"/>
      <c r="Q1293" s="44" t="s">
        <v>3093</v>
      </c>
      <c r="R1293" s="45"/>
      <c r="S1293" s="45" t="s">
        <v>623</v>
      </c>
      <c r="T1293" s="44"/>
      <c r="U1293" s="44"/>
      <c r="V1293" s="44"/>
      <c r="W1293" s="44" t="s">
        <v>1628</v>
      </c>
      <c r="X1293" s="44"/>
      <c r="Y1293" s="44"/>
      <c r="Z1293" s="44"/>
      <c r="AA1293" s="44"/>
      <c r="AB1293" s="44"/>
      <c r="AC1293" s="44"/>
    </row>
    <row r="1294" spans="1:29" ht="15.75" customHeight="1">
      <c r="A1294" s="47"/>
      <c r="B1294" s="47" t="s">
        <v>156</v>
      </c>
      <c r="C1294" s="60" t="s">
        <v>681</v>
      </c>
      <c r="D1294" s="49" t="s">
        <v>53</v>
      </c>
      <c r="E1294" s="49">
        <v>5</v>
      </c>
      <c r="F1294" s="50">
        <v>350</v>
      </c>
      <c r="G1294" s="51" t="s">
        <v>54</v>
      </c>
      <c r="H1294" s="52">
        <v>46174</v>
      </c>
      <c r="I1294" s="53" t="s">
        <v>55</v>
      </c>
      <c r="J1294" s="53" t="s">
        <v>56</v>
      </c>
      <c r="K1294" s="53" t="s">
        <v>164</v>
      </c>
      <c r="L1294" s="53" t="s">
        <v>58</v>
      </c>
      <c r="M1294" s="54" t="s">
        <v>148</v>
      </c>
      <c r="N1294" s="56" t="s">
        <v>21</v>
      </c>
      <c r="O1294" s="56" t="s">
        <v>2767</v>
      </c>
      <c r="P1294" s="56"/>
      <c r="Q1294" s="56" t="s">
        <v>3093</v>
      </c>
      <c r="R1294" s="57"/>
      <c r="S1294" s="57" t="s">
        <v>623</v>
      </c>
      <c r="T1294" s="56"/>
      <c r="U1294" s="56"/>
      <c r="V1294" s="56"/>
      <c r="W1294" s="56" t="s">
        <v>1628</v>
      </c>
      <c r="X1294" s="56"/>
      <c r="Y1294" s="56"/>
      <c r="Z1294" s="56"/>
      <c r="AA1294" s="56"/>
      <c r="AB1294" s="56"/>
      <c r="AC1294" s="56"/>
    </row>
    <row r="1295" spans="1:29" ht="15.75" customHeight="1">
      <c r="A1295" s="35"/>
      <c r="B1295" s="35" t="s">
        <v>156</v>
      </c>
      <c r="C1295" s="36" t="s">
        <v>757</v>
      </c>
      <c r="D1295" s="37" t="s">
        <v>53</v>
      </c>
      <c r="E1295" s="37">
        <v>5</v>
      </c>
      <c r="F1295" s="38">
        <v>189.5</v>
      </c>
      <c r="G1295" s="39" t="s">
        <v>54</v>
      </c>
      <c r="H1295" s="40">
        <v>46143</v>
      </c>
      <c r="I1295" s="41" t="s">
        <v>55</v>
      </c>
      <c r="J1295" s="41" t="s">
        <v>56</v>
      </c>
      <c r="K1295" s="41" t="s">
        <v>164</v>
      </c>
      <c r="L1295" s="41" t="s">
        <v>58</v>
      </c>
      <c r="M1295" s="42" t="s">
        <v>148</v>
      </c>
      <c r="N1295" s="44" t="s">
        <v>21</v>
      </c>
      <c r="O1295" s="44" t="s">
        <v>2767</v>
      </c>
      <c r="P1295" s="44"/>
      <c r="Q1295" s="44" t="s">
        <v>3093</v>
      </c>
      <c r="R1295" s="45"/>
      <c r="S1295" s="45" t="s">
        <v>623</v>
      </c>
      <c r="T1295" s="44"/>
      <c r="U1295" s="44"/>
      <c r="V1295" s="44"/>
      <c r="W1295" s="44" t="s">
        <v>1628</v>
      </c>
      <c r="X1295" s="44"/>
      <c r="Y1295" s="44"/>
      <c r="Z1295" s="44"/>
      <c r="AA1295" s="44"/>
      <c r="AB1295" s="44"/>
      <c r="AC1295" s="44"/>
    </row>
    <row r="1296" spans="1:29" ht="15.75" customHeight="1">
      <c r="A1296" s="47"/>
      <c r="B1296" s="47" t="s">
        <v>156</v>
      </c>
      <c r="C1296" s="60" t="s">
        <v>684</v>
      </c>
      <c r="D1296" s="49" t="s">
        <v>53</v>
      </c>
      <c r="E1296" s="49">
        <v>5</v>
      </c>
      <c r="F1296" s="50">
        <v>332</v>
      </c>
      <c r="G1296" s="51" t="s">
        <v>54</v>
      </c>
      <c r="H1296" s="52">
        <v>46174</v>
      </c>
      <c r="I1296" s="53" t="s">
        <v>55</v>
      </c>
      <c r="J1296" s="53" t="s">
        <v>56</v>
      </c>
      <c r="K1296" s="53" t="s">
        <v>164</v>
      </c>
      <c r="L1296" s="53" t="s">
        <v>58</v>
      </c>
      <c r="M1296" s="54" t="s">
        <v>148</v>
      </c>
      <c r="N1296" s="56" t="s">
        <v>21</v>
      </c>
      <c r="O1296" s="56" t="s">
        <v>2767</v>
      </c>
      <c r="P1296" s="56"/>
      <c r="Q1296" s="56" t="s">
        <v>3093</v>
      </c>
      <c r="R1296" s="57"/>
      <c r="S1296" s="57" t="s">
        <v>623</v>
      </c>
      <c r="T1296" s="56"/>
      <c r="U1296" s="56"/>
      <c r="V1296" s="56"/>
      <c r="W1296" s="56" t="s">
        <v>1628</v>
      </c>
      <c r="X1296" s="56"/>
      <c r="Y1296" s="56"/>
      <c r="Z1296" s="56"/>
      <c r="AA1296" s="56"/>
      <c r="AB1296" s="56"/>
      <c r="AC1296" s="56"/>
    </row>
    <row r="1297" spans="1:29" ht="15.75" customHeight="1">
      <c r="A1297" s="35"/>
      <c r="B1297" s="35" t="s">
        <v>2693</v>
      </c>
      <c r="C1297" s="36"/>
      <c r="D1297" s="37"/>
      <c r="E1297" s="37"/>
      <c r="F1297" s="38">
        <v>6694</v>
      </c>
      <c r="G1297" s="39"/>
      <c r="H1297" s="40"/>
      <c r="I1297" s="41"/>
      <c r="J1297" s="41"/>
      <c r="K1297" s="41"/>
      <c r="L1297" s="41"/>
      <c r="M1297" s="42"/>
      <c r="N1297" s="44" t="s">
        <v>21</v>
      </c>
      <c r="O1297" s="44"/>
      <c r="P1297" s="44"/>
      <c r="Q1297" s="44" t="s">
        <v>3093</v>
      </c>
      <c r="R1297" s="45"/>
      <c r="S1297" s="45" t="s">
        <v>623</v>
      </c>
      <c r="T1297" s="199"/>
      <c r="U1297" s="44"/>
      <c r="V1297" s="44"/>
      <c r="W1297" s="44" t="s">
        <v>1628</v>
      </c>
      <c r="X1297" s="44"/>
      <c r="Y1297" s="44"/>
      <c r="Z1297" s="44"/>
      <c r="AA1297" s="44"/>
      <c r="AB1297" s="44"/>
      <c r="AC1297" s="44"/>
    </row>
    <row r="1298" spans="1:29" ht="15.75" customHeight="1">
      <c r="A1298" s="47"/>
      <c r="B1298" s="47" t="s">
        <v>317</v>
      </c>
      <c r="C1298" s="60" t="s">
        <v>751</v>
      </c>
      <c r="D1298" s="49" t="s">
        <v>53</v>
      </c>
      <c r="E1298" s="49">
        <v>2</v>
      </c>
      <c r="F1298" s="50">
        <v>100</v>
      </c>
      <c r="G1298" s="51" t="s">
        <v>54</v>
      </c>
      <c r="H1298" s="52">
        <v>46143</v>
      </c>
      <c r="I1298" s="53" t="s">
        <v>55</v>
      </c>
      <c r="J1298" s="53" t="s">
        <v>56</v>
      </c>
      <c r="K1298" s="53" t="s">
        <v>164</v>
      </c>
      <c r="L1298" s="53" t="s">
        <v>58</v>
      </c>
      <c r="M1298" s="54" t="s">
        <v>148</v>
      </c>
      <c r="N1298" s="56" t="s">
        <v>21</v>
      </c>
      <c r="O1298" s="56" t="s">
        <v>2767</v>
      </c>
      <c r="P1298" s="56"/>
      <c r="Q1298" s="56" t="s">
        <v>3094</v>
      </c>
      <c r="R1298" s="57" t="s">
        <v>158</v>
      </c>
      <c r="S1298" s="57" t="s">
        <v>752</v>
      </c>
      <c r="T1298" s="56"/>
      <c r="U1298" s="56"/>
      <c r="V1298" s="56"/>
      <c r="W1298" s="57" t="s">
        <v>8</v>
      </c>
      <c r="X1298" s="56"/>
      <c r="Y1298" s="56"/>
      <c r="Z1298" s="56"/>
      <c r="AA1298" s="56"/>
      <c r="AB1298" s="56"/>
      <c r="AC1298" s="56"/>
    </row>
    <row r="1299" spans="1:29" ht="15.75" customHeight="1">
      <c r="A1299" s="35"/>
      <c r="B1299" s="35" t="s">
        <v>317</v>
      </c>
      <c r="C1299" s="36" t="s">
        <v>793</v>
      </c>
      <c r="D1299" s="37" t="s">
        <v>53</v>
      </c>
      <c r="E1299" s="37">
        <v>4</v>
      </c>
      <c r="F1299" s="38">
        <v>120</v>
      </c>
      <c r="G1299" s="39" t="s">
        <v>54</v>
      </c>
      <c r="H1299" s="40">
        <v>46143</v>
      </c>
      <c r="I1299" s="41" t="s">
        <v>55</v>
      </c>
      <c r="J1299" s="41" t="s">
        <v>56</v>
      </c>
      <c r="K1299" s="41" t="s">
        <v>164</v>
      </c>
      <c r="L1299" s="41" t="s">
        <v>58</v>
      </c>
      <c r="M1299" s="42" t="s">
        <v>148</v>
      </c>
      <c r="N1299" s="44" t="s">
        <v>21</v>
      </c>
      <c r="O1299" s="44" t="s">
        <v>2767</v>
      </c>
      <c r="P1299" s="44"/>
      <c r="Q1299" s="44" t="s">
        <v>3094</v>
      </c>
      <c r="R1299" s="45"/>
      <c r="S1299" s="45" t="s">
        <v>752</v>
      </c>
      <c r="T1299" s="44"/>
      <c r="U1299" s="44"/>
      <c r="V1299" s="44"/>
      <c r="W1299" s="44" t="s">
        <v>8</v>
      </c>
      <c r="X1299" s="44"/>
      <c r="Y1299" s="44"/>
      <c r="Z1299" s="44"/>
      <c r="AA1299" s="44"/>
      <c r="AB1299" s="44"/>
      <c r="AC1299" s="44"/>
    </row>
    <row r="1300" spans="1:29" ht="15.75" customHeight="1">
      <c r="A1300" s="47"/>
      <c r="B1300" s="47" t="s">
        <v>172</v>
      </c>
      <c r="C1300" s="60" t="s">
        <v>751</v>
      </c>
      <c r="D1300" s="49" t="s">
        <v>53</v>
      </c>
      <c r="E1300" s="49">
        <v>4</v>
      </c>
      <c r="F1300" s="50">
        <v>200</v>
      </c>
      <c r="G1300" s="51" t="s">
        <v>54</v>
      </c>
      <c r="H1300" s="52">
        <v>46143</v>
      </c>
      <c r="I1300" s="53" t="s">
        <v>55</v>
      </c>
      <c r="J1300" s="53" t="s">
        <v>56</v>
      </c>
      <c r="K1300" s="53" t="s">
        <v>164</v>
      </c>
      <c r="L1300" s="53" t="s">
        <v>58</v>
      </c>
      <c r="M1300" s="54" t="s">
        <v>148</v>
      </c>
      <c r="N1300" s="56" t="s">
        <v>21</v>
      </c>
      <c r="O1300" s="56" t="s">
        <v>2767</v>
      </c>
      <c r="P1300" s="56"/>
      <c r="Q1300" s="56" t="s">
        <v>3094</v>
      </c>
      <c r="R1300" s="57" t="s">
        <v>158</v>
      </c>
      <c r="S1300" s="57" t="s">
        <v>752</v>
      </c>
      <c r="T1300" s="56"/>
      <c r="U1300" s="56"/>
      <c r="V1300" s="56"/>
      <c r="W1300" s="57" t="s">
        <v>8</v>
      </c>
      <c r="X1300" s="56"/>
      <c r="Y1300" s="56"/>
      <c r="Z1300" s="56"/>
      <c r="AA1300" s="56"/>
      <c r="AB1300" s="56"/>
      <c r="AC1300" s="56"/>
    </row>
    <row r="1301" spans="1:29" ht="15.75" customHeight="1">
      <c r="A1301" s="35"/>
      <c r="B1301" s="35" t="s">
        <v>172</v>
      </c>
      <c r="C1301" s="36" t="s">
        <v>793</v>
      </c>
      <c r="D1301" s="37" t="s">
        <v>53</v>
      </c>
      <c r="E1301" s="37">
        <v>4</v>
      </c>
      <c r="F1301" s="38">
        <v>120</v>
      </c>
      <c r="G1301" s="39" t="s">
        <v>54</v>
      </c>
      <c r="H1301" s="40">
        <v>46143</v>
      </c>
      <c r="I1301" s="41" t="s">
        <v>55</v>
      </c>
      <c r="J1301" s="41" t="s">
        <v>56</v>
      </c>
      <c r="K1301" s="41" t="s">
        <v>164</v>
      </c>
      <c r="L1301" s="41" t="s">
        <v>58</v>
      </c>
      <c r="M1301" s="42" t="s">
        <v>148</v>
      </c>
      <c r="N1301" s="44" t="s">
        <v>21</v>
      </c>
      <c r="O1301" s="44" t="s">
        <v>2767</v>
      </c>
      <c r="P1301" s="44"/>
      <c r="Q1301" s="44" t="s">
        <v>3094</v>
      </c>
      <c r="R1301" s="45"/>
      <c r="S1301" s="45" t="s">
        <v>752</v>
      </c>
      <c r="T1301" s="44"/>
      <c r="U1301" s="44"/>
      <c r="V1301" s="44"/>
      <c r="W1301" s="44" t="s">
        <v>8</v>
      </c>
      <c r="X1301" s="44"/>
      <c r="Y1301" s="44"/>
      <c r="Z1301" s="44"/>
      <c r="AA1301" s="44"/>
      <c r="AB1301" s="44"/>
      <c r="AC1301" s="44"/>
    </row>
    <row r="1302" spans="1:29" ht="15.75" customHeight="1">
      <c r="A1302" s="47"/>
      <c r="B1302" s="47" t="s">
        <v>1049</v>
      </c>
      <c r="C1302" s="60" t="s">
        <v>2019</v>
      </c>
      <c r="D1302" s="49" t="s">
        <v>53</v>
      </c>
      <c r="E1302" s="49">
        <v>60</v>
      </c>
      <c r="F1302" s="50">
        <v>1434</v>
      </c>
      <c r="G1302" s="51" t="s">
        <v>54</v>
      </c>
      <c r="H1302" s="52">
        <v>46174</v>
      </c>
      <c r="I1302" s="53" t="s">
        <v>55</v>
      </c>
      <c r="J1302" s="53" t="s">
        <v>56</v>
      </c>
      <c r="K1302" s="53" t="s">
        <v>164</v>
      </c>
      <c r="L1302" s="53" t="s">
        <v>58</v>
      </c>
      <c r="M1302" s="54" t="s">
        <v>2498</v>
      </c>
      <c r="N1302" s="56" t="s">
        <v>21</v>
      </c>
      <c r="O1302" s="56" t="s">
        <v>2767</v>
      </c>
      <c r="P1302" s="56"/>
      <c r="Q1302" s="56" t="s">
        <v>3094</v>
      </c>
      <c r="R1302" s="57" t="s">
        <v>158</v>
      </c>
      <c r="S1302" s="57" t="s">
        <v>752</v>
      </c>
      <c r="T1302" s="56"/>
      <c r="U1302" s="56"/>
      <c r="V1302" s="56"/>
      <c r="W1302" s="56" t="s">
        <v>8</v>
      </c>
      <c r="X1302" s="56"/>
      <c r="Y1302" s="56"/>
      <c r="Z1302" s="56"/>
      <c r="AA1302" s="56"/>
      <c r="AB1302" s="56"/>
      <c r="AC1302" s="56"/>
    </row>
    <row r="1303" spans="1:29" ht="15.75" customHeight="1">
      <c r="A1303" s="167"/>
      <c r="B1303" s="167" t="s">
        <v>51</v>
      </c>
      <c r="C1303" s="168" t="s">
        <v>2554</v>
      </c>
      <c r="D1303" s="176" t="s">
        <v>53</v>
      </c>
      <c r="E1303" s="176">
        <v>1</v>
      </c>
      <c r="F1303" s="177">
        <v>18000</v>
      </c>
      <c r="G1303" s="178" t="s">
        <v>54</v>
      </c>
      <c r="H1303" s="179">
        <v>46235</v>
      </c>
      <c r="I1303" s="180" t="s">
        <v>55</v>
      </c>
      <c r="J1303" s="180" t="s">
        <v>56</v>
      </c>
      <c r="K1303" s="180" t="s">
        <v>83</v>
      </c>
      <c r="L1303" s="180" t="s">
        <v>91</v>
      </c>
      <c r="M1303" s="181" t="s">
        <v>2451</v>
      </c>
      <c r="N1303" s="175" t="s">
        <v>951</v>
      </c>
      <c r="O1303" s="44" t="s">
        <v>2452</v>
      </c>
      <c r="P1303" s="44"/>
      <c r="Q1303" s="44"/>
      <c r="R1303" s="45" t="str">
        <f t="array" ref="R1303">IFERROR(INDEX('BANCO DE DADOS'!$C$3:$C1559,MATCH(C1303,'BANCO DE DADOS'!$B$3:$B1559,0),0),"")</f>
        <v>GEA - OBRAS</v>
      </c>
      <c r="S1303" s="45" t="str">
        <f t="array" ref="S1303">IFERROR(INDEX('BANCO DE DADOS'!$D$3:$D1559,MATCH(C1303,'BANCO DE DADOS'!$B$3:$B1559,0),0),"")</f>
        <v>SERVIÇOS DE CONSTRUÇÃO - INFRAESTRUTURA PREDIAL</v>
      </c>
      <c r="T1303" s="44"/>
      <c r="U1303" s="44"/>
      <c r="V1303" s="44"/>
      <c r="W1303" s="44"/>
      <c r="X1303" s="44"/>
      <c r="Y1303" s="44"/>
      <c r="Z1303" s="44"/>
      <c r="AA1303" s="44"/>
      <c r="AB1303" s="44"/>
      <c r="AC1303" s="44"/>
    </row>
    <row r="1304" spans="1:29" ht="15.75" customHeight="1">
      <c r="A1304" s="184"/>
      <c r="B1304" s="184" t="s">
        <v>291</v>
      </c>
      <c r="C1304" s="185" t="s">
        <v>2617</v>
      </c>
      <c r="D1304" s="186" t="s">
        <v>53</v>
      </c>
      <c r="E1304" s="186">
        <v>1</v>
      </c>
      <c r="F1304" s="187">
        <v>3200</v>
      </c>
      <c r="G1304" s="188" t="s">
        <v>54</v>
      </c>
      <c r="H1304" s="189">
        <v>46174</v>
      </c>
      <c r="I1304" s="190" t="s">
        <v>101</v>
      </c>
      <c r="J1304" s="190" t="s">
        <v>56</v>
      </c>
      <c r="K1304" s="190" t="s">
        <v>858</v>
      </c>
      <c r="L1304" s="190" t="s">
        <v>84</v>
      </c>
      <c r="M1304" s="191" t="s">
        <v>2451</v>
      </c>
      <c r="N1304" s="192" t="s">
        <v>951</v>
      </c>
      <c r="O1304" s="56" t="s">
        <v>2452</v>
      </c>
      <c r="P1304" s="56"/>
      <c r="Q1304" s="56"/>
      <c r="R1304" s="57">
        <f t="array" ref="R1304">IFERROR(INDEX('BANCO DE DADOS'!$C$3:$C1559,MATCH(C1304,'BANCO DE DADOS'!$B$3:$B1559,0),0),"")</f>
        <v>0</v>
      </c>
      <c r="S1304" s="57" t="str">
        <f t="array" ref="S1304">IFERROR(INDEX('BANCO DE DADOS'!$D$3:$D1559,MATCH(C1304,'BANCO DE DADOS'!$B$3:$B1559,0),0),"")</f>
        <v>COMPRA DE EQUIPAMENTOS PARA COZINHA E REFEITÓRIO</v>
      </c>
      <c r="T1304" s="56"/>
      <c r="U1304" s="56"/>
      <c r="V1304" s="56"/>
      <c r="W1304" s="56"/>
      <c r="X1304" s="56"/>
      <c r="Y1304" s="56"/>
      <c r="Z1304" s="56"/>
      <c r="AA1304" s="56"/>
      <c r="AB1304" s="56"/>
      <c r="AC1304" s="56"/>
    </row>
    <row r="1305" spans="1:29" ht="15.75" customHeight="1">
      <c r="A1305" s="167"/>
      <c r="B1305" s="167" t="s">
        <v>254</v>
      </c>
      <c r="C1305" s="168" t="s">
        <v>2605</v>
      </c>
      <c r="D1305" s="176" t="s">
        <v>53</v>
      </c>
      <c r="E1305" s="176">
        <v>1</v>
      </c>
      <c r="F1305" s="177">
        <v>4000</v>
      </c>
      <c r="G1305" s="178" t="s">
        <v>54</v>
      </c>
      <c r="H1305" s="179">
        <v>46204</v>
      </c>
      <c r="I1305" s="180" t="s">
        <v>101</v>
      </c>
      <c r="J1305" s="180" t="s">
        <v>56</v>
      </c>
      <c r="K1305" s="180" t="s">
        <v>858</v>
      </c>
      <c r="L1305" s="180" t="s">
        <v>91</v>
      </c>
      <c r="M1305" s="181" t="s">
        <v>2451</v>
      </c>
      <c r="N1305" s="175" t="s">
        <v>951</v>
      </c>
      <c r="O1305" s="44" t="s">
        <v>2452</v>
      </c>
      <c r="P1305" s="44"/>
      <c r="Q1305" s="44"/>
      <c r="R1305" s="45">
        <f t="array" ref="R1305">IFERROR(INDEX('BANCO DE DADOS'!$C$3:$C1559,MATCH(C1305,'BANCO DE DADOS'!$B$3:$B1559,0),0),"")</f>
        <v>0</v>
      </c>
      <c r="S1305" s="45" t="str">
        <f t="array" ref="S1305">IFERROR(INDEX('BANCO DE DADOS'!$D$3:$D1559,MATCH(C1305,'BANCO DE DADOS'!$B$3:$B1559,0),0),"")</f>
        <v>COMPRA DE EQUIPAMENTOS PARA COZINHA E REFEITÓRIO</v>
      </c>
      <c r="T1305" s="44"/>
      <c r="U1305" s="44"/>
      <c r="V1305" s="44"/>
      <c r="W1305" s="44"/>
      <c r="X1305" s="44"/>
      <c r="Y1305" s="44"/>
      <c r="Z1305" s="44"/>
      <c r="AA1305" s="44"/>
      <c r="AB1305" s="44"/>
      <c r="AC1305" s="44"/>
    </row>
    <row r="1306" spans="1:29" ht="15.75" customHeight="1">
      <c r="A1306" s="184"/>
      <c r="B1306" s="184" t="s">
        <v>2493</v>
      </c>
      <c r="C1306" s="185" t="s">
        <v>2605</v>
      </c>
      <c r="D1306" s="186" t="s">
        <v>53</v>
      </c>
      <c r="E1306" s="186">
        <v>1</v>
      </c>
      <c r="F1306" s="187">
        <v>4000</v>
      </c>
      <c r="G1306" s="188" t="s">
        <v>54</v>
      </c>
      <c r="H1306" s="189">
        <v>46204</v>
      </c>
      <c r="I1306" s="190" t="s">
        <v>101</v>
      </c>
      <c r="J1306" s="190" t="s">
        <v>56</v>
      </c>
      <c r="K1306" s="190" t="s">
        <v>858</v>
      </c>
      <c r="L1306" s="190" t="s">
        <v>91</v>
      </c>
      <c r="M1306" s="191" t="s">
        <v>2451</v>
      </c>
      <c r="N1306" s="192" t="s">
        <v>951</v>
      </c>
      <c r="O1306" s="56" t="s">
        <v>2452</v>
      </c>
      <c r="P1306" s="56"/>
      <c r="Q1306" s="56"/>
      <c r="R1306" s="57">
        <f t="array" ref="R1306">IFERROR(INDEX('BANCO DE DADOS'!$C$3:$C1559,MATCH(C1306,'BANCO DE DADOS'!$B$3:$B1559,0),0),"")</f>
        <v>0</v>
      </c>
      <c r="S1306" s="57" t="str">
        <f t="array" ref="S1306">IFERROR(INDEX('BANCO DE DADOS'!$D$3:$D1559,MATCH(C1306,'BANCO DE DADOS'!$B$3:$B1559,0),0),"")</f>
        <v>COMPRA DE EQUIPAMENTOS PARA COZINHA E REFEITÓRIO</v>
      </c>
      <c r="T1306" s="56"/>
      <c r="U1306" s="56"/>
      <c r="V1306" s="56"/>
      <c r="W1306" s="56"/>
      <c r="X1306" s="56"/>
      <c r="Y1306" s="56"/>
      <c r="Z1306" s="56"/>
      <c r="AA1306" s="56"/>
      <c r="AB1306" s="56"/>
      <c r="AC1306" s="56"/>
    </row>
    <row r="1307" spans="1:29" ht="15.75" customHeight="1">
      <c r="A1307" s="35"/>
      <c r="B1307" s="35" t="s">
        <v>2693</v>
      </c>
      <c r="C1307" s="36"/>
      <c r="D1307" s="37"/>
      <c r="E1307" s="37"/>
      <c r="F1307" s="38">
        <v>1974</v>
      </c>
      <c r="G1307" s="39"/>
      <c r="H1307" s="40"/>
      <c r="I1307" s="41"/>
      <c r="J1307" s="41"/>
      <c r="K1307" s="41"/>
      <c r="L1307" s="41"/>
      <c r="M1307" s="42"/>
      <c r="N1307" s="44" t="s">
        <v>21</v>
      </c>
      <c r="O1307" s="44"/>
      <c r="P1307" s="44"/>
      <c r="Q1307" s="44" t="s">
        <v>3094</v>
      </c>
      <c r="R1307" s="45"/>
      <c r="S1307" s="45" t="s">
        <v>752</v>
      </c>
      <c r="T1307" s="44"/>
      <c r="U1307" s="44"/>
      <c r="V1307" s="44"/>
      <c r="W1307" s="44" t="s">
        <v>8</v>
      </c>
      <c r="X1307" s="44"/>
      <c r="Y1307" s="44"/>
      <c r="Z1307" s="44"/>
      <c r="AA1307" s="44"/>
      <c r="AB1307" s="44"/>
      <c r="AC1307" s="44"/>
    </row>
    <row r="1308" spans="1:29" ht="15.75" customHeight="1">
      <c r="A1308" s="184"/>
      <c r="B1308" s="184" t="s">
        <v>1699</v>
      </c>
      <c r="C1308" s="185" t="s">
        <v>1704</v>
      </c>
      <c r="D1308" s="186" t="s">
        <v>53</v>
      </c>
      <c r="E1308" s="186">
        <v>13</v>
      </c>
      <c r="F1308" s="187">
        <v>130000</v>
      </c>
      <c r="G1308" s="188" t="s">
        <v>54</v>
      </c>
      <c r="H1308" s="189">
        <v>46266</v>
      </c>
      <c r="I1308" s="190" t="s">
        <v>55</v>
      </c>
      <c r="J1308" s="190" t="s">
        <v>56</v>
      </c>
      <c r="K1308" s="190" t="s">
        <v>83</v>
      </c>
      <c r="L1308" s="190" t="s">
        <v>91</v>
      </c>
      <c r="M1308" s="191" t="s">
        <v>2451</v>
      </c>
      <c r="N1308" s="192" t="s">
        <v>951</v>
      </c>
      <c r="O1308" s="56" t="s">
        <v>2452</v>
      </c>
      <c r="P1308" s="56"/>
      <c r="Q1308" s="56"/>
      <c r="R1308" s="57">
        <f t="array" ref="R1308">IFERROR(INDEX('BANCO DE DADOS'!$C$3:$C1559,MATCH(C1308,'BANCO DE DADOS'!$B$3:$B1559,0),0),"")</f>
        <v>0</v>
      </c>
      <c r="S1308" s="57" t="str">
        <f t="array" ref="S1308">IFERROR(INDEX('BANCO DE DADOS'!$D$3:$D1559,MATCH(C1308,'BANCO DE DADOS'!$B$3:$B1559,0),0),"")</f>
        <v>SERVIÇOS DE CARTÓRIO E DOCUMENTAÇÃO</v>
      </c>
      <c r="T1308" s="56"/>
      <c r="U1308" s="56"/>
      <c r="V1308" s="56"/>
      <c r="W1308" s="56"/>
      <c r="X1308" s="56"/>
      <c r="Y1308" s="56"/>
      <c r="Z1308" s="56"/>
      <c r="AA1308" s="56"/>
      <c r="AB1308" s="56"/>
      <c r="AC1308" s="56"/>
    </row>
    <row r="1309" spans="1:29" ht="15.75" customHeight="1">
      <c r="A1309" s="35"/>
      <c r="B1309" s="35" t="s">
        <v>242</v>
      </c>
      <c r="C1309" s="36" t="s">
        <v>1196</v>
      </c>
      <c r="D1309" s="37" t="s">
        <v>53</v>
      </c>
      <c r="E1309" s="37">
        <v>2</v>
      </c>
      <c r="F1309" s="38">
        <v>1980</v>
      </c>
      <c r="G1309" s="39" t="s">
        <v>54</v>
      </c>
      <c r="H1309" s="40">
        <v>46174</v>
      </c>
      <c r="I1309" s="41" t="s">
        <v>55</v>
      </c>
      <c r="J1309" s="41" t="s">
        <v>56</v>
      </c>
      <c r="K1309" s="41" t="s">
        <v>164</v>
      </c>
      <c r="L1309" s="41" t="s">
        <v>91</v>
      </c>
      <c r="M1309" s="42" t="s">
        <v>2517</v>
      </c>
      <c r="N1309" s="44" t="s">
        <v>884</v>
      </c>
      <c r="O1309" s="44" t="s">
        <v>2767</v>
      </c>
      <c r="P1309" s="44"/>
      <c r="Q1309" s="44" t="s">
        <v>3077</v>
      </c>
      <c r="R1309" s="45" t="s">
        <v>221</v>
      </c>
      <c r="S1309" s="45" t="s">
        <v>222</v>
      </c>
      <c r="T1309" s="44"/>
      <c r="U1309" s="44"/>
      <c r="V1309" s="44"/>
      <c r="W1309" s="35" t="s">
        <v>219</v>
      </c>
      <c r="X1309" s="44"/>
      <c r="Y1309" s="44"/>
      <c r="Z1309" s="44"/>
      <c r="AA1309" s="44"/>
      <c r="AB1309" s="44"/>
      <c r="AC1309" s="44"/>
    </row>
    <row r="1310" spans="1:29" ht="15.75" customHeight="1">
      <c r="A1310" s="47"/>
      <c r="B1310" s="47" t="s">
        <v>51</v>
      </c>
      <c r="C1310" s="60" t="s">
        <v>220</v>
      </c>
      <c r="D1310" s="49" t="s">
        <v>53</v>
      </c>
      <c r="E1310" s="49">
        <v>10</v>
      </c>
      <c r="F1310" s="50">
        <v>16000</v>
      </c>
      <c r="G1310" s="51" t="s">
        <v>54</v>
      </c>
      <c r="H1310" s="52">
        <v>46235</v>
      </c>
      <c r="I1310" s="53" t="s">
        <v>55</v>
      </c>
      <c r="J1310" s="53" t="s">
        <v>56</v>
      </c>
      <c r="K1310" s="53" t="s">
        <v>164</v>
      </c>
      <c r="L1310" s="53" t="s">
        <v>84</v>
      </c>
      <c r="M1310" s="54" t="s">
        <v>2498</v>
      </c>
      <c r="N1310" s="56" t="s">
        <v>884</v>
      </c>
      <c r="O1310" s="56" t="s">
        <v>2767</v>
      </c>
      <c r="P1310" s="56"/>
      <c r="Q1310" s="56" t="s">
        <v>3077</v>
      </c>
      <c r="R1310" s="57" t="s">
        <v>221</v>
      </c>
      <c r="S1310" s="57" t="s">
        <v>222</v>
      </c>
      <c r="T1310" s="56"/>
      <c r="U1310" s="56"/>
      <c r="V1310" s="56"/>
      <c r="W1310" s="47" t="s">
        <v>219</v>
      </c>
      <c r="X1310" s="56"/>
      <c r="Y1310" s="56"/>
      <c r="Z1310" s="56"/>
      <c r="AA1310" s="56"/>
      <c r="AB1310" s="56"/>
      <c r="AC1310" s="56"/>
    </row>
    <row r="1311" spans="1:29" ht="15.75" customHeight="1">
      <c r="A1311" s="35"/>
      <c r="B1311" s="35" t="s">
        <v>894</v>
      </c>
      <c r="C1311" s="36" t="s">
        <v>1196</v>
      </c>
      <c r="D1311" s="37" t="s">
        <v>53</v>
      </c>
      <c r="E1311" s="37">
        <v>6</v>
      </c>
      <c r="F1311" s="38">
        <v>5940</v>
      </c>
      <c r="G1311" s="39" t="s">
        <v>54</v>
      </c>
      <c r="H1311" s="40">
        <v>46204</v>
      </c>
      <c r="I1311" s="41" t="s">
        <v>55</v>
      </c>
      <c r="J1311" s="41" t="s">
        <v>56</v>
      </c>
      <c r="K1311" s="41" t="s">
        <v>164</v>
      </c>
      <c r="L1311" s="41" t="s">
        <v>91</v>
      </c>
      <c r="M1311" s="42" t="s">
        <v>148</v>
      </c>
      <c r="N1311" s="44" t="s">
        <v>884</v>
      </c>
      <c r="O1311" s="44" t="s">
        <v>2767</v>
      </c>
      <c r="P1311" s="44"/>
      <c r="Q1311" s="44" t="s">
        <v>3077</v>
      </c>
      <c r="R1311" s="45" t="s">
        <v>221</v>
      </c>
      <c r="S1311" s="45" t="s">
        <v>222</v>
      </c>
      <c r="T1311" s="44"/>
      <c r="U1311" s="44"/>
      <c r="V1311" s="44"/>
      <c r="W1311" s="35" t="s">
        <v>219</v>
      </c>
      <c r="X1311" s="44"/>
      <c r="Y1311" s="44"/>
      <c r="Z1311" s="44"/>
      <c r="AA1311" s="44"/>
      <c r="AB1311" s="44"/>
      <c r="AC1311" s="44"/>
    </row>
    <row r="1312" spans="1:29" ht="15.75" customHeight="1">
      <c r="A1312" s="47"/>
      <c r="B1312" s="47" t="s">
        <v>51</v>
      </c>
      <c r="C1312" s="60" t="s">
        <v>1108</v>
      </c>
      <c r="D1312" s="49" t="s">
        <v>53</v>
      </c>
      <c r="E1312" s="49">
        <v>40</v>
      </c>
      <c r="F1312" s="50">
        <v>18240</v>
      </c>
      <c r="G1312" s="51" t="s">
        <v>54</v>
      </c>
      <c r="H1312" s="52">
        <v>46235</v>
      </c>
      <c r="I1312" s="53" t="s">
        <v>55</v>
      </c>
      <c r="J1312" s="53" t="s">
        <v>56</v>
      </c>
      <c r="K1312" s="53" t="s">
        <v>164</v>
      </c>
      <c r="L1312" s="53" t="s">
        <v>84</v>
      </c>
      <c r="M1312" s="54" t="s">
        <v>2534</v>
      </c>
      <c r="N1312" s="56" t="s">
        <v>884</v>
      </c>
      <c r="O1312" s="56" t="s">
        <v>2767</v>
      </c>
      <c r="P1312" s="56"/>
      <c r="Q1312" s="56" t="s">
        <v>3095</v>
      </c>
      <c r="R1312" s="57"/>
      <c r="S1312" s="57" t="s">
        <v>1109</v>
      </c>
      <c r="T1312" s="56"/>
      <c r="U1312" s="56"/>
      <c r="V1312" s="56"/>
      <c r="W1312" s="47" t="s">
        <v>3</v>
      </c>
      <c r="X1312" s="56"/>
      <c r="Y1312" s="56"/>
      <c r="Z1312" s="56"/>
      <c r="AA1312" s="56"/>
      <c r="AB1312" s="56"/>
      <c r="AC1312" s="56"/>
    </row>
    <row r="1313" spans="1:29" ht="15.75" customHeight="1">
      <c r="A1313" s="35"/>
      <c r="B1313" s="35" t="s">
        <v>2693</v>
      </c>
      <c r="C1313" s="36"/>
      <c r="D1313" s="37"/>
      <c r="E1313" s="37"/>
      <c r="F1313" s="38">
        <v>18240</v>
      </c>
      <c r="G1313" s="39"/>
      <c r="H1313" s="40"/>
      <c r="I1313" s="41"/>
      <c r="J1313" s="41"/>
      <c r="K1313" s="41"/>
      <c r="L1313" s="41"/>
      <c r="M1313" s="42"/>
      <c r="N1313" s="44" t="s">
        <v>884</v>
      </c>
      <c r="O1313" s="44"/>
      <c r="P1313" s="44"/>
      <c r="Q1313" s="44" t="s">
        <v>3095</v>
      </c>
      <c r="R1313" s="45"/>
      <c r="S1313" s="45" t="s">
        <v>1109</v>
      </c>
      <c r="T1313" s="44"/>
      <c r="U1313" s="44"/>
      <c r="V1313" s="44"/>
      <c r="W1313" s="35" t="s">
        <v>3</v>
      </c>
      <c r="X1313" s="44"/>
      <c r="Y1313" s="44"/>
      <c r="Z1313" s="44"/>
      <c r="AA1313" s="44"/>
      <c r="AB1313" s="44"/>
      <c r="AC1313" s="44"/>
    </row>
    <row r="1314" spans="1:29" ht="15.75" customHeight="1">
      <c r="A1314" s="47"/>
      <c r="B1314" s="47" t="s">
        <v>51</v>
      </c>
      <c r="C1314" s="60" t="s">
        <v>351</v>
      </c>
      <c r="D1314" s="49" t="s">
        <v>53</v>
      </c>
      <c r="E1314" s="49">
        <v>20</v>
      </c>
      <c r="F1314" s="50">
        <v>24000</v>
      </c>
      <c r="G1314" s="51" t="s">
        <v>54</v>
      </c>
      <c r="H1314" s="52">
        <v>46235</v>
      </c>
      <c r="I1314" s="53" t="s">
        <v>55</v>
      </c>
      <c r="J1314" s="53" t="s">
        <v>56</v>
      </c>
      <c r="K1314" s="53" t="s">
        <v>164</v>
      </c>
      <c r="L1314" s="53" t="s">
        <v>58</v>
      </c>
      <c r="M1314" s="54" t="s">
        <v>2498</v>
      </c>
      <c r="N1314" s="56" t="s">
        <v>884</v>
      </c>
      <c r="O1314" s="56" t="s">
        <v>2767</v>
      </c>
      <c r="P1314" s="56"/>
      <c r="Q1314" s="56" t="s">
        <v>3096</v>
      </c>
      <c r="R1314" s="57" t="s">
        <v>331</v>
      </c>
      <c r="S1314" s="57" t="s">
        <v>352</v>
      </c>
      <c r="T1314" s="56"/>
      <c r="U1314" s="56"/>
      <c r="V1314" s="56"/>
      <c r="W1314" s="47" t="s">
        <v>51</v>
      </c>
      <c r="X1314" s="56"/>
      <c r="Y1314" s="56"/>
      <c r="Z1314" s="56"/>
      <c r="AA1314" s="56"/>
      <c r="AB1314" s="56"/>
      <c r="AC1314" s="56"/>
    </row>
    <row r="1315" spans="1:29" ht="15.75" customHeight="1">
      <c r="A1315" s="35"/>
      <c r="B1315" s="35" t="s">
        <v>51</v>
      </c>
      <c r="C1315" s="36" t="s">
        <v>2590</v>
      </c>
      <c r="D1315" s="37" t="s">
        <v>53</v>
      </c>
      <c r="E1315" s="37">
        <v>16</v>
      </c>
      <c r="F1315" s="38">
        <v>5760</v>
      </c>
      <c r="G1315" s="39" t="s">
        <v>54</v>
      </c>
      <c r="H1315" s="40">
        <v>46204</v>
      </c>
      <c r="I1315" s="41" t="s">
        <v>55</v>
      </c>
      <c r="J1315" s="41" t="s">
        <v>56</v>
      </c>
      <c r="K1315" s="41" t="s">
        <v>164</v>
      </c>
      <c r="L1315" s="41" t="s">
        <v>91</v>
      </c>
      <c r="M1315" s="42" t="s">
        <v>73</v>
      </c>
      <c r="N1315" s="44" t="s">
        <v>951</v>
      </c>
      <c r="O1315" s="44" t="s">
        <v>2767</v>
      </c>
      <c r="P1315" s="44"/>
      <c r="Q1315" s="44" t="s">
        <v>3097</v>
      </c>
      <c r="R1315" s="45" t="str">
        <f t="array" ref="R1315">IFERROR(INDEX('BANCO DE DADOS'!$C$3:$C1559,MATCH(C1315,'BANCO DE DADOS'!$B$3:$B1559,0),0),"")</f>
        <v>CEIB</v>
      </c>
      <c r="S1315" s="45" t="s">
        <v>2591</v>
      </c>
      <c r="T1315" s="44"/>
      <c r="U1315" s="44"/>
      <c r="V1315" s="44"/>
      <c r="W1315" s="44" t="s">
        <v>51</v>
      </c>
      <c r="X1315" s="44"/>
      <c r="Y1315" s="44"/>
      <c r="Z1315" s="44"/>
      <c r="AA1315" s="44"/>
      <c r="AB1315" s="44"/>
      <c r="AC1315" s="44"/>
    </row>
    <row r="1316" spans="1:29" ht="15.75" customHeight="1">
      <c r="A1316" s="47"/>
      <c r="B1316" s="47" t="s">
        <v>51</v>
      </c>
      <c r="C1316" s="60" t="s">
        <v>1204</v>
      </c>
      <c r="D1316" s="49" t="s">
        <v>53</v>
      </c>
      <c r="E1316" s="49">
        <v>30</v>
      </c>
      <c r="F1316" s="50">
        <v>5400</v>
      </c>
      <c r="G1316" s="51" t="s">
        <v>54</v>
      </c>
      <c r="H1316" s="52">
        <v>46204</v>
      </c>
      <c r="I1316" s="53" t="s">
        <v>55</v>
      </c>
      <c r="J1316" s="53" t="s">
        <v>56</v>
      </c>
      <c r="K1316" s="53" t="s">
        <v>164</v>
      </c>
      <c r="L1316" s="53" t="s">
        <v>84</v>
      </c>
      <c r="M1316" s="54" t="s">
        <v>2534</v>
      </c>
      <c r="N1316" s="56" t="s">
        <v>884</v>
      </c>
      <c r="O1316" s="56" t="s">
        <v>2767</v>
      </c>
      <c r="P1316" s="56"/>
      <c r="Q1316" s="56" t="s">
        <v>3096</v>
      </c>
      <c r="R1316" s="57"/>
      <c r="S1316" s="57" t="s">
        <v>352</v>
      </c>
      <c r="T1316" s="56"/>
      <c r="U1316" s="56"/>
      <c r="V1316" s="56"/>
      <c r="W1316" s="47" t="s">
        <v>51</v>
      </c>
      <c r="X1316" s="56"/>
      <c r="Y1316" s="56"/>
      <c r="Z1316" s="56"/>
      <c r="AA1316" s="56"/>
      <c r="AB1316" s="56"/>
      <c r="AC1316" s="56"/>
    </row>
    <row r="1317" spans="1:29" ht="15.75" customHeight="1">
      <c r="A1317" s="35"/>
      <c r="B1317" s="35" t="s">
        <v>2693</v>
      </c>
      <c r="C1317" s="36"/>
      <c r="D1317" s="37"/>
      <c r="E1317" s="37"/>
      <c r="F1317" s="38">
        <v>5760</v>
      </c>
      <c r="G1317" s="39"/>
      <c r="H1317" s="40"/>
      <c r="I1317" s="41"/>
      <c r="J1317" s="41"/>
      <c r="K1317" s="41"/>
      <c r="L1317" s="41"/>
      <c r="M1317" s="42"/>
      <c r="N1317" s="44" t="s">
        <v>951</v>
      </c>
      <c r="O1317" s="44"/>
      <c r="P1317" s="44"/>
      <c r="Q1317" s="44" t="s">
        <v>3097</v>
      </c>
      <c r="R1317" s="45"/>
      <c r="S1317" s="45" t="s">
        <v>2591</v>
      </c>
      <c r="T1317" s="44"/>
      <c r="U1317" s="44"/>
      <c r="V1317" s="44"/>
      <c r="W1317" s="44" t="s">
        <v>51</v>
      </c>
      <c r="X1317" s="44"/>
      <c r="Y1317" s="44"/>
      <c r="Z1317" s="44"/>
      <c r="AA1317" s="44"/>
      <c r="AB1317" s="44"/>
      <c r="AC1317" s="44"/>
    </row>
    <row r="1318" spans="1:29" ht="15.75" customHeight="1">
      <c r="A1318" s="47"/>
      <c r="B1318" s="47" t="s">
        <v>51</v>
      </c>
      <c r="C1318" s="60" t="s">
        <v>1186</v>
      </c>
      <c r="D1318" s="49" t="s">
        <v>53</v>
      </c>
      <c r="E1318" s="49">
        <v>1</v>
      </c>
      <c r="F1318" s="50">
        <v>6000</v>
      </c>
      <c r="G1318" s="51" t="s">
        <v>54</v>
      </c>
      <c r="H1318" s="52">
        <v>46204</v>
      </c>
      <c r="I1318" s="53" t="s">
        <v>55</v>
      </c>
      <c r="J1318" s="53" t="s">
        <v>56</v>
      </c>
      <c r="K1318" s="53" t="s">
        <v>164</v>
      </c>
      <c r="L1318" s="53" t="s">
        <v>91</v>
      </c>
      <c r="M1318" s="54" t="s">
        <v>2486</v>
      </c>
      <c r="N1318" s="56" t="s">
        <v>884</v>
      </c>
      <c r="O1318" s="56" t="s">
        <v>2767</v>
      </c>
      <c r="P1318" s="56"/>
      <c r="Q1318" s="56" t="s">
        <v>3098</v>
      </c>
      <c r="R1318" s="57"/>
      <c r="S1318" s="57" t="s">
        <v>1187</v>
      </c>
      <c r="T1318" s="56"/>
      <c r="U1318" s="56"/>
      <c r="V1318" s="56"/>
      <c r="W1318" s="56" t="s">
        <v>51</v>
      </c>
      <c r="X1318" s="56"/>
      <c r="Y1318" s="56"/>
      <c r="Z1318" s="56"/>
      <c r="AA1318" s="56"/>
      <c r="AB1318" s="56"/>
      <c r="AC1318" s="56"/>
    </row>
    <row r="1319" spans="1:29" ht="15.75" customHeight="1">
      <c r="A1319" s="35"/>
      <c r="B1319" s="35" t="s">
        <v>2693</v>
      </c>
      <c r="C1319" s="36"/>
      <c r="D1319" s="37"/>
      <c r="E1319" s="37"/>
      <c r="F1319" s="38">
        <v>6000</v>
      </c>
      <c r="G1319" s="39"/>
      <c r="H1319" s="40"/>
      <c r="I1319" s="41"/>
      <c r="J1319" s="41"/>
      <c r="K1319" s="41"/>
      <c r="L1319" s="41"/>
      <c r="M1319" s="42"/>
      <c r="N1319" s="44" t="s">
        <v>884</v>
      </c>
      <c r="O1319" s="44"/>
      <c r="P1319" s="44"/>
      <c r="Q1319" s="44" t="s">
        <v>3098</v>
      </c>
      <c r="R1319" s="45"/>
      <c r="S1319" s="45" t="s">
        <v>1187</v>
      </c>
      <c r="T1319" s="44"/>
      <c r="U1319" s="44"/>
      <c r="V1319" s="44"/>
      <c r="W1319" s="44" t="s">
        <v>51</v>
      </c>
      <c r="X1319" s="44"/>
      <c r="Y1319" s="44"/>
      <c r="Z1319" s="44"/>
      <c r="AA1319" s="44"/>
      <c r="AB1319" s="44"/>
      <c r="AC1319" s="44"/>
    </row>
    <row r="1320" spans="1:29" ht="15.75" customHeight="1">
      <c r="A1320" s="184"/>
      <c r="B1320" s="184" t="s">
        <v>51</v>
      </c>
      <c r="C1320" s="185" t="s">
        <v>926</v>
      </c>
      <c r="D1320" s="186" t="s">
        <v>53</v>
      </c>
      <c r="E1320" s="186">
        <v>6</v>
      </c>
      <c r="F1320" s="187">
        <v>7200</v>
      </c>
      <c r="G1320" s="188" t="s">
        <v>54</v>
      </c>
      <c r="H1320" s="189">
        <v>46204</v>
      </c>
      <c r="I1320" s="190" t="s">
        <v>101</v>
      </c>
      <c r="J1320" s="190" t="s">
        <v>56</v>
      </c>
      <c r="K1320" s="190" t="s">
        <v>858</v>
      </c>
      <c r="L1320" s="190" t="s">
        <v>91</v>
      </c>
      <c r="M1320" s="191" t="s">
        <v>2451</v>
      </c>
      <c r="N1320" s="192" t="s">
        <v>884</v>
      </c>
      <c r="O1320" s="56" t="s">
        <v>2452</v>
      </c>
      <c r="P1320" s="56"/>
      <c r="Q1320" s="56"/>
      <c r="R1320" s="57">
        <f t="array" ref="R1320">IFERROR(INDEX('BANCO DE DADOS'!$C$3:$C1559,MATCH(C1320,'BANCO DE DADOS'!$B$3:$B1559,0),0),"")</f>
        <v>0</v>
      </c>
      <c r="S1320" s="57" t="str">
        <f t="array" ref="S1320">IFERROR(INDEX('BANCO DE DADOS'!$D$3:$D1559,MATCH(C1320,'BANCO DE DADOS'!$B$3:$B1559,0),0),"")</f>
        <v>COMPRA DE MÓVEIS E EQUIPAMENTOS OPERACIONAIS</v>
      </c>
      <c r="T1320" s="56"/>
      <c r="U1320" s="56"/>
      <c r="V1320" s="56"/>
      <c r="W1320" s="56"/>
      <c r="X1320" s="56"/>
      <c r="Y1320" s="56"/>
      <c r="Z1320" s="56"/>
      <c r="AA1320" s="56"/>
      <c r="AB1320" s="56"/>
      <c r="AC1320" s="56"/>
    </row>
    <row r="1321" spans="1:29" ht="15.75" customHeight="1">
      <c r="A1321" s="167"/>
      <c r="B1321" s="167" t="s">
        <v>51</v>
      </c>
      <c r="C1321" s="168" t="s">
        <v>936</v>
      </c>
      <c r="D1321" s="176" t="s">
        <v>53</v>
      </c>
      <c r="E1321" s="176">
        <v>2</v>
      </c>
      <c r="F1321" s="177">
        <v>4320</v>
      </c>
      <c r="G1321" s="178" t="s">
        <v>54</v>
      </c>
      <c r="H1321" s="179">
        <v>46204</v>
      </c>
      <c r="I1321" s="180" t="s">
        <v>101</v>
      </c>
      <c r="J1321" s="180" t="s">
        <v>56</v>
      </c>
      <c r="K1321" s="180" t="s">
        <v>858</v>
      </c>
      <c r="L1321" s="180" t="s">
        <v>91</v>
      </c>
      <c r="M1321" s="181" t="s">
        <v>2451</v>
      </c>
      <c r="N1321" s="175" t="s">
        <v>884</v>
      </c>
      <c r="O1321" s="44" t="s">
        <v>2452</v>
      </c>
      <c r="P1321" s="44"/>
      <c r="Q1321" s="44"/>
      <c r="R1321" s="45">
        <f t="array" ref="R1321">IFERROR(INDEX('BANCO DE DADOS'!$C$3:$C1559,MATCH(C1321,'BANCO DE DADOS'!$B$3:$B1559,0),0),"")</f>
        <v>0</v>
      </c>
      <c r="S1321" s="45" t="str">
        <f t="array" ref="S1321">IFERROR(INDEX('BANCO DE DADOS'!$D$3:$D1559,MATCH(C1321,'BANCO DE DADOS'!$B$3:$B1559,0),0),"")</f>
        <v>COMPRA DE MÓVEIS E EQUIPAMENTOS PARA ÁREAS OPERACIONAIS</v>
      </c>
      <c r="T1321" s="44"/>
      <c r="U1321" s="44"/>
      <c r="V1321" s="44"/>
      <c r="W1321" s="44"/>
      <c r="X1321" s="44"/>
      <c r="Y1321" s="44"/>
      <c r="Z1321" s="44"/>
      <c r="AA1321" s="44"/>
      <c r="AB1321" s="44"/>
      <c r="AC1321" s="44"/>
    </row>
    <row r="1322" spans="1:29" ht="15.75" customHeight="1">
      <c r="A1322" s="47"/>
      <c r="B1322" s="47" t="s">
        <v>51</v>
      </c>
      <c r="C1322" s="60" t="s">
        <v>1181</v>
      </c>
      <c r="D1322" s="49" t="s">
        <v>53</v>
      </c>
      <c r="E1322" s="49">
        <v>6</v>
      </c>
      <c r="F1322" s="50">
        <v>6600</v>
      </c>
      <c r="G1322" s="51" t="s">
        <v>54</v>
      </c>
      <c r="H1322" s="52">
        <v>46204</v>
      </c>
      <c r="I1322" s="53" t="s">
        <v>55</v>
      </c>
      <c r="J1322" s="53" t="s">
        <v>56</v>
      </c>
      <c r="K1322" s="53" t="s">
        <v>164</v>
      </c>
      <c r="L1322" s="53" t="s">
        <v>91</v>
      </c>
      <c r="M1322" s="54" t="s">
        <v>148</v>
      </c>
      <c r="N1322" s="56" t="s">
        <v>884</v>
      </c>
      <c r="O1322" s="56" t="s">
        <v>2767</v>
      </c>
      <c r="P1322" s="56"/>
      <c r="Q1322" s="56" t="s">
        <v>3099</v>
      </c>
      <c r="R1322" s="57">
        <f t="array" ref="R1322">IFERROR(INDEX('BANCO DE DADOS'!$C$3:$C1559,MATCH(C1322,'BANCO DE DADOS'!$B$3:$B1559,0),0),"")</f>
        <v>0</v>
      </c>
      <c r="S1322" s="57" t="s">
        <v>1065</v>
      </c>
      <c r="T1322" s="56"/>
      <c r="U1322" s="56"/>
      <c r="V1322" s="56"/>
      <c r="W1322" s="56" t="s">
        <v>51</v>
      </c>
      <c r="X1322" s="56"/>
      <c r="Y1322" s="56"/>
      <c r="Z1322" s="56"/>
      <c r="AA1322" s="56"/>
      <c r="AB1322" s="56"/>
      <c r="AC1322" s="56"/>
    </row>
    <row r="1323" spans="1:29" ht="15.75" customHeight="1">
      <c r="A1323" s="35"/>
      <c r="B1323" s="35" t="s">
        <v>295</v>
      </c>
      <c r="C1323" s="36" t="s">
        <v>524</v>
      </c>
      <c r="D1323" s="37" t="s">
        <v>53</v>
      </c>
      <c r="E1323" s="37">
        <v>3</v>
      </c>
      <c r="F1323" s="38">
        <v>900</v>
      </c>
      <c r="G1323" s="39" t="s">
        <v>54</v>
      </c>
      <c r="H1323" s="40">
        <v>46174</v>
      </c>
      <c r="I1323" s="41" t="s">
        <v>55</v>
      </c>
      <c r="J1323" s="41" t="s">
        <v>56</v>
      </c>
      <c r="K1323" s="41" t="s">
        <v>164</v>
      </c>
      <c r="L1323" s="41" t="s">
        <v>58</v>
      </c>
      <c r="M1323" s="42" t="s">
        <v>2486</v>
      </c>
      <c r="N1323" s="44" t="s">
        <v>21</v>
      </c>
      <c r="O1323" s="44" t="s">
        <v>2767</v>
      </c>
      <c r="P1323" s="44"/>
      <c r="Q1323" s="44" t="s">
        <v>3100</v>
      </c>
      <c r="R1323" s="45"/>
      <c r="S1323" s="45" t="s">
        <v>525</v>
      </c>
      <c r="T1323" s="44"/>
      <c r="U1323" s="44"/>
      <c r="V1323" s="44"/>
      <c r="W1323" s="35" t="s">
        <v>295</v>
      </c>
      <c r="X1323" s="44"/>
      <c r="Y1323" s="44"/>
      <c r="Z1323" s="44"/>
      <c r="AA1323" s="44"/>
      <c r="AB1323" s="44"/>
      <c r="AC1323" s="44"/>
    </row>
    <row r="1324" spans="1:29" ht="15.75" customHeight="1">
      <c r="A1324" s="184"/>
      <c r="B1324" s="184" t="s">
        <v>247</v>
      </c>
      <c r="C1324" s="185" t="s">
        <v>2122</v>
      </c>
      <c r="D1324" s="186" t="s">
        <v>53</v>
      </c>
      <c r="E1324" s="186">
        <v>2</v>
      </c>
      <c r="F1324" s="187">
        <v>1200</v>
      </c>
      <c r="G1324" s="188" t="s">
        <v>54</v>
      </c>
      <c r="H1324" s="189">
        <v>46174</v>
      </c>
      <c r="I1324" s="190" t="s">
        <v>55</v>
      </c>
      <c r="J1324" s="190" t="s">
        <v>56</v>
      </c>
      <c r="K1324" s="190" t="s">
        <v>164</v>
      </c>
      <c r="L1324" s="190" t="s">
        <v>91</v>
      </c>
      <c r="M1324" s="191" t="s">
        <v>2451</v>
      </c>
      <c r="N1324" s="192" t="s">
        <v>951</v>
      </c>
      <c r="O1324" s="56" t="s">
        <v>2452</v>
      </c>
      <c r="P1324" s="56"/>
      <c r="Q1324" s="56"/>
      <c r="R1324" s="57">
        <f t="array" ref="R1324">IFERROR(INDEX('BANCO DE DADOS'!$C$3:$C1559,MATCH(C1324,'BANCO DE DADOS'!$B$3:$B1559,0),0),"")</f>
        <v>0</v>
      </c>
      <c r="S1324" s="57" t="str">
        <f t="array" ref="S1324">IFERROR(INDEX('BANCO DE DADOS'!$D$3:$D1559,MATCH(C1324,'BANCO DE DADOS'!$B$3:$B1559,0),0),"")</f>
        <v>COMPRA DE EQUIPAMENTOS PARA EMBARCAÇÕES</v>
      </c>
      <c r="T1324" s="56"/>
      <c r="U1324" s="56"/>
      <c r="V1324" s="56"/>
      <c r="W1324" s="56"/>
      <c r="X1324" s="56"/>
      <c r="Y1324" s="56"/>
      <c r="Z1324" s="56"/>
      <c r="AA1324" s="56"/>
      <c r="AB1324" s="56"/>
      <c r="AC1324" s="56"/>
    </row>
    <row r="1325" spans="1:29" ht="15.75" customHeight="1">
      <c r="A1325" s="35"/>
      <c r="B1325" s="35" t="s">
        <v>2693</v>
      </c>
      <c r="C1325" s="36"/>
      <c r="D1325" s="37"/>
      <c r="E1325" s="37"/>
      <c r="F1325" s="38">
        <v>900</v>
      </c>
      <c r="G1325" s="39"/>
      <c r="H1325" s="40"/>
      <c r="I1325" s="41"/>
      <c r="J1325" s="41"/>
      <c r="K1325" s="41"/>
      <c r="L1325" s="41"/>
      <c r="M1325" s="42"/>
      <c r="N1325" s="44" t="s">
        <v>21</v>
      </c>
      <c r="O1325" s="44"/>
      <c r="P1325" s="44"/>
      <c r="Q1325" s="44" t="s">
        <v>3100</v>
      </c>
      <c r="R1325" s="45"/>
      <c r="S1325" s="45" t="s">
        <v>525</v>
      </c>
      <c r="T1325" s="44"/>
      <c r="U1325" s="44"/>
      <c r="V1325" s="44"/>
      <c r="W1325" s="35" t="s">
        <v>295</v>
      </c>
      <c r="X1325" s="44"/>
      <c r="Y1325" s="44"/>
      <c r="Z1325" s="44"/>
      <c r="AA1325" s="44"/>
      <c r="AB1325" s="44"/>
      <c r="AC1325" s="44"/>
    </row>
    <row r="1326" spans="1:29" ht="15.75" customHeight="1">
      <c r="A1326" s="47"/>
      <c r="B1326" s="47" t="s">
        <v>848</v>
      </c>
      <c r="C1326" s="60" t="s">
        <v>1064</v>
      </c>
      <c r="D1326" s="49" t="s">
        <v>53</v>
      </c>
      <c r="E1326" s="49">
        <v>40</v>
      </c>
      <c r="F1326" s="50">
        <v>44000</v>
      </c>
      <c r="G1326" s="51" t="s">
        <v>54</v>
      </c>
      <c r="H1326" s="52">
        <v>46266</v>
      </c>
      <c r="I1326" s="53" t="s">
        <v>55</v>
      </c>
      <c r="J1326" s="53" t="s">
        <v>56</v>
      </c>
      <c r="K1326" s="53" t="s">
        <v>164</v>
      </c>
      <c r="L1326" s="53" t="s">
        <v>91</v>
      </c>
      <c r="M1326" s="54" t="s">
        <v>2534</v>
      </c>
      <c r="N1326" s="56" t="s">
        <v>884</v>
      </c>
      <c r="O1326" s="56" t="s">
        <v>2767</v>
      </c>
      <c r="P1326" s="56"/>
      <c r="Q1326" s="56" t="s">
        <v>3099</v>
      </c>
      <c r="R1326" s="57">
        <f t="array" ref="R1326">IFERROR(INDEX('BANCO DE DADOS'!$C$3:$C1559,MATCH(C1326,'BANCO DE DADOS'!$B$3:$B1559,0),0),"")</f>
        <v>0</v>
      </c>
      <c r="S1326" s="57" t="s">
        <v>1065</v>
      </c>
      <c r="T1326" s="56"/>
      <c r="U1326" s="56"/>
      <c r="V1326" s="56"/>
      <c r="W1326" s="56" t="s">
        <v>51</v>
      </c>
      <c r="X1326" s="56"/>
      <c r="Y1326" s="56"/>
      <c r="Z1326" s="56"/>
      <c r="AA1326" s="56"/>
      <c r="AB1326" s="56"/>
      <c r="AC1326" s="56"/>
    </row>
    <row r="1327" spans="1:29" ht="15.75" customHeight="1">
      <c r="A1327" s="35"/>
      <c r="B1327" s="35" t="s">
        <v>2693</v>
      </c>
      <c r="C1327" s="36"/>
      <c r="D1327" s="37"/>
      <c r="E1327" s="37"/>
      <c r="F1327" s="38">
        <v>50600</v>
      </c>
      <c r="G1327" s="39"/>
      <c r="H1327" s="40"/>
      <c r="I1327" s="41"/>
      <c r="J1327" s="41"/>
      <c r="K1327" s="41"/>
      <c r="L1327" s="41"/>
      <c r="M1327" s="42"/>
      <c r="N1327" s="44" t="s">
        <v>884</v>
      </c>
      <c r="O1327" s="44"/>
      <c r="P1327" s="44"/>
      <c r="Q1327" s="44" t="s">
        <v>3099</v>
      </c>
      <c r="R1327" s="45"/>
      <c r="S1327" s="45" t="s">
        <v>1065</v>
      </c>
      <c r="T1327" s="44"/>
      <c r="U1327" s="44"/>
      <c r="V1327" s="44"/>
      <c r="W1327" s="44" t="s">
        <v>51</v>
      </c>
      <c r="X1327" s="44"/>
      <c r="Y1327" s="44"/>
      <c r="Z1327" s="44"/>
      <c r="AA1327" s="44"/>
      <c r="AB1327" s="44"/>
      <c r="AC1327" s="44"/>
    </row>
    <row r="1328" spans="1:29" ht="15.75" customHeight="1">
      <c r="A1328" s="47"/>
      <c r="B1328" s="47" t="s">
        <v>161</v>
      </c>
      <c r="C1328" s="60" t="s">
        <v>341</v>
      </c>
      <c r="D1328" s="49" t="s">
        <v>53</v>
      </c>
      <c r="E1328" s="49">
        <v>1</v>
      </c>
      <c r="F1328" s="50">
        <v>5000</v>
      </c>
      <c r="G1328" s="51" t="s">
        <v>54</v>
      </c>
      <c r="H1328" s="52">
        <v>46204</v>
      </c>
      <c r="I1328" s="53" t="s">
        <v>55</v>
      </c>
      <c r="J1328" s="53" t="s">
        <v>56</v>
      </c>
      <c r="K1328" s="53" t="s">
        <v>164</v>
      </c>
      <c r="L1328" s="53" t="s">
        <v>58</v>
      </c>
      <c r="M1328" s="54" t="s">
        <v>2517</v>
      </c>
      <c r="N1328" s="56" t="s">
        <v>21</v>
      </c>
      <c r="O1328" s="56" t="s">
        <v>2767</v>
      </c>
      <c r="P1328" s="56"/>
      <c r="Q1328" s="56" t="s">
        <v>3101</v>
      </c>
      <c r="R1328" s="57"/>
      <c r="S1328" s="57" t="s">
        <v>342</v>
      </c>
      <c r="T1328" s="56"/>
      <c r="U1328" s="56"/>
      <c r="V1328" s="56"/>
      <c r="W1328" s="47" t="s">
        <v>242</v>
      </c>
      <c r="X1328" s="56"/>
      <c r="Y1328" s="56"/>
      <c r="Z1328" s="56"/>
      <c r="AA1328" s="56"/>
      <c r="AB1328" s="56"/>
      <c r="AC1328" s="56"/>
    </row>
    <row r="1329" spans="1:29" ht="15.75" customHeight="1">
      <c r="A1329" s="35"/>
      <c r="B1329" s="35" t="s">
        <v>233</v>
      </c>
      <c r="C1329" s="36" t="s">
        <v>2592</v>
      </c>
      <c r="D1329" s="37" t="s">
        <v>53</v>
      </c>
      <c r="E1329" s="37">
        <v>1</v>
      </c>
      <c r="F1329" s="38">
        <v>5500</v>
      </c>
      <c r="G1329" s="39" t="s">
        <v>54</v>
      </c>
      <c r="H1329" s="40">
        <v>46204</v>
      </c>
      <c r="I1329" s="41" t="s">
        <v>55</v>
      </c>
      <c r="J1329" s="41" t="s">
        <v>56</v>
      </c>
      <c r="K1329" s="41" t="s">
        <v>164</v>
      </c>
      <c r="L1329" s="41" t="s">
        <v>91</v>
      </c>
      <c r="M1329" s="42" t="s">
        <v>148</v>
      </c>
      <c r="N1329" s="44" t="s">
        <v>951</v>
      </c>
      <c r="O1329" s="44" t="s">
        <v>2767</v>
      </c>
      <c r="P1329" s="44"/>
      <c r="Q1329" s="45" t="s">
        <v>3101</v>
      </c>
      <c r="R1329" s="45"/>
      <c r="S1329" s="45" t="s">
        <v>342</v>
      </c>
      <c r="T1329" s="44"/>
      <c r="U1329" s="44"/>
      <c r="V1329" s="44"/>
      <c r="W1329" s="35" t="s">
        <v>242</v>
      </c>
      <c r="X1329" s="44"/>
      <c r="Y1329" s="44"/>
      <c r="Z1329" s="44"/>
      <c r="AA1329" s="44"/>
      <c r="AB1329" s="44"/>
      <c r="AC1329" s="44"/>
    </row>
    <row r="1330" spans="1:29" ht="15.75" customHeight="1">
      <c r="A1330" s="47"/>
      <c r="B1330" s="47" t="s">
        <v>247</v>
      </c>
      <c r="C1330" s="60" t="s">
        <v>341</v>
      </c>
      <c r="D1330" s="49" t="s">
        <v>53</v>
      </c>
      <c r="E1330" s="49">
        <v>1</v>
      </c>
      <c r="F1330" s="50">
        <v>5000</v>
      </c>
      <c r="G1330" s="51" t="s">
        <v>54</v>
      </c>
      <c r="H1330" s="52">
        <v>46204</v>
      </c>
      <c r="I1330" s="53" t="s">
        <v>55</v>
      </c>
      <c r="J1330" s="53" t="s">
        <v>56</v>
      </c>
      <c r="K1330" s="53" t="s">
        <v>164</v>
      </c>
      <c r="L1330" s="53" t="s">
        <v>58</v>
      </c>
      <c r="M1330" s="54" t="s">
        <v>2534</v>
      </c>
      <c r="N1330" s="56" t="s">
        <v>21</v>
      </c>
      <c r="O1330" s="56" t="s">
        <v>2767</v>
      </c>
      <c r="P1330" s="56"/>
      <c r="Q1330" s="56" t="s">
        <v>3101</v>
      </c>
      <c r="R1330" s="57"/>
      <c r="S1330" s="57" t="s">
        <v>342</v>
      </c>
      <c r="T1330" s="56"/>
      <c r="U1330" s="56"/>
      <c r="V1330" s="56"/>
      <c r="W1330" s="47" t="s">
        <v>242</v>
      </c>
      <c r="X1330" s="56"/>
      <c r="Y1330" s="56"/>
      <c r="Z1330" s="56"/>
      <c r="AA1330" s="56"/>
      <c r="AB1330" s="56"/>
      <c r="AC1330" s="56"/>
    </row>
    <row r="1331" spans="1:29" ht="15.75" customHeight="1">
      <c r="A1331" s="35"/>
      <c r="B1331" s="35" t="s">
        <v>169</v>
      </c>
      <c r="C1331" s="36" t="s">
        <v>2592</v>
      </c>
      <c r="D1331" s="37" t="s">
        <v>53</v>
      </c>
      <c r="E1331" s="37">
        <v>1</v>
      </c>
      <c r="F1331" s="38">
        <v>5300</v>
      </c>
      <c r="G1331" s="39" t="s">
        <v>54</v>
      </c>
      <c r="H1331" s="40">
        <v>46204</v>
      </c>
      <c r="I1331" s="41" t="s">
        <v>55</v>
      </c>
      <c r="J1331" s="41" t="s">
        <v>56</v>
      </c>
      <c r="K1331" s="41" t="s">
        <v>164</v>
      </c>
      <c r="L1331" s="41" t="s">
        <v>91</v>
      </c>
      <c r="M1331" s="42" t="s">
        <v>148</v>
      </c>
      <c r="N1331" s="44" t="s">
        <v>951</v>
      </c>
      <c r="O1331" s="44" t="s">
        <v>2767</v>
      </c>
      <c r="P1331" s="44"/>
      <c r="Q1331" s="45" t="s">
        <v>3101</v>
      </c>
      <c r="R1331" s="45"/>
      <c r="S1331" s="45" t="s">
        <v>342</v>
      </c>
      <c r="T1331" s="44"/>
      <c r="U1331" s="44"/>
      <c r="V1331" s="44"/>
      <c r="W1331" s="35" t="s">
        <v>242</v>
      </c>
      <c r="X1331" s="44"/>
      <c r="Y1331" s="44"/>
      <c r="Z1331" s="44"/>
      <c r="AA1331" s="44"/>
      <c r="AB1331" s="44"/>
      <c r="AC1331" s="44"/>
    </row>
    <row r="1332" spans="1:29" ht="15.75" customHeight="1">
      <c r="A1332" s="47"/>
      <c r="B1332" s="47" t="s">
        <v>242</v>
      </c>
      <c r="C1332" s="60" t="s">
        <v>2592</v>
      </c>
      <c r="D1332" s="49" t="s">
        <v>53</v>
      </c>
      <c r="E1332" s="49">
        <v>1</v>
      </c>
      <c r="F1332" s="50">
        <v>5300</v>
      </c>
      <c r="G1332" s="51" t="s">
        <v>54</v>
      </c>
      <c r="H1332" s="52">
        <v>46204</v>
      </c>
      <c r="I1332" s="53" t="s">
        <v>55</v>
      </c>
      <c r="J1332" s="53" t="s">
        <v>56</v>
      </c>
      <c r="K1332" s="53" t="s">
        <v>164</v>
      </c>
      <c r="L1332" s="53" t="s">
        <v>91</v>
      </c>
      <c r="M1332" s="54" t="s">
        <v>148</v>
      </c>
      <c r="N1332" s="56" t="s">
        <v>951</v>
      </c>
      <c r="O1332" s="56" t="s">
        <v>2767</v>
      </c>
      <c r="P1332" s="56"/>
      <c r="Q1332" s="57" t="s">
        <v>3101</v>
      </c>
      <c r="R1332" s="57"/>
      <c r="S1332" s="57" t="s">
        <v>342</v>
      </c>
      <c r="T1332" s="56"/>
      <c r="U1332" s="56"/>
      <c r="V1332" s="56"/>
      <c r="W1332" s="47" t="s">
        <v>242</v>
      </c>
      <c r="X1332" s="56"/>
      <c r="Y1332" s="56"/>
      <c r="Z1332" s="56"/>
      <c r="AA1332" s="56"/>
      <c r="AB1332" s="56"/>
      <c r="AC1332" s="56"/>
    </row>
    <row r="1333" spans="1:29" ht="15.75" customHeight="1">
      <c r="A1333" s="35"/>
      <c r="B1333" s="35" t="s">
        <v>2693</v>
      </c>
      <c r="C1333" s="36"/>
      <c r="D1333" s="37"/>
      <c r="E1333" s="37"/>
      <c r="F1333" s="38">
        <v>26100</v>
      </c>
      <c r="G1333" s="39"/>
      <c r="H1333" s="40"/>
      <c r="I1333" s="41"/>
      <c r="J1333" s="41"/>
      <c r="K1333" s="41"/>
      <c r="L1333" s="41"/>
      <c r="M1333" s="42"/>
      <c r="N1333" s="44" t="s">
        <v>21</v>
      </c>
      <c r="O1333" s="44"/>
      <c r="P1333" s="44"/>
      <c r="Q1333" s="44" t="s">
        <v>3101</v>
      </c>
      <c r="R1333" s="45"/>
      <c r="S1333" s="45" t="s">
        <v>342</v>
      </c>
      <c r="T1333" s="44"/>
      <c r="U1333" s="44"/>
      <c r="V1333" s="44"/>
      <c r="W1333" s="35" t="s">
        <v>242</v>
      </c>
      <c r="X1333" s="44"/>
      <c r="Y1333" s="44"/>
      <c r="Z1333" s="44"/>
      <c r="AA1333" s="44"/>
      <c r="AB1333" s="44"/>
      <c r="AC1333" s="44"/>
    </row>
    <row r="1334" spans="1:29" ht="15.75" customHeight="1">
      <c r="A1334" s="47"/>
      <c r="B1334" s="47" t="s">
        <v>242</v>
      </c>
      <c r="C1334" s="60" t="s">
        <v>428</v>
      </c>
      <c r="D1334" s="49" t="s">
        <v>53</v>
      </c>
      <c r="E1334" s="49">
        <v>1</v>
      </c>
      <c r="F1334" s="50">
        <v>2347</v>
      </c>
      <c r="G1334" s="51" t="s">
        <v>54</v>
      </c>
      <c r="H1334" s="52">
        <v>46174</v>
      </c>
      <c r="I1334" s="53" t="s">
        <v>55</v>
      </c>
      <c r="J1334" s="53" t="s">
        <v>56</v>
      </c>
      <c r="K1334" s="53" t="s">
        <v>164</v>
      </c>
      <c r="L1334" s="53" t="s">
        <v>58</v>
      </c>
      <c r="M1334" s="54" t="s">
        <v>73</v>
      </c>
      <c r="N1334" s="56" t="s">
        <v>21</v>
      </c>
      <c r="O1334" s="56" t="s">
        <v>2767</v>
      </c>
      <c r="P1334" s="56"/>
      <c r="Q1334" s="56" t="s">
        <v>3102</v>
      </c>
      <c r="R1334" s="57"/>
      <c r="S1334" s="57" t="s">
        <v>429</v>
      </c>
      <c r="T1334" s="56"/>
      <c r="U1334" s="56"/>
      <c r="V1334" s="56"/>
      <c r="W1334" s="47" t="s">
        <v>242</v>
      </c>
      <c r="X1334" s="56"/>
      <c r="Y1334" s="56"/>
      <c r="Z1334" s="56"/>
      <c r="AA1334" s="56"/>
      <c r="AB1334" s="56"/>
      <c r="AC1334" s="56"/>
    </row>
    <row r="1335" spans="1:29" ht="15.75" customHeight="1">
      <c r="A1335" s="35"/>
      <c r="B1335" s="35" t="s">
        <v>2693</v>
      </c>
      <c r="C1335" s="36"/>
      <c r="D1335" s="37"/>
      <c r="E1335" s="37"/>
      <c r="F1335" s="38">
        <v>2347</v>
      </c>
      <c r="G1335" s="39"/>
      <c r="H1335" s="40"/>
      <c r="I1335" s="41"/>
      <c r="J1335" s="41"/>
      <c r="K1335" s="41"/>
      <c r="L1335" s="41"/>
      <c r="M1335" s="42"/>
      <c r="N1335" s="44" t="s">
        <v>21</v>
      </c>
      <c r="O1335" s="44"/>
      <c r="P1335" s="44"/>
      <c r="Q1335" s="44" t="s">
        <v>3102</v>
      </c>
      <c r="R1335" s="45"/>
      <c r="S1335" s="45" t="s">
        <v>429</v>
      </c>
      <c r="T1335" s="44"/>
      <c r="U1335" s="44"/>
      <c r="V1335" s="44"/>
      <c r="W1335" s="35" t="s">
        <v>242</v>
      </c>
      <c r="X1335" s="44"/>
      <c r="Y1335" s="44"/>
      <c r="Z1335" s="44"/>
      <c r="AA1335" s="44"/>
      <c r="AB1335" s="44"/>
      <c r="AC1335" s="44"/>
    </row>
    <row r="1336" spans="1:29" ht="15.75" customHeight="1">
      <c r="A1336" s="47"/>
      <c r="B1336" s="47" t="s">
        <v>172</v>
      </c>
      <c r="C1336" s="60" t="s">
        <v>1690</v>
      </c>
      <c r="D1336" s="49" t="s">
        <v>998</v>
      </c>
      <c r="E1336" s="49">
        <v>1</v>
      </c>
      <c r="F1336" s="50">
        <v>2000</v>
      </c>
      <c r="G1336" s="51" t="s">
        <v>54</v>
      </c>
      <c r="H1336" s="52">
        <v>46174</v>
      </c>
      <c r="I1336" s="53" t="s">
        <v>55</v>
      </c>
      <c r="J1336" s="53" t="s">
        <v>56</v>
      </c>
      <c r="K1336" s="53" t="s">
        <v>83</v>
      </c>
      <c r="L1336" s="53" t="s">
        <v>91</v>
      </c>
      <c r="M1336" s="54" t="s">
        <v>148</v>
      </c>
      <c r="N1336" s="56" t="s">
        <v>951</v>
      </c>
      <c r="O1336" s="56" t="s">
        <v>2767</v>
      </c>
      <c r="P1336" s="56"/>
      <c r="Q1336" s="56" t="s">
        <v>3103</v>
      </c>
      <c r="R1336" s="57"/>
      <c r="S1336" s="57" t="s">
        <v>1691</v>
      </c>
      <c r="T1336" s="56"/>
      <c r="U1336" s="56"/>
      <c r="V1336" s="56"/>
      <c r="W1336" s="47" t="s">
        <v>172</v>
      </c>
      <c r="X1336" s="56"/>
      <c r="Y1336" s="56"/>
      <c r="Z1336" s="56"/>
      <c r="AA1336" s="56"/>
      <c r="AB1336" s="56"/>
      <c r="AC1336" s="56"/>
    </row>
    <row r="1337" spans="1:29" ht="15.75" customHeight="1">
      <c r="A1337" s="35"/>
      <c r="B1337" s="35" t="s">
        <v>2693</v>
      </c>
      <c r="C1337" s="36"/>
      <c r="D1337" s="37"/>
      <c r="E1337" s="37"/>
      <c r="F1337" s="38">
        <v>2000</v>
      </c>
      <c r="G1337" s="39"/>
      <c r="H1337" s="40"/>
      <c r="I1337" s="41"/>
      <c r="J1337" s="41"/>
      <c r="K1337" s="41"/>
      <c r="L1337" s="41"/>
      <c r="M1337" s="42"/>
      <c r="N1337" s="44" t="s">
        <v>951</v>
      </c>
      <c r="O1337" s="44"/>
      <c r="P1337" s="44"/>
      <c r="Q1337" s="44" t="s">
        <v>3103</v>
      </c>
      <c r="R1337" s="45"/>
      <c r="S1337" s="45" t="s">
        <v>1691</v>
      </c>
      <c r="T1337" s="44"/>
      <c r="U1337" s="44"/>
      <c r="V1337" s="44"/>
      <c r="W1337" s="35" t="s">
        <v>172</v>
      </c>
      <c r="X1337" s="44"/>
      <c r="Y1337" s="44"/>
      <c r="Z1337" s="44"/>
      <c r="AA1337" s="44"/>
      <c r="AB1337" s="44"/>
      <c r="AC1337" s="44"/>
    </row>
    <row r="1338" spans="1:29" ht="15.75" customHeight="1">
      <c r="A1338" s="47"/>
      <c r="B1338" s="47" t="s">
        <v>51</v>
      </c>
      <c r="C1338" s="60" t="s">
        <v>1117</v>
      </c>
      <c r="D1338" s="49" t="s">
        <v>53</v>
      </c>
      <c r="E1338" s="49">
        <v>30</v>
      </c>
      <c r="F1338" s="50">
        <v>14700</v>
      </c>
      <c r="G1338" s="51" t="s">
        <v>54</v>
      </c>
      <c r="H1338" s="52">
        <v>46235</v>
      </c>
      <c r="I1338" s="53" t="s">
        <v>55</v>
      </c>
      <c r="J1338" s="53" t="s">
        <v>56</v>
      </c>
      <c r="K1338" s="53" t="s">
        <v>164</v>
      </c>
      <c r="L1338" s="53" t="s">
        <v>91</v>
      </c>
      <c r="M1338" s="54" t="s">
        <v>148</v>
      </c>
      <c r="N1338" s="56" t="s">
        <v>884</v>
      </c>
      <c r="O1338" s="56" t="s">
        <v>2767</v>
      </c>
      <c r="P1338" s="56"/>
      <c r="Q1338" s="56" t="s">
        <v>3087</v>
      </c>
      <c r="R1338" s="57" t="s">
        <v>158</v>
      </c>
      <c r="S1338" s="57" t="s">
        <v>426</v>
      </c>
      <c r="T1338" s="56"/>
      <c r="U1338" s="56"/>
      <c r="V1338" s="56"/>
      <c r="W1338" s="57" t="s">
        <v>8</v>
      </c>
      <c r="X1338" s="56"/>
      <c r="Y1338" s="56"/>
      <c r="Z1338" s="56"/>
      <c r="AA1338" s="56"/>
      <c r="AB1338" s="56"/>
      <c r="AC1338" s="56"/>
    </row>
    <row r="1339" spans="1:29" ht="15.75" customHeight="1">
      <c r="A1339" s="35"/>
      <c r="B1339" s="35" t="s">
        <v>51</v>
      </c>
      <c r="C1339" s="36" t="s">
        <v>2518</v>
      </c>
      <c r="D1339" s="37" t="s">
        <v>53</v>
      </c>
      <c r="E1339" s="37">
        <v>10</v>
      </c>
      <c r="F1339" s="38">
        <v>60000</v>
      </c>
      <c r="G1339" s="39" t="s">
        <v>54</v>
      </c>
      <c r="H1339" s="40">
        <v>46266</v>
      </c>
      <c r="I1339" s="41" t="s">
        <v>55</v>
      </c>
      <c r="J1339" s="41" t="s">
        <v>56</v>
      </c>
      <c r="K1339" s="41" t="s">
        <v>164</v>
      </c>
      <c r="L1339" s="41" t="s">
        <v>58</v>
      </c>
      <c r="M1339" s="42" t="s">
        <v>2498</v>
      </c>
      <c r="N1339" s="44" t="s">
        <v>884</v>
      </c>
      <c r="O1339" s="44" t="s">
        <v>2767</v>
      </c>
      <c r="P1339" s="44"/>
      <c r="Q1339" s="44" t="s">
        <v>3009</v>
      </c>
      <c r="R1339" s="45" t="s">
        <v>334</v>
      </c>
      <c r="S1339" s="45" t="s">
        <v>335</v>
      </c>
      <c r="T1339" s="44"/>
      <c r="U1339" s="44"/>
      <c r="V1339" s="44"/>
      <c r="W1339" s="44" t="s">
        <v>51</v>
      </c>
      <c r="X1339" s="44"/>
      <c r="Y1339" s="44"/>
      <c r="Z1339" s="44"/>
      <c r="AA1339" s="44"/>
      <c r="AB1339" s="44"/>
      <c r="AC1339" s="44"/>
    </row>
    <row r="1340" spans="1:29" ht="15.75" customHeight="1">
      <c r="A1340" s="47"/>
      <c r="B1340" s="47" t="s">
        <v>2693</v>
      </c>
      <c r="C1340" s="60"/>
      <c r="D1340" s="49"/>
      <c r="E1340" s="49"/>
      <c r="F1340" s="50">
        <v>65000</v>
      </c>
      <c r="G1340" s="51"/>
      <c r="H1340" s="52"/>
      <c r="I1340" s="53"/>
      <c r="J1340" s="53"/>
      <c r="K1340" s="53"/>
      <c r="L1340" s="53"/>
      <c r="M1340" s="54"/>
      <c r="N1340" s="56" t="s">
        <v>884</v>
      </c>
      <c r="O1340" s="56"/>
      <c r="P1340" s="56"/>
      <c r="Q1340" s="56" t="s">
        <v>3009</v>
      </c>
      <c r="R1340" s="57"/>
      <c r="S1340" s="57" t="s">
        <v>335</v>
      </c>
      <c r="T1340" s="56"/>
      <c r="U1340" s="56"/>
      <c r="V1340" s="56"/>
      <c r="W1340" s="56" t="s">
        <v>51</v>
      </c>
      <c r="X1340" s="56"/>
      <c r="Y1340" s="56"/>
      <c r="Z1340" s="56"/>
      <c r="AA1340" s="56"/>
      <c r="AB1340" s="56"/>
      <c r="AC1340" s="56"/>
    </row>
    <row r="1341" spans="1:29" ht="15.75" customHeight="1">
      <c r="A1341" s="35"/>
      <c r="B1341" s="35" t="s">
        <v>1504</v>
      </c>
      <c r="C1341" s="36" t="s">
        <v>1505</v>
      </c>
      <c r="D1341" s="37" t="s">
        <v>53</v>
      </c>
      <c r="E1341" s="37">
        <v>1</v>
      </c>
      <c r="F1341" s="38">
        <v>298000</v>
      </c>
      <c r="G1341" s="39" t="s">
        <v>54</v>
      </c>
      <c r="H1341" s="40">
        <v>46174</v>
      </c>
      <c r="I1341" s="41" t="s">
        <v>101</v>
      </c>
      <c r="J1341" s="41" t="s">
        <v>56</v>
      </c>
      <c r="K1341" s="41" t="s">
        <v>858</v>
      </c>
      <c r="L1341" s="41" t="s">
        <v>58</v>
      </c>
      <c r="M1341" s="42" t="s">
        <v>2498</v>
      </c>
      <c r="N1341" s="44" t="s">
        <v>951</v>
      </c>
      <c r="O1341" s="44" t="s">
        <v>2767</v>
      </c>
      <c r="P1341" s="44"/>
      <c r="Q1341" s="44" t="s">
        <v>3104</v>
      </c>
      <c r="R1341" s="45" t="str">
        <f t="array" ref="R1341">IFERROR(INDEX('BANCO DE DADOS'!$C$3:$C1559,MATCH(C1341,'BANCO DE DADOS'!$B$3:$B1559,0),0),"")</f>
        <v/>
      </c>
      <c r="S1341" s="45" t="s">
        <v>1506</v>
      </c>
      <c r="T1341" s="44"/>
      <c r="U1341" s="44"/>
      <c r="V1341" s="44"/>
      <c r="W1341" s="44" t="s">
        <v>3</v>
      </c>
      <c r="X1341" s="44"/>
      <c r="Y1341" s="44"/>
      <c r="Z1341" s="44"/>
      <c r="AA1341" s="44"/>
      <c r="AB1341" s="44"/>
      <c r="AC1341" s="44"/>
    </row>
    <row r="1342" spans="1:29" ht="15.75" customHeight="1">
      <c r="A1342" s="76"/>
      <c r="B1342" s="76" t="s">
        <v>888</v>
      </c>
      <c r="C1342" s="113" t="s">
        <v>1126</v>
      </c>
      <c r="D1342" s="77" t="s">
        <v>53</v>
      </c>
      <c r="E1342" s="77">
        <v>12</v>
      </c>
      <c r="F1342" s="78">
        <v>12516</v>
      </c>
      <c r="G1342" s="79" t="s">
        <v>54</v>
      </c>
      <c r="H1342" s="87">
        <v>46235</v>
      </c>
      <c r="I1342" s="61" t="s">
        <v>55</v>
      </c>
      <c r="J1342" s="61" t="s">
        <v>56</v>
      </c>
      <c r="K1342" s="61" t="s">
        <v>164</v>
      </c>
      <c r="L1342" s="61" t="s">
        <v>91</v>
      </c>
      <c r="M1342" s="62" t="s">
        <v>2451</v>
      </c>
      <c r="N1342" s="70" t="s">
        <v>951</v>
      </c>
      <c r="O1342" s="56" t="s">
        <v>2452</v>
      </c>
      <c r="P1342" s="56"/>
      <c r="Q1342" s="56"/>
      <c r="R1342" s="57">
        <f t="array" ref="R1342">IFERROR(INDEX('BANCO DE DADOS'!$C$3:$C1559,MATCH(C1342,'BANCO DE DADOS'!$B$3:$B1559,0),0),"")</f>
        <v>0</v>
      </c>
      <c r="S1342" s="57" t="str">
        <f t="array" ref="S1342">IFERROR(INDEX('BANCO DE DADOS'!$D$3:$D1559,MATCH(C1342,'BANCO DE DADOS'!$B$3:$B1559,0),0),"")</f>
        <v>COMPRA DE EQUIPAMENTOS ESPECIALIZADOS DE MERGULHO</v>
      </c>
      <c r="T1342" s="56"/>
      <c r="U1342" s="56"/>
      <c r="V1342" s="56"/>
      <c r="W1342" s="56"/>
      <c r="X1342" s="56"/>
      <c r="Y1342" s="56"/>
      <c r="Z1342" s="56"/>
      <c r="AA1342" s="56"/>
      <c r="AB1342" s="56"/>
      <c r="AC1342" s="56"/>
    </row>
    <row r="1343" spans="1:29" ht="15.75" customHeight="1">
      <c r="A1343" s="167"/>
      <c r="B1343" s="167" t="s">
        <v>1049</v>
      </c>
      <c r="C1343" s="168" t="s">
        <v>2457</v>
      </c>
      <c r="D1343" s="176" t="s">
        <v>53</v>
      </c>
      <c r="E1343" s="176">
        <v>400</v>
      </c>
      <c r="F1343" s="177">
        <v>1712000</v>
      </c>
      <c r="G1343" s="178" t="s">
        <v>54</v>
      </c>
      <c r="H1343" s="179">
        <v>46266</v>
      </c>
      <c r="I1343" s="180" t="s">
        <v>55</v>
      </c>
      <c r="J1343" s="180" t="s">
        <v>56</v>
      </c>
      <c r="K1343" s="180" t="s">
        <v>164</v>
      </c>
      <c r="L1343" s="180" t="s">
        <v>84</v>
      </c>
      <c r="M1343" s="181" t="s">
        <v>2451</v>
      </c>
      <c r="N1343" s="175" t="s">
        <v>951</v>
      </c>
      <c r="O1343" s="44" t="s">
        <v>2452</v>
      </c>
      <c r="P1343" s="44"/>
      <c r="Q1343" s="44"/>
      <c r="R1343" s="45" t="str">
        <f t="array" ref="R1343">IFERROR(INDEX('BANCO DE DADOS'!$C$3:$C1559,MATCH(C1343,'BANCO DE DADOS'!$B$3:$B1559,0),0),"")</f>
        <v>DOP</v>
      </c>
      <c r="S1343" s="45" t="str">
        <f t="array" ref="S1343">IFERROR(INDEX('BANCO DE DADOS'!$D$3:$D1559,MATCH(C1343,'BANCO DE DADOS'!$B$3:$B1559,0),0),"")</f>
        <v>COMPRA DE VESTUÁRIO OPERACIONAL</v>
      </c>
      <c r="T1343" s="44"/>
      <c r="U1343" s="44"/>
      <c r="V1343" s="44"/>
      <c r="W1343" s="44"/>
      <c r="X1343" s="44"/>
      <c r="Y1343" s="44"/>
      <c r="Z1343" s="44"/>
      <c r="AA1343" s="44"/>
      <c r="AB1343" s="44"/>
      <c r="AC1343" s="44"/>
    </row>
    <row r="1344" spans="1:29" ht="15.75" customHeight="1">
      <c r="A1344" s="47"/>
      <c r="B1344" s="47" t="s">
        <v>894</v>
      </c>
      <c r="C1344" s="60" t="s">
        <v>2281</v>
      </c>
      <c r="D1344" s="49" t="s">
        <v>53</v>
      </c>
      <c r="E1344" s="49">
        <v>2</v>
      </c>
      <c r="F1344" s="50">
        <v>351.8</v>
      </c>
      <c r="G1344" s="51" t="s">
        <v>54</v>
      </c>
      <c r="H1344" s="52">
        <v>46174</v>
      </c>
      <c r="I1344" s="53" t="s">
        <v>55</v>
      </c>
      <c r="J1344" s="53" t="s">
        <v>56</v>
      </c>
      <c r="K1344" s="53" t="s">
        <v>164</v>
      </c>
      <c r="L1344" s="53" t="s">
        <v>91</v>
      </c>
      <c r="M1344" s="54" t="s">
        <v>2486</v>
      </c>
      <c r="N1344" s="56" t="s">
        <v>951</v>
      </c>
      <c r="O1344" s="56" t="s">
        <v>2767</v>
      </c>
      <c r="P1344" s="56"/>
      <c r="Q1344" s="56" t="s">
        <v>3104</v>
      </c>
      <c r="R1344" s="57"/>
      <c r="S1344" s="57" t="s">
        <v>1506</v>
      </c>
      <c r="T1344" s="56"/>
      <c r="U1344" s="56"/>
      <c r="V1344" s="56"/>
      <c r="W1344" s="56" t="s">
        <v>3</v>
      </c>
      <c r="X1344" s="56"/>
      <c r="Y1344" s="56"/>
      <c r="Z1344" s="56"/>
      <c r="AA1344" s="56"/>
      <c r="AB1344" s="56"/>
      <c r="AC1344" s="56"/>
    </row>
    <row r="1345" spans="1:29" ht="15.75" customHeight="1">
      <c r="A1345" s="35"/>
      <c r="B1345" s="35" t="s">
        <v>2693</v>
      </c>
      <c r="C1345" s="36"/>
      <c r="D1345" s="37"/>
      <c r="E1345" s="37"/>
      <c r="F1345" s="38">
        <v>298351</v>
      </c>
      <c r="G1345" s="39"/>
      <c r="H1345" s="40"/>
      <c r="I1345" s="41"/>
      <c r="J1345" s="41"/>
      <c r="K1345" s="41"/>
      <c r="L1345" s="41"/>
      <c r="M1345" s="42"/>
      <c r="N1345" s="44" t="s">
        <v>951</v>
      </c>
      <c r="O1345" s="44"/>
      <c r="P1345" s="44"/>
      <c r="Q1345" s="44" t="s">
        <v>3104</v>
      </c>
      <c r="R1345" s="45"/>
      <c r="S1345" s="45" t="s">
        <v>1506</v>
      </c>
      <c r="T1345" s="44"/>
      <c r="U1345" s="44"/>
      <c r="V1345" s="44"/>
      <c r="W1345" s="44" t="s">
        <v>3</v>
      </c>
      <c r="X1345" s="44"/>
      <c r="Y1345" s="44"/>
      <c r="Z1345" s="44"/>
      <c r="AA1345" s="44"/>
      <c r="AB1345" s="44"/>
      <c r="AC1345" s="44"/>
    </row>
    <row r="1346" spans="1:29" ht="15.75" customHeight="1">
      <c r="A1346" s="47"/>
      <c r="B1346" s="47" t="s">
        <v>1049</v>
      </c>
      <c r="C1346" s="60" t="s">
        <v>1814</v>
      </c>
      <c r="D1346" s="49" t="s">
        <v>53</v>
      </c>
      <c r="E1346" s="49">
        <v>25</v>
      </c>
      <c r="F1346" s="50">
        <v>10000</v>
      </c>
      <c r="G1346" s="51" t="s">
        <v>54</v>
      </c>
      <c r="H1346" s="52">
        <v>46204</v>
      </c>
      <c r="I1346" s="53" t="s">
        <v>55</v>
      </c>
      <c r="J1346" s="53" t="s">
        <v>56</v>
      </c>
      <c r="K1346" s="53" t="s">
        <v>164</v>
      </c>
      <c r="L1346" s="53" t="s">
        <v>58</v>
      </c>
      <c r="M1346" s="54" t="s">
        <v>73</v>
      </c>
      <c r="N1346" s="56" t="s">
        <v>21</v>
      </c>
      <c r="O1346" s="56" t="s">
        <v>2767</v>
      </c>
      <c r="P1346" s="56"/>
      <c r="Q1346" s="56" t="s">
        <v>3105</v>
      </c>
      <c r="R1346" s="57" t="s">
        <v>158</v>
      </c>
      <c r="S1346" s="57" t="s">
        <v>1815</v>
      </c>
      <c r="T1346" s="56"/>
      <c r="U1346" s="56"/>
      <c r="V1346" s="56"/>
      <c r="W1346" s="57" t="s">
        <v>8</v>
      </c>
      <c r="X1346" s="56"/>
      <c r="Y1346" s="56"/>
      <c r="Z1346" s="56"/>
      <c r="AA1346" s="56"/>
      <c r="AB1346" s="56"/>
      <c r="AC1346" s="56"/>
    </row>
    <row r="1347" spans="1:29" ht="15.75" customHeight="1">
      <c r="A1347" s="35"/>
      <c r="B1347" s="35" t="s">
        <v>888</v>
      </c>
      <c r="C1347" s="36" t="s">
        <v>2563</v>
      </c>
      <c r="D1347" s="37" t="s">
        <v>53</v>
      </c>
      <c r="E1347" s="37">
        <v>5</v>
      </c>
      <c r="F1347" s="38">
        <v>14400</v>
      </c>
      <c r="G1347" s="39" t="s">
        <v>54</v>
      </c>
      <c r="H1347" s="40">
        <v>46235</v>
      </c>
      <c r="I1347" s="41" t="s">
        <v>55</v>
      </c>
      <c r="J1347" s="41" t="s">
        <v>56</v>
      </c>
      <c r="K1347" s="41" t="s">
        <v>164</v>
      </c>
      <c r="L1347" s="41" t="s">
        <v>91</v>
      </c>
      <c r="M1347" s="42" t="s">
        <v>73</v>
      </c>
      <c r="N1347" s="44" t="s">
        <v>951</v>
      </c>
      <c r="O1347" s="44" t="s">
        <v>2767</v>
      </c>
      <c r="P1347" s="44"/>
      <c r="Q1347" s="44" t="s">
        <v>3106</v>
      </c>
      <c r="R1347" s="45"/>
      <c r="S1347" s="45" t="s">
        <v>2564</v>
      </c>
      <c r="T1347" s="44"/>
      <c r="U1347" s="44"/>
      <c r="V1347" s="44"/>
      <c r="W1347" s="44" t="s">
        <v>888</v>
      </c>
      <c r="X1347" s="44"/>
      <c r="Y1347" s="44"/>
      <c r="Z1347" s="44"/>
      <c r="AA1347" s="44"/>
      <c r="AB1347" s="44"/>
      <c r="AC1347" s="44"/>
    </row>
    <row r="1348" spans="1:29" ht="15.75" customHeight="1">
      <c r="A1348" s="47"/>
      <c r="B1348" s="47" t="s">
        <v>2693</v>
      </c>
      <c r="C1348" s="60" t="s">
        <v>1814</v>
      </c>
      <c r="D1348" s="49"/>
      <c r="E1348" s="49"/>
      <c r="F1348" s="50">
        <v>10000</v>
      </c>
      <c r="G1348" s="51"/>
      <c r="H1348" s="52"/>
      <c r="I1348" s="53"/>
      <c r="J1348" s="53"/>
      <c r="K1348" s="53"/>
      <c r="L1348" s="53"/>
      <c r="M1348" s="54"/>
      <c r="N1348" s="56" t="s">
        <v>21</v>
      </c>
      <c r="O1348" s="56"/>
      <c r="P1348" s="56"/>
      <c r="Q1348" s="56" t="s">
        <v>3105</v>
      </c>
      <c r="R1348" s="57" t="s">
        <v>158</v>
      </c>
      <c r="S1348" s="57" t="s">
        <v>1815</v>
      </c>
      <c r="T1348" s="56"/>
      <c r="U1348" s="56"/>
      <c r="V1348" s="56"/>
      <c r="W1348" s="57" t="s">
        <v>8</v>
      </c>
      <c r="X1348" s="56"/>
      <c r="Y1348" s="56"/>
      <c r="Z1348" s="56"/>
      <c r="AA1348" s="56"/>
      <c r="AB1348" s="56"/>
      <c r="AC1348" s="56"/>
    </row>
    <row r="1349" spans="1:29" ht="15.75" customHeight="1">
      <c r="A1349" s="35"/>
      <c r="B1349" s="35" t="s">
        <v>51</v>
      </c>
      <c r="C1349" s="36" t="s">
        <v>2521</v>
      </c>
      <c r="D1349" s="37" t="s">
        <v>53</v>
      </c>
      <c r="E1349" s="37">
        <v>15</v>
      </c>
      <c r="F1349" s="38">
        <v>57600</v>
      </c>
      <c r="G1349" s="39" t="s">
        <v>54</v>
      </c>
      <c r="H1349" s="40">
        <v>46266</v>
      </c>
      <c r="I1349" s="41" t="s">
        <v>55</v>
      </c>
      <c r="J1349" s="41" t="s">
        <v>56</v>
      </c>
      <c r="K1349" s="41" t="s">
        <v>164</v>
      </c>
      <c r="L1349" s="41" t="s">
        <v>91</v>
      </c>
      <c r="M1349" s="42" t="s">
        <v>148</v>
      </c>
      <c r="N1349" s="44" t="s">
        <v>884</v>
      </c>
      <c r="O1349" s="44" t="s">
        <v>2767</v>
      </c>
      <c r="P1349" s="44"/>
      <c r="Q1349" s="44" t="s">
        <v>3107</v>
      </c>
      <c r="R1349" s="45" t="s">
        <v>158</v>
      </c>
      <c r="S1349" s="45" t="s">
        <v>2522</v>
      </c>
      <c r="T1349" s="44"/>
      <c r="U1349" s="44"/>
      <c r="V1349" s="44"/>
      <c r="W1349" s="35" t="s">
        <v>51</v>
      </c>
      <c r="X1349" s="44"/>
      <c r="Y1349" s="44"/>
      <c r="Z1349" s="44"/>
      <c r="AA1349" s="44"/>
      <c r="AB1349" s="44"/>
      <c r="AC1349" s="44"/>
    </row>
    <row r="1350" spans="1:29" ht="15.75" customHeight="1">
      <c r="A1350" s="47"/>
      <c r="B1350" s="47" t="s">
        <v>2693</v>
      </c>
      <c r="C1350" s="60"/>
      <c r="D1350" s="49"/>
      <c r="E1350" s="49"/>
      <c r="F1350" s="50">
        <v>14400</v>
      </c>
      <c r="G1350" s="51"/>
      <c r="H1350" s="52"/>
      <c r="I1350" s="53"/>
      <c r="J1350" s="53"/>
      <c r="K1350" s="53"/>
      <c r="L1350" s="53"/>
      <c r="M1350" s="54"/>
      <c r="N1350" s="56" t="s">
        <v>951</v>
      </c>
      <c r="O1350" s="56"/>
      <c r="P1350" s="56"/>
      <c r="Q1350" s="56" t="s">
        <v>3106</v>
      </c>
      <c r="R1350" s="57"/>
      <c r="S1350" s="57" t="s">
        <v>2564</v>
      </c>
      <c r="T1350" s="56"/>
      <c r="U1350" s="56"/>
      <c r="V1350" s="56"/>
      <c r="W1350" s="56" t="s">
        <v>888</v>
      </c>
      <c r="X1350" s="56"/>
      <c r="Y1350" s="56"/>
      <c r="Z1350" s="56"/>
      <c r="AA1350" s="56"/>
      <c r="AB1350" s="56"/>
      <c r="AC1350" s="56"/>
    </row>
    <row r="1351" spans="1:29" ht="15.75" customHeight="1">
      <c r="A1351" s="35"/>
      <c r="B1351" s="35" t="s">
        <v>169</v>
      </c>
      <c r="C1351" s="36" t="s">
        <v>347</v>
      </c>
      <c r="D1351" s="37" t="s">
        <v>53</v>
      </c>
      <c r="E1351" s="37">
        <v>2</v>
      </c>
      <c r="F1351" s="38">
        <v>4800</v>
      </c>
      <c r="G1351" s="39" t="s">
        <v>54</v>
      </c>
      <c r="H1351" s="40">
        <v>46204</v>
      </c>
      <c r="I1351" s="41" t="s">
        <v>55</v>
      </c>
      <c r="J1351" s="41" t="s">
        <v>56</v>
      </c>
      <c r="K1351" s="41" t="s">
        <v>164</v>
      </c>
      <c r="L1351" s="41" t="s">
        <v>58</v>
      </c>
      <c r="M1351" s="42" t="s">
        <v>73</v>
      </c>
      <c r="N1351" s="44" t="s">
        <v>21</v>
      </c>
      <c r="O1351" s="44" t="s">
        <v>2767</v>
      </c>
      <c r="P1351" s="44"/>
      <c r="Q1351" s="44" t="s">
        <v>3108</v>
      </c>
      <c r="R1351" s="45" t="s">
        <v>348</v>
      </c>
      <c r="S1351" s="45" t="s">
        <v>349</v>
      </c>
      <c r="T1351" s="44"/>
      <c r="U1351" s="44"/>
      <c r="V1351" s="44"/>
      <c r="W1351" s="44" t="s">
        <v>894</v>
      </c>
      <c r="X1351" s="44"/>
      <c r="Y1351" s="44"/>
      <c r="Z1351" s="44"/>
      <c r="AA1351" s="44"/>
      <c r="AB1351" s="44"/>
      <c r="AC1351" s="44"/>
    </row>
    <row r="1352" spans="1:29" ht="15.75" customHeight="1">
      <c r="A1352" s="47"/>
      <c r="B1352" s="47" t="s">
        <v>2693</v>
      </c>
      <c r="C1352" s="60"/>
      <c r="D1352" s="49"/>
      <c r="E1352" s="49"/>
      <c r="F1352" s="50">
        <v>4800</v>
      </c>
      <c r="G1352" s="51"/>
      <c r="H1352" s="52"/>
      <c r="I1352" s="53"/>
      <c r="J1352" s="53"/>
      <c r="K1352" s="53"/>
      <c r="L1352" s="53"/>
      <c r="M1352" s="54"/>
      <c r="N1352" s="56" t="s">
        <v>21</v>
      </c>
      <c r="O1352" s="56"/>
      <c r="P1352" s="56"/>
      <c r="Q1352" s="56" t="s">
        <v>3108</v>
      </c>
      <c r="R1352" s="57"/>
      <c r="S1352" s="57" t="s">
        <v>349</v>
      </c>
      <c r="T1352" s="56"/>
      <c r="U1352" s="56"/>
      <c r="V1352" s="56"/>
      <c r="W1352" s="56" t="s">
        <v>894</v>
      </c>
      <c r="X1352" s="56"/>
      <c r="Y1352" s="56"/>
      <c r="Z1352" s="56"/>
      <c r="AA1352" s="56"/>
      <c r="AB1352" s="56"/>
      <c r="AC1352" s="56"/>
    </row>
    <row r="1353" spans="1:29" ht="15.75" customHeight="1">
      <c r="A1353" s="35"/>
      <c r="B1353" s="35" t="s">
        <v>317</v>
      </c>
      <c r="C1353" s="36" t="s">
        <v>634</v>
      </c>
      <c r="D1353" s="37" t="s">
        <v>53</v>
      </c>
      <c r="E1353" s="37">
        <v>6</v>
      </c>
      <c r="F1353" s="38">
        <v>420</v>
      </c>
      <c r="G1353" s="39" t="s">
        <v>54</v>
      </c>
      <c r="H1353" s="40">
        <v>46174</v>
      </c>
      <c r="I1353" s="41" t="s">
        <v>55</v>
      </c>
      <c r="J1353" s="41" t="s">
        <v>56</v>
      </c>
      <c r="K1353" s="41" t="s">
        <v>164</v>
      </c>
      <c r="L1353" s="41" t="s">
        <v>58</v>
      </c>
      <c r="M1353" s="42" t="s">
        <v>2517</v>
      </c>
      <c r="N1353" s="44" t="s">
        <v>21</v>
      </c>
      <c r="O1353" s="44" t="s">
        <v>2767</v>
      </c>
      <c r="P1353" s="44"/>
      <c r="Q1353" s="44" t="s">
        <v>3109</v>
      </c>
      <c r="R1353" s="45"/>
      <c r="S1353" s="45" t="s">
        <v>635</v>
      </c>
      <c r="T1353" s="44"/>
      <c r="U1353" s="44"/>
      <c r="V1353" s="44"/>
      <c r="W1353" s="44" t="s">
        <v>848</v>
      </c>
      <c r="X1353" s="44"/>
      <c r="Y1353" s="44"/>
      <c r="Z1353" s="44"/>
      <c r="AA1353" s="44"/>
      <c r="AB1353" s="44"/>
      <c r="AC1353" s="44"/>
    </row>
    <row r="1354" spans="1:29" ht="15.75" customHeight="1">
      <c r="A1354" s="47"/>
      <c r="B1354" s="47" t="s">
        <v>2693</v>
      </c>
      <c r="C1354" s="60"/>
      <c r="D1354" s="49"/>
      <c r="E1354" s="49"/>
      <c r="F1354" s="50">
        <v>57600</v>
      </c>
      <c r="G1354" s="51"/>
      <c r="H1354" s="52"/>
      <c r="I1354" s="53"/>
      <c r="J1354" s="53"/>
      <c r="K1354" s="53"/>
      <c r="L1354" s="53"/>
      <c r="M1354" s="54"/>
      <c r="N1354" s="56" t="s">
        <v>884</v>
      </c>
      <c r="O1354" s="56"/>
      <c r="P1354" s="56"/>
      <c r="Q1354" s="56" t="s">
        <v>3107</v>
      </c>
      <c r="R1354" s="57"/>
      <c r="S1354" s="57" t="s">
        <v>2522</v>
      </c>
      <c r="T1354" s="56"/>
      <c r="U1354" s="56"/>
      <c r="V1354" s="56"/>
      <c r="W1354" s="47" t="s">
        <v>51</v>
      </c>
      <c r="X1354" s="56"/>
      <c r="Y1354" s="56"/>
      <c r="Z1354" s="56"/>
      <c r="AA1354" s="56"/>
      <c r="AB1354" s="56"/>
      <c r="AC1354" s="56"/>
    </row>
    <row r="1355" spans="1:29" ht="15.75" customHeight="1">
      <c r="A1355" s="35"/>
      <c r="B1355" s="35" t="s">
        <v>2693</v>
      </c>
      <c r="C1355" s="36"/>
      <c r="D1355" s="37"/>
      <c r="E1355" s="37"/>
      <c r="F1355" s="38">
        <v>2820</v>
      </c>
      <c r="G1355" s="39"/>
      <c r="H1355" s="40"/>
      <c r="I1355" s="41"/>
      <c r="J1355" s="41"/>
      <c r="K1355" s="41"/>
      <c r="L1355" s="41"/>
      <c r="M1355" s="42"/>
      <c r="N1355" s="44" t="s">
        <v>21</v>
      </c>
      <c r="O1355" s="44"/>
      <c r="P1355" s="44"/>
      <c r="Q1355" s="44" t="s">
        <v>3109</v>
      </c>
      <c r="R1355" s="45"/>
      <c r="S1355" s="45" t="s">
        <v>635</v>
      </c>
      <c r="T1355" s="44"/>
      <c r="U1355" s="44"/>
      <c r="V1355" s="44"/>
      <c r="W1355" s="44" t="s">
        <v>848</v>
      </c>
      <c r="X1355" s="44"/>
      <c r="Y1355" s="44"/>
      <c r="Z1355" s="44"/>
      <c r="AA1355" s="44"/>
      <c r="AB1355" s="44"/>
      <c r="AC1355" s="44"/>
    </row>
    <row r="1356" spans="1:29" ht="15.75" customHeight="1">
      <c r="A1356" s="47"/>
      <c r="B1356" s="47" t="s">
        <v>219</v>
      </c>
      <c r="C1356" s="60" t="s">
        <v>2120</v>
      </c>
      <c r="D1356" s="49" t="s">
        <v>53</v>
      </c>
      <c r="E1356" s="49">
        <v>3</v>
      </c>
      <c r="F1356" s="50">
        <v>1200</v>
      </c>
      <c r="G1356" s="51" t="s">
        <v>54</v>
      </c>
      <c r="H1356" s="52">
        <v>46174</v>
      </c>
      <c r="I1356" s="53" t="s">
        <v>55</v>
      </c>
      <c r="J1356" s="53" t="s">
        <v>56</v>
      </c>
      <c r="K1356" s="53" t="s">
        <v>164</v>
      </c>
      <c r="L1356" s="53" t="s">
        <v>91</v>
      </c>
      <c r="M1356" s="54" t="s">
        <v>109</v>
      </c>
      <c r="N1356" s="56" t="s">
        <v>951</v>
      </c>
      <c r="O1356" s="56" t="s">
        <v>2767</v>
      </c>
      <c r="P1356" s="56"/>
      <c r="Q1356" s="56" t="s">
        <v>3110</v>
      </c>
      <c r="R1356" s="57"/>
      <c r="S1356" s="57" t="s">
        <v>381</v>
      </c>
      <c r="T1356" s="56"/>
      <c r="U1356" s="56"/>
      <c r="V1356" s="56"/>
      <c r="W1356" s="47" t="s">
        <v>254</v>
      </c>
      <c r="X1356" s="56"/>
      <c r="Y1356" s="56"/>
      <c r="Z1356" s="56"/>
      <c r="AA1356" s="56"/>
      <c r="AB1356" s="56"/>
      <c r="AC1356" s="56"/>
    </row>
    <row r="1357" spans="1:29" ht="15.75" customHeight="1">
      <c r="A1357" s="35"/>
      <c r="B1357" s="35" t="s">
        <v>317</v>
      </c>
      <c r="C1357" s="36" t="s">
        <v>380</v>
      </c>
      <c r="D1357" s="37" t="s">
        <v>53</v>
      </c>
      <c r="E1357" s="37">
        <v>2</v>
      </c>
      <c r="F1357" s="38">
        <v>4000</v>
      </c>
      <c r="G1357" s="39" t="s">
        <v>54</v>
      </c>
      <c r="H1357" s="40">
        <v>46204</v>
      </c>
      <c r="I1357" s="41" t="s">
        <v>55</v>
      </c>
      <c r="J1357" s="41" t="s">
        <v>56</v>
      </c>
      <c r="K1357" s="41" t="s">
        <v>164</v>
      </c>
      <c r="L1357" s="41" t="s">
        <v>91</v>
      </c>
      <c r="M1357" s="42" t="s">
        <v>2534</v>
      </c>
      <c r="N1357" s="44" t="s">
        <v>21</v>
      </c>
      <c r="O1357" s="44" t="s">
        <v>2767</v>
      </c>
      <c r="P1357" s="44"/>
      <c r="Q1357" s="44" t="s">
        <v>3110</v>
      </c>
      <c r="R1357" s="45"/>
      <c r="S1357" s="45" t="s">
        <v>381</v>
      </c>
      <c r="T1357" s="44"/>
      <c r="U1357" s="44"/>
      <c r="V1357" s="44"/>
      <c r="W1357" s="35" t="s">
        <v>254</v>
      </c>
      <c r="X1357" s="44"/>
      <c r="Y1357" s="44"/>
      <c r="Z1357" s="44"/>
      <c r="AA1357" s="44"/>
      <c r="AB1357" s="44"/>
      <c r="AC1357" s="44"/>
    </row>
    <row r="1358" spans="1:29" ht="15.75" customHeight="1">
      <c r="A1358" s="47"/>
      <c r="B1358" s="47" t="s">
        <v>2693</v>
      </c>
      <c r="C1358" s="60"/>
      <c r="D1358" s="49"/>
      <c r="E1358" s="49"/>
      <c r="F1358" s="50">
        <v>5200</v>
      </c>
      <c r="G1358" s="51"/>
      <c r="H1358" s="52"/>
      <c r="I1358" s="53"/>
      <c r="J1358" s="53"/>
      <c r="K1358" s="53"/>
      <c r="L1358" s="53"/>
      <c r="M1358" s="54"/>
      <c r="N1358" s="56" t="s">
        <v>21</v>
      </c>
      <c r="O1358" s="56"/>
      <c r="P1358" s="56"/>
      <c r="Q1358" s="56" t="s">
        <v>3110</v>
      </c>
      <c r="R1358" s="57"/>
      <c r="S1358" s="57" t="s">
        <v>381</v>
      </c>
      <c r="T1358" s="56"/>
      <c r="U1358" s="56"/>
      <c r="V1358" s="56"/>
      <c r="W1358" s="47" t="s">
        <v>254</v>
      </c>
      <c r="X1358" s="56"/>
      <c r="Y1358" s="56"/>
      <c r="Z1358" s="56"/>
      <c r="AA1358" s="56"/>
      <c r="AB1358" s="56"/>
      <c r="AC1358" s="56"/>
    </row>
    <row r="1359" spans="1:29" ht="15.75" customHeight="1">
      <c r="A1359" s="35"/>
      <c r="B1359" s="35" t="s">
        <v>254</v>
      </c>
      <c r="C1359" s="36" t="s">
        <v>453</v>
      </c>
      <c r="D1359" s="37" t="s">
        <v>53</v>
      </c>
      <c r="E1359" s="37">
        <v>1</v>
      </c>
      <c r="F1359" s="38">
        <v>2000</v>
      </c>
      <c r="G1359" s="39" t="s">
        <v>54</v>
      </c>
      <c r="H1359" s="40">
        <v>46174</v>
      </c>
      <c r="I1359" s="41" t="s">
        <v>55</v>
      </c>
      <c r="J1359" s="41" t="s">
        <v>56</v>
      </c>
      <c r="K1359" s="41" t="s">
        <v>164</v>
      </c>
      <c r="L1359" s="41" t="s">
        <v>58</v>
      </c>
      <c r="M1359" s="42" t="s">
        <v>2486</v>
      </c>
      <c r="N1359" s="44" t="s">
        <v>21</v>
      </c>
      <c r="O1359" s="44" t="s">
        <v>2767</v>
      </c>
      <c r="P1359" s="44"/>
      <c r="Q1359" s="44" t="s">
        <v>3111</v>
      </c>
      <c r="R1359" s="45"/>
      <c r="S1359" s="45" t="s">
        <v>454</v>
      </c>
      <c r="T1359" s="44"/>
      <c r="U1359" s="44"/>
      <c r="V1359" s="44"/>
      <c r="W1359" s="35" t="s">
        <v>254</v>
      </c>
      <c r="X1359" s="44"/>
      <c r="Y1359" s="44"/>
      <c r="Z1359" s="44"/>
      <c r="AA1359" s="44"/>
      <c r="AB1359" s="44"/>
      <c r="AC1359" s="44"/>
    </row>
    <row r="1360" spans="1:29" ht="15.75" customHeight="1">
      <c r="A1360" s="47"/>
      <c r="B1360" s="47" t="s">
        <v>254</v>
      </c>
      <c r="C1360" s="60" t="s">
        <v>626</v>
      </c>
      <c r="D1360" s="49" t="s">
        <v>53</v>
      </c>
      <c r="E1360" s="49">
        <v>3</v>
      </c>
      <c r="F1360" s="50">
        <v>450</v>
      </c>
      <c r="G1360" s="51" t="s">
        <v>54</v>
      </c>
      <c r="H1360" s="52">
        <v>46174</v>
      </c>
      <c r="I1360" s="53" t="s">
        <v>55</v>
      </c>
      <c r="J1360" s="53" t="s">
        <v>56</v>
      </c>
      <c r="K1360" s="53" t="s">
        <v>164</v>
      </c>
      <c r="L1360" s="53" t="s">
        <v>58</v>
      </c>
      <c r="M1360" s="54" t="s">
        <v>148</v>
      </c>
      <c r="N1360" s="56" t="s">
        <v>21</v>
      </c>
      <c r="O1360" s="56" t="s">
        <v>2767</v>
      </c>
      <c r="P1360" s="56"/>
      <c r="Q1360" s="56" t="s">
        <v>3111</v>
      </c>
      <c r="R1360" s="57">
        <f t="array" ref="R1360">IFERROR(INDEX('BANCO DE DADOS'!$C$3:$C1559,MATCH(C1360,'BANCO DE DADOS'!$B$3:$B1559,0),0),"")</f>
        <v>0</v>
      </c>
      <c r="S1360" s="57" t="s">
        <v>454</v>
      </c>
      <c r="T1360" s="56"/>
      <c r="U1360" s="56"/>
      <c r="V1360" s="56"/>
      <c r="W1360" s="47" t="s">
        <v>254</v>
      </c>
      <c r="X1360" s="56"/>
      <c r="Y1360" s="56"/>
      <c r="Z1360" s="56"/>
      <c r="AA1360" s="56"/>
      <c r="AB1360" s="56"/>
      <c r="AC1360" s="56"/>
    </row>
    <row r="1361" spans="1:29" ht="15.75" customHeight="1">
      <c r="A1361" s="35"/>
      <c r="B1361" s="35" t="s">
        <v>2693</v>
      </c>
      <c r="C1361" s="36"/>
      <c r="D1361" s="37"/>
      <c r="E1361" s="37"/>
      <c r="F1361" s="38">
        <v>2450</v>
      </c>
      <c r="G1361" s="39"/>
      <c r="H1361" s="40"/>
      <c r="I1361" s="41"/>
      <c r="J1361" s="41"/>
      <c r="K1361" s="41"/>
      <c r="L1361" s="41"/>
      <c r="M1361" s="42"/>
      <c r="N1361" s="44" t="s">
        <v>21</v>
      </c>
      <c r="O1361" s="44"/>
      <c r="P1361" s="44"/>
      <c r="Q1361" s="44" t="s">
        <v>3111</v>
      </c>
      <c r="R1361" s="45"/>
      <c r="S1361" s="45" t="s">
        <v>454</v>
      </c>
      <c r="T1361" s="44"/>
      <c r="U1361" s="44"/>
      <c r="V1361" s="44"/>
      <c r="W1361" s="35" t="s">
        <v>254</v>
      </c>
      <c r="X1361" s="44"/>
      <c r="Y1361" s="44"/>
      <c r="Z1361" s="44"/>
      <c r="AA1361" s="44"/>
      <c r="AB1361" s="44"/>
      <c r="AC1361" s="44"/>
    </row>
    <row r="1362" spans="1:29" ht="15.75" customHeight="1">
      <c r="A1362" s="47"/>
      <c r="B1362" s="47" t="s">
        <v>219</v>
      </c>
      <c r="C1362" s="60" t="s">
        <v>783</v>
      </c>
      <c r="D1362" s="49" t="s">
        <v>53</v>
      </c>
      <c r="E1362" s="49">
        <v>4</v>
      </c>
      <c r="F1362" s="50">
        <v>640</v>
      </c>
      <c r="G1362" s="51" t="s">
        <v>54</v>
      </c>
      <c r="H1362" s="52">
        <v>46174</v>
      </c>
      <c r="I1362" s="53" t="s">
        <v>55</v>
      </c>
      <c r="J1362" s="53" t="s">
        <v>56</v>
      </c>
      <c r="K1362" s="53" t="s">
        <v>164</v>
      </c>
      <c r="L1362" s="53" t="s">
        <v>84</v>
      </c>
      <c r="M1362" s="54" t="s">
        <v>2534</v>
      </c>
      <c r="N1362" s="56" t="s">
        <v>951</v>
      </c>
      <c r="O1362" s="56" t="s">
        <v>2767</v>
      </c>
      <c r="P1362" s="56"/>
      <c r="Q1362" s="56" t="s">
        <v>2972</v>
      </c>
      <c r="R1362" s="57" t="s">
        <v>780</v>
      </c>
      <c r="S1362" s="57" t="s">
        <v>781</v>
      </c>
      <c r="T1362" s="56"/>
      <c r="U1362" s="56"/>
      <c r="V1362" s="56"/>
      <c r="W1362" s="47" t="s">
        <v>775</v>
      </c>
      <c r="X1362" s="56"/>
      <c r="Y1362" s="56"/>
      <c r="Z1362" s="56"/>
      <c r="AA1362" s="56"/>
      <c r="AB1362" s="56"/>
      <c r="AC1362" s="56"/>
    </row>
    <row r="1363" spans="1:29" ht="15.75" customHeight="1">
      <c r="A1363" s="35"/>
      <c r="B1363" s="35" t="s">
        <v>317</v>
      </c>
      <c r="C1363" s="36" t="s">
        <v>2179</v>
      </c>
      <c r="D1363" s="37" t="s">
        <v>53</v>
      </c>
      <c r="E1363" s="37">
        <v>3</v>
      </c>
      <c r="F1363" s="38">
        <v>750</v>
      </c>
      <c r="G1363" s="39" t="s">
        <v>54</v>
      </c>
      <c r="H1363" s="40">
        <v>46174</v>
      </c>
      <c r="I1363" s="41" t="s">
        <v>55</v>
      </c>
      <c r="J1363" s="41" t="s">
        <v>56</v>
      </c>
      <c r="K1363" s="41" t="s">
        <v>164</v>
      </c>
      <c r="L1363" s="41" t="s">
        <v>91</v>
      </c>
      <c r="M1363" s="42" t="s">
        <v>148</v>
      </c>
      <c r="N1363" s="44" t="s">
        <v>951</v>
      </c>
      <c r="O1363" s="44" t="s">
        <v>2767</v>
      </c>
      <c r="P1363" s="44"/>
      <c r="Q1363" s="44" t="s">
        <v>2972</v>
      </c>
      <c r="R1363" s="45"/>
      <c r="S1363" s="45" t="s">
        <v>781</v>
      </c>
      <c r="T1363" s="44"/>
      <c r="U1363" s="44"/>
      <c r="V1363" s="44"/>
      <c r="W1363" s="35" t="s">
        <v>775</v>
      </c>
      <c r="X1363" s="44"/>
      <c r="Y1363" s="44"/>
      <c r="Z1363" s="44"/>
      <c r="AA1363" s="44"/>
      <c r="AB1363" s="44"/>
      <c r="AC1363" s="44"/>
    </row>
    <row r="1364" spans="1:29" ht="15.75" customHeight="1">
      <c r="A1364" s="47"/>
      <c r="B1364" s="47" t="s">
        <v>317</v>
      </c>
      <c r="C1364" s="60" t="s">
        <v>1549</v>
      </c>
      <c r="D1364" s="49" t="s">
        <v>53</v>
      </c>
      <c r="E1364" s="49">
        <v>1</v>
      </c>
      <c r="F1364" s="50">
        <v>600</v>
      </c>
      <c r="G1364" s="51" t="s">
        <v>54</v>
      </c>
      <c r="H1364" s="52">
        <v>46174</v>
      </c>
      <c r="I1364" s="53" t="s">
        <v>101</v>
      </c>
      <c r="J1364" s="53" t="s">
        <v>56</v>
      </c>
      <c r="K1364" s="53" t="s">
        <v>858</v>
      </c>
      <c r="L1364" s="53" t="s">
        <v>91</v>
      </c>
      <c r="M1364" s="54" t="s">
        <v>148</v>
      </c>
      <c r="N1364" s="56" t="s">
        <v>951</v>
      </c>
      <c r="O1364" s="56" t="s">
        <v>2767</v>
      </c>
      <c r="P1364" s="56"/>
      <c r="Q1364" s="56" t="s">
        <v>2972</v>
      </c>
      <c r="R1364" s="57" t="s">
        <v>780</v>
      </c>
      <c r="S1364" s="57" t="s">
        <v>781</v>
      </c>
      <c r="T1364" s="56"/>
      <c r="U1364" s="56"/>
      <c r="V1364" s="56"/>
      <c r="W1364" s="47" t="s">
        <v>775</v>
      </c>
      <c r="X1364" s="56"/>
      <c r="Y1364" s="56"/>
      <c r="Z1364" s="56"/>
      <c r="AA1364" s="56"/>
      <c r="AB1364" s="56"/>
      <c r="AC1364" s="56"/>
    </row>
    <row r="1365" spans="1:29" ht="15.75" customHeight="1">
      <c r="A1365" s="35"/>
      <c r="B1365" s="35" t="s">
        <v>247</v>
      </c>
      <c r="C1365" s="36" t="s">
        <v>783</v>
      </c>
      <c r="D1365" s="37" t="s">
        <v>53</v>
      </c>
      <c r="E1365" s="37">
        <v>4</v>
      </c>
      <c r="F1365" s="38">
        <v>640</v>
      </c>
      <c r="G1365" s="39" t="s">
        <v>54</v>
      </c>
      <c r="H1365" s="40">
        <v>46174</v>
      </c>
      <c r="I1365" s="41" t="s">
        <v>55</v>
      </c>
      <c r="J1365" s="41" t="s">
        <v>56</v>
      </c>
      <c r="K1365" s="41" t="s">
        <v>164</v>
      </c>
      <c r="L1365" s="41" t="s">
        <v>84</v>
      </c>
      <c r="M1365" s="42" t="s">
        <v>2534</v>
      </c>
      <c r="N1365" s="44" t="s">
        <v>951</v>
      </c>
      <c r="O1365" s="44" t="s">
        <v>2767</v>
      </c>
      <c r="P1365" s="44"/>
      <c r="Q1365" s="44" t="s">
        <v>2972</v>
      </c>
      <c r="R1365" s="45" t="s">
        <v>780</v>
      </c>
      <c r="S1365" s="45" t="s">
        <v>781</v>
      </c>
      <c r="T1365" s="44"/>
      <c r="U1365" s="44"/>
      <c r="V1365" s="44"/>
      <c r="W1365" s="35" t="s">
        <v>775</v>
      </c>
      <c r="X1365" s="44"/>
      <c r="Y1365" s="44"/>
      <c r="Z1365" s="44"/>
      <c r="AA1365" s="44"/>
      <c r="AB1365" s="44"/>
      <c r="AC1365" s="44"/>
    </row>
    <row r="1366" spans="1:29" ht="15.75" customHeight="1">
      <c r="A1366" s="47"/>
      <c r="B1366" s="47" t="s">
        <v>247</v>
      </c>
      <c r="C1366" s="60" t="s">
        <v>2310</v>
      </c>
      <c r="D1366" s="49" t="s">
        <v>53</v>
      </c>
      <c r="E1366" s="49">
        <v>2</v>
      </c>
      <c r="F1366" s="50">
        <v>300</v>
      </c>
      <c r="G1366" s="51" t="s">
        <v>54</v>
      </c>
      <c r="H1366" s="52">
        <v>46174</v>
      </c>
      <c r="I1366" s="53" t="s">
        <v>55</v>
      </c>
      <c r="J1366" s="53" t="s">
        <v>56</v>
      </c>
      <c r="K1366" s="53" t="s">
        <v>164</v>
      </c>
      <c r="L1366" s="53" t="s">
        <v>91</v>
      </c>
      <c r="M1366" s="54" t="s">
        <v>2534</v>
      </c>
      <c r="N1366" s="56" t="s">
        <v>951</v>
      </c>
      <c r="O1366" s="56" t="s">
        <v>2767</v>
      </c>
      <c r="P1366" s="56"/>
      <c r="Q1366" s="56" t="s">
        <v>2972</v>
      </c>
      <c r="R1366" s="57" t="s">
        <v>202</v>
      </c>
      <c r="S1366" s="57" t="s">
        <v>781</v>
      </c>
      <c r="T1366" s="56"/>
      <c r="U1366" s="56"/>
      <c r="V1366" s="56"/>
      <c r="W1366" s="47" t="s">
        <v>775</v>
      </c>
      <c r="X1366" s="56"/>
      <c r="Y1366" s="56"/>
      <c r="Z1366" s="56"/>
      <c r="AA1366" s="56"/>
      <c r="AB1366" s="56"/>
      <c r="AC1366" s="56"/>
    </row>
    <row r="1367" spans="1:29" ht="15.75" customHeight="1">
      <c r="A1367" s="35"/>
      <c r="B1367" s="35" t="s">
        <v>440</v>
      </c>
      <c r="C1367" s="36" t="s">
        <v>1547</v>
      </c>
      <c r="D1367" s="37" t="s">
        <v>53</v>
      </c>
      <c r="E1367" s="37">
        <v>2</v>
      </c>
      <c r="F1367" s="38">
        <v>1000</v>
      </c>
      <c r="G1367" s="39" t="s">
        <v>54</v>
      </c>
      <c r="H1367" s="40">
        <v>46174</v>
      </c>
      <c r="I1367" s="41" t="s">
        <v>101</v>
      </c>
      <c r="J1367" s="41" t="s">
        <v>56</v>
      </c>
      <c r="K1367" s="41" t="s">
        <v>858</v>
      </c>
      <c r="L1367" s="41" t="s">
        <v>91</v>
      </c>
      <c r="M1367" s="42" t="s">
        <v>109</v>
      </c>
      <c r="N1367" s="44" t="s">
        <v>951</v>
      </c>
      <c r="O1367" s="44" t="s">
        <v>2767</v>
      </c>
      <c r="P1367" s="44"/>
      <c r="Q1367" s="44" t="s">
        <v>2972</v>
      </c>
      <c r="R1367" s="45" t="s">
        <v>780</v>
      </c>
      <c r="S1367" s="45" t="s">
        <v>781</v>
      </c>
      <c r="T1367" s="44"/>
      <c r="U1367" s="44"/>
      <c r="V1367" s="44"/>
      <c r="W1367" s="35" t="s">
        <v>775</v>
      </c>
      <c r="X1367" s="44"/>
      <c r="Y1367" s="44"/>
      <c r="Z1367" s="44"/>
      <c r="AA1367" s="44"/>
      <c r="AB1367" s="44"/>
      <c r="AC1367" s="44"/>
    </row>
    <row r="1368" spans="1:29" ht="15.75" customHeight="1">
      <c r="A1368" s="184"/>
      <c r="B1368" s="184" t="s">
        <v>1407</v>
      </c>
      <c r="C1368" s="185" t="s">
        <v>2462</v>
      </c>
      <c r="D1368" s="186" t="s">
        <v>53</v>
      </c>
      <c r="E1368" s="186">
        <v>100</v>
      </c>
      <c r="F1368" s="187">
        <v>850000</v>
      </c>
      <c r="G1368" s="188" t="s">
        <v>54</v>
      </c>
      <c r="H1368" s="189">
        <v>46266</v>
      </c>
      <c r="I1368" s="190" t="s">
        <v>101</v>
      </c>
      <c r="J1368" s="190" t="s">
        <v>56</v>
      </c>
      <c r="K1368" s="190" t="s">
        <v>858</v>
      </c>
      <c r="L1368" s="190" t="s">
        <v>91</v>
      </c>
      <c r="M1368" s="191" t="s">
        <v>2451</v>
      </c>
      <c r="N1368" s="192" t="s">
        <v>884</v>
      </c>
      <c r="O1368" s="56" t="s">
        <v>2452</v>
      </c>
      <c r="P1368" s="56"/>
      <c r="Q1368" s="56"/>
      <c r="R1368" s="57" t="str">
        <f t="array" ref="R1368">IFERROR(INDEX('BANCO DE DADOS'!$C$3:$C1559,MATCH(C1368,'BANCO DE DADOS'!$B$3:$B1559,0),0),"")</f>
        <v>DEPMAT</v>
      </c>
      <c r="S1368" s="57" t="str">
        <f t="array" ref="S1368">IFERROR(INDEX('BANCO DE DADOS'!$D$3:$D1559,MATCH(C1368,'BANCO DE DADOS'!$B$3:$B1559,0),0),"")</f>
        <v>COMPRA DE RADIO MÓVEL</v>
      </c>
      <c r="T1368" s="56"/>
      <c r="U1368" s="56"/>
      <c r="V1368" s="56"/>
      <c r="W1368" s="56"/>
      <c r="X1368" s="56"/>
      <c r="Y1368" s="56"/>
      <c r="Z1368" s="56"/>
      <c r="AA1368" s="56"/>
      <c r="AB1368" s="56"/>
      <c r="AC1368" s="56"/>
    </row>
    <row r="1369" spans="1:29" ht="15.75" customHeight="1">
      <c r="A1369" s="35"/>
      <c r="B1369" s="35" t="s">
        <v>1521</v>
      </c>
      <c r="C1369" s="36" t="s">
        <v>2285</v>
      </c>
      <c r="D1369" s="37" t="s">
        <v>53</v>
      </c>
      <c r="E1369" s="37">
        <v>1</v>
      </c>
      <c r="F1369" s="38">
        <v>350</v>
      </c>
      <c r="G1369" s="39" t="s">
        <v>54</v>
      </c>
      <c r="H1369" s="40">
        <v>46174</v>
      </c>
      <c r="I1369" s="41" t="s">
        <v>55</v>
      </c>
      <c r="J1369" s="41" t="s">
        <v>56</v>
      </c>
      <c r="K1369" s="41" t="s">
        <v>164</v>
      </c>
      <c r="L1369" s="41" t="s">
        <v>91</v>
      </c>
      <c r="M1369" s="42" t="s">
        <v>73</v>
      </c>
      <c r="N1369" s="44" t="s">
        <v>951</v>
      </c>
      <c r="O1369" s="44" t="s">
        <v>2767</v>
      </c>
      <c r="P1369" s="44"/>
      <c r="Q1369" s="44" t="s">
        <v>2972</v>
      </c>
      <c r="R1369" s="45" t="s">
        <v>780</v>
      </c>
      <c r="S1369" s="45" t="s">
        <v>781</v>
      </c>
      <c r="T1369" s="44"/>
      <c r="U1369" s="44"/>
      <c r="V1369" s="44"/>
      <c r="W1369" s="35" t="s">
        <v>775</v>
      </c>
      <c r="X1369" s="44"/>
      <c r="Y1369" s="44"/>
      <c r="Z1369" s="44"/>
      <c r="AA1369" s="44"/>
      <c r="AB1369" s="44"/>
      <c r="AC1369" s="44"/>
    </row>
    <row r="1370" spans="1:29" ht="15.75" customHeight="1">
      <c r="A1370" s="47"/>
      <c r="B1370" s="47" t="s">
        <v>775</v>
      </c>
      <c r="C1370" s="60" t="s">
        <v>779</v>
      </c>
      <c r="D1370" s="49" t="s">
        <v>53</v>
      </c>
      <c r="E1370" s="49">
        <v>2</v>
      </c>
      <c r="F1370" s="50">
        <v>500</v>
      </c>
      <c r="G1370" s="51" t="s">
        <v>54</v>
      </c>
      <c r="H1370" s="52">
        <v>46174</v>
      </c>
      <c r="I1370" s="53" t="s">
        <v>55</v>
      </c>
      <c r="J1370" s="53" t="s">
        <v>56</v>
      </c>
      <c r="K1370" s="53" t="s">
        <v>164</v>
      </c>
      <c r="L1370" s="53" t="s">
        <v>58</v>
      </c>
      <c r="M1370" s="54" t="s">
        <v>109</v>
      </c>
      <c r="N1370" s="56" t="s">
        <v>21</v>
      </c>
      <c r="O1370" s="56" t="s">
        <v>2767</v>
      </c>
      <c r="P1370" s="56"/>
      <c r="Q1370" s="56" t="s">
        <v>2972</v>
      </c>
      <c r="R1370" s="57" t="s">
        <v>780</v>
      </c>
      <c r="S1370" s="57" t="s">
        <v>781</v>
      </c>
      <c r="T1370" s="56"/>
      <c r="U1370" s="56"/>
      <c r="V1370" s="56"/>
      <c r="W1370" s="47" t="s">
        <v>775</v>
      </c>
      <c r="X1370" s="56"/>
      <c r="Y1370" s="56"/>
      <c r="Z1370" s="56"/>
      <c r="AA1370" s="56"/>
      <c r="AB1370" s="56"/>
      <c r="AC1370" s="56"/>
    </row>
    <row r="1371" spans="1:29" ht="15.75" customHeight="1">
      <c r="A1371" s="35"/>
      <c r="B1371" s="35" t="s">
        <v>775</v>
      </c>
      <c r="C1371" s="36" t="s">
        <v>783</v>
      </c>
      <c r="D1371" s="37" t="s">
        <v>53</v>
      </c>
      <c r="E1371" s="37">
        <v>3</v>
      </c>
      <c r="F1371" s="38">
        <v>480</v>
      </c>
      <c r="G1371" s="39" t="s">
        <v>54</v>
      </c>
      <c r="H1371" s="40">
        <v>46174</v>
      </c>
      <c r="I1371" s="41" t="s">
        <v>55</v>
      </c>
      <c r="J1371" s="41" t="s">
        <v>56</v>
      </c>
      <c r="K1371" s="41" t="s">
        <v>164</v>
      </c>
      <c r="L1371" s="41" t="s">
        <v>58</v>
      </c>
      <c r="M1371" s="42" t="s">
        <v>109</v>
      </c>
      <c r="N1371" s="44" t="s">
        <v>21</v>
      </c>
      <c r="O1371" s="44" t="s">
        <v>2767</v>
      </c>
      <c r="P1371" s="44"/>
      <c r="Q1371" s="44" t="s">
        <v>2972</v>
      </c>
      <c r="R1371" s="45" t="s">
        <v>780</v>
      </c>
      <c r="S1371" s="45" t="s">
        <v>781</v>
      </c>
      <c r="T1371" s="44"/>
      <c r="U1371" s="44"/>
      <c r="V1371" s="44"/>
      <c r="W1371" s="35" t="s">
        <v>775</v>
      </c>
      <c r="X1371" s="44"/>
      <c r="Y1371" s="44"/>
      <c r="Z1371" s="44"/>
      <c r="AA1371" s="44"/>
      <c r="AB1371" s="44"/>
      <c r="AC1371" s="44"/>
    </row>
    <row r="1372" spans="1:29" ht="15.75" customHeight="1">
      <c r="A1372" s="47"/>
      <c r="B1372" s="47" t="s">
        <v>51</v>
      </c>
      <c r="C1372" s="60" t="s">
        <v>1221</v>
      </c>
      <c r="D1372" s="49" t="s">
        <v>53</v>
      </c>
      <c r="E1372" s="49">
        <v>15</v>
      </c>
      <c r="F1372" s="50">
        <v>3960</v>
      </c>
      <c r="G1372" s="51" t="s">
        <v>54</v>
      </c>
      <c r="H1372" s="52">
        <v>46174</v>
      </c>
      <c r="I1372" s="53" t="s">
        <v>55</v>
      </c>
      <c r="J1372" s="53" t="s">
        <v>56</v>
      </c>
      <c r="K1372" s="53" t="s">
        <v>164</v>
      </c>
      <c r="L1372" s="53" t="s">
        <v>91</v>
      </c>
      <c r="M1372" s="54" t="s">
        <v>109</v>
      </c>
      <c r="N1372" s="56" t="s">
        <v>884</v>
      </c>
      <c r="O1372" s="56" t="s">
        <v>2767</v>
      </c>
      <c r="P1372" s="56"/>
      <c r="Q1372" s="56" t="s">
        <v>3088</v>
      </c>
      <c r="R1372" s="57" t="s">
        <v>158</v>
      </c>
      <c r="S1372" s="57" t="s">
        <v>1222</v>
      </c>
      <c r="T1372" s="56"/>
      <c r="U1372" s="56"/>
      <c r="V1372" s="56"/>
      <c r="W1372" s="57" t="s">
        <v>8</v>
      </c>
      <c r="X1372" s="56"/>
      <c r="Y1372" s="56"/>
      <c r="Z1372" s="56"/>
      <c r="AA1372" s="56"/>
      <c r="AB1372" s="56"/>
      <c r="AC1372" s="56"/>
    </row>
    <row r="1373" spans="1:29" ht="15.75" customHeight="1">
      <c r="A1373" s="35"/>
      <c r="B1373" s="35" t="s">
        <v>2693</v>
      </c>
      <c r="C1373" s="36"/>
      <c r="D1373" s="37"/>
      <c r="E1373" s="37"/>
      <c r="F1373" s="38">
        <v>15635.5</v>
      </c>
      <c r="G1373" s="39"/>
      <c r="H1373" s="40"/>
      <c r="I1373" s="41"/>
      <c r="J1373" s="41"/>
      <c r="K1373" s="41"/>
      <c r="L1373" s="41"/>
      <c r="M1373" s="42"/>
      <c r="N1373" s="44" t="s">
        <v>884</v>
      </c>
      <c r="O1373" s="44"/>
      <c r="P1373" s="44"/>
      <c r="Q1373" s="44" t="s">
        <v>3088</v>
      </c>
      <c r="R1373" s="45"/>
      <c r="S1373" s="45" t="s">
        <v>1222</v>
      </c>
      <c r="T1373" s="44"/>
      <c r="U1373" s="44"/>
      <c r="V1373" s="44"/>
      <c r="W1373" s="45" t="s">
        <v>8</v>
      </c>
      <c r="X1373" s="44"/>
      <c r="Y1373" s="44"/>
      <c r="Z1373" s="44"/>
      <c r="AA1373" s="44"/>
      <c r="AB1373" s="44"/>
      <c r="AC1373" s="44"/>
    </row>
    <row r="1374" spans="1:29" ht="15.75" customHeight="1">
      <c r="A1374" s="47"/>
      <c r="B1374" s="47" t="s">
        <v>848</v>
      </c>
      <c r="C1374" s="60" t="s">
        <v>1249</v>
      </c>
      <c r="D1374" s="49" t="s">
        <v>53</v>
      </c>
      <c r="E1374" s="49">
        <v>20</v>
      </c>
      <c r="F1374" s="50">
        <v>2400</v>
      </c>
      <c r="G1374" s="51" t="s">
        <v>54</v>
      </c>
      <c r="H1374" s="52">
        <v>46174</v>
      </c>
      <c r="I1374" s="53" t="s">
        <v>55</v>
      </c>
      <c r="J1374" s="53" t="s">
        <v>56</v>
      </c>
      <c r="K1374" s="53" t="s">
        <v>164</v>
      </c>
      <c r="L1374" s="53" t="s">
        <v>91</v>
      </c>
      <c r="M1374" s="54" t="s">
        <v>2486</v>
      </c>
      <c r="N1374" s="56" t="s">
        <v>884</v>
      </c>
      <c r="O1374" s="56" t="s">
        <v>2767</v>
      </c>
      <c r="P1374" s="56"/>
      <c r="Q1374" s="56" t="s">
        <v>3109</v>
      </c>
      <c r="R1374" s="57"/>
      <c r="S1374" s="57" t="s">
        <v>635</v>
      </c>
      <c r="T1374" s="56"/>
      <c r="U1374" s="56"/>
      <c r="V1374" s="56"/>
      <c r="W1374" s="56" t="s">
        <v>848</v>
      </c>
      <c r="X1374" s="56"/>
      <c r="Y1374" s="56"/>
      <c r="Z1374" s="56"/>
      <c r="AA1374" s="56"/>
      <c r="AB1374" s="56"/>
      <c r="AC1374" s="56"/>
    </row>
    <row r="1375" spans="1:29" ht="15.75" customHeight="1">
      <c r="A1375" s="167"/>
      <c r="B1375" s="167" t="s">
        <v>70</v>
      </c>
      <c r="C1375" s="168" t="s">
        <v>2475</v>
      </c>
      <c r="D1375" s="176" t="s">
        <v>2476</v>
      </c>
      <c r="E1375" s="176">
        <v>8500</v>
      </c>
      <c r="F1375" s="177">
        <v>1615000</v>
      </c>
      <c r="G1375" s="178" t="s">
        <v>66</v>
      </c>
      <c r="H1375" s="179">
        <v>46266</v>
      </c>
      <c r="I1375" s="180" t="s">
        <v>55</v>
      </c>
      <c r="J1375" s="180" t="s">
        <v>56</v>
      </c>
      <c r="K1375" s="180" t="s">
        <v>72</v>
      </c>
      <c r="L1375" s="180" t="s">
        <v>91</v>
      </c>
      <c r="M1375" s="181" t="s">
        <v>2451</v>
      </c>
      <c r="N1375" s="175" t="s">
        <v>884</v>
      </c>
      <c r="O1375" s="44" t="s">
        <v>2452</v>
      </c>
      <c r="P1375" s="44"/>
      <c r="Q1375" s="44"/>
      <c r="R1375" s="45" t="str">
        <f t="array" ref="R1375">IFERROR(INDEX('BANCO DE DADOS'!$C$3:$C1559,MATCH(C1375,'BANCO DE DADOS'!$B$3:$B1559,0),0),"")</f>
        <v>GTI</v>
      </c>
      <c r="S1375" s="45" t="str">
        <f t="array" ref="S1375">IFERROR(INDEX('BANCO DE DADOS'!$D$3:$D1559,MATCH(C1375,'BANCO DE DADOS'!$B$3:$B1559,0),0),"")</f>
        <v>COMPRA DE SOFTWARES E LICENÇAS</v>
      </c>
      <c r="T1375" s="44"/>
      <c r="U1375" s="44"/>
      <c r="V1375" s="44"/>
      <c r="W1375" s="44"/>
      <c r="X1375" s="44"/>
      <c r="Y1375" s="44"/>
      <c r="Z1375" s="44"/>
      <c r="AA1375" s="44"/>
      <c r="AB1375" s="44"/>
      <c r="AC1375" s="44"/>
    </row>
    <row r="1376" spans="1:29" ht="15.75" customHeight="1">
      <c r="A1376" s="47"/>
      <c r="B1376" s="47" t="s">
        <v>861</v>
      </c>
      <c r="C1376" s="60" t="s">
        <v>1019</v>
      </c>
      <c r="D1376" s="49" t="s">
        <v>53</v>
      </c>
      <c r="E1376" s="49">
        <v>1</v>
      </c>
      <c r="F1376" s="50">
        <v>3000</v>
      </c>
      <c r="G1376" s="51" t="s">
        <v>54</v>
      </c>
      <c r="H1376" s="52">
        <v>46174</v>
      </c>
      <c r="I1376" s="53" t="s">
        <v>55</v>
      </c>
      <c r="J1376" s="53" t="s">
        <v>56</v>
      </c>
      <c r="K1376" s="53" t="s">
        <v>83</v>
      </c>
      <c r="L1376" s="53" t="s">
        <v>91</v>
      </c>
      <c r="M1376" s="54" t="s">
        <v>2517</v>
      </c>
      <c r="N1376" s="56" t="s">
        <v>884</v>
      </c>
      <c r="O1376" s="56" t="s">
        <v>2767</v>
      </c>
      <c r="P1376" s="56"/>
      <c r="Q1376" s="56" t="s">
        <v>861</v>
      </c>
      <c r="R1376" s="57" t="s">
        <v>1020</v>
      </c>
      <c r="S1376" s="57" t="s">
        <v>1021</v>
      </c>
      <c r="T1376" s="56"/>
      <c r="U1376" s="56"/>
      <c r="V1376" s="56"/>
      <c r="W1376" s="56" t="s">
        <v>861</v>
      </c>
      <c r="X1376" s="56"/>
      <c r="Y1376" s="56"/>
      <c r="Z1376" s="56"/>
      <c r="AA1376" s="56"/>
      <c r="AB1376" s="56"/>
      <c r="AC1376" s="56"/>
    </row>
    <row r="1377" spans="1:29" ht="15.75" customHeight="1">
      <c r="A1377" s="35"/>
      <c r="B1377" s="35" t="s">
        <v>2693</v>
      </c>
      <c r="C1377" s="82"/>
      <c r="D1377" s="37"/>
      <c r="E1377" s="82"/>
      <c r="F1377" s="38">
        <v>3000</v>
      </c>
      <c r="G1377" s="39"/>
      <c r="H1377" s="40"/>
      <c r="I1377" s="41"/>
      <c r="J1377" s="41"/>
      <c r="K1377" s="41"/>
      <c r="L1377" s="41"/>
      <c r="M1377" s="42"/>
      <c r="N1377" s="44" t="s">
        <v>884</v>
      </c>
      <c r="O1377" s="44"/>
      <c r="P1377" s="44"/>
      <c r="Q1377" s="44" t="s">
        <v>861</v>
      </c>
      <c r="R1377" s="45"/>
      <c r="S1377" s="45" t="s">
        <v>1021</v>
      </c>
      <c r="T1377" s="44"/>
      <c r="U1377" s="44"/>
      <c r="V1377" s="44"/>
      <c r="W1377" s="44" t="s">
        <v>861</v>
      </c>
      <c r="X1377" s="44"/>
      <c r="Y1377" s="44"/>
      <c r="Z1377" s="44"/>
      <c r="AA1377" s="44"/>
      <c r="AB1377" s="44"/>
      <c r="AC1377" s="44"/>
    </row>
    <row r="1378" spans="1:29" ht="15.75" customHeight="1">
      <c r="A1378" s="47"/>
      <c r="B1378" s="47" t="s">
        <v>861</v>
      </c>
      <c r="C1378" s="60" t="s">
        <v>1351</v>
      </c>
      <c r="D1378" s="49" t="s">
        <v>53</v>
      </c>
      <c r="E1378" s="49">
        <v>1</v>
      </c>
      <c r="F1378" s="50">
        <v>400</v>
      </c>
      <c r="G1378" s="51" t="s">
        <v>54</v>
      </c>
      <c r="H1378" s="52">
        <v>46174</v>
      </c>
      <c r="I1378" s="53" t="s">
        <v>55</v>
      </c>
      <c r="J1378" s="53" t="s">
        <v>56</v>
      </c>
      <c r="K1378" s="53" t="s">
        <v>164</v>
      </c>
      <c r="L1378" s="53" t="s">
        <v>91</v>
      </c>
      <c r="M1378" s="54" t="s">
        <v>2517</v>
      </c>
      <c r="N1378" s="56" t="s">
        <v>884</v>
      </c>
      <c r="O1378" s="56" t="s">
        <v>2767</v>
      </c>
      <c r="P1378" s="56"/>
      <c r="Q1378" s="56" t="s">
        <v>861</v>
      </c>
      <c r="R1378" s="57"/>
      <c r="S1378" s="57" t="s">
        <v>1352</v>
      </c>
      <c r="T1378" s="56"/>
      <c r="U1378" s="56"/>
      <c r="V1378" s="56"/>
      <c r="W1378" s="56" t="s">
        <v>861</v>
      </c>
      <c r="X1378" s="56"/>
      <c r="Y1378" s="56"/>
      <c r="Z1378" s="56"/>
      <c r="AA1378" s="56"/>
      <c r="AB1378" s="56"/>
      <c r="AC1378" s="56"/>
    </row>
    <row r="1379" spans="1:29" ht="15.75" customHeight="1">
      <c r="A1379" s="35"/>
      <c r="B1379" s="35" t="s">
        <v>2693</v>
      </c>
      <c r="C1379" s="82"/>
      <c r="D1379" s="37"/>
      <c r="E1379" s="82"/>
      <c r="F1379" s="38">
        <v>400</v>
      </c>
      <c r="G1379" s="39"/>
      <c r="H1379" s="40"/>
      <c r="I1379" s="41"/>
      <c r="J1379" s="41"/>
      <c r="K1379" s="41"/>
      <c r="L1379" s="41"/>
      <c r="M1379" s="42"/>
      <c r="N1379" s="44" t="s">
        <v>884</v>
      </c>
      <c r="O1379" s="44"/>
      <c r="P1379" s="44"/>
      <c r="Q1379" s="44" t="s">
        <v>861</v>
      </c>
      <c r="R1379" s="45"/>
      <c r="S1379" s="45" t="s">
        <v>1352</v>
      </c>
      <c r="T1379" s="44"/>
      <c r="U1379" s="44"/>
      <c r="V1379" s="44"/>
      <c r="W1379" s="44" t="s">
        <v>861</v>
      </c>
      <c r="X1379" s="44"/>
      <c r="Y1379" s="44"/>
      <c r="Z1379" s="44"/>
      <c r="AA1379" s="44"/>
      <c r="AB1379" s="44"/>
      <c r="AC1379" s="44"/>
    </row>
    <row r="1380" spans="1:29" ht="15.75" customHeight="1">
      <c r="A1380" s="47"/>
      <c r="B1380" s="47" t="s">
        <v>245</v>
      </c>
      <c r="C1380" s="60" t="s">
        <v>351</v>
      </c>
      <c r="D1380" s="49" t="s">
        <v>53</v>
      </c>
      <c r="E1380" s="49">
        <v>3</v>
      </c>
      <c r="F1380" s="50">
        <v>3600</v>
      </c>
      <c r="G1380" s="51" t="s">
        <v>54</v>
      </c>
      <c r="H1380" s="52">
        <v>46174</v>
      </c>
      <c r="I1380" s="53" t="s">
        <v>55</v>
      </c>
      <c r="J1380" s="53" t="s">
        <v>56</v>
      </c>
      <c r="K1380" s="53" t="s">
        <v>164</v>
      </c>
      <c r="L1380" s="53" t="s">
        <v>58</v>
      </c>
      <c r="M1380" s="54" t="s">
        <v>2517</v>
      </c>
      <c r="N1380" s="56" t="s">
        <v>21</v>
      </c>
      <c r="O1380" s="56" t="s">
        <v>2767</v>
      </c>
      <c r="P1380" s="56"/>
      <c r="Q1380" s="56" t="s">
        <v>3096</v>
      </c>
      <c r="R1380" s="57" t="s">
        <v>331</v>
      </c>
      <c r="S1380" s="57" t="s">
        <v>352</v>
      </c>
      <c r="T1380" s="56"/>
      <c r="U1380" s="56"/>
      <c r="V1380" s="56"/>
      <c r="W1380" s="47" t="s">
        <v>51</v>
      </c>
      <c r="X1380" s="56"/>
      <c r="Y1380" s="56"/>
      <c r="Z1380" s="56"/>
      <c r="AA1380" s="56"/>
      <c r="AB1380" s="56"/>
      <c r="AC1380" s="56"/>
    </row>
    <row r="1381" spans="1:29" ht="15.75" customHeight="1">
      <c r="A1381" s="35"/>
      <c r="B1381" s="35" t="s">
        <v>317</v>
      </c>
      <c r="C1381" s="36" t="s">
        <v>351</v>
      </c>
      <c r="D1381" s="37" t="s">
        <v>53</v>
      </c>
      <c r="E1381" s="37">
        <v>4</v>
      </c>
      <c r="F1381" s="38">
        <v>4800</v>
      </c>
      <c r="G1381" s="39" t="s">
        <v>54</v>
      </c>
      <c r="H1381" s="40">
        <v>46204</v>
      </c>
      <c r="I1381" s="41" t="s">
        <v>55</v>
      </c>
      <c r="J1381" s="41" t="s">
        <v>56</v>
      </c>
      <c r="K1381" s="41" t="s">
        <v>164</v>
      </c>
      <c r="L1381" s="41" t="s">
        <v>58</v>
      </c>
      <c r="M1381" s="42" t="s">
        <v>2517</v>
      </c>
      <c r="N1381" s="44" t="s">
        <v>21</v>
      </c>
      <c r="O1381" s="44" t="s">
        <v>2767</v>
      </c>
      <c r="P1381" s="44"/>
      <c r="Q1381" s="44" t="s">
        <v>3096</v>
      </c>
      <c r="R1381" s="45" t="s">
        <v>331</v>
      </c>
      <c r="S1381" s="45" t="s">
        <v>352</v>
      </c>
      <c r="T1381" s="44"/>
      <c r="U1381" s="44"/>
      <c r="V1381" s="44"/>
      <c r="W1381" s="35" t="s">
        <v>51</v>
      </c>
      <c r="X1381" s="44"/>
      <c r="Y1381" s="44"/>
      <c r="Z1381" s="44"/>
      <c r="AA1381" s="44"/>
      <c r="AB1381" s="44"/>
      <c r="AC1381" s="44"/>
    </row>
    <row r="1382" spans="1:29" ht="15.75" customHeight="1">
      <c r="A1382" s="76"/>
      <c r="B1382" s="76" t="s">
        <v>233</v>
      </c>
      <c r="C1382" s="113" t="s">
        <v>2635</v>
      </c>
      <c r="D1382" s="77" t="s">
        <v>53</v>
      </c>
      <c r="E1382" s="77">
        <v>1</v>
      </c>
      <c r="F1382" s="78">
        <v>2000</v>
      </c>
      <c r="G1382" s="79" t="s">
        <v>54</v>
      </c>
      <c r="H1382" s="87">
        <v>46174</v>
      </c>
      <c r="I1382" s="61" t="s">
        <v>101</v>
      </c>
      <c r="J1382" s="61" t="s">
        <v>56</v>
      </c>
      <c r="K1382" s="61" t="s">
        <v>858</v>
      </c>
      <c r="L1382" s="61" t="s">
        <v>91</v>
      </c>
      <c r="M1382" s="62" t="s">
        <v>2451</v>
      </c>
      <c r="N1382" s="70" t="s">
        <v>951</v>
      </c>
      <c r="O1382" s="56" t="s">
        <v>2452</v>
      </c>
      <c r="P1382" s="56"/>
      <c r="Q1382" s="56"/>
      <c r="R1382" s="57">
        <f t="array" ref="R1382">IFERROR(INDEX('BANCO DE DADOS'!$C$3:$C1559,MATCH(C1382,'BANCO DE DADOS'!$B$3:$B1559,0),0),"")</f>
        <v>0</v>
      </c>
      <c r="S1382" s="57" t="str">
        <f t="array" ref="S1382">IFERROR(INDEX('BANCO DE DADOS'!$D$3:$D1559,MATCH(C1382,'BANCO DE DADOS'!$B$3:$B1559,0),0),"")</f>
        <v>COMPRA DE FERRAMENTAS</v>
      </c>
      <c r="T1382" s="56"/>
      <c r="U1382" s="56"/>
      <c r="V1382" s="56"/>
      <c r="W1382" s="56"/>
      <c r="X1382" s="56"/>
      <c r="Y1382" s="56"/>
      <c r="Z1382" s="56"/>
      <c r="AA1382" s="56"/>
      <c r="AB1382" s="56"/>
      <c r="AC1382" s="56"/>
    </row>
    <row r="1383" spans="1:29" ht="15.75" customHeight="1">
      <c r="A1383" s="35"/>
      <c r="B1383" s="35" t="s">
        <v>169</v>
      </c>
      <c r="C1383" s="36" t="s">
        <v>351</v>
      </c>
      <c r="D1383" s="37" t="s">
        <v>53</v>
      </c>
      <c r="E1383" s="37">
        <v>3</v>
      </c>
      <c r="F1383" s="38">
        <v>3600</v>
      </c>
      <c r="G1383" s="39" t="s">
        <v>54</v>
      </c>
      <c r="H1383" s="40">
        <v>46174</v>
      </c>
      <c r="I1383" s="41" t="s">
        <v>55</v>
      </c>
      <c r="J1383" s="41" t="s">
        <v>56</v>
      </c>
      <c r="K1383" s="41" t="s">
        <v>164</v>
      </c>
      <c r="L1383" s="41" t="s">
        <v>58</v>
      </c>
      <c r="M1383" s="42" t="s">
        <v>2517</v>
      </c>
      <c r="N1383" s="44" t="s">
        <v>21</v>
      </c>
      <c r="O1383" s="44" t="s">
        <v>2767</v>
      </c>
      <c r="P1383" s="44"/>
      <c r="Q1383" s="44" t="s">
        <v>3096</v>
      </c>
      <c r="R1383" s="45" t="s">
        <v>331</v>
      </c>
      <c r="S1383" s="45" t="s">
        <v>352</v>
      </c>
      <c r="T1383" s="44"/>
      <c r="U1383" s="44"/>
      <c r="V1383" s="44"/>
      <c r="W1383" s="35" t="s">
        <v>51</v>
      </c>
      <c r="X1383" s="44"/>
      <c r="Y1383" s="44"/>
      <c r="Z1383" s="44"/>
      <c r="AA1383" s="44"/>
      <c r="AB1383" s="44"/>
      <c r="AC1383" s="44"/>
    </row>
    <row r="1384" spans="1:29" ht="15.75" customHeight="1">
      <c r="A1384" s="47"/>
      <c r="B1384" s="47" t="s">
        <v>51</v>
      </c>
      <c r="C1384" s="60" t="s">
        <v>2533</v>
      </c>
      <c r="D1384" s="49" t="s">
        <v>53</v>
      </c>
      <c r="E1384" s="49">
        <v>40</v>
      </c>
      <c r="F1384" s="50">
        <v>40000</v>
      </c>
      <c r="G1384" s="51" t="s">
        <v>54</v>
      </c>
      <c r="H1384" s="52">
        <v>46266</v>
      </c>
      <c r="I1384" s="53" t="s">
        <v>55</v>
      </c>
      <c r="J1384" s="53" t="s">
        <v>56</v>
      </c>
      <c r="K1384" s="53" t="s">
        <v>164</v>
      </c>
      <c r="L1384" s="53" t="s">
        <v>58</v>
      </c>
      <c r="M1384" s="54" t="s">
        <v>2534</v>
      </c>
      <c r="N1384" s="56" t="s">
        <v>951</v>
      </c>
      <c r="O1384" s="56" t="s">
        <v>2767</v>
      </c>
      <c r="P1384" s="56"/>
      <c r="Q1384" s="56" t="s">
        <v>3096</v>
      </c>
      <c r="R1384" s="57" t="s">
        <v>331</v>
      </c>
      <c r="S1384" s="57" t="s">
        <v>352</v>
      </c>
      <c r="T1384" s="56"/>
      <c r="U1384" s="56"/>
      <c r="V1384" s="56"/>
      <c r="W1384" s="47" t="s">
        <v>51</v>
      </c>
      <c r="X1384" s="56"/>
      <c r="Y1384" s="56"/>
      <c r="Z1384" s="56"/>
      <c r="AA1384" s="56"/>
      <c r="AB1384" s="56"/>
      <c r="AC1384" s="56"/>
    </row>
    <row r="1385" spans="1:29" ht="15.75" customHeight="1">
      <c r="A1385" s="167"/>
      <c r="B1385" s="167" t="s">
        <v>652</v>
      </c>
      <c r="C1385" s="168" t="s">
        <v>2665</v>
      </c>
      <c r="D1385" s="176" t="s">
        <v>53</v>
      </c>
      <c r="E1385" s="176">
        <v>1</v>
      </c>
      <c r="F1385" s="177">
        <v>500</v>
      </c>
      <c r="G1385" s="178" t="s">
        <v>54</v>
      </c>
      <c r="H1385" s="179">
        <v>46174</v>
      </c>
      <c r="I1385" s="180" t="s">
        <v>101</v>
      </c>
      <c r="J1385" s="180" t="s">
        <v>56</v>
      </c>
      <c r="K1385" s="180" t="s">
        <v>858</v>
      </c>
      <c r="L1385" s="180" t="s">
        <v>91</v>
      </c>
      <c r="M1385" s="181" t="s">
        <v>2451</v>
      </c>
      <c r="N1385" s="175" t="s">
        <v>951</v>
      </c>
      <c r="O1385" s="44" t="s">
        <v>2452</v>
      </c>
      <c r="P1385" s="44"/>
      <c r="Q1385" s="44"/>
      <c r="R1385" s="45">
        <f t="array" ref="R1385">IFERROR(INDEX('BANCO DE DADOS'!$C$3:$C1559,MATCH(C1385,'BANCO DE DADOS'!$B$3:$B1559,0),0),"")</f>
        <v>0</v>
      </c>
      <c r="S1385" s="45" t="str">
        <f t="array" ref="S1385">IFERROR(INDEX('BANCO DE DADOS'!$D$3:$D1559,MATCH(C1385,'BANCO DE DADOS'!$B$3:$B1559,0),0),"")</f>
        <v>COMPRA DE FERRAMENTAS</v>
      </c>
      <c r="T1385" s="44"/>
      <c r="U1385" s="44"/>
      <c r="V1385" s="44"/>
      <c r="W1385" s="44"/>
      <c r="X1385" s="44"/>
      <c r="Y1385" s="44"/>
      <c r="Z1385" s="44"/>
      <c r="AA1385" s="44"/>
      <c r="AB1385" s="44"/>
      <c r="AC1385" s="44"/>
    </row>
    <row r="1386" spans="1:29" ht="15.75" customHeight="1">
      <c r="A1386" s="47"/>
      <c r="B1386" s="47" t="s">
        <v>51</v>
      </c>
      <c r="C1386" s="60" t="s">
        <v>2514</v>
      </c>
      <c r="D1386" s="49" t="s">
        <v>53</v>
      </c>
      <c r="E1386" s="49">
        <v>40</v>
      </c>
      <c r="F1386" s="50">
        <v>64000</v>
      </c>
      <c r="G1386" s="51" t="s">
        <v>54</v>
      </c>
      <c r="H1386" s="52">
        <v>46204</v>
      </c>
      <c r="I1386" s="53" t="s">
        <v>55</v>
      </c>
      <c r="J1386" s="53" t="s">
        <v>56</v>
      </c>
      <c r="K1386" s="53" t="s">
        <v>164</v>
      </c>
      <c r="L1386" s="53" t="s">
        <v>91</v>
      </c>
      <c r="M1386" s="54" t="s">
        <v>109</v>
      </c>
      <c r="N1386" s="56" t="s">
        <v>884</v>
      </c>
      <c r="O1386" s="56" t="s">
        <v>2767</v>
      </c>
      <c r="P1386" s="56"/>
      <c r="Q1386" s="56" t="s">
        <v>3112</v>
      </c>
      <c r="R1386" s="57"/>
      <c r="S1386" s="57" t="s">
        <v>2515</v>
      </c>
      <c r="T1386" s="56"/>
      <c r="U1386" s="56"/>
      <c r="V1386" s="56"/>
      <c r="W1386" s="56" t="s">
        <v>3</v>
      </c>
      <c r="X1386" s="56"/>
      <c r="Y1386" s="56"/>
      <c r="Z1386" s="56"/>
      <c r="AA1386" s="56"/>
      <c r="AB1386" s="56"/>
      <c r="AC1386" s="56"/>
    </row>
    <row r="1387" spans="1:29" ht="15.75" customHeight="1">
      <c r="A1387" s="35"/>
      <c r="B1387" s="35" t="s">
        <v>2693</v>
      </c>
      <c r="C1387" s="36"/>
      <c r="D1387" s="37"/>
      <c r="E1387" s="37"/>
      <c r="F1387" s="38">
        <v>64000</v>
      </c>
      <c r="G1387" s="39"/>
      <c r="H1387" s="40"/>
      <c r="I1387" s="41"/>
      <c r="J1387" s="41"/>
      <c r="K1387" s="41"/>
      <c r="L1387" s="41"/>
      <c r="M1387" s="42"/>
      <c r="N1387" s="44" t="s">
        <v>884</v>
      </c>
      <c r="O1387" s="44"/>
      <c r="P1387" s="44"/>
      <c r="Q1387" s="44" t="s">
        <v>3112</v>
      </c>
      <c r="R1387" s="45"/>
      <c r="S1387" s="45" t="s">
        <v>2515</v>
      </c>
      <c r="T1387" s="44"/>
      <c r="U1387" s="44"/>
      <c r="V1387" s="44"/>
      <c r="W1387" s="44" t="s">
        <v>3</v>
      </c>
      <c r="X1387" s="44"/>
      <c r="Y1387" s="44"/>
      <c r="Z1387" s="44"/>
      <c r="AA1387" s="44"/>
      <c r="AB1387" s="44"/>
      <c r="AC1387" s="44"/>
    </row>
    <row r="1388" spans="1:29" ht="15.75" customHeight="1">
      <c r="A1388" s="184"/>
      <c r="B1388" s="184" t="s">
        <v>848</v>
      </c>
      <c r="C1388" s="185" t="s">
        <v>2472</v>
      </c>
      <c r="D1388" s="186" t="s">
        <v>53</v>
      </c>
      <c r="E1388" s="186">
        <v>1</v>
      </c>
      <c r="F1388" s="187">
        <v>500000</v>
      </c>
      <c r="G1388" s="188" t="s">
        <v>54</v>
      </c>
      <c r="H1388" s="189">
        <v>46266</v>
      </c>
      <c r="I1388" s="190" t="s">
        <v>101</v>
      </c>
      <c r="J1388" s="190" t="s">
        <v>56</v>
      </c>
      <c r="K1388" s="190" t="s">
        <v>858</v>
      </c>
      <c r="L1388" s="190" t="s">
        <v>91</v>
      </c>
      <c r="M1388" s="191" t="s">
        <v>2451</v>
      </c>
      <c r="N1388" s="192" t="s">
        <v>884</v>
      </c>
      <c r="O1388" s="56" t="s">
        <v>2452</v>
      </c>
      <c r="P1388" s="56"/>
      <c r="Q1388" s="56"/>
      <c r="R1388" s="57" t="str">
        <f t="array" ref="R1388">IFERROR(INDEX('BANCO DE DADOS'!$C$3:$C1559,MATCH(C1388,'BANCO DE DADOS'!$B$3:$B1559,0),0),"")</f>
        <v>CERD</v>
      </c>
      <c r="S1388" s="57" t="str">
        <f t="array" ref="S1388">IFERROR(INDEX('BANCO DE DADOS'!$D$3:$D1559,MATCH(C1388,'BANCO DE DADOS'!$B$3:$B1559,0),0),"")</f>
        <v>COMPRA DE VEÍCULOS ESPECIALIZADOS</v>
      </c>
      <c r="T1388" s="56"/>
      <c r="U1388" s="56"/>
      <c r="V1388" s="56"/>
      <c r="W1388" s="56"/>
      <c r="X1388" s="56"/>
      <c r="Y1388" s="56"/>
      <c r="Z1388" s="56"/>
      <c r="AA1388" s="56"/>
      <c r="AB1388" s="56"/>
      <c r="AC1388" s="56"/>
    </row>
    <row r="1389" spans="1:29" ht="15.75" customHeight="1">
      <c r="A1389" s="35"/>
      <c r="B1389" s="35" t="s">
        <v>861</v>
      </c>
      <c r="C1389" s="36" t="s">
        <v>897</v>
      </c>
      <c r="D1389" s="37" t="s">
        <v>53</v>
      </c>
      <c r="E1389" s="37">
        <v>1</v>
      </c>
      <c r="F1389" s="38">
        <v>1000000</v>
      </c>
      <c r="G1389" s="39" t="s">
        <v>54</v>
      </c>
      <c r="H1389" s="40">
        <v>46266</v>
      </c>
      <c r="I1389" s="41" t="s">
        <v>101</v>
      </c>
      <c r="J1389" s="41" t="s">
        <v>56</v>
      </c>
      <c r="K1389" s="41" t="s">
        <v>858</v>
      </c>
      <c r="L1389" s="41" t="s">
        <v>91</v>
      </c>
      <c r="M1389" s="42" t="s">
        <v>148</v>
      </c>
      <c r="N1389" s="44" t="s">
        <v>884</v>
      </c>
      <c r="O1389" s="44" t="s">
        <v>2767</v>
      </c>
      <c r="P1389" s="44"/>
      <c r="Q1389" s="44" t="s">
        <v>861</v>
      </c>
      <c r="R1389" s="45"/>
      <c r="S1389" s="195" t="s">
        <v>898</v>
      </c>
      <c r="T1389" s="44"/>
      <c r="U1389" s="44"/>
      <c r="V1389" s="44"/>
      <c r="W1389" s="44" t="s">
        <v>861</v>
      </c>
      <c r="X1389" s="44"/>
      <c r="Y1389" s="44"/>
      <c r="Z1389" s="44"/>
      <c r="AA1389" s="44"/>
      <c r="AB1389" s="44"/>
      <c r="AC1389" s="44"/>
    </row>
    <row r="1390" spans="1:29" ht="15.75" customHeight="1">
      <c r="A1390" s="47"/>
      <c r="B1390" s="47" t="s">
        <v>2693</v>
      </c>
      <c r="C1390" s="60"/>
      <c r="D1390" s="49"/>
      <c r="E1390" s="49"/>
      <c r="F1390" s="50">
        <v>81400</v>
      </c>
      <c r="G1390" s="51"/>
      <c r="H1390" s="52"/>
      <c r="I1390" s="53"/>
      <c r="J1390" s="53"/>
      <c r="K1390" s="53"/>
      <c r="L1390" s="53"/>
      <c r="M1390" s="54"/>
      <c r="N1390" s="56" t="s">
        <v>951</v>
      </c>
      <c r="O1390" s="56"/>
      <c r="P1390" s="56"/>
      <c r="Q1390" s="56" t="s">
        <v>3096</v>
      </c>
      <c r="R1390" s="57"/>
      <c r="S1390" s="57" t="s">
        <v>352</v>
      </c>
      <c r="T1390" s="56"/>
      <c r="U1390" s="56"/>
      <c r="V1390" s="56"/>
      <c r="W1390" s="47" t="s">
        <v>51</v>
      </c>
      <c r="X1390" s="56"/>
      <c r="Y1390" s="56"/>
      <c r="Z1390" s="56"/>
      <c r="AA1390" s="56"/>
      <c r="AB1390" s="56"/>
      <c r="AC1390" s="56"/>
    </row>
    <row r="1391" spans="1:29" ht="15.75" customHeight="1">
      <c r="A1391" s="35"/>
      <c r="B1391" s="35" t="s">
        <v>219</v>
      </c>
      <c r="C1391" s="36" t="s">
        <v>415</v>
      </c>
      <c r="D1391" s="37" t="s">
        <v>53</v>
      </c>
      <c r="E1391" s="37">
        <v>1</v>
      </c>
      <c r="F1391" s="38">
        <v>3000</v>
      </c>
      <c r="G1391" s="39" t="s">
        <v>54</v>
      </c>
      <c r="H1391" s="40">
        <v>46174</v>
      </c>
      <c r="I1391" s="41" t="s">
        <v>55</v>
      </c>
      <c r="J1391" s="41" t="s">
        <v>56</v>
      </c>
      <c r="K1391" s="41" t="s">
        <v>164</v>
      </c>
      <c r="L1391" s="41" t="s">
        <v>58</v>
      </c>
      <c r="M1391" s="42" t="s">
        <v>73</v>
      </c>
      <c r="N1391" s="44" t="s">
        <v>21</v>
      </c>
      <c r="O1391" s="44" t="s">
        <v>2767</v>
      </c>
      <c r="P1391" s="44"/>
      <c r="Q1391" s="44" t="s">
        <v>3086</v>
      </c>
      <c r="R1391" s="45">
        <f t="array" ref="R1391">IFERROR(INDEX('BANCO DE DADOS'!$C$3:$C1559,MATCH(C1391,'BANCO DE DADOS'!$B$3:$B1559,0),0),"")</f>
        <v>0</v>
      </c>
      <c r="S1391" s="45" t="s">
        <v>416</v>
      </c>
      <c r="T1391" s="44"/>
      <c r="U1391" s="44"/>
      <c r="V1391" s="44"/>
      <c r="W1391" s="44" t="s">
        <v>51</v>
      </c>
      <c r="X1391" s="44"/>
      <c r="Y1391" s="44"/>
      <c r="Z1391" s="44"/>
      <c r="AA1391" s="44"/>
      <c r="AB1391" s="44"/>
      <c r="AC1391" s="44"/>
    </row>
    <row r="1392" spans="1:29" ht="15.75" customHeight="1">
      <c r="A1392" s="47"/>
      <c r="B1392" s="184" t="s">
        <v>2693</v>
      </c>
      <c r="C1392" s="213"/>
      <c r="D1392" s="213"/>
      <c r="E1392" s="213"/>
      <c r="F1392" s="50">
        <v>1000000</v>
      </c>
      <c r="G1392" s="214"/>
      <c r="H1392" s="215"/>
      <c r="I1392" s="213"/>
      <c r="J1392" s="213"/>
      <c r="K1392" s="213"/>
      <c r="L1392" s="213"/>
      <c r="M1392" s="213"/>
      <c r="N1392" s="192" t="s">
        <v>861</v>
      </c>
      <c r="O1392" s="213"/>
      <c r="P1392" s="213"/>
      <c r="Q1392" s="192" t="s">
        <v>861</v>
      </c>
      <c r="R1392" s="213"/>
      <c r="S1392" s="204" t="s">
        <v>898</v>
      </c>
      <c r="T1392" s="213"/>
      <c r="U1392" s="213"/>
      <c r="V1392" s="213"/>
      <c r="W1392" s="192" t="s">
        <v>861</v>
      </c>
      <c r="X1392" s="56"/>
      <c r="Y1392" s="56"/>
      <c r="Z1392" s="56"/>
      <c r="AA1392" s="56"/>
      <c r="AB1392" s="56"/>
      <c r="AC1392" s="56"/>
    </row>
    <row r="1393" spans="1:29" ht="15.75" customHeight="1">
      <c r="A1393" s="35"/>
      <c r="B1393" s="35" t="s">
        <v>2693</v>
      </c>
      <c r="C1393" s="36"/>
      <c r="D1393" s="37"/>
      <c r="E1393" s="37"/>
      <c r="F1393" s="38">
        <v>1000</v>
      </c>
      <c r="G1393" s="39"/>
      <c r="H1393" s="40"/>
      <c r="I1393" s="41"/>
      <c r="J1393" s="41"/>
      <c r="K1393" s="41"/>
      <c r="L1393" s="41"/>
      <c r="M1393" s="197"/>
      <c r="N1393" s="44"/>
      <c r="O1393" s="44"/>
      <c r="P1393" s="44"/>
      <c r="Q1393" s="44" t="s">
        <v>3045</v>
      </c>
      <c r="R1393" s="45"/>
      <c r="S1393" s="45" t="s">
        <v>1595</v>
      </c>
      <c r="T1393" s="44"/>
      <c r="U1393" s="44"/>
      <c r="V1393" s="44"/>
      <c r="W1393" s="44" t="s">
        <v>1564</v>
      </c>
      <c r="X1393" s="44"/>
      <c r="Y1393" s="44"/>
      <c r="Z1393" s="44"/>
      <c r="AA1393" s="44"/>
      <c r="AB1393" s="44"/>
      <c r="AC1393" s="44"/>
    </row>
    <row r="1394" spans="1:29" ht="15.75" customHeight="1">
      <c r="A1394" s="47"/>
      <c r="B1394" s="47" t="s">
        <v>861</v>
      </c>
      <c r="C1394" s="60" t="s">
        <v>1052</v>
      </c>
      <c r="D1394" s="49" t="s">
        <v>53</v>
      </c>
      <c r="E1394" s="49">
        <v>1000</v>
      </c>
      <c r="F1394" s="50">
        <v>100000</v>
      </c>
      <c r="G1394" s="51" t="s">
        <v>66</v>
      </c>
      <c r="H1394" s="52">
        <v>46266</v>
      </c>
      <c r="I1394" s="53" t="s">
        <v>55</v>
      </c>
      <c r="J1394" s="53" t="s">
        <v>56</v>
      </c>
      <c r="K1394" s="53" t="s">
        <v>164</v>
      </c>
      <c r="L1394" s="53" t="s">
        <v>91</v>
      </c>
      <c r="M1394" s="54" t="s">
        <v>109</v>
      </c>
      <c r="N1394" s="56" t="s">
        <v>884</v>
      </c>
      <c r="O1394" s="56" t="s">
        <v>2767</v>
      </c>
      <c r="P1394" s="56"/>
      <c r="Q1394" s="56" t="s">
        <v>861</v>
      </c>
      <c r="R1394" s="57"/>
      <c r="S1394" s="57" t="s">
        <v>1053</v>
      </c>
      <c r="T1394" s="56"/>
      <c r="U1394" s="56"/>
      <c r="V1394" s="56"/>
      <c r="W1394" s="56" t="s">
        <v>861</v>
      </c>
      <c r="X1394" s="56"/>
      <c r="Y1394" s="56"/>
      <c r="Z1394" s="56"/>
      <c r="AA1394" s="56"/>
      <c r="AB1394" s="56"/>
      <c r="AC1394" s="56"/>
    </row>
    <row r="1395" spans="1:29" ht="15.75" customHeight="1">
      <c r="A1395" s="35"/>
      <c r="B1395" s="167" t="s">
        <v>2693</v>
      </c>
      <c r="C1395" s="210"/>
      <c r="D1395" s="210"/>
      <c r="E1395" s="210"/>
      <c r="F1395" s="38">
        <v>100000</v>
      </c>
      <c r="G1395" s="211"/>
      <c r="H1395" s="212"/>
      <c r="I1395" s="210"/>
      <c r="J1395" s="210"/>
      <c r="K1395" s="210"/>
      <c r="L1395" s="210"/>
      <c r="M1395" s="210"/>
      <c r="N1395" s="44" t="s">
        <v>884</v>
      </c>
      <c r="O1395" s="210"/>
      <c r="P1395" s="210"/>
      <c r="Q1395" s="175" t="s">
        <v>861</v>
      </c>
      <c r="R1395" s="210"/>
      <c r="S1395" s="45" t="s">
        <v>1053</v>
      </c>
      <c r="T1395" s="210"/>
      <c r="U1395" s="210"/>
      <c r="V1395" s="210"/>
      <c r="W1395" s="175" t="s">
        <v>861</v>
      </c>
      <c r="X1395" s="44"/>
      <c r="Y1395" s="44"/>
      <c r="Z1395" s="44"/>
      <c r="AA1395" s="44"/>
      <c r="AB1395" s="44"/>
      <c r="AC1395" s="44"/>
    </row>
    <row r="1396" spans="1:29" ht="15.75" customHeight="1">
      <c r="A1396" s="47"/>
      <c r="B1396" s="47" t="s">
        <v>1564</v>
      </c>
      <c r="C1396" s="60" t="s">
        <v>2445</v>
      </c>
      <c r="D1396" s="49" t="s">
        <v>53</v>
      </c>
      <c r="E1396" s="49">
        <v>11</v>
      </c>
      <c r="F1396" s="50">
        <v>500000</v>
      </c>
      <c r="G1396" s="51"/>
      <c r="H1396" s="52"/>
      <c r="I1396" s="53" t="s">
        <v>55</v>
      </c>
      <c r="J1396" s="53" t="s">
        <v>56</v>
      </c>
      <c r="K1396" s="53"/>
      <c r="L1396" s="53"/>
      <c r="M1396" s="54" t="s">
        <v>109</v>
      </c>
      <c r="N1396" s="56" t="s">
        <v>884</v>
      </c>
      <c r="O1396" s="56" t="s">
        <v>2767</v>
      </c>
      <c r="P1396" s="56"/>
      <c r="Q1396" s="56" t="s">
        <v>3113</v>
      </c>
      <c r="R1396" s="57"/>
      <c r="S1396" s="57" t="s">
        <v>2445</v>
      </c>
      <c r="T1396" s="56"/>
      <c r="U1396" s="56"/>
      <c r="V1396" s="56"/>
      <c r="W1396" s="56" t="s">
        <v>1564</v>
      </c>
      <c r="X1396" s="56"/>
      <c r="Y1396" s="56"/>
      <c r="Z1396" s="56"/>
      <c r="AA1396" s="56"/>
      <c r="AB1396" s="56"/>
      <c r="AC1396" s="56"/>
    </row>
    <row r="1397" spans="1:29" ht="15.75" customHeight="1">
      <c r="A1397" s="35"/>
      <c r="B1397" s="35" t="s">
        <v>2693</v>
      </c>
      <c r="C1397" s="36"/>
      <c r="D1397" s="37"/>
      <c r="E1397" s="37"/>
      <c r="F1397" s="38">
        <v>500000</v>
      </c>
      <c r="G1397" s="39"/>
      <c r="H1397" s="40"/>
      <c r="I1397" s="41"/>
      <c r="J1397" s="41"/>
      <c r="K1397" s="41"/>
      <c r="L1397" s="41"/>
      <c r="M1397" s="42"/>
      <c r="N1397" s="44" t="s">
        <v>884</v>
      </c>
      <c r="O1397" s="44"/>
      <c r="P1397" s="44"/>
      <c r="Q1397" s="44" t="s">
        <v>3113</v>
      </c>
      <c r="R1397" s="45"/>
      <c r="S1397" s="45" t="s">
        <v>2445</v>
      </c>
      <c r="T1397" s="44"/>
      <c r="U1397" s="44"/>
      <c r="V1397" s="44"/>
      <c r="W1397" s="44" t="s">
        <v>1564</v>
      </c>
      <c r="X1397" s="44"/>
      <c r="Y1397" s="44"/>
      <c r="Z1397" s="44"/>
      <c r="AA1397" s="44"/>
      <c r="AB1397" s="44"/>
      <c r="AC1397" s="44"/>
    </row>
    <row r="1398" spans="1:29" ht="15.75" customHeight="1">
      <c r="A1398" s="47"/>
      <c r="B1398" s="47" t="s">
        <v>861</v>
      </c>
      <c r="C1398" s="60" t="s">
        <v>1016</v>
      </c>
      <c r="D1398" s="49" t="s">
        <v>53</v>
      </c>
      <c r="E1398" s="49">
        <v>1</v>
      </c>
      <c r="F1398" s="50">
        <v>5000</v>
      </c>
      <c r="G1398" s="51" t="s">
        <v>54</v>
      </c>
      <c r="H1398" s="52">
        <v>46204</v>
      </c>
      <c r="I1398" s="53" t="s">
        <v>55</v>
      </c>
      <c r="J1398" s="53" t="s">
        <v>56</v>
      </c>
      <c r="K1398" s="53" t="s">
        <v>83</v>
      </c>
      <c r="L1398" s="53" t="s">
        <v>91</v>
      </c>
      <c r="M1398" s="54" t="s">
        <v>73</v>
      </c>
      <c r="N1398" s="56" t="s">
        <v>884</v>
      </c>
      <c r="O1398" s="56" t="s">
        <v>2767</v>
      </c>
      <c r="P1398" s="56"/>
      <c r="Q1398" s="56" t="s">
        <v>861</v>
      </c>
      <c r="R1398" s="57"/>
      <c r="S1398" s="204" t="s">
        <v>1017</v>
      </c>
      <c r="T1398" s="56"/>
      <c r="U1398" s="56"/>
      <c r="V1398" s="56"/>
      <c r="W1398" s="56" t="s">
        <v>861</v>
      </c>
      <c r="X1398" s="56"/>
      <c r="Y1398" s="56"/>
      <c r="Z1398" s="56"/>
      <c r="AA1398" s="56"/>
      <c r="AB1398" s="56"/>
      <c r="AC1398" s="56"/>
    </row>
    <row r="1399" spans="1:29" ht="15.75" customHeight="1">
      <c r="A1399" s="167"/>
      <c r="B1399" s="167" t="s">
        <v>70</v>
      </c>
      <c r="C1399" s="168" t="s">
        <v>2492</v>
      </c>
      <c r="D1399" s="176" t="s">
        <v>53</v>
      </c>
      <c r="E1399" s="176">
        <v>5</v>
      </c>
      <c r="F1399" s="177">
        <v>250000</v>
      </c>
      <c r="G1399" s="178" t="s">
        <v>54</v>
      </c>
      <c r="H1399" s="179">
        <v>46266</v>
      </c>
      <c r="I1399" s="180" t="s">
        <v>101</v>
      </c>
      <c r="J1399" s="180" t="s">
        <v>56</v>
      </c>
      <c r="K1399" s="180" t="s">
        <v>858</v>
      </c>
      <c r="L1399" s="180" t="s">
        <v>91</v>
      </c>
      <c r="M1399" s="181" t="s">
        <v>2451</v>
      </c>
      <c r="N1399" s="175" t="s">
        <v>951</v>
      </c>
      <c r="O1399" s="44" t="s">
        <v>2452</v>
      </c>
      <c r="P1399" s="44"/>
      <c r="Q1399" s="44"/>
      <c r="R1399" s="45">
        <f t="array" ref="R1399">IFERROR(INDEX('BANCO DE DADOS'!$C$3:$C1559,MATCH(C1399,'BANCO DE DADOS'!$B$3:$B1559,0),0),"")</f>
        <v>0</v>
      </c>
      <c r="S1399" s="45" t="str">
        <f t="array" ref="S1399">IFERROR(INDEX('BANCO DE DADOS'!$D$3:$D1559,MATCH(C1399,'BANCO DE DADOS'!$B$3:$B1559,0),0),"")</f>
        <v>COMPRA DE SERVIDORES</v>
      </c>
      <c r="T1399" s="44"/>
      <c r="U1399" s="44"/>
      <c r="V1399" s="44"/>
      <c r="W1399" s="44"/>
      <c r="X1399" s="44"/>
      <c r="Y1399" s="44"/>
      <c r="Z1399" s="44"/>
      <c r="AA1399" s="44"/>
      <c r="AB1399" s="44"/>
      <c r="AC1399" s="44"/>
    </row>
    <row r="1400" spans="1:29" ht="15.75" customHeight="1">
      <c r="A1400" s="47"/>
      <c r="B1400" s="47" t="s">
        <v>70</v>
      </c>
      <c r="C1400" s="60" t="s">
        <v>1607</v>
      </c>
      <c r="D1400" s="49" t="s">
        <v>53</v>
      </c>
      <c r="E1400" s="49">
        <v>5</v>
      </c>
      <c r="F1400" s="50">
        <v>75000</v>
      </c>
      <c r="G1400" s="51" t="s">
        <v>54</v>
      </c>
      <c r="H1400" s="52">
        <v>46266</v>
      </c>
      <c r="I1400" s="53" t="s">
        <v>55</v>
      </c>
      <c r="J1400" s="53" t="s">
        <v>56</v>
      </c>
      <c r="K1400" s="53" t="s">
        <v>72</v>
      </c>
      <c r="L1400" s="53" t="s">
        <v>91</v>
      </c>
      <c r="M1400" s="54" t="s">
        <v>73</v>
      </c>
      <c r="N1400" s="56" t="s">
        <v>951</v>
      </c>
      <c r="O1400" s="56" t="s">
        <v>2767</v>
      </c>
      <c r="P1400" s="56"/>
      <c r="Q1400" s="56" t="s">
        <v>3114</v>
      </c>
      <c r="R1400" s="57"/>
      <c r="S1400" s="57" t="s">
        <v>1608</v>
      </c>
      <c r="T1400" s="56"/>
      <c r="U1400" s="56"/>
      <c r="V1400" s="56"/>
      <c r="W1400" s="56" t="s">
        <v>2933</v>
      </c>
      <c r="X1400" s="56"/>
      <c r="Y1400" s="56"/>
      <c r="Z1400" s="56"/>
      <c r="AA1400" s="56"/>
      <c r="AB1400" s="56"/>
      <c r="AC1400" s="56"/>
    </row>
    <row r="1401" spans="1:29" ht="15.75" customHeight="1">
      <c r="A1401" s="35"/>
      <c r="B1401" s="35" t="s">
        <v>2693</v>
      </c>
      <c r="C1401" s="36"/>
      <c r="D1401" s="37"/>
      <c r="E1401" s="37"/>
      <c r="F1401" s="38">
        <v>75000</v>
      </c>
      <c r="G1401" s="39"/>
      <c r="H1401" s="40"/>
      <c r="I1401" s="41"/>
      <c r="J1401" s="41"/>
      <c r="K1401" s="41"/>
      <c r="L1401" s="41"/>
      <c r="M1401" s="42"/>
      <c r="N1401" s="44" t="s">
        <v>951</v>
      </c>
      <c r="O1401" s="44"/>
      <c r="P1401" s="44"/>
      <c r="Q1401" s="44" t="s">
        <v>3114</v>
      </c>
      <c r="R1401" s="45"/>
      <c r="S1401" s="45" t="s">
        <v>1608</v>
      </c>
      <c r="T1401" s="44"/>
      <c r="U1401" s="44"/>
      <c r="V1401" s="44"/>
      <c r="W1401" s="44" t="s">
        <v>2933</v>
      </c>
      <c r="X1401" s="44"/>
      <c r="Y1401" s="44"/>
      <c r="Z1401" s="44"/>
      <c r="AA1401" s="44"/>
      <c r="AB1401" s="44"/>
      <c r="AC1401" s="44"/>
    </row>
    <row r="1402" spans="1:29" ht="15.75" customHeight="1">
      <c r="A1402" s="47"/>
      <c r="B1402" s="47" t="s">
        <v>51</v>
      </c>
      <c r="C1402" s="60" t="s">
        <v>2571</v>
      </c>
      <c r="D1402" s="49" t="s">
        <v>2572</v>
      </c>
      <c r="E1402" s="49">
        <v>150</v>
      </c>
      <c r="F1402" s="50">
        <v>11850</v>
      </c>
      <c r="G1402" s="51" t="s">
        <v>54</v>
      </c>
      <c r="H1402" s="52">
        <v>46235</v>
      </c>
      <c r="I1402" s="53" t="s">
        <v>55</v>
      </c>
      <c r="J1402" s="53" t="s">
        <v>56</v>
      </c>
      <c r="K1402" s="53" t="s">
        <v>164</v>
      </c>
      <c r="L1402" s="53" t="s">
        <v>91</v>
      </c>
      <c r="M1402" s="54" t="s">
        <v>109</v>
      </c>
      <c r="N1402" s="56" t="s">
        <v>951</v>
      </c>
      <c r="O1402" s="56" t="s">
        <v>2767</v>
      </c>
      <c r="P1402" s="56"/>
      <c r="Q1402" s="56" t="s">
        <v>3115</v>
      </c>
      <c r="R1402" s="57" t="s">
        <v>622</v>
      </c>
      <c r="S1402" s="57" t="s">
        <v>2573</v>
      </c>
      <c r="T1402" s="56"/>
      <c r="U1402" s="56"/>
      <c r="V1402" s="56"/>
      <c r="W1402" s="56" t="s">
        <v>51</v>
      </c>
      <c r="X1402" s="56"/>
      <c r="Y1402" s="56"/>
      <c r="Z1402" s="56"/>
      <c r="AA1402" s="56"/>
      <c r="AB1402" s="56"/>
      <c r="AC1402" s="56"/>
    </row>
    <row r="1403" spans="1:29" ht="15.75" customHeight="1">
      <c r="A1403" s="35"/>
      <c r="B1403" s="35" t="s">
        <v>2693</v>
      </c>
      <c r="C1403" s="36"/>
      <c r="D1403" s="37"/>
      <c r="E1403" s="37"/>
      <c r="F1403" s="38">
        <v>11850</v>
      </c>
      <c r="G1403" s="39"/>
      <c r="H1403" s="40"/>
      <c r="I1403" s="41"/>
      <c r="J1403" s="41"/>
      <c r="K1403" s="41"/>
      <c r="L1403" s="41"/>
      <c r="M1403" s="42"/>
      <c r="N1403" s="44" t="s">
        <v>951</v>
      </c>
      <c r="O1403" s="44"/>
      <c r="P1403" s="44"/>
      <c r="Q1403" s="44" t="s">
        <v>3115</v>
      </c>
      <c r="R1403" s="45"/>
      <c r="S1403" s="45" t="s">
        <v>2573</v>
      </c>
      <c r="T1403" s="44"/>
      <c r="U1403" s="44"/>
      <c r="V1403" s="44"/>
      <c r="W1403" s="44" t="s">
        <v>51</v>
      </c>
      <c r="X1403" s="44"/>
      <c r="Y1403" s="44"/>
      <c r="Z1403" s="44"/>
      <c r="AA1403" s="44"/>
      <c r="AB1403" s="44"/>
      <c r="AC1403" s="44"/>
    </row>
    <row r="1404" spans="1:29" ht="15.75" customHeight="1">
      <c r="A1404" s="47"/>
      <c r="B1404" s="47" t="s">
        <v>172</v>
      </c>
      <c r="C1404" s="60" t="s">
        <v>2060</v>
      </c>
      <c r="D1404" s="49" t="s">
        <v>53</v>
      </c>
      <c r="E1404" s="49">
        <v>2</v>
      </c>
      <c r="F1404" s="50">
        <v>2000</v>
      </c>
      <c r="G1404" s="51" t="s">
        <v>54</v>
      </c>
      <c r="H1404" s="52">
        <v>46174</v>
      </c>
      <c r="I1404" s="53" t="s">
        <v>55</v>
      </c>
      <c r="J1404" s="53" t="s">
        <v>56</v>
      </c>
      <c r="K1404" s="53" t="s">
        <v>164</v>
      </c>
      <c r="L1404" s="53" t="s">
        <v>91</v>
      </c>
      <c r="M1404" s="54" t="s">
        <v>73</v>
      </c>
      <c r="N1404" s="56" t="s">
        <v>951</v>
      </c>
      <c r="O1404" s="56" t="s">
        <v>2767</v>
      </c>
      <c r="P1404" s="56"/>
      <c r="Q1404" s="56" t="s">
        <v>3116</v>
      </c>
      <c r="R1404" s="57"/>
      <c r="S1404" s="57" t="s">
        <v>712</v>
      </c>
      <c r="T1404" s="56"/>
      <c r="U1404" s="56"/>
      <c r="V1404" s="56"/>
      <c r="W1404" s="47" t="s">
        <v>156</v>
      </c>
      <c r="X1404" s="56"/>
      <c r="Y1404" s="56"/>
      <c r="Z1404" s="56"/>
      <c r="AA1404" s="56"/>
      <c r="AB1404" s="56"/>
      <c r="AC1404" s="56"/>
    </row>
    <row r="1405" spans="1:29" ht="15.75" customHeight="1">
      <c r="A1405" s="35"/>
      <c r="B1405" s="35" t="s">
        <v>172</v>
      </c>
      <c r="C1405" s="36" t="s">
        <v>2083</v>
      </c>
      <c r="D1405" s="37" t="s">
        <v>53</v>
      </c>
      <c r="E1405" s="37">
        <v>4</v>
      </c>
      <c r="F1405" s="38">
        <v>1600</v>
      </c>
      <c r="G1405" s="39" t="s">
        <v>54</v>
      </c>
      <c r="H1405" s="40">
        <v>46174</v>
      </c>
      <c r="I1405" s="41" t="s">
        <v>55</v>
      </c>
      <c r="J1405" s="41" t="s">
        <v>56</v>
      </c>
      <c r="K1405" s="41" t="s">
        <v>164</v>
      </c>
      <c r="L1405" s="41" t="s">
        <v>91</v>
      </c>
      <c r="M1405" s="42" t="s">
        <v>148</v>
      </c>
      <c r="N1405" s="44" t="s">
        <v>951</v>
      </c>
      <c r="O1405" s="44" t="s">
        <v>2767</v>
      </c>
      <c r="P1405" s="44"/>
      <c r="Q1405" s="44" t="s">
        <v>3116</v>
      </c>
      <c r="R1405" s="45"/>
      <c r="S1405" s="45" t="s">
        <v>712</v>
      </c>
      <c r="T1405" s="44"/>
      <c r="U1405" s="44"/>
      <c r="V1405" s="44"/>
      <c r="W1405" s="35" t="s">
        <v>156</v>
      </c>
      <c r="X1405" s="44"/>
      <c r="Y1405" s="44"/>
      <c r="Z1405" s="44"/>
      <c r="AA1405" s="44"/>
      <c r="AB1405" s="44"/>
      <c r="AC1405" s="44"/>
    </row>
    <row r="1406" spans="1:29" ht="15.75" customHeight="1">
      <c r="A1406" s="47"/>
      <c r="B1406" s="47" t="s">
        <v>156</v>
      </c>
      <c r="C1406" s="60" t="s">
        <v>711</v>
      </c>
      <c r="D1406" s="49" t="s">
        <v>53</v>
      </c>
      <c r="E1406" s="49">
        <v>1</v>
      </c>
      <c r="F1406" s="50">
        <v>250</v>
      </c>
      <c r="G1406" s="51" t="s">
        <v>54</v>
      </c>
      <c r="H1406" s="52">
        <v>46143</v>
      </c>
      <c r="I1406" s="53" t="s">
        <v>55</v>
      </c>
      <c r="J1406" s="53" t="s">
        <v>56</v>
      </c>
      <c r="K1406" s="53" t="s">
        <v>164</v>
      </c>
      <c r="L1406" s="53" t="s">
        <v>58</v>
      </c>
      <c r="M1406" s="54" t="s">
        <v>148</v>
      </c>
      <c r="N1406" s="56" t="s">
        <v>21</v>
      </c>
      <c r="O1406" s="56" t="s">
        <v>2767</v>
      </c>
      <c r="P1406" s="56"/>
      <c r="Q1406" s="56" t="s">
        <v>3116</v>
      </c>
      <c r="R1406" s="57"/>
      <c r="S1406" s="57" t="s">
        <v>712</v>
      </c>
      <c r="T1406" s="56"/>
      <c r="U1406" s="56"/>
      <c r="V1406" s="56"/>
      <c r="W1406" s="47" t="s">
        <v>156</v>
      </c>
      <c r="X1406" s="56"/>
      <c r="Y1406" s="56"/>
      <c r="Z1406" s="56"/>
      <c r="AA1406" s="56"/>
      <c r="AB1406" s="56"/>
      <c r="AC1406" s="56"/>
    </row>
    <row r="1407" spans="1:29" ht="15.75" customHeight="1">
      <c r="A1407" s="35"/>
      <c r="B1407" s="35" t="s">
        <v>2693</v>
      </c>
      <c r="C1407" s="36"/>
      <c r="D1407" s="37"/>
      <c r="E1407" s="37"/>
      <c r="F1407" s="38">
        <v>3850</v>
      </c>
      <c r="G1407" s="39"/>
      <c r="H1407" s="40"/>
      <c r="I1407" s="41"/>
      <c r="J1407" s="41"/>
      <c r="K1407" s="41"/>
      <c r="L1407" s="41"/>
      <c r="M1407" s="42"/>
      <c r="N1407" s="44" t="s">
        <v>951</v>
      </c>
      <c r="O1407" s="44"/>
      <c r="P1407" s="44"/>
      <c r="Q1407" s="44" t="s">
        <v>3116</v>
      </c>
      <c r="R1407" s="45"/>
      <c r="S1407" s="45" t="s">
        <v>712</v>
      </c>
      <c r="T1407" s="44"/>
      <c r="U1407" s="44"/>
      <c r="V1407" s="44"/>
      <c r="W1407" s="35" t="s">
        <v>156</v>
      </c>
      <c r="X1407" s="44"/>
      <c r="Y1407" s="44"/>
      <c r="Z1407" s="44"/>
      <c r="AA1407" s="44"/>
      <c r="AB1407" s="44"/>
      <c r="AC1407" s="44"/>
    </row>
    <row r="1408" spans="1:29" ht="15.75" customHeight="1">
      <c r="A1408" s="47"/>
      <c r="B1408" s="47" t="s">
        <v>317</v>
      </c>
      <c r="C1408" s="60" t="s">
        <v>2578</v>
      </c>
      <c r="D1408" s="49" t="s">
        <v>53</v>
      </c>
      <c r="E1408" s="49">
        <v>1</v>
      </c>
      <c r="F1408" s="50">
        <v>10000</v>
      </c>
      <c r="G1408" s="51" t="s">
        <v>54</v>
      </c>
      <c r="H1408" s="52">
        <v>46204</v>
      </c>
      <c r="I1408" s="53" t="s">
        <v>101</v>
      </c>
      <c r="J1408" s="53" t="s">
        <v>56</v>
      </c>
      <c r="K1408" s="53" t="s">
        <v>858</v>
      </c>
      <c r="L1408" s="53" t="s">
        <v>58</v>
      </c>
      <c r="M1408" s="54" t="s">
        <v>2534</v>
      </c>
      <c r="N1408" s="56" t="s">
        <v>21</v>
      </c>
      <c r="O1408" s="56" t="s">
        <v>2767</v>
      </c>
      <c r="P1408" s="56"/>
      <c r="Q1408" s="56" t="s">
        <v>3117</v>
      </c>
      <c r="R1408" s="57"/>
      <c r="S1408" s="57" t="s">
        <v>2579</v>
      </c>
      <c r="T1408" s="56"/>
      <c r="U1408" s="56"/>
      <c r="V1408" s="56"/>
      <c r="W1408" s="47" t="s">
        <v>317</v>
      </c>
      <c r="X1408" s="56"/>
      <c r="Y1408" s="56"/>
      <c r="Z1408" s="56"/>
      <c r="AA1408" s="56"/>
      <c r="AB1408" s="56"/>
      <c r="AC1408" s="56"/>
    </row>
    <row r="1409" spans="1:29" ht="15.75" customHeight="1">
      <c r="A1409" s="35"/>
      <c r="B1409" s="35" t="s">
        <v>2693</v>
      </c>
      <c r="C1409" s="36"/>
      <c r="D1409" s="37"/>
      <c r="E1409" s="37"/>
      <c r="F1409" s="38">
        <v>10000</v>
      </c>
      <c r="G1409" s="39"/>
      <c r="H1409" s="40"/>
      <c r="I1409" s="41"/>
      <c r="J1409" s="41"/>
      <c r="K1409" s="41"/>
      <c r="L1409" s="41"/>
      <c r="M1409" s="42"/>
      <c r="N1409" s="44" t="s">
        <v>21</v>
      </c>
      <c r="O1409" s="44"/>
      <c r="P1409" s="44"/>
      <c r="Q1409" s="44" t="s">
        <v>3117</v>
      </c>
      <c r="R1409" s="45"/>
      <c r="S1409" s="45" t="s">
        <v>2579</v>
      </c>
      <c r="T1409" s="44"/>
      <c r="U1409" s="44"/>
      <c r="V1409" s="44"/>
      <c r="W1409" s="35" t="s">
        <v>317</v>
      </c>
      <c r="X1409" s="44"/>
      <c r="Y1409" s="44"/>
      <c r="Z1409" s="44"/>
      <c r="AA1409" s="44"/>
      <c r="AB1409" s="44"/>
      <c r="AC1409" s="44"/>
    </row>
    <row r="1410" spans="1:29" ht="15.75" customHeight="1">
      <c r="A1410" s="47"/>
      <c r="B1410" s="184" t="s">
        <v>2693</v>
      </c>
      <c r="C1410" s="213"/>
      <c r="D1410" s="213"/>
      <c r="E1410" s="213"/>
      <c r="F1410" s="50">
        <v>5000</v>
      </c>
      <c r="G1410" s="214"/>
      <c r="H1410" s="215"/>
      <c r="I1410" s="213"/>
      <c r="J1410" s="213"/>
      <c r="K1410" s="213"/>
      <c r="L1410" s="213"/>
      <c r="M1410" s="213"/>
      <c r="N1410" s="192" t="s">
        <v>861</v>
      </c>
      <c r="O1410" s="213"/>
      <c r="P1410" s="213"/>
      <c r="Q1410" s="192" t="s">
        <v>861</v>
      </c>
      <c r="R1410" s="213"/>
      <c r="S1410" s="204" t="s">
        <v>1017</v>
      </c>
      <c r="T1410" s="213"/>
      <c r="U1410" s="213"/>
      <c r="V1410" s="213"/>
      <c r="W1410" s="192" t="s">
        <v>861</v>
      </c>
      <c r="X1410" s="56"/>
      <c r="Y1410" s="56"/>
      <c r="Z1410" s="56"/>
      <c r="AA1410" s="56"/>
      <c r="AB1410" s="56"/>
      <c r="AC1410" s="56"/>
    </row>
    <row r="1411" spans="1:29" ht="15.75" customHeight="1">
      <c r="A1411" s="35"/>
      <c r="B1411" s="35" t="s">
        <v>242</v>
      </c>
      <c r="C1411" s="36" t="s">
        <v>397</v>
      </c>
      <c r="D1411" s="37" t="s">
        <v>53</v>
      </c>
      <c r="E1411" s="37">
        <v>3</v>
      </c>
      <c r="F1411" s="38">
        <v>3600</v>
      </c>
      <c r="G1411" s="39" t="s">
        <v>54</v>
      </c>
      <c r="H1411" s="40">
        <v>46174</v>
      </c>
      <c r="I1411" s="41" t="s">
        <v>55</v>
      </c>
      <c r="J1411" s="41" t="s">
        <v>56</v>
      </c>
      <c r="K1411" s="41" t="s">
        <v>164</v>
      </c>
      <c r="L1411" s="41" t="s">
        <v>58</v>
      </c>
      <c r="M1411" s="42" t="s">
        <v>2486</v>
      </c>
      <c r="N1411" s="44" t="s">
        <v>21</v>
      </c>
      <c r="O1411" s="44" t="s">
        <v>2767</v>
      </c>
      <c r="P1411" s="44"/>
      <c r="Q1411" s="44" t="s">
        <v>3118</v>
      </c>
      <c r="R1411" s="45"/>
      <c r="S1411" s="45" t="s">
        <v>398</v>
      </c>
      <c r="T1411" s="44"/>
      <c r="U1411" s="44"/>
      <c r="V1411" s="44"/>
      <c r="W1411" s="35" t="s">
        <v>242</v>
      </c>
      <c r="X1411" s="44"/>
      <c r="Y1411" s="44"/>
      <c r="Z1411" s="44"/>
      <c r="AA1411" s="44"/>
      <c r="AB1411" s="44"/>
      <c r="AC1411" s="44"/>
    </row>
    <row r="1412" spans="1:29" ht="15.75" customHeight="1">
      <c r="A1412" s="47"/>
      <c r="B1412" s="47" t="s">
        <v>2693</v>
      </c>
      <c r="C1412" s="60"/>
      <c r="D1412" s="49"/>
      <c r="E1412" s="49"/>
      <c r="F1412" s="50">
        <v>3600</v>
      </c>
      <c r="G1412" s="51"/>
      <c r="H1412" s="52"/>
      <c r="I1412" s="53"/>
      <c r="J1412" s="53"/>
      <c r="K1412" s="53"/>
      <c r="L1412" s="53"/>
      <c r="M1412" s="54"/>
      <c r="N1412" s="56" t="s">
        <v>21</v>
      </c>
      <c r="O1412" s="56"/>
      <c r="P1412" s="56"/>
      <c r="Q1412" s="56" t="s">
        <v>3118</v>
      </c>
      <c r="R1412" s="57"/>
      <c r="S1412" s="57" t="s">
        <v>398</v>
      </c>
      <c r="T1412" s="56"/>
      <c r="U1412" s="56"/>
      <c r="V1412" s="56"/>
      <c r="W1412" s="47" t="s">
        <v>242</v>
      </c>
      <c r="X1412" s="56"/>
      <c r="Y1412" s="56"/>
      <c r="Z1412" s="56"/>
      <c r="AA1412" s="56"/>
      <c r="AB1412" s="56"/>
      <c r="AC1412" s="56"/>
    </row>
    <row r="1413" spans="1:29" ht="15.75" customHeight="1">
      <c r="A1413" s="35"/>
      <c r="B1413" s="35" t="s">
        <v>237</v>
      </c>
      <c r="C1413" s="36" t="s">
        <v>354</v>
      </c>
      <c r="D1413" s="37" t="s">
        <v>53</v>
      </c>
      <c r="E1413" s="37">
        <v>30</v>
      </c>
      <c r="F1413" s="38">
        <v>4800</v>
      </c>
      <c r="G1413" s="39" t="s">
        <v>54</v>
      </c>
      <c r="H1413" s="40">
        <v>46204</v>
      </c>
      <c r="I1413" s="41" t="s">
        <v>55</v>
      </c>
      <c r="J1413" s="41" t="s">
        <v>56</v>
      </c>
      <c r="K1413" s="41" t="s">
        <v>164</v>
      </c>
      <c r="L1413" s="41" t="s">
        <v>58</v>
      </c>
      <c r="M1413" s="42" t="s">
        <v>109</v>
      </c>
      <c r="N1413" s="44" t="s">
        <v>21</v>
      </c>
      <c r="O1413" s="44" t="s">
        <v>2767</v>
      </c>
      <c r="P1413" s="44"/>
      <c r="Q1413" s="44" t="s">
        <v>3119</v>
      </c>
      <c r="R1413" s="45"/>
      <c r="S1413" s="45" t="s">
        <v>328</v>
      </c>
      <c r="T1413" s="44"/>
      <c r="U1413" s="44"/>
      <c r="V1413" s="44"/>
      <c r="W1413" s="35" t="s">
        <v>237</v>
      </c>
      <c r="X1413" s="44"/>
      <c r="Y1413" s="44"/>
      <c r="Z1413" s="44"/>
      <c r="AA1413" s="44"/>
      <c r="AB1413" s="44"/>
      <c r="AC1413" s="44"/>
    </row>
    <row r="1414" spans="1:29" ht="15.75" customHeight="1">
      <c r="A1414" s="47"/>
      <c r="B1414" s="47" t="s">
        <v>237</v>
      </c>
      <c r="C1414" s="60" t="s">
        <v>327</v>
      </c>
      <c r="D1414" s="49" t="s">
        <v>53</v>
      </c>
      <c r="E1414" s="49">
        <v>30</v>
      </c>
      <c r="F1414" s="50">
        <v>5100</v>
      </c>
      <c r="G1414" s="51" t="s">
        <v>54</v>
      </c>
      <c r="H1414" s="52">
        <v>46204</v>
      </c>
      <c r="I1414" s="53" t="s">
        <v>55</v>
      </c>
      <c r="J1414" s="53" t="s">
        <v>56</v>
      </c>
      <c r="K1414" s="53" t="s">
        <v>164</v>
      </c>
      <c r="L1414" s="53" t="s">
        <v>58</v>
      </c>
      <c r="M1414" s="54" t="s">
        <v>148</v>
      </c>
      <c r="N1414" s="56" t="s">
        <v>21</v>
      </c>
      <c r="O1414" s="56" t="s">
        <v>2767</v>
      </c>
      <c r="P1414" s="56"/>
      <c r="Q1414" s="56" t="s">
        <v>3119</v>
      </c>
      <c r="R1414" s="57"/>
      <c r="S1414" s="57" t="s">
        <v>328</v>
      </c>
      <c r="T1414" s="56"/>
      <c r="U1414" s="56"/>
      <c r="V1414" s="56"/>
      <c r="W1414" s="47" t="s">
        <v>237</v>
      </c>
      <c r="X1414" s="56"/>
      <c r="Y1414" s="56"/>
      <c r="Z1414" s="56"/>
      <c r="AA1414" s="56"/>
      <c r="AB1414" s="56"/>
      <c r="AC1414" s="56"/>
    </row>
    <row r="1415" spans="1:29" ht="15.75" customHeight="1">
      <c r="A1415" s="167"/>
      <c r="B1415" s="167" t="s">
        <v>1476</v>
      </c>
      <c r="C1415" s="168" t="s">
        <v>2581</v>
      </c>
      <c r="D1415" s="176" t="s">
        <v>53</v>
      </c>
      <c r="E1415" s="176">
        <v>1</v>
      </c>
      <c r="F1415" s="177">
        <v>10000</v>
      </c>
      <c r="G1415" s="178" t="s">
        <v>54</v>
      </c>
      <c r="H1415" s="179">
        <v>46204</v>
      </c>
      <c r="I1415" s="180" t="s">
        <v>101</v>
      </c>
      <c r="J1415" s="180" t="s">
        <v>56</v>
      </c>
      <c r="K1415" s="180" t="s">
        <v>858</v>
      </c>
      <c r="L1415" s="180" t="s">
        <v>84</v>
      </c>
      <c r="M1415" s="181" t="s">
        <v>2451</v>
      </c>
      <c r="N1415" s="175" t="s">
        <v>951</v>
      </c>
      <c r="O1415" s="44" t="s">
        <v>2452</v>
      </c>
      <c r="P1415" s="44"/>
      <c r="Q1415" s="44"/>
      <c r="R1415" s="45">
        <f t="array" ref="R1415">IFERROR(INDEX('BANCO DE DADOS'!$C$3:$C1559,MATCH(C1415,'BANCO DE DADOS'!$B$3:$B1559,0),0),"")</f>
        <v>0</v>
      </c>
      <c r="S1415" s="45" t="str">
        <f t="array" ref="S1415">IFERROR(INDEX('BANCO DE DADOS'!$D$3:$D1559,MATCH(C1415,'BANCO DE DADOS'!$B$3:$B1559,0),0),"")</f>
        <v>COMPRA DE SMARTPHONES E TABLETS</v>
      </c>
      <c r="T1415" s="44"/>
      <c r="U1415" s="44"/>
      <c r="V1415" s="44"/>
      <c r="W1415" s="44"/>
      <c r="X1415" s="44"/>
      <c r="Y1415" s="44"/>
      <c r="Z1415" s="44"/>
      <c r="AA1415" s="44"/>
      <c r="AB1415" s="44"/>
      <c r="AC1415" s="44"/>
    </row>
    <row r="1416" spans="1:29" ht="15.75" customHeight="1">
      <c r="A1416" s="47"/>
      <c r="B1416" s="47" t="s">
        <v>317</v>
      </c>
      <c r="C1416" s="60" t="s">
        <v>456</v>
      </c>
      <c r="D1416" s="49" t="s">
        <v>53</v>
      </c>
      <c r="E1416" s="49">
        <v>12</v>
      </c>
      <c r="F1416" s="50">
        <v>1920</v>
      </c>
      <c r="G1416" s="51" t="s">
        <v>54</v>
      </c>
      <c r="H1416" s="52">
        <v>46174</v>
      </c>
      <c r="I1416" s="53" t="s">
        <v>55</v>
      </c>
      <c r="J1416" s="53" t="s">
        <v>56</v>
      </c>
      <c r="K1416" s="53" t="s">
        <v>164</v>
      </c>
      <c r="L1416" s="53" t="s">
        <v>58</v>
      </c>
      <c r="M1416" s="54" t="s">
        <v>148</v>
      </c>
      <c r="N1416" s="56" t="s">
        <v>21</v>
      </c>
      <c r="O1416" s="56" t="s">
        <v>2767</v>
      </c>
      <c r="P1416" s="56"/>
      <c r="Q1416" s="56" t="s">
        <v>3119</v>
      </c>
      <c r="R1416" s="57"/>
      <c r="S1416" s="57" t="s">
        <v>328</v>
      </c>
      <c r="T1416" s="56"/>
      <c r="U1416" s="56"/>
      <c r="V1416" s="56"/>
      <c r="W1416" s="47" t="s">
        <v>237</v>
      </c>
      <c r="X1416" s="56"/>
      <c r="Y1416" s="56"/>
      <c r="Z1416" s="56"/>
      <c r="AA1416" s="56"/>
      <c r="AB1416" s="56"/>
      <c r="AC1416" s="56"/>
    </row>
    <row r="1417" spans="1:29" ht="15.75" customHeight="1">
      <c r="A1417" s="167"/>
      <c r="B1417" s="167" t="s">
        <v>70</v>
      </c>
      <c r="C1417" s="168" t="s">
        <v>2467</v>
      </c>
      <c r="D1417" s="176" t="s">
        <v>53</v>
      </c>
      <c r="E1417" s="176">
        <v>10</v>
      </c>
      <c r="F1417" s="177">
        <v>550000</v>
      </c>
      <c r="G1417" s="178" t="s">
        <v>54</v>
      </c>
      <c r="H1417" s="179">
        <v>46266</v>
      </c>
      <c r="I1417" s="180" t="s">
        <v>101</v>
      </c>
      <c r="J1417" s="180" t="s">
        <v>56</v>
      </c>
      <c r="K1417" s="180" t="s">
        <v>858</v>
      </c>
      <c r="L1417" s="180" t="s">
        <v>84</v>
      </c>
      <c r="M1417" s="181" t="s">
        <v>2451</v>
      </c>
      <c r="N1417" s="175" t="s">
        <v>951</v>
      </c>
      <c r="O1417" s="44" t="s">
        <v>2452</v>
      </c>
      <c r="P1417" s="44"/>
      <c r="Q1417" s="44"/>
      <c r="R1417" s="45" t="str">
        <f t="array" ref="R1417">IFERROR(INDEX('BANCO DE DADOS'!$C$3:$C1559,MATCH(C1417,'BANCO DE DADOS'!$B$3:$B1559,0),0),"")</f>
        <v>GTI</v>
      </c>
      <c r="S1417" s="45" t="str">
        <f t="array" ref="S1417">IFERROR(INDEX('BANCO DE DADOS'!$D$3:$D1559,MATCH(C1417,'BANCO DE DADOS'!$B$3:$B1559,0),0),"")</f>
        <v>COMPRA DE SOFTWARES E LICENÇAS</v>
      </c>
      <c r="T1417" s="44"/>
      <c r="U1417" s="44"/>
      <c r="V1417" s="44"/>
      <c r="W1417" s="44"/>
      <c r="X1417" s="44"/>
      <c r="Y1417" s="44"/>
      <c r="Z1417" s="44"/>
      <c r="AA1417" s="44"/>
      <c r="AB1417" s="44"/>
      <c r="AC1417" s="44"/>
    </row>
    <row r="1418" spans="1:29" ht="15.75" customHeight="1">
      <c r="A1418" s="47"/>
      <c r="B1418" s="47" t="s">
        <v>317</v>
      </c>
      <c r="C1418" s="60" t="s">
        <v>327</v>
      </c>
      <c r="D1418" s="49" t="s">
        <v>53</v>
      </c>
      <c r="E1418" s="49">
        <v>12</v>
      </c>
      <c r="F1418" s="50">
        <v>2040</v>
      </c>
      <c r="G1418" s="51" t="s">
        <v>54</v>
      </c>
      <c r="H1418" s="52">
        <v>46174</v>
      </c>
      <c r="I1418" s="53" t="s">
        <v>55</v>
      </c>
      <c r="J1418" s="53" t="s">
        <v>56</v>
      </c>
      <c r="K1418" s="53" t="s">
        <v>164</v>
      </c>
      <c r="L1418" s="53" t="s">
        <v>58</v>
      </c>
      <c r="M1418" s="54" t="s">
        <v>148</v>
      </c>
      <c r="N1418" s="56" t="s">
        <v>21</v>
      </c>
      <c r="O1418" s="56" t="s">
        <v>2767</v>
      </c>
      <c r="P1418" s="56"/>
      <c r="Q1418" s="56" t="s">
        <v>3119</v>
      </c>
      <c r="R1418" s="57"/>
      <c r="S1418" s="57" t="s">
        <v>328</v>
      </c>
      <c r="T1418" s="56"/>
      <c r="U1418" s="56"/>
      <c r="V1418" s="56"/>
      <c r="W1418" s="47" t="s">
        <v>237</v>
      </c>
      <c r="X1418" s="56"/>
      <c r="Y1418" s="56"/>
      <c r="Z1418" s="56"/>
      <c r="AA1418" s="56"/>
      <c r="AB1418" s="56"/>
      <c r="AC1418" s="56"/>
    </row>
    <row r="1419" spans="1:29" ht="15.75" customHeight="1">
      <c r="A1419" s="35"/>
      <c r="B1419" s="35" t="s">
        <v>2693</v>
      </c>
      <c r="C1419" s="36"/>
      <c r="D1419" s="37"/>
      <c r="E1419" s="37"/>
      <c r="F1419" s="38">
        <v>13860</v>
      </c>
      <c r="G1419" s="39"/>
      <c r="H1419" s="40"/>
      <c r="I1419" s="41"/>
      <c r="J1419" s="41"/>
      <c r="K1419" s="41"/>
      <c r="L1419" s="41"/>
      <c r="M1419" s="42"/>
      <c r="N1419" s="44" t="s">
        <v>21</v>
      </c>
      <c r="O1419" s="44"/>
      <c r="P1419" s="44"/>
      <c r="Q1419" s="44" t="s">
        <v>3119</v>
      </c>
      <c r="R1419" s="45"/>
      <c r="S1419" s="45" t="s">
        <v>328</v>
      </c>
      <c r="T1419" s="44"/>
      <c r="U1419" s="44"/>
      <c r="V1419" s="44"/>
      <c r="W1419" s="35" t="s">
        <v>237</v>
      </c>
      <c r="X1419" s="44"/>
      <c r="Y1419" s="44"/>
      <c r="Z1419" s="44"/>
      <c r="AA1419" s="44"/>
      <c r="AB1419" s="44"/>
      <c r="AC1419" s="44"/>
    </row>
    <row r="1420" spans="1:29" ht="15.75" customHeight="1">
      <c r="A1420" s="47"/>
      <c r="B1420" s="47" t="s">
        <v>254</v>
      </c>
      <c r="C1420" s="60" t="s">
        <v>1532</v>
      </c>
      <c r="D1420" s="49" t="s">
        <v>53</v>
      </c>
      <c r="E1420" s="49">
        <v>1</v>
      </c>
      <c r="F1420" s="50">
        <v>4500</v>
      </c>
      <c r="G1420" s="51" t="s">
        <v>54</v>
      </c>
      <c r="H1420" s="52">
        <v>46204</v>
      </c>
      <c r="I1420" s="53" t="s">
        <v>101</v>
      </c>
      <c r="J1420" s="53" t="s">
        <v>56</v>
      </c>
      <c r="K1420" s="53" t="s">
        <v>858</v>
      </c>
      <c r="L1420" s="53" t="s">
        <v>58</v>
      </c>
      <c r="M1420" s="54" t="s">
        <v>148</v>
      </c>
      <c r="N1420" s="56" t="s">
        <v>951</v>
      </c>
      <c r="O1420" s="56" t="s">
        <v>2767</v>
      </c>
      <c r="P1420" s="56"/>
      <c r="Q1420" s="56" t="s">
        <v>3120</v>
      </c>
      <c r="R1420" s="57">
        <f t="array" ref="R1420">IFERROR(INDEX('BANCO DE DADOS'!$C$3:$C1559,MATCH(C1420,'BANCO DE DADOS'!$B$3:$B1559,0),0),"")</f>
        <v>0</v>
      </c>
      <c r="S1420" s="57" t="s">
        <v>1533</v>
      </c>
      <c r="T1420" s="56"/>
      <c r="U1420" s="56"/>
      <c r="V1420" s="56"/>
      <c r="W1420" s="47" t="s">
        <v>254</v>
      </c>
      <c r="X1420" s="56"/>
      <c r="Y1420" s="56"/>
      <c r="Z1420" s="56"/>
      <c r="AA1420" s="56"/>
      <c r="AB1420" s="56"/>
      <c r="AC1420" s="56"/>
    </row>
    <row r="1421" spans="1:29" ht="15.75" customHeight="1">
      <c r="A1421" s="35"/>
      <c r="B1421" s="35" t="s">
        <v>237</v>
      </c>
      <c r="C1421" s="36" t="s">
        <v>1055</v>
      </c>
      <c r="D1421" s="37" t="s">
        <v>53</v>
      </c>
      <c r="E1421" s="37">
        <v>1</v>
      </c>
      <c r="F1421" s="38">
        <v>80297</v>
      </c>
      <c r="G1421" s="39" t="s">
        <v>54</v>
      </c>
      <c r="H1421" s="40">
        <v>46143</v>
      </c>
      <c r="I1421" s="41" t="s">
        <v>55</v>
      </c>
      <c r="J1421" s="41" t="s">
        <v>56</v>
      </c>
      <c r="K1421" s="41" t="s">
        <v>164</v>
      </c>
      <c r="L1421" s="41" t="s">
        <v>91</v>
      </c>
      <c r="M1421" s="42" t="s">
        <v>148</v>
      </c>
      <c r="N1421" s="44" t="s">
        <v>884</v>
      </c>
      <c r="O1421" s="44" t="s">
        <v>2767</v>
      </c>
      <c r="P1421" s="44"/>
      <c r="Q1421" s="44" t="s">
        <v>3121</v>
      </c>
      <c r="R1421" s="45"/>
      <c r="S1421" s="45" t="s">
        <v>1056</v>
      </c>
      <c r="T1421" s="44"/>
      <c r="U1421" s="44"/>
      <c r="V1421" s="44"/>
      <c r="W1421" s="44" t="s">
        <v>237</v>
      </c>
      <c r="X1421" s="44"/>
      <c r="Y1421" s="44"/>
      <c r="Z1421" s="44"/>
      <c r="AA1421" s="44"/>
      <c r="AB1421" s="44"/>
      <c r="AC1421" s="44"/>
    </row>
    <row r="1422" spans="1:29" ht="15.75" customHeight="1">
      <c r="A1422" s="47"/>
      <c r="B1422" s="47" t="s">
        <v>2693</v>
      </c>
      <c r="C1422" s="60"/>
      <c r="D1422" s="49"/>
      <c r="E1422" s="49"/>
      <c r="F1422" s="50">
        <v>4500</v>
      </c>
      <c r="G1422" s="51"/>
      <c r="H1422" s="52"/>
      <c r="I1422" s="53"/>
      <c r="J1422" s="53"/>
      <c r="K1422" s="53"/>
      <c r="L1422" s="53"/>
      <c r="M1422" s="54"/>
      <c r="N1422" s="56" t="s">
        <v>951</v>
      </c>
      <c r="O1422" s="56"/>
      <c r="P1422" s="56"/>
      <c r="Q1422" s="56" t="s">
        <v>3120</v>
      </c>
      <c r="R1422" s="57"/>
      <c r="S1422" s="57" t="s">
        <v>1533</v>
      </c>
      <c r="T1422" s="56"/>
      <c r="U1422" s="56"/>
      <c r="V1422" s="56"/>
      <c r="W1422" s="47" t="s">
        <v>254</v>
      </c>
      <c r="X1422" s="56"/>
      <c r="Y1422" s="56"/>
      <c r="Z1422" s="56"/>
      <c r="AA1422" s="56"/>
      <c r="AB1422" s="56"/>
      <c r="AC1422" s="56"/>
    </row>
    <row r="1423" spans="1:29" ht="15.75" customHeight="1">
      <c r="A1423" s="35"/>
      <c r="B1423" s="35" t="s">
        <v>250</v>
      </c>
      <c r="C1423" s="36" t="s">
        <v>616</v>
      </c>
      <c r="D1423" s="37" t="s">
        <v>53</v>
      </c>
      <c r="E1423" s="37">
        <v>25</v>
      </c>
      <c r="F1423" s="38">
        <v>500</v>
      </c>
      <c r="G1423" s="39" t="s">
        <v>54</v>
      </c>
      <c r="H1423" s="40">
        <v>46174</v>
      </c>
      <c r="I1423" s="41" t="s">
        <v>55</v>
      </c>
      <c r="J1423" s="41" t="s">
        <v>56</v>
      </c>
      <c r="K1423" s="41" t="s">
        <v>164</v>
      </c>
      <c r="L1423" s="41" t="s">
        <v>58</v>
      </c>
      <c r="M1423" s="42" t="s">
        <v>2486</v>
      </c>
      <c r="N1423" s="44" t="s">
        <v>21</v>
      </c>
      <c r="O1423" s="44" t="s">
        <v>2767</v>
      </c>
      <c r="P1423" s="44"/>
      <c r="Q1423" s="44" t="s">
        <v>3122</v>
      </c>
      <c r="R1423" s="45"/>
      <c r="S1423" s="45" t="s">
        <v>617</v>
      </c>
      <c r="T1423" s="44"/>
      <c r="U1423" s="44"/>
      <c r="V1423" s="44"/>
      <c r="W1423" s="44" t="s">
        <v>3051</v>
      </c>
      <c r="X1423" s="44"/>
      <c r="Y1423" s="44"/>
      <c r="Z1423" s="44"/>
      <c r="AA1423" s="44"/>
      <c r="AB1423" s="44"/>
      <c r="AC1423" s="44"/>
    </row>
    <row r="1424" spans="1:29" ht="15.75" customHeight="1">
      <c r="A1424" s="47"/>
      <c r="B1424" s="47" t="s">
        <v>2693</v>
      </c>
      <c r="C1424" s="60"/>
      <c r="D1424" s="49"/>
      <c r="E1424" s="49"/>
      <c r="F1424" s="50">
        <v>500</v>
      </c>
      <c r="G1424" s="51"/>
      <c r="H1424" s="52"/>
      <c r="I1424" s="53"/>
      <c r="J1424" s="53"/>
      <c r="K1424" s="53"/>
      <c r="L1424" s="53"/>
      <c r="M1424" s="54"/>
      <c r="N1424" s="56" t="s">
        <v>21</v>
      </c>
      <c r="O1424" s="56"/>
      <c r="P1424" s="56"/>
      <c r="Q1424" s="56" t="s">
        <v>3122</v>
      </c>
      <c r="R1424" s="57"/>
      <c r="S1424" s="57" t="s">
        <v>617</v>
      </c>
      <c r="T1424" s="56"/>
      <c r="U1424" s="56"/>
      <c r="V1424" s="56"/>
      <c r="W1424" s="56" t="s">
        <v>3051</v>
      </c>
      <c r="X1424" s="56"/>
      <c r="Y1424" s="56"/>
      <c r="Z1424" s="56"/>
      <c r="AA1424" s="56"/>
      <c r="AB1424" s="56"/>
      <c r="AC1424" s="56"/>
    </row>
    <row r="1425" spans="1:29" ht="15.75" customHeight="1">
      <c r="A1425" s="35"/>
      <c r="B1425" s="35" t="s">
        <v>2693</v>
      </c>
      <c r="C1425" s="36" t="s">
        <v>1055</v>
      </c>
      <c r="D1425" s="37" t="s">
        <v>53</v>
      </c>
      <c r="E1425" s="37">
        <v>1</v>
      </c>
      <c r="F1425" s="38">
        <v>80297</v>
      </c>
      <c r="G1425" s="39"/>
      <c r="H1425" s="40"/>
      <c r="I1425" s="41"/>
      <c r="J1425" s="41"/>
      <c r="K1425" s="41"/>
      <c r="L1425" s="41"/>
      <c r="M1425" s="42"/>
      <c r="N1425" s="44" t="s">
        <v>884</v>
      </c>
      <c r="O1425" s="44"/>
      <c r="P1425" s="44"/>
      <c r="Q1425" s="44" t="s">
        <v>3121</v>
      </c>
      <c r="R1425" s="45"/>
      <c r="S1425" s="45" t="s">
        <v>1056</v>
      </c>
      <c r="T1425" s="44"/>
      <c r="U1425" s="44"/>
      <c r="V1425" s="44"/>
      <c r="W1425" s="44" t="s">
        <v>237</v>
      </c>
      <c r="X1425" s="44"/>
      <c r="Y1425" s="44"/>
      <c r="Z1425" s="44"/>
      <c r="AA1425" s="44"/>
      <c r="AB1425" s="44"/>
      <c r="AC1425" s="44"/>
    </row>
    <row r="1426" spans="1:29" ht="15.75" customHeight="1">
      <c r="A1426" s="47"/>
      <c r="B1426" s="47" t="s">
        <v>51</v>
      </c>
      <c r="C1426" s="60" t="s">
        <v>2497</v>
      </c>
      <c r="D1426" s="49" t="s">
        <v>53</v>
      </c>
      <c r="E1426" s="49">
        <v>5</v>
      </c>
      <c r="F1426" s="50">
        <v>150000</v>
      </c>
      <c r="G1426" s="51" t="s">
        <v>54</v>
      </c>
      <c r="H1426" s="52">
        <v>46266</v>
      </c>
      <c r="I1426" s="53" t="s">
        <v>55</v>
      </c>
      <c r="J1426" s="53" t="s">
        <v>56</v>
      </c>
      <c r="K1426" s="53" t="s">
        <v>164</v>
      </c>
      <c r="L1426" s="53" t="s">
        <v>91</v>
      </c>
      <c r="M1426" s="54" t="s">
        <v>2498</v>
      </c>
      <c r="N1426" s="56" t="s">
        <v>884</v>
      </c>
      <c r="O1426" s="56" t="s">
        <v>2767</v>
      </c>
      <c r="P1426" s="56"/>
      <c r="Q1426" s="56" t="s">
        <v>3123</v>
      </c>
      <c r="R1426" s="57"/>
      <c r="S1426" s="57" t="s">
        <v>2499</v>
      </c>
      <c r="T1426" s="56"/>
      <c r="U1426" s="56"/>
      <c r="V1426" s="56"/>
      <c r="W1426" s="56" t="s">
        <v>51</v>
      </c>
      <c r="X1426" s="56"/>
      <c r="Y1426" s="56"/>
      <c r="Z1426" s="56"/>
      <c r="AA1426" s="56"/>
      <c r="AB1426" s="56"/>
      <c r="AC1426" s="56"/>
    </row>
    <row r="1427" spans="1:29" ht="15.75" customHeight="1">
      <c r="A1427" s="167"/>
      <c r="B1427" s="167" t="s">
        <v>1476</v>
      </c>
      <c r="C1427" s="168" t="s">
        <v>2609</v>
      </c>
      <c r="D1427" s="176" t="s">
        <v>53</v>
      </c>
      <c r="E1427" s="176">
        <v>2</v>
      </c>
      <c r="F1427" s="177">
        <v>4000</v>
      </c>
      <c r="G1427" s="178" t="s">
        <v>54</v>
      </c>
      <c r="H1427" s="179">
        <v>46204</v>
      </c>
      <c r="I1427" s="180" t="s">
        <v>101</v>
      </c>
      <c r="J1427" s="180" t="s">
        <v>56</v>
      </c>
      <c r="K1427" s="180" t="s">
        <v>858</v>
      </c>
      <c r="L1427" s="180" t="s">
        <v>91</v>
      </c>
      <c r="M1427" s="181" t="s">
        <v>2451</v>
      </c>
      <c r="N1427" s="175" t="s">
        <v>951</v>
      </c>
      <c r="O1427" s="44" t="s">
        <v>2452</v>
      </c>
      <c r="P1427" s="44"/>
      <c r="Q1427" s="44"/>
      <c r="R1427" s="45">
        <f t="array" ref="R1427">IFERROR(INDEX('BANCO DE DADOS'!$C$3:$C1559,MATCH(C1427,'BANCO DE DADOS'!$B$3:$B1559,0),0),"")</f>
        <v>0</v>
      </c>
      <c r="S1427" s="45" t="str">
        <f t="array" ref="S1427">IFERROR(INDEX('BANCO DE DADOS'!$D$3:$D1559,MATCH(C1427,'BANCO DE DADOS'!$B$3:$B1559,0),0),"")</f>
        <v>COMPRA DE SMARTPHONES E TABLETS</v>
      </c>
      <c r="T1427" s="44"/>
      <c r="U1427" s="44"/>
      <c r="V1427" s="44"/>
      <c r="W1427" s="44"/>
      <c r="X1427" s="44"/>
      <c r="Y1427" s="44"/>
      <c r="Z1427" s="44"/>
      <c r="AA1427" s="44"/>
      <c r="AB1427" s="44"/>
      <c r="AC1427" s="44"/>
    </row>
    <row r="1428" spans="1:29" ht="15.75" customHeight="1">
      <c r="A1428" s="47"/>
      <c r="B1428" s="47" t="s">
        <v>291</v>
      </c>
      <c r="C1428" s="60" t="s">
        <v>2239</v>
      </c>
      <c r="D1428" s="49" t="s">
        <v>53</v>
      </c>
      <c r="E1428" s="49">
        <v>4</v>
      </c>
      <c r="F1428" s="50">
        <v>500</v>
      </c>
      <c r="G1428" s="51" t="s">
        <v>54</v>
      </c>
      <c r="H1428" s="52">
        <v>46174</v>
      </c>
      <c r="I1428" s="53" t="s">
        <v>55</v>
      </c>
      <c r="J1428" s="53" t="s">
        <v>56</v>
      </c>
      <c r="K1428" s="53" t="s">
        <v>164</v>
      </c>
      <c r="L1428" s="53" t="s">
        <v>91</v>
      </c>
      <c r="M1428" s="54" t="s">
        <v>2498</v>
      </c>
      <c r="N1428" s="56" t="s">
        <v>951</v>
      </c>
      <c r="O1428" s="56" t="s">
        <v>2767</v>
      </c>
      <c r="P1428" s="56"/>
      <c r="Q1428" s="56" t="s">
        <v>3124</v>
      </c>
      <c r="R1428" s="57"/>
      <c r="S1428" s="57" t="s">
        <v>2240</v>
      </c>
      <c r="T1428" s="56"/>
      <c r="U1428" s="56"/>
      <c r="V1428" s="56"/>
      <c r="W1428" s="56" t="s">
        <v>291</v>
      </c>
      <c r="X1428" s="56"/>
      <c r="Y1428" s="56"/>
      <c r="Z1428" s="56"/>
      <c r="AA1428" s="56"/>
      <c r="AB1428" s="56"/>
      <c r="AC1428" s="56"/>
    </row>
    <row r="1429" spans="1:29" ht="15.75" customHeight="1">
      <c r="A1429" s="35"/>
      <c r="B1429" s="35" t="s">
        <v>2693</v>
      </c>
      <c r="C1429" s="36"/>
      <c r="D1429" s="37"/>
      <c r="E1429" s="37"/>
      <c r="F1429" s="38">
        <v>500</v>
      </c>
      <c r="G1429" s="39"/>
      <c r="H1429" s="40"/>
      <c r="I1429" s="41"/>
      <c r="J1429" s="41"/>
      <c r="K1429" s="41"/>
      <c r="L1429" s="41"/>
      <c r="M1429" s="42"/>
      <c r="N1429" s="44" t="s">
        <v>951</v>
      </c>
      <c r="O1429" s="44"/>
      <c r="P1429" s="44"/>
      <c r="Q1429" s="44" t="s">
        <v>3124</v>
      </c>
      <c r="R1429" s="45"/>
      <c r="S1429" s="45" t="s">
        <v>2240</v>
      </c>
      <c r="T1429" s="44"/>
      <c r="U1429" s="44"/>
      <c r="V1429" s="44"/>
      <c r="W1429" s="44" t="s">
        <v>291</v>
      </c>
      <c r="X1429" s="44"/>
      <c r="Y1429" s="44"/>
      <c r="Z1429" s="44"/>
      <c r="AA1429" s="44"/>
      <c r="AB1429" s="44"/>
      <c r="AC1429" s="44"/>
    </row>
    <row r="1430" spans="1:29" ht="15.75" customHeight="1">
      <c r="A1430" s="47"/>
      <c r="B1430" s="47" t="s">
        <v>172</v>
      </c>
      <c r="C1430" s="60" t="s">
        <v>2248</v>
      </c>
      <c r="D1430" s="49" t="s">
        <v>998</v>
      </c>
      <c r="E1430" s="49">
        <v>1</v>
      </c>
      <c r="F1430" s="50">
        <v>470</v>
      </c>
      <c r="G1430" s="51" t="s">
        <v>54</v>
      </c>
      <c r="H1430" s="52">
        <v>46174</v>
      </c>
      <c r="I1430" s="53" t="s">
        <v>55</v>
      </c>
      <c r="J1430" s="53" t="s">
        <v>56</v>
      </c>
      <c r="K1430" s="53" t="s">
        <v>164</v>
      </c>
      <c r="L1430" s="53" t="s">
        <v>91</v>
      </c>
      <c r="M1430" s="54" t="s">
        <v>109</v>
      </c>
      <c r="N1430" s="56" t="s">
        <v>951</v>
      </c>
      <c r="O1430" s="56" t="s">
        <v>2767</v>
      </c>
      <c r="P1430" s="56"/>
      <c r="Q1430" s="56" t="s">
        <v>3125</v>
      </c>
      <c r="R1430" s="57">
        <f t="array" ref="R1430">IFERROR(INDEX('BANCO DE DADOS'!$C$3:$C1559,MATCH(C1430,'BANCO DE DADOS'!$B$3:$B1559,0),0),"")</f>
        <v>0</v>
      </c>
      <c r="S1430" s="57" t="s">
        <v>2249</v>
      </c>
      <c r="T1430" s="56"/>
      <c r="U1430" s="56"/>
      <c r="V1430" s="56"/>
      <c r="W1430" s="47" t="s">
        <v>172</v>
      </c>
      <c r="X1430" s="56"/>
      <c r="Y1430" s="56"/>
      <c r="Z1430" s="56"/>
      <c r="AA1430" s="56"/>
      <c r="AB1430" s="56"/>
      <c r="AC1430" s="56"/>
    </row>
    <row r="1431" spans="1:29" ht="15.75" customHeight="1">
      <c r="A1431" s="35"/>
      <c r="B1431" s="35" t="s">
        <v>2693</v>
      </c>
      <c r="C1431" s="36"/>
      <c r="D1431" s="37"/>
      <c r="E1431" s="37"/>
      <c r="F1431" s="38">
        <v>470</v>
      </c>
      <c r="G1431" s="39"/>
      <c r="H1431" s="40"/>
      <c r="I1431" s="41"/>
      <c r="J1431" s="41"/>
      <c r="K1431" s="41"/>
      <c r="L1431" s="41"/>
      <c r="M1431" s="42"/>
      <c r="N1431" s="44" t="s">
        <v>951</v>
      </c>
      <c r="O1431" s="44"/>
      <c r="P1431" s="44"/>
      <c r="Q1431" s="44" t="s">
        <v>3125</v>
      </c>
      <c r="R1431" s="45"/>
      <c r="S1431" s="45" t="s">
        <v>2249</v>
      </c>
      <c r="T1431" s="44"/>
      <c r="U1431" s="44"/>
      <c r="V1431" s="44"/>
      <c r="W1431" s="35" t="s">
        <v>172</v>
      </c>
      <c r="X1431" s="44"/>
      <c r="Y1431" s="44"/>
      <c r="Z1431" s="44"/>
      <c r="AA1431" s="44"/>
      <c r="AB1431" s="44"/>
      <c r="AC1431" s="44"/>
    </row>
    <row r="1432" spans="1:29" ht="15.75" customHeight="1">
      <c r="A1432" s="47"/>
      <c r="B1432" s="47" t="s">
        <v>172</v>
      </c>
      <c r="C1432" s="60" t="s">
        <v>491</v>
      </c>
      <c r="D1432" s="49" t="s">
        <v>53</v>
      </c>
      <c r="E1432" s="49">
        <v>4</v>
      </c>
      <c r="F1432" s="50">
        <v>1200</v>
      </c>
      <c r="G1432" s="51" t="s">
        <v>54</v>
      </c>
      <c r="H1432" s="52">
        <v>46174</v>
      </c>
      <c r="I1432" s="53" t="s">
        <v>55</v>
      </c>
      <c r="J1432" s="53" t="s">
        <v>56</v>
      </c>
      <c r="K1432" s="53" t="s">
        <v>164</v>
      </c>
      <c r="L1432" s="53" t="s">
        <v>58</v>
      </c>
      <c r="M1432" s="54" t="s">
        <v>2534</v>
      </c>
      <c r="N1432" s="56" t="s">
        <v>21</v>
      </c>
      <c r="O1432" s="56" t="s">
        <v>2767</v>
      </c>
      <c r="P1432" s="56"/>
      <c r="Q1432" s="56" t="s">
        <v>3126</v>
      </c>
      <c r="R1432" s="57"/>
      <c r="S1432" s="57" t="s">
        <v>492</v>
      </c>
      <c r="T1432" s="56"/>
      <c r="U1432" s="56"/>
      <c r="V1432" s="56"/>
      <c r="W1432" s="47" t="s">
        <v>172</v>
      </c>
      <c r="X1432" s="56"/>
      <c r="Y1432" s="56"/>
      <c r="Z1432" s="56"/>
      <c r="AA1432" s="56"/>
      <c r="AB1432" s="56"/>
      <c r="AC1432" s="56"/>
    </row>
    <row r="1433" spans="1:29" ht="15.75" customHeight="1">
      <c r="A1433" s="35"/>
      <c r="B1433" s="35" t="s">
        <v>2693</v>
      </c>
      <c r="C1433" s="36"/>
      <c r="D1433" s="37"/>
      <c r="E1433" s="37"/>
      <c r="F1433" s="38">
        <v>1200</v>
      </c>
      <c r="G1433" s="39"/>
      <c r="H1433" s="40"/>
      <c r="I1433" s="41"/>
      <c r="J1433" s="41"/>
      <c r="K1433" s="41"/>
      <c r="L1433" s="41"/>
      <c r="M1433" s="42"/>
      <c r="N1433" s="44" t="s">
        <v>21</v>
      </c>
      <c r="O1433" s="44"/>
      <c r="P1433" s="44"/>
      <c r="Q1433" s="44" t="s">
        <v>3126</v>
      </c>
      <c r="R1433" s="45"/>
      <c r="S1433" s="45" t="s">
        <v>492</v>
      </c>
      <c r="T1433" s="44"/>
      <c r="U1433" s="44"/>
      <c r="V1433" s="44"/>
      <c r="W1433" s="35" t="s">
        <v>172</v>
      </c>
      <c r="X1433" s="44"/>
      <c r="Y1433" s="44"/>
      <c r="Z1433" s="44"/>
      <c r="AA1433" s="44"/>
      <c r="AB1433" s="44"/>
      <c r="AC1433" s="44"/>
    </row>
    <row r="1434" spans="1:29" ht="15.75" customHeight="1">
      <c r="A1434" s="47"/>
      <c r="B1434" s="47" t="s">
        <v>2693</v>
      </c>
      <c r="C1434" s="60"/>
      <c r="D1434" s="49"/>
      <c r="E1434" s="49"/>
      <c r="F1434" s="50">
        <v>150000</v>
      </c>
      <c r="G1434" s="51"/>
      <c r="H1434" s="52"/>
      <c r="I1434" s="53"/>
      <c r="J1434" s="53"/>
      <c r="K1434" s="53"/>
      <c r="L1434" s="53"/>
      <c r="M1434" s="54"/>
      <c r="N1434" s="56" t="s">
        <v>884</v>
      </c>
      <c r="O1434" s="56"/>
      <c r="P1434" s="56"/>
      <c r="Q1434" s="56" t="s">
        <v>3123</v>
      </c>
      <c r="R1434" s="57"/>
      <c r="S1434" s="57" t="s">
        <v>2499</v>
      </c>
      <c r="T1434" s="56"/>
      <c r="U1434" s="56"/>
      <c r="V1434" s="56"/>
      <c r="W1434" s="56" t="s">
        <v>51</v>
      </c>
      <c r="X1434" s="56"/>
      <c r="Y1434" s="56"/>
      <c r="Z1434" s="56"/>
      <c r="AA1434" s="56"/>
      <c r="AB1434" s="56"/>
      <c r="AC1434" s="56"/>
    </row>
    <row r="1435" spans="1:29" ht="15.75" customHeight="1">
      <c r="A1435" s="35"/>
      <c r="B1435" s="35" t="s">
        <v>1407</v>
      </c>
      <c r="C1435" s="36" t="s">
        <v>2694</v>
      </c>
      <c r="D1435" s="37" t="s">
        <v>53</v>
      </c>
      <c r="E1435" s="37">
        <v>1</v>
      </c>
      <c r="F1435" s="38">
        <v>600000</v>
      </c>
      <c r="G1435" s="39" t="s">
        <v>54</v>
      </c>
      <c r="H1435" s="40">
        <v>46266</v>
      </c>
      <c r="I1435" s="41" t="s">
        <v>55</v>
      </c>
      <c r="J1435" s="41" t="s">
        <v>56</v>
      </c>
      <c r="K1435" s="41" t="s">
        <v>83</v>
      </c>
      <c r="L1435" s="41" t="s">
        <v>91</v>
      </c>
      <c r="M1435" s="42" t="s">
        <v>73</v>
      </c>
      <c r="N1435" s="44" t="s">
        <v>884</v>
      </c>
      <c r="O1435" s="44" t="s">
        <v>2767</v>
      </c>
      <c r="P1435" s="44"/>
      <c r="Q1435" s="44" t="s">
        <v>3127</v>
      </c>
      <c r="R1435" s="45"/>
      <c r="S1435" s="45" t="s">
        <v>2695</v>
      </c>
      <c r="T1435" s="44"/>
      <c r="U1435" s="44"/>
      <c r="V1435" s="44"/>
      <c r="W1435" s="44" t="s">
        <v>949</v>
      </c>
      <c r="X1435" s="44"/>
      <c r="Y1435" s="44"/>
      <c r="Z1435" s="44"/>
      <c r="AA1435" s="44"/>
      <c r="AB1435" s="44"/>
      <c r="AC1435" s="44"/>
    </row>
    <row r="1436" spans="1:29" ht="15.75" customHeight="1">
      <c r="A1436" s="47"/>
      <c r="B1436" s="47" t="s">
        <v>2693</v>
      </c>
      <c r="C1436" s="60"/>
      <c r="D1436" s="49"/>
      <c r="E1436" s="49"/>
      <c r="F1436" s="50">
        <v>50000</v>
      </c>
      <c r="G1436" s="51"/>
      <c r="H1436" s="52"/>
      <c r="I1436" s="53"/>
      <c r="J1436" s="53"/>
      <c r="K1436" s="53"/>
      <c r="L1436" s="53"/>
      <c r="M1436" s="54"/>
      <c r="N1436" s="56" t="s">
        <v>2755</v>
      </c>
      <c r="O1436" s="56"/>
      <c r="P1436" s="56"/>
      <c r="Q1436" s="56" t="s">
        <v>3128</v>
      </c>
      <c r="R1436" s="57"/>
      <c r="S1436" s="57" t="s">
        <v>2866</v>
      </c>
      <c r="T1436" s="194"/>
      <c r="U1436" s="56"/>
      <c r="V1436" s="56"/>
      <c r="W1436" s="56" t="s">
        <v>3</v>
      </c>
      <c r="X1436" s="56"/>
      <c r="Y1436" s="56"/>
      <c r="Z1436" s="56"/>
      <c r="AA1436" s="56"/>
      <c r="AB1436" s="56"/>
      <c r="AC1436" s="56"/>
    </row>
    <row r="1437" spans="1:29" ht="15.75" customHeight="1">
      <c r="A1437" s="35"/>
      <c r="B1437" s="35" t="s">
        <v>233</v>
      </c>
      <c r="C1437" s="36" t="s">
        <v>1678</v>
      </c>
      <c r="D1437" s="37" t="s">
        <v>53</v>
      </c>
      <c r="E1437" s="37">
        <v>1</v>
      </c>
      <c r="F1437" s="38">
        <v>40000</v>
      </c>
      <c r="G1437" s="39" t="s">
        <v>66</v>
      </c>
      <c r="H1437" s="40">
        <v>46266</v>
      </c>
      <c r="I1437" s="41" t="s">
        <v>55</v>
      </c>
      <c r="J1437" s="41" t="s">
        <v>56</v>
      </c>
      <c r="K1437" s="41" t="s">
        <v>83</v>
      </c>
      <c r="L1437" s="41" t="s">
        <v>91</v>
      </c>
      <c r="M1437" s="42" t="s">
        <v>109</v>
      </c>
      <c r="N1437" s="44" t="s">
        <v>951</v>
      </c>
      <c r="O1437" s="44" t="s">
        <v>2767</v>
      </c>
      <c r="P1437" s="44"/>
      <c r="Q1437" s="44" t="s">
        <v>3129</v>
      </c>
      <c r="R1437" s="45" t="s">
        <v>1635</v>
      </c>
      <c r="S1437" s="45" t="s">
        <v>1679</v>
      </c>
      <c r="T1437" s="36"/>
      <c r="U1437" s="44"/>
      <c r="V1437" s="44"/>
      <c r="W1437" s="35" t="s">
        <v>233</v>
      </c>
      <c r="X1437" s="44"/>
      <c r="Y1437" s="44"/>
      <c r="Z1437" s="44"/>
      <c r="AA1437" s="44"/>
      <c r="AB1437" s="44"/>
      <c r="AC1437" s="44"/>
    </row>
    <row r="1438" spans="1:29" ht="15.75" customHeight="1">
      <c r="A1438" s="47"/>
      <c r="B1438" s="47" t="s">
        <v>2693</v>
      </c>
      <c r="C1438" s="60"/>
      <c r="D1438" s="49"/>
      <c r="E1438" s="49"/>
      <c r="F1438" s="50">
        <v>40000</v>
      </c>
      <c r="G1438" s="51"/>
      <c r="H1438" s="52"/>
      <c r="I1438" s="53"/>
      <c r="J1438" s="53"/>
      <c r="K1438" s="53"/>
      <c r="L1438" s="53"/>
      <c r="M1438" s="54"/>
      <c r="N1438" s="56" t="s">
        <v>951</v>
      </c>
      <c r="O1438" s="56"/>
      <c r="P1438" s="56"/>
      <c r="Q1438" s="56" t="s">
        <v>3129</v>
      </c>
      <c r="R1438" s="57"/>
      <c r="S1438" s="57" t="s">
        <v>1679</v>
      </c>
      <c r="T1438" s="60"/>
      <c r="U1438" s="56"/>
      <c r="V1438" s="56"/>
      <c r="W1438" s="47" t="s">
        <v>233</v>
      </c>
      <c r="X1438" s="56"/>
      <c r="Y1438" s="56"/>
      <c r="Z1438" s="56"/>
      <c r="AA1438" s="56"/>
      <c r="AB1438" s="56"/>
      <c r="AC1438" s="56"/>
    </row>
    <row r="1439" spans="1:29" ht="15.75" customHeight="1">
      <c r="A1439" s="35"/>
      <c r="B1439" s="35" t="s">
        <v>2693</v>
      </c>
      <c r="C1439" s="36"/>
      <c r="D1439" s="37"/>
      <c r="E1439" s="37"/>
      <c r="F1439" s="38">
        <v>600000</v>
      </c>
      <c r="G1439" s="39"/>
      <c r="H1439" s="40"/>
      <c r="I1439" s="41"/>
      <c r="J1439" s="41"/>
      <c r="K1439" s="41"/>
      <c r="L1439" s="41"/>
      <c r="M1439" s="42"/>
      <c r="N1439" s="44" t="s">
        <v>884</v>
      </c>
      <c r="O1439" s="44"/>
      <c r="P1439" s="44"/>
      <c r="Q1439" s="44" t="s">
        <v>3127</v>
      </c>
      <c r="R1439" s="45"/>
      <c r="S1439" s="45" t="s">
        <v>2695</v>
      </c>
      <c r="T1439" s="44"/>
      <c r="U1439" s="44"/>
      <c r="V1439" s="44"/>
      <c r="W1439" s="44" t="s">
        <v>949</v>
      </c>
      <c r="X1439" s="44"/>
      <c r="Y1439" s="44"/>
      <c r="Z1439" s="44"/>
      <c r="AA1439" s="44"/>
      <c r="AB1439" s="44"/>
      <c r="AC1439" s="44"/>
    </row>
    <row r="1440" spans="1:29" ht="15.75" customHeight="1">
      <c r="A1440" s="47"/>
      <c r="B1440" s="47" t="s">
        <v>2693</v>
      </c>
      <c r="C1440" s="60"/>
      <c r="D1440" s="49"/>
      <c r="E1440" s="49"/>
      <c r="F1440" s="50">
        <v>31500</v>
      </c>
      <c r="G1440" s="51"/>
      <c r="H1440" s="52"/>
      <c r="I1440" s="53"/>
      <c r="J1440" s="53"/>
      <c r="K1440" s="53"/>
      <c r="L1440" s="53"/>
      <c r="M1440" s="54"/>
      <c r="N1440" s="56"/>
      <c r="O1440" s="56"/>
      <c r="P1440" s="56"/>
      <c r="Q1440" s="56" t="s">
        <v>3015</v>
      </c>
      <c r="R1440" s="57"/>
      <c r="S1440" s="57" t="s">
        <v>110</v>
      </c>
      <c r="T1440" s="56"/>
      <c r="U1440" s="56"/>
      <c r="V1440" s="56"/>
      <c r="W1440" s="56" t="s">
        <v>145</v>
      </c>
      <c r="X1440" s="56"/>
      <c r="Y1440" s="56"/>
      <c r="Z1440" s="56"/>
      <c r="AA1440" s="56"/>
      <c r="AB1440" s="56"/>
      <c r="AC1440" s="56"/>
    </row>
    <row r="1441" spans="1:29" ht="15.75" customHeight="1">
      <c r="A1441" s="35"/>
      <c r="B1441" s="35" t="s">
        <v>3</v>
      </c>
      <c r="C1441" s="36" t="s">
        <v>134</v>
      </c>
      <c r="D1441" s="37" t="s">
        <v>53</v>
      </c>
      <c r="E1441" s="37">
        <v>1</v>
      </c>
      <c r="F1441" s="38">
        <v>15000</v>
      </c>
      <c r="G1441" s="39" t="s">
        <v>54</v>
      </c>
      <c r="H1441" s="40">
        <v>46235</v>
      </c>
      <c r="I1441" s="41" t="s">
        <v>55</v>
      </c>
      <c r="J1441" s="41" t="s">
        <v>56</v>
      </c>
      <c r="K1441" s="41" t="s">
        <v>135</v>
      </c>
      <c r="L1441" s="41" t="s">
        <v>58</v>
      </c>
      <c r="M1441" s="42" t="s">
        <v>2517</v>
      </c>
      <c r="N1441" s="44" t="s">
        <v>21</v>
      </c>
      <c r="O1441" s="44" t="s">
        <v>2767</v>
      </c>
      <c r="P1441" s="44"/>
      <c r="Q1441" s="44" t="s">
        <v>3130</v>
      </c>
      <c r="R1441" s="45" t="s">
        <v>137</v>
      </c>
      <c r="S1441" s="45" t="s">
        <v>138</v>
      </c>
      <c r="T1441" s="44"/>
      <c r="U1441" s="44"/>
      <c r="V1441" s="44"/>
      <c r="W1441" s="44" t="s">
        <v>3</v>
      </c>
      <c r="X1441" s="44"/>
      <c r="Y1441" s="44"/>
      <c r="Z1441" s="44"/>
      <c r="AA1441" s="44"/>
      <c r="AB1441" s="44"/>
      <c r="AC1441" s="44"/>
    </row>
    <row r="1442" spans="1:29" ht="15.75" customHeight="1">
      <c r="A1442" s="47"/>
      <c r="B1442" s="47" t="s">
        <v>2693</v>
      </c>
      <c r="C1442" s="60"/>
      <c r="D1442" s="49"/>
      <c r="E1442" s="49"/>
      <c r="F1442" s="50">
        <v>15000</v>
      </c>
      <c r="G1442" s="51"/>
      <c r="H1442" s="52"/>
      <c r="I1442" s="53"/>
      <c r="J1442" s="53"/>
      <c r="K1442" s="53"/>
      <c r="L1442" s="53"/>
      <c r="M1442" s="54"/>
      <c r="N1442" s="56" t="s">
        <v>21</v>
      </c>
      <c r="O1442" s="56"/>
      <c r="P1442" s="56"/>
      <c r="Q1442" s="56" t="s">
        <v>3130</v>
      </c>
      <c r="R1442" s="57"/>
      <c r="S1442" s="57" t="s">
        <v>138</v>
      </c>
      <c r="T1442" s="56"/>
      <c r="U1442" s="56"/>
      <c r="V1442" s="56"/>
      <c r="W1442" s="56" t="s">
        <v>3</v>
      </c>
      <c r="X1442" s="56"/>
      <c r="Y1442" s="56"/>
      <c r="Z1442" s="56"/>
      <c r="AA1442" s="56"/>
      <c r="AB1442" s="56"/>
      <c r="AC1442" s="56"/>
    </row>
    <row r="1443" spans="1:29" ht="15.75" customHeight="1">
      <c r="A1443" s="35"/>
      <c r="B1443" s="35" t="s">
        <v>856</v>
      </c>
      <c r="C1443" s="82" t="s">
        <v>857</v>
      </c>
      <c r="D1443" s="37" t="s">
        <v>53</v>
      </c>
      <c r="E1443" s="82">
        <v>2</v>
      </c>
      <c r="F1443" s="38">
        <v>14840000</v>
      </c>
      <c r="G1443" s="39" t="s">
        <v>54</v>
      </c>
      <c r="H1443" s="81">
        <v>46235</v>
      </c>
      <c r="I1443" s="41" t="s">
        <v>101</v>
      </c>
      <c r="J1443" s="41" t="s">
        <v>56</v>
      </c>
      <c r="K1443" s="41" t="s">
        <v>858</v>
      </c>
      <c r="L1443" s="41" t="s">
        <v>859</v>
      </c>
      <c r="M1443" s="42" t="s">
        <v>109</v>
      </c>
      <c r="N1443" s="44" t="s">
        <v>861</v>
      </c>
      <c r="O1443" s="44" t="s">
        <v>2767</v>
      </c>
      <c r="P1443" s="44"/>
      <c r="Q1443" s="44" t="s">
        <v>3131</v>
      </c>
      <c r="R1443" s="45"/>
      <c r="S1443" s="82" t="s">
        <v>857</v>
      </c>
      <c r="T1443" s="44"/>
      <c r="U1443" s="44"/>
      <c r="V1443" s="44"/>
      <c r="W1443" s="44" t="s">
        <v>861</v>
      </c>
      <c r="X1443" s="44"/>
      <c r="Y1443" s="44"/>
      <c r="Z1443" s="44"/>
      <c r="AA1443" s="44"/>
      <c r="AB1443" s="44"/>
      <c r="AC1443" s="44"/>
    </row>
    <row r="1444" spans="1:29" ht="15.75" customHeight="1">
      <c r="A1444" s="47"/>
      <c r="B1444" s="47" t="s">
        <v>856</v>
      </c>
      <c r="C1444" s="85" t="s">
        <v>867</v>
      </c>
      <c r="D1444" s="49" t="s">
        <v>53</v>
      </c>
      <c r="E1444" s="85">
        <v>1</v>
      </c>
      <c r="F1444" s="50">
        <v>11893984</v>
      </c>
      <c r="G1444" s="51" t="s">
        <v>54</v>
      </c>
      <c r="H1444" s="84">
        <v>46235</v>
      </c>
      <c r="I1444" s="53" t="s">
        <v>101</v>
      </c>
      <c r="J1444" s="53" t="s">
        <v>56</v>
      </c>
      <c r="K1444" s="53" t="s">
        <v>864</v>
      </c>
      <c r="L1444" s="53" t="s">
        <v>58</v>
      </c>
      <c r="M1444" s="54" t="s">
        <v>148</v>
      </c>
      <c r="N1444" s="56" t="s">
        <v>861</v>
      </c>
      <c r="O1444" s="56" t="s">
        <v>2767</v>
      </c>
      <c r="P1444" s="56"/>
      <c r="Q1444" s="56" t="s">
        <v>3131</v>
      </c>
      <c r="R1444" s="57"/>
      <c r="S1444" s="57" t="s">
        <v>867</v>
      </c>
      <c r="T1444" s="56"/>
      <c r="U1444" s="56"/>
      <c r="V1444" s="56"/>
      <c r="W1444" s="56" t="s">
        <v>3132</v>
      </c>
      <c r="X1444" s="56"/>
      <c r="Y1444" s="56"/>
      <c r="Z1444" s="56"/>
      <c r="AA1444" s="56"/>
      <c r="AB1444" s="56"/>
      <c r="AC1444" s="56"/>
    </row>
    <row r="1445" spans="1:29" ht="15.75" customHeight="1">
      <c r="A1445" s="167"/>
      <c r="B1445" s="167" t="s">
        <v>291</v>
      </c>
      <c r="C1445" s="168" t="s">
        <v>2621</v>
      </c>
      <c r="D1445" s="176" t="s">
        <v>53</v>
      </c>
      <c r="E1445" s="176">
        <v>1</v>
      </c>
      <c r="F1445" s="177">
        <v>3000</v>
      </c>
      <c r="G1445" s="178" t="s">
        <v>54</v>
      </c>
      <c r="H1445" s="179">
        <v>46174</v>
      </c>
      <c r="I1445" s="180" t="s">
        <v>101</v>
      </c>
      <c r="J1445" s="180" t="s">
        <v>56</v>
      </c>
      <c r="K1445" s="180" t="s">
        <v>858</v>
      </c>
      <c r="L1445" s="180" t="s">
        <v>84</v>
      </c>
      <c r="M1445" s="181" t="s">
        <v>2451</v>
      </c>
      <c r="N1445" s="175" t="s">
        <v>951</v>
      </c>
      <c r="O1445" s="44" t="s">
        <v>2452</v>
      </c>
      <c r="P1445" s="44"/>
      <c r="Q1445" s="44"/>
      <c r="R1445" s="45" t="str">
        <f t="array" ref="R1445">IFERROR(INDEX('BANCO DE DADOS'!$C$3:$C1559,MATCH(C1445,'BANCO DE DADOS'!$B$3:$B1559,0),0),"")</f>
        <v>GTI - MULTIMIDIA</v>
      </c>
      <c r="S1445" s="45" t="str">
        <f t="array" ref="S1445">IFERROR(INDEX('BANCO DE DADOS'!$D$3:$D1559,MATCH(C1445,'BANCO DE DADOS'!$B$3:$B1559,0),0),"")</f>
        <v>COMPRA DE EQUIPAMENTOS DE APRESENTAÇÃO E MULTIMÍDIA</v>
      </c>
      <c r="T1445" s="44"/>
      <c r="U1445" s="44"/>
      <c r="V1445" s="44"/>
      <c r="W1445" s="44"/>
      <c r="X1445" s="44"/>
      <c r="Y1445" s="44"/>
      <c r="Z1445" s="44"/>
      <c r="AA1445" s="44"/>
      <c r="AB1445" s="44"/>
      <c r="AC1445" s="44"/>
    </row>
    <row r="1446" spans="1:29" ht="15.75" customHeight="1">
      <c r="A1446" s="47"/>
      <c r="B1446" s="47" t="s">
        <v>856</v>
      </c>
      <c r="C1446" s="85" t="s">
        <v>863</v>
      </c>
      <c r="D1446" s="85" t="s">
        <v>2692</v>
      </c>
      <c r="E1446" s="85">
        <v>1</v>
      </c>
      <c r="F1446" s="50">
        <v>20005183</v>
      </c>
      <c r="G1446" s="51" t="s">
        <v>54</v>
      </c>
      <c r="H1446" s="84">
        <v>46235</v>
      </c>
      <c r="I1446" s="53" t="s">
        <v>101</v>
      </c>
      <c r="J1446" s="53" t="s">
        <v>56</v>
      </c>
      <c r="K1446" s="53" t="s">
        <v>864</v>
      </c>
      <c r="L1446" s="53" t="s">
        <v>859</v>
      </c>
      <c r="M1446" s="54" t="s">
        <v>73</v>
      </c>
      <c r="N1446" s="56" t="s">
        <v>861</v>
      </c>
      <c r="O1446" s="56" t="s">
        <v>2767</v>
      </c>
      <c r="P1446" s="56"/>
      <c r="Q1446" s="56" t="s">
        <v>3131</v>
      </c>
      <c r="R1446" s="57"/>
      <c r="S1446" s="57" t="s">
        <v>863</v>
      </c>
      <c r="T1446" s="56"/>
      <c r="U1446" s="56"/>
      <c r="V1446" s="56"/>
      <c r="W1446" s="56" t="s">
        <v>3132</v>
      </c>
      <c r="X1446" s="56"/>
      <c r="Y1446" s="56"/>
      <c r="Z1446" s="56"/>
      <c r="AA1446" s="56"/>
      <c r="AB1446" s="56"/>
      <c r="AC1446" s="56"/>
    </row>
    <row r="1447" spans="1:29" ht="15.75" customHeight="1">
      <c r="A1447" s="35"/>
      <c r="B1447" s="35" t="s">
        <v>856</v>
      </c>
      <c r="C1447" s="82" t="s">
        <v>869</v>
      </c>
      <c r="D1447" s="37" t="s">
        <v>53</v>
      </c>
      <c r="E1447" s="82">
        <v>1</v>
      </c>
      <c r="F1447" s="38">
        <v>407073</v>
      </c>
      <c r="G1447" s="39" t="s">
        <v>54</v>
      </c>
      <c r="H1447" s="81">
        <v>46235</v>
      </c>
      <c r="I1447" s="41" t="s">
        <v>55</v>
      </c>
      <c r="J1447" s="41" t="s">
        <v>56</v>
      </c>
      <c r="K1447" s="41" t="s">
        <v>72</v>
      </c>
      <c r="L1447" s="41" t="s">
        <v>859</v>
      </c>
      <c r="M1447" s="42" t="s">
        <v>2534</v>
      </c>
      <c r="N1447" s="44" t="s">
        <v>861</v>
      </c>
      <c r="O1447" s="44" t="s">
        <v>2767</v>
      </c>
      <c r="P1447" s="44"/>
      <c r="Q1447" s="44" t="s">
        <v>861</v>
      </c>
      <c r="R1447" s="45">
        <f t="array" ref="R1447">IFERROR(INDEX('BANCO DE DADOS'!$C$3:$C1559,MATCH(C1447,'BANCO DE DADOS'!$B$3:$B1559,0),0),"")</f>
        <v>0</v>
      </c>
      <c r="S1447" s="45" t="s">
        <v>869</v>
      </c>
      <c r="T1447" s="44"/>
      <c r="U1447" s="44"/>
      <c r="V1447" s="44"/>
      <c r="W1447" s="44" t="s">
        <v>861</v>
      </c>
      <c r="X1447" s="44"/>
      <c r="Y1447" s="44"/>
      <c r="Z1447" s="44"/>
      <c r="AA1447" s="44"/>
      <c r="AB1447" s="44"/>
      <c r="AC1447" s="44"/>
    </row>
    <row r="1448" spans="1:29" ht="15.75" customHeight="1">
      <c r="A1448" s="47"/>
      <c r="B1448" s="47" t="s">
        <v>856</v>
      </c>
      <c r="C1448" s="85" t="s">
        <v>873</v>
      </c>
      <c r="D1448" s="85" t="s">
        <v>2692</v>
      </c>
      <c r="E1448" s="85">
        <v>1</v>
      </c>
      <c r="F1448" s="50">
        <v>725000</v>
      </c>
      <c r="G1448" s="51" t="s">
        <v>54</v>
      </c>
      <c r="H1448" s="84">
        <v>46235</v>
      </c>
      <c r="I1448" s="53" t="s">
        <v>55</v>
      </c>
      <c r="J1448" s="53" t="s">
        <v>56</v>
      </c>
      <c r="K1448" s="53" t="s">
        <v>83</v>
      </c>
      <c r="L1448" s="53" t="s">
        <v>859</v>
      </c>
      <c r="M1448" s="54" t="s">
        <v>2517</v>
      </c>
      <c r="N1448" s="56" t="s">
        <v>861</v>
      </c>
      <c r="O1448" s="56" t="s">
        <v>2767</v>
      </c>
      <c r="P1448" s="56"/>
      <c r="Q1448" s="56" t="s">
        <v>861</v>
      </c>
      <c r="R1448" s="57"/>
      <c r="S1448" s="85" t="s">
        <v>873</v>
      </c>
      <c r="T1448" s="56"/>
      <c r="U1448" s="56"/>
      <c r="V1448" s="56"/>
      <c r="W1448" s="56" t="s">
        <v>3132</v>
      </c>
      <c r="X1448" s="56"/>
      <c r="Y1448" s="56"/>
      <c r="Z1448" s="56"/>
      <c r="AA1448" s="56"/>
      <c r="AB1448" s="56"/>
      <c r="AC1448" s="56"/>
    </row>
    <row r="1449" spans="1:29" ht="15.75" customHeight="1">
      <c r="A1449" s="35"/>
      <c r="B1449" s="35" t="s">
        <v>1407</v>
      </c>
      <c r="C1449" s="36"/>
      <c r="D1449" s="37"/>
      <c r="E1449" s="37"/>
      <c r="F1449" s="38">
        <v>600000</v>
      </c>
      <c r="G1449" s="39"/>
      <c r="H1449" s="40"/>
      <c r="I1449" s="41"/>
      <c r="J1449" s="41"/>
      <c r="K1449" s="41"/>
      <c r="L1449" s="41"/>
      <c r="M1449" s="42"/>
      <c r="N1449" s="44" t="s">
        <v>884</v>
      </c>
      <c r="O1449" s="44"/>
      <c r="P1449" s="44"/>
      <c r="Q1449" s="44" t="s">
        <v>3133</v>
      </c>
      <c r="R1449" s="45"/>
      <c r="S1449" s="45" t="s">
        <v>2466</v>
      </c>
      <c r="T1449" s="44"/>
      <c r="U1449" s="44"/>
      <c r="V1449" s="44"/>
      <c r="W1449" s="44" t="s">
        <v>949</v>
      </c>
      <c r="X1449" s="44"/>
      <c r="Y1449" s="44"/>
      <c r="Z1449" s="44"/>
      <c r="AA1449" s="44"/>
      <c r="AB1449" s="44"/>
      <c r="AC1449" s="44"/>
    </row>
    <row r="1450" spans="1:29" ht="15.75" customHeight="1">
      <c r="A1450" s="47"/>
      <c r="B1450" s="47" t="s">
        <v>1407</v>
      </c>
      <c r="C1450" s="60" t="s">
        <v>2465</v>
      </c>
      <c r="D1450" s="49" t="s">
        <v>53</v>
      </c>
      <c r="E1450" s="49">
        <v>1</v>
      </c>
      <c r="F1450" s="50">
        <v>600000</v>
      </c>
      <c r="G1450" s="51" t="s">
        <v>54</v>
      </c>
      <c r="H1450" s="52">
        <v>46266</v>
      </c>
      <c r="I1450" s="53" t="s">
        <v>55</v>
      </c>
      <c r="J1450" s="53" t="s">
        <v>56</v>
      </c>
      <c r="K1450" s="53" t="s">
        <v>83</v>
      </c>
      <c r="L1450" s="53" t="s">
        <v>91</v>
      </c>
      <c r="M1450" s="54" t="s">
        <v>148</v>
      </c>
      <c r="N1450" s="56" t="s">
        <v>884</v>
      </c>
      <c r="O1450" s="56" t="s">
        <v>2767</v>
      </c>
      <c r="P1450" s="56"/>
      <c r="Q1450" s="56" t="s">
        <v>3133</v>
      </c>
      <c r="R1450" s="57"/>
      <c r="S1450" s="57" t="s">
        <v>2466</v>
      </c>
      <c r="T1450" s="56"/>
      <c r="U1450" s="56"/>
      <c r="V1450" s="56"/>
      <c r="W1450" s="56" t="s">
        <v>949</v>
      </c>
      <c r="X1450" s="56"/>
      <c r="Y1450" s="56"/>
      <c r="Z1450" s="56"/>
      <c r="AA1450" s="56"/>
      <c r="AB1450" s="56"/>
      <c r="AC1450" s="56"/>
    </row>
    <row r="1451" spans="1:29" ht="15.75" customHeight="1">
      <c r="A1451" s="35"/>
      <c r="B1451" s="35" t="s">
        <v>848</v>
      </c>
      <c r="C1451" s="36" t="s">
        <v>997</v>
      </c>
      <c r="D1451" s="37" t="s">
        <v>998</v>
      </c>
      <c r="E1451" s="37">
        <v>1</v>
      </c>
      <c r="F1451" s="38">
        <v>50000</v>
      </c>
      <c r="G1451" s="39" t="s">
        <v>54</v>
      </c>
      <c r="H1451" s="40">
        <v>46266</v>
      </c>
      <c r="I1451" s="41" t="s">
        <v>55</v>
      </c>
      <c r="J1451" s="41" t="s">
        <v>56</v>
      </c>
      <c r="K1451" s="41" t="s">
        <v>83</v>
      </c>
      <c r="L1451" s="41" t="s">
        <v>91</v>
      </c>
      <c r="M1451" s="42" t="s">
        <v>2534</v>
      </c>
      <c r="N1451" s="44" t="s">
        <v>884</v>
      </c>
      <c r="O1451" s="44" t="s">
        <v>2767</v>
      </c>
      <c r="P1451" s="44"/>
      <c r="Q1451" s="44" t="s">
        <v>3134</v>
      </c>
      <c r="R1451" s="45"/>
      <c r="S1451" s="45" t="s">
        <v>999</v>
      </c>
      <c r="T1451" s="44"/>
      <c r="U1451" s="44"/>
      <c r="V1451" s="44"/>
      <c r="W1451" s="44" t="s">
        <v>848</v>
      </c>
      <c r="X1451" s="44"/>
      <c r="Y1451" s="44"/>
      <c r="Z1451" s="44"/>
      <c r="AA1451" s="44"/>
      <c r="AB1451" s="44"/>
      <c r="AC1451" s="44"/>
    </row>
    <row r="1452" spans="1:29" ht="15.75" customHeight="1">
      <c r="A1452" s="47"/>
      <c r="B1452" s="47" t="s">
        <v>64</v>
      </c>
      <c r="C1452" s="60" t="s">
        <v>2352</v>
      </c>
      <c r="D1452" s="49" t="s">
        <v>53</v>
      </c>
      <c r="E1452" s="49">
        <v>1</v>
      </c>
      <c r="F1452" s="50">
        <v>120000</v>
      </c>
      <c r="G1452" s="51" t="s">
        <v>54</v>
      </c>
      <c r="H1452" s="52">
        <v>46266</v>
      </c>
      <c r="I1452" s="53" t="s">
        <v>55</v>
      </c>
      <c r="J1452" s="53" t="s">
        <v>56</v>
      </c>
      <c r="K1452" s="53" t="s">
        <v>164</v>
      </c>
      <c r="L1452" s="53" t="s">
        <v>91</v>
      </c>
      <c r="M1452" s="54" t="s">
        <v>73</v>
      </c>
      <c r="N1452" s="56" t="s">
        <v>884</v>
      </c>
      <c r="O1452" s="56" t="s">
        <v>2767</v>
      </c>
      <c r="P1452" s="56"/>
      <c r="Q1452" s="56" t="s">
        <v>3135</v>
      </c>
      <c r="R1452" s="57"/>
      <c r="S1452" s="57" t="s">
        <v>2352</v>
      </c>
      <c r="T1452" s="56"/>
      <c r="U1452" s="56"/>
      <c r="V1452" s="56"/>
      <c r="W1452" s="56" t="s">
        <v>64</v>
      </c>
      <c r="X1452" s="56"/>
      <c r="Y1452" s="56"/>
      <c r="Z1452" s="56"/>
      <c r="AA1452" s="56"/>
      <c r="AB1452" s="56"/>
      <c r="AC1452" s="56"/>
    </row>
    <row r="1453" spans="1:29" ht="15.75" customHeight="1">
      <c r="A1453" s="35"/>
      <c r="B1453" s="35" t="s">
        <v>51</v>
      </c>
      <c r="C1453" s="36" t="s">
        <v>1013</v>
      </c>
      <c r="D1453" s="37" t="s">
        <v>53</v>
      </c>
      <c r="E1453" s="37">
        <v>40</v>
      </c>
      <c r="F1453" s="38">
        <v>5184</v>
      </c>
      <c r="G1453" s="39" t="s">
        <v>54</v>
      </c>
      <c r="H1453" s="40">
        <v>46204</v>
      </c>
      <c r="I1453" s="41" t="s">
        <v>55</v>
      </c>
      <c r="J1453" s="41" t="s">
        <v>56</v>
      </c>
      <c r="K1453" s="41" t="s">
        <v>83</v>
      </c>
      <c r="L1453" s="41" t="s">
        <v>91</v>
      </c>
      <c r="M1453" s="42" t="s">
        <v>2486</v>
      </c>
      <c r="N1453" s="44" t="s">
        <v>884</v>
      </c>
      <c r="O1453" s="44" t="s">
        <v>2767</v>
      </c>
      <c r="P1453" s="44"/>
      <c r="Q1453" s="44" t="s">
        <v>3136</v>
      </c>
      <c r="R1453" s="45" t="str">
        <f t="array" ref="R1453">IFERROR(INDEX('BANCO DE DADOS'!$C$3:$C1559,MATCH(C1453,'BANCO DE DADOS'!$B$3:$B1559,0),0),"")</f>
        <v>CEIB</v>
      </c>
      <c r="S1453" s="45" t="s">
        <v>1014</v>
      </c>
      <c r="T1453" s="44"/>
      <c r="U1453" s="44"/>
      <c r="V1453" s="44"/>
      <c r="W1453" s="44" t="s">
        <v>51</v>
      </c>
      <c r="X1453" s="44"/>
      <c r="Y1453" s="44"/>
      <c r="Z1453" s="44"/>
      <c r="AA1453" s="44"/>
      <c r="AB1453" s="44"/>
      <c r="AC1453" s="44"/>
    </row>
    <row r="1454" spans="1:29" ht="15.75" customHeight="1">
      <c r="A1454" s="47"/>
      <c r="B1454" s="47" t="s">
        <v>2693</v>
      </c>
      <c r="C1454" s="60"/>
      <c r="D1454" s="49"/>
      <c r="E1454" s="49"/>
      <c r="F1454" s="50">
        <v>5184</v>
      </c>
      <c r="G1454" s="51"/>
      <c r="H1454" s="52"/>
      <c r="I1454" s="53"/>
      <c r="J1454" s="53"/>
      <c r="K1454" s="53"/>
      <c r="L1454" s="53"/>
      <c r="M1454" s="54"/>
      <c r="N1454" s="56" t="s">
        <v>884</v>
      </c>
      <c r="O1454" s="56"/>
      <c r="P1454" s="56"/>
      <c r="Q1454" s="56" t="s">
        <v>3136</v>
      </c>
      <c r="R1454" s="57"/>
      <c r="S1454" s="57" t="s">
        <v>1014</v>
      </c>
      <c r="T1454" s="56"/>
      <c r="U1454" s="56"/>
      <c r="V1454" s="56"/>
      <c r="W1454" s="56" t="s">
        <v>51</v>
      </c>
      <c r="X1454" s="56"/>
      <c r="Y1454" s="56"/>
      <c r="Z1454" s="56"/>
      <c r="AA1454" s="56"/>
      <c r="AB1454" s="56"/>
      <c r="AC1454" s="56"/>
    </row>
    <row r="1455" spans="1:29" ht="15.75" customHeight="1">
      <c r="A1455" s="167"/>
      <c r="B1455" s="167" t="s">
        <v>145</v>
      </c>
      <c r="C1455" s="168" t="s">
        <v>2574</v>
      </c>
      <c r="D1455" s="176" t="s">
        <v>53</v>
      </c>
      <c r="E1455" s="176">
        <v>2</v>
      </c>
      <c r="F1455" s="177">
        <v>11000</v>
      </c>
      <c r="G1455" s="178" t="s">
        <v>54</v>
      </c>
      <c r="H1455" s="179">
        <v>46235</v>
      </c>
      <c r="I1455" s="180" t="s">
        <v>101</v>
      </c>
      <c r="J1455" s="180" t="s">
        <v>56</v>
      </c>
      <c r="K1455" s="180" t="s">
        <v>858</v>
      </c>
      <c r="L1455" s="180" t="s">
        <v>84</v>
      </c>
      <c r="M1455" s="181" t="s">
        <v>2451</v>
      </c>
      <c r="N1455" s="175" t="s">
        <v>951</v>
      </c>
      <c r="O1455" s="44" t="s">
        <v>2452</v>
      </c>
      <c r="P1455" s="44"/>
      <c r="Q1455" s="44"/>
      <c r="R1455" s="45" t="str">
        <f t="array" ref="R1455">IFERROR(INDEX('BANCO DE DADOS'!$C$3:$C1559,MATCH(C1455,'BANCO DE DADOS'!$B$3:$B1559,0),0),"")</f>
        <v>DAL - ELETRODOMÉSTICOS</v>
      </c>
      <c r="S1455" s="45" t="str">
        <f t="array" ref="S1455">IFERROR(INDEX('BANCO DE DADOS'!$D$3:$D1559,MATCH(C1455,'BANCO DE DADOS'!$B$3:$B1559,0),0),"")</f>
        <v>COMPRA DE EQUIPAMENTOS DE ÁUDIO E VÍDEO</v>
      </c>
      <c r="T1455" s="44"/>
      <c r="U1455" s="44"/>
      <c r="V1455" s="44"/>
      <c r="W1455" s="44"/>
      <c r="X1455" s="44"/>
      <c r="Y1455" s="44"/>
      <c r="Z1455" s="44"/>
      <c r="AA1455" s="44"/>
      <c r="AB1455" s="44"/>
      <c r="AC1455" s="44"/>
    </row>
    <row r="1456" spans="1:29" ht="15.75" customHeight="1">
      <c r="A1456" s="47"/>
      <c r="B1456" s="47" t="s">
        <v>861</v>
      </c>
      <c r="C1456" s="60" t="s">
        <v>840</v>
      </c>
      <c r="D1456" s="49" t="s">
        <v>53</v>
      </c>
      <c r="E1456" s="49">
        <v>1</v>
      </c>
      <c r="F1456" s="50">
        <v>19184</v>
      </c>
      <c r="G1456" s="51" t="s">
        <v>54</v>
      </c>
      <c r="H1456" s="52">
        <v>46266</v>
      </c>
      <c r="I1456" s="53" t="s">
        <v>55</v>
      </c>
      <c r="J1456" s="53" t="s">
        <v>56</v>
      </c>
      <c r="K1456" s="53" t="s">
        <v>841</v>
      </c>
      <c r="L1456" s="53" t="s">
        <v>91</v>
      </c>
      <c r="M1456" s="54" t="s">
        <v>2534</v>
      </c>
      <c r="N1456" s="56" t="s">
        <v>884</v>
      </c>
      <c r="O1456" s="56" t="s">
        <v>2767</v>
      </c>
      <c r="P1456" s="56"/>
      <c r="Q1456" s="56" t="s">
        <v>861</v>
      </c>
      <c r="R1456" s="57"/>
      <c r="S1456" s="57" t="s">
        <v>840</v>
      </c>
      <c r="T1456" s="56"/>
      <c r="U1456" s="56"/>
      <c r="V1456" s="56"/>
      <c r="W1456" s="56" t="s">
        <v>3132</v>
      </c>
      <c r="X1456" s="56"/>
      <c r="Y1456" s="56"/>
      <c r="Z1456" s="56"/>
      <c r="AA1456" s="56"/>
      <c r="AB1456" s="56"/>
      <c r="AC1456" s="56"/>
    </row>
    <row r="1457" spans="1:29" ht="15.75" customHeight="1">
      <c r="A1457" s="35"/>
      <c r="B1457" s="35" t="s">
        <v>861</v>
      </c>
      <c r="C1457" s="82" t="s">
        <v>881</v>
      </c>
      <c r="D1457" s="82" t="s">
        <v>2692</v>
      </c>
      <c r="E1457" s="82">
        <v>1</v>
      </c>
      <c r="F1457" s="38">
        <v>10000</v>
      </c>
      <c r="G1457" s="39" t="s">
        <v>54</v>
      </c>
      <c r="H1457" s="81">
        <v>46235</v>
      </c>
      <c r="I1457" s="41" t="s">
        <v>55</v>
      </c>
      <c r="J1457" s="41" t="s">
        <v>56</v>
      </c>
      <c r="K1457" s="41" t="s">
        <v>841</v>
      </c>
      <c r="L1457" s="41" t="s">
        <v>58</v>
      </c>
      <c r="M1457" s="42" t="s">
        <v>2486</v>
      </c>
      <c r="N1457" s="44" t="s">
        <v>861</v>
      </c>
      <c r="O1457" s="44" t="s">
        <v>2767</v>
      </c>
      <c r="P1457" s="44"/>
      <c r="Q1457" s="44" t="s">
        <v>861</v>
      </c>
      <c r="R1457" s="45"/>
      <c r="S1457" s="82" t="s">
        <v>881</v>
      </c>
      <c r="T1457" s="44"/>
      <c r="U1457" s="44"/>
      <c r="V1457" s="44"/>
      <c r="W1457" s="44" t="s">
        <v>3132</v>
      </c>
      <c r="X1457" s="44"/>
      <c r="Y1457" s="44"/>
      <c r="Z1457" s="44"/>
      <c r="AA1457" s="44"/>
      <c r="AB1457" s="44"/>
      <c r="AC1457" s="44"/>
    </row>
    <row r="1458" spans="1:29" ht="15.75" customHeight="1">
      <c r="A1458" s="47"/>
      <c r="B1458" s="47" t="s">
        <v>861</v>
      </c>
      <c r="C1458" s="85" t="s">
        <v>879</v>
      </c>
      <c r="D1458" s="85" t="s">
        <v>2692</v>
      </c>
      <c r="E1458" s="85">
        <v>1</v>
      </c>
      <c r="F1458" s="50">
        <v>41372</v>
      </c>
      <c r="G1458" s="51" t="s">
        <v>54</v>
      </c>
      <c r="H1458" s="84">
        <v>46235</v>
      </c>
      <c r="I1458" s="53" t="s">
        <v>55</v>
      </c>
      <c r="J1458" s="53" t="s">
        <v>56</v>
      </c>
      <c r="K1458" s="53" t="s">
        <v>841</v>
      </c>
      <c r="L1458" s="53" t="s">
        <v>58</v>
      </c>
      <c r="M1458" s="54" t="s">
        <v>2498</v>
      </c>
      <c r="N1458" s="56" t="s">
        <v>861</v>
      </c>
      <c r="O1458" s="56" t="s">
        <v>2767</v>
      </c>
      <c r="P1458" s="56"/>
      <c r="Q1458" s="56" t="s">
        <v>861</v>
      </c>
      <c r="R1458" s="57"/>
      <c r="S1458" s="57" t="s">
        <v>879</v>
      </c>
      <c r="T1458" s="56"/>
      <c r="U1458" s="56"/>
      <c r="V1458" s="56"/>
      <c r="W1458" s="56" t="s">
        <v>3132</v>
      </c>
      <c r="X1458" s="56"/>
      <c r="Y1458" s="56"/>
      <c r="Z1458" s="56"/>
      <c r="AA1458" s="56"/>
      <c r="AB1458" s="56"/>
      <c r="AC1458" s="56"/>
    </row>
    <row r="1459" spans="1:29" ht="15.75" customHeight="1">
      <c r="A1459" s="35"/>
      <c r="B1459" s="35" t="s">
        <v>64</v>
      </c>
      <c r="C1459" s="36" t="s">
        <v>1709</v>
      </c>
      <c r="D1459" s="37" t="s">
        <v>53</v>
      </c>
      <c r="E1459" s="37">
        <v>1</v>
      </c>
      <c r="F1459" s="38">
        <v>120000</v>
      </c>
      <c r="G1459" s="39" t="s">
        <v>54</v>
      </c>
      <c r="H1459" s="40">
        <v>46266</v>
      </c>
      <c r="I1459" s="41" t="s">
        <v>55</v>
      </c>
      <c r="J1459" s="41" t="s">
        <v>56</v>
      </c>
      <c r="K1459" s="41" t="s">
        <v>83</v>
      </c>
      <c r="L1459" s="41" t="s">
        <v>91</v>
      </c>
      <c r="M1459" s="42" t="s">
        <v>109</v>
      </c>
      <c r="N1459" s="44" t="s">
        <v>884</v>
      </c>
      <c r="O1459" s="44" t="s">
        <v>2767</v>
      </c>
      <c r="P1459" s="44"/>
      <c r="Q1459" s="44" t="s">
        <v>3135</v>
      </c>
      <c r="R1459" s="45"/>
      <c r="S1459" s="45" t="s">
        <v>1709</v>
      </c>
      <c r="T1459" s="44"/>
      <c r="U1459" s="44"/>
      <c r="V1459" s="44"/>
      <c r="W1459" s="44" t="s">
        <v>64</v>
      </c>
      <c r="X1459" s="44"/>
      <c r="Y1459" s="44"/>
      <c r="Z1459" s="44"/>
      <c r="AA1459" s="44"/>
      <c r="AB1459" s="44"/>
      <c r="AC1459" s="44"/>
    </row>
    <row r="1460" spans="1:29" ht="15.75" customHeight="1">
      <c r="A1460" s="47"/>
      <c r="B1460" s="47" t="s">
        <v>51</v>
      </c>
      <c r="C1460" s="60" t="s">
        <v>1306</v>
      </c>
      <c r="D1460" s="49" t="s">
        <v>583</v>
      </c>
      <c r="E1460" s="49">
        <v>2</v>
      </c>
      <c r="F1460" s="50">
        <v>940</v>
      </c>
      <c r="G1460" s="51" t="s">
        <v>54</v>
      </c>
      <c r="H1460" s="52">
        <v>46174</v>
      </c>
      <c r="I1460" s="53" t="s">
        <v>55</v>
      </c>
      <c r="J1460" s="53" t="s">
        <v>56</v>
      </c>
      <c r="K1460" s="53" t="s">
        <v>164</v>
      </c>
      <c r="L1460" s="53" t="s">
        <v>91</v>
      </c>
      <c r="M1460" s="54" t="s">
        <v>2517</v>
      </c>
      <c r="N1460" s="56" t="s">
        <v>884</v>
      </c>
      <c r="O1460" s="56" t="s">
        <v>2767</v>
      </c>
      <c r="P1460" s="56"/>
      <c r="Q1460" s="56" t="s">
        <v>3137</v>
      </c>
      <c r="R1460" s="57"/>
      <c r="S1460" s="57" t="s">
        <v>1306</v>
      </c>
      <c r="T1460" s="56"/>
      <c r="U1460" s="56"/>
      <c r="V1460" s="56"/>
      <c r="W1460" s="56" t="s">
        <v>51</v>
      </c>
      <c r="X1460" s="56"/>
      <c r="Y1460" s="56"/>
      <c r="Z1460" s="56"/>
      <c r="AA1460" s="56"/>
      <c r="AB1460" s="56"/>
      <c r="AC1460" s="56"/>
    </row>
    <row r="1461" spans="1:29" ht="15.75" customHeight="1">
      <c r="A1461" s="35"/>
      <c r="B1461" s="35" t="s">
        <v>2693</v>
      </c>
      <c r="C1461" s="36"/>
      <c r="D1461" s="37"/>
      <c r="E1461" s="37"/>
      <c r="F1461" s="38">
        <v>940</v>
      </c>
      <c r="G1461" s="39"/>
      <c r="H1461" s="40"/>
      <c r="I1461" s="41"/>
      <c r="J1461" s="41"/>
      <c r="K1461" s="41"/>
      <c r="L1461" s="41"/>
      <c r="M1461" s="42"/>
      <c r="N1461" s="44" t="s">
        <v>884</v>
      </c>
      <c r="O1461" s="44"/>
      <c r="P1461" s="44"/>
      <c r="Q1461" s="44" t="s">
        <v>3137</v>
      </c>
      <c r="R1461" s="45"/>
      <c r="S1461" s="45" t="s">
        <v>1306</v>
      </c>
      <c r="T1461" s="44"/>
      <c r="U1461" s="44"/>
      <c r="V1461" s="44"/>
      <c r="W1461" s="44" t="s">
        <v>51</v>
      </c>
      <c r="X1461" s="44"/>
      <c r="Y1461" s="44"/>
      <c r="Z1461" s="44"/>
      <c r="AA1461" s="44"/>
      <c r="AB1461" s="44"/>
      <c r="AC1461" s="44"/>
    </row>
    <row r="1462" spans="1:29" ht="15.75" customHeight="1">
      <c r="A1462" s="184"/>
      <c r="B1462" s="184" t="s">
        <v>894</v>
      </c>
      <c r="C1462" s="185" t="s">
        <v>895</v>
      </c>
      <c r="D1462" s="186" t="s">
        <v>53</v>
      </c>
      <c r="E1462" s="186">
        <v>6</v>
      </c>
      <c r="F1462" s="187">
        <v>270000</v>
      </c>
      <c r="G1462" s="188" t="s">
        <v>54</v>
      </c>
      <c r="H1462" s="189">
        <v>46143</v>
      </c>
      <c r="I1462" s="190" t="s">
        <v>101</v>
      </c>
      <c r="J1462" s="190" t="s">
        <v>56</v>
      </c>
      <c r="K1462" s="190" t="s">
        <v>858</v>
      </c>
      <c r="L1462" s="190" t="s">
        <v>91</v>
      </c>
      <c r="M1462" s="191" t="s">
        <v>2451</v>
      </c>
      <c r="N1462" s="192" t="s">
        <v>884</v>
      </c>
      <c r="O1462" s="56" t="s">
        <v>2452</v>
      </c>
      <c r="P1462" s="56"/>
      <c r="Q1462" s="56"/>
      <c r="R1462" s="57" t="str">
        <f t="array" ref="R1462">IFERROR(INDEX('BANCO DE DADOS'!$C$3:$C1559,MATCH(C1462,'BANCO DE DADOS'!$B$3:$B1559,0),0),"")</f>
        <v xml:space="preserve">DOP - </v>
      </c>
      <c r="S1462" s="57" t="str">
        <f t="array" ref="S1462">IFERROR(INDEX('BANCO DE DADOS'!$D$3:$D1559,MATCH(C1462,'BANCO DE DADOS'!$B$3:$B1559,0),0),"")</f>
        <v>KIT DE BOMBA PARA CAMINHONETE PARA COMBATE A INCÊNDIO FLORESTAL</v>
      </c>
      <c r="T1462" s="56"/>
      <c r="U1462" s="56"/>
      <c r="V1462" s="56"/>
      <c r="W1462" s="56"/>
      <c r="X1462" s="56"/>
      <c r="Y1462" s="56"/>
      <c r="Z1462" s="56"/>
      <c r="AA1462" s="56"/>
      <c r="AB1462" s="56"/>
      <c r="AC1462" s="56"/>
    </row>
    <row r="1463" spans="1:29" ht="15.75" customHeight="1">
      <c r="A1463" s="35"/>
      <c r="B1463" s="35" t="s">
        <v>861</v>
      </c>
      <c r="C1463" s="36" t="s">
        <v>1030</v>
      </c>
      <c r="D1463" s="37" t="s">
        <v>53</v>
      </c>
      <c r="E1463" s="37">
        <v>2000</v>
      </c>
      <c r="F1463" s="38">
        <v>500000</v>
      </c>
      <c r="G1463" s="39" t="s">
        <v>66</v>
      </c>
      <c r="H1463" s="40">
        <v>46266</v>
      </c>
      <c r="I1463" s="41" t="s">
        <v>55</v>
      </c>
      <c r="J1463" s="41" t="s">
        <v>56</v>
      </c>
      <c r="K1463" s="41" t="s">
        <v>147</v>
      </c>
      <c r="L1463" s="41" t="s">
        <v>91</v>
      </c>
      <c r="M1463" s="42" t="s">
        <v>2498</v>
      </c>
      <c r="N1463" s="44" t="s">
        <v>884</v>
      </c>
      <c r="O1463" s="44" t="s">
        <v>2767</v>
      </c>
      <c r="P1463" s="44"/>
      <c r="Q1463" s="44" t="s">
        <v>861</v>
      </c>
      <c r="R1463" s="45"/>
      <c r="S1463" s="45" t="s">
        <v>1030</v>
      </c>
      <c r="T1463" s="44"/>
      <c r="U1463" s="44"/>
      <c r="V1463" s="44"/>
      <c r="W1463" s="44" t="s">
        <v>861</v>
      </c>
      <c r="X1463" s="44"/>
      <c r="Y1463" s="44"/>
      <c r="Z1463" s="44"/>
      <c r="AA1463" s="44"/>
      <c r="AB1463" s="44"/>
      <c r="AC1463" s="44"/>
    </row>
    <row r="1464" spans="1:29" ht="15.75" customHeight="1">
      <c r="A1464" s="47"/>
      <c r="B1464" s="47" t="s">
        <v>2693</v>
      </c>
      <c r="C1464" s="85"/>
      <c r="D1464" s="49"/>
      <c r="E1464" s="85"/>
      <c r="F1464" s="50">
        <v>500000</v>
      </c>
      <c r="G1464" s="51"/>
      <c r="H1464" s="52"/>
      <c r="I1464" s="53"/>
      <c r="J1464" s="53"/>
      <c r="K1464" s="53"/>
      <c r="L1464" s="53"/>
      <c r="M1464" s="54"/>
      <c r="N1464" s="56" t="s">
        <v>884</v>
      </c>
      <c r="O1464" s="56"/>
      <c r="P1464" s="56"/>
      <c r="Q1464" s="56" t="s">
        <v>861</v>
      </c>
      <c r="R1464" s="57"/>
      <c r="S1464" s="57" t="s">
        <v>1030</v>
      </c>
      <c r="T1464" s="56"/>
      <c r="U1464" s="56"/>
      <c r="V1464" s="56"/>
      <c r="W1464" s="56" t="s">
        <v>861</v>
      </c>
      <c r="X1464" s="56"/>
      <c r="Y1464" s="56"/>
      <c r="Z1464" s="56"/>
      <c r="AA1464" s="56"/>
      <c r="AB1464" s="56"/>
      <c r="AC1464" s="56"/>
    </row>
    <row r="1465" spans="1:29" ht="15.75" customHeight="1">
      <c r="A1465" s="35"/>
      <c r="B1465" s="35" t="s">
        <v>861</v>
      </c>
      <c r="C1465" s="36" t="s">
        <v>1038</v>
      </c>
      <c r="D1465" s="37" t="s">
        <v>53</v>
      </c>
      <c r="E1465" s="37">
        <v>5000</v>
      </c>
      <c r="F1465" s="38">
        <v>305000</v>
      </c>
      <c r="G1465" s="39" t="s">
        <v>66</v>
      </c>
      <c r="H1465" s="40">
        <v>46266</v>
      </c>
      <c r="I1465" s="41" t="s">
        <v>55</v>
      </c>
      <c r="J1465" s="41" t="s">
        <v>56</v>
      </c>
      <c r="K1465" s="41" t="s">
        <v>147</v>
      </c>
      <c r="L1465" s="41" t="s">
        <v>91</v>
      </c>
      <c r="M1465" s="42" t="s">
        <v>2517</v>
      </c>
      <c r="N1465" s="44" t="s">
        <v>884</v>
      </c>
      <c r="O1465" s="44" t="s">
        <v>2767</v>
      </c>
      <c r="P1465" s="44"/>
      <c r="Q1465" s="44" t="s">
        <v>861</v>
      </c>
      <c r="R1465" s="45"/>
      <c r="S1465" s="45" t="s">
        <v>1038</v>
      </c>
      <c r="T1465" s="44"/>
      <c r="U1465" s="44"/>
      <c r="V1465" s="44"/>
      <c r="W1465" s="44" t="s">
        <v>861</v>
      </c>
      <c r="X1465" s="44"/>
      <c r="Y1465" s="44"/>
      <c r="Z1465" s="44"/>
      <c r="AA1465" s="44"/>
      <c r="AB1465" s="44"/>
      <c r="AC1465" s="44"/>
    </row>
    <row r="1466" spans="1:29" ht="15.75" customHeight="1">
      <c r="A1466" s="47"/>
      <c r="B1466" s="47" t="s">
        <v>2693</v>
      </c>
      <c r="C1466" s="85"/>
      <c r="D1466" s="49"/>
      <c r="E1466" s="85"/>
      <c r="F1466" s="50">
        <v>305000</v>
      </c>
      <c r="G1466" s="51"/>
      <c r="H1466" s="52"/>
      <c r="I1466" s="53"/>
      <c r="J1466" s="53"/>
      <c r="K1466" s="53"/>
      <c r="L1466" s="53"/>
      <c r="M1466" s="54"/>
      <c r="N1466" s="56" t="s">
        <v>884</v>
      </c>
      <c r="O1466" s="56"/>
      <c r="P1466" s="56"/>
      <c r="Q1466" s="56" t="s">
        <v>861</v>
      </c>
      <c r="R1466" s="57"/>
      <c r="S1466" s="57" t="s">
        <v>1038</v>
      </c>
      <c r="T1466" s="56"/>
      <c r="U1466" s="56"/>
      <c r="V1466" s="56"/>
      <c r="W1466" s="56" t="s">
        <v>861</v>
      </c>
      <c r="X1466" s="56"/>
      <c r="Y1466" s="56"/>
      <c r="Z1466" s="56"/>
      <c r="AA1466" s="56"/>
      <c r="AB1466" s="56"/>
      <c r="AC1466" s="56"/>
    </row>
    <row r="1467" spans="1:29" ht="15.75" customHeight="1">
      <c r="A1467" s="35"/>
      <c r="B1467" s="35" t="s">
        <v>861</v>
      </c>
      <c r="C1467" s="36" t="s">
        <v>1032</v>
      </c>
      <c r="D1467" s="37" t="s">
        <v>53</v>
      </c>
      <c r="E1467" s="37">
        <v>2000</v>
      </c>
      <c r="F1467" s="38">
        <v>500000</v>
      </c>
      <c r="G1467" s="39" t="s">
        <v>66</v>
      </c>
      <c r="H1467" s="40">
        <v>46266</v>
      </c>
      <c r="I1467" s="41" t="s">
        <v>55</v>
      </c>
      <c r="J1467" s="41" t="s">
        <v>56</v>
      </c>
      <c r="K1467" s="41" t="s">
        <v>147</v>
      </c>
      <c r="L1467" s="41" t="s">
        <v>91</v>
      </c>
      <c r="M1467" s="42" t="s">
        <v>2534</v>
      </c>
      <c r="N1467" s="44" t="s">
        <v>884</v>
      </c>
      <c r="O1467" s="44" t="s">
        <v>2767</v>
      </c>
      <c r="P1467" s="44"/>
      <c r="Q1467" s="44" t="s">
        <v>861</v>
      </c>
      <c r="R1467" s="45"/>
      <c r="S1467" s="45" t="s">
        <v>1032</v>
      </c>
      <c r="T1467" s="44"/>
      <c r="U1467" s="44"/>
      <c r="V1467" s="44"/>
      <c r="W1467" s="44" t="s">
        <v>861</v>
      </c>
      <c r="X1467" s="44"/>
      <c r="Y1467" s="44"/>
      <c r="Z1467" s="44"/>
      <c r="AA1467" s="44"/>
      <c r="AB1467" s="44"/>
      <c r="AC1467" s="44"/>
    </row>
    <row r="1468" spans="1:29" ht="15.75" customHeight="1">
      <c r="A1468" s="47"/>
      <c r="B1468" s="47" t="s">
        <v>2693</v>
      </c>
      <c r="C1468" s="85"/>
      <c r="D1468" s="49"/>
      <c r="E1468" s="85"/>
      <c r="F1468" s="50">
        <v>500000</v>
      </c>
      <c r="G1468" s="51"/>
      <c r="H1468" s="52"/>
      <c r="I1468" s="53"/>
      <c r="J1468" s="53"/>
      <c r="K1468" s="53"/>
      <c r="L1468" s="53"/>
      <c r="M1468" s="54"/>
      <c r="N1468" s="56" t="s">
        <v>884</v>
      </c>
      <c r="O1468" s="56"/>
      <c r="P1468" s="56"/>
      <c r="Q1468" s="56" t="s">
        <v>861</v>
      </c>
      <c r="R1468" s="57"/>
      <c r="S1468" s="57" t="s">
        <v>1032</v>
      </c>
      <c r="T1468" s="56"/>
      <c r="U1468" s="56"/>
      <c r="V1468" s="56"/>
      <c r="W1468" s="56" t="s">
        <v>861</v>
      </c>
      <c r="X1468" s="56"/>
      <c r="Y1468" s="56"/>
      <c r="Z1468" s="56"/>
      <c r="AA1468" s="56"/>
      <c r="AB1468" s="56"/>
      <c r="AC1468" s="56"/>
    </row>
    <row r="1469" spans="1:29" ht="15.75" customHeight="1">
      <c r="A1469" s="35"/>
      <c r="B1469" s="35" t="s">
        <v>861</v>
      </c>
      <c r="C1469" s="36" t="s">
        <v>871</v>
      </c>
      <c r="D1469" s="37" t="s">
        <v>53</v>
      </c>
      <c r="E1469" s="37">
        <v>1</v>
      </c>
      <c r="F1469" s="38">
        <v>14900</v>
      </c>
      <c r="G1469" s="39" t="s">
        <v>54</v>
      </c>
      <c r="H1469" s="40">
        <v>46235</v>
      </c>
      <c r="I1469" s="41" t="s">
        <v>55</v>
      </c>
      <c r="J1469" s="41" t="s">
        <v>56</v>
      </c>
      <c r="K1469" s="41" t="s">
        <v>72</v>
      </c>
      <c r="L1469" s="41" t="s">
        <v>58</v>
      </c>
      <c r="M1469" s="42" t="s">
        <v>148</v>
      </c>
      <c r="N1469" s="44" t="s">
        <v>861</v>
      </c>
      <c r="O1469" s="44" t="s">
        <v>2767</v>
      </c>
      <c r="P1469" s="44"/>
      <c r="Q1469" s="44" t="s">
        <v>861</v>
      </c>
      <c r="R1469" s="45"/>
      <c r="S1469" s="45" t="s">
        <v>871</v>
      </c>
      <c r="T1469" s="44"/>
      <c r="U1469" s="44"/>
      <c r="V1469" s="44"/>
      <c r="W1469" s="44" t="s">
        <v>861</v>
      </c>
      <c r="X1469" s="44"/>
      <c r="Y1469" s="44"/>
      <c r="Z1469" s="44"/>
      <c r="AA1469" s="44"/>
      <c r="AB1469" s="44"/>
      <c r="AC1469" s="44"/>
    </row>
    <row r="1470" spans="1:29" ht="15.75" customHeight="1">
      <c r="A1470" s="47"/>
      <c r="B1470" s="47" t="s">
        <v>233</v>
      </c>
      <c r="C1470" s="60" t="s">
        <v>2477</v>
      </c>
      <c r="D1470" s="49" t="s">
        <v>53</v>
      </c>
      <c r="E1470" s="49">
        <v>1</v>
      </c>
      <c r="F1470" s="50">
        <v>480000</v>
      </c>
      <c r="G1470" s="51" t="s">
        <v>54</v>
      </c>
      <c r="H1470" s="52">
        <v>46143</v>
      </c>
      <c r="I1470" s="53" t="s">
        <v>55</v>
      </c>
      <c r="J1470" s="53" t="s">
        <v>56</v>
      </c>
      <c r="K1470" s="53" t="s">
        <v>164</v>
      </c>
      <c r="L1470" s="53" t="s">
        <v>91</v>
      </c>
      <c r="M1470" s="54" t="s">
        <v>73</v>
      </c>
      <c r="N1470" s="56" t="s">
        <v>884</v>
      </c>
      <c r="O1470" s="56" t="s">
        <v>2767</v>
      </c>
      <c r="P1470" s="56"/>
      <c r="Q1470" s="56" t="s">
        <v>3138</v>
      </c>
      <c r="R1470" s="57" t="s">
        <v>2478</v>
      </c>
      <c r="S1470" s="57" t="s">
        <v>2479</v>
      </c>
      <c r="T1470" s="56"/>
      <c r="U1470" s="56"/>
      <c r="V1470" s="56"/>
      <c r="W1470" s="56" t="s">
        <v>1564</v>
      </c>
      <c r="X1470" s="56"/>
      <c r="Y1470" s="56"/>
      <c r="Z1470" s="56"/>
      <c r="AA1470" s="56"/>
      <c r="AB1470" s="56"/>
      <c r="AC1470" s="56"/>
    </row>
    <row r="1471" spans="1:29" ht="15.75" customHeight="1">
      <c r="A1471" s="35"/>
      <c r="B1471" s="35" t="s">
        <v>2693</v>
      </c>
      <c r="C1471" s="36"/>
      <c r="D1471" s="37"/>
      <c r="E1471" s="37"/>
      <c r="F1471" s="38">
        <v>480000</v>
      </c>
      <c r="G1471" s="39"/>
      <c r="H1471" s="40"/>
      <c r="I1471" s="41"/>
      <c r="J1471" s="41"/>
      <c r="K1471" s="41"/>
      <c r="L1471" s="41"/>
      <c r="M1471" s="42"/>
      <c r="N1471" s="44" t="s">
        <v>884</v>
      </c>
      <c r="O1471" s="44"/>
      <c r="P1471" s="44"/>
      <c r="Q1471" s="44" t="s">
        <v>3138</v>
      </c>
      <c r="R1471" s="45"/>
      <c r="S1471" s="45" t="s">
        <v>2479</v>
      </c>
      <c r="T1471" s="44"/>
      <c r="U1471" s="44"/>
      <c r="V1471" s="44"/>
      <c r="W1471" s="44" t="s">
        <v>1564</v>
      </c>
      <c r="X1471" s="44"/>
      <c r="Y1471" s="44"/>
      <c r="Z1471" s="44"/>
      <c r="AA1471" s="44"/>
      <c r="AB1471" s="44"/>
      <c r="AC1471" s="44"/>
    </row>
    <row r="1472" spans="1:29" ht="15.75" customHeight="1">
      <c r="A1472" s="47"/>
      <c r="B1472" s="47" t="s">
        <v>861</v>
      </c>
      <c r="C1472" s="60" t="s">
        <v>1007</v>
      </c>
      <c r="D1472" s="49" t="s">
        <v>991</v>
      </c>
      <c r="E1472" s="49">
        <v>1</v>
      </c>
      <c r="F1472" s="50">
        <v>12000</v>
      </c>
      <c r="G1472" s="51" t="s">
        <v>54</v>
      </c>
      <c r="H1472" s="52">
        <v>46235</v>
      </c>
      <c r="I1472" s="53" t="s">
        <v>55</v>
      </c>
      <c r="J1472" s="53" t="s">
        <v>56</v>
      </c>
      <c r="K1472" s="53" t="s">
        <v>83</v>
      </c>
      <c r="L1472" s="53" t="s">
        <v>91</v>
      </c>
      <c r="M1472" s="54" t="s">
        <v>109</v>
      </c>
      <c r="N1472" s="56" t="s">
        <v>884</v>
      </c>
      <c r="O1472" s="56" t="s">
        <v>2767</v>
      </c>
      <c r="P1472" s="56"/>
      <c r="Q1472" s="56" t="s">
        <v>861</v>
      </c>
      <c r="R1472" s="57">
        <f t="array" ref="R1472">IFERROR(INDEX('BANCO DE DADOS'!$C$3:$C1559,MATCH(C1472,'BANCO DE DADOS'!$B$3:$B1559,0),0),"")</f>
        <v>0</v>
      </c>
      <c r="S1472" s="57" t="s">
        <v>1007</v>
      </c>
      <c r="T1472" s="56"/>
      <c r="U1472" s="56"/>
      <c r="V1472" s="56"/>
      <c r="W1472" s="56" t="s">
        <v>861</v>
      </c>
      <c r="X1472" s="56"/>
      <c r="Y1472" s="56"/>
      <c r="Z1472" s="56"/>
      <c r="AA1472" s="56"/>
      <c r="AB1472" s="56"/>
      <c r="AC1472" s="56"/>
    </row>
    <row r="1473" spans="1:29" ht="15.75" customHeight="1">
      <c r="A1473" s="35"/>
      <c r="B1473" s="167" t="s">
        <v>2693</v>
      </c>
      <c r="C1473" s="210"/>
      <c r="D1473" s="210"/>
      <c r="E1473" s="210"/>
      <c r="F1473" s="38">
        <v>12000</v>
      </c>
      <c r="G1473" s="211"/>
      <c r="H1473" s="212"/>
      <c r="I1473" s="210"/>
      <c r="J1473" s="210"/>
      <c r="K1473" s="210"/>
      <c r="L1473" s="210"/>
      <c r="M1473" s="210"/>
      <c r="N1473" s="44" t="s">
        <v>884</v>
      </c>
      <c r="O1473" s="210"/>
      <c r="P1473" s="210"/>
      <c r="Q1473" s="175" t="s">
        <v>861</v>
      </c>
      <c r="R1473" s="210"/>
      <c r="S1473" s="45" t="s">
        <v>1007</v>
      </c>
      <c r="T1473" s="210"/>
      <c r="U1473" s="210"/>
      <c r="V1473" s="210"/>
      <c r="W1473" s="175" t="s">
        <v>861</v>
      </c>
      <c r="X1473" s="44"/>
      <c r="Y1473" s="44"/>
      <c r="Z1473" s="44"/>
      <c r="AA1473" s="44"/>
      <c r="AB1473" s="44"/>
      <c r="AC1473" s="44"/>
    </row>
    <row r="1474" spans="1:29" ht="15.75" customHeight="1">
      <c r="A1474" s="47"/>
      <c r="B1474" s="47" t="s">
        <v>64</v>
      </c>
      <c r="C1474" s="60" t="s">
        <v>1707</v>
      </c>
      <c r="D1474" s="49" t="s">
        <v>53</v>
      </c>
      <c r="E1474" s="49">
        <v>1</v>
      </c>
      <c r="F1474" s="50">
        <v>280000</v>
      </c>
      <c r="G1474" s="51" t="s">
        <v>54</v>
      </c>
      <c r="H1474" s="52">
        <v>46266</v>
      </c>
      <c r="I1474" s="53" t="s">
        <v>55</v>
      </c>
      <c r="J1474" s="53" t="s">
        <v>56</v>
      </c>
      <c r="K1474" s="53" t="s">
        <v>83</v>
      </c>
      <c r="L1474" s="53" t="s">
        <v>91</v>
      </c>
      <c r="M1474" s="54" t="s">
        <v>2534</v>
      </c>
      <c r="N1474" s="56" t="s">
        <v>884</v>
      </c>
      <c r="O1474" s="56" t="s">
        <v>2767</v>
      </c>
      <c r="P1474" s="56"/>
      <c r="Q1474" s="56" t="s">
        <v>3135</v>
      </c>
      <c r="R1474" s="57"/>
      <c r="S1474" s="57" t="s">
        <v>1707</v>
      </c>
      <c r="T1474" s="56"/>
      <c r="U1474" s="56"/>
      <c r="V1474" s="56"/>
      <c r="W1474" s="56" t="s">
        <v>64</v>
      </c>
      <c r="X1474" s="56"/>
      <c r="Y1474" s="56"/>
      <c r="Z1474" s="56"/>
      <c r="AA1474" s="56"/>
      <c r="AB1474" s="56"/>
      <c r="AC1474" s="56"/>
    </row>
    <row r="1475" spans="1:29" ht="15.75" customHeight="1">
      <c r="A1475" s="35"/>
      <c r="B1475" s="35" t="s">
        <v>861</v>
      </c>
      <c r="C1475" s="36" t="s">
        <v>993</v>
      </c>
      <c r="D1475" s="37" t="s">
        <v>991</v>
      </c>
      <c r="E1475" s="37">
        <v>1</v>
      </c>
      <c r="F1475" s="38">
        <v>60000</v>
      </c>
      <c r="G1475" s="39" t="s">
        <v>54</v>
      </c>
      <c r="H1475" s="40">
        <v>46266</v>
      </c>
      <c r="I1475" s="41" t="s">
        <v>55</v>
      </c>
      <c r="J1475" s="41" t="s">
        <v>56</v>
      </c>
      <c r="K1475" s="41" t="s">
        <v>83</v>
      </c>
      <c r="L1475" s="41" t="s">
        <v>91</v>
      </c>
      <c r="M1475" s="42" t="s">
        <v>2534</v>
      </c>
      <c r="N1475" s="44" t="s">
        <v>884</v>
      </c>
      <c r="O1475" s="44" t="s">
        <v>2767</v>
      </c>
      <c r="P1475" s="44"/>
      <c r="Q1475" s="44" t="s">
        <v>861</v>
      </c>
      <c r="R1475" s="45"/>
      <c r="S1475" s="45" t="s">
        <v>993</v>
      </c>
      <c r="T1475" s="44"/>
      <c r="U1475" s="44"/>
      <c r="V1475" s="44"/>
      <c r="W1475" s="44" t="s">
        <v>861</v>
      </c>
      <c r="X1475" s="44"/>
      <c r="Y1475" s="44"/>
      <c r="Z1475" s="44"/>
      <c r="AA1475" s="44"/>
      <c r="AB1475" s="44"/>
      <c r="AC1475" s="44"/>
    </row>
    <row r="1476" spans="1:29" ht="15.75" customHeight="1">
      <c r="A1476" s="47"/>
      <c r="B1476" s="184" t="s">
        <v>2693</v>
      </c>
      <c r="C1476" s="213"/>
      <c r="D1476" s="213"/>
      <c r="E1476" s="213"/>
      <c r="F1476" s="50">
        <v>60000</v>
      </c>
      <c r="G1476" s="214"/>
      <c r="H1476" s="215"/>
      <c r="I1476" s="213"/>
      <c r="J1476" s="213"/>
      <c r="K1476" s="213"/>
      <c r="L1476" s="213"/>
      <c r="M1476" s="213"/>
      <c r="N1476" s="56" t="s">
        <v>884</v>
      </c>
      <c r="O1476" s="213"/>
      <c r="P1476" s="213"/>
      <c r="Q1476" s="192" t="s">
        <v>861</v>
      </c>
      <c r="R1476" s="213"/>
      <c r="S1476" s="57" t="s">
        <v>993</v>
      </c>
      <c r="T1476" s="213"/>
      <c r="U1476" s="213"/>
      <c r="V1476" s="213"/>
      <c r="W1476" s="192" t="s">
        <v>861</v>
      </c>
      <c r="X1476" s="56"/>
      <c r="Y1476" s="56"/>
      <c r="Z1476" s="56"/>
      <c r="AA1476" s="56"/>
      <c r="AB1476" s="56"/>
      <c r="AC1476" s="56"/>
    </row>
    <row r="1477" spans="1:29" ht="15.75" customHeight="1">
      <c r="A1477" s="35"/>
      <c r="B1477" s="35" t="s">
        <v>861</v>
      </c>
      <c r="C1477" s="36" t="s">
        <v>1003</v>
      </c>
      <c r="D1477" s="37" t="s">
        <v>991</v>
      </c>
      <c r="E1477" s="37">
        <v>1</v>
      </c>
      <c r="F1477" s="38">
        <v>25000</v>
      </c>
      <c r="G1477" s="39" t="s">
        <v>54</v>
      </c>
      <c r="H1477" s="40">
        <v>46235</v>
      </c>
      <c r="I1477" s="41" t="s">
        <v>55</v>
      </c>
      <c r="J1477" s="41" t="s">
        <v>56</v>
      </c>
      <c r="K1477" s="41" t="s">
        <v>83</v>
      </c>
      <c r="L1477" s="41" t="s">
        <v>91</v>
      </c>
      <c r="M1477" s="42" t="s">
        <v>2517</v>
      </c>
      <c r="N1477" s="44" t="s">
        <v>884</v>
      </c>
      <c r="O1477" s="44" t="s">
        <v>2767</v>
      </c>
      <c r="P1477" s="44"/>
      <c r="Q1477" s="44" t="s">
        <v>861</v>
      </c>
      <c r="R1477" s="45">
        <f t="array" ref="R1477">IFERROR(INDEX('BANCO DE DADOS'!$C$3:$C1559,MATCH(C1477,'BANCO DE DADOS'!$B$3:$B1559,0),0),"")</f>
        <v>0</v>
      </c>
      <c r="S1477" s="45" t="s">
        <v>1003</v>
      </c>
      <c r="T1477" s="44"/>
      <c r="U1477" s="44"/>
      <c r="V1477" s="44"/>
      <c r="W1477" s="44" t="s">
        <v>861</v>
      </c>
      <c r="X1477" s="44"/>
      <c r="Y1477" s="44"/>
      <c r="Z1477" s="44"/>
      <c r="AA1477" s="44"/>
      <c r="AB1477" s="44"/>
      <c r="AC1477" s="44"/>
    </row>
    <row r="1478" spans="1:29" ht="15.75" customHeight="1">
      <c r="A1478" s="47"/>
      <c r="B1478" s="184" t="s">
        <v>2693</v>
      </c>
      <c r="C1478" s="213"/>
      <c r="D1478" s="213"/>
      <c r="E1478" s="213"/>
      <c r="F1478" s="50">
        <v>25000</v>
      </c>
      <c r="G1478" s="214"/>
      <c r="H1478" s="215"/>
      <c r="I1478" s="213"/>
      <c r="J1478" s="213"/>
      <c r="K1478" s="213"/>
      <c r="L1478" s="213"/>
      <c r="M1478" s="213"/>
      <c r="N1478" s="56" t="s">
        <v>884</v>
      </c>
      <c r="O1478" s="213"/>
      <c r="P1478" s="213"/>
      <c r="Q1478" s="192" t="s">
        <v>861</v>
      </c>
      <c r="R1478" s="213"/>
      <c r="S1478" s="57" t="s">
        <v>1003</v>
      </c>
      <c r="T1478" s="213"/>
      <c r="U1478" s="213"/>
      <c r="V1478" s="213"/>
      <c r="W1478" s="192" t="s">
        <v>861</v>
      </c>
      <c r="X1478" s="56"/>
      <c r="Y1478" s="56"/>
      <c r="Z1478" s="56"/>
      <c r="AA1478" s="56"/>
      <c r="AB1478" s="56"/>
      <c r="AC1478" s="56"/>
    </row>
    <row r="1479" spans="1:29" ht="15.75" customHeight="1">
      <c r="A1479" s="35"/>
      <c r="B1479" s="35" t="s">
        <v>861</v>
      </c>
      <c r="C1479" s="36" t="s">
        <v>1009</v>
      </c>
      <c r="D1479" s="37" t="s">
        <v>991</v>
      </c>
      <c r="E1479" s="37">
        <v>1</v>
      </c>
      <c r="F1479" s="38">
        <v>12000</v>
      </c>
      <c r="G1479" s="39" t="s">
        <v>54</v>
      </c>
      <c r="H1479" s="40">
        <v>46235</v>
      </c>
      <c r="I1479" s="41" t="s">
        <v>55</v>
      </c>
      <c r="J1479" s="41" t="s">
        <v>56</v>
      </c>
      <c r="K1479" s="41" t="s">
        <v>83</v>
      </c>
      <c r="L1479" s="41" t="s">
        <v>91</v>
      </c>
      <c r="M1479" s="42" t="s">
        <v>2517</v>
      </c>
      <c r="N1479" s="44" t="s">
        <v>884</v>
      </c>
      <c r="O1479" s="44" t="s">
        <v>2767</v>
      </c>
      <c r="P1479" s="44"/>
      <c r="Q1479" s="44" t="s">
        <v>861</v>
      </c>
      <c r="R1479" s="45">
        <f t="array" ref="R1479">IFERROR(INDEX('BANCO DE DADOS'!$C$3:$C1559,MATCH(C1479,'BANCO DE DADOS'!$B$3:$B1559,0),0),"")</f>
        <v>0</v>
      </c>
      <c r="S1479" s="45" t="s">
        <v>1009</v>
      </c>
      <c r="T1479" s="44"/>
      <c r="U1479" s="44"/>
      <c r="V1479" s="44"/>
      <c r="W1479" s="44" t="s">
        <v>861</v>
      </c>
      <c r="X1479" s="44"/>
      <c r="Y1479" s="44"/>
      <c r="Z1479" s="44"/>
      <c r="AA1479" s="44"/>
      <c r="AB1479" s="44"/>
      <c r="AC1479" s="44"/>
    </row>
    <row r="1480" spans="1:29" ht="15.75" customHeight="1">
      <c r="A1480" s="47"/>
      <c r="B1480" s="184" t="s">
        <v>2693</v>
      </c>
      <c r="C1480" s="213"/>
      <c r="D1480" s="213"/>
      <c r="E1480" s="213"/>
      <c r="F1480" s="50">
        <v>12000</v>
      </c>
      <c r="G1480" s="214"/>
      <c r="H1480" s="215"/>
      <c r="I1480" s="213"/>
      <c r="J1480" s="213"/>
      <c r="K1480" s="213"/>
      <c r="L1480" s="213"/>
      <c r="M1480" s="213"/>
      <c r="N1480" s="56" t="s">
        <v>884</v>
      </c>
      <c r="O1480" s="213"/>
      <c r="P1480" s="213"/>
      <c r="Q1480" s="192" t="s">
        <v>861</v>
      </c>
      <c r="R1480" s="213"/>
      <c r="S1480" s="57" t="s">
        <v>1009</v>
      </c>
      <c r="T1480" s="213"/>
      <c r="U1480" s="213"/>
      <c r="V1480" s="213"/>
      <c r="W1480" s="192" t="s">
        <v>861</v>
      </c>
      <c r="X1480" s="56"/>
      <c r="Y1480" s="56"/>
      <c r="Z1480" s="56"/>
      <c r="AA1480" s="56"/>
      <c r="AB1480" s="56"/>
      <c r="AC1480" s="56"/>
    </row>
    <row r="1481" spans="1:29" ht="15.75" customHeight="1">
      <c r="A1481" s="35"/>
      <c r="B1481" s="35" t="s">
        <v>861</v>
      </c>
      <c r="C1481" s="36" t="s">
        <v>1005</v>
      </c>
      <c r="D1481" s="37" t="s">
        <v>991</v>
      </c>
      <c r="E1481" s="37">
        <v>1</v>
      </c>
      <c r="F1481" s="38">
        <v>15000</v>
      </c>
      <c r="G1481" s="39" t="s">
        <v>54</v>
      </c>
      <c r="H1481" s="40">
        <v>46235</v>
      </c>
      <c r="I1481" s="41" t="s">
        <v>55</v>
      </c>
      <c r="J1481" s="41" t="s">
        <v>56</v>
      </c>
      <c r="K1481" s="41" t="s">
        <v>83</v>
      </c>
      <c r="L1481" s="41" t="s">
        <v>91</v>
      </c>
      <c r="M1481" s="42" t="s">
        <v>73</v>
      </c>
      <c r="N1481" s="44" t="s">
        <v>884</v>
      </c>
      <c r="O1481" s="44" t="s">
        <v>2767</v>
      </c>
      <c r="P1481" s="44"/>
      <c r="Q1481" s="44" t="s">
        <v>861</v>
      </c>
      <c r="R1481" s="45">
        <f t="array" ref="R1481">IFERROR(INDEX('BANCO DE DADOS'!$C$3:$C1559,MATCH(C1481,'BANCO DE DADOS'!$B$3:$B1559,0),0),"")</f>
        <v>0</v>
      </c>
      <c r="S1481" s="45" t="s">
        <v>1005</v>
      </c>
      <c r="T1481" s="44"/>
      <c r="U1481" s="44"/>
      <c r="V1481" s="44"/>
      <c r="W1481" s="44" t="s">
        <v>861</v>
      </c>
      <c r="X1481" s="44"/>
      <c r="Y1481" s="44"/>
      <c r="Z1481" s="44"/>
      <c r="AA1481" s="44"/>
      <c r="AB1481" s="44"/>
      <c r="AC1481" s="44"/>
    </row>
    <row r="1482" spans="1:29" ht="15.75" customHeight="1">
      <c r="A1482" s="47"/>
      <c r="B1482" s="184" t="s">
        <v>2693</v>
      </c>
      <c r="C1482" s="213"/>
      <c r="D1482" s="213"/>
      <c r="E1482" s="213"/>
      <c r="F1482" s="50">
        <v>15000</v>
      </c>
      <c r="G1482" s="214"/>
      <c r="H1482" s="215"/>
      <c r="I1482" s="213"/>
      <c r="J1482" s="213"/>
      <c r="K1482" s="213"/>
      <c r="L1482" s="213"/>
      <c r="M1482" s="213"/>
      <c r="N1482" s="56" t="s">
        <v>884</v>
      </c>
      <c r="O1482" s="213"/>
      <c r="P1482" s="213"/>
      <c r="Q1482" s="192" t="s">
        <v>861</v>
      </c>
      <c r="R1482" s="213"/>
      <c r="S1482" s="57" t="s">
        <v>1005</v>
      </c>
      <c r="T1482" s="213"/>
      <c r="U1482" s="213"/>
      <c r="V1482" s="213"/>
      <c r="W1482" s="192" t="s">
        <v>861</v>
      </c>
      <c r="X1482" s="56"/>
      <c r="Y1482" s="56"/>
      <c r="Z1482" s="56"/>
      <c r="AA1482" s="56"/>
      <c r="AB1482" s="56"/>
      <c r="AC1482" s="56"/>
    </row>
    <row r="1483" spans="1:29" ht="15.75" customHeight="1">
      <c r="A1483" s="35"/>
      <c r="B1483" s="35" t="s">
        <v>861</v>
      </c>
      <c r="C1483" s="36" t="s">
        <v>990</v>
      </c>
      <c r="D1483" s="37" t="s">
        <v>991</v>
      </c>
      <c r="E1483" s="37">
        <v>1</v>
      </c>
      <c r="F1483" s="38">
        <v>120000</v>
      </c>
      <c r="G1483" s="39" t="s">
        <v>54</v>
      </c>
      <c r="H1483" s="40">
        <v>46266</v>
      </c>
      <c r="I1483" s="41" t="s">
        <v>55</v>
      </c>
      <c r="J1483" s="41" t="s">
        <v>56</v>
      </c>
      <c r="K1483" s="41" t="s">
        <v>83</v>
      </c>
      <c r="L1483" s="41" t="s">
        <v>91</v>
      </c>
      <c r="M1483" s="42" t="s">
        <v>2517</v>
      </c>
      <c r="N1483" s="44" t="s">
        <v>884</v>
      </c>
      <c r="O1483" s="44" t="s">
        <v>2767</v>
      </c>
      <c r="P1483" s="44"/>
      <c r="Q1483" s="44" t="s">
        <v>861</v>
      </c>
      <c r="R1483" s="45"/>
      <c r="S1483" s="45" t="s">
        <v>990</v>
      </c>
      <c r="T1483" s="44"/>
      <c r="U1483" s="44"/>
      <c r="V1483" s="44"/>
      <c r="W1483" s="44" t="s">
        <v>861</v>
      </c>
      <c r="X1483" s="44"/>
      <c r="Y1483" s="44"/>
      <c r="Z1483" s="44"/>
      <c r="AA1483" s="44"/>
      <c r="AB1483" s="44"/>
      <c r="AC1483" s="44"/>
    </row>
    <row r="1484" spans="1:29" ht="15.75" customHeight="1">
      <c r="A1484" s="47"/>
      <c r="B1484" s="184" t="s">
        <v>2693</v>
      </c>
      <c r="C1484" s="213"/>
      <c r="D1484" s="213"/>
      <c r="E1484" s="213"/>
      <c r="F1484" s="50">
        <v>120000</v>
      </c>
      <c r="G1484" s="214"/>
      <c r="H1484" s="215"/>
      <c r="I1484" s="213"/>
      <c r="J1484" s="213"/>
      <c r="K1484" s="213"/>
      <c r="L1484" s="213"/>
      <c r="M1484" s="213"/>
      <c r="N1484" s="56" t="s">
        <v>884</v>
      </c>
      <c r="O1484" s="213"/>
      <c r="P1484" s="213"/>
      <c r="Q1484" s="192" t="s">
        <v>861</v>
      </c>
      <c r="R1484" s="213"/>
      <c r="S1484" s="57" t="s">
        <v>990</v>
      </c>
      <c r="T1484" s="213"/>
      <c r="U1484" s="213"/>
      <c r="V1484" s="213"/>
      <c r="W1484" s="192" t="s">
        <v>861</v>
      </c>
      <c r="X1484" s="56"/>
      <c r="Y1484" s="56"/>
      <c r="Z1484" s="56"/>
      <c r="AA1484" s="56"/>
      <c r="AB1484" s="56"/>
      <c r="AC1484" s="56"/>
    </row>
    <row r="1485" spans="1:29" ht="15.75" customHeight="1">
      <c r="A1485" s="35"/>
      <c r="B1485" s="35" t="s">
        <v>861</v>
      </c>
      <c r="C1485" s="36" t="s">
        <v>1011</v>
      </c>
      <c r="D1485" s="37" t="s">
        <v>991</v>
      </c>
      <c r="E1485" s="37">
        <v>1</v>
      </c>
      <c r="F1485" s="38">
        <v>12000</v>
      </c>
      <c r="G1485" s="39" t="s">
        <v>54</v>
      </c>
      <c r="H1485" s="40">
        <v>46235</v>
      </c>
      <c r="I1485" s="41" t="s">
        <v>55</v>
      </c>
      <c r="J1485" s="41" t="s">
        <v>56</v>
      </c>
      <c r="K1485" s="41" t="s">
        <v>83</v>
      </c>
      <c r="L1485" s="41" t="s">
        <v>91</v>
      </c>
      <c r="M1485" s="42" t="s">
        <v>2534</v>
      </c>
      <c r="N1485" s="44" t="s">
        <v>884</v>
      </c>
      <c r="O1485" s="44" t="s">
        <v>2767</v>
      </c>
      <c r="P1485" s="44"/>
      <c r="Q1485" s="44" t="s">
        <v>861</v>
      </c>
      <c r="R1485" s="45">
        <f t="array" ref="R1485">IFERROR(INDEX('BANCO DE DADOS'!$C$3:$C1559,MATCH(C1485,'BANCO DE DADOS'!$B$3:$B1559,0),0),"")</f>
        <v>0</v>
      </c>
      <c r="S1485" s="45" t="s">
        <v>1011</v>
      </c>
      <c r="T1485" s="44"/>
      <c r="U1485" s="44"/>
      <c r="V1485" s="44"/>
      <c r="W1485" s="44" t="s">
        <v>861</v>
      </c>
      <c r="X1485" s="44"/>
      <c r="Y1485" s="44"/>
      <c r="Z1485" s="44"/>
      <c r="AA1485" s="44"/>
      <c r="AB1485" s="44"/>
      <c r="AC1485" s="44"/>
    </row>
    <row r="1486" spans="1:29" ht="15.75" customHeight="1">
      <c r="A1486" s="47"/>
      <c r="B1486" s="184" t="s">
        <v>2693</v>
      </c>
      <c r="C1486" s="213"/>
      <c r="D1486" s="213"/>
      <c r="E1486" s="213"/>
      <c r="F1486" s="50">
        <v>12000</v>
      </c>
      <c r="G1486" s="214"/>
      <c r="H1486" s="215"/>
      <c r="I1486" s="213"/>
      <c r="J1486" s="213"/>
      <c r="K1486" s="213"/>
      <c r="L1486" s="213"/>
      <c r="M1486" s="213"/>
      <c r="N1486" s="56" t="s">
        <v>884</v>
      </c>
      <c r="O1486" s="213"/>
      <c r="P1486" s="213"/>
      <c r="Q1486" s="192" t="s">
        <v>861</v>
      </c>
      <c r="R1486" s="213"/>
      <c r="S1486" s="57" t="s">
        <v>1011</v>
      </c>
      <c r="T1486" s="213"/>
      <c r="U1486" s="213"/>
      <c r="V1486" s="213"/>
      <c r="W1486" s="192" t="s">
        <v>861</v>
      </c>
      <c r="X1486" s="56"/>
      <c r="Y1486" s="56"/>
      <c r="Z1486" s="56"/>
      <c r="AA1486" s="56"/>
      <c r="AB1486" s="56"/>
      <c r="AC1486" s="56"/>
    </row>
    <row r="1487" spans="1:29" ht="15.75" customHeight="1">
      <c r="A1487" s="35"/>
      <c r="B1487" s="35" t="s">
        <v>861</v>
      </c>
      <c r="C1487" s="36" t="s">
        <v>995</v>
      </c>
      <c r="D1487" s="37" t="s">
        <v>991</v>
      </c>
      <c r="E1487" s="37">
        <v>1</v>
      </c>
      <c r="F1487" s="38">
        <v>50000</v>
      </c>
      <c r="G1487" s="39" t="s">
        <v>54</v>
      </c>
      <c r="H1487" s="40">
        <v>46266</v>
      </c>
      <c r="I1487" s="41" t="s">
        <v>55</v>
      </c>
      <c r="J1487" s="41" t="s">
        <v>56</v>
      </c>
      <c r="K1487" s="41" t="s">
        <v>83</v>
      </c>
      <c r="L1487" s="41" t="s">
        <v>91</v>
      </c>
      <c r="M1487" s="42" t="s">
        <v>2534</v>
      </c>
      <c r="N1487" s="44" t="s">
        <v>884</v>
      </c>
      <c r="O1487" s="44" t="s">
        <v>2767</v>
      </c>
      <c r="P1487" s="44"/>
      <c r="Q1487" s="44" t="s">
        <v>861</v>
      </c>
      <c r="R1487" s="45">
        <f t="array" ref="R1487">IFERROR(INDEX('BANCO DE DADOS'!$C$3:$C1559,MATCH(C1487,'BANCO DE DADOS'!$B$3:$B1559,0),0),"")</f>
        <v>0</v>
      </c>
      <c r="S1487" s="45" t="s">
        <v>995</v>
      </c>
      <c r="T1487" s="44"/>
      <c r="U1487" s="44"/>
      <c r="V1487" s="44"/>
      <c r="W1487" s="44" t="s">
        <v>861</v>
      </c>
      <c r="X1487" s="44"/>
      <c r="Y1487" s="44"/>
      <c r="Z1487" s="44"/>
      <c r="AA1487" s="44"/>
      <c r="AB1487" s="44"/>
      <c r="AC1487" s="44"/>
    </row>
    <row r="1488" spans="1:29" ht="15.75" customHeight="1">
      <c r="A1488" s="47"/>
      <c r="B1488" s="184" t="s">
        <v>2693</v>
      </c>
      <c r="C1488" s="213"/>
      <c r="D1488" s="213"/>
      <c r="E1488" s="213"/>
      <c r="F1488" s="50">
        <v>50000</v>
      </c>
      <c r="G1488" s="214"/>
      <c r="H1488" s="215"/>
      <c r="I1488" s="213"/>
      <c r="J1488" s="213"/>
      <c r="K1488" s="213"/>
      <c r="L1488" s="213"/>
      <c r="M1488" s="213"/>
      <c r="N1488" s="56" t="s">
        <v>884</v>
      </c>
      <c r="O1488" s="213"/>
      <c r="P1488" s="213"/>
      <c r="Q1488" s="192" t="s">
        <v>861</v>
      </c>
      <c r="R1488" s="213"/>
      <c r="S1488" s="57" t="s">
        <v>995</v>
      </c>
      <c r="T1488" s="213"/>
      <c r="U1488" s="213"/>
      <c r="V1488" s="213"/>
      <c r="W1488" s="192" t="s">
        <v>861</v>
      </c>
      <c r="X1488" s="56"/>
      <c r="Y1488" s="56"/>
      <c r="Z1488" s="56"/>
      <c r="AA1488" s="56"/>
      <c r="AB1488" s="56"/>
      <c r="AC1488" s="56"/>
    </row>
    <row r="1489" spans="1:29" ht="15.75" customHeight="1">
      <c r="A1489" s="35"/>
      <c r="B1489" s="35" t="s">
        <v>861</v>
      </c>
      <c r="C1489" s="36" t="s">
        <v>1001</v>
      </c>
      <c r="D1489" s="37" t="s">
        <v>991</v>
      </c>
      <c r="E1489" s="37">
        <v>2</v>
      </c>
      <c r="F1489" s="38">
        <v>26000</v>
      </c>
      <c r="G1489" s="39" t="s">
        <v>54</v>
      </c>
      <c r="H1489" s="40">
        <v>46235</v>
      </c>
      <c r="I1489" s="41" t="s">
        <v>55</v>
      </c>
      <c r="J1489" s="41" t="s">
        <v>56</v>
      </c>
      <c r="K1489" s="41" t="s">
        <v>83</v>
      </c>
      <c r="L1489" s="41" t="s">
        <v>91</v>
      </c>
      <c r="M1489" s="42" t="s">
        <v>73</v>
      </c>
      <c r="N1489" s="44" t="s">
        <v>884</v>
      </c>
      <c r="O1489" s="44" t="s">
        <v>2767</v>
      </c>
      <c r="P1489" s="44"/>
      <c r="Q1489" s="44" t="s">
        <v>861</v>
      </c>
      <c r="R1489" s="45">
        <f t="array" ref="R1489">IFERROR(INDEX('BANCO DE DADOS'!$C$3:$C1559,MATCH(C1489,'BANCO DE DADOS'!$B$3:$B1559,0),0),"")</f>
        <v>0</v>
      </c>
      <c r="S1489" s="45" t="s">
        <v>1001</v>
      </c>
      <c r="T1489" s="44"/>
      <c r="U1489" s="44"/>
      <c r="V1489" s="44"/>
      <c r="W1489" s="44" t="s">
        <v>861</v>
      </c>
      <c r="X1489" s="44"/>
      <c r="Y1489" s="44"/>
      <c r="Z1489" s="44"/>
      <c r="AA1489" s="44"/>
      <c r="AB1489" s="44"/>
      <c r="AC1489" s="44"/>
    </row>
    <row r="1490" spans="1:29" ht="15.75" customHeight="1">
      <c r="A1490" s="47"/>
      <c r="B1490" s="184" t="s">
        <v>2693</v>
      </c>
      <c r="C1490" s="213"/>
      <c r="D1490" s="213"/>
      <c r="E1490" s="213"/>
      <c r="F1490" s="50">
        <v>26000</v>
      </c>
      <c r="G1490" s="214"/>
      <c r="H1490" s="215"/>
      <c r="I1490" s="213"/>
      <c r="J1490" s="213"/>
      <c r="K1490" s="213"/>
      <c r="L1490" s="213"/>
      <c r="M1490" s="213"/>
      <c r="N1490" s="56" t="s">
        <v>884</v>
      </c>
      <c r="O1490" s="213"/>
      <c r="P1490" s="213"/>
      <c r="Q1490" s="192" t="s">
        <v>861</v>
      </c>
      <c r="R1490" s="213"/>
      <c r="S1490" s="57" t="s">
        <v>1001</v>
      </c>
      <c r="T1490" s="213"/>
      <c r="U1490" s="213"/>
      <c r="V1490" s="213"/>
      <c r="W1490" s="192" t="s">
        <v>861</v>
      </c>
      <c r="X1490" s="56"/>
      <c r="Y1490" s="56"/>
      <c r="Z1490" s="56"/>
      <c r="AA1490" s="56"/>
      <c r="AB1490" s="56"/>
      <c r="AC1490" s="56"/>
    </row>
    <row r="1491" spans="1:29" ht="15.75" customHeight="1">
      <c r="A1491" s="35"/>
      <c r="B1491" s="35" t="s">
        <v>51</v>
      </c>
      <c r="C1491" s="36" t="s">
        <v>1152</v>
      </c>
      <c r="D1491" s="37" t="s">
        <v>53</v>
      </c>
      <c r="E1491" s="37">
        <v>15</v>
      </c>
      <c r="F1491" s="38">
        <v>9000</v>
      </c>
      <c r="G1491" s="39" t="s">
        <v>54</v>
      </c>
      <c r="H1491" s="40">
        <v>46204</v>
      </c>
      <c r="I1491" s="41" t="s">
        <v>55</v>
      </c>
      <c r="J1491" s="41" t="s">
        <v>56</v>
      </c>
      <c r="K1491" s="41" t="s">
        <v>164</v>
      </c>
      <c r="L1491" s="41" t="s">
        <v>91</v>
      </c>
      <c r="M1491" s="42" t="s">
        <v>2498</v>
      </c>
      <c r="N1491" s="44" t="s">
        <v>884</v>
      </c>
      <c r="O1491" s="44" t="s">
        <v>2767</v>
      </c>
      <c r="P1491" s="44"/>
      <c r="Q1491" s="44" t="s">
        <v>3139</v>
      </c>
      <c r="R1491" s="45"/>
      <c r="S1491" s="45" t="s">
        <v>1152</v>
      </c>
      <c r="T1491" s="44"/>
      <c r="U1491" s="44"/>
      <c r="V1491" s="44"/>
      <c r="W1491" s="35" t="s">
        <v>51</v>
      </c>
      <c r="X1491" s="44"/>
      <c r="Y1491" s="44"/>
      <c r="Z1491" s="44"/>
      <c r="AA1491" s="44"/>
      <c r="AB1491" s="44"/>
      <c r="AC1491" s="44"/>
    </row>
    <row r="1492" spans="1:29" ht="15.75" customHeight="1">
      <c r="A1492" s="47"/>
      <c r="B1492" s="47" t="s">
        <v>2693</v>
      </c>
      <c r="C1492" s="60"/>
      <c r="D1492" s="49"/>
      <c r="E1492" s="49"/>
      <c r="F1492" s="50">
        <v>9000</v>
      </c>
      <c r="G1492" s="51"/>
      <c r="H1492" s="52"/>
      <c r="I1492" s="53"/>
      <c r="J1492" s="53"/>
      <c r="K1492" s="53"/>
      <c r="L1492" s="53"/>
      <c r="M1492" s="54"/>
      <c r="N1492" s="56" t="s">
        <v>884</v>
      </c>
      <c r="O1492" s="56"/>
      <c r="P1492" s="56"/>
      <c r="Q1492" s="56" t="s">
        <v>3139</v>
      </c>
      <c r="R1492" s="57"/>
      <c r="S1492" s="57" t="s">
        <v>1152</v>
      </c>
      <c r="T1492" s="56"/>
      <c r="U1492" s="56"/>
      <c r="V1492" s="56"/>
      <c r="W1492" s="47" t="s">
        <v>51</v>
      </c>
      <c r="X1492" s="56"/>
      <c r="Y1492" s="56"/>
      <c r="Z1492" s="56"/>
      <c r="AA1492" s="56"/>
      <c r="AB1492" s="56"/>
      <c r="AC1492" s="56"/>
    </row>
    <row r="1493" spans="1:29" ht="15.75" customHeight="1">
      <c r="A1493" s="35"/>
      <c r="B1493" s="35" t="s">
        <v>51</v>
      </c>
      <c r="C1493" s="36" t="s">
        <v>1332</v>
      </c>
      <c r="D1493" s="37" t="s">
        <v>53</v>
      </c>
      <c r="E1493" s="37">
        <v>8</v>
      </c>
      <c r="F1493" s="38">
        <v>648</v>
      </c>
      <c r="G1493" s="39" t="s">
        <v>54</v>
      </c>
      <c r="H1493" s="40">
        <v>46174</v>
      </c>
      <c r="I1493" s="41" t="s">
        <v>55</v>
      </c>
      <c r="J1493" s="41" t="s">
        <v>56</v>
      </c>
      <c r="K1493" s="41" t="s">
        <v>164</v>
      </c>
      <c r="L1493" s="41" t="s">
        <v>91</v>
      </c>
      <c r="M1493" s="42" t="s">
        <v>2517</v>
      </c>
      <c r="N1493" s="44" t="s">
        <v>884</v>
      </c>
      <c r="O1493" s="44" t="s">
        <v>2767</v>
      </c>
      <c r="P1493" s="44"/>
      <c r="Q1493" s="44" t="s">
        <v>3085</v>
      </c>
      <c r="R1493" s="45" t="s">
        <v>158</v>
      </c>
      <c r="S1493" s="45" t="s">
        <v>515</v>
      </c>
      <c r="T1493" s="44"/>
      <c r="U1493" s="44"/>
      <c r="V1493" s="44"/>
      <c r="W1493" s="44" t="s">
        <v>8</v>
      </c>
      <c r="X1493" s="44"/>
      <c r="Y1493" s="44"/>
      <c r="Z1493" s="44"/>
      <c r="AA1493" s="44"/>
      <c r="AB1493" s="44"/>
      <c r="AC1493" s="44"/>
    </row>
    <row r="1494" spans="1:29" ht="15.75" customHeight="1">
      <c r="A1494" s="47"/>
      <c r="B1494" s="47" t="s">
        <v>51</v>
      </c>
      <c r="C1494" s="60" t="s">
        <v>1438</v>
      </c>
      <c r="D1494" s="49" t="s">
        <v>1439</v>
      </c>
      <c r="E1494" s="49">
        <v>2</v>
      </c>
      <c r="F1494" s="50">
        <v>113.4</v>
      </c>
      <c r="G1494" s="51" t="s">
        <v>54</v>
      </c>
      <c r="H1494" s="52">
        <v>46143</v>
      </c>
      <c r="I1494" s="53" t="s">
        <v>55</v>
      </c>
      <c r="J1494" s="53" t="s">
        <v>56</v>
      </c>
      <c r="K1494" s="53" t="s">
        <v>164</v>
      </c>
      <c r="L1494" s="53" t="s">
        <v>91</v>
      </c>
      <c r="M1494" s="54" t="s">
        <v>109</v>
      </c>
      <c r="N1494" s="56" t="s">
        <v>884</v>
      </c>
      <c r="O1494" s="56" t="s">
        <v>2767</v>
      </c>
      <c r="P1494" s="56"/>
      <c r="Q1494" s="56" t="s">
        <v>3085</v>
      </c>
      <c r="R1494" s="57" t="s">
        <v>158</v>
      </c>
      <c r="S1494" s="57" t="s">
        <v>515</v>
      </c>
      <c r="T1494" s="56"/>
      <c r="U1494" s="56"/>
      <c r="V1494" s="56"/>
      <c r="W1494" s="56" t="s">
        <v>8</v>
      </c>
      <c r="X1494" s="56"/>
      <c r="Y1494" s="56"/>
      <c r="Z1494" s="56"/>
      <c r="AA1494" s="56"/>
      <c r="AB1494" s="56"/>
      <c r="AC1494" s="56"/>
    </row>
    <row r="1495" spans="1:29" ht="15.75" customHeight="1">
      <c r="A1495" s="35"/>
      <c r="B1495" s="35" t="s">
        <v>51</v>
      </c>
      <c r="C1495" s="36" t="s">
        <v>1371</v>
      </c>
      <c r="D1495" s="37" t="s">
        <v>583</v>
      </c>
      <c r="E1495" s="37">
        <v>5</v>
      </c>
      <c r="F1495" s="38">
        <v>290</v>
      </c>
      <c r="G1495" s="39" t="s">
        <v>54</v>
      </c>
      <c r="H1495" s="40">
        <v>46143</v>
      </c>
      <c r="I1495" s="41" t="s">
        <v>55</v>
      </c>
      <c r="J1495" s="41" t="s">
        <v>56</v>
      </c>
      <c r="K1495" s="41" t="s">
        <v>164</v>
      </c>
      <c r="L1495" s="41" t="s">
        <v>91</v>
      </c>
      <c r="M1495" s="42" t="s">
        <v>148</v>
      </c>
      <c r="N1495" s="44" t="s">
        <v>884</v>
      </c>
      <c r="O1495" s="44" t="s">
        <v>2767</v>
      </c>
      <c r="P1495" s="44"/>
      <c r="Q1495" s="44" t="s">
        <v>3085</v>
      </c>
      <c r="R1495" s="45" t="s">
        <v>158</v>
      </c>
      <c r="S1495" s="45" t="s">
        <v>515</v>
      </c>
      <c r="T1495" s="44"/>
      <c r="U1495" s="44"/>
      <c r="V1495" s="44"/>
      <c r="W1495" s="44" t="s">
        <v>8</v>
      </c>
      <c r="X1495" s="44"/>
      <c r="Y1495" s="44"/>
      <c r="Z1495" s="44"/>
      <c r="AA1495" s="44"/>
      <c r="AB1495" s="44"/>
      <c r="AC1495" s="44"/>
    </row>
    <row r="1496" spans="1:29" ht="15.75" customHeight="1">
      <c r="A1496" s="47"/>
      <c r="B1496" s="47" t="s">
        <v>51</v>
      </c>
      <c r="C1496" s="60" t="s">
        <v>722</v>
      </c>
      <c r="D1496" s="49" t="s">
        <v>53</v>
      </c>
      <c r="E1496" s="49">
        <v>30</v>
      </c>
      <c r="F1496" s="50">
        <v>285</v>
      </c>
      <c r="G1496" s="51" t="s">
        <v>54</v>
      </c>
      <c r="H1496" s="52">
        <v>46143</v>
      </c>
      <c r="I1496" s="53" t="s">
        <v>55</v>
      </c>
      <c r="J1496" s="53" t="s">
        <v>56</v>
      </c>
      <c r="K1496" s="53" t="s">
        <v>164</v>
      </c>
      <c r="L1496" s="53" t="s">
        <v>91</v>
      </c>
      <c r="M1496" s="54" t="s">
        <v>2517</v>
      </c>
      <c r="N1496" s="56" t="s">
        <v>884</v>
      </c>
      <c r="O1496" s="56" t="s">
        <v>2767</v>
      </c>
      <c r="P1496" s="56"/>
      <c r="Q1496" s="56" t="s">
        <v>3085</v>
      </c>
      <c r="R1496" s="57" t="s">
        <v>158</v>
      </c>
      <c r="S1496" s="57" t="s">
        <v>515</v>
      </c>
      <c r="T1496" s="56"/>
      <c r="U1496" s="56"/>
      <c r="V1496" s="56"/>
      <c r="W1496" s="57" t="s">
        <v>8</v>
      </c>
      <c r="X1496" s="56"/>
      <c r="Y1496" s="56"/>
      <c r="Z1496" s="56"/>
      <c r="AA1496" s="56"/>
      <c r="AB1496" s="56"/>
      <c r="AC1496" s="56"/>
    </row>
    <row r="1497" spans="1:29" ht="15.75" customHeight="1">
      <c r="A1497" s="35"/>
      <c r="B1497" s="35" t="s">
        <v>51</v>
      </c>
      <c r="C1497" s="36" t="s">
        <v>1309</v>
      </c>
      <c r="D1497" s="37" t="s">
        <v>53</v>
      </c>
      <c r="E1497" s="37">
        <v>10</v>
      </c>
      <c r="F1497" s="38">
        <v>920</v>
      </c>
      <c r="G1497" s="39" t="s">
        <v>54</v>
      </c>
      <c r="H1497" s="40">
        <v>46174</v>
      </c>
      <c r="I1497" s="41" t="s">
        <v>55</v>
      </c>
      <c r="J1497" s="41" t="s">
        <v>56</v>
      </c>
      <c r="K1497" s="41" t="s">
        <v>164</v>
      </c>
      <c r="L1497" s="41" t="s">
        <v>91</v>
      </c>
      <c r="M1497" s="42" t="s">
        <v>2534</v>
      </c>
      <c r="N1497" s="44" t="s">
        <v>884</v>
      </c>
      <c r="O1497" s="44" t="s">
        <v>2767</v>
      </c>
      <c r="P1497" s="44"/>
      <c r="Q1497" s="44" t="s">
        <v>3085</v>
      </c>
      <c r="R1497" s="45" t="s">
        <v>158</v>
      </c>
      <c r="S1497" s="45" t="s">
        <v>515</v>
      </c>
      <c r="T1497" s="44"/>
      <c r="U1497" s="44"/>
      <c r="V1497" s="44"/>
      <c r="W1497" s="44" t="s">
        <v>8</v>
      </c>
      <c r="X1497" s="44"/>
      <c r="Y1497" s="44"/>
      <c r="Z1497" s="44"/>
      <c r="AA1497" s="44"/>
      <c r="AB1497" s="44"/>
      <c r="AC1497" s="44"/>
    </row>
    <row r="1498" spans="1:29" ht="15.75" customHeight="1">
      <c r="A1498" s="47"/>
      <c r="B1498" s="47" t="s">
        <v>51</v>
      </c>
      <c r="C1498" s="60" t="s">
        <v>1311</v>
      </c>
      <c r="D1498" s="49" t="s">
        <v>53</v>
      </c>
      <c r="E1498" s="49">
        <v>10</v>
      </c>
      <c r="F1498" s="50">
        <v>920</v>
      </c>
      <c r="G1498" s="51" t="s">
        <v>54</v>
      </c>
      <c r="H1498" s="52">
        <v>46174</v>
      </c>
      <c r="I1498" s="53" t="s">
        <v>55</v>
      </c>
      <c r="J1498" s="53" t="s">
        <v>56</v>
      </c>
      <c r="K1498" s="53" t="s">
        <v>164</v>
      </c>
      <c r="L1498" s="53" t="s">
        <v>91</v>
      </c>
      <c r="M1498" s="54" t="s">
        <v>2498</v>
      </c>
      <c r="N1498" s="56" t="s">
        <v>884</v>
      </c>
      <c r="O1498" s="56" t="s">
        <v>2767</v>
      </c>
      <c r="P1498" s="56"/>
      <c r="Q1498" s="56" t="s">
        <v>3085</v>
      </c>
      <c r="R1498" s="57" t="s">
        <v>158</v>
      </c>
      <c r="S1498" s="57" t="s">
        <v>515</v>
      </c>
      <c r="T1498" s="56"/>
      <c r="U1498" s="56"/>
      <c r="V1498" s="56"/>
      <c r="W1498" s="56" t="s">
        <v>8</v>
      </c>
      <c r="X1498" s="56"/>
      <c r="Y1498" s="56"/>
      <c r="Z1498" s="56"/>
      <c r="AA1498" s="56"/>
      <c r="AB1498" s="56"/>
      <c r="AC1498" s="56"/>
    </row>
    <row r="1499" spans="1:29" ht="15.75" customHeight="1">
      <c r="A1499" s="35"/>
      <c r="B1499" s="35" t="s">
        <v>51</v>
      </c>
      <c r="C1499" s="36" t="s">
        <v>1269</v>
      </c>
      <c r="D1499" s="37" t="s">
        <v>53</v>
      </c>
      <c r="E1499" s="37">
        <v>30</v>
      </c>
      <c r="F1499" s="38">
        <v>1800</v>
      </c>
      <c r="G1499" s="39" t="s">
        <v>54</v>
      </c>
      <c r="H1499" s="40">
        <v>46174</v>
      </c>
      <c r="I1499" s="41" t="s">
        <v>55</v>
      </c>
      <c r="J1499" s="41" t="s">
        <v>56</v>
      </c>
      <c r="K1499" s="41" t="s">
        <v>164</v>
      </c>
      <c r="L1499" s="41" t="s">
        <v>91</v>
      </c>
      <c r="M1499" s="42" t="s">
        <v>2486</v>
      </c>
      <c r="N1499" s="44" t="s">
        <v>884</v>
      </c>
      <c r="O1499" s="44" t="s">
        <v>2767</v>
      </c>
      <c r="P1499" s="44"/>
      <c r="Q1499" s="44" t="s">
        <v>3085</v>
      </c>
      <c r="R1499" s="45" t="s">
        <v>158</v>
      </c>
      <c r="S1499" s="45" t="s">
        <v>515</v>
      </c>
      <c r="T1499" s="44"/>
      <c r="U1499" s="44"/>
      <c r="V1499" s="44"/>
      <c r="W1499" s="45" t="s">
        <v>8</v>
      </c>
      <c r="X1499" s="44"/>
      <c r="Y1499" s="44"/>
      <c r="Z1499" s="44"/>
      <c r="AA1499" s="44"/>
      <c r="AB1499" s="44"/>
      <c r="AC1499" s="44"/>
    </row>
    <row r="1500" spans="1:29" ht="15.75" customHeight="1">
      <c r="A1500" s="47"/>
      <c r="B1500" s="47" t="s">
        <v>51</v>
      </c>
      <c r="C1500" s="60" t="s">
        <v>1464</v>
      </c>
      <c r="D1500" s="49" t="s">
        <v>53</v>
      </c>
      <c r="E1500" s="49">
        <v>20</v>
      </c>
      <c r="F1500" s="50">
        <v>20</v>
      </c>
      <c r="G1500" s="51" t="s">
        <v>54</v>
      </c>
      <c r="H1500" s="52">
        <v>46143</v>
      </c>
      <c r="I1500" s="53" t="s">
        <v>55</v>
      </c>
      <c r="J1500" s="53" t="s">
        <v>56</v>
      </c>
      <c r="K1500" s="53" t="s">
        <v>164</v>
      </c>
      <c r="L1500" s="53" t="s">
        <v>91</v>
      </c>
      <c r="M1500" s="54" t="s">
        <v>148</v>
      </c>
      <c r="N1500" s="56" t="s">
        <v>884</v>
      </c>
      <c r="O1500" s="56" t="s">
        <v>2767</v>
      </c>
      <c r="P1500" s="56"/>
      <c r="Q1500" s="56" t="s">
        <v>3085</v>
      </c>
      <c r="R1500" s="57" t="s">
        <v>158</v>
      </c>
      <c r="S1500" s="57" t="s">
        <v>515</v>
      </c>
      <c r="T1500" s="56"/>
      <c r="U1500" s="56"/>
      <c r="V1500" s="56"/>
      <c r="W1500" s="57" t="s">
        <v>8</v>
      </c>
      <c r="X1500" s="56"/>
      <c r="Y1500" s="56"/>
      <c r="Z1500" s="56"/>
      <c r="AA1500" s="56"/>
      <c r="AB1500" s="56"/>
      <c r="AC1500" s="56"/>
    </row>
    <row r="1501" spans="1:29" ht="15.75" customHeight="1">
      <c r="A1501" s="35"/>
      <c r="B1501" s="35" t="s">
        <v>51</v>
      </c>
      <c r="C1501" s="36" t="s">
        <v>1276</v>
      </c>
      <c r="D1501" s="37" t="s">
        <v>53</v>
      </c>
      <c r="E1501" s="37">
        <v>5</v>
      </c>
      <c r="F1501" s="38">
        <v>1500</v>
      </c>
      <c r="G1501" s="39" t="s">
        <v>54</v>
      </c>
      <c r="H1501" s="40">
        <v>46174</v>
      </c>
      <c r="I1501" s="41" t="s">
        <v>55</v>
      </c>
      <c r="J1501" s="41" t="s">
        <v>56</v>
      </c>
      <c r="K1501" s="41" t="s">
        <v>164</v>
      </c>
      <c r="L1501" s="41" t="s">
        <v>91</v>
      </c>
      <c r="M1501" s="42" t="s">
        <v>2517</v>
      </c>
      <c r="N1501" s="44" t="s">
        <v>884</v>
      </c>
      <c r="O1501" s="44" t="s">
        <v>2767</v>
      </c>
      <c r="P1501" s="44"/>
      <c r="Q1501" s="44" t="s">
        <v>3085</v>
      </c>
      <c r="R1501" s="45" t="s">
        <v>158</v>
      </c>
      <c r="S1501" s="45" t="s">
        <v>515</v>
      </c>
      <c r="T1501" s="44"/>
      <c r="U1501" s="44"/>
      <c r="V1501" s="44"/>
      <c r="W1501" s="44" t="s">
        <v>51</v>
      </c>
      <c r="X1501" s="44"/>
      <c r="Y1501" s="44"/>
      <c r="Z1501" s="44"/>
      <c r="AA1501" s="44"/>
      <c r="AB1501" s="44"/>
      <c r="AC1501" s="44"/>
    </row>
    <row r="1502" spans="1:29" ht="15.75" customHeight="1">
      <c r="A1502" s="47"/>
      <c r="B1502" s="47" t="s">
        <v>861</v>
      </c>
      <c r="C1502" s="60" t="s">
        <v>961</v>
      </c>
      <c r="D1502" s="49" t="s">
        <v>53</v>
      </c>
      <c r="E1502" s="49">
        <v>1</v>
      </c>
      <c r="F1502" s="50">
        <v>6184103</v>
      </c>
      <c r="G1502" s="51" t="s">
        <v>54</v>
      </c>
      <c r="H1502" s="52">
        <v>46266</v>
      </c>
      <c r="I1502" s="53" t="s">
        <v>101</v>
      </c>
      <c r="J1502" s="53" t="s">
        <v>962</v>
      </c>
      <c r="K1502" s="53" t="s">
        <v>963</v>
      </c>
      <c r="L1502" s="53" t="s">
        <v>91</v>
      </c>
      <c r="M1502" s="54" t="s">
        <v>2498</v>
      </c>
      <c r="N1502" s="56" t="s">
        <v>884</v>
      </c>
      <c r="O1502" s="56" t="s">
        <v>2767</v>
      </c>
      <c r="P1502" s="56"/>
      <c r="Q1502" s="56" t="s">
        <v>861</v>
      </c>
      <c r="R1502" s="57"/>
      <c r="S1502" s="57" t="s">
        <v>961</v>
      </c>
      <c r="T1502" s="56"/>
      <c r="U1502" s="56"/>
      <c r="V1502" s="56"/>
      <c r="W1502" s="56" t="s">
        <v>861</v>
      </c>
      <c r="X1502" s="56"/>
      <c r="Y1502" s="56"/>
      <c r="Z1502" s="56"/>
      <c r="AA1502" s="56"/>
      <c r="AB1502" s="56"/>
      <c r="AC1502" s="56"/>
    </row>
    <row r="1503" spans="1:29" ht="15.75" customHeight="1">
      <c r="A1503" s="35"/>
      <c r="B1503" s="35" t="s">
        <v>861</v>
      </c>
      <c r="C1503" s="36" t="s">
        <v>966</v>
      </c>
      <c r="D1503" s="37" t="s">
        <v>53</v>
      </c>
      <c r="E1503" s="37">
        <v>1</v>
      </c>
      <c r="F1503" s="38">
        <v>4100000</v>
      </c>
      <c r="G1503" s="39" t="s">
        <v>54</v>
      </c>
      <c r="H1503" s="40">
        <v>46266</v>
      </c>
      <c r="I1503" s="41" t="s">
        <v>101</v>
      </c>
      <c r="J1503" s="41" t="s">
        <v>962</v>
      </c>
      <c r="K1503" s="41" t="s">
        <v>963</v>
      </c>
      <c r="L1503" s="41" t="s">
        <v>91</v>
      </c>
      <c r="M1503" s="42" t="s">
        <v>73</v>
      </c>
      <c r="N1503" s="44" t="s">
        <v>884</v>
      </c>
      <c r="O1503" s="44" t="s">
        <v>2767</v>
      </c>
      <c r="P1503" s="44"/>
      <c r="Q1503" s="44" t="s">
        <v>861</v>
      </c>
      <c r="R1503" s="45"/>
      <c r="S1503" s="45" t="s">
        <v>966</v>
      </c>
      <c r="T1503" s="44"/>
      <c r="U1503" s="44"/>
      <c r="V1503" s="44"/>
      <c r="W1503" s="44" t="s">
        <v>861</v>
      </c>
      <c r="X1503" s="44"/>
      <c r="Y1503" s="44"/>
      <c r="Z1503" s="44"/>
      <c r="AA1503" s="44"/>
      <c r="AB1503" s="44"/>
      <c r="AC1503" s="44"/>
    </row>
    <row r="1504" spans="1:29" ht="15.75" customHeight="1">
      <c r="A1504" s="47"/>
      <c r="B1504" s="47" t="s">
        <v>861</v>
      </c>
      <c r="C1504" s="60" t="s">
        <v>1060</v>
      </c>
      <c r="D1504" s="49" t="s">
        <v>1024</v>
      </c>
      <c r="E1504" s="49">
        <v>12</v>
      </c>
      <c r="F1504" s="50">
        <v>7200</v>
      </c>
      <c r="G1504" s="51" t="s">
        <v>54</v>
      </c>
      <c r="H1504" s="52">
        <v>46204</v>
      </c>
      <c r="I1504" s="53" t="s">
        <v>55</v>
      </c>
      <c r="J1504" s="53" t="s">
        <v>56</v>
      </c>
      <c r="K1504" s="53" t="s">
        <v>164</v>
      </c>
      <c r="L1504" s="53" t="s">
        <v>91</v>
      </c>
      <c r="M1504" s="54" t="s">
        <v>73</v>
      </c>
      <c r="N1504" s="56" t="s">
        <v>884</v>
      </c>
      <c r="O1504" s="56" t="s">
        <v>2767</v>
      </c>
      <c r="P1504" s="56"/>
      <c r="Q1504" s="56" t="s">
        <v>861</v>
      </c>
      <c r="R1504" s="57">
        <f t="array" ref="R1504">IFERROR(INDEX('BANCO DE DADOS'!$C$3:$C1559,MATCH(C1504,'BANCO DE DADOS'!$B$3:$B1559,0),0),"")</f>
        <v>0</v>
      </c>
      <c r="S1504" s="57" t="s">
        <v>1060</v>
      </c>
      <c r="T1504" s="56"/>
      <c r="U1504" s="56"/>
      <c r="V1504" s="56"/>
      <c r="W1504" s="56" t="s">
        <v>861</v>
      </c>
      <c r="X1504" s="56"/>
      <c r="Y1504" s="56"/>
      <c r="Z1504" s="56"/>
      <c r="AA1504" s="56"/>
      <c r="AB1504" s="56"/>
      <c r="AC1504" s="56"/>
    </row>
    <row r="1505" spans="1:29" ht="15.75" customHeight="1">
      <c r="A1505" s="35"/>
      <c r="B1505" s="167" t="s">
        <v>2693</v>
      </c>
      <c r="C1505" s="210"/>
      <c r="D1505" s="210"/>
      <c r="E1505" s="210"/>
      <c r="F1505" s="38">
        <v>7200</v>
      </c>
      <c r="G1505" s="211"/>
      <c r="H1505" s="212"/>
      <c r="I1505" s="210"/>
      <c r="J1505" s="210"/>
      <c r="K1505" s="210"/>
      <c r="L1505" s="210"/>
      <c r="M1505" s="210"/>
      <c r="N1505" s="44" t="s">
        <v>884</v>
      </c>
      <c r="O1505" s="210"/>
      <c r="P1505" s="210"/>
      <c r="Q1505" s="175" t="s">
        <v>861</v>
      </c>
      <c r="R1505" s="210"/>
      <c r="S1505" s="45" t="s">
        <v>1060</v>
      </c>
      <c r="T1505" s="210"/>
      <c r="U1505" s="210"/>
      <c r="V1505" s="210"/>
      <c r="W1505" s="175" t="s">
        <v>861</v>
      </c>
      <c r="X1505" s="44"/>
      <c r="Y1505" s="44"/>
      <c r="Z1505" s="44"/>
      <c r="AA1505" s="44"/>
      <c r="AB1505" s="44"/>
      <c r="AC1505" s="44"/>
    </row>
    <row r="1506" spans="1:29" ht="15.75" customHeight="1">
      <c r="A1506" s="184"/>
      <c r="B1506" s="184" t="s">
        <v>51</v>
      </c>
      <c r="C1506" s="185" t="s">
        <v>1306</v>
      </c>
      <c r="D1506" s="186" t="s">
        <v>583</v>
      </c>
      <c r="E1506" s="186">
        <v>2</v>
      </c>
      <c r="F1506" s="187">
        <v>940</v>
      </c>
      <c r="G1506" s="188" t="s">
        <v>54</v>
      </c>
      <c r="H1506" s="189">
        <v>46174</v>
      </c>
      <c r="I1506" s="190" t="s">
        <v>55</v>
      </c>
      <c r="J1506" s="190" t="s">
        <v>56</v>
      </c>
      <c r="K1506" s="190" t="s">
        <v>164</v>
      </c>
      <c r="L1506" s="190" t="s">
        <v>91</v>
      </c>
      <c r="M1506" s="191" t="s">
        <v>2451</v>
      </c>
      <c r="N1506" s="192" t="s">
        <v>884</v>
      </c>
      <c r="O1506" s="56" t="s">
        <v>2452</v>
      </c>
      <c r="P1506" s="56"/>
      <c r="Q1506" s="56"/>
      <c r="R1506" s="57" t="str">
        <f t="array" ref="R1506">IFERROR(INDEX('BANCO DE DADOS'!$C$3:$C1559,MATCH(C1506,'BANCO DE DADOS'!$B$3:$B1559,0),0),"")</f>
        <v>CEIB</v>
      </c>
      <c r="S1506" s="57" t="str">
        <f t="array" ref="S1506">IFERROR(INDEX('BANCO DE DADOS'!$D$3:$D1559,MATCH(C1506,'BANCO DE DADOS'!$B$3:$B1559,0),0),"")</f>
        <v>SERVIÇOS DE BUSCA E RESGATE</v>
      </c>
      <c r="T1506" s="56"/>
      <c r="U1506" s="56"/>
      <c r="V1506" s="56"/>
      <c r="W1506" s="56"/>
      <c r="X1506" s="56"/>
      <c r="Y1506" s="56"/>
      <c r="Z1506" s="56"/>
      <c r="AA1506" s="56"/>
      <c r="AB1506" s="56"/>
      <c r="AC1506" s="56"/>
    </row>
    <row r="1507" spans="1:29" ht="15.75" customHeight="1">
      <c r="A1507" s="167"/>
      <c r="B1507" s="167" t="s">
        <v>51</v>
      </c>
      <c r="C1507" s="168" t="s">
        <v>2489</v>
      </c>
      <c r="D1507" s="176" t="s">
        <v>53</v>
      </c>
      <c r="E1507" s="176">
        <v>1</v>
      </c>
      <c r="F1507" s="177">
        <v>300000</v>
      </c>
      <c r="G1507" s="178" t="s">
        <v>54</v>
      </c>
      <c r="H1507" s="179">
        <v>46266</v>
      </c>
      <c r="I1507" s="180" t="s">
        <v>101</v>
      </c>
      <c r="J1507" s="180" t="s">
        <v>56</v>
      </c>
      <c r="K1507" s="180" t="s">
        <v>858</v>
      </c>
      <c r="L1507" s="180" t="s">
        <v>91</v>
      </c>
      <c r="M1507" s="181" t="s">
        <v>2451</v>
      </c>
      <c r="N1507" s="175" t="s">
        <v>884</v>
      </c>
      <c r="O1507" s="44" t="s">
        <v>2452</v>
      </c>
      <c r="P1507" s="44"/>
      <c r="Q1507" s="44"/>
      <c r="R1507" s="45" t="str">
        <f t="array" ref="R1507">IFERROR(INDEX('BANCO DE DADOS'!$C$3:$C1559,MATCH(C1507,'BANCO DE DADOS'!$B$3:$B1559,0),0),"")</f>
        <v>CEIB</v>
      </c>
      <c r="S1507" s="45" t="str">
        <f t="array" ref="S1507">IFERROR(INDEX('BANCO DE DADOS'!$D$3:$D1559,MATCH(C1507,'BANCO DE DADOS'!$B$3:$B1559,0),0),"")</f>
        <v>SERVIÇOS DE BUSCA E RESGATE</v>
      </c>
      <c r="T1507" s="44"/>
      <c r="U1507" s="44"/>
      <c r="V1507" s="44"/>
      <c r="W1507" s="44"/>
      <c r="X1507" s="44"/>
      <c r="Y1507" s="44"/>
      <c r="Z1507" s="44"/>
      <c r="AA1507" s="44"/>
      <c r="AB1507" s="44"/>
      <c r="AC1507" s="44"/>
    </row>
    <row r="1508" spans="1:29" ht="15.75" customHeight="1">
      <c r="A1508" s="184"/>
      <c r="B1508" s="184" t="s">
        <v>70</v>
      </c>
      <c r="C1508" s="185" t="s">
        <v>2505</v>
      </c>
      <c r="D1508" s="186" t="s">
        <v>53</v>
      </c>
      <c r="E1508" s="186">
        <v>12</v>
      </c>
      <c r="F1508" s="187">
        <v>120000</v>
      </c>
      <c r="G1508" s="188" t="s">
        <v>54</v>
      </c>
      <c r="H1508" s="189">
        <v>46266</v>
      </c>
      <c r="I1508" s="190" t="s">
        <v>55</v>
      </c>
      <c r="J1508" s="190" t="s">
        <v>56</v>
      </c>
      <c r="K1508" s="190" t="s">
        <v>83</v>
      </c>
      <c r="L1508" s="190" t="s">
        <v>91</v>
      </c>
      <c r="M1508" s="191" t="s">
        <v>2451</v>
      </c>
      <c r="N1508" s="192" t="s">
        <v>884</v>
      </c>
      <c r="O1508" s="56" t="s">
        <v>2452</v>
      </c>
      <c r="P1508" s="56"/>
      <c r="Q1508" s="56"/>
      <c r="R1508" s="57">
        <f t="array" ref="R1508">IFERROR(INDEX('BANCO DE DADOS'!$C$3:$C1559,MATCH(C1508,'BANCO DE DADOS'!$B$3:$B1559,0),0),"")</f>
        <v>0</v>
      </c>
      <c r="S1508" s="57" t="str">
        <f t="array" ref="S1508">IFERROR(INDEX('BANCO DE DADOS'!$D$3:$D1559,MATCH(C1508,'BANCO DE DADOS'!$B$3:$B1559,0),0),"")</f>
        <v>SERVIÇOS DE CAPACITAÇÃO E TREINAMENTO</v>
      </c>
      <c r="T1508" s="56"/>
      <c r="U1508" s="56"/>
      <c r="V1508" s="56"/>
      <c r="W1508" s="56"/>
      <c r="X1508" s="56"/>
      <c r="Y1508" s="56"/>
      <c r="Z1508" s="56"/>
      <c r="AA1508" s="56"/>
      <c r="AB1508" s="56"/>
      <c r="AC1508" s="56"/>
    </row>
    <row r="1509" spans="1:29" ht="15.75" customHeight="1">
      <c r="A1509" s="35"/>
      <c r="B1509" s="35" t="s">
        <v>861</v>
      </c>
      <c r="C1509" s="36" t="s">
        <v>1023</v>
      </c>
      <c r="D1509" s="37" t="s">
        <v>1024</v>
      </c>
      <c r="E1509" s="37">
        <v>12</v>
      </c>
      <c r="F1509" s="38">
        <v>5000000</v>
      </c>
      <c r="G1509" s="39" t="s">
        <v>66</v>
      </c>
      <c r="H1509" s="40">
        <v>46266</v>
      </c>
      <c r="I1509" s="41" t="s">
        <v>55</v>
      </c>
      <c r="J1509" s="41" t="s">
        <v>56</v>
      </c>
      <c r="K1509" s="41" t="s">
        <v>1025</v>
      </c>
      <c r="L1509" s="41" t="s">
        <v>91</v>
      </c>
      <c r="M1509" s="42" t="s">
        <v>73</v>
      </c>
      <c r="N1509" s="44" t="s">
        <v>884</v>
      </c>
      <c r="O1509" s="44" t="s">
        <v>2767</v>
      </c>
      <c r="P1509" s="44"/>
      <c r="Q1509" s="44" t="s">
        <v>3140</v>
      </c>
      <c r="R1509" s="45" t="str">
        <f t="array" ref="R1509">IFERROR(INDEX('BANCO DE DADOS'!$C$3:$C1559,MATCH(C1509,'BANCO DE DADOS'!$B$3:$B1559,0),0),"")</f>
        <v>CEPDEC</v>
      </c>
      <c r="S1509" s="45" t="str">
        <f t="array" ref="S1509">IFERROR(INDEX('BANCO DE DADOS'!$D$3:$D1559,MATCH(C1509,'BANCO DE DADOS'!$B$3:$B1559,0),0),"")</f>
        <v>SERVIÇOS DE CONSULTORIA E MONITORAMENTO</v>
      </c>
      <c r="T1509" s="44"/>
      <c r="U1509" s="44"/>
      <c r="V1509" s="44"/>
      <c r="W1509" s="44" t="s">
        <v>861</v>
      </c>
      <c r="X1509" s="44"/>
      <c r="Y1509" s="44"/>
      <c r="Z1509" s="44"/>
      <c r="AA1509" s="44"/>
      <c r="AB1509" s="44"/>
      <c r="AC1509" s="44"/>
    </row>
    <row r="1510" spans="1:29" ht="15.75" customHeight="1">
      <c r="A1510" s="184"/>
      <c r="B1510" s="184" t="s">
        <v>64</v>
      </c>
      <c r="C1510" s="185" t="s">
        <v>1709</v>
      </c>
      <c r="D1510" s="186" t="s">
        <v>53</v>
      </c>
      <c r="E1510" s="186">
        <v>1</v>
      </c>
      <c r="F1510" s="187">
        <v>120000</v>
      </c>
      <c r="G1510" s="188" t="s">
        <v>54</v>
      </c>
      <c r="H1510" s="189">
        <v>46266</v>
      </c>
      <c r="I1510" s="190" t="s">
        <v>55</v>
      </c>
      <c r="J1510" s="190" t="s">
        <v>56</v>
      </c>
      <c r="K1510" s="190" t="s">
        <v>83</v>
      </c>
      <c r="L1510" s="190" t="s">
        <v>91</v>
      </c>
      <c r="M1510" s="191" t="s">
        <v>2451</v>
      </c>
      <c r="N1510" s="192" t="s">
        <v>884</v>
      </c>
      <c r="O1510" s="56" t="s">
        <v>2452</v>
      </c>
      <c r="P1510" s="56"/>
      <c r="Q1510" s="56"/>
      <c r="R1510" s="57" t="str">
        <f t="array" ref="R1510">IFERROR(INDEX('BANCO DE DADOS'!$C$3:$C1559,MATCH(C1510,'BANCO DE DADOS'!$B$3:$B1559,0),0),"")</f>
        <v>SCC - CONTRATO CONTINUO</v>
      </c>
      <c r="S1510" s="57" t="str">
        <f t="array" ref="S1510">IFERROR(INDEX('BANCO DE DADOS'!$D$3:$D1559,MATCH(C1510,'BANCO DE DADOS'!$B$3:$B1559,0),0),"")</f>
        <v>SERVIÇOS DE MANUTENÇÃO - EMBARCAÇÕES E MOTOS D'ÁGUA</v>
      </c>
      <c r="T1510" s="56"/>
      <c r="U1510" s="56"/>
      <c r="V1510" s="56"/>
      <c r="W1510" s="56"/>
      <c r="X1510" s="56"/>
      <c r="Y1510" s="56"/>
      <c r="Z1510" s="56"/>
      <c r="AA1510" s="56"/>
      <c r="AB1510" s="56"/>
      <c r="AC1510" s="56"/>
    </row>
    <row r="1511" spans="1:29" ht="15.75" customHeight="1">
      <c r="A1511" s="35"/>
      <c r="B1511" s="35" t="s">
        <v>70</v>
      </c>
      <c r="C1511" s="36" t="s">
        <v>1604</v>
      </c>
      <c r="D1511" s="37" t="s">
        <v>53</v>
      </c>
      <c r="E1511" s="37">
        <v>1</v>
      </c>
      <c r="F1511" s="38">
        <v>111000</v>
      </c>
      <c r="G1511" s="39" t="s">
        <v>66</v>
      </c>
      <c r="H1511" s="40">
        <v>46266</v>
      </c>
      <c r="I1511" s="41" t="s">
        <v>55</v>
      </c>
      <c r="J1511" s="41" t="s">
        <v>56</v>
      </c>
      <c r="K1511" s="41" t="s">
        <v>72</v>
      </c>
      <c r="L1511" s="41" t="s">
        <v>91</v>
      </c>
      <c r="M1511" s="42" t="s">
        <v>2451</v>
      </c>
      <c r="N1511" s="44" t="s">
        <v>884</v>
      </c>
      <c r="O1511" s="44" t="s">
        <v>2767</v>
      </c>
      <c r="P1511" s="44"/>
      <c r="Q1511" s="44" t="s">
        <v>3141</v>
      </c>
      <c r="R1511" s="45"/>
      <c r="S1511" s="45" t="str">
        <f t="array" ref="S1511">IFERROR(INDEX('BANCO DE DADOS'!$D$3:$D1559,MATCH(C1511,'BANCO DE DADOS'!$B$3:$B1559,0),0),"")</f>
        <v>SERVIÇOS DE OUTSOURCING E TERCEIRIZAÇÃO</v>
      </c>
      <c r="T1511" s="44"/>
      <c r="U1511" s="44"/>
      <c r="V1511" s="44"/>
      <c r="W1511" s="44" t="s">
        <v>2933</v>
      </c>
      <c r="X1511" s="44"/>
      <c r="Y1511" s="44"/>
      <c r="Z1511" s="44"/>
      <c r="AA1511" s="44"/>
      <c r="AB1511" s="44"/>
      <c r="AC1511" s="44"/>
    </row>
    <row r="1512" spans="1:29" ht="15.75" customHeight="1">
      <c r="A1512" s="47"/>
      <c r="B1512" s="47" t="s">
        <v>291</v>
      </c>
      <c r="C1512" s="60" t="s">
        <v>1844</v>
      </c>
      <c r="D1512" s="49" t="s">
        <v>53</v>
      </c>
      <c r="E1512" s="49">
        <v>1</v>
      </c>
      <c r="F1512" s="50">
        <v>20000</v>
      </c>
      <c r="G1512" s="51" t="s">
        <v>54</v>
      </c>
      <c r="H1512" s="52">
        <v>46235</v>
      </c>
      <c r="I1512" s="53" t="s">
        <v>55</v>
      </c>
      <c r="J1512" s="53" t="s">
        <v>56</v>
      </c>
      <c r="K1512" s="53" t="s">
        <v>164</v>
      </c>
      <c r="L1512" s="53" t="s">
        <v>91</v>
      </c>
      <c r="M1512" s="54" t="s">
        <v>148</v>
      </c>
      <c r="N1512" s="56" t="s">
        <v>951</v>
      </c>
      <c r="O1512" s="56" t="s">
        <v>2767</v>
      </c>
      <c r="P1512" s="56"/>
      <c r="Q1512" s="56" t="s">
        <v>3142</v>
      </c>
      <c r="R1512" s="57"/>
      <c r="S1512" s="57" t="s">
        <v>1844</v>
      </c>
      <c r="T1512" s="56"/>
      <c r="U1512" s="56"/>
      <c r="V1512" s="56"/>
      <c r="W1512" s="56" t="s">
        <v>291</v>
      </c>
      <c r="X1512" s="56"/>
      <c r="Y1512" s="56"/>
      <c r="Z1512" s="56"/>
      <c r="AA1512" s="56"/>
      <c r="AB1512" s="56"/>
      <c r="AC1512" s="56"/>
    </row>
    <row r="1513" spans="1:29" ht="15.75" customHeight="1">
      <c r="A1513" s="35"/>
      <c r="B1513" s="35" t="s">
        <v>64</v>
      </c>
      <c r="C1513" s="36" t="s">
        <v>1711</v>
      </c>
      <c r="D1513" s="37" t="s">
        <v>53</v>
      </c>
      <c r="E1513" s="37">
        <v>1</v>
      </c>
      <c r="F1513" s="38">
        <v>40000</v>
      </c>
      <c r="G1513" s="39" t="s">
        <v>66</v>
      </c>
      <c r="H1513" s="40">
        <v>46266</v>
      </c>
      <c r="I1513" s="41" t="s">
        <v>55</v>
      </c>
      <c r="J1513" s="41" t="s">
        <v>56</v>
      </c>
      <c r="K1513" s="41" t="s">
        <v>83</v>
      </c>
      <c r="L1513" s="41" t="s">
        <v>91</v>
      </c>
      <c r="M1513" s="42" t="s">
        <v>148</v>
      </c>
      <c r="N1513" s="44" t="s">
        <v>951</v>
      </c>
      <c r="O1513" s="44" t="s">
        <v>2767</v>
      </c>
      <c r="P1513" s="44"/>
      <c r="Q1513" s="44" t="s">
        <v>3143</v>
      </c>
      <c r="R1513" s="45" t="s">
        <v>1635</v>
      </c>
      <c r="S1513" s="45" t="s">
        <v>1712</v>
      </c>
      <c r="T1513" s="36"/>
      <c r="U1513" s="44"/>
      <c r="V1513" s="44"/>
      <c r="W1513" s="44" t="s">
        <v>652</v>
      </c>
      <c r="X1513" s="44"/>
      <c r="Y1513" s="44"/>
      <c r="Z1513" s="44"/>
      <c r="AA1513" s="44"/>
      <c r="AB1513" s="44"/>
      <c r="AC1513" s="44"/>
    </row>
    <row r="1514" spans="1:29" ht="15.75" customHeight="1">
      <c r="A1514" s="184"/>
      <c r="B1514" s="184" t="s">
        <v>51</v>
      </c>
      <c r="C1514" s="185" t="s">
        <v>2530</v>
      </c>
      <c r="D1514" s="186" t="s">
        <v>53</v>
      </c>
      <c r="E1514" s="186">
        <v>17</v>
      </c>
      <c r="F1514" s="187">
        <v>49300</v>
      </c>
      <c r="G1514" s="188" t="s">
        <v>54</v>
      </c>
      <c r="H1514" s="189">
        <v>46266</v>
      </c>
      <c r="I1514" s="190" t="s">
        <v>101</v>
      </c>
      <c r="J1514" s="190" t="s">
        <v>56</v>
      </c>
      <c r="K1514" s="190" t="s">
        <v>858</v>
      </c>
      <c r="L1514" s="190" t="s">
        <v>84</v>
      </c>
      <c r="M1514" s="191" t="s">
        <v>2451</v>
      </c>
      <c r="N1514" s="192" t="s">
        <v>951</v>
      </c>
      <c r="O1514" s="56" t="s">
        <v>2452</v>
      </c>
      <c r="P1514" s="56"/>
      <c r="Q1514" s="56"/>
      <c r="R1514" s="57" t="str">
        <f t="array" ref="R1514">IFERROR(INDEX('BANCO DE DADOS'!$C$3:$C1559,MATCH(C1514,'BANCO DE DADOS'!$B$3:$B1559,0),0),"")</f>
        <v>CEIB - EQUIPAMENTO PARA TREINAMENTO</v>
      </c>
      <c r="S1514" s="57" t="str">
        <f t="array" ref="S1514">IFERROR(INDEX('BANCO DE DADOS'!$D$3:$D1559,MATCH(C1514,'BANCO DE DADOS'!$B$3:$B1559,0),0),"")</f>
        <v>COMPRA DE EQUIPAMENTOS DE TREINAMENTO E SIMULAÇÃO</v>
      </c>
      <c r="T1514" s="56"/>
      <c r="U1514" s="56"/>
      <c r="V1514" s="56"/>
      <c r="W1514" s="56"/>
      <c r="X1514" s="56"/>
      <c r="Y1514" s="56"/>
      <c r="Z1514" s="56"/>
      <c r="AA1514" s="56"/>
      <c r="AB1514" s="56"/>
      <c r="AC1514" s="56"/>
    </row>
    <row r="1515" spans="1:29" ht="15.75" customHeight="1">
      <c r="A1515" s="167"/>
      <c r="B1515" s="167" t="s">
        <v>51</v>
      </c>
      <c r="C1515" s="168" t="s">
        <v>2560</v>
      </c>
      <c r="D1515" s="176" t="s">
        <v>53</v>
      </c>
      <c r="E1515" s="176">
        <v>9</v>
      </c>
      <c r="F1515" s="177">
        <v>15300</v>
      </c>
      <c r="G1515" s="178" t="s">
        <v>54</v>
      </c>
      <c r="H1515" s="179">
        <v>46235</v>
      </c>
      <c r="I1515" s="180" t="s">
        <v>101</v>
      </c>
      <c r="J1515" s="180" t="s">
        <v>56</v>
      </c>
      <c r="K1515" s="180" t="s">
        <v>858</v>
      </c>
      <c r="L1515" s="180" t="s">
        <v>84</v>
      </c>
      <c r="M1515" s="181" t="s">
        <v>2451</v>
      </c>
      <c r="N1515" s="175" t="s">
        <v>951</v>
      </c>
      <c r="O1515" s="44" t="s">
        <v>2452</v>
      </c>
      <c r="P1515" s="44"/>
      <c r="Q1515" s="44"/>
      <c r="R1515" s="45" t="str">
        <f t="array" ref="R1515">IFERROR(INDEX('BANCO DE DADOS'!$C$3:$C1559,MATCH(C1515,'BANCO DE DADOS'!$B$3:$B1559,0),0),"")</f>
        <v>CEIB - EQUIPAMENTO PARA TREINAMENTO</v>
      </c>
      <c r="S1515" s="45" t="str">
        <f t="array" ref="S1515">IFERROR(INDEX('BANCO DE DADOS'!$D$3:$D1559,MATCH(C1515,'BANCO DE DADOS'!$B$3:$B1559,0),0),"")</f>
        <v>COMPRA DE EQUIPAMENTOS DE TREINAMENTO E SIMULAÇÃO</v>
      </c>
      <c r="T1515" s="44"/>
      <c r="U1515" s="44"/>
      <c r="V1515" s="44"/>
      <c r="W1515" s="44"/>
      <c r="X1515" s="44"/>
      <c r="Y1515" s="44"/>
      <c r="Z1515" s="44"/>
      <c r="AA1515" s="44"/>
      <c r="AB1515" s="44"/>
      <c r="AC1515" s="44"/>
    </row>
    <row r="1516" spans="1:29" ht="15.75" customHeight="1">
      <c r="A1516" s="47"/>
      <c r="B1516" s="47" t="s">
        <v>64</v>
      </c>
      <c r="C1516" s="60" t="s">
        <v>120</v>
      </c>
      <c r="D1516" s="49" t="s">
        <v>53</v>
      </c>
      <c r="E1516" s="49">
        <v>1</v>
      </c>
      <c r="F1516" s="50">
        <v>80000</v>
      </c>
      <c r="G1516" s="51" t="s">
        <v>66</v>
      </c>
      <c r="H1516" s="52">
        <v>46266</v>
      </c>
      <c r="I1516" s="53" t="s">
        <v>55</v>
      </c>
      <c r="J1516" s="53" t="s">
        <v>121</v>
      </c>
      <c r="K1516" s="53" t="s">
        <v>83</v>
      </c>
      <c r="L1516" s="53" t="s">
        <v>58</v>
      </c>
      <c r="M1516" s="54" t="s">
        <v>2534</v>
      </c>
      <c r="N1516" s="56" t="s">
        <v>21</v>
      </c>
      <c r="O1516" s="56" t="s">
        <v>2767</v>
      </c>
      <c r="P1516" s="56"/>
      <c r="Q1516" s="56" t="s">
        <v>3144</v>
      </c>
      <c r="R1516" s="57"/>
      <c r="S1516" s="57" t="str">
        <f t="array" ref="S1516">IFERROR(INDEX('BANCO DE DADOS'!$D$3:$D1559,MATCH(C1516,'BANCO DE DADOS'!$B$3:$B1559,0),0),"")</f>
        <v>SERVIÇOS DE PUBLICAÇÃO E IMPRESSÃO</v>
      </c>
      <c r="T1516" s="56"/>
      <c r="U1516" s="56"/>
      <c r="V1516" s="56"/>
      <c r="W1516" s="56" t="s">
        <v>64</v>
      </c>
      <c r="X1516" s="56"/>
      <c r="Y1516" s="56"/>
      <c r="Z1516" s="56"/>
      <c r="AA1516" s="56"/>
      <c r="AB1516" s="56"/>
      <c r="AC1516" s="56"/>
    </row>
    <row r="1517" spans="1:29" ht="15.75" customHeight="1">
      <c r="A1517" s="167"/>
      <c r="B1517" s="167" t="s">
        <v>233</v>
      </c>
      <c r="C1517" s="168" t="s">
        <v>2636</v>
      </c>
      <c r="D1517" s="176" t="s">
        <v>53</v>
      </c>
      <c r="E1517" s="176">
        <v>2</v>
      </c>
      <c r="F1517" s="177">
        <v>1000</v>
      </c>
      <c r="G1517" s="178" t="s">
        <v>54</v>
      </c>
      <c r="H1517" s="179">
        <v>46174</v>
      </c>
      <c r="I1517" s="180" t="s">
        <v>101</v>
      </c>
      <c r="J1517" s="180" t="s">
        <v>56</v>
      </c>
      <c r="K1517" s="180" t="s">
        <v>858</v>
      </c>
      <c r="L1517" s="180" t="s">
        <v>84</v>
      </c>
      <c r="M1517" s="181" t="s">
        <v>2451</v>
      </c>
      <c r="N1517" s="175" t="s">
        <v>951</v>
      </c>
      <c r="O1517" s="44" t="s">
        <v>2452</v>
      </c>
      <c r="P1517" s="44"/>
      <c r="Q1517" s="44"/>
      <c r="R1517" s="45">
        <f t="array" ref="R1517">IFERROR(INDEX('BANCO DE DADOS'!$C$3:$C1559,MATCH(C1517,'BANCO DE DADOS'!$B$3:$B1559,0),0),"")</f>
        <v>0</v>
      </c>
      <c r="S1517" s="45" t="str">
        <f t="array" ref="S1517">IFERROR(INDEX('BANCO DE DADOS'!$D$3:$D1559,MATCH(C1517,'BANCO DE DADOS'!$B$3:$B1559,0),0),"")</f>
        <v>COMPRA DE FERRAMENTAS</v>
      </c>
      <c r="T1517" s="44"/>
      <c r="U1517" s="44"/>
      <c r="V1517" s="44"/>
      <c r="W1517" s="44"/>
      <c r="X1517" s="44"/>
      <c r="Y1517" s="44"/>
      <c r="Z1517" s="44"/>
      <c r="AA1517" s="44"/>
      <c r="AB1517" s="44"/>
      <c r="AC1517" s="44"/>
    </row>
    <row r="1518" spans="1:29" ht="15.75" customHeight="1">
      <c r="A1518" s="184"/>
      <c r="B1518" s="184" t="s">
        <v>245</v>
      </c>
      <c r="C1518" s="185" t="s">
        <v>2636</v>
      </c>
      <c r="D1518" s="186" t="s">
        <v>53</v>
      </c>
      <c r="E1518" s="186">
        <v>2</v>
      </c>
      <c r="F1518" s="187">
        <v>1000</v>
      </c>
      <c r="G1518" s="188" t="s">
        <v>54</v>
      </c>
      <c r="H1518" s="189">
        <v>46174</v>
      </c>
      <c r="I1518" s="190" t="s">
        <v>101</v>
      </c>
      <c r="J1518" s="190" t="s">
        <v>56</v>
      </c>
      <c r="K1518" s="190" t="s">
        <v>858</v>
      </c>
      <c r="L1518" s="190" t="s">
        <v>84</v>
      </c>
      <c r="M1518" s="191" t="s">
        <v>2451</v>
      </c>
      <c r="N1518" s="192" t="s">
        <v>951</v>
      </c>
      <c r="O1518" s="56" t="s">
        <v>2452</v>
      </c>
      <c r="P1518" s="56"/>
      <c r="Q1518" s="56"/>
      <c r="R1518" s="57">
        <f t="array" ref="R1518">IFERROR(INDEX('BANCO DE DADOS'!$C$3:$C1559,MATCH(C1518,'BANCO DE DADOS'!$B$3:$B1559,0),0),"")</f>
        <v>0</v>
      </c>
      <c r="S1518" s="57" t="str">
        <f t="array" ref="S1518">IFERROR(INDEX('BANCO DE DADOS'!$D$3:$D1559,MATCH(C1518,'BANCO DE DADOS'!$B$3:$B1559,0),0),"")</f>
        <v>COMPRA DE FERRAMENTAS</v>
      </c>
      <c r="T1518" s="56"/>
      <c r="U1518" s="56"/>
      <c r="V1518" s="56"/>
      <c r="W1518" s="56"/>
      <c r="X1518" s="56"/>
      <c r="Y1518" s="56"/>
      <c r="Z1518" s="56"/>
      <c r="AA1518" s="56"/>
      <c r="AB1518" s="56"/>
      <c r="AC1518" s="56"/>
    </row>
    <row r="1519" spans="1:29" ht="15.75" customHeight="1">
      <c r="A1519" s="167"/>
      <c r="B1519" s="167" t="s">
        <v>258</v>
      </c>
      <c r="C1519" s="168" t="s">
        <v>2636</v>
      </c>
      <c r="D1519" s="176" t="s">
        <v>53</v>
      </c>
      <c r="E1519" s="176">
        <v>4</v>
      </c>
      <c r="F1519" s="177">
        <v>2000</v>
      </c>
      <c r="G1519" s="178" t="s">
        <v>54</v>
      </c>
      <c r="H1519" s="179">
        <v>46174</v>
      </c>
      <c r="I1519" s="180" t="s">
        <v>101</v>
      </c>
      <c r="J1519" s="180" t="s">
        <v>56</v>
      </c>
      <c r="K1519" s="180" t="s">
        <v>858</v>
      </c>
      <c r="L1519" s="180" t="s">
        <v>84</v>
      </c>
      <c r="M1519" s="181" t="s">
        <v>2451</v>
      </c>
      <c r="N1519" s="175" t="s">
        <v>951</v>
      </c>
      <c r="O1519" s="44" t="s">
        <v>2452</v>
      </c>
      <c r="P1519" s="44"/>
      <c r="Q1519" s="44"/>
      <c r="R1519" s="45">
        <f t="array" ref="R1519">IFERROR(INDEX('BANCO DE DADOS'!$C$3:$C1559,MATCH(C1519,'BANCO DE DADOS'!$B$3:$B1559,0),0),"")</f>
        <v>0</v>
      </c>
      <c r="S1519" s="45" t="str">
        <f t="array" ref="S1519">IFERROR(INDEX('BANCO DE DADOS'!$D$3:$D1559,MATCH(C1519,'BANCO DE DADOS'!$B$3:$B1559,0),0),"")</f>
        <v>COMPRA DE FERRAMENTAS</v>
      </c>
      <c r="T1519" s="44"/>
      <c r="U1519" s="44"/>
      <c r="V1519" s="44"/>
      <c r="W1519" s="44"/>
      <c r="X1519" s="44"/>
      <c r="Y1519" s="44"/>
      <c r="Z1519" s="44"/>
      <c r="AA1519" s="44"/>
      <c r="AB1519" s="44"/>
      <c r="AC1519" s="44"/>
    </row>
    <row r="1520" spans="1:29" ht="15.75" customHeight="1">
      <c r="A1520" s="47"/>
      <c r="B1520" s="47" t="s">
        <v>1049</v>
      </c>
      <c r="C1520" s="60" t="s">
        <v>1752</v>
      </c>
      <c r="D1520" s="49" t="s">
        <v>1753</v>
      </c>
      <c r="E1520" s="49">
        <v>400</v>
      </c>
      <c r="F1520" s="50">
        <v>40000</v>
      </c>
      <c r="G1520" s="51" t="s">
        <v>66</v>
      </c>
      <c r="H1520" s="52">
        <v>46266</v>
      </c>
      <c r="I1520" s="53" t="s">
        <v>55</v>
      </c>
      <c r="J1520" s="53" t="s">
        <v>56</v>
      </c>
      <c r="K1520" s="53" t="s">
        <v>164</v>
      </c>
      <c r="L1520" s="53" t="s">
        <v>58</v>
      </c>
      <c r="M1520" s="54" t="s">
        <v>2486</v>
      </c>
      <c r="N1520" s="56" t="s">
        <v>21</v>
      </c>
      <c r="O1520" s="56" t="s">
        <v>2767</v>
      </c>
      <c r="P1520" s="56"/>
      <c r="Q1520" s="56" t="s">
        <v>3145</v>
      </c>
      <c r="R1520" s="57" t="s">
        <v>1755</v>
      </c>
      <c r="S1520" s="57" t="str">
        <f t="array" ref="S1520">IFERROR(INDEX('BANCO DE DADOS'!$D$3:$D1559,MATCH(C1520,'BANCO DE DADOS'!$B$3:$B1559,0),0),"")</f>
        <v>SERVIÇOS DE ABASTECIMENTO - GASES MEDICINAIS</v>
      </c>
      <c r="T1520" s="56"/>
      <c r="U1520" s="56"/>
      <c r="V1520" s="56"/>
      <c r="W1520" s="57" t="s">
        <v>8</v>
      </c>
      <c r="X1520" s="56"/>
      <c r="Y1520" s="56"/>
      <c r="Z1520" s="56"/>
      <c r="AA1520" s="56"/>
      <c r="AB1520" s="56"/>
      <c r="AC1520" s="56"/>
    </row>
    <row r="1521" spans="1:29" ht="15.75" customHeight="1">
      <c r="A1521" s="35"/>
      <c r="B1521" s="35" t="s">
        <v>70</v>
      </c>
      <c r="C1521" s="36" t="s">
        <v>968</v>
      </c>
      <c r="D1521" s="37" t="s">
        <v>969</v>
      </c>
      <c r="E1521" s="37">
        <v>12</v>
      </c>
      <c r="F1521" s="38">
        <v>600000</v>
      </c>
      <c r="G1521" s="39" t="s">
        <v>66</v>
      </c>
      <c r="H1521" s="40">
        <v>46266</v>
      </c>
      <c r="I1521" s="41" t="s">
        <v>55</v>
      </c>
      <c r="J1521" s="41" t="s">
        <v>56</v>
      </c>
      <c r="K1521" s="41" t="s">
        <v>72</v>
      </c>
      <c r="L1521" s="41" t="s">
        <v>91</v>
      </c>
      <c r="M1521" s="42" t="s">
        <v>148</v>
      </c>
      <c r="N1521" s="44" t="s">
        <v>884</v>
      </c>
      <c r="O1521" s="44" t="s">
        <v>2767</v>
      </c>
      <c r="P1521" s="44"/>
      <c r="Q1521" s="44" t="s">
        <v>3141</v>
      </c>
      <c r="R1521" s="45"/>
      <c r="S1521" s="45" t="str">
        <f t="array" ref="S1521">IFERROR(INDEX('BANCO DE DADOS'!$D$3:$D1559,MATCH(C1521,'BANCO DE DADOS'!$B$3:$B1559,0),0),"")</f>
        <v>SERVIÇOS DE SUPORTE TÉCNICO E TI</v>
      </c>
      <c r="T1521" s="44"/>
      <c r="U1521" s="44"/>
      <c r="V1521" s="44"/>
      <c r="W1521" s="44" t="s">
        <v>2933</v>
      </c>
      <c r="X1521" s="44"/>
      <c r="Y1521" s="44"/>
      <c r="Z1521" s="44"/>
      <c r="AA1521" s="44"/>
      <c r="AB1521" s="44"/>
      <c r="AC1521" s="44"/>
    </row>
    <row r="1522" spans="1:29" ht="15.75" customHeight="1">
      <c r="A1522" s="184"/>
      <c r="B1522" s="184" t="s">
        <v>861</v>
      </c>
      <c r="C1522" s="185" t="s">
        <v>961</v>
      </c>
      <c r="D1522" s="186" t="s">
        <v>53</v>
      </c>
      <c r="E1522" s="186">
        <v>1</v>
      </c>
      <c r="F1522" s="187">
        <v>6184103</v>
      </c>
      <c r="G1522" s="188" t="s">
        <v>54</v>
      </c>
      <c r="H1522" s="189">
        <v>46266</v>
      </c>
      <c r="I1522" s="190" t="s">
        <v>101</v>
      </c>
      <c r="J1522" s="190" t="s">
        <v>962</v>
      </c>
      <c r="K1522" s="190" t="s">
        <v>963</v>
      </c>
      <c r="L1522" s="190" t="s">
        <v>91</v>
      </c>
      <c r="M1522" s="191" t="s">
        <v>2451</v>
      </c>
      <c r="N1522" s="192" t="s">
        <v>884</v>
      </c>
      <c r="O1522" s="56" t="s">
        <v>2452</v>
      </c>
      <c r="P1522" s="56"/>
      <c r="Q1522" s="56"/>
      <c r="R1522" s="57" t="str">
        <f t="array" ref="R1522">IFERROR(INDEX('BANCO DE DADOS'!$C$3:$C1559,MATCH(C1522,'BANCO DE DADOS'!$B$3:$B1559,0),0),"")</f>
        <v>CEPDEC - REPASSE FINANCEIRO</v>
      </c>
      <c r="S1522" s="57" t="str">
        <f t="array" ref="S1522">IFERROR(INDEX('BANCO DE DADOS'!$D$3:$D1559,MATCH(C1522,'BANCO DE DADOS'!$B$3:$B1559,0),0),"")</f>
        <v>SERVIÇOS DE TRANSFERÊNCIAS GOVERNAMENTAIS</v>
      </c>
      <c r="T1522" s="56"/>
      <c r="U1522" s="56"/>
      <c r="V1522" s="56"/>
      <c r="W1522" s="56"/>
      <c r="X1522" s="56"/>
      <c r="Y1522" s="56"/>
      <c r="Z1522" s="56"/>
      <c r="AA1522" s="56"/>
      <c r="AB1522" s="56"/>
      <c r="AC1522" s="56"/>
    </row>
    <row r="1523" spans="1:29" ht="15.75" customHeight="1">
      <c r="A1523" s="167"/>
      <c r="B1523" s="167" t="s">
        <v>1476</v>
      </c>
      <c r="C1523" s="168" t="s">
        <v>2643</v>
      </c>
      <c r="D1523" s="176" t="s">
        <v>53</v>
      </c>
      <c r="E1523" s="176">
        <v>1</v>
      </c>
      <c r="F1523" s="177">
        <v>1500</v>
      </c>
      <c r="G1523" s="178" t="s">
        <v>54</v>
      </c>
      <c r="H1523" s="179">
        <v>46174</v>
      </c>
      <c r="I1523" s="180" t="s">
        <v>101</v>
      </c>
      <c r="J1523" s="180" t="s">
        <v>56</v>
      </c>
      <c r="K1523" s="180" t="s">
        <v>858</v>
      </c>
      <c r="L1523" s="180" t="s">
        <v>84</v>
      </c>
      <c r="M1523" s="181" t="s">
        <v>2451</v>
      </c>
      <c r="N1523" s="175" t="s">
        <v>951</v>
      </c>
      <c r="O1523" s="44" t="s">
        <v>2452</v>
      </c>
      <c r="P1523" s="44"/>
      <c r="Q1523" s="44"/>
      <c r="R1523" s="45" t="str">
        <f t="array" ref="R1523">IFERROR(INDEX('BANCO DE DADOS'!$C$3:$C1559,MATCH(C1523,'BANCO DE DADOS'!$B$3:$B1559,0),0),"")</f>
        <v>ASCOM - EQUIPAMENTO FOTO E VIDEO</v>
      </c>
      <c r="S1523" s="45" t="str">
        <f t="array" ref="S1523">IFERROR(INDEX('BANCO DE DADOS'!$D$3:$D1559,MATCH(C1523,'BANCO DE DADOS'!$B$3:$B1559,0),0),"")</f>
        <v>COMPRA DE EQUIPAMENTOS DE FOTOGRAFIA E VÍDEO</v>
      </c>
      <c r="T1523" s="44"/>
      <c r="U1523" s="44"/>
      <c r="V1523" s="44"/>
      <c r="W1523" s="44"/>
      <c r="X1523" s="44"/>
      <c r="Y1523" s="44"/>
      <c r="Z1523" s="44"/>
      <c r="AA1523" s="44"/>
      <c r="AB1523" s="44"/>
      <c r="AC1523" s="44"/>
    </row>
    <row r="1524" spans="1:29" ht="15.75" customHeight="1">
      <c r="A1524" s="184"/>
      <c r="B1524" s="184" t="s">
        <v>1521</v>
      </c>
      <c r="C1524" s="185" t="s">
        <v>2670</v>
      </c>
      <c r="D1524" s="186" t="s">
        <v>53</v>
      </c>
      <c r="E1524" s="186">
        <v>2</v>
      </c>
      <c r="F1524" s="187">
        <v>442</v>
      </c>
      <c r="G1524" s="188" t="s">
        <v>54</v>
      </c>
      <c r="H1524" s="189">
        <v>46174</v>
      </c>
      <c r="I1524" s="190" t="s">
        <v>101</v>
      </c>
      <c r="J1524" s="190" t="s">
        <v>56</v>
      </c>
      <c r="K1524" s="190" t="s">
        <v>858</v>
      </c>
      <c r="L1524" s="190" t="s">
        <v>84</v>
      </c>
      <c r="M1524" s="191" t="s">
        <v>2451</v>
      </c>
      <c r="N1524" s="192" t="s">
        <v>951</v>
      </c>
      <c r="O1524" s="56" t="s">
        <v>2452</v>
      </c>
      <c r="P1524" s="56"/>
      <c r="Q1524" s="56"/>
      <c r="R1524" s="57" t="str">
        <f t="array" ref="R1524">IFERROR(INDEX('BANCO DE DADOS'!$C$3:$C1559,MATCH(C1524,'BANCO DE DADOS'!$B$3:$B1559,0),0),"")</f>
        <v>SCC - CONTRATO CONTINUO</v>
      </c>
      <c r="S1524" s="57" t="str">
        <f t="array" ref="S1524">IFERROR(INDEX('BANCO DE DADOS'!$D$3:$D1559,MATCH(C1524,'BANCO DE DADOS'!$B$3:$B1559,0),0),"")</f>
        <v>SERVIÇOS DE PROCESSAMENTO E DESTINAÇÃO DE RESÍDUOS</v>
      </c>
      <c r="T1524" s="56"/>
      <c r="U1524" s="56"/>
      <c r="V1524" s="56"/>
      <c r="W1524" s="56"/>
      <c r="X1524" s="56"/>
      <c r="Y1524" s="56"/>
      <c r="Z1524" s="56"/>
      <c r="AA1524" s="56"/>
      <c r="AB1524" s="56"/>
      <c r="AC1524" s="56"/>
    </row>
    <row r="1525" spans="1:29" ht="15.75" customHeight="1">
      <c r="A1525" s="167"/>
      <c r="B1525" s="167" t="s">
        <v>291</v>
      </c>
      <c r="C1525" s="168" t="s">
        <v>2622</v>
      </c>
      <c r="D1525" s="176" t="s">
        <v>53</v>
      </c>
      <c r="E1525" s="176">
        <v>1</v>
      </c>
      <c r="F1525" s="177">
        <v>3000</v>
      </c>
      <c r="G1525" s="178" t="s">
        <v>54</v>
      </c>
      <c r="H1525" s="179">
        <v>46174</v>
      </c>
      <c r="I1525" s="180" t="s">
        <v>101</v>
      </c>
      <c r="J1525" s="180" t="s">
        <v>56</v>
      </c>
      <c r="K1525" s="180" t="s">
        <v>858</v>
      </c>
      <c r="L1525" s="180" t="s">
        <v>84</v>
      </c>
      <c r="M1525" s="181" t="s">
        <v>2451</v>
      </c>
      <c r="N1525" s="175" t="s">
        <v>951</v>
      </c>
      <c r="O1525" s="44" t="s">
        <v>2452</v>
      </c>
      <c r="P1525" s="44"/>
      <c r="Q1525" s="44"/>
      <c r="R1525" s="45" t="str">
        <f t="array" ref="R1525">IFERROR(INDEX('BANCO DE DADOS'!$C$3:$C1559,MATCH(C1525,'BANCO DE DADOS'!$B$3:$B1559,0),0),"")</f>
        <v>DAL - ELETRODOMÉSTICOS</v>
      </c>
      <c r="S1525" s="45" t="str">
        <f t="array" ref="S1525">IFERROR(INDEX('BANCO DE DADOS'!$D$3:$D1559,MATCH(C1525,'BANCO DE DADOS'!$B$3:$B1559,0),0),"")</f>
        <v>COMPRA DE EQUIPAMENTOS DE ÁUDIO E VÍDEO</v>
      </c>
      <c r="T1525" s="44"/>
      <c r="U1525" s="44"/>
      <c r="V1525" s="44"/>
      <c r="W1525" s="44"/>
      <c r="X1525" s="44"/>
      <c r="Y1525" s="44"/>
      <c r="Z1525" s="44"/>
      <c r="AA1525" s="44"/>
      <c r="AB1525" s="44"/>
      <c r="AC1525" s="44"/>
    </row>
    <row r="1526" spans="1:29" ht="15.75" customHeight="1">
      <c r="A1526" s="184"/>
      <c r="B1526" s="184" t="s">
        <v>861</v>
      </c>
      <c r="C1526" s="185" t="s">
        <v>966</v>
      </c>
      <c r="D1526" s="186" t="s">
        <v>53</v>
      </c>
      <c r="E1526" s="186">
        <v>1</v>
      </c>
      <c r="F1526" s="187">
        <v>4100000</v>
      </c>
      <c r="G1526" s="188" t="s">
        <v>54</v>
      </c>
      <c r="H1526" s="189">
        <v>46266</v>
      </c>
      <c r="I1526" s="190" t="s">
        <v>101</v>
      </c>
      <c r="J1526" s="190" t="s">
        <v>962</v>
      </c>
      <c r="K1526" s="190" t="s">
        <v>963</v>
      </c>
      <c r="L1526" s="190" t="s">
        <v>91</v>
      </c>
      <c r="M1526" s="191" t="s">
        <v>2451</v>
      </c>
      <c r="N1526" s="192" t="s">
        <v>884</v>
      </c>
      <c r="O1526" s="56" t="s">
        <v>2452</v>
      </c>
      <c r="P1526" s="56"/>
      <c r="Q1526" s="56"/>
      <c r="R1526" s="57" t="str">
        <f t="array" ref="R1526">IFERROR(INDEX('BANCO DE DADOS'!$C$3:$C1559,MATCH(C1526,'BANCO DE DADOS'!$B$3:$B1559,0),0),"")</f>
        <v>CEPDEC - REPASSE FINANCEIRO</v>
      </c>
      <c r="S1526" s="57" t="str">
        <f t="array" ref="S1526">IFERROR(INDEX('BANCO DE DADOS'!$D$3:$D1559,MATCH(C1526,'BANCO DE DADOS'!$B$3:$B1559,0),0),"")</f>
        <v>SERVIÇOS DE TRANSFERÊNCIAS GOVERNAMENTAIS</v>
      </c>
      <c r="T1526" s="56"/>
      <c r="U1526" s="56"/>
      <c r="V1526" s="56"/>
      <c r="W1526" s="56"/>
      <c r="X1526" s="56"/>
      <c r="Y1526" s="56"/>
      <c r="Z1526" s="56"/>
      <c r="AA1526" s="56"/>
      <c r="AB1526" s="56"/>
      <c r="AC1526" s="56"/>
    </row>
    <row r="1527" spans="1:29" ht="15.75" customHeight="1">
      <c r="A1527" s="35"/>
      <c r="B1527" s="35" t="s">
        <v>861</v>
      </c>
      <c r="C1527" s="37" t="s">
        <v>1036</v>
      </c>
      <c r="D1527" s="37" t="s">
        <v>53</v>
      </c>
      <c r="E1527" s="37">
        <v>25000</v>
      </c>
      <c r="F1527" s="38">
        <v>600000</v>
      </c>
      <c r="G1527" s="39" t="s">
        <v>66</v>
      </c>
      <c r="H1527" s="40">
        <v>46266</v>
      </c>
      <c r="I1527" s="41" t="s">
        <v>55</v>
      </c>
      <c r="J1527" s="41" t="s">
        <v>56</v>
      </c>
      <c r="K1527" s="41" t="s">
        <v>147</v>
      </c>
      <c r="L1527" s="41" t="s">
        <v>91</v>
      </c>
      <c r="M1527" s="42" t="s">
        <v>109</v>
      </c>
      <c r="N1527" s="44" t="s">
        <v>884</v>
      </c>
      <c r="O1527" s="44" t="s">
        <v>2767</v>
      </c>
      <c r="P1527" s="44"/>
      <c r="Q1527" s="44" t="s">
        <v>861</v>
      </c>
      <c r="R1527" s="45"/>
      <c r="S1527" s="45" t="s">
        <v>1036</v>
      </c>
      <c r="T1527" s="44"/>
      <c r="U1527" s="44"/>
      <c r="V1527" s="44"/>
      <c r="W1527" s="44" t="s">
        <v>861</v>
      </c>
      <c r="X1527" s="44"/>
      <c r="Y1527" s="44"/>
      <c r="Z1527" s="44"/>
      <c r="AA1527" s="44"/>
      <c r="AB1527" s="44"/>
      <c r="AC1527" s="44"/>
    </row>
    <row r="1528" spans="1:29" ht="15.75" customHeight="1">
      <c r="A1528" s="47"/>
      <c r="B1528" s="47" t="s">
        <v>64</v>
      </c>
      <c r="C1528" s="60" t="s">
        <v>1634</v>
      </c>
      <c r="D1528" s="49" t="s">
        <v>53</v>
      </c>
      <c r="E1528" s="49">
        <v>1</v>
      </c>
      <c r="F1528" s="50">
        <v>40000</v>
      </c>
      <c r="G1528" s="51" t="s">
        <v>66</v>
      </c>
      <c r="H1528" s="52">
        <v>46266</v>
      </c>
      <c r="I1528" s="53" t="s">
        <v>55</v>
      </c>
      <c r="J1528" s="53" t="s">
        <v>56</v>
      </c>
      <c r="K1528" s="53" t="s">
        <v>83</v>
      </c>
      <c r="L1528" s="53" t="s">
        <v>91</v>
      </c>
      <c r="M1528" s="54" t="s">
        <v>2517</v>
      </c>
      <c r="N1528" s="56" t="s">
        <v>951</v>
      </c>
      <c r="O1528" s="56" t="s">
        <v>2767</v>
      </c>
      <c r="P1528" s="56"/>
      <c r="Q1528" s="56" t="s">
        <v>3146</v>
      </c>
      <c r="R1528" s="57" t="s">
        <v>1635</v>
      </c>
      <c r="S1528" s="57" t="s">
        <v>1636</v>
      </c>
      <c r="T1528" s="60"/>
      <c r="U1528" s="56"/>
      <c r="V1528" s="56"/>
      <c r="W1528" s="56" t="s">
        <v>64</v>
      </c>
      <c r="X1528" s="56"/>
      <c r="Y1528" s="56"/>
      <c r="Z1528" s="56"/>
      <c r="AA1528" s="56"/>
      <c r="AB1528" s="56"/>
      <c r="AC1528" s="56"/>
    </row>
    <row r="1529" spans="1:29" ht="15.75" customHeight="1">
      <c r="A1529" s="35"/>
      <c r="B1529" s="35" t="s">
        <v>51</v>
      </c>
      <c r="C1529" s="36" t="s">
        <v>840</v>
      </c>
      <c r="D1529" s="37" t="s">
        <v>53</v>
      </c>
      <c r="E1529" s="37">
        <v>5</v>
      </c>
      <c r="F1529" s="38">
        <v>259000</v>
      </c>
      <c r="G1529" s="39" t="s">
        <v>54</v>
      </c>
      <c r="H1529" s="40">
        <v>46266</v>
      </c>
      <c r="I1529" s="41" t="s">
        <v>55</v>
      </c>
      <c r="J1529" s="41" t="s">
        <v>56</v>
      </c>
      <c r="K1529" s="41" t="s">
        <v>841</v>
      </c>
      <c r="L1529" s="41" t="s">
        <v>91</v>
      </c>
      <c r="M1529" s="42" t="s">
        <v>2486</v>
      </c>
      <c r="N1529" s="44" t="s">
        <v>21</v>
      </c>
      <c r="O1529" s="44" t="s">
        <v>2767</v>
      </c>
      <c r="P1529" s="44"/>
      <c r="Q1529" s="36" t="s">
        <v>840</v>
      </c>
      <c r="R1529" s="45"/>
      <c r="S1529" s="45" t="str">
        <f t="array" ref="S1529">IFERROR(INDEX('BANCO DE DADOS'!$D$3:$D1559,MATCH(C1529,'BANCO DE DADOS'!$B$3:$B1559,0),0),"")</f>
        <v>SERVIÇOS DE CAPACITAÇÃO E TREINAMENTO</v>
      </c>
      <c r="T1529" s="44"/>
      <c r="U1529" s="44"/>
      <c r="V1529" s="44"/>
      <c r="W1529" s="44" t="s">
        <v>3132</v>
      </c>
      <c r="X1529" s="44"/>
      <c r="Y1529" s="44"/>
      <c r="Z1529" s="44"/>
      <c r="AA1529" s="44"/>
      <c r="AB1529" s="44"/>
      <c r="AC1529" s="44"/>
    </row>
    <row r="1530" spans="1:29" ht="15.75" customHeight="1">
      <c r="A1530" s="47"/>
      <c r="B1530" s="47" t="s">
        <v>51</v>
      </c>
      <c r="C1530" s="60" t="s">
        <v>840</v>
      </c>
      <c r="D1530" s="49" t="s">
        <v>53</v>
      </c>
      <c r="E1530" s="49">
        <v>5</v>
      </c>
      <c r="F1530" s="50">
        <v>610000</v>
      </c>
      <c r="G1530" s="51" t="s">
        <v>54</v>
      </c>
      <c r="H1530" s="52">
        <v>46266</v>
      </c>
      <c r="I1530" s="53" t="s">
        <v>55</v>
      </c>
      <c r="J1530" s="53" t="s">
        <v>56</v>
      </c>
      <c r="K1530" s="53" t="s">
        <v>841</v>
      </c>
      <c r="L1530" s="53" t="s">
        <v>58</v>
      </c>
      <c r="M1530" s="54" t="s">
        <v>148</v>
      </c>
      <c r="N1530" s="56" t="s">
        <v>951</v>
      </c>
      <c r="O1530" s="56" t="s">
        <v>2767</v>
      </c>
      <c r="P1530" s="56"/>
      <c r="Q1530" s="60" t="s">
        <v>840</v>
      </c>
      <c r="R1530" s="57"/>
      <c r="S1530" s="57" t="str">
        <f t="array" ref="S1530">IFERROR(INDEX('BANCO DE DADOS'!$D$3:$D1559,MATCH(C1530,'BANCO DE DADOS'!$B$3:$B1559,0),0),"")</f>
        <v>SERVIÇOS DE CAPACITAÇÃO E TREINAMENTO</v>
      </c>
      <c r="T1530" s="56"/>
      <c r="U1530" s="56"/>
      <c r="V1530" s="56"/>
      <c r="W1530" s="56" t="s">
        <v>3132</v>
      </c>
      <c r="X1530" s="56"/>
      <c r="Y1530" s="56"/>
      <c r="Z1530" s="56"/>
      <c r="AA1530" s="56"/>
      <c r="AB1530" s="56"/>
      <c r="AC1530" s="56"/>
    </row>
    <row r="1531" spans="1:29" ht="15.75" customHeight="1">
      <c r="A1531" s="35"/>
      <c r="B1531" s="35" t="s">
        <v>1560</v>
      </c>
      <c r="C1531" s="36" t="s">
        <v>1582</v>
      </c>
      <c r="D1531" s="37" t="s">
        <v>53</v>
      </c>
      <c r="E1531" s="37">
        <v>1</v>
      </c>
      <c r="F1531" s="38">
        <v>3000000</v>
      </c>
      <c r="G1531" s="39" t="s">
        <v>66</v>
      </c>
      <c r="H1531" s="40">
        <v>46266</v>
      </c>
      <c r="I1531" s="41" t="s">
        <v>101</v>
      </c>
      <c r="J1531" s="41" t="s">
        <v>56</v>
      </c>
      <c r="K1531" s="41" t="s">
        <v>864</v>
      </c>
      <c r="L1531" s="41" t="s">
        <v>84</v>
      </c>
      <c r="M1531" s="42" t="s">
        <v>148</v>
      </c>
      <c r="N1531" s="44" t="s">
        <v>951</v>
      </c>
      <c r="O1531" s="44" t="s">
        <v>2767</v>
      </c>
      <c r="P1531" s="44"/>
      <c r="Q1531" s="44" t="s">
        <v>1583</v>
      </c>
      <c r="R1531" s="45"/>
      <c r="S1531" s="45" t="str">
        <f t="array" ref="S1531">IFERROR(INDEX('BANCO DE DADOS'!$D$3:$D1559,MATCH(C1531,'BANCO DE DADOS'!$B$3:$B1559,0),0),"")</f>
        <v>SERVIÇOS DE MANUTENÇÃO - INFRAESTRUTURA PREDIAL</v>
      </c>
      <c r="T1531" s="44"/>
      <c r="U1531" s="44"/>
      <c r="V1531" s="44"/>
      <c r="W1531" s="44" t="s">
        <v>1564</v>
      </c>
      <c r="X1531" s="44"/>
      <c r="Y1531" s="44"/>
      <c r="Z1531" s="44"/>
      <c r="AA1531" s="44"/>
      <c r="AB1531" s="44"/>
      <c r="AC1531" s="44"/>
    </row>
    <row r="1532" spans="1:29" ht="15.75" customHeight="1">
      <c r="A1532" s="47"/>
      <c r="B1532" s="47" t="s">
        <v>106</v>
      </c>
      <c r="C1532" s="60" t="s">
        <v>1668</v>
      </c>
      <c r="D1532" s="49" t="s">
        <v>141</v>
      </c>
      <c r="E1532" s="49">
        <v>1</v>
      </c>
      <c r="F1532" s="50">
        <v>8500</v>
      </c>
      <c r="G1532" s="51" t="s">
        <v>66</v>
      </c>
      <c r="H1532" s="52">
        <v>46204</v>
      </c>
      <c r="I1532" s="53" t="s">
        <v>55</v>
      </c>
      <c r="J1532" s="53" t="s">
        <v>56</v>
      </c>
      <c r="K1532" s="53" t="s">
        <v>83</v>
      </c>
      <c r="L1532" s="53" t="s">
        <v>91</v>
      </c>
      <c r="M1532" s="54" t="s">
        <v>2498</v>
      </c>
      <c r="N1532" s="56" t="s">
        <v>951</v>
      </c>
      <c r="O1532" s="56" t="s">
        <v>2767</v>
      </c>
      <c r="P1532" s="56"/>
      <c r="Q1532" s="56" t="s">
        <v>3141</v>
      </c>
      <c r="R1532" s="57"/>
      <c r="S1532" s="57" t="s">
        <v>1670</v>
      </c>
      <c r="T1532" s="56"/>
      <c r="U1532" s="56"/>
      <c r="V1532" s="56"/>
      <c r="W1532" s="56" t="s">
        <v>64</v>
      </c>
      <c r="X1532" s="56"/>
      <c r="Y1532" s="56"/>
      <c r="Z1532" s="56"/>
      <c r="AA1532" s="56"/>
      <c r="AB1532" s="56"/>
      <c r="AC1532" s="56"/>
    </row>
    <row r="1533" spans="1:29" ht="15.75" customHeight="1">
      <c r="A1533" s="35"/>
      <c r="B1533" s="35" t="s">
        <v>106</v>
      </c>
      <c r="C1533" s="36" t="s">
        <v>140</v>
      </c>
      <c r="D1533" s="37" t="s">
        <v>141</v>
      </c>
      <c r="E1533" s="37">
        <v>1</v>
      </c>
      <c r="F1533" s="38">
        <v>170000</v>
      </c>
      <c r="G1533" s="39" t="s">
        <v>66</v>
      </c>
      <c r="H1533" s="40">
        <v>46266</v>
      </c>
      <c r="I1533" s="41" t="s">
        <v>55</v>
      </c>
      <c r="J1533" s="41" t="s">
        <v>56</v>
      </c>
      <c r="K1533" s="41" t="s">
        <v>142</v>
      </c>
      <c r="L1533" s="41" t="s">
        <v>58</v>
      </c>
      <c r="M1533" s="42" t="s">
        <v>109</v>
      </c>
      <c r="N1533" s="44" t="s">
        <v>21</v>
      </c>
      <c r="O1533" s="44" t="s">
        <v>2767</v>
      </c>
      <c r="P1533" s="44"/>
      <c r="Q1533" s="44" t="s">
        <v>3141</v>
      </c>
      <c r="R1533" s="45"/>
      <c r="S1533" s="45" t="str">
        <f t="array" ref="S1533">IFERROR(INDEX('BANCO DE DADOS'!$D$3:$D1559,MATCH(C1533,'BANCO DE DADOS'!$B$3:$B1559,0),0),"")</f>
        <v>SERVIÇOS DE TRANSPORTE AÉREO</v>
      </c>
      <c r="T1533" s="44"/>
      <c r="U1533" s="44"/>
      <c r="V1533" s="44"/>
      <c r="W1533" s="44" t="s">
        <v>64</v>
      </c>
      <c r="X1533" s="44"/>
      <c r="Y1533" s="44"/>
      <c r="Z1533" s="44"/>
      <c r="AA1533" s="44"/>
      <c r="AB1533" s="44"/>
      <c r="AC1533" s="44"/>
    </row>
    <row r="1534" spans="1:29" ht="15.75" customHeight="1">
      <c r="A1534" s="47"/>
      <c r="B1534" s="47" t="s">
        <v>51</v>
      </c>
      <c r="C1534" s="60" t="s">
        <v>1602</v>
      </c>
      <c r="D1534" s="49" t="s">
        <v>53</v>
      </c>
      <c r="E1534" s="49">
        <v>37</v>
      </c>
      <c r="F1534" s="50">
        <v>10286</v>
      </c>
      <c r="G1534" s="51" t="s">
        <v>54</v>
      </c>
      <c r="H1534" s="52">
        <v>46235</v>
      </c>
      <c r="I1534" s="53" t="s">
        <v>55</v>
      </c>
      <c r="J1534" s="53" t="s">
        <v>56</v>
      </c>
      <c r="K1534" s="53" t="s">
        <v>1600</v>
      </c>
      <c r="L1534" s="53" t="s">
        <v>91</v>
      </c>
      <c r="M1534" s="54" t="s">
        <v>2486</v>
      </c>
      <c r="N1534" s="56" t="s">
        <v>951</v>
      </c>
      <c r="O1534" s="56" t="s">
        <v>2767</v>
      </c>
      <c r="P1534" s="56"/>
      <c r="Q1534" s="56" t="s">
        <v>3141</v>
      </c>
      <c r="R1534" s="57"/>
      <c r="S1534" s="57" t="str">
        <f t="array" ref="S1534">IFERROR(INDEX('BANCO DE DADOS'!$D$3:$D1559,MATCH(C1534,'BANCO DE DADOS'!$B$3:$B1559,0),0),"")</f>
        <v>SERVIÇOS DE REGISTRO E DOCUMENTAÇÃO VEICULAR</v>
      </c>
      <c r="T1534" s="56"/>
      <c r="U1534" s="56"/>
      <c r="V1534" s="56"/>
      <c r="W1534" s="56" t="s">
        <v>51</v>
      </c>
      <c r="X1534" s="56"/>
      <c r="Y1534" s="56"/>
      <c r="Z1534" s="56"/>
      <c r="AA1534" s="56"/>
      <c r="AB1534" s="56"/>
      <c r="AC1534" s="56"/>
    </row>
    <row r="1535" spans="1:29" ht="15.75" customHeight="1">
      <c r="A1535" s="35"/>
      <c r="B1535" s="35" t="s">
        <v>51</v>
      </c>
      <c r="C1535" s="36" t="s">
        <v>1599</v>
      </c>
      <c r="D1535" s="37" t="s">
        <v>53</v>
      </c>
      <c r="E1535" s="37">
        <v>30</v>
      </c>
      <c r="F1535" s="38">
        <v>11460</v>
      </c>
      <c r="G1535" s="39" t="s">
        <v>54</v>
      </c>
      <c r="H1535" s="40">
        <v>46235</v>
      </c>
      <c r="I1535" s="41" t="s">
        <v>55</v>
      </c>
      <c r="J1535" s="41" t="s">
        <v>56</v>
      </c>
      <c r="K1535" s="41" t="s">
        <v>1600</v>
      </c>
      <c r="L1535" s="41" t="s">
        <v>91</v>
      </c>
      <c r="M1535" s="42" t="s">
        <v>2517</v>
      </c>
      <c r="N1535" s="44" t="s">
        <v>951</v>
      </c>
      <c r="O1535" s="44" t="s">
        <v>2767</v>
      </c>
      <c r="P1535" s="44"/>
      <c r="Q1535" s="44" t="s">
        <v>3141</v>
      </c>
      <c r="R1535" s="45"/>
      <c r="S1535" s="45" t="str">
        <f t="array" ref="S1535">IFERROR(INDEX('BANCO DE DADOS'!$D$3:$D1559,MATCH(C1535,'BANCO DE DADOS'!$B$3:$B1559,0),0),"")</f>
        <v>SERVIÇOS DE REGISTRO E DOCUMENTAÇÃO VEICULAR</v>
      </c>
      <c r="T1535" s="44"/>
      <c r="U1535" s="44"/>
      <c r="V1535" s="44"/>
      <c r="W1535" s="44" t="s">
        <v>51</v>
      </c>
      <c r="X1535" s="44"/>
      <c r="Y1535" s="44"/>
      <c r="Z1535" s="44"/>
      <c r="AA1535" s="44"/>
      <c r="AB1535" s="44"/>
      <c r="AC1535" s="44"/>
    </row>
    <row r="1536" spans="1:29" ht="15.75" customHeight="1">
      <c r="A1536" s="47"/>
      <c r="B1536" s="47" t="s">
        <v>51</v>
      </c>
      <c r="C1536" s="60" t="s">
        <v>52</v>
      </c>
      <c r="D1536" s="49" t="s">
        <v>53</v>
      </c>
      <c r="E1536" s="49">
        <v>67</v>
      </c>
      <c r="F1536" s="50">
        <v>8643</v>
      </c>
      <c r="G1536" s="51" t="s">
        <v>54</v>
      </c>
      <c r="H1536" s="52">
        <v>46204</v>
      </c>
      <c r="I1536" s="53" t="s">
        <v>55</v>
      </c>
      <c r="J1536" s="53" t="s">
        <v>56</v>
      </c>
      <c r="K1536" s="53" t="s">
        <v>57</v>
      </c>
      <c r="L1536" s="53" t="s">
        <v>58</v>
      </c>
      <c r="M1536" s="54" t="s">
        <v>2498</v>
      </c>
      <c r="N1536" s="56" t="s">
        <v>21</v>
      </c>
      <c r="O1536" s="56" t="s">
        <v>2767</v>
      </c>
      <c r="P1536" s="56"/>
      <c r="Q1536" s="56" t="s">
        <v>3141</v>
      </c>
      <c r="R1536" s="57"/>
      <c r="S1536" s="57" t="str">
        <f t="array" ref="S1536">IFERROR(INDEX('BANCO DE DADOS'!$D$3:$D1559,MATCH(C1536,'BANCO DE DADOS'!$B$3:$B1559,0),0),"")</f>
        <v>SERVIÇOS DE SAÚDE E MEDICINA DO TRABALHO</v>
      </c>
      <c r="T1536" s="56"/>
      <c r="U1536" s="56"/>
      <c r="V1536" s="56"/>
      <c r="W1536" s="56" t="s">
        <v>51</v>
      </c>
      <c r="X1536" s="56"/>
      <c r="Y1536" s="56"/>
      <c r="Z1536" s="56"/>
      <c r="AA1536" s="56"/>
      <c r="AB1536" s="56"/>
      <c r="AC1536" s="56"/>
    </row>
    <row r="1537" spans="1:29" ht="15.75" customHeight="1">
      <c r="A1537" s="35"/>
      <c r="B1537" s="35" t="s">
        <v>51</v>
      </c>
      <c r="C1537" s="36" t="s">
        <v>62</v>
      </c>
      <c r="D1537" s="37" t="s">
        <v>53</v>
      </c>
      <c r="E1537" s="37">
        <v>30</v>
      </c>
      <c r="F1537" s="38">
        <v>4620</v>
      </c>
      <c r="G1537" s="39" t="s">
        <v>54</v>
      </c>
      <c r="H1537" s="40">
        <v>46204</v>
      </c>
      <c r="I1537" s="41" t="s">
        <v>55</v>
      </c>
      <c r="J1537" s="41" t="s">
        <v>56</v>
      </c>
      <c r="K1537" s="41" t="s">
        <v>57</v>
      </c>
      <c r="L1537" s="41" t="s">
        <v>58</v>
      </c>
      <c r="M1537" s="42" t="s">
        <v>2498</v>
      </c>
      <c r="N1537" s="44" t="s">
        <v>21</v>
      </c>
      <c r="O1537" s="44" t="s">
        <v>2767</v>
      </c>
      <c r="P1537" s="44"/>
      <c r="Q1537" s="44" t="s">
        <v>3141</v>
      </c>
      <c r="R1537" s="45"/>
      <c r="S1537" s="45" t="str">
        <f t="array" ref="S1537">IFERROR(INDEX('BANCO DE DADOS'!$D$3:$D1559,MATCH(C1537,'BANCO DE DADOS'!$B$3:$B1559,0),0),"")</f>
        <v>SERVIÇOS DE SAÚDE E MEDICINA DO TRABALHO</v>
      </c>
      <c r="T1537" s="44"/>
      <c r="U1537" s="44"/>
      <c r="V1537" s="44"/>
      <c r="W1537" s="44" t="s">
        <v>51</v>
      </c>
      <c r="X1537" s="44"/>
      <c r="Y1537" s="44"/>
      <c r="Z1537" s="44"/>
      <c r="AA1537" s="44"/>
      <c r="AB1537" s="44"/>
      <c r="AC1537" s="44"/>
    </row>
    <row r="1538" spans="1:29" ht="15.75" customHeight="1">
      <c r="A1538" s="47"/>
      <c r="B1538" s="47" t="s">
        <v>2693</v>
      </c>
      <c r="C1538" s="85"/>
      <c r="D1538" s="49"/>
      <c r="E1538" s="85"/>
      <c r="F1538" s="50">
        <v>600000</v>
      </c>
      <c r="G1538" s="51"/>
      <c r="H1538" s="52"/>
      <c r="I1538" s="53"/>
      <c r="J1538" s="53"/>
      <c r="K1538" s="53"/>
      <c r="L1538" s="53"/>
      <c r="M1538" s="54"/>
      <c r="N1538" s="56" t="s">
        <v>884</v>
      </c>
      <c r="O1538" s="56"/>
      <c r="P1538" s="56"/>
      <c r="Q1538" s="56" t="s">
        <v>861</v>
      </c>
      <c r="R1538" s="57"/>
      <c r="S1538" s="57" t="s">
        <v>1036</v>
      </c>
      <c r="T1538" s="56"/>
      <c r="U1538" s="56"/>
      <c r="V1538" s="56"/>
      <c r="W1538" s="56" t="s">
        <v>861</v>
      </c>
      <c r="X1538" s="56"/>
      <c r="Y1538" s="56"/>
      <c r="Z1538" s="56"/>
      <c r="AA1538" s="56"/>
      <c r="AB1538" s="56"/>
      <c r="AC1538" s="56"/>
    </row>
    <row r="1539" spans="1:29" ht="15.75" customHeight="1">
      <c r="A1539" s="35"/>
      <c r="B1539" s="35" t="s">
        <v>861</v>
      </c>
      <c r="C1539" s="36" t="s">
        <v>1058</v>
      </c>
      <c r="D1539" s="37" t="s">
        <v>53</v>
      </c>
      <c r="E1539" s="37">
        <v>5000</v>
      </c>
      <c r="F1539" s="38">
        <v>75750</v>
      </c>
      <c r="G1539" s="39" t="s">
        <v>66</v>
      </c>
      <c r="H1539" s="40">
        <v>46266</v>
      </c>
      <c r="I1539" s="41" t="s">
        <v>55</v>
      </c>
      <c r="J1539" s="41" t="s">
        <v>56</v>
      </c>
      <c r="K1539" s="41" t="s">
        <v>164</v>
      </c>
      <c r="L1539" s="41" t="s">
        <v>91</v>
      </c>
      <c r="M1539" s="42" t="s">
        <v>2498</v>
      </c>
      <c r="N1539" s="44" t="s">
        <v>884</v>
      </c>
      <c r="O1539" s="44" t="s">
        <v>2767</v>
      </c>
      <c r="P1539" s="44"/>
      <c r="Q1539" s="44" t="s">
        <v>861</v>
      </c>
      <c r="R1539" s="45"/>
      <c r="S1539" s="45" t="s">
        <v>1058</v>
      </c>
      <c r="T1539" s="44"/>
      <c r="U1539" s="44"/>
      <c r="V1539" s="44"/>
      <c r="W1539" s="44" t="s">
        <v>861</v>
      </c>
      <c r="X1539" s="44"/>
      <c r="Y1539" s="44"/>
      <c r="Z1539" s="44"/>
      <c r="AA1539" s="44"/>
      <c r="AB1539" s="44"/>
      <c r="AC1539" s="44"/>
    </row>
    <row r="1540" spans="1:29" ht="15.75" customHeight="1">
      <c r="A1540" s="47"/>
      <c r="B1540" s="47" t="s">
        <v>64</v>
      </c>
      <c r="C1540" s="60" t="s">
        <v>65</v>
      </c>
      <c r="D1540" s="49" t="s">
        <v>53</v>
      </c>
      <c r="E1540" s="49">
        <v>1</v>
      </c>
      <c r="F1540" s="50">
        <v>160000</v>
      </c>
      <c r="G1540" s="51" t="s">
        <v>66</v>
      </c>
      <c r="H1540" s="52">
        <v>46266</v>
      </c>
      <c r="I1540" s="53" t="s">
        <v>55</v>
      </c>
      <c r="J1540" s="53" t="s">
        <v>56</v>
      </c>
      <c r="K1540" s="53" t="s">
        <v>67</v>
      </c>
      <c r="L1540" s="53" t="s">
        <v>58</v>
      </c>
      <c r="M1540" s="54" t="s">
        <v>109</v>
      </c>
      <c r="N1540" s="56" t="s">
        <v>21</v>
      </c>
      <c r="O1540" s="56" t="s">
        <v>2767</v>
      </c>
      <c r="P1540" s="56"/>
      <c r="Q1540" s="56" t="s">
        <v>3141</v>
      </c>
      <c r="R1540" s="57"/>
      <c r="S1540" s="57" t="str">
        <f t="array" ref="S1540">IFERROR(INDEX('BANCO DE DADOS'!$D$3:$D1559,MATCH(C1540,'BANCO DE DADOS'!$B$3:$B1559,0),0),"")</f>
        <v>COMPRA DE SERVIÇOS E BENEFÍCIOS AOS SERVIDORES</v>
      </c>
      <c r="T1540" s="56"/>
      <c r="U1540" s="56"/>
      <c r="V1540" s="56"/>
      <c r="W1540" s="56" t="s">
        <v>64</v>
      </c>
      <c r="X1540" s="56"/>
      <c r="Y1540" s="56"/>
      <c r="Z1540" s="56"/>
      <c r="AA1540" s="56"/>
      <c r="AB1540" s="56"/>
      <c r="AC1540" s="56"/>
    </row>
    <row r="1541" spans="1:29" ht="15.75" customHeight="1">
      <c r="A1541" s="35"/>
      <c r="B1541" s="35" t="s">
        <v>64</v>
      </c>
      <c r="C1541" s="36" t="s">
        <v>130</v>
      </c>
      <c r="D1541" s="37" t="s">
        <v>53</v>
      </c>
      <c r="E1541" s="37">
        <v>1</v>
      </c>
      <c r="F1541" s="38">
        <v>360000</v>
      </c>
      <c r="G1541" s="39" t="s">
        <v>66</v>
      </c>
      <c r="H1541" s="40">
        <v>46266</v>
      </c>
      <c r="I1541" s="41" t="s">
        <v>55</v>
      </c>
      <c r="J1541" s="41" t="s">
        <v>56</v>
      </c>
      <c r="K1541" s="41" t="s">
        <v>131</v>
      </c>
      <c r="L1541" s="41" t="s">
        <v>58</v>
      </c>
      <c r="M1541" s="42" t="s">
        <v>2534</v>
      </c>
      <c r="N1541" s="44" t="s">
        <v>21</v>
      </c>
      <c r="O1541" s="44" t="s">
        <v>2767</v>
      </c>
      <c r="P1541" s="44"/>
      <c r="Q1541" s="44" t="s">
        <v>3141</v>
      </c>
      <c r="R1541" s="45">
        <f t="array" ref="R1541">IFERROR(INDEX('BANCO DE DADOS'!$C$3:$C1559,MATCH(C1541,'BANCO DE DADOS'!$B$3:$B1559,0),0),"")</f>
        <v>0</v>
      </c>
      <c r="S1541" s="45" t="str">
        <f t="array" ref="S1541">IFERROR(INDEX('BANCO DE DADOS'!$D$3:$D1559,MATCH(C1541,'BANCO DE DADOS'!$B$3:$B1559,0),0),"")</f>
        <v>SERVIÇOS DE APOIO ADMINISTRATIVO</v>
      </c>
      <c r="T1541" s="44"/>
      <c r="U1541" s="44"/>
      <c r="V1541" s="44"/>
      <c r="W1541" s="44" t="s">
        <v>64</v>
      </c>
      <c r="X1541" s="44"/>
      <c r="Y1541" s="44"/>
      <c r="Z1541" s="44"/>
      <c r="AA1541" s="44"/>
      <c r="AB1541" s="44"/>
      <c r="AC1541" s="44"/>
    </row>
    <row r="1542" spans="1:29" ht="15.75" customHeight="1">
      <c r="A1542" s="47"/>
      <c r="B1542" s="47" t="s">
        <v>64</v>
      </c>
      <c r="C1542" s="60" t="s">
        <v>1718</v>
      </c>
      <c r="D1542" s="49" t="s">
        <v>53</v>
      </c>
      <c r="E1542" s="49">
        <v>1</v>
      </c>
      <c r="F1542" s="50">
        <v>4186000</v>
      </c>
      <c r="G1542" s="51" t="s">
        <v>66</v>
      </c>
      <c r="H1542" s="52">
        <v>46266</v>
      </c>
      <c r="I1542" s="53" t="s">
        <v>55</v>
      </c>
      <c r="J1542" s="53" t="s">
        <v>56</v>
      </c>
      <c r="K1542" s="53" t="s">
        <v>164</v>
      </c>
      <c r="L1542" s="53" t="s">
        <v>91</v>
      </c>
      <c r="M1542" s="54" t="s">
        <v>73</v>
      </c>
      <c r="N1542" s="56" t="s">
        <v>951</v>
      </c>
      <c r="O1542" s="56" t="s">
        <v>2767</v>
      </c>
      <c r="P1542" s="56"/>
      <c r="Q1542" s="56" t="s">
        <v>3141</v>
      </c>
      <c r="R1542" s="57"/>
      <c r="S1542" s="57" t="str">
        <f t="array" ref="S1542">IFERROR(INDEX('BANCO DE DADOS'!$D$3:$D1559,MATCH(C1542,'BANCO DE DADOS'!$B$3:$B1559,0),0),"")</f>
        <v>SERVIÇOS DE GESTÃO DE FROTAS VEICULARES</v>
      </c>
      <c r="T1542" s="56"/>
      <c r="U1542" s="56"/>
      <c r="V1542" s="56"/>
      <c r="W1542" s="56" t="s">
        <v>64</v>
      </c>
      <c r="X1542" s="56"/>
      <c r="Y1542" s="56"/>
      <c r="Z1542" s="56"/>
      <c r="AA1542" s="56"/>
      <c r="AB1542" s="56"/>
      <c r="AC1542" s="56"/>
    </row>
    <row r="1543" spans="1:29" ht="15.75" customHeight="1">
      <c r="A1543" s="167"/>
      <c r="B1543" s="167" t="s">
        <v>254</v>
      </c>
      <c r="C1543" s="168" t="s">
        <v>2625</v>
      </c>
      <c r="D1543" s="176" t="s">
        <v>53</v>
      </c>
      <c r="E1543" s="176">
        <v>6</v>
      </c>
      <c r="F1543" s="177">
        <v>2700</v>
      </c>
      <c r="G1543" s="178" t="s">
        <v>54</v>
      </c>
      <c r="H1543" s="179">
        <v>46174</v>
      </c>
      <c r="I1543" s="180" t="s">
        <v>101</v>
      </c>
      <c r="J1543" s="180" t="s">
        <v>56</v>
      </c>
      <c r="K1543" s="180" t="s">
        <v>858</v>
      </c>
      <c r="L1543" s="180" t="s">
        <v>84</v>
      </c>
      <c r="M1543" s="181" t="s">
        <v>2451</v>
      </c>
      <c r="N1543" s="175" t="s">
        <v>951</v>
      </c>
      <c r="O1543" s="44" t="s">
        <v>2452</v>
      </c>
      <c r="P1543" s="44"/>
      <c r="Q1543" s="44"/>
      <c r="R1543" s="45" t="str">
        <f t="array" ref="R1543">IFERROR(INDEX('BANCO DE DADOS'!$C$3:$C1559,MATCH(C1543,'BANCO DE DADOS'!$B$3:$B1559,0),0),"")</f>
        <v>DAL - ELETRODOMÉSTICOS</v>
      </c>
      <c r="S1543" s="45" t="str">
        <f t="array" ref="S1543">IFERROR(INDEX('BANCO DE DADOS'!$D$3:$D1559,MATCH(C1543,'BANCO DE DADOS'!$B$3:$B1559,0),0),"")</f>
        <v>COMPRA DE EQUIPAMENTOS DE VENTILAÇÃO</v>
      </c>
      <c r="T1543" s="44"/>
      <c r="U1543" s="44"/>
      <c r="V1543" s="44"/>
      <c r="W1543" s="44"/>
      <c r="X1543" s="44"/>
      <c r="Y1543" s="44"/>
      <c r="Z1543" s="44"/>
      <c r="AA1543" s="44"/>
      <c r="AB1543" s="44"/>
      <c r="AC1543" s="44"/>
    </row>
    <row r="1544" spans="1:29" ht="15.75" customHeight="1">
      <c r="A1544" s="47"/>
      <c r="B1544" s="47" t="s">
        <v>64</v>
      </c>
      <c r="C1544" s="60" t="s">
        <v>1714</v>
      </c>
      <c r="D1544" s="49" t="s">
        <v>53</v>
      </c>
      <c r="E1544" s="49">
        <v>1</v>
      </c>
      <c r="F1544" s="50">
        <v>1300000</v>
      </c>
      <c r="G1544" s="51" t="s">
        <v>66</v>
      </c>
      <c r="H1544" s="52">
        <v>46266</v>
      </c>
      <c r="I1544" s="53" t="s">
        <v>55</v>
      </c>
      <c r="J1544" s="53" t="s">
        <v>56</v>
      </c>
      <c r="K1544" s="53" t="s">
        <v>131</v>
      </c>
      <c r="L1544" s="53" t="s">
        <v>91</v>
      </c>
      <c r="M1544" s="54" t="s">
        <v>109</v>
      </c>
      <c r="N1544" s="56" t="s">
        <v>951</v>
      </c>
      <c r="O1544" s="56" t="s">
        <v>2767</v>
      </c>
      <c r="P1544" s="56"/>
      <c r="Q1544" s="56" t="s">
        <v>3141</v>
      </c>
      <c r="R1544" s="57"/>
      <c r="S1544" s="57" t="str">
        <f t="array" ref="S1544">IFERROR(INDEX('BANCO DE DADOS'!$D$3:$D1559,MATCH(C1544,'BANCO DE DADOS'!$B$3:$B1559,0),0),"")</f>
        <v>SERVIÇOS DE LIMPEZA E CONSERVAÇÃO</v>
      </c>
      <c r="T1544" s="56"/>
      <c r="U1544" s="56"/>
      <c r="V1544" s="56"/>
      <c r="W1544" s="56" t="s">
        <v>64</v>
      </c>
      <c r="X1544" s="56"/>
      <c r="Y1544" s="56"/>
      <c r="Z1544" s="56"/>
      <c r="AA1544" s="56"/>
      <c r="AB1544" s="56"/>
      <c r="AC1544" s="56"/>
    </row>
    <row r="1545" spans="1:29" ht="15.75" customHeight="1">
      <c r="A1545" s="35"/>
      <c r="B1545" s="35" t="s">
        <v>64</v>
      </c>
      <c r="C1545" s="36" t="s">
        <v>90</v>
      </c>
      <c r="D1545" s="37" t="s">
        <v>53</v>
      </c>
      <c r="E1545" s="37">
        <v>1</v>
      </c>
      <c r="F1545" s="38">
        <v>1500000</v>
      </c>
      <c r="G1545" s="39" t="s">
        <v>66</v>
      </c>
      <c r="H1545" s="40">
        <v>46266</v>
      </c>
      <c r="I1545" s="41" t="s">
        <v>55</v>
      </c>
      <c r="J1545" s="41" t="s">
        <v>56</v>
      </c>
      <c r="K1545" s="41" t="s">
        <v>83</v>
      </c>
      <c r="L1545" s="41" t="s">
        <v>91</v>
      </c>
      <c r="M1545" s="42" t="s">
        <v>73</v>
      </c>
      <c r="N1545" s="44" t="s">
        <v>951</v>
      </c>
      <c r="O1545" s="44" t="s">
        <v>2767</v>
      </c>
      <c r="P1545" s="44"/>
      <c r="Q1545" s="44" t="s">
        <v>3141</v>
      </c>
      <c r="R1545" s="45"/>
      <c r="S1545" s="45" t="str">
        <f t="array" ref="S1545">IFERROR(INDEX('BANCO DE DADOS'!$D$3:$D1559,MATCH(C1545,'BANCO DE DADOS'!$B$3:$B1559,0),0),"")</f>
        <v>SERVIÇOS DE MANUTENÇÃO - PEÇAS E ACESSÓRIOS VEICULARES</v>
      </c>
      <c r="T1545" s="44"/>
      <c r="U1545" s="44"/>
      <c r="V1545" s="44"/>
      <c r="W1545" s="44" t="s">
        <v>64</v>
      </c>
      <c r="X1545" s="44"/>
      <c r="Y1545" s="44"/>
      <c r="Z1545" s="44"/>
      <c r="AA1545" s="44"/>
      <c r="AB1545" s="44"/>
      <c r="AC1545" s="44"/>
    </row>
    <row r="1546" spans="1:29" ht="15.75" customHeight="1">
      <c r="A1546" s="47"/>
      <c r="B1546" s="47" t="s">
        <v>64</v>
      </c>
      <c r="C1546" s="60" t="s">
        <v>82</v>
      </c>
      <c r="D1546" s="49" t="s">
        <v>53</v>
      </c>
      <c r="E1546" s="49">
        <v>1</v>
      </c>
      <c r="F1546" s="50">
        <v>1600000</v>
      </c>
      <c r="G1546" s="51" t="s">
        <v>66</v>
      </c>
      <c r="H1546" s="52">
        <v>46266</v>
      </c>
      <c r="I1546" s="53" t="s">
        <v>55</v>
      </c>
      <c r="J1546" s="53" t="s">
        <v>56</v>
      </c>
      <c r="K1546" s="53" t="s">
        <v>83</v>
      </c>
      <c r="L1546" s="53" t="s">
        <v>84</v>
      </c>
      <c r="M1546" s="54" t="s">
        <v>2486</v>
      </c>
      <c r="N1546" s="56" t="s">
        <v>951</v>
      </c>
      <c r="O1546" s="56" t="s">
        <v>2767</v>
      </c>
      <c r="P1546" s="56"/>
      <c r="Q1546" s="56" t="s">
        <v>3141</v>
      </c>
      <c r="R1546" s="57">
        <f t="array" ref="R1546">IFERROR(INDEX('BANCO DE DADOS'!$C$3:$C1559,MATCH(C1546,'BANCO DE DADOS'!$B$3:$B1559,0),0),"")</f>
        <v>0</v>
      </c>
      <c r="S1546" s="57" t="str">
        <f t="array" ref="S1546">IFERROR(INDEX('BANCO DE DADOS'!$D$3:$D1559,MATCH(C1546,'BANCO DE DADOS'!$B$3:$B1559,0),0),"")</f>
        <v>SERVIÇOS DE MANUTENÇÃO - VEÍCULOS E FROTAS</v>
      </c>
      <c r="T1546" s="56"/>
      <c r="U1546" s="56"/>
      <c r="V1546" s="56"/>
      <c r="W1546" s="56" t="s">
        <v>64</v>
      </c>
      <c r="X1546" s="56"/>
      <c r="Y1546" s="56"/>
      <c r="Z1546" s="56"/>
      <c r="AA1546" s="56"/>
      <c r="AB1546" s="56"/>
      <c r="AC1546" s="56"/>
    </row>
    <row r="1547" spans="1:29" ht="15.75" customHeight="1">
      <c r="A1547" s="35"/>
      <c r="B1547" s="35" t="s">
        <v>64</v>
      </c>
      <c r="C1547" s="36" t="s">
        <v>3147</v>
      </c>
      <c r="D1547" s="37" t="s">
        <v>53</v>
      </c>
      <c r="E1547" s="37">
        <v>1</v>
      </c>
      <c r="F1547" s="38">
        <v>130000</v>
      </c>
      <c r="G1547" s="39" t="s">
        <v>66</v>
      </c>
      <c r="H1547" s="40">
        <v>46266</v>
      </c>
      <c r="I1547" s="41" t="s">
        <v>55</v>
      </c>
      <c r="J1547" s="41" t="s">
        <v>121</v>
      </c>
      <c r="K1547" s="41" t="s">
        <v>72</v>
      </c>
      <c r="L1547" s="41" t="s">
        <v>58</v>
      </c>
      <c r="M1547" s="42" t="s">
        <v>2534</v>
      </c>
      <c r="N1547" s="44" t="s">
        <v>21</v>
      </c>
      <c r="O1547" s="44" t="s">
        <v>2767</v>
      </c>
      <c r="P1547" s="44"/>
      <c r="Q1547" s="44" t="s">
        <v>3141</v>
      </c>
      <c r="R1547" s="45">
        <f t="array" ref="R1547">IFERROR(INDEX('BANCO DE DADOS'!$C$3:$C1559,MATCH(C1547,'BANCO DE DADOS'!$B$3:$B1559,0),0),"")</f>
        <v>0</v>
      </c>
      <c r="S1547" s="45" t="str">
        <f t="array" ref="S1547">IFERROR(INDEX('BANCO DE DADOS'!$D$3:$D1559,MATCH(C1547,'BANCO DE DADOS'!$B$3:$B1559,0),0),"")</f>
        <v>SERVIÇOS DE TECNOLOGIA DA INFORMAÇÃO</v>
      </c>
      <c r="T1547" s="44"/>
      <c r="U1547" s="44"/>
      <c r="V1547" s="44"/>
      <c r="W1547" s="44" t="s">
        <v>64</v>
      </c>
      <c r="X1547" s="44"/>
      <c r="Y1547" s="44"/>
      <c r="Z1547" s="44"/>
      <c r="AA1547" s="44"/>
      <c r="AB1547" s="44"/>
      <c r="AC1547" s="44"/>
    </row>
    <row r="1548" spans="1:29" ht="15.75" customHeight="1">
      <c r="A1548" s="47"/>
      <c r="B1548" s="47" t="s">
        <v>64</v>
      </c>
      <c r="C1548" s="60" t="s">
        <v>115</v>
      </c>
      <c r="D1548" s="49" t="s">
        <v>53</v>
      </c>
      <c r="E1548" s="49">
        <v>1</v>
      </c>
      <c r="F1548" s="50">
        <v>900000</v>
      </c>
      <c r="G1548" s="51" t="s">
        <v>66</v>
      </c>
      <c r="H1548" s="52">
        <v>46266</v>
      </c>
      <c r="I1548" s="53" t="s">
        <v>55</v>
      </c>
      <c r="J1548" s="53" t="s">
        <v>56</v>
      </c>
      <c r="K1548" s="53" t="s">
        <v>83</v>
      </c>
      <c r="L1548" s="53" t="s">
        <v>58</v>
      </c>
      <c r="M1548" s="54" t="s">
        <v>73</v>
      </c>
      <c r="N1548" s="56" t="s">
        <v>21</v>
      </c>
      <c r="O1548" s="56" t="s">
        <v>2767</v>
      </c>
      <c r="P1548" s="56"/>
      <c r="Q1548" s="56" t="s">
        <v>3141</v>
      </c>
      <c r="R1548" s="57"/>
      <c r="S1548" s="57" t="str">
        <f t="array" ref="S1548">IFERROR(INDEX('BANCO DE DADOS'!$D$3:$D1559,MATCH(C1548,'BANCO DE DADOS'!$B$3:$B1559,0),0),"")</f>
        <v>SERVIÇOS DE UTILIDADE PÚBLICA - ENERGIA ELÉTRICA</v>
      </c>
      <c r="T1548" s="56"/>
      <c r="U1548" s="56"/>
      <c r="V1548" s="56"/>
      <c r="W1548" s="56" t="s">
        <v>64</v>
      </c>
      <c r="X1548" s="56"/>
      <c r="Y1548" s="56"/>
      <c r="Z1548" s="56"/>
      <c r="AA1548" s="56"/>
      <c r="AB1548" s="56"/>
      <c r="AC1548" s="56"/>
    </row>
    <row r="1549" spans="1:29" ht="15.75" customHeight="1">
      <c r="A1549" s="35"/>
      <c r="B1549" s="35" t="s">
        <v>64</v>
      </c>
      <c r="C1549" s="36" t="s">
        <v>118</v>
      </c>
      <c r="D1549" s="37" t="s">
        <v>53</v>
      </c>
      <c r="E1549" s="37">
        <v>1</v>
      </c>
      <c r="F1549" s="216">
        <v>125000</v>
      </c>
      <c r="G1549" s="39" t="s">
        <v>66</v>
      </c>
      <c r="H1549" s="40">
        <v>46266</v>
      </c>
      <c r="I1549" s="41" t="s">
        <v>55</v>
      </c>
      <c r="J1549" s="41" t="s">
        <v>56</v>
      </c>
      <c r="K1549" s="41" t="s">
        <v>83</v>
      </c>
      <c r="L1549" s="41" t="s">
        <v>58</v>
      </c>
      <c r="M1549" s="42" t="s">
        <v>2486</v>
      </c>
      <c r="N1549" s="44" t="s">
        <v>21</v>
      </c>
      <c r="O1549" s="44" t="s">
        <v>2767</v>
      </c>
      <c r="P1549" s="44"/>
      <c r="Q1549" s="44" t="s">
        <v>3141</v>
      </c>
      <c r="R1549" s="45"/>
      <c r="S1549" s="45" t="str">
        <f t="array" ref="S1549">IFERROR(INDEX('BANCO DE DADOS'!$D$3:$D1559,MATCH(C1549,'BANCO DE DADOS'!$B$3:$B1559,0),0),"")</f>
        <v>SERVIÇOS DE UTILIDADE PÚBLICA - FORNECIMENTO DE ÁGUA</v>
      </c>
      <c r="T1549" s="44"/>
      <c r="U1549" s="44"/>
      <c r="V1549" s="44"/>
      <c r="W1549" s="44" t="s">
        <v>64</v>
      </c>
      <c r="X1549" s="44"/>
      <c r="Y1549" s="44"/>
      <c r="Z1549" s="44"/>
      <c r="AA1549" s="44"/>
      <c r="AB1549" s="44"/>
      <c r="AC1549" s="44"/>
    </row>
    <row r="1550" spans="1:29" ht="15.75" customHeight="1">
      <c r="A1550" s="47"/>
      <c r="B1550" s="47" t="s">
        <v>64</v>
      </c>
      <c r="C1550" s="60" t="s">
        <v>127</v>
      </c>
      <c r="D1550" s="49" t="s">
        <v>53</v>
      </c>
      <c r="E1550" s="49">
        <v>1</v>
      </c>
      <c r="F1550" s="222">
        <v>7000</v>
      </c>
      <c r="G1550" s="51" t="s">
        <v>66</v>
      </c>
      <c r="H1550" s="52">
        <v>46204</v>
      </c>
      <c r="I1550" s="53" t="s">
        <v>55</v>
      </c>
      <c r="J1550" s="53" t="s">
        <v>56</v>
      </c>
      <c r="K1550" s="53" t="s">
        <v>83</v>
      </c>
      <c r="L1550" s="53" t="s">
        <v>58</v>
      </c>
      <c r="M1550" s="54" t="s">
        <v>73</v>
      </c>
      <c r="N1550" s="56" t="s">
        <v>21</v>
      </c>
      <c r="O1550" s="56" t="s">
        <v>2767</v>
      </c>
      <c r="P1550" s="56"/>
      <c r="Q1550" s="56" t="s">
        <v>3141</v>
      </c>
      <c r="R1550" s="57"/>
      <c r="S1550" s="57" t="str">
        <f t="array" ref="S1550">IFERROR(INDEX('BANCO DE DADOS'!$D$3:$D1559,MATCH(C1550,'BANCO DE DADOS'!$B$3:$B1559,0),0),"")</f>
        <v>SERVIÇOS DE UTILIDADE PÚBLICA - FORNECIMENTO DE ÁGUA</v>
      </c>
      <c r="T1550" s="56"/>
      <c r="U1550" s="56"/>
      <c r="V1550" s="56"/>
      <c r="W1550" s="56" t="s">
        <v>64</v>
      </c>
      <c r="X1550" s="56"/>
      <c r="Y1550" s="56"/>
      <c r="Z1550" s="56"/>
      <c r="AA1550" s="56"/>
      <c r="AB1550" s="56"/>
      <c r="AC1550" s="56"/>
    </row>
    <row r="1551" spans="1:29" ht="15.75" customHeight="1">
      <c r="A1551" s="35"/>
      <c r="B1551" s="35" t="s">
        <v>64</v>
      </c>
      <c r="C1551" s="36" t="s">
        <v>124</v>
      </c>
      <c r="D1551" s="37" t="s">
        <v>53</v>
      </c>
      <c r="E1551" s="37">
        <v>1</v>
      </c>
      <c r="F1551" s="38">
        <v>12000</v>
      </c>
      <c r="G1551" s="39" t="s">
        <v>66</v>
      </c>
      <c r="H1551" s="40">
        <v>46235</v>
      </c>
      <c r="I1551" s="41" t="s">
        <v>55</v>
      </c>
      <c r="J1551" s="41" t="s">
        <v>56</v>
      </c>
      <c r="K1551" s="41" t="s">
        <v>83</v>
      </c>
      <c r="L1551" s="41" t="s">
        <v>58</v>
      </c>
      <c r="M1551" s="42" t="s">
        <v>2486</v>
      </c>
      <c r="N1551" s="44" t="s">
        <v>21</v>
      </c>
      <c r="O1551" s="44" t="s">
        <v>2767</v>
      </c>
      <c r="P1551" s="44"/>
      <c r="Q1551" s="44" t="s">
        <v>3141</v>
      </c>
      <c r="R1551" s="45"/>
      <c r="S1551" s="45" t="str">
        <f t="array" ref="S1551">IFERROR(INDEX('BANCO DE DADOS'!$D$3:$D1559,MATCH(C1551,'BANCO DE DADOS'!$B$3:$B1559,0),0),"")</f>
        <v>SERVIÇOS DE UTILIDADE PÚBLICA - FORNECIMENTO DE ÁGUA</v>
      </c>
      <c r="T1551" s="44"/>
      <c r="U1551" s="44"/>
      <c r="V1551" s="44"/>
      <c r="W1551" s="44" t="s">
        <v>64</v>
      </c>
      <c r="X1551" s="44"/>
      <c r="Y1551" s="44"/>
      <c r="Z1551" s="44"/>
      <c r="AA1551" s="44"/>
      <c r="AB1551" s="44"/>
      <c r="AC1551" s="44"/>
    </row>
    <row r="1552" spans="1:29" ht="15.75" customHeight="1">
      <c r="A1552" s="47"/>
      <c r="B1552" s="47" t="s">
        <v>64</v>
      </c>
      <c r="C1552" s="60" t="s">
        <v>76</v>
      </c>
      <c r="D1552" s="49" t="s">
        <v>53</v>
      </c>
      <c r="E1552" s="49">
        <v>1</v>
      </c>
      <c r="F1552" s="50">
        <v>300000</v>
      </c>
      <c r="G1552" s="51" t="s">
        <v>66</v>
      </c>
      <c r="H1552" s="52">
        <v>46266</v>
      </c>
      <c r="I1552" s="53" t="s">
        <v>55</v>
      </c>
      <c r="J1552" s="53" t="s">
        <v>56</v>
      </c>
      <c r="K1552" s="53" t="s">
        <v>72</v>
      </c>
      <c r="L1552" s="53" t="s">
        <v>58</v>
      </c>
      <c r="M1552" s="54" t="s">
        <v>73</v>
      </c>
      <c r="N1552" s="56" t="s">
        <v>21</v>
      </c>
      <c r="O1552" s="56" t="s">
        <v>2767</v>
      </c>
      <c r="P1552" s="56"/>
      <c r="Q1552" s="56" t="s">
        <v>3141</v>
      </c>
      <c r="R1552" s="57"/>
      <c r="S1552" s="57" t="str">
        <f t="array" ref="S1552">IFERROR(INDEX('BANCO DE DADOS'!$D$3:$D1559,MATCH(C1552,'BANCO DE DADOS'!$B$3:$B1559,0),0),"")</f>
        <v>SERVIÇOS DE UTILIDADE PÚBLICA - TELECOMUNICAÇÕES</v>
      </c>
      <c r="T1552" s="56"/>
      <c r="U1552" s="56"/>
      <c r="V1552" s="56"/>
      <c r="W1552" s="56" t="s">
        <v>64</v>
      </c>
      <c r="X1552" s="56"/>
      <c r="Y1552" s="56"/>
      <c r="Z1552" s="56"/>
      <c r="AA1552" s="56"/>
      <c r="AB1552" s="56"/>
      <c r="AC1552" s="56"/>
    </row>
    <row r="1553" spans="1:29" ht="15.75" customHeight="1">
      <c r="A1553" s="167"/>
      <c r="B1553" s="167" t="s">
        <v>1407</v>
      </c>
      <c r="C1553" s="168" t="s">
        <v>2480</v>
      </c>
      <c r="D1553" s="176" t="s">
        <v>53</v>
      </c>
      <c r="E1553" s="176">
        <v>1</v>
      </c>
      <c r="F1553" s="177">
        <v>450000</v>
      </c>
      <c r="G1553" s="178" t="s">
        <v>54</v>
      </c>
      <c r="H1553" s="179">
        <v>46266</v>
      </c>
      <c r="I1553" s="180" t="s">
        <v>101</v>
      </c>
      <c r="J1553" s="180" t="s">
        <v>56</v>
      </c>
      <c r="K1553" s="180" t="s">
        <v>858</v>
      </c>
      <c r="L1553" s="180" t="s">
        <v>84</v>
      </c>
      <c r="M1553" s="181" t="s">
        <v>2451</v>
      </c>
      <c r="N1553" s="175" t="s">
        <v>951</v>
      </c>
      <c r="O1553" s="44" t="s">
        <v>2452</v>
      </c>
      <c r="P1553" s="44"/>
      <c r="Q1553" s="44"/>
      <c r="R1553" s="45" t="str">
        <f t="array" ref="R1553">IFERROR(INDEX('BANCO DE DADOS'!$C$3:$C1559,MATCH(C1553,'BANCO DE DADOS'!$B$3:$B1559,0),0),"")</f>
        <v>DEPMAT</v>
      </c>
      <c r="S1553" s="45" t="str">
        <f t="array" ref="S1553">IFERROR(INDEX('BANCO DE DADOS'!$D$3:$D1559,MATCH(C1553,'BANCO DE DADOS'!$B$3:$B1559,0),0),"")</f>
        <v>COMPRA DE VEÍCULOS PARA RESGATE E SALVAMENTO</v>
      </c>
      <c r="T1553" s="44"/>
      <c r="U1553" s="44"/>
      <c r="V1553" s="44"/>
      <c r="W1553" s="44"/>
      <c r="X1553" s="44"/>
      <c r="Y1553" s="44"/>
      <c r="Z1553" s="44"/>
      <c r="AA1553" s="44"/>
      <c r="AB1553" s="44"/>
      <c r="AC1553" s="44"/>
    </row>
    <row r="1554" spans="1:29" ht="15.75" customHeight="1">
      <c r="A1554" s="184"/>
      <c r="B1554" s="184" t="s">
        <v>1407</v>
      </c>
      <c r="C1554" s="185" t="s">
        <v>2455</v>
      </c>
      <c r="D1554" s="186" t="s">
        <v>53</v>
      </c>
      <c r="E1554" s="186">
        <v>1</v>
      </c>
      <c r="F1554" s="187">
        <v>2200000</v>
      </c>
      <c r="G1554" s="188" t="s">
        <v>54</v>
      </c>
      <c r="H1554" s="189">
        <v>46266</v>
      </c>
      <c r="I1554" s="190" t="s">
        <v>101</v>
      </c>
      <c r="J1554" s="190" t="s">
        <v>56</v>
      </c>
      <c r="K1554" s="190" t="s">
        <v>858</v>
      </c>
      <c r="L1554" s="190" t="s">
        <v>84</v>
      </c>
      <c r="M1554" s="191" t="s">
        <v>2451</v>
      </c>
      <c r="N1554" s="192" t="s">
        <v>951</v>
      </c>
      <c r="O1554" s="56" t="s">
        <v>2452</v>
      </c>
      <c r="P1554" s="56"/>
      <c r="Q1554" s="56"/>
      <c r="R1554" s="57" t="str">
        <f t="array" ref="R1554">IFERROR(INDEX('BANCO DE DADOS'!$C$3:$C1559,MATCH(C1554,'BANCO DE DADOS'!$B$3:$B1559,0),0),"")</f>
        <v>DEPMAT</v>
      </c>
      <c r="S1554" s="57" t="str">
        <f t="array" ref="S1554">IFERROR(INDEX('BANCO DE DADOS'!$D$3:$D1559,MATCH(C1554,'BANCO DE DADOS'!$B$3:$B1559,0),0),"")</f>
        <v>COMPRA DE VEÍCULOS ESPECIALIZADOS</v>
      </c>
      <c r="T1554" s="56"/>
      <c r="U1554" s="56"/>
      <c r="V1554" s="56"/>
      <c r="W1554" s="56"/>
      <c r="X1554" s="56"/>
      <c r="Y1554" s="56"/>
      <c r="Z1554" s="56"/>
      <c r="AA1554" s="56"/>
      <c r="AB1554" s="56"/>
      <c r="AC1554" s="56"/>
    </row>
    <row r="1555" spans="1:29" ht="15.75" customHeight="1">
      <c r="A1555" s="167"/>
      <c r="B1555" s="167" t="s">
        <v>1407</v>
      </c>
      <c r="C1555" s="168" t="s">
        <v>2484</v>
      </c>
      <c r="D1555" s="176" t="s">
        <v>53</v>
      </c>
      <c r="E1555" s="176">
        <v>1</v>
      </c>
      <c r="F1555" s="177">
        <v>350000</v>
      </c>
      <c r="G1555" s="178" t="s">
        <v>54</v>
      </c>
      <c r="H1555" s="179">
        <v>46266</v>
      </c>
      <c r="I1555" s="180" t="s">
        <v>101</v>
      </c>
      <c r="J1555" s="180" t="s">
        <v>56</v>
      </c>
      <c r="K1555" s="180" t="s">
        <v>858</v>
      </c>
      <c r="L1555" s="180" t="s">
        <v>84</v>
      </c>
      <c r="M1555" s="181" t="s">
        <v>2451</v>
      </c>
      <c r="N1555" s="175" t="s">
        <v>951</v>
      </c>
      <c r="O1555" s="44" t="s">
        <v>2452</v>
      </c>
      <c r="P1555" s="44"/>
      <c r="Q1555" s="44"/>
      <c r="R1555" s="45" t="str">
        <f t="array" ref="R1555">IFERROR(INDEX('BANCO DE DADOS'!$C$3:$C1559,MATCH(C1555,'BANCO DE DADOS'!$B$3:$B1559,0),0),"")</f>
        <v>DEPMAT</v>
      </c>
      <c r="S1555" s="45" t="str">
        <f t="array" ref="S1555">IFERROR(INDEX('BANCO DE DADOS'!$D$3:$D1559,MATCH(C1555,'BANCO DE DADOS'!$B$3:$B1559,0),0),"")</f>
        <v>COMPRA DE VEÍCULOS DE SERVIÇO SOCIAL</v>
      </c>
      <c r="T1555" s="44"/>
      <c r="U1555" s="44"/>
      <c r="V1555" s="44"/>
      <c r="W1555" s="44"/>
      <c r="X1555" s="44"/>
      <c r="Y1555" s="44"/>
      <c r="Z1555" s="44"/>
      <c r="AA1555" s="44"/>
      <c r="AB1555" s="44"/>
      <c r="AC1555" s="44"/>
    </row>
    <row r="1556" spans="1:29" ht="15.75" customHeight="1">
      <c r="A1556" s="47"/>
      <c r="B1556" s="47" t="s">
        <v>2693</v>
      </c>
      <c r="C1556" s="85"/>
      <c r="D1556" s="49"/>
      <c r="E1556" s="85"/>
      <c r="F1556" s="50">
        <v>75750</v>
      </c>
      <c r="G1556" s="51"/>
      <c r="H1556" s="52"/>
      <c r="I1556" s="53"/>
      <c r="J1556" s="53"/>
      <c r="K1556" s="53"/>
      <c r="L1556" s="53"/>
      <c r="M1556" s="54"/>
      <c r="N1556" s="56" t="s">
        <v>884</v>
      </c>
      <c r="O1556" s="56"/>
      <c r="P1556" s="56"/>
      <c r="Q1556" s="56" t="s">
        <v>861</v>
      </c>
      <c r="R1556" s="57"/>
      <c r="S1556" s="57" t="s">
        <v>1058</v>
      </c>
      <c r="T1556" s="56"/>
      <c r="U1556" s="56"/>
      <c r="V1556" s="56"/>
      <c r="W1556" s="56" t="s">
        <v>861</v>
      </c>
      <c r="X1556" s="56"/>
      <c r="Y1556" s="56"/>
      <c r="Z1556" s="56"/>
      <c r="AA1556" s="56"/>
      <c r="AB1556" s="56"/>
      <c r="AC1556" s="56"/>
    </row>
    <row r="1557" spans="1:29" ht="15.75" customHeight="1">
      <c r="A1557" s="35"/>
      <c r="B1557" s="35" t="s">
        <v>64</v>
      </c>
      <c r="C1557" s="36" t="s">
        <v>79</v>
      </c>
      <c r="D1557" s="37" t="s">
        <v>53</v>
      </c>
      <c r="E1557" s="37">
        <v>1</v>
      </c>
      <c r="F1557" s="38">
        <v>90000</v>
      </c>
      <c r="G1557" s="39" t="s">
        <v>66</v>
      </c>
      <c r="H1557" s="40">
        <v>46266</v>
      </c>
      <c r="I1557" s="41" t="s">
        <v>55</v>
      </c>
      <c r="J1557" s="41" t="s">
        <v>56</v>
      </c>
      <c r="K1557" s="41" t="s">
        <v>72</v>
      </c>
      <c r="L1557" s="41" t="s">
        <v>58</v>
      </c>
      <c r="M1557" s="42" t="s">
        <v>109</v>
      </c>
      <c r="N1557" s="44" t="s">
        <v>21</v>
      </c>
      <c r="O1557" s="44" t="s">
        <v>2767</v>
      </c>
      <c r="P1557" s="44"/>
      <c r="Q1557" s="44" t="s">
        <v>3141</v>
      </c>
      <c r="R1557" s="45"/>
      <c r="S1557" s="45" t="str">
        <f t="array" ref="S1557">IFERROR(INDEX('BANCO DE DADOS'!$D$3:$D1559,MATCH(C1557,'BANCO DE DADOS'!$B$3:$B1559,0),0),"")</f>
        <v>SERVIÇOS DE UTILIDADE PÚBLICA - TELECOMUNICAÇÕES</v>
      </c>
      <c r="T1557" s="44"/>
      <c r="U1557" s="44"/>
      <c r="V1557" s="44"/>
      <c r="W1557" s="44" t="s">
        <v>64</v>
      </c>
      <c r="X1557" s="44"/>
      <c r="Y1557" s="44"/>
      <c r="Z1557" s="44"/>
      <c r="AA1557" s="44"/>
      <c r="AB1557" s="44"/>
      <c r="AC1557" s="44"/>
    </row>
    <row r="1558" spans="1:29" ht="15.75" customHeight="1">
      <c r="A1558" s="47"/>
      <c r="B1558" s="47" t="s">
        <v>64</v>
      </c>
      <c r="C1558" s="60" t="s">
        <v>844</v>
      </c>
      <c r="D1558" s="49" t="s">
        <v>53</v>
      </c>
      <c r="E1558" s="49">
        <v>1</v>
      </c>
      <c r="F1558" s="50">
        <v>120000</v>
      </c>
      <c r="G1558" s="51" t="s">
        <v>66</v>
      </c>
      <c r="H1558" s="52">
        <v>46266</v>
      </c>
      <c r="I1558" s="53" t="s">
        <v>55</v>
      </c>
      <c r="J1558" s="53" t="s">
        <v>56</v>
      </c>
      <c r="K1558" s="53" t="s">
        <v>72</v>
      </c>
      <c r="L1558" s="53" t="s">
        <v>58</v>
      </c>
      <c r="M1558" s="54" t="s">
        <v>73</v>
      </c>
      <c r="N1558" s="56" t="s">
        <v>21</v>
      </c>
      <c r="O1558" s="56" t="s">
        <v>2767</v>
      </c>
      <c r="P1558" s="56"/>
      <c r="Q1558" s="56" t="s">
        <v>3141</v>
      </c>
      <c r="R1558" s="57"/>
      <c r="S1558" s="57" t="str">
        <f t="array" ref="S1558">IFERROR(INDEX('BANCO DE DADOS'!$D$3:$D1559,MATCH(C1558,'BANCO DE DADOS'!$B$3:$B1559,0),0),"")</f>
        <v>SERVIÇOS DE UTILIDADE PÚBLICA - TELECOMUNICAÇÕES</v>
      </c>
      <c r="T1558" s="56"/>
      <c r="U1558" s="56"/>
      <c r="V1558" s="56"/>
      <c r="W1558" s="56" t="s">
        <v>64</v>
      </c>
      <c r="X1558" s="56"/>
      <c r="Y1558" s="56"/>
      <c r="Z1558" s="56"/>
      <c r="AA1558" s="56"/>
      <c r="AB1558" s="56"/>
      <c r="AC1558" s="56"/>
    </row>
    <row r="1559" spans="1:29" ht="15.75" customHeight="1">
      <c r="A1559" s="167"/>
      <c r="B1559" s="167" t="s">
        <v>1476</v>
      </c>
      <c r="C1559" s="168" t="s">
        <v>3148</v>
      </c>
      <c r="D1559" s="176" t="s">
        <v>53</v>
      </c>
      <c r="E1559" s="176">
        <v>1</v>
      </c>
      <c r="F1559" s="177">
        <v>25000</v>
      </c>
      <c r="G1559" s="171" t="s">
        <v>54</v>
      </c>
      <c r="H1559" s="179">
        <v>46235</v>
      </c>
      <c r="I1559" s="180" t="s">
        <v>101</v>
      </c>
      <c r="J1559" s="180" t="s">
        <v>56</v>
      </c>
      <c r="K1559" s="180" t="s">
        <v>858</v>
      </c>
      <c r="L1559" s="180" t="s">
        <v>84</v>
      </c>
      <c r="M1559" s="181" t="s">
        <v>2451</v>
      </c>
      <c r="N1559" s="175" t="s">
        <v>951</v>
      </c>
      <c r="O1559" s="44" t="s">
        <v>2452</v>
      </c>
      <c r="P1559" s="44"/>
      <c r="Q1559" s="44"/>
      <c r="R1559" s="45" t="str">
        <f t="array" ref="R1559">IFERROR(INDEX('BANCO DE DADOS'!$C$3:$C1559,MATCH(C1559,'BANCO DE DADOS'!$B$3:$B1559,0),0),"")</f>
        <v>GTI - COMPUTADOR</v>
      </c>
      <c r="S1559" s="45" t="str">
        <f t="array" ref="S1559">IFERROR(INDEX('BANCO DE DADOS'!$D$3:$D1559,MATCH(C1559,'BANCO DE DADOS'!$B$3:$B1559,0),0),"")</f>
        <v>COMPRA DE COMPUTADORES</v>
      </c>
      <c r="T1559" s="44"/>
      <c r="U1559" s="44"/>
      <c r="V1559" s="44"/>
      <c r="W1559" s="44"/>
      <c r="X1559" s="44"/>
      <c r="Y1559" s="44"/>
      <c r="Z1559" s="44"/>
      <c r="AA1559" s="44"/>
      <c r="AB1559" s="44"/>
      <c r="AC1559" s="44"/>
    </row>
  </sheetData>
  <autoFilter ref="A8:AC1559" xr:uid="{00000000-0009-0000-0000-00000C000000}">
    <sortState xmlns:xlrd2="http://schemas.microsoft.com/office/spreadsheetml/2017/richdata2" ref="A8:AC1559">
      <sortCondition ref="S8:S1559"/>
      <sortCondition ref="Q8:Q1559"/>
      <sortCondition ref="B8:B1559"/>
      <sortCondition ref="W8:W1559"/>
      <sortCondition descending="1" ref="F8:F1559"/>
      <sortCondition ref="C8:C1559"/>
    </sortState>
  </autoFilter>
  <mergeCells count="5">
    <mergeCell ref="B2:N2"/>
    <mergeCell ref="B4:C4"/>
    <mergeCell ref="E4:H4"/>
    <mergeCell ref="B5:C5"/>
    <mergeCell ref="E5:H5"/>
  </mergeCells>
  <dataValidations count="4">
    <dataValidation type="list" allowBlank="1" showErrorMessage="1" sqref="O9:O60 O61:P73 O74:O1559" xr:uid="{00000000-0002-0000-0C00-000000000000}">
      <formula1>"VERSÃO 1 (PUBLICADO 06/11/2025),VERSÃO 2 (AGURADANDO PUBLICAÇÃO),SEM PREVISÃO,RETIRADO DO PCA"</formula1>
    </dataValidation>
    <dataValidation type="list" allowBlank="1" showErrorMessage="1" sqref="P9:P51 P53:P60 P74:P79 P81:P85 P87 P89:P98 P101 P107 P110 P114:P123 P125:P129 P131:P160 P162:P163 P166:P185 P188:P194 P196:P219 P223:P224 P229:P247 P250:P257 P259:P262 P268 P273 P275:P290 P294:P299 P301:P305 P309 P311:P313 P320 P322:P326 P330:P337 P339:P370 P372:P377 P379:P402 P404:P418 P420:P421 P423:P425 P427:P433 P435:P463 P465:P477 P481:P488 P494:P514 P516:P546 P548:P618 P624:P625 P627:P662 P674:P678 P689:P693 P695 P706 P717:P725 P727 P729:P732 P739:P743 P746:P755 P757:P761 P763 P766:P769 P771:P777 P779 P781:P782 P784:P786 P789 P792:P794 P796:P801 P804 P806:P812 P816 P818:P821 P823:P828 P832:P833 P835:P842 P844 P850:P861 P863:P870 P872:P877 P882:P897 P899:P943 P951 P955:P957 P959:P964 P970:P974 P976:P989 P994:P996 P1005:P1024 P1027:P1033 P1040:P1041 P1044 P1047:P1048 P1050:P1097 P1102:P1129 P1134:P1149 P1152:P1195 P1197:P1237 P1240:P1259 P1264:P1265 P1267:P1271 P1273:P1275 P1277:P1282 P1288 P1293:P1302 P1307 P1309:P1319 P1322:P1323 P1325:P1341 P1344:P1367 P1369:P1374 P1376:P1381 P1383:P1384 P1386:P1387 P1389:P1398 P1400:P1414 P1416 P1418:P1426 P1428:P1444 P1446:P1454 P1456:P1461 P1463:P1505 P1509 P1511:P1513 P1516 P1520:P1521 P1527:P1542 P1544:P1552 P1556:P1559" xr:uid="{00000000-0002-0000-0C00-000004000000}">
      <formula1>"BAIXA,MÉDIA,ALTA"</formula1>
    </dataValidation>
    <dataValidation type="list" allowBlank="1" showErrorMessage="1" sqref="R9:R549 R551:R1558" xr:uid="{00000000-0002-0000-0C00-000005000000}">
      <formula1>"ACESSÓRIOS PARA RADIO,ALIMENTICIOS,ALUGUEL DE CONTAINERS,APICULTOR,BANDEIRAS,CAPTURA DE ANIMAIS,CONTRATOS DE MANUTENÇÃO DE AR CONDICIONADO,CORTE DE ARVORE,CORTINA,DRONE,ELETRODOMESTICO,EPI PARA SALVAMENTO EM ALTURAS,EQUIPAMENTO DE AFERIÇÃO,EQUIPAMENTO DE "&amp;"FISIOTERARPIA,EQUIPAMENTO OPERACIONAL,EQUIPAMENTO PARA COMBATE A INCENDIO ESTRUTURAL,EQUIPAMENTO PARA COMBATE A INCENDIO FLORESTAL,EQUIPAMENTO PARA RESGATE AQUATICO,FERRAMENTAS,MATERIAL DE JARDINAGEM,FISIOTERAPIA,MATERIAL DE APH,MATERIAL DE COPA E COZINHA"&amp;",MATERIAL DE EXPEDIENTE,MATERIAL DE LIMPEZA,MATERIAL PARA MANUTENÇÃO ,MERGULHO,METODO START,OBRA,PRODUTO DE LIMPEZA,SOFTWARES,UNIFORME,UTENSILIOS DE COZINHA,VENTILADORES,ITENS PARA ACADEMIA,MOCHILA,BRINDES,EPI,COLCHAO E ACESSORIOS,MATERIAL PARA LIMPEZA AU"&amp;"TOMOTIVA,DESCARTAVEIS,FILTROS,LAMPADA,LGE,RECARGA DE GAS,EQUIPAMENTO PARA LIMPEZA,FERRAMENTAS ELETRICAS"</formula1>
    </dataValidation>
    <dataValidation type="list" allowBlank="1" showErrorMessage="1" sqref="AC9:AC1559" xr:uid="{00000000-0002-0000-0C00-000007000000}">
      <formula1>"ENTREGUE,NÃO FOI AUTUADO,DOCUMENTAÇÃO,PROCESSAMENTO,LICITAÇÃO,AGUARDANDO ENTREGA,GERAR DFD,EM ELABORAÇÃO PELO SETOR REQUISITANTE"</formula1>
    </dataValidation>
  </dataValidations>
  <pageMargins left="0.511811024" right="0.53611836379460409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C00-000001000000}">
          <x14:formula1>
            <xm:f>Listas!$E$2:$E$33</xm:f>
          </x14:formula1>
          <xm:sqref>J9:J603 J605:J1559</xm:sqref>
        </x14:dataValidation>
        <x14:dataValidation type="list" allowBlank="1" showErrorMessage="1" xr:uid="{00000000-0002-0000-0C00-000002000000}">
          <x14:formula1>
            <xm:f>Listas!$F$2:$F$88</xm:f>
          </x14:formula1>
          <xm:sqref>K9:K603 K605:K959 K961:K1559</xm:sqref>
        </x14:dataValidation>
        <x14:dataValidation type="list" allowBlank="1" showErrorMessage="1" xr:uid="{00000000-0002-0000-0C00-000003000000}">
          <x14:formula1>
            <xm:f>Listas!$C$2:$C$8</xm:f>
          </x14:formula1>
          <xm:sqref>L9:L603 L605:L1559</xm:sqref>
        </x14:dataValidation>
        <x14:dataValidation type="list" allowBlank="1" showErrorMessage="1" xr:uid="{00000000-0002-0000-0C00-000006000000}">
          <x14:formula1>
            <xm:f>Listas!$D$2:$D$9</xm:f>
          </x14:formula1>
          <xm:sqref>I9:I603 K960 I605:I1559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  <pageSetUpPr fitToPage="1"/>
  </sheetPr>
  <dimension ref="A1:AC1636"/>
  <sheetViews>
    <sheetView showGridLines="0" workbookViewId="0">
      <pane ySplit="8" topLeftCell="A9" activePane="bottomLeft" state="frozen"/>
      <selection pane="bottomLeft" activeCell="B10" sqref="B10"/>
    </sheetView>
  </sheetViews>
  <sheetFormatPr defaultColWidth="12.5703125" defaultRowHeight="15" customHeight="1"/>
  <cols>
    <col min="1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2.42578125" customWidth="1"/>
    <col min="9" max="9" width="16.7109375" customWidth="1"/>
    <col min="10" max="10" width="12.42578125" customWidth="1"/>
    <col min="11" max="11" width="11.42578125" customWidth="1"/>
    <col min="12" max="12" width="15.5703125" customWidth="1"/>
    <col min="13" max="13" width="29.42578125" customWidth="1"/>
    <col min="14" max="15" width="15.42578125" customWidth="1"/>
    <col min="16" max="16" width="15.42578125" hidden="1" customWidth="1"/>
    <col min="17" max="17" width="15.42578125" customWidth="1"/>
    <col min="18" max="18" width="41.7109375" hidden="1" customWidth="1"/>
    <col min="19" max="19" width="53.140625" customWidth="1"/>
    <col min="20" max="20" width="14.7109375" customWidth="1"/>
    <col min="21" max="26" width="15.42578125" customWidth="1"/>
    <col min="27" max="27" width="17.140625" customWidth="1"/>
    <col min="28" max="28" width="15.85546875" customWidth="1"/>
    <col min="29" max="29" width="15.42578125" customWidth="1"/>
  </cols>
  <sheetData>
    <row r="1" spans="1:29" ht="15.7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 ht="21" customHeight="1">
      <c r="A2" s="17"/>
      <c r="B2" s="276" t="s">
        <v>19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8"/>
      <c r="O2" s="17"/>
      <c r="P2" s="17"/>
      <c r="Q2" s="17"/>
      <c r="R2" s="17"/>
      <c r="S2" s="21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29" ht="15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29" ht="38.25" customHeight="1">
      <c r="A4" s="25"/>
      <c r="B4" s="279" t="s">
        <v>20</v>
      </c>
      <c r="C4" s="278"/>
      <c r="D4" s="27"/>
      <c r="E4" s="273" t="s">
        <v>21</v>
      </c>
      <c r="F4" s="274"/>
      <c r="G4" s="274"/>
      <c r="H4" s="275"/>
      <c r="I4" s="27"/>
      <c r="J4" s="27"/>
      <c r="K4" s="27"/>
      <c r="L4" s="27"/>
      <c r="M4" s="13"/>
      <c r="O4" s="13"/>
      <c r="P4" s="1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30" customHeight="1">
      <c r="A5" s="25"/>
      <c r="B5" s="279" t="s">
        <v>22</v>
      </c>
      <c r="C5" s="278"/>
      <c r="D5" s="27"/>
      <c r="E5" s="273" t="s">
        <v>23</v>
      </c>
      <c r="F5" s="274"/>
      <c r="G5" s="274"/>
      <c r="H5" s="275"/>
      <c r="I5" s="27"/>
      <c r="J5" s="27"/>
      <c r="K5" s="27"/>
      <c r="L5" s="27"/>
      <c r="M5" s="13"/>
      <c r="N5" s="13"/>
      <c r="O5" s="13"/>
      <c r="P5" s="1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29" ht="15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15.75" customHeight="1">
      <c r="A7" s="13"/>
      <c r="B7" s="13"/>
      <c r="C7" s="13"/>
      <c r="D7" s="13"/>
      <c r="E7" s="13"/>
      <c r="F7" s="29">
        <f>SUBTOTAL(9,F10:F1636)</f>
        <v>181415533.50999999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50.25" customHeight="1">
      <c r="A8" s="32" t="s">
        <v>24</v>
      </c>
      <c r="B8" s="32" t="s">
        <v>25</v>
      </c>
      <c r="C8" s="32" t="s">
        <v>26</v>
      </c>
      <c r="D8" s="33" t="s">
        <v>27</v>
      </c>
      <c r="E8" s="33" t="s">
        <v>28</v>
      </c>
      <c r="F8" s="33" t="s">
        <v>29</v>
      </c>
      <c r="G8" s="33" t="s">
        <v>30</v>
      </c>
      <c r="H8" s="32" t="s">
        <v>31</v>
      </c>
      <c r="I8" s="33" t="s">
        <v>32</v>
      </c>
      <c r="J8" s="33"/>
      <c r="K8" s="33"/>
      <c r="L8" s="33" t="s">
        <v>33</v>
      </c>
      <c r="M8" s="33" t="s">
        <v>34</v>
      </c>
      <c r="N8" s="32" t="s">
        <v>35</v>
      </c>
      <c r="O8" s="32" t="s">
        <v>36</v>
      </c>
      <c r="P8" s="32" t="s">
        <v>37</v>
      </c>
      <c r="Q8" s="32" t="s">
        <v>0</v>
      </c>
      <c r="R8" s="32" t="s">
        <v>38</v>
      </c>
      <c r="S8" s="32" t="s">
        <v>39</v>
      </c>
      <c r="T8" s="32" t="s">
        <v>40</v>
      </c>
      <c r="U8" s="32" t="s">
        <v>41</v>
      </c>
      <c r="V8" s="32" t="s">
        <v>42</v>
      </c>
      <c r="W8" s="32" t="s">
        <v>1</v>
      </c>
      <c r="X8" s="32" t="s">
        <v>43</v>
      </c>
      <c r="Y8" s="32" t="s">
        <v>44</v>
      </c>
      <c r="Z8" s="32" t="s">
        <v>45</v>
      </c>
      <c r="AA8" s="32" t="s">
        <v>46</v>
      </c>
      <c r="AB8" s="32" t="s">
        <v>47</v>
      </c>
      <c r="AC8" s="32" t="s">
        <v>48</v>
      </c>
    </row>
    <row r="9" spans="1:29" ht="36.75" customHeight="1">
      <c r="A9" s="35"/>
      <c r="B9" s="35" t="s">
        <v>2693</v>
      </c>
      <c r="C9" s="36"/>
      <c r="D9" s="96"/>
      <c r="E9" s="96"/>
      <c r="F9" s="97">
        <v>4200</v>
      </c>
      <c r="G9" s="98"/>
      <c r="H9" s="99"/>
      <c r="I9" s="100"/>
      <c r="J9" s="100"/>
      <c r="K9" s="100"/>
      <c r="L9" s="100"/>
      <c r="M9" s="102"/>
      <c r="N9" s="44" t="s">
        <v>21</v>
      </c>
      <c r="O9" s="44"/>
      <c r="P9" s="44"/>
      <c r="Q9" s="44" t="s">
        <v>2995</v>
      </c>
      <c r="R9" s="45"/>
      <c r="S9" s="45" t="s">
        <v>367</v>
      </c>
      <c r="T9" s="44"/>
      <c r="U9" s="44"/>
      <c r="V9" s="45"/>
      <c r="W9" s="44" t="s">
        <v>254</v>
      </c>
      <c r="X9" s="45" t="str">
        <f t="array" ref="X9">IFERROR(INDEX('BANCO DE DADOS'!$D$3:$D1636,MATCH(H9,'BANCO DE DADOS'!$B$3:$B1636,0),0),"")</f>
        <v/>
      </c>
      <c r="Y9" s="45" t="str">
        <f t="array" ref="Y9">IFERROR(INDEX('BANCO DE DADOS'!$D$3:$D1636,MATCH(I9,'BANCO DE DADOS'!$B$3:$B1636,0),0),"")</f>
        <v/>
      </c>
      <c r="Z9" s="45" t="str">
        <f t="array" ref="Z9">IFERROR(INDEX('BANCO DE DADOS'!$D$3:$D1636,MATCH(J9,'BANCO DE DADOS'!$B$3:$B1636,0),0),"")</f>
        <v/>
      </c>
      <c r="AA9" s="45" t="str">
        <f t="array" ref="AA9">IFERROR(INDEX('BANCO DE DADOS'!$D$3:$D1636,MATCH(K9,'BANCO DE DADOS'!$B$3:$B1636,0),0),"")</f>
        <v/>
      </c>
      <c r="AB9" s="44"/>
      <c r="AC9" s="44"/>
    </row>
    <row r="10" spans="1:29" ht="36.75" customHeight="1">
      <c r="A10" s="35" t="s">
        <v>1747</v>
      </c>
      <c r="B10" s="35" t="s">
        <v>1560</v>
      </c>
      <c r="C10" s="44" t="s">
        <v>1561</v>
      </c>
      <c r="D10" s="37" t="s">
        <v>53</v>
      </c>
      <c r="E10" s="37">
        <v>1</v>
      </c>
      <c r="F10" s="38">
        <v>625000</v>
      </c>
      <c r="G10" s="39" t="s">
        <v>54</v>
      </c>
      <c r="H10" s="40"/>
      <c r="I10" s="41" t="s">
        <v>101</v>
      </c>
      <c r="J10" s="41" t="s">
        <v>56</v>
      </c>
      <c r="K10" s="41" t="s">
        <v>864</v>
      </c>
      <c r="L10" s="41" t="s">
        <v>84</v>
      </c>
      <c r="M10" s="42" t="s">
        <v>109</v>
      </c>
      <c r="N10" s="44" t="s">
        <v>951</v>
      </c>
      <c r="O10" s="44" t="s">
        <v>60</v>
      </c>
      <c r="P10" s="44"/>
      <c r="Q10" s="44">
        <v>2025</v>
      </c>
      <c r="R10" s="45"/>
      <c r="S10" s="45" t="s">
        <v>1562</v>
      </c>
      <c r="T10" s="44"/>
      <c r="U10" s="44"/>
      <c r="V10" s="44" t="s">
        <v>1563</v>
      </c>
      <c r="W10" s="44" t="s">
        <v>1564</v>
      </c>
      <c r="X10" s="40">
        <v>45755</v>
      </c>
      <c r="Y10" s="40">
        <f t="shared" ref="Y10:Z10" si="0">X10+30</f>
        <v>45785</v>
      </c>
      <c r="Z10" s="40">
        <f t="shared" si="0"/>
        <v>45815</v>
      </c>
      <c r="AA10" s="40">
        <f t="shared" ref="AA10:AA11" si="1">X10+90</f>
        <v>45845</v>
      </c>
      <c r="AB10" s="36" t="s">
        <v>1565</v>
      </c>
      <c r="AC10" s="44"/>
    </row>
    <row r="11" spans="1:29" ht="15.75" customHeight="1">
      <c r="A11" s="35" t="s">
        <v>1747</v>
      </c>
      <c r="B11" s="35" t="s">
        <v>1560</v>
      </c>
      <c r="C11" s="35" t="s">
        <v>1568</v>
      </c>
      <c r="D11" s="37" t="s">
        <v>53</v>
      </c>
      <c r="E11" s="37">
        <v>1</v>
      </c>
      <c r="F11" s="38">
        <v>625000</v>
      </c>
      <c r="G11" s="39" t="s">
        <v>54</v>
      </c>
      <c r="H11" s="40"/>
      <c r="I11" s="41" t="s">
        <v>101</v>
      </c>
      <c r="J11" s="41" t="s">
        <v>56</v>
      </c>
      <c r="K11" s="41" t="s">
        <v>864</v>
      </c>
      <c r="L11" s="41" t="s">
        <v>84</v>
      </c>
      <c r="M11" s="42" t="s">
        <v>109</v>
      </c>
      <c r="N11" s="44" t="s">
        <v>951</v>
      </c>
      <c r="O11" s="44" t="s">
        <v>60</v>
      </c>
      <c r="P11" s="44"/>
      <c r="Q11" s="44">
        <v>2025</v>
      </c>
      <c r="R11" s="45"/>
      <c r="S11" s="45" t="s">
        <v>1569</v>
      </c>
      <c r="T11" s="44"/>
      <c r="U11" s="44"/>
      <c r="V11" s="44" t="s">
        <v>1570</v>
      </c>
      <c r="W11" s="44" t="s">
        <v>1564</v>
      </c>
      <c r="X11" s="40">
        <v>45825</v>
      </c>
      <c r="Y11" s="40">
        <f t="shared" ref="Y11:Z11" si="2">X11+30</f>
        <v>45855</v>
      </c>
      <c r="Z11" s="40">
        <f t="shared" si="2"/>
        <v>45885</v>
      </c>
      <c r="AA11" s="40">
        <f t="shared" si="1"/>
        <v>45915</v>
      </c>
      <c r="AB11" s="36" t="s">
        <v>1565</v>
      </c>
      <c r="AC11" s="44"/>
    </row>
    <row r="12" spans="1:29" ht="15.75" customHeight="1">
      <c r="A12" s="47"/>
      <c r="B12" s="47" t="s">
        <v>2693</v>
      </c>
      <c r="C12" s="60"/>
      <c r="D12" s="49"/>
      <c r="E12" s="49"/>
      <c r="F12" s="50">
        <v>5200</v>
      </c>
      <c r="G12" s="51"/>
      <c r="H12" s="52"/>
      <c r="I12" s="53"/>
      <c r="J12" s="53"/>
      <c r="K12" s="53"/>
      <c r="L12" s="53"/>
      <c r="M12" s="54"/>
      <c r="N12" s="56" t="s">
        <v>21</v>
      </c>
      <c r="O12" s="56"/>
      <c r="P12" s="56"/>
      <c r="Q12" s="56" t="s">
        <v>3110</v>
      </c>
      <c r="R12" s="57"/>
      <c r="S12" s="57" t="s">
        <v>381</v>
      </c>
      <c r="T12" s="56"/>
      <c r="U12" s="56"/>
      <c r="V12" s="56"/>
      <c r="W12" s="47" t="s">
        <v>254</v>
      </c>
      <c r="X12" s="56"/>
      <c r="Y12" s="56"/>
      <c r="Z12" s="56"/>
      <c r="AA12" s="56"/>
      <c r="AB12" s="56"/>
      <c r="AC12" s="56"/>
    </row>
    <row r="13" spans="1:29" ht="15.75" customHeight="1">
      <c r="A13" s="35"/>
      <c r="B13" s="35" t="s">
        <v>2693</v>
      </c>
      <c r="C13" s="36"/>
      <c r="D13" s="37"/>
      <c r="E13" s="37"/>
      <c r="F13" s="38">
        <v>2450</v>
      </c>
      <c r="G13" s="39"/>
      <c r="H13" s="40"/>
      <c r="I13" s="41"/>
      <c r="J13" s="41"/>
      <c r="K13" s="41"/>
      <c r="L13" s="41"/>
      <c r="M13" s="42"/>
      <c r="N13" s="44" t="s">
        <v>21</v>
      </c>
      <c r="O13" s="44"/>
      <c r="P13" s="44"/>
      <c r="Q13" s="44" t="s">
        <v>3111</v>
      </c>
      <c r="R13" s="45"/>
      <c r="S13" s="45" t="s">
        <v>454</v>
      </c>
      <c r="T13" s="44"/>
      <c r="U13" s="44"/>
      <c r="V13" s="44"/>
      <c r="W13" s="35" t="s">
        <v>254</v>
      </c>
      <c r="X13" s="44"/>
      <c r="Y13" s="44"/>
      <c r="Z13" s="44"/>
      <c r="AA13" s="44"/>
      <c r="AB13" s="44"/>
      <c r="AC13" s="44"/>
    </row>
    <row r="14" spans="1:29" ht="15.75" customHeight="1">
      <c r="A14" s="47" t="s">
        <v>1747</v>
      </c>
      <c r="B14" s="47" t="s">
        <v>1560</v>
      </c>
      <c r="C14" s="56" t="s">
        <v>1576</v>
      </c>
      <c r="D14" s="49" t="s">
        <v>53</v>
      </c>
      <c r="E14" s="49">
        <v>1</v>
      </c>
      <c r="F14" s="50">
        <v>625000</v>
      </c>
      <c r="G14" s="51" t="s">
        <v>54</v>
      </c>
      <c r="H14" s="52"/>
      <c r="I14" s="53" t="s">
        <v>101</v>
      </c>
      <c r="J14" s="53" t="s">
        <v>56</v>
      </c>
      <c r="K14" s="53" t="s">
        <v>864</v>
      </c>
      <c r="L14" s="53" t="s">
        <v>84</v>
      </c>
      <c r="M14" s="54" t="s">
        <v>109</v>
      </c>
      <c r="N14" s="56" t="s">
        <v>951</v>
      </c>
      <c r="O14" s="56" t="s">
        <v>60</v>
      </c>
      <c r="P14" s="56"/>
      <c r="Q14" s="56">
        <v>2025</v>
      </c>
      <c r="R14" s="57"/>
      <c r="S14" s="57" t="s">
        <v>1577</v>
      </c>
      <c r="T14" s="56"/>
      <c r="U14" s="56"/>
      <c r="V14" s="56" t="s">
        <v>1578</v>
      </c>
      <c r="W14" s="56" t="s">
        <v>1564</v>
      </c>
      <c r="X14" s="52">
        <v>45825</v>
      </c>
      <c r="Y14" s="52">
        <f t="shared" ref="Y14:Z14" si="3">X14+30</f>
        <v>45855</v>
      </c>
      <c r="Z14" s="52">
        <f t="shared" si="3"/>
        <v>45885</v>
      </c>
      <c r="AA14" s="52">
        <f t="shared" ref="AA14:AA15" si="4">X14+90</f>
        <v>45915</v>
      </c>
      <c r="AB14" s="60" t="s">
        <v>1565</v>
      </c>
      <c r="AC14" s="56"/>
    </row>
    <row r="15" spans="1:29" ht="15.75" customHeight="1">
      <c r="A15" s="35" t="s">
        <v>1747</v>
      </c>
      <c r="B15" s="35" t="s">
        <v>1560</v>
      </c>
      <c r="C15" s="44" t="s">
        <v>1572</v>
      </c>
      <c r="D15" s="37" t="s">
        <v>53</v>
      </c>
      <c r="E15" s="37">
        <v>1</v>
      </c>
      <c r="F15" s="38">
        <v>625000</v>
      </c>
      <c r="G15" s="39" t="s">
        <v>54</v>
      </c>
      <c r="H15" s="40"/>
      <c r="I15" s="41" t="s">
        <v>101</v>
      </c>
      <c r="J15" s="41" t="s">
        <v>56</v>
      </c>
      <c r="K15" s="41" t="s">
        <v>864</v>
      </c>
      <c r="L15" s="41" t="s">
        <v>84</v>
      </c>
      <c r="M15" s="42" t="s">
        <v>109</v>
      </c>
      <c r="N15" s="44" t="s">
        <v>951</v>
      </c>
      <c r="O15" s="44" t="s">
        <v>60</v>
      </c>
      <c r="P15" s="44"/>
      <c r="Q15" s="44">
        <v>2025</v>
      </c>
      <c r="R15" s="45"/>
      <c r="S15" s="45" t="s">
        <v>1573</v>
      </c>
      <c r="T15" s="44"/>
      <c r="U15" s="44"/>
      <c r="V15" s="44" t="s">
        <v>1574</v>
      </c>
      <c r="W15" s="44" t="s">
        <v>1564</v>
      </c>
      <c r="X15" s="40">
        <v>45930</v>
      </c>
      <c r="Y15" s="40">
        <f t="shared" ref="Y15:Z15" si="5">X15+30</f>
        <v>45960</v>
      </c>
      <c r="Z15" s="40">
        <f t="shared" si="5"/>
        <v>45990</v>
      </c>
      <c r="AA15" s="40">
        <f t="shared" si="4"/>
        <v>46020</v>
      </c>
      <c r="AB15" s="36" t="s">
        <v>1565</v>
      </c>
      <c r="AC15" s="44"/>
    </row>
    <row r="16" spans="1:29" ht="15.75" customHeight="1">
      <c r="A16" s="47" t="s">
        <v>2691</v>
      </c>
      <c r="B16" s="47" t="s">
        <v>106</v>
      </c>
      <c r="C16" s="60" t="s">
        <v>2369</v>
      </c>
      <c r="D16" s="49" t="s">
        <v>53</v>
      </c>
      <c r="E16" s="49">
        <v>1</v>
      </c>
      <c r="F16" s="50">
        <v>180000</v>
      </c>
      <c r="G16" s="51" t="s">
        <v>54</v>
      </c>
      <c r="H16" s="52"/>
      <c r="I16" s="53" t="s">
        <v>55</v>
      </c>
      <c r="J16" s="53"/>
      <c r="K16" s="53"/>
      <c r="L16" s="53"/>
      <c r="M16" s="54"/>
      <c r="N16" s="56"/>
      <c r="O16" s="56"/>
      <c r="P16" s="56"/>
      <c r="Q16" s="56"/>
      <c r="R16" s="57"/>
      <c r="S16" s="57"/>
      <c r="T16" s="56"/>
      <c r="U16" s="56"/>
      <c r="V16" s="56"/>
      <c r="W16" s="56"/>
      <c r="X16" s="56"/>
      <c r="Y16" s="56"/>
      <c r="Z16" s="56"/>
      <c r="AA16" s="56"/>
      <c r="AB16" s="56"/>
      <c r="AC16" s="56"/>
    </row>
    <row r="17" spans="1:29" ht="15.75" customHeight="1">
      <c r="A17" s="35" t="s">
        <v>2691</v>
      </c>
      <c r="B17" s="35" t="s">
        <v>1560</v>
      </c>
      <c r="C17" s="107" t="s">
        <v>1580</v>
      </c>
      <c r="D17" s="37" t="s">
        <v>53</v>
      </c>
      <c r="E17" s="37">
        <v>1</v>
      </c>
      <c r="F17" s="177">
        <v>63384.32</v>
      </c>
      <c r="G17" s="39" t="s">
        <v>54</v>
      </c>
      <c r="H17" s="40"/>
      <c r="I17" s="41" t="s">
        <v>101</v>
      </c>
      <c r="J17" s="41"/>
      <c r="K17" s="41"/>
      <c r="L17" s="41"/>
      <c r="M17" s="42"/>
      <c r="N17" s="44"/>
      <c r="O17" s="44"/>
      <c r="P17" s="44"/>
      <c r="Q17" s="44"/>
      <c r="R17" s="45"/>
      <c r="S17" s="45"/>
      <c r="T17" s="44"/>
      <c r="U17" s="44"/>
      <c r="V17" s="44"/>
      <c r="W17" s="44"/>
      <c r="X17" s="44"/>
      <c r="Y17" s="44"/>
      <c r="Z17" s="44"/>
      <c r="AA17" s="44"/>
      <c r="AB17" s="44"/>
      <c r="AC17" s="44"/>
    </row>
    <row r="18" spans="1:29" ht="15.75" customHeight="1">
      <c r="A18" s="47" t="s">
        <v>2691</v>
      </c>
      <c r="B18" s="47" t="s">
        <v>2389</v>
      </c>
      <c r="C18" s="60" t="s">
        <v>2390</v>
      </c>
      <c r="D18" s="49" t="s">
        <v>53</v>
      </c>
      <c r="E18" s="49">
        <v>5</v>
      </c>
      <c r="F18" s="50">
        <v>1750</v>
      </c>
      <c r="G18" s="51" t="s">
        <v>54</v>
      </c>
      <c r="H18" s="52"/>
      <c r="I18" s="53" t="s">
        <v>55</v>
      </c>
      <c r="J18" s="53"/>
      <c r="K18" s="53"/>
      <c r="L18" s="53"/>
      <c r="M18" s="54"/>
      <c r="N18" s="56"/>
      <c r="O18" s="56"/>
      <c r="P18" s="56"/>
      <c r="Q18" s="56"/>
      <c r="R18" s="57"/>
      <c r="S18" s="57"/>
      <c r="T18" s="56"/>
      <c r="U18" s="56"/>
      <c r="V18" s="56"/>
      <c r="W18" s="56"/>
      <c r="X18" s="56"/>
      <c r="Y18" s="56"/>
      <c r="Z18" s="56"/>
      <c r="AA18" s="56"/>
      <c r="AB18" s="56"/>
      <c r="AC18" s="56"/>
    </row>
    <row r="19" spans="1:29" ht="15.75" customHeight="1">
      <c r="A19" s="35" t="s">
        <v>2691</v>
      </c>
      <c r="B19" s="35" t="s">
        <v>51</v>
      </c>
      <c r="C19" s="107" t="s">
        <v>1489</v>
      </c>
      <c r="D19" s="37" t="s">
        <v>53</v>
      </c>
      <c r="E19" s="37">
        <v>1</v>
      </c>
      <c r="F19" s="38">
        <v>23418</v>
      </c>
      <c r="G19" s="39" t="s">
        <v>54</v>
      </c>
      <c r="H19" s="40"/>
      <c r="I19" s="41" t="s">
        <v>101</v>
      </c>
      <c r="J19" s="41"/>
      <c r="K19" s="41"/>
      <c r="L19" s="41"/>
      <c r="M19" s="42"/>
      <c r="N19" s="44"/>
      <c r="O19" s="44"/>
      <c r="P19" s="44"/>
      <c r="Q19" s="44"/>
      <c r="R19" s="45"/>
      <c r="S19" s="45"/>
      <c r="T19" s="44"/>
      <c r="U19" s="44"/>
      <c r="V19" s="44"/>
      <c r="W19" s="44"/>
      <c r="X19" s="44"/>
      <c r="Y19" s="44"/>
      <c r="Z19" s="44"/>
      <c r="AA19" s="44"/>
      <c r="AB19" s="44"/>
      <c r="AC19" s="44"/>
    </row>
    <row r="20" spans="1:29" ht="15.75" customHeight="1">
      <c r="A20" s="47" t="s">
        <v>2691</v>
      </c>
      <c r="B20" s="47" t="s">
        <v>848</v>
      </c>
      <c r="C20" s="60" t="s">
        <v>2577</v>
      </c>
      <c r="D20" s="49" t="s">
        <v>53</v>
      </c>
      <c r="E20" s="49">
        <v>25</v>
      </c>
      <c r="F20" s="50">
        <v>10000</v>
      </c>
      <c r="G20" s="51" t="s">
        <v>54</v>
      </c>
      <c r="H20" s="52"/>
      <c r="I20" s="53" t="s">
        <v>55</v>
      </c>
      <c r="J20" s="53"/>
      <c r="K20" s="53"/>
      <c r="L20" s="53"/>
      <c r="M20" s="54"/>
      <c r="N20" s="56"/>
      <c r="O20" s="56"/>
      <c r="P20" s="56"/>
      <c r="Q20" s="56"/>
      <c r="R20" s="57"/>
      <c r="S20" s="57"/>
      <c r="T20" s="56"/>
      <c r="U20" s="56"/>
      <c r="V20" s="56"/>
      <c r="W20" s="56"/>
      <c r="X20" s="56"/>
      <c r="Y20" s="56"/>
      <c r="Z20" s="56"/>
      <c r="AA20" s="56"/>
      <c r="AB20" s="56"/>
      <c r="AC20" s="56"/>
    </row>
    <row r="21" spans="1:29" ht="15.75" customHeight="1">
      <c r="A21" s="35" t="s">
        <v>2691</v>
      </c>
      <c r="B21" s="35" t="s">
        <v>848</v>
      </c>
      <c r="C21" s="107" t="s">
        <v>1485</v>
      </c>
      <c r="D21" s="37" t="s">
        <v>53</v>
      </c>
      <c r="E21" s="37">
        <v>1</v>
      </c>
      <c r="F21" s="38">
        <v>30889</v>
      </c>
      <c r="G21" s="39" t="s">
        <v>54</v>
      </c>
      <c r="H21" s="40"/>
      <c r="I21" s="41" t="s">
        <v>101</v>
      </c>
      <c r="J21" s="41"/>
      <c r="K21" s="41"/>
      <c r="L21" s="41"/>
      <c r="M21" s="42"/>
      <c r="N21" s="44"/>
      <c r="O21" s="44"/>
      <c r="P21" s="44"/>
      <c r="Q21" s="44"/>
      <c r="R21" s="45"/>
      <c r="S21" s="45"/>
      <c r="T21" s="44"/>
      <c r="U21" s="44"/>
      <c r="V21" s="44"/>
      <c r="W21" s="44"/>
      <c r="X21" s="44"/>
      <c r="Y21" s="44"/>
      <c r="Z21" s="44"/>
      <c r="AA21" s="44"/>
      <c r="AB21" s="44"/>
      <c r="AC21" s="44"/>
    </row>
    <row r="22" spans="1:29" ht="15.75" customHeight="1">
      <c r="A22" s="47" t="s">
        <v>2691</v>
      </c>
      <c r="B22" s="47" t="s">
        <v>291</v>
      </c>
      <c r="C22" s="60" t="s">
        <v>2385</v>
      </c>
      <c r="D22" s="49" t="s">
        <v>53</v>
      </c>
      <c r="E22" s="49">
        <v>1</v>
      </c>
      <c r="F22" s="50">
        <v>1920</v>
      </c>
      <c r="G22" s="51" t="s">
        <v>54</v>
      </c>
      <c r="H22" s="52"/>
      <c r="I22" s="53" t="s">
        <v>55</v>
      </c>
      <c r="J22" s="53"/>
      <c r="K22" s="53"/>
      <c r="L22" s="53"/>
      <c r="M22" s="54"/>
      <c r="N22" s="56"/>
      <c r="O22" s="56"/>
      <c r="P22" s="56"/>
      <c r="Q22" s="56"/>
      <c r="R22" s="57"/>
      <c r="S22" s="57"/>
      <c r="T22" s="56"/>
      <c r="U22" s="56"/>
      <c r="V22" s="56"/>
      <c r="W22" s="56"/>
      <c r="X22" s="56"/>
      <c r="Y22" s="56"/>
      <c r="Z22" s="56"/>
      <c r="AA22" s="56"/>
      <c r="AB22" s="56"/>
      <c r="AC22" s="56"/>
    </row>
    <row r="23" spans="1:29" ht="15.75" customHeight="1">
      <c r="A23" s="35" t="s">
        <v>2691</v>
      </c>
      <c r="B23" s="35" t="s">
        <v>145</v>
      </c>
      <c r="C23" s="36" t="s">
        <v>2375</v>
      </c>
      <c r="D23" s="37" t="s">
        <v>53</v>
      </c>
      <c r="E23" s="37">
        <v>1</v>
      </c>
      <c r="F23" s="38">
        <v>26000</v>
      </c>
      <c r="G23" s="39" t="s">
        <v>54</v>
      </c>
      <c r="H23" s="40"/>
      <c r="I23" s="41" t="s">
        <v>55</v>
      </c>
      <c r="J23" s="41"/>
      <c r="K23" s="41"/>
      <c r="L23" s="41"/>
      <c r="M23" s="42"/>
      <c r="N23" s="44"/>
      <c r="O23" s="44"/>
      <c r="P23" s="44"/>
      <c r="Q23" s="44"/>
      <c r="R23" s="45"/>
      <c r="S23" s="45"/>
      <c r="T23" s="44"/>
      <c r="U23" s="44"/>
      <c r="V23" s="44"/>
      <c r="W23" s="44"/>
      <c r="X23" s="44"/>
      <c r="Y23" s="44"/>
      <c r="Z23" s="44"/>
      <c r="AA23" s="44"/>
      <c r="AB23" s="44"/>
      <c r="AC23" s="44"/>
    </row>
    <row r="24" spans="1:29" ht="15.75" customHeight="1">
      <c r="A24" s="47" t="s">
        <v>2691</v>
      </c>
      <c r="B24" s="47" t="s">
        <v>145</v>
      </c>
      <c r="C24" s="60" t="s">
        <v>2373</v>
      </c>
      <c r="D24" s="49" t="s">
        <v>53</v>
      </c>
      <c r="E24" s="49">
        <v>2</v>
      </c>
      <c r="F24" s="50">
        <v>28000</v>
      </c>
      <c r="G24" s="51" t="s">
        <v>54</v>
      </c>
      <c r="H24" s="52"/>
      <c r="I24" s="53" t="s">
        <v>55</v>
      </c>
      <c r="J24" s="53"/>
      <c r="K24" s="53"/>
      <c r="L24" s="53"/>
      <c r="M24" s="54"/>
      <c r="N24" s="56"/>
      <c r="O24" s="56"/>
      <c r="P24" s="56"/>
      <c r="Q24" s="56"/>
      <c r="R24" s="57"/>
      <c r="S24" s="57"/>
      <c r="T24" s="56"/>
      <c r="U24" s="56"/>
      <c r="V24" s="56"/>
      <c r="W24" s="56"/>
      <c r="X24" s="56"/>
      <c r="Y24" s="56"/>
      <c r="Z24" s="56"/>
      <c r="AA24" s="56"/>
      <c r="AB24" s="56"/>
      <c r="AC24" s="56"/>
    </row>
    <row r="25" spans="1:29" ht="15.75" customHeight="1">
      <c r="A25" s="35" t="s">
        <v>2691</v>
      </c>
      <c r="B25" s="35" t="s">
        <v>1407</v>
      </c>
      <c r="C25" s="36" t="s">
        <v>1551</v>
      </c>
      <c r="D25" s="37" t="s">
        <v>53</v>
      </c>
      <c r="E25" s="37">
        <v>1</v>
      </c>
      <c r="F25" s="38">
        <v>15000</v>
      </c>
      <c r="G25" s="39" t="s">
        <v>54</v>
      </c>
      <c r="H25" s="40"/>
      <c r="I25" s="41" t="s">
        <v>101</v>
      </c>
      <c r="J25" s="41"/>
      <c r="K25" s="41"/>
      <c r="L25" s="41"/>
      <c r="M25" s="42"/>
      <c r="N25" s="44"/>
      <c r="O25" s="44"/>
      <c r="P25" s="44"/>
      <c r="Q25" s="44"/>
      <c r="R25" s="45"/>
      <c r="S25" s="45"/>
      <c r="T25" s="44"/>
      <c r="U25" s="44"/>
      <c r="V25" s="44"/>
      <c r="W25" s="44"/>
      <c r="X25" s="44"/>
      <c r="Y25" s="44"/>
      <c r="Z25" s="44"/>
      <c r="AA25" s="44"/>
      <c r="AB25" s="44"/>
      <c r="AC25" s="44"/>
    </row>
    <row r="26" spans="1:29" ht="15.75" customHeight="1">
      <c r="A26" s="47" t="s">
        <v>2691</v>
      </c>
      <c r="B26" s="47" t="s">
        <v>1407</v>
      </c>
      <c r="C26" s="60" t="s">
        <v>1498</v>
      </c>
      <c r="D26" s="49" t="s">
        <v>53</v>
      </c>
      <c r="E26" s="49">
        <v>8</v>
      </c>
      <c r="F26" s="50">
        <v>281792</v>
      </c>
      <c r="G26" s="51" t="s">
        <v>54</v>
      </c>
      <c r="H26" s="52"/>
      <c r="I26" s="53" t="s">
        <v>101</v>
      </c>
      <c r="J26" s="53"/>
      <c r="K26" s="53"/>
      <c r="L26" s="53"/>
      <c r="M26" s="54"/>
      <c r="N26" s="56"/>
      <c r="O26" s="56"/>
      <c r="P26" s="56"/>
      <c r="Q26" s="56"/>
      <c r="R26" s="57"/>
      <c r="S26" s="57"/>
      <c r="T26" s="56"/>
      <c r="U26" s="56"/>
      <c r="V26" s="56"/>
      <c r="W26" s="56"/>
      <c r="X26" s="56"/>
      <c r="Y26" s="56"/>
      <c r="Z26" s="56"/>
      <c r="AA26" s="56"/>
      <c r="AB26" s="56"/>
      <c r="AC26" s="56"/>
    </row>
    <row r="27" spans="1:29" ht="15.75" customHeight="1">
      <c r="A27" s="35" t="s">
        <v>2691</v>
      </c>
      <c r="B27" s="35" t="s">
        <v>1407</v>
      </c>
      <c r="C27" s="36" t="s">
        <v>1500</v>
      </c>
      <c r="D27" s="37" t="s">
        <v>53</v>
      </c>
      <c r="E27" s="37">
        <v>1</v>
      </c>
      <c r="F27" s="38">
        <v>20556</v>
      </c>
      <c r="G27" s="39" t="s">
        <v>54</v>
      </c>
      <c r="H27" s="40"/>
      <c r="I27" s="41" t="s">
        <v>101</v>
      </c>
      <c r="J27" s="41"/>
      <c r="K27" s="41"/>
      <c r="L27" s="41"/>
      <c r="M27" s="42"/>
      <c r="N27" s="44"/>
      <c r="O27" s="44"/>
      <c r="P27" s="44"/>
      <c r="Q27" s="44"/>
      <c r="R27" s="45"/>
      <c r="S27" s="45"/>
      <c r="T27" s="44"/>
      <c r="U27" s="44"/>
      <c r="V27" s="44"/>
      <c r="W27" s="44"/>
      <c r="X27" s="44"/>
      <c r="Y27" s="44"/>
      <c r="Z27" s="44"/>
      <c r="AA27" s="44"/>
      <c r="AB27" s="44"/>
      <c r="AC27" s="44"/>
    </row>
    <row r="28" spans="1:29" ht="15.75" customHeight="1">
      <c r="A28" s="47" t="s">
        <v>2691</v>
      </c>
      <c r="B28" s="47" t="s">
        <v>291</v>
      </c>
      <c r="C28" s="60" t="s">
        <v>1487</v>
      </c>
      <c r="D28" s="49" t="s">
        <v>53</v>
      </c>
      <c r="E28" s="49">
        <v>2</v>
      </c>
      <c r="F28" s="50">
        <v>30000</v>
      </c>
      <c r="G28" s="51" t="s">
        <v>54</v>
      </c>
      <c r="H28" s="52"/>
      <c r="I28" s="53" t="s">
        <v>101</v>
      </c>
      <c r="J28" s="53"/>
      <c r="K28" s="53"/>
      <c r="L28" s="53"/>
      <c r="M28" s="54"/>
      <c r="N28" s="56"/>
      <c r="O28" s="56"/>
      <c r="P28" s="56"/>
      <c r="Q28" s="56"/>
      <c r="R28" s="57"/>
      <c r="S28" s="57"/>
      <c r="T28" s="56"/>
      <c r="U28" s="56"/>
      <c r="V28" s="56"/>
      <c r="W28" s="56"/>
      <c r="X28" s="56"/>
      <c r="Y28" s="56"/>
      <c r="Z28" s="56"/>
      <c r="AA28" s="56"/>
      <c r="AB28" s="56"/>
      <c r="AC28" s="56"/>
    </row>
    <row r="29" spans="1:29" ht="15.75" customHeight="1">
      <c r="A29" s="35" t="s">
        <v>2691</v>
      </c>
      <c r="B29" s="35" t="s">
        <v>51</v>
      </c>
      <c r="C29" s="36" t="s">
        <v>2371</v>
      </c>
      <c r="D29" s="37" t="s">
        <v>53</v>
      </c>
      <c r="E29" s="37">
        <v>16</v>
      </c>
      <c r="F29" s="38">
        <v>32000</v>
      </c>
      <c r="G29" s="39" t="s">
        <v>54</v>
      </c>
      <c r="H29" s="40"/>
      <c r="I29" s="41" t="s">
        <v>55</v>
      </c>
      <c r="J29" s="41"/>
      <c r="K29" s="41"/>
      <c r="L29" s="41"/>
      <c r="M29" s="42"/>
      <c r="N29" s="44"/>
      <c r="O29" s="44"/>
      <c r="P29" s="44"/>
      <c r="Q29" s="44"/>
      <c r="R29" s="45"/>
      <c r="S29" s="45"/>
      <c r="T29" s="44"/>
      <c r="U29" s="44"/>
      <c r="V29" s="44"/>
      <c r="W29" s="44"/>
      <c r="X29" s="44"/>
      <c r="Y29" s="44"/>
      <c r="Z29" s="44"/>
      <c r="AA29" s="44"/>
      <c r="AB29" s="44"/>
      <c r="AC29" s="44"/>
    </row>
    <row r="30" spans="1:29" ht="15.75" customHeight="1">
      <c r="A30" s="47" t="s">
        <v>2691</v>
      </c>
      <c r="B30" s="47" t="s">
        <v>291</v>
      </c>
      <c r="C30" s="60" t="s">
        <v>2381</v>
      </c>
      <c r="D30" s="49" t="s">
        <v>53</v>
      </c>
      <c r="E30" s="49">
        <v>1</v>
      </c>
      <c r="F30" s="50">
        <v>3000</v>
      </c>
      <c r="G30" s="51" t="s">
        <v>54</v>
      </c>
      <c r="H30" s="56"/>
      <c r="I30" s="53" t="s">
        <v>55</v>
      </c>
      <c r="J30" s="53"/>
      <c r="K30" s="53"/>
      <c r="L30" s="53"/>
      <c r="M30" s="54"/>
      <c r="N30" s="56"/>
      <c r="O30" s="56"/>
      <c r="P30" s="56"/>
      <c r="Q30" s="56"/>
      <c r="R30" s="57"/>
      <c r="S30" s="57"/>
      <c r="T30" s="56"/>
      <c r="U30" s="56"/>
      <c r="V30" s="56"/>
      <c r="W30" s="56"/>
      <c r="X30" s="56"/>
      <c r="Y30" s="56"/>
      <c r="Z30" s="56"/>
      <c r="AA30" s="56"/>
      <c r="AB30" s="56"/>
      <c r="AC30" s="56"/>
    </row>
    <row r="31" spans="1:29" ht="15.75" customHeight="1">
      <c r="A31" s="35" t="s">
        <v>2691</v>
      </c>
      <c r="B31" s="35" t="s">
        <v>291</v>
      </c>
      <c r="C31" s="36" t="s">
        <v>1491</v>
      </c>
      <c r="D31" s="37" t="s">
        <v>53</v>
      </c>
      <c r="E31" s="37">
        <v>1</v>
      </c>
      <c r="F31" s="38">
        <v>3000</v>
      </c>
      <c r="G31" s="39" t="s">
        <v>54</v>
      </c>
      <c r="H31" s="40"/>
      <c r="I31" s="41" t="s">
        <v>101</v>
      </c>
      <c r="J31" s="41"/>
      <c r="K31" s="41"/>
      <c r="L31" s="41"/>
      <c r="M31" s="42"/>
      <c r="N31" s="44"/>
      <c r="O31" s="44"/>
      <c r="P31" s="44"/>
      <c r="Q31" s="44"/>
      <c r="R31" s="45"/>
      <c r="S31" s="45"/>
      <c r="T31" s="44"/>
      <c r="U31" s="44"/>
      <c r="V31" s="44"/>
      <c r="W31" s="44"/>
      <c r="X31" s="44"/>
      <c r="Y31" s="44"/>
      <c r="Z31" s="44"/>
      <c r="AA31" s="44"/>
      <c r="AB31" s="44"/>
      <c r="AC31" s="44"/>
    </row>
    <row r="32" spans="1:29" ht="15.75" customHeight="1">
      <c r="A32" s="47" t="s">
        <v>2691</v>
      </c>
      <c r="B32" s="47" t="s">
        <v>2699</v>
      </c>
      <c r="C32" s="60" t="s">
        <v>2700</v>
      </c>
      <c r="D32" s="49" t="s">
        <v>53</v>
      </c>
      <c r="E32" s="49">
        <v>1</v>
      </c>
      <c r="F32" s="50">
        <v>480000</v>
      </c>
      <c r="G32" s="51" t="s">
        <v>54</v>
      </c>
      <c r="H32" s="52"/>
      <c r="I32" s="53" t="s">
        <v>55</v>
      </c>
      <c r="J32" s="53"/>
      <c r="K32" s="53"/>
      <c r="L32" s="53"/>
      <c r="M32" s="54"/>
      <c r="N32" s="56"/>
      <c r="O32" s="56"/>
      <c r="P32" s="56"/>
      <c r="Q32" s="56"/>
      <c r="R32" s="57"/>
      <c r="S32" s="57"/>
      <c r="T32" s="56"/>
      <c r="U32" s="56"/>
      <c r="V32" s="56"/>
      <c r="W32" s="56"/>
      <c r="X32" s="56"/>
      <c r="Y32" s="56"/>
      <c r="Z32" s="56"/>
      <c r="AA32" s="56"/>
      <c r="AB32" s="56"/>
      <c r="AC32" s="56"/>
    </row>
    <row r="33" spans="1:29" ht="15.75" customHeight="1">
      <c r="A33" s="35" t="s">
        <v>2691</v>
      </c>
      <c r="B33" s="35" t="s">
        <v>894</v>
      </c>
      <c r="C33" s="36" t="s">
        <v>2454</v>
      </c>
      <c r="D33" s="37" t="s">
        <v>53</v>
      </c>
      <c r="E33" s="37">
        <v>12</v>
      </c>
      <c r="F33" s="38">
        <v>4740000</v>
      </c>
      <c r="G33" s="39" t="s">
        <v>54</v>
      </c>
      <c r="H33" s="40"/>
      <c r="I33" s="41" t="s">
        <v>101</v>
      </c>
      <c r="J33" s="41"/>
      <c r="K33" s="41"/>
      <c r="L33" s="41"/>
      <c r="M33" s="42"/>
      <c r="N33" s="44"/>
      <c r="O33" s="44"/>
      <c r="P33" s="44"/>
      <c r="Q33" s="44"/>
      <c r="R33" s="45"/>
      <c r="S33" s="45"/>
      <c r="T33" s="44"/>
      <c r="U33" s="44"/>
      <c r="V33" s="44"/>
      <c r="W33" s="44"/>
      <c r="X33" s="44"/>
      <c r="Y33" s="44"/>
      <c r="Z33" s="44"/>
      <c r="AA33" s="44"/>
      <c r="AB33" s="44"/>
      <c r="AC33" s="44"/>
    </row>
    <row r="34" spans="1:29" ht="15.75" customHeight="1">
      <c r="A34" s="47" t="s">
        <v>2743</v>
      </c>
      <c r="B34" s="47" t="s">
        <v>64</v>
      </c>
      <c r="C34" s="60" t="s">
        <v>1643</v>
      </c>
      <c r="D34" s="49" t="s">
        <v>53</v>
      </c>
      <c r="E34" s="49">
        <v>1</v>
      </c>
      <c r="F34" s="50">
        <v>9000</v>
      </c>
      <c r="G34" s="51" t="s">
        <v>54</v>
      </c>
      <c r="H34" s="52">
        <v>46204</v>
      </c>
      <c r="I34" s="53" t="s">
        <v>55</v>
      </c>
      <c r="J34" s="53" t="s">
        <v>56</v>
      </c>
      <c r="K34" s="53" t="s">
        <v>83</v>
      </c>
      <c r="L34" s="53" t="s">
        <v>58</v>
      </c>
      <c r="M34" s="54" t="s">
        <v>2534</v>
      </c>
      <c r="N34" s="56" t="s">
        <v>21</v>
      </c>
      <c r="O34" s="56" t="s">
        <v>60</v>
      </c>
      <c r="P34" s="56"/>
      <c r="Q34" s="56" t="s">
        <v>2</v>
      </c>
      <c r="R34" s="57"/>
      <c r="S34" s="57" t="s">
        <v>1644</v>
      </c>
      <c r="T34" s="56"/>
      <c r="U34" s="56"/>
      <c r="V34" s="56" t="s">
        <v>3149</v>
      </c>
      <c r="W34" s="56" t="s">
        <v>3</v>
      </c>
      <c r="X34" s="223">
        <v>46010</v>
      </c>
      <c r="Y34" s="223">
        <f t="shared" ref="Y34:Z34" si="6">X34+30</f>
        <v>46040</v>
      </c>
      <c r="Z34" s="223">
        <f t="shared" si="6"/>
        <v>46070</v>
      </c>
      <c r="AA34" s="223">
        <f>X34+90</f>
        <v>46100</v>
      </c>
      <c r="AB34" s="56"/>
      <c r="AC34" s="56" t="s">
        <v>88</v>
      </c>
    </row>
    <row r="35" spans="1:29" ht="15.75" customHeight="1">
      <c r="A35" s="35"/>
      <c r="B35" s="35" t="s">
        <v>2693</v>
      </c>
      <c r="C35" s="36"/>
      <c r="D35" s="37"/>
      <c r="E35" s="37"/>
      <c r="F35" s="38">
        <v>2500000</v>
      </c>
      <c r="G35" s="39"/>
      <c r="H35" s="40"/>
      <c r="I35" s="41"/>
      <c r="J35" s="41"/>
      <c r="K35" s="41"/>
      <c r="L35" s="41"/>
      <c r="M35" s="42"/>
      <c r="N35" s="44" t="s">
        <v>951</v>
      </c>
      <c r="O35" s="44"/>
      <c r="P35" s="44"/>
      <c r="Q35" s="44" t="s">
        <v>3043</v>
      </c>
      <c r="R35" s="45"/>
      <c r="S35" s="45" t="s">
        <v>2814</v>
      </c>
      <c r="T35" s="44"/>
      <c r="U35" s="44"/>
      <c r="V35" s="44"/>
      <c r="W35" s="44" t="s">
        <v>1564</v>
      </c>
      <c r="X35" s="44"/>
      <c r="Y35" s="44"/>
      <c r="Z35" s="44"/>
      <c r="AA35" s="44"/>
      <c r="AB35" s="44"/>
      <c r="AC35" s="44"/>
    </row>
    <row r="36" spans="1:29" ht="15.75" customHeight="1">
      <c r="A36" s="184"/>
      <c r="B36" s="184" t="s">
        <v>1407</v>
      </c>
      <c r="C36" s="185" t="s">
        <v>2455</v>
      </c>
      <c r="D36" s="186" t="s">
        <v>53</v>
      </c>
      <c r="E36" s="186">
        <v>1</v>
      </c>
      <c r="F36" s="187">
        <v>2200000</v>
      </c>
      <c r="G36" s="188" t="s">
        <v>54</v>
      </c>
      <c r="H36" s="189">
        <v>46266</v>
      </c>
      <c r="I36" s="190" t="s">
        <v>101</v>
      </c>
      <c r="J36" s="190" t="s">
        <v>56</v>
      </c>
      <c r="K36" s="190" t="s">
        <v>858</v>
      </c>
      <c r="L36" s="190" t="s">
        <v>84</v>
      </c>
      <c r="M36" s="191" t="s">
        <v>2451</v>
      </c>
      <c r="N36" s="192" t="s">
        <v>951</v>
      </c>
      <c r="O36" s="56" t="s">
        <v>2452</v>
      </c>
      <c r="P36" s="56"/>
      <c r="Q36" s="56"/>
      <c r="R36" s="57" t="str">
        <f t="array" ref="R36">IFERROR(INDEX('BANCO DE DADOS'!$C$3:$C1636,MATCH(C36,'BANCO DE DADOS'!$B$3:$B1636,0),0),"")</f>
        <v>DEPMAT</v>
      </c>
      <c r="S36" s="57" t="str">
        <f t="array" ref="S36">IFERROR(INDEX('BANCO DE DADOS'!$D$3:$D1636,MATCH(C36,'BANCO DE DADOS'!$B$3:$B1636,0),0),"")</f>
        <v>COMPRA DE VEÍCULOS ESPECIALIZADOS</v>
      </c>
      <c r="T36" s="56"/>
      <c r="U36" s="56"/>
      <c r="V36" s="56"/>
      <c r="W36" s="56"/>
      <c r="X36" s="56"/>
      <c r="Y36" s="56"/>
      <c r="Z36" s="56"/>
      <c r="AA36" s="56"/>
      <c r="AB36" s="56"/>
      <c r="AC36" s="56"/>
    </row>
    <row r="37" spans="1:29" ht="15.75" customHeight="1">
      <c r="A37" s="35" t="s">
        <v>1944</v>
      </c>
      <c r="B37" s="35" t="s">
        <v>64</v>
      </c>
      <c r="C37" s="36" t="s">
        <v>1718</v>
      </c>
      <c r="D37" s="37" t="s">
        <v>53</v>
      </c>
      <c r="E37" s="37">
        <v>1</v>
      </c>
      <c r="F37" s="38">
        <v>4186000</v>
      </c>
      <c r="G37" s="39" t="s">
        <v>66</v>
      </c>
      <c r="H37" s="40">
        <v>46266</v>
      </c>
      <c r="I37" s="41" t="s">
        <v>55</v>
      </c>
      <c r="J37" s="41" t="s">
        <v>56</v>
      </c>
      <c r="K37" s="41" t="s">
        <v>164</v>
      </c>
      <c r="L37" s="41" t="s">
        <v>91</v>
      </c>
      <c r="M37" s="42" t="s">
        <v>73</v>
      </c>
      <c r="N37" s="44" t="s">
        <v>951</v>
      </c>
      <c r="O37" s="44" t="s">
        <v>60</v>
      </c>
      <c r="P37" s="44"/>
      <c r="Q37" s="44" t="s">
        <v>5</v>
      </c>
      <c r="R37" s="45"/>
      <c r="S37" s="45" t="str">
        <f t="array" ref="S37">IFERROR(INDEX('BANCO DE DADOS'!$D$3:$D1636,MATCH(C37,'BANCO DE DADOS'!$B$3:$B1636,0),0),"")</f>
        <v>SERVIÇOS DE GESTÃO DE FROTAS VEICULARES</v>
      </c>
      <c r="T37" s="44"/>
      <c r="U37" s="44"/>
      <c r="V37" s="44" t="s">
        <v>6</v>
      </c>
      <c r="W37" s="44" t="s">
        <v>3</v>
      </c>
      <c r="X37" s="40">
        <v>46028</v>
      </c>
      <c r="Y37" s="40">
        <f t="shared" ref="Y37:Z37" si="7">X37+30</f>
        <v>46058</v>
      </c>
      <c r="Z37" s="40">
        <f t="shared" si="7"/>
        <v>46088</v>
      </c>
      <c r="AA37" s="40">
        <f>X37+90</f>
        <v>46118</v>
      </c>
      <c r="AB37" s="44"/>
      <c r="AC37" s="44" t="s">
        <v>88</v>
      </c>
    </row>
    <row r="38" spans="1:29" ht="15.75" customHeight="1">
      <c r="A38" s="47"/>
      <c r="B38" s="47" t="s">
        <v>2693</v>
      </c>
      <c r="C38" s="60"/>
      <c r="D38" s="49"/>
      <c r="E38" s="49"/>
      <c r="F38" s="50">
        <v>2000000</v>
      </c>
      <c r="G38" s="51"/>
      <c r="H38" s="52"/>
      <c r="I38" s="53"/>
      <c r="J38" s="53"/>
      <c r="K38" s="53"/>
      <c r="L38" s="53"/>
      <c r="M38" s="54"/>
      <c r="N38" s="56" t="s">
        <v>951</v>
      </c>
      <c r="O38" s="56"/>
      <c r="P38" s="56"/>
      <c r="Q38" s="56" t="s">
        <v>3035</v>
      </c>
      <c r="R38" s="57"/>
      <c r="S38" s="57" t="s">
        <v>1553</v>
      </c>
      <c r="T38" s="60"/>
      <c r="U38" s="56"/>
      <c r="V38" s="56"/>
      <c r="W38" s="56" t="s">
        <v>949</v>
      </c>
      <c r="X38" s="56"/>
      <c r="Y38" s="56"/>
      <c r="Z38" s="56"/>
      <c r="AA38" s="56"/>
      <c r="AB38" s="56"/>
      <c r="AC38" s="56"/>
    </row>
    <row r="39" spans="1:29" ht="15.75" customHeight="1">
      <c r="A39" s="167"/>
      <c r="B39" s="167" t="s">
        <v>1560</v>
      </c>
      <c r="C39" s="168" t="s">
        <v>2456</v>
      </c>
      <c r="D39" s="176" t="s">
        <v>53</v>
      </c>
      <c r="E39" s="176">
        <v>1</v>
      </c>
      <c r="F39" s="177">
        <v>2000000</v>
      </c>
      <c r="G39" s="178" t="s">
        <v>54</v>
      </c>
      <c r="H39" s="179">
        <v>46266</v>
      </c>
      <c r="I39" s="180" t="s">
        <v>101</v>
      </c>
      <c r="J39" s="180" t="s">
        <v>56</v>
      </c>
      <c r="K39" s="180" t="s">
        <v>864</v>
      </c>
      <c r="L39" s="180" t="s">
        <v>84</v>
      </c>
      <c r="M39" s="181" t="s">
        <v>2451</v>
      </c>
      <c r="N39" s="175" t="s">
        <v>951</v>
      </c>
      <c r="O39" s="44" t="s">
        <v>2452</v>
      </c>
      <c r="P39" s="44"/>
      <c r="Q39" s="44"/>
      <c r="R39" s="45" t="str">
        <f t="array" ref="R39">IFERROR(INDEX('BANCO DE DADOS'!$C$3:$C1636,MATCH(C39,'BANCO DE DADOS'!$B$3:$B1636,0),0),"")</f>
        <v>GEA - OBRAS</v>
      </c>
      <c r="S39" s="45" t="str">
        <f t="array" ref="S39">IFERROR(INDEX('BANCO DE DADOS'!$D$3:$D1636,MATCH(C39,'BANCO DE DADOS'!$B$3:$B1636,0),0),"")</f>
        <v>SERVIÇOS DE CONSULTORIA E PROJETOS</v>
      </c>
      <c r="T39" s="44"/>
      <c r="U39" s="44"/>
      <c r="V39" s="44"/>
      <c r="W39" s="44"/>
      <c r="X39" s="44"/>
      <c r="Y39" s="44"/>
      <c r="Z39" s="44"/>
      <c r="AA39" s="44"/>
      <c r="AB39" s="44"/>
      <c r="AC39" s="44"/>
    </row>
    <row r="40" spans="1:29" ht="15.75" customHeight="1">
      <c r="A40" s="184"/>
      <c r="B40" s="184" t="s">
        <v>1049</v>
      </c>
      <c r="C40" s="185" t="s">
        <v>2457</v>
      </c>
      <c r="D40" s="186" t="s">
        <v>53</v>
      </c>
      <c r="E40" s="186">
        <v>400</v>
      </c>
      <c r="F40" s="187">
        <v>1712000</v>
      </c>
      <c r="G40" s="188" t="s">
        <v>54</v>
      </c>
      <c r="H40" s="189">
        <v>46266</v>
      </c>
      <c r="I40" s="190" t="s">
        <v>55</v>
      </c>
      <c r="J40" s="190" t="s">
        <v>56</v>
      </c>
      <c r="K40" s="190" t="s">
        <v>164</v>
      </c>
      <c r="L40" s="190" t="s">
        <v>84</v>
      </c>
      <c r="M40" s="191" t="s">
        <v>2451</v>
      </c>
      <c r="N40" s="192" t="s">
        <v>951</v>
      </c>
      <c r="O40" s="56" t="s">
        <v>2452</v>
      </c>
      <c r="P40" s="56"/>
      <c r="Q40" s="56"/>
      <c r="R40" s="57" t="str">
        <f t="array" ref="R40">IFERROR(INDEX('BANCO DE DADOS'!$C$3:$C1636,MATCH(C40,'BANCO DE DADOS'!$B$3:$B1636,0),0),"")</f>
        <v>DOP</v>
      </c>
      <c r="S40" s="57" t="str">
        <f t="array" ref="S40">IFERROR(INDEX('BANCO DE DADOS'!$D$3:$D1636,MATCH(C40,'BANCO DE DADOS'!$B$3:$B1636,0),0),"")</f>
        <v>COMPRA DE VESTUÁRIO OPERACIONAL</v>
      </c>
      <c r="T40" s="56"/>
      <c r="U40" s="56"/>
      <c r="V40" s="56"/>
      <c r="W40" s="56"/>
      <c r="X40" s="56"/>
      <c r="Y40" s="56"/>
      <c r="Z40" s="56"/>
      <c r="AA40" s="56"/>
      <c r="AB40" s="56"/>
      <c r="AC40" s="56"/>
    </row>
    <row r="41" spans="1:29" ht="15.75" customHeight="1">
      <c r="A41" s="35" t="s">
        <v>1949</v>
      </c>
      <c r="B41" s="35" t="s">
        <v>64</v>
      </c>
      <c r="C41" s="36" t="s">
        <v>90</v>
      </c>
      <c r="D41" s="37" t="s">
        <v>53</v>
      </c>
      <c r="E41" s="37">
        <v>1</v>
      </c>
      <c r="F41" s="38">
        <v>1500000</v>
      </c>
      <c r="G41" s="39" t="s">
        <v>66</v>
      </c>
      <c r="H41" s="40">
        <v>46266</v>
      </c>
      <c r="I41" s="41" t="s">
        <v>55</v>
      </c>
      <c r="J41" s="41" t="s">
        <v>56</v>
      </c>
      <c r="K41" s="41" t="s">
        <v>83</v>
      </c>
      <c r="L41" s="41" t="s">
        <v>91</v>
      </c>
      <c r="M41" s="42" t="s">
        <v>73</v>
      </c>
      <c r="N41" s="44" t="s">
        <v>21</v>
      </c>
      <c r="O41" s="44" t="s">
        <v>60</v>
      </c>
      <c r="P41" s="44"/>
      <c r="Q41" s="44" t="s">
        <v>86</v>
      </c>
      <c r="R41" s="45"/>
      <c r="S41" s="45" t="str">
        <f t="array" ref="S41">IFERROR(INDEX('BANCO DE DADOS'!$D$3:$D1636,MATCH(C41,'BANCO DE DADOS'!$B$3:$B1636,0),0),"")</f>
        <v>SERVIÇOS DE MANUTENÇÃO - PEÇAS E ACESSÓRIOS VEICULARES</v>
      </c>
      <c r="T41" s="44"/>
      <c r="U41" s="44"/>
      <c r="V41" s="44" t="s">
        <v>87</v>
      </c>
      <c r="W41" s="44" t="s">
        <v>3</v>
      </c>
      <c r="X41" s="40">
        <v>46028</v>
      </c>
      <c r="Y41" s="40">
        <f t="shared" ref="Y41:Z41" si="8">X41+30</f>
        <v>46058</v>
      </c>
      <c r="Z41" s="40">
        <f t="shared" si="8"/>
        <v>46088</v>
      </c>
      <c r="AA41" s="40">
        <f t="shared" ref="AA41:AA43" si="9">X41+90</f>
        <v>46118</v>
      </c>
      <c r="AB41" s="44"/>
      <c r="AC41" s="44" t="s">
        <v>88</v>
      </c>
    </row>
    <row r="42" spans="1:29" ht="15.75" customHeight="1">
      <c r="A42" s="47" t="s">
        <v>1951</v>
      </c>
      <c r="B42" s="47" t="s">
        <v>64</v>
      </c>
      <c r="C42" s="60" t="s">
        <v>82</v>
      </c>
      <c r="D42" s="49" t="s">
        <v>53</v>
      </c>
      <c r="E42" s="49">
        <v>1</v>
      </c>
      <c r="F42" s="50">
        <v>1600000</v>
      </c>
      <c r="G42" s="51" t="s">
        <v>66</v>
      </c>
      <c r="H42" s="52">
        <v>46266</v>
      </c>
      <c r="I42" s="53" t="s">
        <v>55</v>
      </c>
      <c r="J42" s="53" t="s">
        <v>56</v>
      </c>
      <c r="K42" s="53" t="s">
        <v>83</v>
      </c>
      <c r="L42" s="53" t="s">
        <v>84</v>
      </c>
      <c r="M42" s="54" t="s">
        <v>2486</v>
      </c>
      <c r="N42" s="56" t="s">
        <v>21</v>
      </c>
      <c r="O42" s="56" t="s">
        <v>60</v>
      </c>
      <c r="P42" s="56"/>
      <c r="Q42" s="56" t="s">
        <v>86</v>
      </c>
      <c r="R42" s="57">
        <f t="array" ref="R42">IFERROR(INDEX('BANCO DE DADOS'!$C$3:$C1636,MATCH(C42,'BANCO DE DADOS'!$B$3:$B1636,0),0),"")</f>
        <v>0</v>
      </c>
      <c r="S42" s="57" t="str">
        <f t="array" ref="S42">IFERROR(INDEX('BANCO DE DADOS'!$D$3:$D1636,MATCH(C42,'BANCO DE DADOS'!$B$3:$B1636,0),0),"")</f>
        <v>SERVIÇOS DE MANUTENÇÃO - VEÍCULOS E FROTAS</v>
      </c>
      <c r="T42" s="56"/>
      <c r="U42" s="56"/>
      <c r="V42" s="56" t="s">
        <v>87</v>
      </c>
      <c r="W42" s="56" t="s">
        <v>3</v>
      </c>
      <c r="X42" s="52">
        <v>46028</v>
      </c>
      <c r="Y42" s="52">
        <f t="shared" ref="Y42:Z42" si="10">X42+30</f>
        <v>46058</v>
      </c>
      <c r="Z42" s="52">
        <f t="shared" si="10"/>
        <v>46088</v>
      </c>
      <c r="AA42" s="52">
        <f t="shared" si="9"/>
        <v>46118</v>
      </c>
      <c r="AB42" s="56"/>
      <c r="AC42" s="56" t="s">
        <v>88</v>
      </c>
    </row>
    <row r="43" spans="1:29" ht="15.75" customHeight="1">
      <c r="A43" s="35" t="s">
        <v>1952</v>
      </c>
      <c r="B43" s="35" t="s">
        <v>156</v>
      </c>
      <c r="C43" s="36" t="s">
        <v>1624</v>
      </c>
      <c r="D43" s="37" t="s">
        <v>53</v>
      </c>
      <c r="E43" s="37">
        <v>1</v>
      </c>
      <c r="F43" s="38">
        <v>50000</v>
      </c>
      <c r="G43" s="39" t="s">
        <v>54</v>
      </c>
      <c r="H43" s="40">
        <v>46266</v>
      </c>
      <c r="I43" s="41" t="s">
        <v>55</v>
      </c>
      <c r="J43" s="41" t="s">
        <v>56</v>
      </c>
      <c r="K43" s="41" t="s">
        <v>83</v>
      </c>
      <c r="L43" s="41" t="s">
        <v>91</v>
      </c>
      <c r="M43" s="42" t="s">
        <v>2486</v>
      </c>
      <c r="N43" s="44" t="s">
        <v>951</v>
      </c>
      <c r="O43" s="44" t="s">
        <v>60</v>
      </c>
      <c r="P43" s="44"/>
      <c r="Q43" s="44" t="s">
        <v>1625</v>
      </c>
      <c r="R43" s="37"/>
      <c r="S43" s="45" t="s">
        <v>1626</v>
      </c>
      <c r="T43" s="38"/>
      <c r="U43" s="44"/>
      <c r="V43" s="42" t="s">
        <v>1627</v>
      </c>
      <c r="W43" s="44" t="s">
        <v>1628</v>
      </c>
      <c r="X43" s="40">
        <v>46031</v>
      </c>
      <c r="Y43" s="40">
        <f t="shared" ref="Y43:Z43" si="11">X43+30</f>
        <v>46061</v>
      </c>
      <c r="Z43" s="40">
        <f t="shared" si="11"/>
        <v>46091</v>
      </c>
      <c r="AA43" s="40">
        <f t="shared" si="9"/>
        <v>46121</v>
      </c>
      <c r="AB43" s="44"/>
      <c r="AC43" s="44" t="s">
        <v>167</v>
      </c>
    </row>
    <row r="44" spans="1:29" ht="15.75" customHeight="1">
      <c r="A44" s="47" t="s">
        <v>1732</v>
      </c>
      <c r="B44" s="47" t="s">
        <v>1407</v>
      </c>
      <c r="C44" s="60" t="s">
        <v>1652</v>
      </c>
      <c r="D44" s="49" t="s">
        <v>53</v>
      </c>
      <c r="E44" s="49">
        <v>1</v>
      </c>
      <c r="F44" s="50">
        <v>500000</v>
      </c>
      <c r="G44" s="51" t="s">
        <v>54</v>
      </c>
      <c r="H44" s="52">
        <v>46266</v>
      </c>
      <c r="I44" s="53" t="s">
        <v>55</v>
      </c>
      <c r="J44" s="53" t="s">
        <v>56</v>
      </c>
      <c r="K44" s="53" t="s">
        <v>83</v>
      </c>
      <c r="L44" s="53" t="s">
        <v>91</v>
      </c>
      <c r="M44" s="54" t="s">
        <v>2517</v>
      </c>
      <c r="N44" s="56" t="s">
        <v>951</v>
      </c>
      <c r="O44" s="56" t="s">
        <v>2767</v>
      </c>
      <c r="P44" s="56"/>
      <c r="Q44" s="56" t="s">
        <v>3036</v>
      </c>
      <c r="R44" s="57"/>
      <c r="S44" s="57" t="s">
        <v>1653</v>
      </c>
      <c r="T44" s="56"/>
      <c r="U44" s="56"/>
      <c r="V44" s="56" t="s">
        <v>1654</v>
      </c>
      <c r="W44" s="56" t="s">
        <v>949</v>
      </c>
      <c r="X44" s="56"/>
      <c r="Y44" s="56"/>
      <c r="Z44" s="56"/>
      <c r="AA44" s="56"/>
      <c r="AB44" s="56"/>
      <c r="AC44" s="56"/>
    </row>
    <row r="45" spans="1:29" ht="15.75" customHeight="1">
      <c r="A45" s="35" t="s">
        <v>1942</v>
      </c>
      <c r="B45" s="35" t="s">
        <v>64</v>
      </c>
      <c r="C45" s="36" t="s">
        <v>1634</v>
      </c>
      <c r="D45" s="37" t="s">
        <v>53</v>
      </c>
      <c r="E45" s="37">
        <v>1</v>
      </c>
      <c r="F45" s="38">
        <v>40000</v>
      </c>
      <c r="G45" s="39" t="s">
        <v>66</v>
      </c>
      <c r="H45" s="40">
        <v>46266</v>
      </c>
      <c r="I45" s="41" t="s">
        <v>55</v>
      </c>
      <c r="J45" s="41" t="s">
        <v>56</v>
      </c>
      <c r="K45" s="41" t="s">
        <v>83</v>
      </c>
      <c r="L45" s="41" t="s">
        <v>91</v>
      </c>
      <c r="M45" s="42" t="s">
        <v>2517</v>
      </c>
      <c r="N45" s="44" t="s">
        <v>951</v>
      </c>
      <c r="O45" s="44" t="s">
        <v>60</v>
      </c>
      <c r="P45" s="44"/>
      <c r="Q45" s="44" t="s">
        <v>3146</v>
      </c>
      <c r="R45" s="45" t="s">
        <v>1635</v>
      </c>
      <c r="S45" s="45" t="s">
        <v>1636</v>
      </c>
      <c r="T45" s="36"/>
      <c r="U45" s="44"/>
      <c r="V45" s="224" t="s">
        <v>1637</v>
      </c>
      <c r="W45" s="44" t="s">
        <v>64</v>
      </c>
      <c r="X45" s="44"/>
      <c r="Y45" s="44"/>
      <c r="Z45" s="44"/>
      <c r="AA45" s="44"/>
      <c r="AB45" s="44"/>
      <c r="AC45" s="44"/>
    </row>
    <row r="46" spans="1:29" ht="15.75" customHeight="1">
      <c r="A46" s="184"/>
      <c r="B46" s="184" t="s">
        <v>1407</v>
      </c>
      <c r="C46" s="185" t="s">
        <v>2450</v>
      </c>
      <c r="D46" s="186" t="s">
        <v>53</v>
      </c>
      <c r="E46" s="186">
        <v>1</v>
      </c>
      <c r="F46" s="187">
        <v>9000000</v>
      </c>
      <c r="G46" s="188" t="s">
        <v>54</v>
      </c>
      <c r="H46" s="189">
        <v>46266</v>
      </c>
      <c r="I46" s="190" t="s">
        <v>101</v>
      </c>
      <c r="J46" s="190" t="s">
        <v>56</v>
      </c>
      <c r="K46" s="190" t="s">
        <v>858</v>
      </c>
      <c r="L46" s="190" t="s">
        <v>91</v>
      </c>
      <c r="M46" s="191" t="s">
        <v>2451</v>
      </c>
      <c r="N46" s="192" t="s">
        <v>951</v>
      </c>
      <c r="O46" s="56" t="s">
        <v>2452</v>
      </c>
      <c r="P46" s="56"/>
      <c r="Q46" s="56"/>
      <c r="R46" s="57" t="str">
        <f t="array" ref="R46">IFERROR(INDEX('BANCO DE DADOS'!$C$3:$C1636,MATCH(C46,'BANCO DE DADOS'!$B$3:$B1636,0),0),"")</f>
        <v>DEPMAT</v>
      </c>
      <c r="S46" s="57" t="str">
        <f t="array" ref="S46">IFERROR(INDEX('BANCO DE DADOS'!$D$3:$D1636,MATCH(C46,'BANCO DE DADOS'!$B$3:$B1636,0),0),"")</f>
        <v>COMPRA DE EQUIPAMENTOS OPERACIONAIS ESPECIALIZADOS</v>
      </c>
      <c r="T46" s="56"/>
      <c r="U46" s="56"/>
      <c r="V46" s="56" t="s">
        <v>3150</v>
      </c>
      <c r="W46" s="56"/>
      <c r="X46" s="56"/>
      <c r="Y46" s="56"/>
      <c r="Z46" s="56"/>
      <c r="AA46" s="56"/>
      <c r="AB46" s="56"/>
      <c r="AC46" s="56"/>
    </row>
    <row r="47" spans="1:29" ht="15.75" customHeight="1">
      <c r="A47" s="35"/>
      <c r="B47" s="35" t="s">
        <v>93</v>
      </c>
      <c r="C47" s="36" t="s">
        <v>94</v>
      </c>
      <c r="D47" s="37" t="s">
        <v>53</v>
      </c>
      <c r="E47" s="37"/>
      <c r="F47" s="38">
        <v>48672.09</v>
      </c>
      <c r="G47" s="39" t="s">
        <v>54</v>
      </c>
      <c r="H47" s="40"/>
      <c r="I47" s="41" t="s">
        <v>55</v>
      </c>
      <c r="J47" s="41"/>
      <c r="K47" s="41"/>
      <c r="L47" s="41"/>
      <c r="M47" s="42"/>
      <c r="N47" s="44" t="s">
        <v>21</v>
      </c>
      <c r="O47" s="44" t="s">
        <v>60</v>
      </c>
      <c r="P47" s="44"/>
      <c r="Q47" s="44"/>
      <c r="R47" s="45"/>
      <c r="S47" s="45" t="s">
        <v>96</v>
      </c>
      <c r="T47" s="44"/>
      <c r="U47" s="44"/>
      <c r="V47" s="44" t="s">
        <v>97</v>
      </c>
      <c r="W47" s="44" t="s">
        <v>3151</v>
      </c>
      <c r="X47" s="44"/>
      <c r="Y47" s="44"/>
      <c r="Z47" s="44"/>
      <c r="AA47" s="44"/>
      <c r="AB47" s="44"/>
      <c r="AC47" s="44"/>
    </row>
    <row r="48" spans="1:29" ht="15.75" customHeight="1">
      <c r="A48" s="47" t="s">
        <v>2717</v>
      </c>
      <c r="B48" s="47" t="s">
        <v>1049</v>
      </c>
      <c r="C48" s="60" t="s">
        <v>1716</v>
      </c>
      <c r="D48" s="49" t="s">
        <v>53</v>
      </c>
      <c r="E48" s="49">
        <v>500</v>
      </c>
      <c r="F48" s="50">
        <v>37500</v>
      </c>
      <c r="G48" s="51" t="s">
        <v>54</v>
      </c>
      <c r="H48" s="52">
        <v>46235</v>
      </c>
      <c r="I48" s="53" t="s">
        <v>55</v>
      </c>
      <c r="J48" s="53" t="s">
        <v>56</v>
      </c>
      <c r="K48" s="53" t="s">
        <v>164</v>
      </c>
      <c r="L48" s="53" t="s">
        <v>58</v>
      </c>
      <c r="M48" s="54" t="s">
        <v>148</v>
      </c>
      <c r="N48" s="56" t="s">
        <v>21</v>
      </c>
      <c r="O48" s="56" t="s">
        <v>2767</v>
      </c>
      <c r="P48" s="56"/>
      <c r="Q48" s="56" t="s">
        <v>7</v>
      </c>
      <c r="R48" s="57" t="s">
        <v>165</v>
      </c>
      <c r="S48" s="57" t="s">
        <v>166</v>
      </c>
      <c r="T48" s="56"/>
      <c r="U48" s="56"/>
      <c r="V48" s="56"/>
      <c r="W48" s="56" t="s">
        <v>3</v>
      </c>
      <c r="X48" s="56"/>
      <c r="Y48" s="56"/>
      <c r="Z48" s="56"/>
      <c r="AA48" s="56"/>
      <c r="AB48" s="56"/>
      <c r="AC48" s="56"/>
    </row>
    <row r="49" spans="1:29" ht="15.75" customHeight="1">
      <c r="A49" s="35" t="s">
        <v>2848</v>
      </c>
      <c r="B49" s="35" t="s">
        <v>172</v>
      </c>
      <c r="C49" s="36" t="s">
        <v>173</v>
      </c>
      <c r="D49" s="37" t="s">
        <v>163</v>
      </c>
      <c r="E49" s="37">
        <v>20</v>
      </c>
      <c r="F49" s="38">
        <v>600</v>
      </c>
      <c r="G49" s="39" t="s">
        <v>54</v>
      </c>
      <c r="H49" s="40">
        <v>46174</v>
      </c>
      <c r="I49" s="41" t="s">
        <v>55</v>
      </c>
      <c r="J49" s="41" t="s">
        <v>56</v>
      </c>
      <c r="K49" s="41" t="s">
        <v>164</v>
      </c>
      <c r="L49" s="41" t="s">
        <v>58</v>
      </c>
      <c r="M49" s="42" t="s">
        <v>148</v>
      </c>
      <c r="N49" s="44" t="s">
        <v>21</v>
      </c>
      <c r="O49" s="44" t="s">
        <v>2767</v>
      </c>
      <c r="P49" s="44"/>
      <c r="Q49" s="44" t="s">
        <v>7</v>
      </c>
      <c r="R49" s="45" t="s">
        <v>165</v>
      </c>
      <c r="S49" s="45" t="s">
        <v>166</v>
      </c>
      <c r="T49" s="44"/>
      <c r="U49" s="44"/>
      <c r="V49" s="44"/>
      <c r="W49" s="44" t="s">
        <v>3</v>
      </c>
      <c r="X49" s="44"/>
      <c r="Y49" s="44"/>
      <c r="Z49" s="44"/>
      <c r="AA49" s="44"/>
      <c r="AB49" s="44"/>
      <c r="AC49" s="44"/>
    </row>
    <row r="50" spans="1:29" ht="15.75" customHeight="1">
      <c r="A50" s="47" t="s">
        <v>2835</v>
      </c>
      <c r="B50" s="47" t="s">
        <v>161</v>
      </c>
      <c r="C50" s="60" t="s">
        <v>162</v>
      </c>
      <c r="D50" s="49" t="s">
        <v>163</v>
      </c>
      <c r="E50" s="49">
        <v>30</v>
      </c>
      <c r="F50" s="50">
        <v>1000</v>
      </c>
      <c r="G50" s="51" t="s">
        <v>54</v>
      </c>
      <c r="H50" s="52">
        <v>46174</v>
      </c>
      <c r="I50" s="53" t="s">
        <v>55</v>
      </c>
      <c r="J50" s="53" t="s">
        <v>56</v>
      </c>
      <c r="K50" s="53" t="s">
        <v>164</v>
      </c>
      <c r="L50" s="53" t="s">
        <v>58</v>
      </c>
      <c r="M50" s="54" t="s">
        <v>148</v>
      </c>
      <c r="N50" s="56" t="s">
        <v>21</v>
      </c>
      <c r="O50" s="56" t="s">
        <v>2767</v>
      </c>
      <c r="P50" s="56"/>
      <c r="Q50" s="56" t="s">
        <v>7</v>
      </c>
      <c r="R50" s="57" t="s">
        <v>165</v>
      </c>
      <c r="S50" s="57" t="s">
        <v>166</v>
      </c>
      <c r="T50" s="56"/>
      <c r="U50" s="56"/>
      <c r="V50" s="56"/>
      <c r="W50" s="56" t="s">
        <v>3</v>
      </c>
      <c r="X50" s="56"/>
      <c r="Y50" s="56"/>
      <c r="Z50" s="56"/>
      <c r="AA50" s="56"/>
      <c r="AB50" s="56"/>
      <c r="AC50" s="56"/>
    </row>
    <row r="51" spans="1:29" ht="15.75" customHeight="1">
      <c r="A51" s="35" t="s">
        <v>2836</v>
      </c>
      <c r="B51" s="35" t="s">
        <v>169</v>
      </c>
      <c r="C51" s="36" t="s">
        <v>162</v>
      </c>
      <c r="D51" s="37" t="s">
        <v>170</v>
      </c>
      <c r="E51" s="37">
        <v>30</v>
      </c>
      <c r="F51" s="38">
        <v>1000</v>
      </c>
      <c r="G51" s="39" t="s">
        <v>54</v>
      </c>
      <c r="H51" s="40">
        <v>46174</v>
      </c>
      <c r="I51" s="41" t="s">
        <v>55</v>
      </c>
      <c r="J51" s="41" t="s">
        <v>56</v>
      </c>
      <c r="K51" s="41" t="s">
        <v>164</v>
      </c>
      <c r="L51" s="41" t="s">
        <v>58</v>
      </c>
      <c r="M51" s="42" t="s">
        <v>148</v>
      </c>
      <c r="N51" s="44" t="s">
        <v>21</v>
      </c>
      <c r="O51" s="44" t="s">
        <v>2767</v>
      </c>
      <c r="P51" s="44"/>
      <c r="Q51" s="44" t="s">
        <v>7</v>
      </c>
      <c r="R51" s="45" t="s">
        <v>165</v>
      </c>
      <c r="S51" s="45" t="s">
        <v>166</v>
      </c>
      <c r="T51" s="44"/>
      <c r="U51" s="44"/>
      <c r="V51" s="44"/>
      <c r="W51" s="44" t="s">
        <v>3</v>
      </c>
      <c r="X51" s="44"/>
      <c r="Y51" s="44"/>
      <c r="Z51" s="44"/>
      <c r="AA51" s="44"/>
      <c r="AB51" s="44"/>
      <c r="AC51" s="44"/>
    </row>
    <row r="52" spans="1:29" ht="15.75" customHeight="1">
      <c r="A52" s="184"/>
      <c r="B52" s="184" t="s">
        <v>64</v>
      </c>
      <c r="C52" s="185" t="s">
        <v>90</v>
      </c>
      <c r="D52" s="186" t="s">
        <v>53</v>
      </c>
      <c r="E52" s="186">
        <v>1</v>
      </c>
      <c r="F52" s="187">
        <v>1500000</v>
      </c>
      <c r="G52" s="188" t="s">
        <v>66</v>
      </c>
      <c r="H52" s="189">
        <v>46266</v>
      </c>
      <c r="I52" s="190" t="s">
        <v>55</v>
      </c>
      <c r="J52" s="190" t="s">
        <v>56</v>
      </c>
      <c r="K52" s="190" t="s">
        <v>83</v>
      </c>
      <c r="L52" s="190" t="s">
        <v>91</v>
      </c>
      <c r="M52" s="191" t="s">
        <v>2451</v>
      </c>
      <c r="N52" s="192" t="s">
        <v>951</v>
      </c>
      <c r="O52" s="56" t="s">
        <v>2452</v>
      </c>
      <c r="P52" s="56"/>
      <c r="Q52" s="56"/>
      <c r="R52" s="57" t="str">
        <f t="array" ref="R52">IFERROR(INDEX('BANCO DE DADOS'!$C$3:$C1636,MATCH(C52,'BANCO DE DADOS'!$B$3:$B1636,0),0),"")</f>
        <v>SCC - CONTRATO CONTINUO</v>
      </c>
      <c r="S52" s="57" t="str">
        <f t="array" ref="S52">IFERROR(INDEX('BANCO DE DADOS'!$D$3:$D1636,MATCH(C52,'BANCO DE DADOS'!$B$3:$B1636,0),0),"")</f>
        <v>SERVIÇOS DE MANUTENÇÃO - PEÇAS E ACESSÓRIOS VEICULARES</v>
      </c>
      <c r="T52" s="56"/>
      <c r="U52" s="56"/>
      <c r="V52" s="56"/>
      <c r="W52" s="56"/>
      <c r="X52" s="56"/>
      <c r="Y52" s="56"/>
      <c r="Z52" s="56"/>
      <c r="AA52" s="56"/>
      <c r="AB52" s="56"/>
      <c r="AC52" s="56"/>
    </row>
    <row r="53" spans="1:29" ht="15.75" customHeight="1">
      <c r="A53" s="35" t="s">
        <v>313</v>
      </c>
      <c r="B53" s="35" t="s">
        <v>247</v>
      </c>
      <c r="C53" s="36" t="s">
        <v>585</v>
      </c>
      <c r="D53" s="37" t="s">
        <v>53</v>
      </c>
      <c r="E53" s="37">
        <v>20</v>
      </c>
      <c r="F53" s="38">
        <v>600</v>
      </c>
      <c r="G53" s="39" t="s">
        <v>54</v>
      </c>
      <c r="H53" s="40">
        <v>46174</v>
      </c>
      <c r="I53" s="41" t="s">
        <v>55</v>
      </c>
      <c r="J53" s="41" t="s">
        <v>56</v>
      </c>
      <c r="K53" s="41" t="s">
        <v>164</v>
      </c>
      <c r="L53" s="41" t="s">
        <v>58</v>
      </c>
      <c r="M53" s="42" t="s">
        <v>2517</v>
      </c>
      <c r="N53" s="44" t="s">
        <v>21</v>
      </c>
      <c r="O53" s="44" t="s">
        <v>2767</v>
      </c>
      <c r="P53" s="44"/>
      <c r="Q53" s="44" t="s">
        <v>586</v>
      </c>
      <c r="R53" s="45" t="s">
        <v>476</v>
      </c>
      <c r="S53" s="45" t="s">
        <v>477</v>
      </c>
      <c r="T53" s="44"/>
      <c r="U53" s="44"/>
      <c r="V53" s="44"/>
      <c r="W53" s="44" t="s">
        <v>8</v>
      </c>
      <c r="X53" s="44"/>
      <c r="Y53" s="44"/>
      <c r="Z53" s="44"/>
      <c r="AA53" s="44"/>
      <c r="AB53" s="44"/>
      <c r="AC53" s="44"/>
    </row>
    <row r="54" spans="1:29" ht="15.75" customHeight="1">
      <c r="A54" s="47"/>
      <c r="B54" s="47" t="s">
        <v>2693</v>
      </c>
      <c r="C54" s="60"/>
      <c r="D54" s="49"/>
      <c r="E54" s="49"/>
      <c r="F54" s="50">
        <v>127840</v>
      </c>
      <c r="G54" s="51"/>
      <c r="H54" s="52"/>
      <c r="I54" s="53"/>
      <c r="J54" s="53"/>
      <c r="K54" s="53"/>
      <c r="L54" s="53"/>
      <c r="M54" s="54"/>
      <c r="N54" s="56" t="s">
        <v>21</v>
      </c>
      <c r="O54" s="56"/>
      <c r="P54" s="56"/>
      <c r="Q54" s="56" t="s">
        <v>3077</v>
      </c>
      <c r="R54" s="57"/>
      <c r="S54" s="57" t="s">
        <v>222</v>
      </c>
      <c r="T54" s="56"/>
      <c r="U54" s="56"/>
      <c r="V54" s="56"/>
      <c r="W54" s="47" t="s">
        <v>219</v>
      </c>
      <c r="X54" s="56"/>
      <c r="Y54" s="56"/>
      <c r="Z54" s="56"/>
      <c r="AA54" s="56"/>
      <c r="AB54" s="56"/>
      <c r="AC54" s="56"/>
    </row>
    <row r="55" spans="1:29" ht="15.75" customHeight="1">
      <c r="A55" s="167"/>
      <c r="B55" s="167" t="s">
        <v>1560</v>
      </c>
      <c r="C55" s="168" t="s">
        <v>2458</v>
      </c>
      <c r="D55" s="176" t="s">
        <v>53</v>
      </c>
      <c r="E55" s="176">
        <v>1</v>
      </c>
      <c r="F55" s="177">
        <v>1450000</v>
      </c>
      <c r="G55" s="178" t="s">
        <v>54</v>
      </c>
      <c r="H55" s="179">
        <v>46266</v>
      </c>
      <c r="I55" s="180" t="s">
        <v>101</v>
      </c>
      <c r="J55" s="180" t="s">
        <v>56</v>
      </c>
      <c r="K55" s="180" t="s">
        <v>864</v>
      </c>
      <c r="L55" s="180" t="s">
        <v>84</v>
      </c>
      <c r="M55" s="181" t="s">
        <v>2451</v>
      </c>
      <c r="N55" s="175" t="s">
        <v>951</v>
      </c>
      <c r="O55" s="44" t="s">
        <v>2452</v>
      </c>
      <c r="P55" s="44"/>
      <c r="Q55" s="44"/>
      <c r="R55" s="45">
        <f t="array" ref="R55">IFERROR(INDEX('BANCO DE DADOS'!$C$3:$C1636,MATCH(C55,'BANCO DE DADOS'!$B$3:$B1636,0),0),"")</f>
        <v>0</v>
      </c>
      <c r="S55" s="45" t="str">
        <f t="array" ref="S55">IFERROR(INDEX('BANCO DE DADOS'!$D$3:$D1636,MATCH(C55,'BANCO DE DADOS'!$B$3:$B1636,0),0),"")</f>
        <v>SERVIÇOS DE MANUTENÇÃO - CLIMATIZAÇÃO</v>
      </c>
      <c r="T55" s="44"/>
      <c r="U55" s="44"/>
      <c r="V55" s="44"/>
      <c r="W55" s="44"/>
      <c r="X55" s="44"/>
      <c r="Y55" s="44"/>
      <c r="Z55" s="44"/>
      <c r="AA55" s="44"/>
      <c r="AB55" s="44"/>
      <c r="AC55" s="44"/>
    </row>
    <row r="56" spans="1:29" ht="15.75" customHeight="1">
      <c r="A56" s="47" t="s">
        <v>314</v>
      </c>
      <c r="B56" s="47" t="s">
        <v>172</v>
      </c>
      <c r="C56" s="60" t="s">
        <v>605</v>
      </c>
      <c r="D56" s="49" t="s">
        <v>53</v>
      </c>
      <c r="E56" s="49">
        <v>10</v>
      </c>
      <c r="F56" s="50">
        <v>500</v>
      </c>
      <c r="G56" s="51" t="s">
        <v>54</v>
      </c>
      <c r="H56" s="52">
        <v>46174</v>
      </c>
      <c r="I56" s="53" t="s">
        <v>55</v>
      </c>
      <c r="J56" s="53" t="s">
        <v>56</v>
      </c>
      <c r="K56" s="53" t="s">
        <v>164</v>
      </c>
      <c r="L56" s="53" t="s">
        <v>58</v>
      </c>
      <c r="M56" s="54" t="s">
        <v>2517</v>
      </c>
      <c r="N56" s="56" t="s">
        <v>21</v>
      </c>
      <c r="O56" s="56" t="s">
        <v>2767</v>
      </c>
      <c r="P56" s="56"/>
      <c r="Q56" s="56" t="s">
        <v>586</v>
      </c>
      <c r="R56" s="57" t="s">
        <v>476</v>
      </c>
      <c r="S56" s="57" t="s">
        <v>477</v>
      </c>
      <c r="T56" s="56"/>
      <c r="U56" s="56"/>
      <c r="V56" s="56"/>
      <c r="W56" s="56" t="s">
        <v>8</v>
      </c>
      <c r="X56" s="56"/>
      <c r="Y56" s="56"/>
      <c r="Z56" s="56"/>
      <c r="AA56" s="56"/>
      <c r="AB56" s="56"/>
      <c r="AC56" s="56"/>
    </row>
    <row r="57" spans="1:29" ht="15.75" customHeight="1">
      <c r="A57" s="35" t="s">
        <v>315</v>
      </c>
      <c r="B57" s="35" t="s">
        <v>1049</v>
      </c>
      <c r="C57" s="36" t="s">
        <v>1957</v>
      </c>
      <c r="D57" s="37" t="s">
        <v>53</v>
      </c>
      <c r="E57" s="37">
        <v>200</v>
      </c>
      <c r="F57" s="38">
        <v>2196</v>
      </c>
      <c r="G57" s="39" t="s">
        <v>54</v>
      </c>
      <c r="H57" s="40">
        <v>46174</v>
      </c>
      <c r="I57" s="41" t="s">
        <v>55</v>
      </c>
      <c r="J57" s="41" t="s">
        <v>56</v>
      </c>
      <c r="K57" s="41" t="s">
        <v>164</v>
      </c>
      <c r="L57" s="41" t="s">
        <v>58</v>
      </c>
      <c r="M57" s="42" t="s">
        <v>2517</v>
      </c>
      <c r="N57" s="44" t="s">
        <v>21</v>
      </c>
      <c r="O57" s="44" t="s">
        <v>2767</v>
      </c>
      <c r="P57" s="44"/>
      <c r="Q57" s="44" t="s">
        <v>586</v>
      </c>
      <c r="R57" s="45" t="s">
        <v>476</v>
      </c>
      <c r="S57" s="45" t="s">
        <v>477</v>
      </c>
      <c r="T57" s="44"/>
      <c r="U57" s="44"/>
      <c r="V57" s="44"/>
      <c r="W57" s="44" t="s">
        <v>8</v>
      </c>
      <c r="X57" s="44"/>
      <c r="Y57" s="44"/>
      <c r="Z57" s="44"/>
      <c r="AA57" s="44"/>
      <c r="AB57" s="44"/>
      <c r="AC57" s="44"/>
    </row>
    <row r="58" spans="1:29" ht="15.75" customHeight="1">
      <c r="A58" s="47" t="s">
        <v>316</v>
      </c>
      <c r="B58" s="47" t="s">
        <v>242</v>
      </c>
      <c r="C58" s="60" t="s">
        <v>475</v>
      </c>
      <c r="D58" s="49" t="s">
        <v>53</v>
      </c>
      <c r="E58" s="49">
        <v>100</v>
      </c>
      <c r="F58" s="50">
        <v>1490</v>
      </c>
      <c r="G58" s="51" t="s">
        <v>54</v>
      </c>
      <c r="H58" s="52">
        <v>46174</v>
      </c>
      <c r="I58" s="53" t="s">
        <v>55</v>
      </c>
      <c r="J58" s="53" t="s">
        <v>56</v>
      </c>
      <c r="K58" s="53" t="s">
        <v>164</v>
      </c>
      <c r="L58" s="53" t="s">
        <v>58</v>
      </c>
      <c r="M58" s="54" t="s">
        <v>2517</v>
      </c>
      <c r="N58" s="56" t="s">
        <v>21</v>
      </c>
      <c r="O58" s="56" t="s">
        <v>2767</v>
      </c>
      <c r="P58" s="56"/>
      <c r="Q58" s="56" t="s">
        <v>586</v>
      </c>
      <c r="R58" s="57" t="s">
        <v>476</v>
      </c>
      <c r="S58" s="57" t="s">
        <v>477</v>
      </c>
      <c r="T58" s="56"/>
      <c r="U58" s="56"/>
      <c r="V58" s="56"/>
      <c r="W58" s="56" t="s">
        <v>8</v>
      </c>
      <c r="X58" s="56"/>
      <c r="Y58" s="56"/>
      <c r="Z58" s="56"/>
      <c r="AA58" s="56"/>
      <c r="AB58" s="56"/>
      <c r="AC58" s="56"/>
    </row>
    <row r="59" spans="1:29" ht="51.75" customHeight="1">
      <c r="A59" s="35" t="s">
        <v>320</v>
      </c>
      <c r="B59" s="35" t="s">
        <v>1049</v>
      </c>
      <c r="C59" s="36" t="s">
        <v>1891</v>
      </c>
      <c r="D59" s="37" t="s">
        <v>53</v>
      </c>
      <c r="E59" s="37">
        <v>300</v>
      </c>
      <c r="F59" s="38">
        <v>4740</v>
      </c>
      <c r="G59" s="39" t="s">
        <v>54</v>
      </c>
      <c r="H59" s="40">
        <v>46204</v>
      </c>
      <c r="I59" s="41" t="s">
        <v>55</v>
      </c>
      <c r="J59" s="41" t="s">
        <v>56</v>
      </c>
      <c r="K59" s="41" t="s">
        <v>164</v>
      </c>
      <c r="L59" s="41" t="s">
        <v>58</v>
      </c>
      <c r="M59" s="42" t="s">
        <v>2517</v>
      </c>
      <c r="N59" s="44" t="s">
        <v>21</v>
      </c>
      <c r="O59" s="44" t="s">
        <v>2767</v>
      </c>
      <c r="P59" s="44"/>
      <c r="Q59" s="44" t="s">
        <v>586</v>
      </c>
      <c r="R59" s="45" t="s">
        <v>476</v>
      </c>
      <c r="S59" s="45" t="s">
        <v>477</v>
      </c>
      <c r="T59" s="44"/>
      <c r="U59" s="44"/>
      <c r="V59" s="44"/>
      <c r="W59" s="44" t="s">
        <v>8</v>
      </c>
      <c r="X59" s="44"/>
      <c r="Y59" s="44"/>
      <c r="Z59" s="44"/>
      <c r="AA59" s="44"/>
      <c r="AB59" s="44"/>
      <c r="AC59" s="44"/>
    </row>
    <row r="60" spans="1:29" ht="51.75" customHeight="1">
      <c r="A60" s="47" t="s">
        <v>324</v>
      </c>
      <c r="B60" s="47" t="s">
        <v>1049</v>
      </c>
      <c r="C60" s="60" t="s">
        <v>1835</v>
      </c>
      <c r="D60" s="49" t="s">
        <v>53</v>
      </c>
      <c r="E60" s="49">
        <v>500</v>
      </c>
      <c r="F60" s="50">
        <v>8000</v>
      </c>
      <c r="G60" s="51" t="s">
        <v>54</v>
      </c>
      <c r="H60" s="52">
        <v>46204</v>
      </c>
      <c r="I60" s="53" t="s">
        <v>55</v>
      </c>
      <c r="J60" s="53" t="s">
        <v>56</v>
      </c>
      <c r="K60" s="53" t="s">
        <v>164</v>
      </c>
      <c r="L60" s="53" t="s">
        <v>58</v>
      </c>
      <c r="M60" s="54" t="s">
        <v>2517</v>
      </c>
      <c r="N60" s="56" t="s">
        <v>21</v>
      </c>
      <c r="O60" s="56" t="s">
        <v>2767</v>
      </c>
      <c r="P60" s="56"/>
      <c r="Q60" s="56" t="s">
        <v>586</v>
      </c>
      <c r="R60" s="57" t="s">
        <v>476</v>
      </c>
      <c r="S60" s="57" t="s">
        <v>477</v>
      </c>
      <c r="T60" s="56"/>
      <c r="U60" s="56"/>
      <c r="V60" s="56"/>
      <c r="W60" s="56" t="s">
        <v>8</v>
      </c>
      <c r="X60" s="56"/>
      <c r="Y60" s="56"/>
      <c r="Z60" s="56"/>
      <c r="AA60" s="56"/>
      <c r="AB60" s="56"/>
      <c r="AC60" s="56"/>
    </row>
    <row r="61" spans="1:29" ht="51.75" customHeight="1">
      <c r="A61" s="35" t="s">
        <v>326</v>
      </c>
      <c r="B61" s="35" t="s">
        <v>242</v>
      </c>
      <c r="C61" s="36" t="s">
        <v>558</v>
      </c>
      <c r="D61" s="37" t="s">
        <v>53</v>
      </c>
      <c r="E61" s="37">
        <v>20</v>
      </c>
      <c r="F61" s="38">
        <v>798</v>
      </c>
      <c r="G61" s="39" t="s">
        <v>54</v>
      </c>
      <c r="H61" s="40">
        <v>46174</v>
      </c>
      <c r="I61" s="41" t="s">
        <v>55</v>
      </c>
      <c r="J61" s="41" t="s">
        <v>56</v>
      </c>
      <c r="K61" s="41" t="s">
        <v>164</v>
      </c>
      <c r="L61" s="41" t="s">
        <v>58</v>
      </c>
      <c r="M61" s="42" t="s">
        <v>2534</v>
      </c>
      <c r="N61" s="44" t="s">
        <v>21</v>
      </c>
      <c r="O61" s="44" t="s">
        <v>2767</v>
      </c>
      <c r="P61" s="44"/>
      <c r="Q61" s="44" t="s">
        <v>586</v>
      </c>
      <c r="R61" s="45" t="s">
        <v>476</v>
      </c>
      <c r="S61" s="45" t="s">
        <v>477</v>
      </c>
      <c r="T61" s="44"/>
      <c r="U61" s="44"/>
      <c r="V61" s="44"/>
      <c r="W61" s="44" t="s">
        <v>8</v>
      </c>
      <c r="X61" s="44"/>
      <c r="Y61" s="44"/>
      <c r="Z61" s="44"/>
      <c r="AA61" s="44"/>
      <c r="AB61" s="44"/>
      <c r="AC61" s="44"/>
    </row>
    <row r="62" spans="1:29" ht="51.75" customHeight="1">
      <c r="A62" s="47" t="s">
        <v>329</v>
      </c>
      <c r="B62" s="47" t="s">
        <v>1049</v>
      </c>
      <c r="C62" s="60" t="s">
        <v>1800</v>
      </c>
      <c r="D62" s="49" t="s">
        <v>53</v>
      </c>
      <c r="E62" s="49">
        <v>70</v>
      </c>
      <c r="F62" s="50">
        <v>14000</v>
      </c>
      <c r="G62" s="51" t="s">
        <v>54</v>
      </c>
      <c r="H62" s="52">
        <v>46235</v>
      </c>
      <c r="I62" s="53" t="s">
        <v>55</v>
      </c>
      <c r="J62" s="53" t="s">
        <v>56</v>
      </c>
      <c r="K62" s="53" t="s">
        <v>164</v>
      </c>
      <c r="L62" s="53" t="s">
        <v>58</v>
      </c>
      <c r="M62" s="54" t="s">
        <v>109</v>
      </c>
      <c r="N62" s="56" t="s">
        <v>21</v>
      </c>
      <c r="O62" s="56" t="s">
        <v>2767</v>
      </c>
      <c r="P62" s="56"/>
      <c r="Q62" s="56" t="s">
        <v>586</v>
      </c>
      <c r="R62" s="57" t="s">
        <v>476</v>
      </c>
      <c r="S62" s="57" t="s">
        <v>477</v>
      </c>
      <c r="T62" s="56"/>
      <c r="U62" s="56"/>
      <c r="V62" s="56"/>
      <c r="W62" s="57" t="s">
        <v>8</v>
      </c>
      <c r="X62" s="56"/>
      <c r="Y62" s="56"/>
      <c r="Z62" s="56"/>
      <c r="AA62" s="56"/>
      <c r="AB62" s="56"/>
      <c r="AC62" s="56"/>
    </row>
    <row r="63" spans="1:29" ht="51.75" customHeight="1">
      <c r="A63" s="35" t="s">
        <v>2714</v>
      </c>
      <c r="B63" s="35" t="s">
        <v>1049</v>
      </c>
      <c r="C63" s="36" t="s">
        <v>1740</v>
      </c>
      <c r="D63" s="37" t="s">
        <v>53</v>
      </c>
      <c r="E63" s="37">
        <v>400</v>
      </c>
      <c r="F63" s="38">
        <v>356800</v>
      </c>
      <c r="G63" s="39" t="s">
        <v>66</v>
      </c>
      <c r="H63" s="40">
        <v>46266</v>
      </c>
      <c r="I63" s="41" t="s">
        <v>55</v>
      </c>
      <c r="J63" s="41" t="s">
        <v>56</v>
      </c>
      <c r="K63" s="41" t="s">
        <v>164</v>
      </c>
      <c r="L63" s="41" t="s">
        <v>58</v>
      </c>
      <c r="M63" s="42" t="s">
        <v>2498</v>
      </c>
      <c r="N63" s="44" t="s">
        <v>21</v>
      </c>
      <c r="O63" s="44" t="s">
        <v>2767</v>
      </c>
      <c r="P63" s="44"/>
      <c r="Q63" s="44" t="s">
        <v>2920</v>
      </c>
      <c r="R63" s="45" t="s">
        <v>1741</v>
      </c>
      <c r="S63" s="45" t="s">
        <v>1742</v>
      </c>
      <c r="T63" s="44"/>
      <c r="U63" s="44"/>
      <c r="V63" s="44"/>
      <c r="W63" s="44" t="s">
        <v>3</v>
      </c>
      <c r="X63" s="44"/>
      <c r="Y63" s="44"/>
      <c r="Z63" s="44"/>
      <c r="AA63" s="44"/>
      <c r="AB63" s="44"/>
      <c r="AC63" s="44"/>
    </row>
    <row r="64" spans="1:29" ht="51.75" customHeight="1">
      <c r="A64" s="47" t="s">
        <v>2711</v>
      </c>
      <c r="B64" s="47" t="s">
        <v>1049</v>
      </c>
      <c r="C64" s="60" t="s">
        <v>1735</v>
      </c>
      <c r="D64" s="49" t="s">
        <v>53</v>
      </c>
      <c r="E64" s="49">
        <v>40</v>
      </c>
      <c r="F64" s="50">
        <v>128000</v>
      </c>
      <c r="G64" s="51" t="s">
        <v>54</v>
      </c>
      <c r="H64" s="52">
        <v>46266</v>
      </c>
      <c r="I64" s="53" t="s">
        <v>55</v>
      </c>
      <c r="J64" s="53" t="s">
        <v>56</v>
      </c>
      <c r="K64" s="53" t="s">
        <v>164</v>
      </c>
      <c r="L64" s="53" t="s">
        <v>58</v>
      </c>
      <c r="M64" s="54" t="s">
        <v>2498</v>
      </c>
      <c r="N64" s="56" t="s">
        <v>21</v>
      </c>
      <c r="O64" s="56" t="s">
        <v>2767</v>
      </c>
      <c r="P64" s="56"/>
      <c r="Q64" s="56" t="s">
        <v>2921</v>
      </c>
      <c r="R64" s="57" t="s">
        <v>158</v>
      </c>
      <c r="S64" s="57" t="s">
        <v>1736</v>
      </c>
      <c r="T64" s="56"/>
      <c r="U64" s="56"/>
      <c r="V64" s="56"/>
      <c r="W64" s="56" t="s">
        <v>3</v>
      </c>
      <c r="X64" s="56"/>
      <c r="Y64" s="56"/>
      <c r="Z64" s="56"/>
      <c r="AA64" s="56"/>
      <c r="AB64" s="56"/>
      <c r="AC64" s="56"/>
    </row>
    <row r="65" spans="1:29" ht="51.75" customHeight="1">
      <c r="A65" s="167"/>
      <c r="B65" s="167" t="s">
        <v>51</v>
      </c>
      <c r="C65" s="168" t="s">
        <v>2460</v>
      </c>
      <c r="D65" s="176" t="s">
        <v>53</v>
      </c>
      <c r="E65" s="176">
        <v>1</v>
      </c>
      <c r="F65" s="177">
        <v>1306870</v>
      </c>
      <c r="G65" s="178" t="s">
        <v>54</v>
      </c>
      <c r="H65" s="179">
        <v>46266</v>
      </c>
      <c r="I65" s="180" t="s">
        <v>101</v>
      </c>
      <c r="J65" s="180" t="s">
        <v>56</v>
      </c>
      <c r="K65" s="180" t="s">
        <v>858</v>
      </c>
      <c r="L65" s="180" t="s">
        <v>84</v>
      </c>
      <c r="M65" s="181" t="s">
        <v>2451</v>
      </c>
      <c r="N65" s="175" t="s">
        <v>951</v>
      </c>
      <c r="O65" s="44" t="s">
        <v>2452</v>
      </c>
      <c r="P65" s="44"/>
      <c r="Q65" s="44"/>
      <c r="R65" s="45" t="str">
        <f t="array" ref="R65">IFERROR(INDEX('BANCO DE DADOS'!$C$3:$C1636,MATCH(C65,'BANCO DE DADOS'!$B$3:$B1636,0),0),"")</f>
        <v>CEIB</v>
      </c>
      <c r="S65" s="45" t="str">
        <f t="array" ref="S65">IFERROR(INDEX('BANCO DE DADOS'!$D$3:$D1636,MATCH(C65,'BANCO DE DADOS'!$B$3:$B1636,0),0),"")</f>
        <v>COMPRA DE MÓVEIS PARA ÁREAS DE TRABALHO</v>
      </c>
      <c r="T65" s="44"/>
      <c r="U65" s="44"/>
      <c r="V65" s="44"/>
      <c r="W65" s="44"/>
      <c r="X65" s="44"/>
      <c r="Y65" s="44"/>
      <c r="Z65" s="44"/>
      <c r="AA65" s="44"/>
      <c r="AB65" s="44"/>
      <c r="AC65" s="44"/>
    </row>
    <row r="66" spans="1:29" ht="15.75" customHeight="1">
      <c r="A66" s="47" t="s">
        <v>2715</v>
      </c>
      <c r="B66" s="47" t="s">
        <v>1049</v>
      </c>
      <c r="C66" s="60" t="s">
        <v>1748</v>
      </c>
      <c r="D66" s="49" t="s">
        <v>53</v>
      </c>
      <c r="E66" s="49">
        <v>40</v>
      </c>
      <c r="F66" s="50">
        <v>88440</v>
      </c>
      <c r="G66" s="51" t="s">
        <v>54</v>
      </c>
      <c r="H66" s="52">
        <v>46266</v>
      </c>
      <c r="I66" s="53" t="s">
        <v>55</v>
      </c>
      <c r="J66" s="53" t="s">
        <v>56</v>
      </c>
      <c r="K66" s="53" t="s">
        <v>164</v>
      </c>
      <c r="L66" s="53" t="s">
        <v>58</v>
      </c>
      <c r="M66" s="54" t="s">
        <v>2498</v>
      </c>
      <c r="N66" s="56" t="s">
        <v>21</v>
      </c>
      <c r="O66" s="56" t="s">
        <v>2767</v>
      </c>
      <c r="P66" s="56"/>
      <c r="Q66" s="56" t="s">
        <v>2921</v>
      </c>
      <c r="R66" s="57" t="s">
        <v>158</v>
      </c>
      <c r="S66" s="57" t="s">
        <v>1736</v>
      </c>
      <c r="T66" s="56"/>
      <c r="U66" s="56"/>
      <c r="V66" s="56"/>
      <c r="W66" s="56" t="s">
        <v>3</v>
      </c>
      <c r="X66" s="56"/>
      <c r="Y66" s="56"/>
      <c r="Z66" s="56"/>
      <c r="AA66" s="56"/>
      <c r="AB66" s="56"/>
      <c r="AC66" s="56"/>
    </row>
    <row r="67" spans="1:29" ht="15.75" customHeight="1">
      <c r="A67" s="35" t="s">
        <v>332</v>
      </c>
      <c r="B67" s="35" t="s">
        <v>1049</v>
      </c>
      <c r="C67" s="36" t="s">
        <v>1896</v>
      </c>
      <c r="D67" s="37" t="s">
        <v>53</v>
      </c>
      <c r="E67" s="37">
        <v>50</v>
      </c>
      <c r="F67" s="38">
        <v>4000</v>
      </c>
      <c r="G67" s="39" t="s">
        <v>54</v>
      </c>
      <c r="H67" s="40">
        <v>46204</v>
      </c>
      <c r="I67" s="41" t="s">
        <v>55</v>
      </c>
      <c r="J67" s="41" t="s">
        <v>56</v>
      </c>
      <c r="K67" s="41" t="s">
        <v>164</v>
      </c>
      <c r="L67" s="41" t="s">
        <v>58</v>
      </c>
      <c r="M67" s="42" t="s">
        <v>2498</v>
      </c>
      <c r="N67" s="44" t="s">
        <v>21</v>
      </c>
      <c r="O67" s="44" t="s">
        <v>2767</v>
      </c>
      <c r="P67" s="44"/>
      <c r="Q67" s="44" t="s">
        <v>2922</v>
      </c>
      <c r="R67" s="45" t="s">
        <v>165</v>
      </c>
      <c r="S67" s="45" t="s">
        <v>505</v>
      </c>
      <c r="T67" s="44"/>
      <c r="U67" s="44"/>
      <c r="V67" s="44"/>
      <c r="W67" s="44" t="s">
        <v>8</v>
      </c>
      <c r="X67" s="44"/>
      <c r="Y67" s="44"/>
      <c r="Z67" s="44"/>
      <c r="AA67" s="44"/>
      <c r="AB67" s="44"/>
      <c r="AC67" s="44"/>
    </row>
    <row r="68" spans="1:29" ht="15.75" customHeight="1">
      <c r="A68" s="184"/>
      <c r="B68" s="184" t="s">
        <v>51</v>
      </c>
      <c r="C68" s="185" t="s">
        <v>2461</v>
      </c>
      <c r="D68" s="186" t="s">
        <v>583</v>
      </c>
      <c r="E68" s="186">
        <v>60</v>
      </c>
      <c r="F68" s="187">
        <v>1200000</v>
      </c>
      <c r="G68" s="188" t="s">
        <v>54</v>
      </c>
      <c r="H68" s="189">
        <v>46266</v>
      </c>
      <c r="I68" s="190" t="s">
        <v>101</v>
      </c>
      <c r="J68" s="190" t="s">
        <v>56</v>
      </c>
      <c r="K68" s="190" t="s">
        <v>858</v>
      </c>
      <c r="L68" s="190" t="s">
        <v>84</v>
      </c>
      <c r="M68" s="191" t="s">
        <v>2451</v>
      </c>
      <c r="N68" s="192" t="s">
        <v>951</v>
      </c>
      <c r="O68" s="56" t="s">
        <v>2452</v>
      </c>
      <c r="P68" s="56"/>
      <c r="Q68" s="56"/>
      <c r="R68" s="57" t="str">
        <f t="array" ref="R68">IFERROR(INDEX('BANCO DE DADOS'!$C$3:$C1636,MATCH(C68,'BANCO DE DADOS'!$B$3:$B1636,0),0),"")</f>
        <v>DOP - EPI SALVAMENTO TERRESTRE</v>
      </c>
      <c r="S68" s="57" t="str">
        <f t="array" ref="S68">IFERROR(INDEX('BANCO DE DADOS'!$D$3:$D1636,MATCH(C68,'BANCO DE DADOS'!$B$3:$B1636,0),0),"")</f>
        <v>COMPRA DE EQUIPAMENTOS DE PROTEÇÃO RESPIRATÓRIA</v>
      </c>
      <c r="T68" s="56"/>
      <c r="U68" s="56"/>
      <c r="V68" s="56"/>
      <c r="W68" s="56"/>
      <c r="X68" s="56"/>
      <c r="Y68" s="56"/>
      <c r="Z68" s="56"/>
      <c r="AA68" s="56"/>
      <c r="AB68" s="56"/>
      <c r="AC68" s="56"/>
    </row>
    <row r="69" spans="1:29" ht="15.75" customHeight="1">
      <c r="A69" s="167"/>
      <c r="B69" s="167" t="s">
        <v>1560</v>
      </c>
      <c r="C69" s="168" t="s">
        <v>2789</v>
      </c>
      <c r="D69" s="176" t="s">
        <v>53</v>
      </c>
      <c r="E69" s="176">
        <v>1</v>
      </c>
      <c r="F69" s="177">
        <v>1200000</v>
      </c>
      <c r="G69" s="178" t="s">
        <v>54</v>
      </c>
      <c r="H69" s="179">
        <v>46266</v>
      </c>
      <c r="I69" s="180" t="s">
        <v>101</v>
      </c>
      <c r="J69" s="180" t="s">
        <v>56</v>
      </c>
      <c r="K69" s="180" t="s">
        <v>864</v>
      </c>
      <c r="L69" s="180" t="s">
        <v>84</v>
      </c>
      <c r="M69" s="181" t="s">
        <v>2451</v>
      </c>
      <c r="N69" s="175" t="s">
        <v>951</v>
      </c>
      <c r="O69" s="44" t="s">
        <v>2452</v>
      </c>
      <c r="P69" s="44"/>
      <c r="Q69" s="44"/>
      <c r="R69" s="45" t="str">
        <f t="array" ref="R69">IFERROR(INDEX('BANCO DE DADOS'!$C$3:$C1636,MATCH(C69,'BANCO DE DADOS'!$B$3:$B1636,0),0),"")</f>
        <v>GEA - OBRAS</v>
      </c>
      <c r="S69" s="45" t="str">
        <f t="array" ref="S69">IFERROR(INDEX('BANCO DE DADOS'!$D$3:$D1636,MATCH(C69,'BANCO DE DADOS'!$B$3:$B1636,0),0),"")</f>
        <v>SERVIÇOS DE MANUTENÇÃO - INFRAESTRUTURA PREDIAL</v>
      </c>
      <c r="T69" s="44"/>
      <c r="U69" s="44"/>
      <c r="V69" s="44"/>
      <c r="W69" s="44"/>
      <c r="X69" s="44"/>
      <c r="Y69" s="44"/>
      <c r="Z69" s="44"/>
      <c r="AA69" s="44"/>
      <c r="AB69" s="44"/>
      <c r="AC69" s="44"/>
    </row>
    <row r="70" spans="1:29" ht="15.75" customHeight="1">
      <c r="A70" s="184"/>
      <c r="B70" s="184" t="s">
        <v>1560</v>
      </c>
      <c r="C70" s="185" t="s">
        <v>2811</v>
      </c>
      <c r="D70" s="186" t="s">
        <v>53</v>
      </c>
      <c r="E70" s="186">
        <v>1</v>
      </c>
      <c r="F70" s="187">
        <v>1200000</v>
      </c>
      <c r="G70" s="188" t="s">
        <v>54</v>
      </c>
      <c r="H70" s="189">
        <v>46266</v>
      </c>
      <c r="I70" s="190" t="s">
        <v>101</v>
      </c>
      <c r="J70" s="190" t="s">
        <v>56</v>
      </c>
      <c r="K70" s="190" t="s">
        <v>864</v>
      </c>
      <c r="L70" s="190" t="s">
        <v>84</v>
      </c>
      <c r="M70" s="191" t="s">
        <v>2451</v>
      </c>
      <c r="N70" s="192" t="s">
        <v>951</v>
      </c>
      <c r="O70" s="56" t="s">
        <v>2452</v>
      </c>
      <c r="P70" s="56"/>
      <c r="Q70" s="56"/>
      <c r="R70" s="57" t="str">
        <f t="array" ref="R70">IFERROR(INDEX('BANCO DE DADOS'!$C$3:$C1636,MATCH(C70,'BANCO DE DADOS'!$B$3:$B1636,0),0),"")</f>
        <v>GEA - OBRAS</v>
      </c>
      <c r="S70" s="57" t="str">
        <f t="array" ref="S70">IFERROR(INDEX('BANCO DE DADOS'!$D$3:$D1636,MATCH(C70,'BANCO DE DADOS'!$B$3:$B1636,0),0),"")</f>
        <v>SERVIÇOS DE MANUTENÇÃO - INFRAESTRUTURA PREDIAL</v>
      </c>
      <c r="T70" s="56"/>
      <c r="U70" s="56"/>
      <c r="V70" s="56"/>
      <c r="W70" s="56"/>
      <c r="X70" s="56"/>
      <c r="Y70" s="56"/>
      <c r="Z70" s="56"/>
      <c r="AA70" s="56"/>
      <c r="AB70" s="56"/>
      <c r="AC70" s="56"/>
    </row>
    <row r="71" spans="1:29" ht="15.75" customHeight="1">
      <c r="A71" s="35" t="s">
        <v>357</v>
      </c>
      <c r="B71" s="35" t="s">
        <v>219</v>
      </c>
      <c r="C71" s="36" t="s">
        <v>537</v>
      </c>
      <c r="D71" s="37" t="s">
        <v>53</v>
      </c>
      <c r="E71" s="37">
        <v>20</v>
      </c>
      <c r="F71" s="38">
        <v>800</v>
      </c>
      <c r="G71" s="39" t="s">
        <v>54</v>
      </c>
      <c r="H71" s="40">
        <v>46174</v>
      </c>
      <c r="I71" s="41" t="s">
        <v>55</v>
      </c>
      <c r="J71" s="41" t="s">
        <v>56</v>
      </c>
      <c r="K71" s="41" t="s">
        <v>164</v>
      </c>
      <c r="L71" s="41" t="s">
        <v>58</v>
      </c>
      <c r="M71" s="42" t="s">
        <v>148</v>
      </c>
      <c r="N71" s="44" t="s">
        <v>21</v>
      </c>
      <c r="O71" s="44" t="s">
        <v>2767</v>
      </c>
      <c r="P71" s="44"/>
      <c r="Q71" s="44" t="s">
        <v>2922</v>
      </c>
      <c r="R71" s="45"/>
      <c r="S71" s="45" t="s">
        <v>505</v>
      </c>
      <c r="T71" s="44"/>
      <c r="U71" s="44"/>
      <c r="V71" s="44"/>
      <c r="W71" s="44" t="s">
        <v>8</v>
      </c>
      <c r="X71" s="44"/>
      <c r="Y71" s="44"/>
      <c r="Z71" s="44"/>
      <c r="AA71" s="44"/>
      <c r="AB71" s="44"/>
      <c r="AC71" s="44"/>
    </row>
    <row r="72" spans="1:29" ht="15.75" customHeight="1">
      <c r="A72" s="47" t="s">
        <v>1584</v>
      </c>
      <c r="B72" s="47" t="s">
        <v>51</v>
      </c>
      <c r="C72" s="60" t="s">
        <v>2666</v>
      </c>
      <c r="D72" s="49" t="s">
        <v>53</v>
      </c>
      <c r="E72" s="49">
        <v>40</v>
      </c>
      <c r="F72" s="50">
        <v>480</v>
      </c>
      <c r="G72" s="51" t="s">
        <v>54</v>
      </c>
      <c r="H72" s="52">
        <v>46174</v>
      </c>
      <c r="I72" s="53" t="s">
        <v>55</v>
      </c>
      <c r="J72" s="53" t="s">
        <v>56</v>
      </c>
      <c r="K72" s="53" t="s">
        <v>164</v>
      </c>
      <c r="L72" s="53" t="s">
        <v>58</v>
      </c>
      <c r="M72" s="54" t="s">
        <v>73</v>
      </c>
      <c r="N72" s="56" t="s">
        <v>951</v>
      </c>
      <c r="O72" s="56" t="s">
        <v>2767</v>
      </c>
      <c r="P72" s="56"/>
      <c r="Q72" s="56" t="s">
        <v>2922</v>
      </c>
      <c r="R72" s="57" t="s">
        <v>165</v>
      </c>
      <c r="S72" s="57" t="s">
        <v>505</v>
      </c>
      <c r="T72" s="56"/>
      <c r="U72" s="56"/>
      <c r="V72" s="56"/>
      <c r="W72" s="56" t="s">
        <v>8</v>
      </c>
      <c r="X72" s="56"/>
      <c r="Y72" s="56"/>
      <c r="Z72" s="56"/>
      <c r="AA72" s="56"/>
      <c r="AB72" s="56"/>
      <c r="AC72" s="56"/>
    </row>
    <row r="73" spans="1:29" ht="15.75" customHeight="1">
      <c r="A73" s="35"/>
      <c r="B73" s="35" t="s">
        <v>2693</v>
      </c>
      <c r="C73" s="36"/>
      <c r="D73" s="37"/>
      <c r="E73" s="37"/>
      <c r="F73" s="38">
        <v>1000000</v>
      </c>
      <c r="G73" s="39"/>
      <c r="H73" s="40"/>
      <c r="I73" s="41"/>
      <c r="J73" s="41"/>
      <c r="K73" s="41"/>
      <c r="L73" s="41"/>
      <c r="M73" s="42"/>
      <c r="N73" s="44" t="s">
        <v>951</v>
      </c>
      <c r="O73" s="44"/>
      <c r="P73" s="44"/>
      <c r="Q73" s="44" t="s">
        <v>3046</v>
      </c>
      <c r="R73" s="45"/>
      <c r="S73" s="45" t="s">
        <v>1589</v>
      </c>
      <c r="T73" s="44"/>
      <c r="U73" s="44"/>
      <c r="V73" s="44"/>
      <c r="W73" s="44" t="s">
        <v>1564</v>
      </c>
      <c r="X73" s="44"/>
      <c r="Y73" s="44"/>
      <c r="Z73" s="44"/>
      <c r="AA73" s="44"/>
      <c r="AB73" s="44"/>
      <c r="AC73" s="44"/>
    </row>
    <row r="74" spans="1:29" ht="15.75" customHeight="1">
      <c r="A74" s="47"/>
      <c r="B74" s="47" t="s">
        <v>2693</v>
      </c>
      <c r="C74" s="60"/>
      <c r="D74" s="49"/>
      <c r="E74" s="49"/>
      <c r="F74" s="50">
        <v>1000000</v>
      </c>
      <c r="G74" s="51"/>
      <c r="H74" s="52"/>
      <c r="I74" s="53"/>
      <c r="J74" s="53"/>
      <c r="K74" s="53"/>
      <c r="L74" s="53"/>
      <c r="M74" s="54"/>
      <c r="N74" s="56" t="s">
        <v>951</v>
      </c>
      <c r="O74" s="56"/>
      <c r="P74" s="56"/>
      <c r="Q74" s="56" t="s">
        <v>3047</v>
      </c>
      <c r="R74" s="57"/>
      <c r="S74" s="57" t="s">
        <v>1586</v>
      </c>
      <c r="T74" s="56"/>
      <c r="U74" s="56"/>
      <c r="V74" s="56"/>
      <c r="W74" s="56" t="s">
        <v>1564</v>
      </c>
      <c r="X74" s="56"/>
      <c r="Y74" s="56"/>
      <c r="Z74" s="56"/>
      <c r="AA74" s="56"/>
      <c r="AB74" s="56"/>
      <c r="AC74" s="56"/>
    </row>
    <row r="75" spans="1:29" ht="15.75" customHeight="1">
      <c r="A75" s="167"/>
      <c r="B75" s="167" t="s">
        <v>1407</v>
      </c>
      <c r="C75" s="168" t="s">
        <v>2464</v>
      </c>
      <c r="D75" s="176" t="s">
        <v>53</v>
      </c>
      <c r="E75" s="176">
        <v>1</v>
      </c>
      <c r="F75" s="177">
        <v>630000</v>
      </c>
      <c r="G75" s="178" t="s">
        <v>54</v>
      </c>
      <c r="H75" s="179">
        <v>46266</v>
      </c>
      <c r="I75" s="180" t="s">
        <v>101</v>
      </c>
      <c r="J75" s="180" t="s">
        <v>56</v>
      </c>
      <c r="K75" s="180" t="s">
        <v>858</v>
      </c>
      <c r="L75" s="180" t="s">
        <v>84</v>
      </c>
      <c r="M75" s="181" t="s">
        <v>2451</v>
      </c>
      <c r="N75" s="175" t="s">
        <v>951</v>
      </c>
      <c r="O75" s="44" t="s">
        <v>2452</v>
      </c>
      <c r="P75" s="44"/>
      <c r="Q75" s="44"/>
      <c r="R75" s="45" t="str">
        <f t="array" ref="R75">IFERROR(INDEX('BANCO DE DADOS'!$C$3:$C1636,MATCH(C75,'BANCO DE DADOS'!$B$3:$B1636,0),0),"")</f>
        <v>DEPMAT</v>
      </c>
      <c r="S75" s="45" t="str">
        <f t="array" ref="S75">IFERROR(INDEX('BANCO DE DADOS'!$D$3:$D1636,MATCH(C75,'BANCO DE DADOS'!$B$3:$B1636,0),0),"")</f>
        <v>COMPRA DE VEÍCULOS DE TRANSPORTE COLETIVO</v>
      </c>
      <c r="T75" s="44"/>
      <c r="U75" s="44"/>
      <c r="V75" s="44"/>
      <c r="W75" s="44"/>
      <c r="X75" s="44"/>
      <c r="Y75" s="44"/>
      <c r="Z75" s="44"/>
      <c r="AA75" s="44"/>
      <c r="AB75" s="44"/>
      <c r="AC75" s="44"/>
    </row>
    <row r="76" spans="1:29" ht="15.75" customHeight="1">
      <c r="A76" s="47" t="s">
        <v>336</v>
      </c>
      <c r="B76" s="47" t="s">
        <v>233</v>
      </c>
      <c r="C76" s="60" t="s">
        <v>504</v>
      </c>
      <c r="D76" s="49" t="s">
        <v>53</v>
      </c>
      <c r="E76" s="49">
        <v>30</v>
      </c>
      <c r="F76" s="50">
        <v>1050</v>
      </c>
      <c r="G76" s="51" t="s">
        <v>54</v>
      </c>
      <c r="H76" s="52">
        <v>46174</v>
      </c>
      <c r="I76" s="53" t="s">
        <v>55</v>
      </c>
      <c r="J76" s="53" t="s">
        <v>56</v>
      </c>
      <c r="K76" s="53" t="s">
        <v>164</v>
      </c>
      <c r="L76" s="53" t="s">
        <v>58</v>
      </c>
      <c r="M76" s="54" t="s">
        <v>73</v>
      </c>
      <c r="N76" s="56" t="s">
        <v>21</v>
      </c>
      <c r="O76" s="56" t="s">
        <v>2767</v>
      </c>
      <c r="P76" s="56"/>
      <c r="Q76" s="56" t="s">
        <v>2922</v>
      </c>
      <c r="R76" s="57" t="s">
        <v>165</v>
      </c>
      <c r="S76" s="57" t="s">
        <v>505</v>
      </c>
      <c r="T76" s="56"/>
      <c r="U76" s="56"/>
      <c r="V76" s="56"/>
      <c r="W76" s="56" t="s">
        <v>8</v>
      </c>
      <c r="X76" s="56"/>
      <c r="Y76" s="56"/>
      <c r="Z76" s="56"/>
      <c r="AA76" s="56"/>
      <c r="AB76" s="56"/>
      <c r="AC76" s="56"/>
    </row>
    <row r="77" spans="1:29" ht="15.75" customHeight="1">
      <c r="A77" s="35"/>
      <c r="B77" s="35" t="s">
        <v>2693</v>
      </c>
      <c r="C77" s="36"/>
      <c r="D77" s="37"/>
      <c r="E77" s="37"/>
      <c r="F77" s="38">
        <v>80297</v>
      </c>
      <c r="G77" s="39"/>
      <c r="H77" s="40"/>
      <c r="I77" s="41"/>
      <c r="J77" s="41"/>
      <c r="K77" s="41"/>
      <c r="L77" s="41"/>
      <c r="M77" s="42"/>
      <c r="N77" s="44" t="s">
        <v>884</v>
      </c>
      <c r="O77" s="44"/>
      <c r="P77" s="44"/>
      <c r="Q77" s="44" t="s">
        <v>3121</v>
      </c>
      <c r="R77" s="45"/>
      <c r="S77" s="45" t="s">
        <v>1056</v>
      </c>
      <c r="T77" s="44"/>
      <c r="U77" s="44"/>
      <c r="V77" s="44"/>
      <c r="W77" s="44" t="s">
        <v>237</v>
      </c>
      <c r="X77" s="44"/>
      <c r="Y77" s="44"/>
      <c r="Z77" s="44"/>
      <c r="AA77" s="44"/>
      <c r="AB77" s="44"/>
      <c r="AC77" s="44"/>
    </row>
    <row r="78" spans="1:29" ht="15.75" customHeight="1">
      <c r="A78" s="47"/>
      <c r="B78" s="47" t="s">
        <v>2693</v>
      </c>
      <c r="C78" s="60"/>
      <c r="D78" s="49"/>
      <c r="E78" s="49"/>
      <c r="F78" s="50">
        <v>13860</v>
      </c>
      <c r="G78" s="51"/>
      <c r="H78" s="52"/>
      <c r="I78" s="53"/>
      <c r="J78" s="53"/>
      <c r="K78" s="53"/>
      <c r="L78" s="53"/>
      <c r="M78" s="54"/>
      <c r="N78" s="56" t="s">
        <v>21</v>
      </c>
      <c r="O78" s="56"/>
      <c r="P78" s="56"/>
      <c r="Q78" s="56" t="s">
        <v>3119</v>
      </c>
      <c r="R78" s="57"/>
      <c r="S78" s="57" t="s">
        <v>328</v>
      </c>
      <c r="T78" s="56"/>
      <c r="U78" s="56"/>
      <c r="V78" s="56"/>
      <c r="W78" s="47" t="s">
        <v>237</v>
      </c>
      <c r="X78" s="56"/>
      <c r="Y78" s="56"/>
      <c r="Z78" s="56"/>
      <c r="AA78" s="56"/>
      <c r="AB78" s="56"/>
      <c r="AC78" s="56"/>
    </row>
    <row r="79" spans="1:29" ht="15.75" customHeight="1">
      <c r="A79" s="35" t="s">
        <v>340</v>
      </c>
      <c r="B79" s="35" t="s">
        <v>237</v>
      </c>
      <c r="C79" s="36" t="s">
        <v>504</v>
      </c>
      <c r="D79" s="37" t="s">
        <v>53</v>
      </c>
      <c r="E79" s="37">
        <v>24</v>
      </c>
      <c r="F79" s="38">
        <v>840</v>
      </c>
      <c r="G79" s="39" t="s">
        <v>54</v>
      </c>
      <c r="H79" s="40">
        <v>46174</v>
      </c>
      <c r="I79" s="41" t="s">
        <v>55</v>
      </c>
      <c r="J79" s="41" t="s">
        <v>56</v>
      </c>
      <c r="K79" s="41" t="s">
        <v>164</v>
      </c>
      <c r="L79" s="41" t="s">
        <v>58</v>
      </c>
      <c r="M79" s="42" t="s">
        <v>2739</v>
      </c>
      <c r="N79" s="44" t="s">
        <v>21</v>
      </c>
      <c r="O79" s="44" t="s">
        <v>2767</v>
      </c>
      <c r="P79" s="44"/>
      <c r="Q79" s="44" t="s">
        <v>2922</v>
      </c>
      <c r="R79" s="45" t="s">
        <v>165</v>
      </c>
      <c r="S79" s="45" t="s">
        <v>505</v>
      </c>
      <c r="T79" s="44"/>
      <c r="U79" s="44"/>
      <c r="V79" s="44"/>
      <c r="W79" s="44" t="s">
        <v>8</v>
      </c>
      <c r="X79" s="44"/>
      <c r="Y79" s="44"/>
      <c r="Z79" s="44"/>
      <c r="AA79" s="44"/>
      <c r="AB79" s="44"/>
      <c r="AC79" s="44"/>
    </row>
    <row r="80" spans="1:29" ht="15.75" customHeight="1">
      <c r="A80" s="47" t="s">
        <v>343</v>
      </c>
      <c r="B80" s="47" t="s">
        <v>317</v>
      </c>
      <c r="C80" s="60" t="s">
        <v>504</v>
      </c>
      <c r="D80" s="49" t="s">
        <v>53</v>
      </c>
      <c r="E80" s="49">
        <v>15</v>
      </c>
      <c r="F80" s="50">
        <v>525</v>
      </c>
      <c r="G80" s="51" t="s">
        <v>54</v>
      </c>
      <c r="H80" s="52">
        <v>46174</v>
      </c>
      <c r="I80" s="53" t="s">
        <v>55</v>
      </c>
      <c r="J80" s="53" t="s">
        <v>56</v>
      </c>
      <c r="K80" s="53" t="s">
        <v>164</v>
      </c>
      <c r="L80" s="53" t="s">
        <v>58</v>
      </c>
      <c r="M80" s="54" t="s">
        <v>2766</v>
      </c>
      <c r="N80" s="56" t="s">
        <v>21</v>
      </c>
      <c r="O80" s="56" t="s">
        <v>2767</v>
      </c>
      <c r="P80" s="56"/>
      <c r="Q80" s="56" t="s">
        <v>2922</v>
      </c>
      <c r="R80" s="57" t="s">
        <v>165</v>
      </c>
      <c r="S80" s="57" t="s">
        <v>505</v>
      </c>
      <c r="T80" s="56"/>
      <c r="U80" s="56"/>
      <c r="V80" s="56"/>
      <c r="W80" s="56" t="s">
        <v>8</v>
      </c>
      <c r="X80" s="56"/>
      <c r="Y80" s="56"/>
      <c r="Z80" s="56"/>
      <c r="AA80" s="56"/>
      <c r="AB80" s="56"/>
      <c r="AC80" s="56"/>
    </row>
    <row r="81" spans="1:29" ht="15.75" customHeight="1">
      <c r="A81" s="35"/>
      <c r="B81" s="35" t="s">
        <v>51</v>
      </c>
      <c r="C81" s="36" t="s">
        <v>504</v>
      </c>
      <c r="D81" s="37" t="s">
        <v>53</v>
      </c>
      <c r="E81" s="37">
        <v>30</v>
      </c>
      <c r="F81" s="38">
        <v>1050</v>
      </c>
      <c r="G81" s="39" t="s">
        <v>54</v>
      </c>
      <c r="H81" s="40">
        <v>46174</v>
      </c>
      <c r="I81" s="41" t="s">
        <v>55</v>
      </c>
      <c r="J81" s="41" t="s">
        <v>56</v>
      </c>
      <c r="K81" s="41" t="s">
        <v>164</v>
      </c>
      <c r="L81" s="41" t="s">
        <v>91</v>
      </c>
      <c r="M81" s="42" t="s">
        <v>2498</v>
      </c>
      <c r="N81" s="44" t="s">
        <v>884</v>
      </c>
      <c r="O81" s="44" t="s">
        <v>2767</v>
      </c>
      <c r="P81" s="44"/>
      <c r="Q81" s="44" t="s">
        <v>2922</v>
      </c>
      <c r="R81" s="45" t="s">
        <v>165</v>
      </c>
      <c r="S81" s="45" t="s">
        <v>505</v>
      </c>
      <c r="T81" s="44"/>
      <c r="U81" s="44"/>
      <c r="V81" s="44"/>
      <c r="W81" s="44" t="s">
        <v>8</v>
      </c>
      <c r="X81" s="44"/>
      <c r="Y81" s="44"/>
      <c r="Z81" s="44"/>
      <c r="AA81" s="44"/>
      <c r="AB81" s="44"/>
      <c r="AC81" s="44"/>
    </row>
    <row r="82" spans="1:29" ht="15.75" customHeight="1">
      <c r="A82" s="47" t="s">
        <v>344</v>
      </c>
      <c r="B82" s="47" t="s">
        <v>169</v>
      </c>
      <c r="C82" s="60" t="s">
        <v>573</v>
      </c>
      <c r="D82" s="49" t="s">
        <v>53</v>
      </c>
      <c r="E82" s="49">
        <v>20</v>
      </c>
      <c r="F82" s="50">
        <v>700</v>
      </c>
      <c r="G82" s="51" t="s">
        <v>54</v>
      </c>
      <c r="H82" s="52">
        <v>46174</v>
      </c>
      <c r="I82" s="53" t="s">
        <v>55</v>
      </c>
      <c r="J82" s="53" t="s">
        <v>56</v>
      </c>
      <c r="K82" s="53" t="s">
        <v>164</v>
      </c>
      <c r="L82" s="53" t="s">
        <v>58</v>
      </c>
      <c r="M82" s="54" t="s">
        <v>1838</v>
      </c>
      <c r="N82" s="56" t="s">
        <v>21</v>
      </c>
      <c r="O82" s="56" t="s">
        <v>2767</v>
      </c>
      <c r="P82" s="56"/>
      <c r="Q82" s="56" t="s">
        <v>2922</v>
      </c>
      <c r="R82" s="57" t="s">
        <v>165</v>
      </c>
      <c r="S82" s="57" t="s">
        <v>505</v>
      </c>
      <c r="T82" s="56"/>
      <c r="U82" s="56"/>
      <c r="V82" s="56"/>
      <c r="W82" s="56" t="s">
        <v>8</v>
      </c>
      <c r="X82" s="56"/>
      <c r="Y82" s="56"/>
      <c r="Z82" s="56"/>
      <c r="AA82" s="56"/>
      <c r="AB82" s="56"/>
      <c r="AC82" s="56"/>
    </row>
    <row r="83" spans="1:29" ht="15.75" customHeight="1">
      <c r="A83" s="35" t="s">
        <v>346</v>
      </c>
      <c r="B83" s="35" t="s">
        <v>242</v>
      </c>
      <c r="C83" s="36" t="s">
        <v>573</v>
      </c>
      <c r="D83" s="37" t="s">
        <v>53</v>
      </c>
      <c r="E83" s="37">
        <v>20</v>
      </c>
      <c r="F83" s="38">
        <v>700</v>
      </c>
      <c r="G83" s="39" t="s">
        <v>54</v>
      </c>
      <c r="H83" s="40">
        <v>46174</v>
      </c>
      <c r="I83" s="41" t="s">
        <v>55</v>
      </c>
      <c r="J83" s="41" t="s">
        <v>56</v>
      </c>
      <c r="K83" s="41" t="s">
        <v>164</v>
      </c>
      <c r="L83" s="41" t="s">
        <v>58</v>
      </c>
      <c r="M83" s="42" t="s">
        <v>2837</v>
      </c>
      <c r="N83" s="44" t="s">
        <v>21</v>
      </c>
      <c r="O83" s="44" t="s">
        <v>2767</v>
      </c>
      <c r="P83" s="44"/>
      <c r="Q83" s="44" t="s">
        <v>2922</v>
      </c>
      <c r="R83" s="45" t="s">
        <v>165</v>
      </c>
      <c r="S83" s="45" t="s">
        <v>505</v>
      </c>
      <c r="T83" s="44"/>
      <c r="U83" s="44"/>
      <c r="V83" s="44"/>
      <c r="W83" s="44" t="s">
        <v>8</v>
      </c>
      <c r="X83" s="44"/>
      <c r="Y83" s="44"/>
      <c r="Z83" s="44"/>
      <c r="AA83" s="44"/>
      <c r="AB83" s="44"/>
      <c r="AC83" s="44"/>
    </row>
    <row r="84" spans="1:29" ht="15.75" customHeight="1">
      <c r="A84" s="184"/>
      <c r="B84" s="184" t="s">
        <v>70</v>
      </c>
      <c r="C84" s="185" t="s">
        <v>2467</v>
      </c>
      <c r="D84" s="186" t="s">
        <v>53</v>
      </c>
      <c r="E84" s="186">
        <v>10</v>
      </c>
      <c r="F84" s="187">
        <v>550000</v>
      </c>
      <c r="G84" s="188" t="s">
        <v>54</v>
      </c>
      <c r="H84" s="189">
        <v>46266</v>
      </c>
      <c r="I84" s="190" t="s">
        <v>101</v>
      </c>
      <c r="J84" s="190" t="s">
        <v>56</v>
      </c>
      <c r="K84" s="190" t="s">
        <v>858</v>
      </c>
      <c r="L84" s="190" t="s">
        <v>84</v>
      </c>
      <c r="M84" s="191" t="s">
        <v>2451</v>
      </c>
      <c r="N84" s="192" t="s">
        <v>951</v>
      </c>
      <c r="O84" s="56" t="s">
        <v>2452</v>
      </c>
      <c r="P84" s="56"/>
      <c r="Q84" s="56"/>
      <c r="R84" s="57" t="str">
        <f t="array" ref="R84">IFERROR(INDEX('BANCO DE DADOS'!$C$3:$C1636,MATCH(C84,'BANCO DE DADOS'!$B$3:$B1636,0),0),"")</f>
        <v>GTI</v>
      </c>
      <c r="S84" s="57" t="str">
        <f t="array" ref="S84">IFERROR(INDEX('BANCO DE DADOS'!$D$3:$D1636,MATCH(C84,'BANCO DE DADOS'!$B$3:$B1636,0),0),"")</f>
        <v>COMPRA DE SOFTWARES E LICENÇAS</v>
      </c>
      <c r="T84" s="56"/>
      <c r="U84" s="56"/>
      <c r="V84" s="56"/>
      <c r="W84" s="56"/>
      <c r="X84" s="56"/>
      <c r="Y84" s="56"/>
      <c r="Z84" s="56"/>
      <c r="AA84" s="56"/>
      <c r="AB84" s="56"/>
      <c r="AC84" s="56"/>
    </row>
    <row r="85" spans="1:29" ht="15.75" customHeight="1">
      <c r="A85" s="167"/>
      <c r="B85" s="167" t="s">
        <v>1560</v>
      </c>
      <c r="C85" s="168" t="s">
        <v>2473</v>
      </c>
      <c r="D85" s="176" t="s">
        <v>53</v>
      </c>
      <c r="E85" s="176">
        <v>1</v>
      </c>
      <c r="F85" s="177">
        <v>500000</v>
      </c>
      <c r="G85" s="178" t="s">
        <v>66</v>
      </c>
      <c r="H85" s="179">
        <v>46266</v>
      </c>
      <c r="I85" s="180" t="s">
        <v>101</v>
      </c>
      <c r="J85" s="180" t="s">
        <v>56</v>
      </c>
      <c r="K85" s="180" t="s">
        <v>864</v>
      </c>
      <c r="L85" s="180" t="s">
        <v>91</v>
      </c>
      <c r="M85" s="181" t="s">
        <v>2451</v>
      </c>
      <c r="N85" s="175" t="s">
        <v>951</v>
      </c>
      <c r="O85" s="44" t="s">
        <v>2452</v>
      </c>
      <c r="P85" s="44"/>
      <c r="Q85" s="44"/>
      <c r="R85" s="45" t="str">
        <f t="array" ref="R85">IFERROR(INDEX('BANCO DE DADOS'!$C$3:$C1636,MATCH(C85,'BANCO DE DADOS'!$B$3:$B1636,0),0),"")</f>
        <v>GEA - OBRAS</v>
      </c>
      <c r="S85" s="45" t="str">
        <f t="array" ref="S85">IFERROR(INDEX('BANCO DE DADOS'!$D$3:$D1636,MATCH(C85,'BANCO DE DADOS'!$B$3:$B1636,0),0),"")</f>
        <v>SERVIÇOS DE CONSULTORIA E PROJETOS</v>
      </c>
      <c r="T85" s="44"/>
      <c r="U85" s="44"/>
      <c r="V85" s="44"/>
      <c r="W85" s="44"/>
      <c r="X85" s="44"/>
      <c r="Y85" s="44"/>
      <c r="Z85" s="44"/>
      <c r="AA85" s="44"/>
      <c r="AB85" s="44"/>
      <c r="AC85" s="44"/>
    </row>
    <row r="86" spans="1:29" ht="15.75" customHeight="1">
      <c r="A86" s="184"/>
      <c r="B86" s="184" t="s">
        <v>1407</v>
      </c>
      <c r="C86" s="185" t="s">
        <v>2480</v>
      </c>
      <c r="D86" s="186" t="s">
        <v>53</v>
      </c>
      <c r="E86" s="186">
        <v>1</v>
      </c>
      <c r="F86" s="187">
        <v>450000</v>
      </c>
      <c r="G86" s="188" t="s">
        <v>54</v>
      </c>
      <c r="H86" s="189">
        <v>46266</v>
      </c>
      <c r="I86" s="190" t="s">
        <v>101</v>
      </c>
      <c r="J86" s="190" t="s">
        <v>56</v>
      </c>
      <c r="K86" s="190" t="s">
        <v>858</v>
      </c>
      <c r="L86" s="190" t="s">
        <v>84</v>
      </c>
      <c r="M86" s="191" t="s">
        <v>2451</v>
      </c>
      <c r="N86" s="192" t="s">
        <v>951</v>
      </c>
      <c r="O86" s="56" t="s">
        <v>2452</v>
      </c>
      <c r="P86" s="56"/>
      <c r="Q86" s="56"/>
      <c r="R86" s="57" t="str">
        <f t="array" ref="R86">IFERROR(INDEX('BANCO DE DADOS'!$C$3:$C1636,MATCH(C86,'BANCO DE DADOS'!$B$3:$B1636,0),0),"")</f>
        <v>DEPMAT</v>
      </c>
      <c r="S86" s="57" t="str">
        <f t="array" ref="S86">IFERROR(INDEX('BANCO DE DADOS'!$D$3:$D1636,MATCH(C86,'BANCO DE DADOS'!$B$3:$B1636,0),0),"")</f>
        <v>COMPRA DE VEÍCULOS PARA RESGATE E SALVAMENTO</v>
      </c>
      <c r="T86" s="56"/>
      <c r="U86" s="56"/>
      <c r="V86" s="56"/>
      <c r="W86" s="56"/>
      <c r="X86" s="56"/>
      <c r="Y86" s="56"/>
      <c r="Z86" s="56"/>
      <c r="AA86" s="56"/>
      <c r="AB86" s="56"/>
      <c r="AC86" s="56"/>
    </row>
    <row r="87" spans="1:29" ht="15.75" customHeight="1">
      <c r="A87" s="35" t="s">
        <v>350</v>
      </c>
      <c r="B87" s="35" t="s">
        <v>1049</v>
      </c>
      <c r="C87" s="36" t="s">
        <v>2183</v>
      </c>
      <c r="D87" s="37" t="s">
        <v>53</v>
      </c>
      <c r="E87" s="37">
        <v>100</v>
      </c>
      <c r="F87" s="38">
        <v>300</v>
      </c>
      <c r="G87" s="39" t="s">
        <v>54</v>
      </c>
      <c r="H87" s="40">
        <v>46174</v>
      </c>
      <c r="I87" s="41" t="s">
        <v>55</v>
      </c>
      <c r="J87" s="41" t="s">
        <v>56</v>
      </c>
      <c r="K87" s="41" t="s">
        <v>164</v>
      </c>
      <c r="L87" s="41" t="s">
        <v>58</v>
      </c>
      <c r="M87" s="42" t="s">
        <v>109</v>
      </c>
      <c r="N87" s="44" t="s">
        <v>21</v>
      </c>
      <c r="O87" s="44" t="s">
        <v>2767</v>
      </c>
      <c r="P87" s="44"/>
      <c r="Q87" s="44" t="s">
        <v>2922</v>
      </c>
      <c r="R87" s="45" t="s">
        <v>165</v>
      </c>
      <c r="S87" s="45" t="s">
        <v>505</v>
      </c>
      <c r="T87" s="44"/>
      <c r="U87" s="44"/>
      <c r="V87" s="44"/>
      <c r="W87" s="45" t="s">
        <v>8</v>
      </c>
      <c r="X87" s="44"/>
      <c r="Y87" s="44"/>
      <c r="Z87" s="44"/>
      <c r="AA87" s="44"/>
      <c r="AB87" s="44"/>
      <c r="AC87" s="44"/>
    </row>
    <row r="88" spans="1:29" ht="15.75" customHeight="1">
      <c r="A88" s="76"/>
      <c r="B88" s="76" t="s">
        <v>172</v>
      </c>
      <c r="C88" s="113" t="s">
        <v>1514</v>
      </c>
      <c r="D88" s="77" t="s">
        <v>53</v>
      </c>
      <c r="E88" s="77">
        <v>1</v>
      </c>
      <c r="F88" s="78">
        <v>5000</v>
      </c>
      <c r="G88" s="79" t="s">
        <v>54</v>
      </c>
      <c r="H88" s="87">
        <v>46204</v>
      </c>
      <c r="I88" s="61" t="s">
        <v>101</v>
      </c>
      <c r="J88" s="61" t="s">
        <v>56</v>
      </c>
      <c r="K88" s="61" t="s">
        <v>858</v>
      </c>
      <c r="L88" s="61" t="s">
        <v>91</v>
      </c>
      <c r="M88" s="62" t="s">
        <v>2451</v>
      </c>
      <c r="N88" s="70" t="s">
        <v>21</v>
      </c>
      <c r="O88" s="56" t="s">
        <v>2452</v>
      </c>
      <c r="P88" s="56"/>
      <c r="Q88" s="56"/>
      <c r="R88" s="57" t="str">
        <f t="array" ref="R88">IFERROR(INDEX('BANCO DE DADOS'!$C$3:$C1636,MATCH(C88,'BANCO DE DADOS'!$B$3:$B1636,0),0),"")</f>
        <v>DAL - AR CONDICIONADO</v>
      </c>
      <c r="S88" s="57" t="str">
        <f t="array" ref="S88">IFERROR(INDEX('BANCO DE DADOS'!$D$3:$D1636,MATCH(C88,'BANCO DE DADOS'!$B$3:$B1636,0),0),"")</f>
        <v>COMPRA DE EQUIPAMENTOS DE CLIMATIZAÇÃO</v>
      </c>
      <c r="T88" s="56"/>
      <c r="U88" s="56"/>
      <c r="V88" s="56"/>
      <c r="W88" s="56"/>
      <c r="X88" s="56"/>
      <c r="Y88" s="56"/>
      <c r="Z88" s="56"/>
      <c r="AA88" s="56"/>
      <c r="AB88" s="56" t="s">
        <v>1515</v>
      </c>
      <c r="AC88" s="56"/>
    </row>
    <row r="89" spans="1:29" ht="15.75" customHeight="1">
      <c r="A89" s="35"/>
      <c r="B89" s="35" t="s">
        <v>2693</v>
      </c>
      <c r="C89" s="36"/>
      <c r="D89" s="37"/>
      <c r="E89" s="37"/>
      <c r="F89" s="38">
        <v>447000</v>
      </c>
      <c r="G89" s="39"/>
      <c r="H89" s="40"/>
      <c r="I89" s="41"/>
      <c r="J89" s="41"/>
      <c r="K89" s="41"/>
      <c r="L89" s="41"/>
      <c r="M89" s="42"/>
      <c r="N89" s="44" t="s">
        <v>951</v>
      </c>
      <c r="O89" s="44"/>
      <c r="P89" s="44"/>
      <c r="Q89" s="44" t="s">
        <v>3074</v>
      </c>
      <c r="R89" s="45"/>
      <c r="S89" s="45" t="s">
        <v>2487</v>
      </c>
      <c r="T89" s="44"/>
      <c r="U89" s="44"/>
      <c r="V89" s="44"/>
      <c r="W89" s="44" t="s">
        <v>2933</v>
      </c>
      <c r="X89" s="44"/>
      <c r="Y89" s="44"/>
      <c r="Z89" s="44"/>
      <c r="AA89" s="44"/>
      <c r="AB89" s="44"/>
      <c r="AC89" s="44"/>
    </row>
    <row r="90" spans="1:29" ht="15.75" customHeight="1">
      <c r="A90" s="184"/>
      <c r="B90" s="184" t="s">
        <v>1560</v>
      </c>
      <c r="C90" s="185" t="s">
        <v>2481</v>
      </c>
      <c r="D90" s="186" t="s">
        <v>53</v>
      </c>
      <c r="E90" s="186">
        <v>1</v>
      </c>
      <c r="F90" s="187">
        <v>440000</v>
      </c>
      <c r="G90" s="188" t="s">
        <v>54</v>
      </c>
      <c r="H90" s="189">
        <v>46266</v>
      </c>
      <c r="I90" s="190" t="s">
        <v>101</v>
      </c>
      <c r="J90" s="190" t="s">
        <v>56</v>
      </c>
      <c r="K90" s="190" t="s">
        <v>864</v>
      </c>
      <c r="L90" s="190" t="s">
        <v>84</v>
      </c>
      <c r="M90" s="191" t="s">
        <v>2451</v>
      </c>
      <c r="N90" s="192" t="s">
        <v>951</v>
      </c>
      <c r="O90" s="56" t="s">
        <v>2452</v>
      </c>
      <c r="P90" s="56"/>
      <c r="Q90" s="56"/>
      <c r="R90" s="57" t="str">
        <f t="array" ref="R90">IFERROR(INDEX('BANCO DE DADOS'!$C$3:$C1636,MATCH(C90,'BANCO DE DADOS'!$B$3:$B1636,0),0),"")</f>
        <v>GEA - OBRAS</v>
      </c>
      <c r="S90" s="57" t="str">
        <f t="array" ref="S90">IFERROR(INDEX('BANCO DE DADOS'!$D$3:$D1636,MATCH(C90,'BANCO DE DADOS'!$B$3:$B1636,0),0),"")</f>
        <v>SERVIÇOS DE CONSTRUÇÃO - INFRAESTRUTURA PREDIAL</v>
      </c>
      <c r="T90" s="56"/>
      <c r="U90" s="56"/>
      <c r="V90" s="56"/>
      <c r="W90" s="56"/>
      <c r="X90" s="56"/>
      <c r="Y90" s="56"/>
      <c r="Z90" s="56"/>
      <c r="AA90" s="56"/>
      <c r="AB90" s="56"/>
      <c r="AC90" s="56"/>
    </row>
    <row r="91" spans="1:29" ht="15.75" customHeight="1">
      <c r="A91" s="167"/>
      <c r="B91" s="167" t="s">
        <v>1560</v>
      </c>
      <c r="C91" s="168" t="s">
        <v>1630</v>
      </c>
      <c r="D91" s="176" t="s">
        <v>53</v>
      </c>
      <c r="E91" s="176">
        <v>1</v>
      </c>
      <c r="F91" s="177">
        <v>400000</v>
      </c>
      <c r="G91" s="178" t="s">
        <v>66</v>
      </c>
      <c r="H91" s="179">
        <v>46266</v>
      </c>
      <c r="I91" s="180" t="s">
        <v>55</v>
      </c>
      <c r="J91" s="180" t="s">
        <v>56</v>
      </c>
      <c r="K91" s="180" t="s">
        <v>83</v>
      </c>
      <c r="L91" s="180" t="s">
        <v>91</v>
      </c>
      <c r="M91" s="181" t="s">
        <v>2451</v>
      </c>
      <c r="N91" s="175" t="s">
        <v>951</v>
      </c>
      <c r="O91" s="44" t="s">
        <v>2452</v>
      </c>
      <c r="P91" s="44"/>
      <c r="Q91" s="44"/>
      <c r="R91" s="45" t="str">
        <f t="array" ref="R91">IFERROR(INDEX('BANCO DE DADOS'!$C$3:$C1636,MATCH(C91,'BANCO DE DADOS'!$B$3:$B1636,0),0),"")</f>
        <v>GEA - OBRAS</v>
      </c>
      <c r="S91" s="45" t="str">
        <f t="array" ref="S91">IFERROR(INDEX('BANCO DE DADOS'!$D$3:$D1636,MATCH(C91,'BANCO DE DADOS'!$B$3:$B1636,0),0),"")</f>
        <v>SERVIÇOS DE MANUTENÇÃO - INFRAESTRUTURA PREDIAL</v>
      </c>
      <c r="T91" s="44"/>
      <c r="U91" s="44"/>
      <c r="V91" s="44"/>
      <c r="W91" s="44"/>
      <c r="X91" s="44"/>
      <c r="Y91" s="44"/>
      <c r="Z91" s="44"/>
      <c r="AA91" s="44"/>
      <c r="AB91" s="44"/>
      <c r="AC91" s="44"/>
    </row>
    <row r="92" spans="1:29" ht="15.75" customHeight="1">
      <c r="A92" s="184"/>
      <c r="B92" s="184" t="s">
        <v>1407</v>
      </c>
      <c r="C92" s="185" t="s">
        <v>2484</v>
      </c>
      <c r="D92" s="186" t="s">
        <v>53</v>
      </c>
      <c r="E92" s="186">
        <v>1</v>
      </c>
      <c r="F92" s="187">
        <v>350000</v>
      </c>
      <c r="G92" s="188" t="s">
        <v>54</v>
      </c>
      <c r="H92" s="189">
        <v>46266</v>
      </c>
      <c r="I92" s="190" t="s">
        <v>101</v>
      </c>
      <c r="J92" s="190" t="s">
        <v>56</v>
      </c>
      <c r="K92" s="190" t="s">
        <v>858</v>
      </c>
      <c r="L92" s="190" t="s">
        <v>84</v>
      </c>
      <c r="M92" s="191" t="s">
        <v>2451</v>
      </c>
      <c r="N92" s="192" t="s">
        <v>951</v>
      </c>
      <c r="O92" s="56" t="s">
        <v>2452</v>
      </c>
      <c r="P92" s="56"/>
      <c r="Q92" s="56"/>
      <c r="R92" s="57" t="str">
        <f t="array" ref="R92">IFERROR(INDEX('BANCO DE DADOS'!$C$3:$C1636,MATCH(C92,'BANCO DE DADOS'!$B$3:$B1636,0),0),"")</f>
        <v>DEPMAT</v>
      </c>
      <c r="S92" s="57" t="str">
        <f t="array" ref="S92">IFERROR(INDEX('BANCO DE DADOS'!$D$3:$D1636,MATCH(C92,'BANCO DE DADOS'!$B$3:$B1636,0),0),"")</f>
        <v>COMPRA DE VEÍCULOS DE SERVIÇO SOCIAL</v>
      </c>
      <c r="T92" s="56"/>
      <c r="U92" s="56"/>
      <c r="V92" s="56"/>
      <c r="W92" s="56"/>
      <c r="X92" s="56"/>
      <c r="Y92" s="56"/>
      <c r="Z92" s="56"/>
      <c r="AA92" s="56"/>
      <c r="AB92" s="56"/>
      <c r="AC92" s="56"/>
    </row>
    <row r="93" spans="1:29" ht="15.75" customHeight="1">
      <c r="A93" s="167"/>
      <c r="B93" s="167" t="s">
        <v>1560</v>
      </c>
      <c r="C93" s="168" t="s">
        <v>2488</v>
      </c>
      <c r="D93" s="176" t="s">
        <v>53</v>
      </c>
      <c r="E93" s="176">
        <v>1</v>
      </c>
      <c r="F93" s="177">
        <v>300000</v>
      </c>
      <c r="G93" s="178" t="s">
        <v>66</v>
      </c>
      <c r="H93" s="179">
        <v>46266</v>
      </c>
      <c r="I93" s="180" t="s">
        <v>101</v>
      </c>
      <c r="J93" s="180" t="s">
        <v>56</v>
      </c>
      <c r="K93" s="180" t="s">
        <v>864</v>
      </c>
      <c r="L93" s="180" t="s">
        <v>91</v>
      </c>
      <c r="M93" s="181" t="s">
        <v>2451</v>
      </c>
      <c r="N93" s="175" t="s">
        <v>951</v>
      </c>
      <c r="O93" s="44" t="s">
        <v>2452</v>
      </c>
      <c r="P93" s="44"/>
      <c r="Q93" s="44"/>
      <c r="R93" s="45" t="str">
        <f t="array" ref="R93">IFERROR(INDEX('BANCO DE DADOS'!$C$3:$C1636,MATCH(C93,'BANCO DE DADOS'!$B$3:$B1636,0),0),"")</f>
        <v>GEA - OBRAS</v>
      </c>
      <c r="S93" s="45" t="str">
        <f t="array" ref="S93">IFERROR(INDEX('BANCO DE DADOS'!$D$3:$D1636,MATCH(C93,'BANCO DE DADOS'!$B$3:$B1636,0),0),"")</f>
        <v>SERVIÇOS DE MANUTENÇÃO - INFRAESTRUTURA PREDIAL</v>
      </c>
      <c r="T93" s="44"/>
      <c r="U93" s="44"/>
      <c r="V93" s="44"/>
      <c r="W93" s="44"/>
      <c r="X93" s="44"/>
      <c r="Y93" s="44"/>
      <c r="Z93" s="44"/>
      <c r="AA93" s="44"/>
      <c r="AB93" s="44"/>
      <c r="AC93" s="44"/>
    </row>
    <row r="94" spans="1:29" ht="15.75" customHeight="1">
      <c r="A94" s="47"/>
      <c r="B94" s="47" t="s">
        <v>2693</v>
      </c>
      <c r="C94" s="60"/>
      <c r="D94" s="49"/>
      <c r="E94" s="49"/>
      <c r="F94" s="50">
        <v>298351</v>
      </c>
      <c r="G94" s="51"/>
      <c r="H94" s="52"/>
      <c r="I94" s="53"/>
      <c r="J94" s="53"/>
      <c r="K94" s="53"/>
      <c r="L94" s="53"/>
      <c r="M94" s="54"/>
      <c r="N94" s="56" t="s">
        <v>951</v>
      </c>
      <c r="O94" s="56"/>
      <c r="P94" s="56"/>
      <c r="Q94" s="56" t="s">
        <v>3104</v>
      </c>
      <c r="R94" s="57"/>
      <c r="S94" s="57" t="s">
        <v>1506</v>
      </c>
      <c r="T94" s="56"/>
      <c r="U94" s="56"/>
      <c r="V94" s="56"/>
      <c r="W94" s="56" t="s">
        <v>3</v>
      </c>
      <c r="X94" s="56"/>
      <c r="Y94" s="56"/>
      <c r="Z94" s="56"/>
      <c r="AA94" s="56"/>
      <c r="AB94" s="56"/>
      <c r="AC94" s="56"/>
    </row>
    <row r="95" spans="1:29" ht="15.75" customHeight="1">
      <c r="A95" s="35"/>
      <c r="B95" s="35" t="s">
        <v>51</v>
      </c>
      <c r="C95" s="36" t="s">
        <v>1284</v>
      </c>
      <c r="D95" s="37" t="s">
        <v>53</v>
      </c>
      <c r="E95" s="37">
        <v>40</v>
      </c>
      <c r="F95" s="38">
        <f>40*35</f>
        <v>1400</v>
      </c>
      <c r="G95" s="39" t="s">
        <v>54</v>
      </c>
      <c r="H95" s="40">
        <v>46204</v>
      </c>
      <c r="I95" s="41" t="s">
        <v>55</v>
      </c>
      <c r="J95" s="41" t="s">
        <v>56</v>
      </c>
      <c r="K95" s="41" t="s">
        <v>164</v>
      </c>
      <c r="L95" s="41" t="s">
        <v>91</v>
      </c>
      <c r="M95" s="42" t="s">
        <v>2517</v>
      </c>
      <c r="N95" s="44" t="s">
        <v>884</v>
      </c>
      <c r="O95" s="44" t="s">
        <v>2767</v>
      </c>
      <c r="P95" s="44"/>
      <c r="Q95" s="44" t="s">
        <v>2922</v>
      </c>
      <c r="R95" s="45" t="s">
        <v>165</v>
      </c>
      <c r="S95" s="45" t="s">
        <v>505</v>
      </c>
      <c r="T95" s="44"/>
      <c r="U95" s="44"/>
      <c r="V95" s="44"/>
      <c r="W95" s="45" t="s">
        <v>8</v>
      </c>
      <c r="X95" s="44"/>
      <c r="Y95" s="44"/>
      <c r="Z95" s="44"/>
      <c r="AA95" s="44"/>
      <c r="AB95" s="44"/>
      <c r="AC95" s="44"/>
    </row>
    <row r="96" spans="1:29" ht="15.75" customHeight="1">
      <c r="A96" s="184"/>
      <c r="B96" s="184" t="s">
        <v>51</v>
      </c>
      <c r="C96" s="185" t="s">
        <v>2491</v>
      </c>
      <c r="D96" s="186" t="s">
        <v>53</v>
      </c>
      <c r="E96" s="186">
        <v>2</v>
      </c>
      <c r="F96" s="187">
        <v>252000</v>
      </c>
      <c r="G96" s="188" t="s">
        <v>54</v>
      </c>
      <c r="H96" s="189">
        <v>46266</v>
      </c>
      <c r="I96" s="190" t="s">
        <v>101</v>
      </c>
      <c r="J96" s="190" t="s">
        <v>56</v>
      </c>
      <c r="K96" s="190" t="s">
        <v>858</v>
      </c>
      <c r="L96" s="190" t="s">
        <v>91</v>
      </c>
      <c r="M96" s="191" t="s">
        <v>2451</v>
      </c>
      <c r="N96" s="192" t="s">
        <v>951</v>
      </c>
      <c r="O96" s="56" t="s">
        <v>2452</v>
      </c>
      <c r="P96" s="56"/>
      <c r="Q96" s="56"/>
      <c r="R96" s="57" t="str">
        <f t="array" ref="R96">IFERROR(INDEX('BANCO DE DADOS'!$C$3:$C1636,MATCH(C96,'BANCO DE DADOS'!$B$3:$B1636,0),0),"")</f>
        <v>ALMOXARIFADO GERAL - MATERIAL DE COPA E COZINHA</v>
      </c>
      <c r="S96" s="57" t="str">
        <f t="array" ref="S96">IFERROR(INDEX('BANCO DE DADOS'!$D$3:$D1636,MATCH(C96,'BANCO DE DADOS'!$B$3:$B1636,0),0),"")</f>
        <v>COMPRA DE EQUIPAMENTOS DE IMAGEAMENTO TÉRMICO</v>
      </c>
      <c r="T96" s="56"/>
      <c r="U96" s="56"/>
      <c r="V96" s="56"/>
      <c r="W96" s="56"/>
      <c r="X96" s="56"/>
      <c r="Y96" s="56"/>
      <c r="Z96" s="56"/>
      <c r="AA96" s="56"/>
      <c r="AB96" s="56"/>
      <c r="AC96" s="56"/>
    </row>
    <row r="97" spans="1:29" ht="15.75" customHeight="1">
      <c r="A97" s="35" t="s">
        <v>353</v>
      </c>
      <c r="B97" s="35" t="s">
        <v>317</v>
      </c>
      <c r="C97" s="36" t="s">
        <v>714</v>
      </c>
      <c r="D97" s="37" t="s">
        <v>53</v>
      </c>
      <c r="E97" s="37">
        <v>7</v>
      </c>
      <c r="F97" s="38">
        <f>E97*35</f>
        <v>245</v>
      </c>
      <c r="G97" s="39" t="s">
        <v>54</v>
      </c>
      <c r="H97" s="40">
        <v>46143</v>
      </c>
      <c r="I97" s="41" t="s">
        <v>55</v>
      </c>
      <c r="J97" s="41" t="s">
        <v>56</v>
      </c>
      <c r="K97" s="41" t="s">
        <v>164</v>
      </c>
      <c r="L97" s="41" t="s">
        <v>58</v>
      </c>
      <c r="M97" s="42" t="s">
        <v>2534</v>
      </c>
      <c r="N97" s="44" t="s">
        <v>21</v>
      </c>
      <c r="O97" s="44" t="s">
        <v>2767</v>
      </c>
      <c r="P97" s="44"/>
      <c r="Q97" s="44" t="s">
        <v>2922</v>
      </c>
      <c r="R97" s="45" t="s">
        <v>165</v>
      </c>
      <c r="S97" s="45" t="s">
        <v>505</v>
      </c>
      <c r="T97" s="44"/>
      <c r="U97" s="44"/>
      <c r="V97" s="44"/>
      <c r="W97" s="45" t="s">
        <v>8</v>
      </c>
      <c r="X97" s="44"/>
      <c r="Y97" s="44"/>
      <c r="Z97" s="44"/>
      <c r="AA97" s="44"/>
      <c r="AB97" s="44"/>
      <c r="AC97" s="44"/>
    </row>
    <row r="98" spans="1:29" ht="15.75" customHeight="1">
      <c r="A98" s="47"/>
      <c r="B98" s="47" t="s">
        <v>2693</v>
      </c>
      <c r="C98" s="60"/>
      <c r="D98" s="49"/>
      <c r="E98" s="49"/>
      <c r="F98" s="50">
        <v>250000</v>
      </c>
      <c r="G98" s="51"/>
      <c r="H98" s="52"/>
      <c r="I98" s="53"/>
      <c r="J98" s="53"/>
      <c r="K98" s="53"/>
      <c r="L98" s="53"/>
      <c r="M98" s="54"/>
      <c r="N98" s="56" t="s">
        <v>951</v>
      </c>
      <c r="O98" s="56"/>
      <c r="P98" s="56"/>
      <c r="Q98" s="56" t="s">
        <v>3036</v>
      </c>
      <c r="R98" s="57"/>
      <c r="S98" s="57" t="s">
        <v>1653</v>
      </c>
      <c r="T98" s="56"/>
      <c r="U98" s="56"/>
      <c r="V98" s="56"/>
      <c r="W98" s="56" t="s">
        <v>949</v>
      </c>
      <c r="X98" s="56"/>
      <c r="Y98" s="56"/>
      <c r="Z98" s="56"/>
      <c r="AA98" s="56"/>
      <c r="AB98" s="56"/>
      <c r="AC98" s="56"/>
    </row>
    <row r="99" spans="1:29" ht="15.75" customHeight="1">
      <c r="A99" s="167"/>
      <c r="B99" s="167" t="s">
        <v>70</v>
      </c>
      <c r="C99" s="168" t="s">
        <v>2492</v>
      </c>
      <c r="D99" s="176" t="s">
        <v>53</v>
      </c>
      <c r="E99" s="176">
        <v>5</v>
      </c>
      <c r="F99" s="177">
        <v>250000</v>
      </c>
      <c r="G99" s="178" t="s">
        <v>54</v>
      </c>
      <c r="H99" s="179">
        <v>46266</v>
      </c>
      <c r="I99" s="180" t="s">
        <v>101</v>
      </c>
      <c r="J99" s="180" t="s">
        <v>56</v>
      </c>
      <c r="K99" s="180" t="s">
        <v>858</v>
      </c>
      <c r="L99" s="180" t="s">
        <v>91</v>
      </c>
      <c r="M99" s="181" t="s">
        <v>2451</v>
      </c>
      <c r="N99" s="175" t="s">
        <v>951</v>
      </c>
      <c r="O99" s="44" t="s">
        <v>2452</v>
      </c>
      <c r="P99" s="44"/>
      <c r="Q99" s="44"/>
      <c r="R99" s="45">
        <f t="array" ref="R99">IFERROR(INDEX('BANCO DE DADOS'!$C$3:$C1636,MATCH(C99,'BANCO DE DADOS'!$B$3:$B1636,0),0),"")</f>
        <v>0</v>
      </c>
      <c r="S99" s="45" t="str">
        <f t="array" ref="S99">IFERROR(INDEX('BANCO DE DADOS'!$D$3:$D1636,MATCH(C99,'BANCO DE DADOS'!$B$3:$B1636,0),0),"")</f>
        <v>COMPRA DE SERVIDORES</v>
      </c>
      <c r="T99" s="44"/>
      <c r="U99" s="44"/>
      <c r="V99" s="44"/>
      <c r="W99" s="44"/>
      <c r="X99" s="44"/>
      <c r="Y99" s="44"/>
      <c r="Z99" s="44"/>
      <c r="AA99" s="44"/>
      <c r="AB99" s="44"/>
      <c r="AC99" s="44"/>
    </row>
    <row r="100" spans="1:29" ht="15.75" customHeight="1">
      <c r="A100" s="184"/>
      <c r="B100" s="184" t="s">
        <v>1049</v>
      </c>
      <c r="C100" s="185" t="s">
        <v>2357</v>
      </c>
      <c r="D100" s="186" t="s">
        <v>53</v>
      </c>
      <c r="E100" s="186">
        <v>500</v>
      </c>
      <c r="F100" s="187">
        <v>238500</v>
      </c>
      <c r="G100" s="188" t="s">
        <v>54</v>
      </c>
      <c r="H100" s="189">
        <v>46266</v>
      </c>
      <c r="I100" s="190" t="s">
        <v>55</v>
      </c>
      <c r="J100" s="190" t="s">
        <v>56</v>
      </c>
      <c r="K100" s="190" t="s">
        <v>2358</v>
      </c>
      <c r="L100" s="190" t="s">
        <v>91</v>
      </c>
      <c r="M100" s="191" t="s">
        <v>2451</v>
      </c>
      <c r="N100" s="192" t="s">
        <v>951</v>
      </c>
      <c r="O100" s="56" t="s">
        <v>2452</v>
      </c>
      <c r="P100" s="56"/>
      <c r="Q100" s="56"/>
      <c r="R100" s="57" t="str">
        <f t="array" ref="R100">IFERROR(INDEX('BANCO DE DADOS'!$C$3:$C1636,MATCH(C100,'BANCO DE DADOS'!$B$3:$B1636,0),0),"")</f>
        <v>DOP - EPI INCENDIO ESTRUTURAL</v>
      </c>
      <c r="S100" s="57" t="str">
        <f t="array" ref="S100">IFERROR(INDEX('BANCO DE DADOS'!$D$3:$D1636,MATCH(C100,'BANCO DE DADOS'!$B$3:$B1636,0),0),"")</f>
        <v>COMPRA DE EQUIPAMENTOS DE PROTEÇÃO PESSOAL ESPECIALIZADO</v>
      </c>
      <c r="T100" s="56"/>
      <c r="U100" s="56"/>
      <c r="V100" s="56"/>
      <c r="W100" s="56"/>
      <c r="X100" s="56"/>
      <c r="Y100" s="56"/>
      <c r="Z100" s="56"/>
      <c r="AA100" s="56"/>
      <c r="AB100" s="56"/>
      <c r="AC100" s="56"/>
    </row>
    <row r="101" spans="1:29" ht="51.75" customHeight="1">
      <c r="A101" s="35" t="s">
        <v>355</v>
      </c>
      <c r="B101" s="35" t="s">
        <v>172</v>
      </c>
      <c r="C101" s="36" t="s">
        <v>714</v>
      </c>
      <c r="D101" s="37" t="s">
        <v>53</v>
      </c>
      <c r="E101" s="37">
        <v>7</v>
      </c>
      <c r="F101" s="38">
        <f>E101*35</f>
        <v>245</v>
      </c>
      <c r="G101" s="39" t="s">
        <v>54</v>
      </c>
      <c r="H101" s="40">
        <v>46143</v>
      </c>
      <c r="I101" s="41" t="s">
        <v>55</v>
      </c>
      <c r="J101" s="41" t="s">
        <v>56</v>
      </c>
      <c r="K101" s="41" t="s">
        <v>164</v>
      </c>
      <c r="L101" s="41" t="s">
        <v>58</v>
      </c>
      <c r="M101" s="42" t="s">
        <v>2534</v>
      </c>
      <c r="N101" s="44" t="s">
        <v>21</v>
      </c>
      <c r="O101" s="44" t="s">
        <v>2767</v>
      </c>
      <c r="P101" s="44"/>
      <c r="Q101" s="44" t="s">
        <v>2922</v>
      </c>
      <c r="R101" s="45" t="s">
        <v>165</v>
      </c>
      <c r="S101" s="45" t="s">
        <v>505</v>
      </c>
      <c r="T101" s="44"/>
      <c r="U101" s="44"/>
      <c r="V101" s="44"/>
      <c r="W101" s="45" t="s">
        <v>8</v>
      </c>
      <c r="X101" s="44"/>
      <c r="Y101" s="44"/>
      <c r="Z101" s="44"/>
      <c r="AA101" s="44"/>
      <c r="AB101" s="44"/>
      <c r="AC101" s="44"/>
    </row>
    <row r="102" spans="1:29" ht="51.75" customHeight="1">
      <c r="A102" s="47" t="s">
        <v>358</v>
      </c>
      <c r="B102" s="47" t="s">
        <v>1049</v>
      </c>
      <c r="C102" s="60" t="s">
        <v>1807</v>
      </c>
      <c r="D102" s="49" t="s">
        <v>53</v>
      </c>
      <c r="E102" s="49">
        <v>1000</v>
      </c>
      <c r="F102" s="50">
        <v>35000</v>
      </c>
      <c r="G102" s="51" t="s">
        <v>54</v>
      </c>
      <c r="H102" s="52">
        <v>46235</v>
      </c>
      <c r="I102" s="53" t="s">
        <v>55</v>
      </c>
      <c r="J102" s="53" t="s">
        <v>56</v>
      </c>
      <c r="K102" s="53" t="s">
        <v>164</v>
      </c>
      <c r="L102" s="53" t="s">
        <v>58</v>
      </c>
      <c r="M102" s="54" t="s">
        <v>109</v>
      </c>
      <c r="N102" s="56" t="s">
        <v>21</v>
      </c>
      <c r="O102" s="56" t="s">
        <v>2767</v>
      </c>
      <c r="P102" s="56"/>
      <c r="Q102" s="56" t="s">
        <v>2925</v>
      </c>
      <c r="R102" s="57" t="s">
        <v>165</v>
      </c>
      <c r="S102" s="57" t="s">
        <v>1808</v>
      </c>
      <c r="T102" s="56"/>
      <c r="U102" s="56"/>
      <c r="V102" s="56"/>
      <c r="W102" s="57" t="s">
        <v>8</v>
      </c>
      <c r="X102" s="56"/>
      <c r="Y102" s="56"/>
      <c r="Z102" s="56"/>
      <c r="AA102" s="56"/>
      <c r="AB102" s="56"/>
      <c r="AC102" s="56"/>
    </row>
    <row r="103" spans="1:29" ht="15.75" customHeight="1">
      <c r="A103" s="35" t="s">
        <v>361</v>
      </c>
      <c r="B103" s="35" t="s">
        <v>1049</v>
      </c>
      <c r="C103" s="36" t="s">
        <v>1978</v>
      </c>
      <c r="D103" s="37" t="s">
        <v>53</v>
      </c>
      <c r="E103" s="37">
        <v>20</v>
      </c>
      <c r="F103" s="38">
        <v>1980</v>
      </c>
      <c r="G103" s="39" t="s">
        <v>54</v>
      </c>
      <c r="H103" s="40">
        <v>46174</v>
      </c>
      <c r="I103" s="41" t="s">
        <v>55</v>
      </c>
      <c r="J103" s="41" t="s">
        <v>56</v>
      </c>
      <c r="K103" s="41" t="s">
        <v>164</v>
      </c>
      <c r="L103" s="41" t="s">
        <v>58</v>
      </c>
      <c r="M103" s="42" t="s">
        <v>148</v>
      </c>
      <c r="N103" s="44" t="s">
        <v>21</v>
      </c>
      <c r="O103" s="44" t="s">
        <v>2767</v>
      </c>
      <c r="P103" s="44"/>
      <c r="Q103" s="44" t="s">
        <v>2926</v>
      </c>
      <c r="R103" s="45" t="s">
        <v>1979</v>
      </c>
      <c r="S103" s="45" t="s">
        <v>1980</v>
      </c>
      <c r="T103" s="44"/>
      <c r="U103" s="44"/>
      <c r="V103" s="44"/>
      <c r="W103" s="44" t="s">
        <v>8</v>
      </c>
      <c r="X103" s="44"/>
      <c r="Y103" s="44"/>
      <c r="Z103" s="44"/>
      <c r="AA103" s="44"/>
      <c r="AB103" s="44"/>
      <c r="AC103" s="44"/>
    </row>
    <row r="104" spans="1:29" ht="15.75" customHeight="1">
      <c r="A104" s="47" t="s">
        <v>362</v>
      </c>
      <c r="B104" s="47" t="s">
        <v>1049</v>
      </c>
      <c r="C104" s="60" t="s">
        <v>1982</v>
      </c>
      <c r="D104" s="49" t="s">
        <v>53</v>
      </c>
      <c r="E104" s="49">
        <v>30</v>
      </c>
      <c r="F104" s="50">
        <v>1859</v>
      </c>
      <c r="G104" s="51" t="s">
        <v>54</v>
      </c>
      <c r="H104" s="52">
        <v>46174</v>
      </c>
      <c r="I104" s="53" t="s">
        <v>55</v>
      </c>
      <c r="J104" s="53" t="s">
        <v>56</v>
      </c>
      <c r="K104" s="53" t="s">
        <v>164</v>
      </c>
      <c r="L104" s="53" t="s">
        <v>58</v>
      </c>
      <c r="M104" s="54" t="s">
        <v>148</v>
      </c>
      <c r="N104" s="56" t="s">
        <v>21</v>
      </c>
      <c r="O104" s="56" t="s">
        <v>2767</v>
      </c>
      <c r="P104" s="56"/>
      <c r="Q104" s="56" t="s">
        <v>2926</v>
      </c>
      <c r="R104" s="57" t="s">
        <v>1979</v>
      </c>
      <c r="S104" s="57" t="s">
        <v>1980</v>
      </c>
      <c r="T104" s="56"/>
      <c r="U104" s="56"/>
      <c r="V104" s="56"/>
      <c r="W104" s="56" t="s">
        <v>8</v>
      </c>
      <c r="X104" s="56"/>
      <c r="Y104" s="56"/>
      <c r="Z104" s="56"/>
      <c r="AA104" s="56"/>
      <c r="AB104" s="56"/>
      <c r="AC104" s="56"/>
    </row>
    <row r="105" spans="1:29" ht="15.75" customHeight="1">
      <c r="A105" s="35"/>
      <c r="B105" s="35" t="s">
        <v>2693</v>
      </c>
      <c r="C105" s="36"/>
      <c r="D105" s="37"/>
      <c r="E105" s="37"/>
      <c r="F105" s="38">
        <v>228000</v>
      </c>
      <c r="G105" s="39"/>
      <c r="H105" s="40"/>
      <c r="I105" s="41"/>
      <c r="J105" s="41"/>
      <c r="K105" s="41"/>
      <c r="L105" s="41"/>
      <c r="M105" s="42"/>
      <c r="N105" s="44" t="s">
        <v>951</v>
      </c>
      <c r="O105" s="44"/>
      <c r="P105" s="44"/>
      <c r="Q105" s="44" t="s">
        <v>3028</v>
      </c>
      <c r="R105" s="45"/>
      <c r="S105" s="45" t="s">
        <v>1673</v>
      </c>
      <c r="T105" s="44"/>
      <c r="U105" s="44"/>
      <c r="V105" s="44"/>
      <c r="W105" s="44" t="s">
        <v>51</v>
      </c>
      <c r="X105" s="44"/>
      <c r="Y105" s="44"/>
      <c r="Z105" s="44"/>
      <c r="AA105" s="44"/>
      <c r="AB105" s="44"/>
      <c r="AC105" s="44"/>
    </row>
    <row r="106" spans="1:29" ht="15.75" customHeight="1">
      <c r="A106" s="47" t="s">
        <v>363</v>
      </c>
      <c r="B106" s="47" t="s">
        <v>1049</v>
      </c>
      <c r="C106" s="60" t="s">
        <v>2013</v>
      </c>
      <c r="D106" s="49" t="s">
        <v>53</v>
      </c>
      <c r="E106" s="49">
        <v>30</v>
      </c>
      <c r="F106" s="50">
        <v>1470</v>
      </c>
      <c r="G106" s="51" t="s">
        <v>54</v>
      </c>
      <c r="H106" s="52">
        <v>46174</v>
      </c>
      <c r="I106" s="53" t="s">
        <v>55</v>
      </c>
      <c r="J106" s="53" t="s">
        <v>56</v>
      </c>
      <c r="K106" s="53" t="s">
        <v>164</v>
      </c>
      <c r="L106" s="53" t="s">
        <v>58</v>
      </c>
      <c r="M106" s="54" t="s">
        <v>2517</v>
      </c>
      <c r="N106" s="56" t="s">
        <v>21</v>
      </c>
      <c r="O106" s="56" t="s">
        <v>2767</v>
      </c>
      <c r="P106" s="56"/>
      <c r="Q106" s="56" t="s">
        <v>2926</v>
      </c>
      <c r="R106" s="57" t="s">
        <v>1979</v>
      </c>
      <c r="S106" s="57" t="s">
        <v>1980</v>
      </c>
      <c r="T106" s="56"/>
      <c r="U106" s="56"/>
      <c r="V106" s="56"/>
      <c r="W106" s="57" t="s">
        <v>8</v>
      </c>
      <c r="X106" s="56"/>
      <c r="Y106" s="56"/>
      <c r="Z106" s="56"/>
      <c r="AA106" s="56"/>
      <c r="AB106" s="56"/>
      <c r="AC106" s="56"/>
    </row>
    <row r="107" spans="1:29" ht="15.75" customHeight="1">
      <c r="A107" s="35" t="s">
        <v>364</v>
      </c>
      <c r="B107" s="35" t="s">
        <v>1049</v>
      </c>
      <c r="C107" s="36" t="s">
        <v>2079</v>
      </c>
      <c r="D107" s="37" t="s">
        <v>53</v>
      </c>
      <c r="E107" s="37">
        <v>20</v>
      </c>
      <c r="F107" s="38">
        <v>840</v>
      </c>
      <c r="G107" s="39" t="s">
        <v>54</v>
      </c>
      <c r="H107" s="40">
        <v>46174</v>
      </c>
      <c r="I107" s="41" t="s">
        <v>55</v>
      </c>
      <c r="J107" s="41" t="s">
        <v>56</v>
      </c>
      <c r="K107" s="41" t="s">
        <v>164</v>
      </c>
      <c r="L107" s="41" t="s">
        <v>58</v>
      </c>
      <c r="M107" s="42" t="s">
        <v>2517</v>
      </c>
      <c r="N107" s="44" t="s">
        <v>21</v>
      </c>
      <c r="O107" s="44" t="s">
        <v>2767</v>
      </c>
      <c r="P107" s="44"/>
      <c r="Q107" s="44" t="s">
        <v>2926</v>
      </c>
      <c r="R107" s="45" t="s">
        <v>1979</v>
      </c>
      <c r="S107" s="45" t="s">
        <v>1980</v>
      </c>
      <c r="T107" s="44"/>
      <c r="U107" s="44"/>
      <c r="V107" s="44"/>
      <c r="W107" s="45" t="s">
        <v>8</v>
      </c>
      <c r="X107" s="44"/>
      <c r="Y107" s="44"/>
      <c r="Z107" s="44"/>
      <c r="AA107" s="44"/>
      <c r="AB107" s="44"/>
      <c r="AC107" s="44"/>
    </row>
    <row r="108" spans="1:29" ht="15.75" customHeight="1">
      <c r="A108" s="47" t="s">
        <v>365</v>
      </c>
      <c r="B108" s="47" t="s">
        <v>156</v>
      </c>
      <c r="C108" s="60" t="s">
        <v>736</v>
      </c>
      <c r="D108" s="49" t="s">
        <v>53</v>
      </c>
      <c r="E108" s="49">
        <v>2</v>
      </c>
      <c r="F108" s="50">
        <v>200</v>
      </c>
      <c r="G108" s="51" t="s">
        <v>54</v>
      </c>
      <c r="H108" s="52">
        <v>46143</v>
      </c>
      <c r="I108" s="53" t="s">
        <v>55</v>
      </c>
      <c r="J108" s="53" t="s">
        <v>56</v>
      </c>
      <c r="K108" s="53" t="s">
        <v>164</v>
      </c>
      <c r="L108" s="53" t="s">
        <v>58</v>
      </c>
      <c r="M108" s="54" t="s">
        <v>148</v>
      </c>
      <c r="N108" s="56" t="s">
        <v>21</v>
      </c>
      <c r="O108" s="56" t="s">
        <v>2767</v>
      </c>
      <c r="P108" s="56"/>
      <c r="Q108" s="56" t="s">
        <v>2927</v>
      </c>
      <c r="R108" s="57" t="s">
        <v>202</v>
      </c>
      <c r="S108" s="57" t="s">
        <v>181</v>
      </c>
      <c r="T108" s="194"/>
      <c r="U108" s="56"/>
      <c r="V108" s="56"/>
      <c r="W108" s="56" t="s">
        <v>8</v>
      </c>
      <c r="X108" s="56"/>
      <c r="Y108" s="56"/>
      <c r="Z108" s="56"/>
      <c r="AA108" s="56"/>
      <c r="AB108" s="56"/>
      <c r="AC108" s="56"/>
    </row>
    <row r="109" spans="1:29" ht="15.75" customHeight="1">
      <c r="A109" s="35" t="s">
        <v>368</v>
      </c>
      <c r="B109" s="35" t="s">
        <v>156</v>
      </c>
      <c r="C109" s="36" t="s">
        <v>802</v>
      </c>
      <c r="D109" s="37" t="s">
        <v>53</v>
      </c>
      <c r="E109" s="37">
        <v>4</v>
      </c>
      <c r="F109" s="38">
        <v>100</v>
      </c>
      <c r="G109" s="39" t="s">
        <v>54</v>
      </c>
      <c r="H109" s="40">
        <v>46143</v>
      </c>
      <c r="I109" s="41" t="s">
        <v>55</v>
      </c>
      <c r="J109" s="41" t="s">
        <v>56</v>
      </c>
      <c r="K109" s="41" t="s">
        <v>164</v>
      </c>
      <c r="L109" s="41" t="s">
        <v>58</v>
      </c>
      <c r="M109" s="42" t="s">
        <v>73</v>
      </c>
      <c r="N109" s="44" t="s">
        <v>21</v>
      </c>
      <c r="O109" s="44" t="s">
        <v>2767</v>
      </c>
      <c r="P109" s="44"/>
      <c r="Q109" s="44" t="s">
        <v>2927</v>
      </c>
      <c r="R109" s="45" t="s">
        <v>202</v>
      </c>
      <c r="S109" s="45" t="s">
        <v>181</v>
      </c>
      <c r="T109" s="199"/>
      <c r="U109" s="44"/>
      <c r="V109" s="44"/>
      <c r="W109" s="44" t="s">
        <v>8</v>
      </c>
      <c r="X109" s="44"/>
      <c r="Y109" s="44"/>
      <c r="Z109" s="44"/>
      <c r="AA109" s="44"/>
      <c r="AB109" s="44"/>
      <c r="AC109" s="44"/>
    </row>
    <row r="110" spans="1:29" ht="15.75" customHeight="1">
      <c r="A110" s="184"/>
      <c r="B110" s="184" t="s">
        <v>2493</v>
      </c>
      <c r="C110" s="185" t="s">
        <v>2494</v>
      </c>
      <c r="D110" s="186" t="s">
        <v>53</v>
      </c>
      <c r="E110" s="186">
        <v>1</v>
      </c>
      <c r="F110" s="187">
        <v>200000</v>
      </c>
      <c r="G110" s="188" t="s">
        <v>54</v>
      </c>
      <c r="H110" s="189">
        <v>46266</v>
      </c>
      <c r="I110" s="190" t="s">
        <v>101</v>
      </c>
      <c r="J110" s="190" t="s">
        <v>56</v>
      </c>
      <c r="K110" s="190" t="s">
        <v>864</v>
      </c>
      <c r="L110" s="190" t="s">
        <v>91</v>
      </c>
      <c r="M110" s="191" t="s">
        <v>2451</v>
      </c>
      <c r="N110" s="192" t="s">
        <v>951</v>
      </c>
      <c r="O110" s="56" t="s">
        <v>2452</v>
      </c>
      <c r="P110" s="56"/>
      <c r="Q110" s="56"/>
      <c r="R110" s="57" t="str">
        <f t="array" ref="R110">IFERROR(INDEX('BANCO DE DADOS'!$C$3:$C1636,MATCH(C110,'BANCO DE DADOS'!$B$3:$B1636,0),0),"")</f>
        <v>GEA - OBRAS</v>
      </c>
      <c r="S110" s="57" t="str">
        <f t="array" ref="S110">IFERROR(INDEX('BANCO DE DADOS'!$D$3:$D1636,MATCH(C110,'BANCO DE DADOS'!$B$3:$B1636,0),0),"")</f>
        <v>SERVIÇOS DE MANUTENÇÃO - INFRAESTRUTURA PREDIAL</v>
      </c>
      <c r="T110" s="56"/>
      <c r="U110" s="56"/>
      <c r="V110" s="56"/>
      <c r="W110" s="56"/>
      <c r="X110" s="56"/>
      <c r="Y110" s="56"/>
      <c r="Z110" s="56"/>
      <c r="AA110" s="56"/>
      <c r="AB110" s="56"/>
      <c r="AC110" s="56"/>
    </row>
    <row r="111" spans="1:29" ht="15.75" customHeight="1">
      <c r="A111" s="35" t="s">
        <v>437</v>
      </c>
      <c r="B111" s="35" t="s">
        <v>156</v>
      </c>
      <c r="C111" s="36" t="s">
        <v>601</v>
      </c>
      <c r="D111" s="37" t="s">
        <v>53</v>
      </c>
      <c r="E111" s="37">
        <v>20</v>
      </c>
      <c r="F111" s="38">
        <v>540</v>
      </c>
      <c r="G111" s="39" t="s">
        <v>54</v>
      </c>
      <c r="H111" s="40">
        <v>46174</v>
      </c>
      <c r="I111" s="41" t="s">
        <v>55</v>
      </c>
      <c r="J111" s="41" t="s">
        <v>56</v>
      </c>
      <c r="K111" s="41" t="s">
        <v>164</v>
      </c>
      <c r="L111" s="41" t="s">
        <v>58</v>
      </c>
      <c r="M111" s="42" t="s">
        <v>2534</v>
      </c>
      <c r="N111" s="44" t="s">
        <v>21</v>
      </c>
      <c r="O111" s="44" t="s">
        <v>2767</v>
      </c>
      <c r="P111" s="44"/>
      <c r="Q111" s="44" t="s">
        <v>2927</v>
      </c>
      <c r="R111" s="45"/>
      <c r="S111" s="45" t="s">
        <v>181</v>
      </c>
      <c r="T111" s="44"/>
      <c r="U111" s="44"/>
      <c r="V111" s="44"/>
      <c r="W111" s="45" t="s">
        <v>8</v>
      </c>
      <c r="X111" s="44"/>
      <c r="Y111" s="44"/>
      <c r="Z111" s="44"/>
      <c r="AA111" s="44"/>
      <c r="AB111" s="44"/>
      <c r="AC111" s="44"/>
    </row>
    <row r="112" spans="1:29" ht="15.75" customHeight="1">
      <c r="A112" s="47"/>
      <c r="B112" s="47" t="s">
        <v>2693</v>
      </c>
      <c r="C112" s="60"/>
      <c r="D112" s="49"/>
      <c r="E112" s="49"/>
      <c r="F112" s="50">
        <v>180300</v>
      </c>
      <c r="G112" s="51"/>
      <c r="H112" s="52"/>
      <c r="I112" s="53"/>
      <c r="J112" s="53"/>
      <c r="K112" s="53"/>
      <c r="L112" s="53"/>
      <c r="M112" s="54"/>
      <c r="N112" s="56" t="s">
        <v>951</v>
      </c>
      <c r="O112" s="56"/>
      <c r="P112" s="56"/>
      <c r="Q112" s="56" t="s">
        <v>3048</v>
      </c>
      <c r="R112" s="57"/>
      <c r="S112" s="57" t="s">
        <v>1502</v>
      </c>
      <c r="T112" s="60"/>
      <c r="U112" s="56"/>
      <c r="V112" s="56"/>
      <c r="W112" s="56" t="s">
        <v>2933</v>
      </c>
      <c r="X112" s="56"/>
      <c r="Y112" s="56"/>
      <c r="Z112" s="56"/>
      <c r="AA112" s="56"/>
      <c r="AB112" s="56"/>
      <c r="AC112" s="56"/>
    </row>
    <row r="113" spans="1:29" ht="15.75" customHeight="1">
      <c r="A113" s="167"/>
      <c r="B113" s="167" t="s">
        <v>51</v>
      </c>
      <c r="C113" s="168" t="s">
        <v>2701</v>
      </c>
      <c r="D113" s="176" t="s">
        <v>53</v>
      </c>
      <c r="E113" s="176">
        <v>1</v>
      </c>
      <c r="F113" s="177">
        <v>180000</v>
      </c>
      <c r="G113" s="178" t="s">
        <v>54</v>
      </c>
      <c r="H113" s="179">
        <v>46266</v>
      </c>
      <c r="I113" s="180" t="s">
        <v>55</v>
      </c>
      <c r="J113" s="180" t="s">
        <v>56</v>
      </c>
      <c r="K113" s="180" t="s">
        <v>83</v>
      </c>
      <c r="L113" s="180" t="s">
        <v>91</v>
      </c>
      <c r="M113" s="181" t="s">
        <v>2451</v>
      </c>
      <c r="N113" s="175" t="s">
        <v>951</v>
      </c>
      <c r="O113" s="44" t="s">
        <v>2452</v>
      </c>
      <c r="P113" s="44"/>
      <c r="Q113" s="44"/>
      <c r="R113" s="45" t="str">
        <f t="array" ref="R113">IFERROR(INDEX('BANCO DE DADOS'!$C$3:$C1636,MATCH(C113,'BANCO DE DADOS'!$B$3:$B1636,0),0),"")</f>
        <v>GEA - OBRAS</v>
      </c>
      <c r="S113" s="45" t="str">
        <f t="array" ref="S113">IFERROR(INDEX('BANCO DE DADOS'!$D$3:$D1636,MATCH(C113,'BANCO DE DADOS'!$B$3:$B1636,0),0),"")</f>
        <v>SERVIÇOS DE MANUTENÇÃO - INFRAESTRUTURA PREDIAL</v>
      </c>
      <c r="T113" s="44"/>
      <c r="U113" s="44"/>
      <c r="V113" s="44"/>
      <c r="W113" s="44"/>
      <c r="X113" s="44"/>
      <c r="Y113" s="44"/>
      <c r="Z113" s="44"/>
      <c r="AA113" s="44"/>
      <c r="AB113" s="44"/>
      <c r="AC113" s="44"/>
    </row>
    <row r="114" spans="1:29" ht="15.75" customHeight="1">
      <c r="A114" s="47"/>
      <c r="B114" s="47" t="s">
        <v>2693</v>
      </c>
      <c r="C114" s="60"/>
      <c r="D114" s="49"/>
      <c r="E114" s="49"/>
      <c r="F114" s="50">
        <v>5000</v>
      </c>
      <c r="G114" s="51"/>
      <c r="H114" s="52"/>
      <c r="I114" s="53"/>
      <c r="J114" s="53"/>
      <c r="K114" s="53"/>
      <c r="L114" s="53"/>
      <c r="M114" s="54"/>
      <c r="N114" s="56" t="s">
        <v>21</v>
      </c>
      <c r="O114" s="56"/>
      <c r="P114" s="56"/>
      <c r="Q114" s="56" t="s">
        <v>3066</v>
      </c>
      <c r="R114" s="57"/>
      <c r="S114" s="57" t="s">
        <v>339</v>
      </c>
      <c r="T114" s="56"/>
      <c r="U114" s="56"/>
      <c r="V114" s="56"/>
      <c r="W114" s="47" t="s">
        <v>317</v>
      </c>
      <c r="X114" s="56"/>
      <c r="Y114" s="56"/>
      <c r="Z114" s="56"/>
      <c r="AA114" s="56"/>
      <c r="AB114" s="56"/>
      <c r="AC114" s="56"/>
    </row>
    <row r="115" spans="1:29" ht="15.75" customHeight="1">
      <c r="A115" s="35"/>
      <c r="B115" s="35" t="s">
        <v>2693</v>
      </c>
      <c r="C115" s="36"/>
      <c r="D115" s="37"/>
      <c r="E115" s="37"/>
      <c r="F115" s="38">
        <v>21060</v>
      </c>
      <c r="G115" s="39"/>
      <c r="H115" s="40"/>
      <c r="I115" s="41"/>
      <c r="J115" s="41"/>
      <c r="K115" s="41"/>
      <c r="L115" s="41"/>
      <c r="M115" s="42"/>
      <c r="N115" s="44" t="s">
        <v>21</v>
      </c>
      <c r="O115" s="44"/>
      <c r="P115" s="44"/>
      <c r="Q115" s="44" t="s">
        <v>3010</v>
      </c>
      <c r="R115" s="45"/>
      <c r="S115" s="45" t="s">
        <v>488</v>
      </c>
      <c r="T115" s="44"/>
      <c r="U115" s="44"/>
      <c r="V115" s="44"/>
      <c r="W115" s="35" t="s">
        <v>317</v>
      </c>
      <c r="X115" s="44"/>
      <c r="Y115" s="44"/>
      <c r="Z115" s="44"/>
      <c r="AA115" s="44"/>
      <c r="AB115" s="44"/>
      <c r="AC115" s="44"/>
    </row>
    <row r="116" spans="1:29" ht="15.75" customHeight="1">
      <c r="A116" s="47"/>
      <c r="B116" s="47" t="s">
        <v>2693</v>
      </c>
      <c r="C116" s="60"/>
      <c r="D116" s="49"/>
      <c r="E116" s="49"/>
      <c r="F116" s="50">
        <v>10000</v>
      </c>
      <c r="G116" s="51"/>
      <c r="H116" s="52"/>
      <c r="I116" s="53"/>
      <c r="J116" s="53"/>
      <c r="K116" s="53"/>
      <c r="L116" s="53"/>
      <c r="M116" s="54"/>
      <c r="N116" s="56" t="s">
        <v>21</v>
      </c>
      <c r="O116" s="56"/>
      <c r="P116" s="56"/>
      <c r="Q116" s="56" t="s">
        <v>3117</v>
      </c>
      <c r="R116" s="57"/>
      <c r="S116" s="57" t="s">
        <v>2579</v>
      </c>
      <c r="T116" s="56"/>
      <c r="U116" s="56"/>
      <c r="V116" s="56"/>
      <c r="W116" s="47" t="s">
        <v>317</v>
      </c>
      <c r="X116" s="56"/>
      <c r="Y116" s="56"/>
      <c r="Z116" s="56"/>
      <c r="AA116" s="56"/>
      <c r="AB116" s="56"/>
      <c r="AC116" s="56"/>
    </row>
    <row r="117" spans="1:29" ht="15.75" customHeight="1">
      <c r="A117" s="35" t="s">
        <v>438</v>
      </c>
      <c r="B117" s="35" t="s">
        <v>156</v>
      </c>
      <c r="C117" s="36" t="s">
        <v>764</v>
      </c>
      <c r="D117" s="37" t="s">
        <v>53</v>
      </c>
      <c r="E117" s="37">
        <v>10</v>
      </c>
      <c r="F117" s="38">
        <v>159</v>
      </c>
      <c r="G117" s="39" t="s">
        <v>54</v>
      </c>
      <c r="H117" s="40">
        <v>46143</v>
      </c>
      <c r="I117" s="41" t="s">
        <v>55</v>
      </c>
      <c r="J117" s="41" t="s">
        <v>56</v>
      </c>
      <c r="K117" s="41" t="s">
        <v>164</v>
      </c>
      <c r="L117" s="41" t="s">
        <v>58</v>
      </c>
      <c r="M117" s="42" t="s">
        <v>2534</v>
      </c>
      <c r="N117" s="44" t="s">
        <v>21</v>
      </c>
      <c r="O117" s="44" t="s">
        <v>2767</v>
      </c>
      <c r="P117" s="44"/>
      <c r="Q117" s="44" t="s">
        <v>2927</v>
      </c>
      <c r="R117" s="45"/>
      <c r="S117" s="45" t="s">
        <v>181</v>
      </c>
      <c r="T117" s="44"/>
      <c r="U117" s="44"/>
      <c r="V117" s="44"/>
      <c r="W117" s="45" t="s">
        <v>8</v>
      </c>
      <c r="X117" s="44"/>
      <c r="Y117" s="44"/>
      <c r="Z117" s="44"/>
      <c r="AA117" s="44"/>
      <c r="AB117" s="44"/>
      <c r="AC117" s="44"/>
    </row>
    <row r="118" spans="1:29" ht="15.75" customHeight="1">
      <c r="A118" s="184"/>
      <c r="B118" s="184" t="s">
        <v>51</v>
      </c>
      <c r="C118" s="185" t="s">
        <v>2496</v>
      </c>
      <c r="D118" s="186" t="s">
        <v>53</v>
      </c>
      <c r="E118" s="186">
        <v>1</v>
      </c>
      <c r="F118" s="187">
        <v>160000</v>
      </c>
      <c r="G118" s="188" t="s">
        <v>54</v>
      </c>
      <c r="H118" s="189">
        <v>46266</v>
      </c>
      <c r="I118" s="190" t="s">
        <v>101</v>
      </c>
      <c r="J118" s="190" t="s">
        <v>56</v>
      </c>
      <c r="K118" s="190" t="s">
        <v>858</v>
      </c>
      <c r="L118" s="190" t="s">
        <v>91</v>
      </c>
      <c r="M118" s="191" t="s">
        <v>2451</v>
      </c>
      <c r="N118" s="192" t="s">
        <v>951</v>
      </c>
      <c r="O118" s="56" t="s">
        <v>2452</v>
      </c>
      <c r="P118" s="56"/>
      <c r="Q118" s="56"/>
      <c r="R118" s="57" t="str">
        <f t="array" ref="R118">IFERROR(INDEX('BANCO DE DADOS'!$C$3:$C1636,MATCH(C118,'BANCO DE DADOS'!$B$3:$B1636,0),0),"")</f>
        <v>DOP - EQUIPAMENTO OPERACIONAL SALVAMENTO TERRESTRE</v>
      </c>
      <c r="S118" s="57" t="str">
        <f t="array" ref="S118">IFERROR(INDEX('BANCO DE DADOS'!$D$3:$D1636,MATCH(C118,'BANCO DE DADOS'!$B$3:$B1636,0),0),"")</f>
        <v>COMPRA DE CAMERA PARA BUSCA E RESGATE</v>
      </c>
      <c r="T118" s="56"/>
      <c r="U118" s="56"/>
      <c r="V118" s="56"/>
      <c r="W118" s="56"/>
      <c r="X118" s="56"/>
      <c r="Y118" s="56"/>
      <c r="Z118" s="56"/>
      <c r="AA118" s="56"/>
      <c r="AB118" s="56"/>
      <c r="AC118" s="56"/>
    </row>
    <row r="119" spans="1:29" ht="15.75" customHeight="1">
      <c r="A119" s="35" t="s">
        <v>399</v>
      </c>
      <c r="B119" s="35" t="s">
        <v>156</v>
      </c>
      <c r="C119" s="36" t="s">
        <v>821</v>
      </c>
      <c r="D119" s="37" t="s">
        <v>53</v>
      </c>
      <c r="E119" s="37">
        <v>10</v>
      </c>
      <c r="F119" s="38">
        <v>50</v>
      </c>
      <c r="G119" s="39" t="s">
        <v>54</v>
      </c>
      <c r="H119" s="40">
        <v>46143</v>
      </c>
      <c r="I119" s="41" t="s">
        <v>55</v>
      </c>
      <c r="J119" s="41" t="s">
        <v>56</v>
      </c>
      <c r="K119" s="41" t="s">
        <v>164</v>
      </c>
      <c r="L119" s="41" t="s">
        <v>58</v>
      </c>
      <c r="M119" s="42" t="s">
        <v>109</v>
      </c>
      <c r="N119" s="44" t="s">
        <v>21</v>
      </c>
      <c r="O119" s="44" t="s">
        <v>2767</v>
      </c>
      <c r="P119" s="44"/>
      <c r="Q119" s="44" t="s">
        <v>2927</v>
      </c>
      <c r="R119" s="45" t="s">
        <v>202</v>
      </c>
      <c r="S119" s="45" t="s">
        <v>181</v>
      </c>
      <c r="T119" s="44"/>
      <c r="U119" s="44"/>
      <c r="V119" s="44"/>
      <c r="W119" s="45" t="s">
        <v>8</v>
      </c>
      <c r="X119" s="44"/>
      <c r="Y119" s="44"/>
      <c r="Z119" s="44"/>
      <c r="AA119" s="44"/>
      <c r="AB119" s="44"/>
      <c r="AC119" s="44"/>
    </row>
    <row r="120" spans="1:29" ht="15.75" customHeight="1">
      <c r="A120" s="47" t="s">
        <v>400</v>
      </c>
      <c r="B120" s="47" t="s">
        <v>156</v>
      </c>
      <c r="C120" s="60" t="s">
        <v>836</v>
      </c>
      <c r="D120" s="49" t="s">
        <v>53</v>
      </c>
      <c r="E120" s="49">
        <v>2</v>
      </c>
      <c r="F120" s="50">
        <v>30</v>
      </c>
      <c r="G120" s="51" t="s">
        <v>54</v>
      </c>
      <c r="H120" s="52">
        <v>46143</v>
      </c>
      <c r="I120" s="53" t="s">
        <v>55</v>
      </c>
      <c r="J120" s="53" t="s">
        <v>56</v>
      </c>
      <c r="K120" s="53" t="s">
        <v>164</v>
      </c>
      <c r="L120" s="53" t="s">
        <v>58</v>
      </c>
      <c r="M120" s="54" t="s">
        <v>109</v>
      </c>
      <c r="N120" s="56" t="s">
        <v>21</v>
      </c>
      <c r="O120" s="56" t="s">
        <v>2767</v>
      </c>
      <c r="P120" s="56"/>
      <c r="Q120" s="56" t="s">
        <v>2927</v>
      </c>
      <c r="R120" s="57" t="s">
        <v>202</v>
      </c>
      <c r="S120" s="57" t="s">
        <v>181</v>
      </c>
      <c r="T120" s="56"/>
      <c r="U120" s="56"/>
      <c r="V120" s="56"/>
      <c r="W120" s="57" t="s">
        <v>8</v>
      </c>
      <c r="X120" s="56"/>
      <c r="Y120" s="56"/>
      <c r="Z120" s="56"/>
      <c r="AA120" s="56"/>
      <c r="AB120" s="56"/>
      <c r="AC120" s="56"/>
    </row>
    <row r="121" spans="1:29" ht="15.75" customHeight="1">
      <c r="A121" s="35" t="s">
        <v>370</v>
      </c>
      <c r="B121" s="35" t="s">
        <v>1049</v>
      </c>
      <c r="C121" s="36" t="s">
        <v>1871</v>
      </c>
      <c r="D121" s="37" t="s">
        <v>1791</v>
      </c>
      <c r="E121" s="37">
        <v>600</v>
      </c>
      <c r="F121" s="38">
        <v>5646</v>
      </c>
      <c r="G121" s="39" t="s">
        <v>54</v>
      </c>
      <c r="H121" s="40">
        <v>46204</v>
      </c>
      <c r="I121" s="41" t="s">
        <v>55</v>
      </c>
      <c r="J121" s="41" t="s">
        <v>56</v>
      </c>
      <c r="K121" s="41" t="s">
        <v>164</v>
      </c>
      <c r="L121" s="41" t="s">
        <v>58</v>
      </c>
      <c r="M121" s="42" t="s">
        <v>2486</v>
      </c>
      <c r="N121" s="44" t="s">
        <v>21</v>
      </c>
      <c r="O121" s="44" t="s">
        <v>2767</v>
      </c>
      <c r="P121" s="44"/>
      <c r="Q121" s="44" t="s">
        <v>2927</v>
      </c>
      <c r="R121" s="45" t="s">
        <v>202</v>
      </c>
      <c r="S121" s="45" t="s">
        <v>181</v>
      </c>
      <c r="T121" s="44"/>
      <c r="U121" s="44"/>
      <c r="V121" s="44"/>
      <c r="W121" s="44" t="s">
        <v>8</v>
      </c>
      <c r="X121" s="44"/>
      <c r="Y121" s="44"/>
      <c r="Z121" s="44"/>
      <c r="AA121" s="44"/>
      <c r="AB121" s="44"/>
      <c r="AC121" s="44"/>
    </row>
    <row r="122" spans="1:29" ht="15.75" customHeight="1">
      <c r="A122" s="47" t="s">
        <v>372</v>
      </c>
      <c r="B122" s="47" t="s">
        <v>1049</v>
      </c>
      <c r="C122" s="60" t="s">
        <v>2089</v>
      </c>
      <c r="D122" s="49" t="s">
        <v>1791</v>
      </c>
      <c r="E122" s="49">
        <v>200</v>
      </c>
      <c r="F122" s="50">
        <v>720</v>
      </c>
      <c r="G122" s="51" t="s">
        <v>54</v>
      </c>
      <c r="H122" s="52">
        <v>46174</v>
      </c>
      <c r="I122" s="53" t="s">
        <v>55</v>
      </c>
      <c r="J122" s="53" t="s">
        <v>56</v>
      </c>
      <c r="K122" s="53" t="s">
        <v>164</v>
      </c>
      <c r="L122" s="53" t="s">
        <v>58</v>
      </c>
      <c r="M122" s="54" t="s">
        <v>2534</v>
      </c>
      <c r="N122" s="56" t="s">
        <v>21</v>
      </c>
      <c r="O122" s="56" t="s">
        <v>2767</v>
      </c>
      <c r="P122" s="56"/>
      <c r="Q122" s="56" t="s">
        <v>2927</v>
      </c>
      <c r="R122" s="57" t="s">
        <v>202</v>
      </c>
      <c r="S122" s="57" t="s">
        <v>181</v>
      </c>
      <c r="T122" s="56"/>
      <c r="U122" s="56"/>
      <c r="V122" s="56"/>
      <c r="W122" s="56" t="s">
        <v>8</v>
      </c>
      <c r="X122" s="56"/>
      <c r="Y122" s="56"/>
      <c r="Z122" s="56"/>
      <c r="AA122" s="56"/>
      <c r="AB122" s="56"/>
      <c r="AC122" s="56"/>
    </row>
    <row r="123" spans="1:29" ht="15.75" customHeight="1">
      <c r="A123" s="35" t="s">
        <v>402</v>
      </c>
      <c r="B123" s="35" t="s">
        <v>156</v>
      </c>
      <c r="C123" s="36" t="s">
        <v>785</v>
      </c>
      <c r="D123" s="37" t="s">
        <v>53</v>
      </c>
      <c r="E123" s="37">
        <v>12</v>
      </c>
      <c r="F123" s="38">
        <v>120</v>
      </c>
      <c r="G123" s="39" t="s">
        <v>54</v>
      </c>
      <c r="H123" s="40">
        <v>46143</v>
      </c>
      <c r="I123" s="41" t="s">
        <v>55</v>
      </c>
      <c r="J123" s="41" t="s">
        <v>56</v>
      </c>
      <c r="K123" s="41" t="s">
        <v>164</v>
      </c>
      <c r="L123" s="41" t="s">
        <v>58</v>
      </c>
      <c r="M123" s="42" t="s">
        <v>2534</v>
      </c>
      <c r="N123" s="44" t="s">
        <v>21</v>
      </c>
      <c r="O123" s="44" t="s">
        <v>2767</v>
      </c>
      <c r="P123" s="44"/>
      <c r="Q123" s="44" t="s">
        <v>2927</v>
      </c>
      <c r="R123" s="45" t="s">
        <v>202</v>
      </c>
      <c r="S123" s="45" t="s">
        <v>181</v>
      </c>
      <c r="T123" s="44"/>
      <c r="U123" s="44"/>
      <c r="V123" s="44"/>
      <c r="W123" s="45" t="s">
        <v>8</v>
      </c>
      <c r="X123" s="44"/>
      <c r="Y123" s="44"/>
      <c r="Z123" s="44"/>
      <c r="AA123" s="44"/>
      <c r="AB123" s="44"/>
      <c r="AC123" s="44"/>
    </row>
    <row r="124" spans="1:29" ht="15.75" customHeight="1">
      <c r="A124" s="184"/>
      <c r="B124" s="184" t="s">
        <v>1049</v>
      </c>
      <c r="C124" s="185" t="s">
        <v>1733</v>
      </c>
      <c r="D124" s="186" t="s">
        <v>53</v>
      </c>
      <c r="E124" s="186">
        <v>60</v>
      </c>
      <c r="F124" s="187">
        <v>150000</v>
      </c>
      <c r="G124" s="188" t="s">
        <v>54</v>
      </c>
      <c r="H124" s="189">
        <v>46266</v>
      </c>
      <c r="I124" s="190" t="s">
        <v>55</v>
      </c>
      <c r="J124" s="190" t="s">
        <v>56</v>
      </c>
      <c r="K124" s="190" t="s">
        <v>164</v>
      </c>
      <c r="L124" s="190" t="s">
        <v>91</v>
      </c>
      <c r="M124" s="191" t="s">
        <v>2451</v>
      </c>
      <c r="N124" s="192" t="s">
        <v>951</v>
      </c>
      <c r="O124" s="56" t="s">
        <v>2452</v>
      </c>
      <c r="P124" s="56"/>
      <c r="Q124" s="56"/>
      <c r="R124" s="57" t="str">
        <f t="array" ref="R124">IFERROR(INDEX('BANCO DE DADOS'!$C$3:$C1636,MATCH(C124,'BANCO DE DADOS'!$B$3:$B1636,0),0),"")</f>
        <v/>
      </c>
      <c r="S124" s="57" t="str">
        <f t="array" ref="S124">IFERROR(INDEX('BANCO DE DADOS'!$D$3:$D1636,MATCH(C124,'BANCO DE DADOS'!$B$3:$B1636,0),0),"")</f>
        <v/>
      </c>
      <c r="T124" s="56"/>
      <c r="U124" s="56"/>
      <c r="V124" s="56"/>
      <c r="W124" s="56"/>
      <c r="X124" s="56"/>
      <c r="Y124" s="56"/>
      <c r="Z124" s="56"/>
      <c r="AA124" s="56"/>
      <c r="AB124" s="56"/>
      <c r="AC124" s="56"/>
    </row>
    <row r="125" spans="1:29" ht="15.75" customHeight="1">
      <c r="A125" s="35"/>
      <c r="B125" s="35" t="s">
        <v>2693</v>
      </c>
      <c r="C125" s="36"/>
      <c r="D125" s="37"/>
      <c r="E125" s="37"/>
      <c r="F125" s="38">
        <v>130000</v>
      </c>
      <c r="G125" s="39"/>
      <c r="H125" s="40"/>
      <c r="I125" s="41"/>
      <c r="J125" s="41"/>
      <c r="K125" s="41"/>
      <c r="L125" s="41"/>
      <c r="M125" s="42"/>
      <c r="N125" s="44" t="s">
        <v>951</v>
      </c>
      <c r="O125" s="44"/>
      <c r="P125" s="44"/>
      <c r="Q125" s="44" t="s">
        <v>3025</v>
      </c>
      <c r="R125" s="45"/>
      <c r="S125" s="45" t="s">
        <v>1419</v>
      </c>
      <c r="T125" s="44"/>
      <c r="U125" s="44"/>
      <c r="V125" s="44"/>
      <c r="W125" s="44" t="s">
        <v>949</v>
      </c>
      <c r="X125" s="44"/>
      <c r="Y125" s="44"/>
      <c r="Z125" s="44"/>
      <c r="AA125" s="44"/>
      <c r="AB125" s="44"/>
      <c r="AC125" s="44"/>
    </row>
    <row r="126" spans="1:29" ht="51.75" customHeight="1">
      <c r="A126" s="184"/>
      <c r="B126" s="184" t="s">
        <v>51</v>
      </c>
      <c r="C126" s="185" t="s">
        <v>926</v>
      </c>
      <c r="D126" s="186" t="s">
        <v>53</v>
      </c>
      <c r="E126" s="186">
        <v>6</v>
      </c>
      <c r="F126" s="187">
        <v>7200</v>
      </c>
      <c r="G126" s="188" t="s">
        <v>54</v>
      </c>
      <c r="H126" s="189">
        <v>46204</v>
      </c>
      <c r="I126" s="190" t="s">
        <v>101</v>
      </c>
      <c r="J126" s="190" t="s">
        <v>56</v>
      </c>
      <c r="K126" s="190" t="s">
        <v>858</v>
      </c>
      <c r="L126" s="190" t="s">
        <v>91</v>
      </c>
      <c r="M126" s="191" t="s">
        <v>2451</v>
      </c>
      <c r="N126" s="192" t="s">
        <v>884</v>
      </c>
      <c r="O126" s="56" t="s">
        <v>2452</v>
      </c>
      <c r="P126" s="56"/>
      <c r="Q126" s="56"/>
      <c r="R126" s="57">
        <f t="array" ref="R126">IFERROR(INDEX('BANCO DE DADOS'!$C$3:$C1636,MATCH(C126,'BANCO DE DADOS'!$B$3:$B1636,0),0),"")</f>
        <v>0</v>
      </c>
      <c r="S126" s="57" t="str">
        <f t="array" ref="S126">IFERROR(INDEX('BANCO DE DADOS'!$D$3:$D1636,MATCH(C126,'BANCO DE DADOS'!$B$3:$B1636,0),0),"")</f>
        <v>COMPRA DE MÓVEIS E EQUIPAMENTOS OPERACIONAIS</v>
      </c>
      <c r="T126" s="56"/>
      <c r="U126" s="56"/>
      <c r="V126" s="56"/>
      <c r="W126" s="56"/>
      <c r="X126" s="56"/>
      <c r="Y126" s="56"/>
      <c r="Z126" s="56"/>
      <c r="AA126" s="56"/>
      <c r="AB126" s="56"/>
      <c r="AC126" s="56"/>
    </row>
    <row r="127" spans="1:29" ht="15.75" customHeight="1">
      <c r="A127" s="167"/>
      <c r="B127" s="167" t="s">
        <v>1699</v>
      </c>
      <c r="C127" s="168" t="s">
        <v>1704</v>
      </c>
      <c r="D127" s="176" t="s">
        <v>53</v>
      </c>
      <c r="E127" s="176">
        <v>13</v>
      </c>
      <c r="F127" s="177">
        <v>130000</v>
      </c>
      <c r="G127" s="178" t="s">
        <v>54</v>
      </c>
      <c r="H127" s="179">
        <v>46266</v>
      </c>
      <c r="I127" s="180" t="s">
        <v>55</v>
      </c>
      <c r="J127" s="180" t="s">
        <v>56</v>
      </c>
      <c r="K127" s="180" t="s">
        <v>83</v>
      </c>
      <c r="L127" s="180" t="s">
        <v>91</v>
      </c>
      <c r="M127" s="181" t="s">
        <v>2451</v>
      </c>
      <c r="N127" s="175" t="s">
        <v>951</v>
      </c>
      <c r="O127" s="44" t="s">
        <v>2452</v>
      </c>
      <c r="P127" s="44"/>
      <c r="Q127" s="44"/>
      <c r="R127" s="45">
        <f t="array" ref="R127">IFERROR(INDEX('BANCO DE DADOS'!$C$3:$C1636,MATCH(C127,'BANCO DE DADOS'!$B$3:$B1636,0),0),"")</f>
        <v>0</v>
      </c>
      <c r="S127" s="45" t="str">
        <f t="array" ref="S127">IFERROR(INDEX('BANCO DE DADOS'!$D$3:$D1636,MATCH(C127,'BANCO DE DADOS'!$B$3:$B1636,0),0),"")</f>
        <v>SERVIÇOS DE CARTÓRIO E DOCUMENTAÇÃO</v>
      </c>
      <c r="T127" s="44"/>
      <c r="U127" s="44"/>
      <c r="V127" s="44"/>
      <c r="W127" s="44"/>
      <c r="X127" s="44"/>
      <c r="Y127" s="44"/>
      <c r="Z127" s="44"/>
      <c r="AA127" s="44"/>
      <c r="AB127" s="44"/>
      <c r="AC127" s="44"/>
    </row>
    <row r="128" spans="1:29" ht="15.75" customHeight="1">
      <c r="A128" s="47" t="s">
        <v>373</v>
      </c>
      <c r="B128" s="47" t="s">
        <v>156</v>
      </c>
      <c r="C128" s="60" t="s">
        <v>804</v>
      </c>
      <c r="D128" s="49" t="s">
        <v>53</v>
      </c>
      <c r="E128" s="49">
        <v>2</v>
      </c>
      <c r="F128" s="50">
        <v>100</v>
      </c>
      <c r="G128" s="51" t="s">
        <v>54</v>
      </c>
      <c r="H128" s="52">
        <v>46143</v>
      </c>
      <c r="I128" s="53" t="s">
        <v>55</v>
      </c>
      <c r="J128" s="53" t="s">
        <v>56</v>
      </c>
      <c r="K128" s="53" t="s">
        <v>164</v>
      </c>
      <c r="L128" s="53" t="s">
        <v>58</v>
      </c>
      <c r="M128" s="54" t="s">
        <v>148</v>
      </c>
      <c r="N128" s="56" t="s">
        <v>21</v>
      </c>
      <c r="O128" s="56" t="s">
        <v>2767</v>
      </c>
      <c r="P128" s="56"/>
      <c r="Q128" s="56" t="s">
        <v>2927</v>
      </c>
      <c r="R128" s="57" t="s">
        <v>202</v>
      </c>
      <c r="S128" s="57" t="s">
        <v>181</v>
      </c>
      <c r="T128" s="56"/>
      <c r="U128" s="56"/>
      <c r="V128" s="56"/>
      <c r="W128" s="56" t="s">
        <v>8</v>
      </c>
      <c r="X128" s="56"/>
      <c r="Y128" s="56"/>
      <c r="Z128" s="56"/>
      <c r="AA128" s="56"/>
      <c r="AB128" s="56"/>
      <c r="AC128" s="56"/>
    </row>
    <row r="129" spans="1:29" ht="15.75" customHeight="1">
      <c r="A129" s="35"/>
      <c r="B129" s="35" t="s">
        <v>51</v>
      </c>
      <c r="C129" s="36" t="s">
        <v>1324</v>
      </c>
      <c r="D129" s="37" t="s">
        <v>53</v>
      </c>
      <c r="E129" s="37">
        <v>10</v>
      </c>
      <c r="F129" s="38">
        <v>720</v>
      </c>
      <c r="G129" s="39" t="s">
        <v>54</v>
      </c>
      <c r="H129" s="40">
        <v>46174</v>
      </c>
      <c r="I129" s="41" t="s">
        <v>55</v>
      </c>
      <c r="J129" s="41" t="s">
        <v>56</v>
      </c>
      <c r="K129" s="41" t="s">
        <v>164</v>
      </c>
      <c r="L129" s="41" t="s">
        <v>91</v>
      </c>
      <c r="M129" s="42" t="s">
        <v>148</v>
      </c>
      <c r="N129" s="44" t="s">
        <v>884</v>
      </c>
      <c r="O129" s="44" t="s">
        <v>2767</v>
      </c>
      <c r="P129" s="44"/>
      <c r="Q129" s="44" t="s">
        <v>2927</v>
      </c>
      <c r="R129" s="45" t="s">
        <v>202</v>
      </c>
      <c r="S129" s="45" t="s">
        <v>181</v>
      </c>
      <c r="T129" s="44"/>
      <c r="U129" s="44"/>
      <c r="V129" s="44"/>
      <c r="W129" s="45" t="s">
        <v>8</v>
      </c>
      <c r="X129" s="44"/>
      <c r="Y129" s="44"/>
      <c r="Z129" s="44"/>
      <c r="AA129" s="44"/>
      <c r="AB129" s="44"/>
      <c r="AC129" s="44"/>
    </row>
    <row r="130" spans="1:29" ht="15.75" customHeight="1">
      <c r="A130" s="47"/>
      <c r="B130" s="47" t="s">
        <v>2693</v>
      </c>
      <c r="C130" s="60"/>
      <c r="D130" s="49"/>
      <c r="E130" s="49"/>
      <c r="F130" s="50">
        <v>130000</v>
      </c>
      <c r="G130" s="51"/>
      <c r="H130" s="52"/>
      <c r="I130" s="53"/>
      <c r="J130" s="53"/>
      <c r="K130" s="53"/>
      <c r="L130" s="53"/>
      <c r="M130" s="54"/>
      <c r="N130" s="56" t="s">
        <v>951</v>
      </c>
      <c r="O130" s="56"/>
      <c r="P130" s="56"/>
      <c r="Q130" s="56" t="s">
        <v>3060</v>
      </c>
      <c r="R130" s="57"/>
      <c r="S130" s="57" t="s">
        <v>1702</v>
      </c>
      <c r="T130" s="56"/>
      <c r="U130" s="56"/>
      <c r="V130" s="56"/>
      <c r="W130" s="56" t="s">
        <v>1699</v>
      </c>
      <c r="X130" s="56"/>
      <c r="Y130" s="56"/>
      <c r="Z130" s="56"/>
      <c r="AA130" s="56"/>
      <c r="AB130" s="56"/>
      <c r="AC130" s="56"/>
    </row>
    <row r="131" spans="1:29" ht="15.75" customHeight="1">
      <c r="A131" s="35"/>
      <c r="B131" s="35" t="s">
        <v>2693</v>
      </c>
      <c r="C131" s="36"/>
      <c r="D131" s="37"/>
      <c r="E131" s="37"/>
      <c r="F131" s="38">
        <v>130000</v>
      </c>
      <c r="G131" s="39"/>
      <c r="H131" s="40"/>
      <c r="I131" s="41"/>
      <c r="J131" s="41"/>
      <c r="K131" s="41"/>
      <c r="L131" s="41"/>
      <c r="M131" s="42"/>
      <c r="N131" s="44" t="s">
        <v>951</v>
      </c>
      <c r="O131" s="44"/>
      <c r="P131" s="44"/>
      <c r="Q131" s="44" t="s">
        <v>3062</v>
      </c>
      <c r="R131" s="45"/>
      <c r="S131" s="45" t="s">
        <v>1704</v>
      </c>
      <c r="T131" s="44"/>
      <c r="U131" s="44"/>
      <c r="V131" s="44"/>
      <c r="W131" s="44" t="s">
        <v>1699</v>
      </c>
      <c r="X131" s="44"/>
      <c r="Y131" s="44"/>
      <c r="Z131" s="44"/>
      <c r="AA131" s="44"/>
      <c r="AB131" s="44"/>
      <c r="AC131" s="44"/>
    </row>
    <row r="132" spans="1:29" ht="15.75" customHeight="1">
      <c r="A132" s="47" t="s">
        <v>403</v>
      </c>
      <c r="B132" s="47" t="s">
        <v>440</v>
      </c>
      <c r="C132" s="60" t="s">
        <v>569</v>
      </c>
      <c r="D132" s="49" t="s">
        <v>53</v>
      </c>
      <c r="E132" s="49">
        <v>10</v>
      </c>
      <c r="F132" s="50">
        <v>720</v>
      </c>
      <c r="G132" s="51" t="s">
        <v>54</v>
      </c>
      <c r="H132" s="52">
        <v>46174</v>
      </c>
      <c r="I132" s="53" t="s">
        <v>55</v>
      </c>
      <c r="J132" s="53" t="s">
        <v>56</v>
      </c>
      <c r="K132" s="53" t="s">
        <v>164</v>
      </c>
      <c r="L132" s="53" t="s">
        <v>58</v>
      </c>
      <c r="M132" s="54" t="s">
        <v>2498</v>
      </c>
      <c r="N132" s="56" t="s">
        <v>21</v>
      </c>
      <c r="O132" s="56" t="s">
        <v>2767</v>
      </c>
      <c r="P132" s="56"/>
      <c r="Q132" s="56" t="s">
        <v>2927</v>
      </c>
      <c r="R132" s="57" t="s">
        <v>202</v>
      </c>
      <c r="S132" s="57" t="s">
        <v>181</v>
      </c>
      <c r="T132" s="56"/>
      <c r="U132" s="56"/>
      <c r="V132" s="56"/>
      <c r="W132" s="57" t="s">
        <v>8</v>
      </c>
      <c r="X132" s="56"/>
      <c r="Y132" s="56"/>
      <c r="Z132" s="56"/>
      <c r="AA132" s="56"/>
      <c r="AB132" s="56"/>
      <c r="AC132" s="56"/>
    </row>
    <row r="133" spans="1:29" ht="15.75" customHeight="1">
      <c r="A133" s="35"/>
      <c r="B133" s="35" t="s">
        <v>2693</v>
      </c>
      <c r="C133" s="36"/>
      <c r="D133" s="37"/>
      <c r="E133" s="37"/>
      <c r="F133" s="38">
        <v>126400</v>
      </c>
      <c r="G133" s="39"/>
      <c r="H133" s="40"/>
      <c r="I133" s="41"/>
      <c r="J133" s="41"/>
      <c r="K133" s="41"/>
      <c r="L133" s="41"/>
      <c r="M133" s="42"/>
      <c r="N133" s="44" t="s">
        <v>951</v>
      </c>
      <c r="O133" s="44"/>
      <c r="P133" s="44"/>
      <c r="Q133" s="44" t="s">
        <v>3087</v>
      </c>
      <c r="R133" s="45"/>
      <c r="S133" s="45" t="s">
        <v>426</v>
      </c>
      <c r="T133" s="44"/>
      <c r="U133" s="44"/>
      <c r="V133" s="44"/>
      <c r="W133" s="44" t="s">
        <v>8</v>
      </c>
      <c r="X133" s="44"/>
      <c r="Y133" s="44"/>
      <c r="Z133" s="44"/>
      <c r="AA133" s="44"/>
      <c r="AB133" s="44"/>
      <c r="AC133" s="44"/>
    </row>
    <row r="134" spans="1:29" ht="15.75" customHeight="1">
      <c r="A134" s="184"/>
      <c r="B134" s="184" t="s">
        <v>1049</v>
      </c>
      <c r="C134" s="185" t="s">
        <v>2506</v>
      </c>
      <c r="D134" s="186" t="s">
        <v>53</v>
      </c>
      <c r="E134" s="186">
        <v>10</v>
      </c>
      <c r="F134" s="187">
        <v>118200</v>
      </c>
      <c r="G134" s="188" t="s">
        <v>54</v>
      </c>
      <c r="H134" s="189">
        <v>46266</v>
      </c>
      <c r="I134" s="190" t="s">
        <v>101</v>
      </c>
      <c r="J134" s="190" t="s">
        <v>56</v>
      </c>
      <c r="K134" s="190" t="s">
        <v>858</v>
      </c>
      <c r="L134" s="190" t="s">
        <v>91</v>
      </c>
      <c r="M134" s="191" t="s">
        <v>2451</v>
      </c>
      <c r="N134" s="192" t="s">
        <v>951</v>
      </c>
      <c r="O134" s="56" t="s">
        <v>2452</v>
      </c>
      <c r="P134" s="56"/>
      <c r="Q134" s="56"/>
      <c r="R134" s="57" t="str">
        <f t="array" ref="R134">IFERROR(INDEX('BANCO DE DADOS'!$C$3:$C1636,MATCH(C134,'BANCO DE DADOS'!$B$3:$B1636,0),0),"")</f>
        <v>ALMOXARIFADO GERAL</v>
      </c>
      <c r="S134" s="57" t="str">
        <f t="array" ref="S134">IFERROR(INDEX('BANCO DE DADOS'!$D$3:$D1636,MATCH(C134,'BANCO DE DADOS'!$B$3:$B1636,0),0),"")</f>
        <v>COMPRA DE EQUIPAMENTOS MÉDICOS E DE EMERGÊNCIA</v>
      </c>
      <c r="T134" s="56"/>
      <c r="U134" s="56"/>
      <c r="V134" s="56"/>
      <c r="W134" s="56"/>
      <c r="X134" s="56"/>
      <c r="Y134" s="56"/>
      <c r="Z134" s="56"/>
      <c r="AA134" s="56"/>
      <c r="AB134" s="56"/>
      <c r="AC134" s="56"/>
    </row>
    <row r="135" spans="1:29" ht="15.75" customHeight="1">
      <c r="A135" s="35" t="s">
        <v>404</v>
      </c>
      <c r="B135" s="35" t="s">
        <v>169</v>
      </c>
      <c r="C135" s="36" t="s">
        <v>569</v>
      </c>
      <c r="D135" s="37" t="s">
        <v>53</v>
      </c>
      <c r="E135" s="37">
        <v>4</v>
      </c>
      <c r="F135" s="38">
        <v>288</v>
      </c>
      <c r="G135" s="39" t="s">
        <v>54</v>
      </c>
      <c r="H135" s="40">
        <v>46143</v>
      </c>
      <c r="I135" s="41" t="s">
        <v>55</v>
      </c>
      <c r="J135" s="41" t="s">
        <v>56</v>
      </c>
      <c r="K135" s="41" t="s">
        <v>164</v>
      </c>
      <c r="L135" s="41" t="s">
        <v>58</v>
      </c>
      <c r="M135" s="42" t="s">
        <v>2498</v>
      </c>
      <c r="N135" s="44" t="s">
        <v>21</v>
      </c>
      <c r="O135" s="44" t="s">
        <v>2767</v>
      </c>
      <c r="P135" s="44"/>
      <c r="Q135" s="44" t="s">
        <v>2927</v>
      </c>
      <c r="R135" s="45" t="s">
        <v>202</v>
      </c>
      <c r="S135" s="45" t="s">
        <v>181</v>
      </c>
      <c r="T135" s="44"/>
      <c r="U135" s="44"/>
      <c r="V135" s="44"/>
      <c r="W135" s="45" t="s">
        <v>8</v>
      </c>
      <c r="X135" s="44"/>
      <c r="Y135" s="44"/>
      <c r="Z135" s="44"/>
      <c r="AA135" s="44"/>
      <c r="AB135" s="44"/>
      <c r="AC135" s="44"/>
    </row>
    <row r="136" spans="1:29" ht="15.75" customHeight="1">
      <c r="A136" s="47"/>
      <c r="B136" s="47" t="s">
        <v>2693</v>
      </c>
      <c r="C136" s="60"/>
      <c r="D136" s="49"/>
      <c r="E136" s="49"/>
      <c r="F136" s="50">
        <v>113600</v>
      </c>
      <c r="G136" s="51"/>
      <c r="H136" s="52"/>
      <c r="I136" s="53"/>
      <c r="J136" s="53"/>
      <c r="K136" s="53"/>
      <c r="L136" s="53"/>
      <c r="M136" s="54"/>
      <c r="N136" s="56" t="s">
        <v>951</v>
      </c>
      <c r="O136" s="56"/>
      <c r="P136" s="56"/>
      <c r="Q136" s="56" t="s">
        <v>3072</v>
      </c>
      <c r="R136" s="57"/>
      <c r="S136" s="57" t="s">
        <v>1763</v>
      </c>
      <c r="T136" s="56"/>
      <c r="U136" s="56"/>
      <c r="V136" s="56"/>
      <c r="W136" s="56" t="s">
        <v>848</v>
      </c>
      <c r="X136" s="56"/>
      <c r="Y136" s="56"/>
      <c r="Z136" s="56"/>
      <c r="AA136" s="56"/>
      <c r="AB136" s="56"/>
      <c r="AC136" s="56"/>
    </row>
    <row r="137" spans="1:29" ht="15.75" customHeight="1">
      <c r="A137" s="35" t="s">
        <v>405</v>
      </c>
      <c r="B137" s="35" t="s">
        <v>247</v>
      </c>
      <c r="C137" s="36" t="s">
        <v>569</v>
      </c>
      <c r="D137" s="37" t="s">
        <v>53</v>
      </c>
      <c r="E137" s="37">
        <v>2</v>
      </c>
      <c r="F137" s="38">
        <v>144</v>
      </c>
      <c r="G137" s="39" t="s">
        <v>54</v>
      </c>
      <c r="H137" s="40">
        <v>46143</v>
      </c>
      <c r="I137" s="41" t="s">
        <v>55</v>
      </c>
      <c r="J137" s="41" t="s">
        <v>56</v>
      </c>
      <c r="K137" s="41" t="s">
        <v>164</v>
      </c>
      <c r="L137" s="41" t="s">
        <v>58</v>
      </c>
      <c r="M137" s="42" t="s">
        <v>2498</v>
      </c>
      <c r="N137" s="44" t="s">
        <v>21</v>
      </c>
      <c r="O137" s="44" t="s">
        <v>2767</v>
      </c>
      <c r="P137" s="44"/>
      <c r="Q137" s="44" t="s">
        <v>2927</v>
      </c>
      <c r="R137" s="45" t="s">
        <v>202</v>
      </c>
      <c r="S137" s="45" t="s">
        <v>181</v>
      </c>
      <c r="T137" s="44"/>
      <c r="U137" s="44"/>
      <c r="V137" s="44"/>
      <c r="W137" s="45" t="s">
        <v>8</v>
      </c>
      <c r="X137" s="44"/>
      <c r="Y137" s="44"/>
      <c r="Z137" s="44"/>
      <c r="AA137" s="44"/>
      <c r="AB137" s="44"/>
      <c r="AC137" s="44"/>
    </row>
    <row r="138" spans="1:29" ht="15.75" customHeight="1">
      <c r="A138" s="47" t="s">
        <v>407</v>
      </c>
      <c r="B138" s="47" t="s">
        <v>156</v>
      </c>
      <c r="C138" s="60" t="s">
        <v>607</v>
      </c>
      <c r="D138" s="49" t="s">
        <v>53</v>
      </c>
      <c r="E138" s="49">
        <v>2</v>
      </c>
      <c r="F138" s="50">
        <v>500</v>
      </c>
      <c r="G138" s="51" t="s">
        <v>54</v>
      </c>
      <c r="H138" s="52">
        <v>46174</v>
      </c>
      <c r="I138" s="53" t="s">
        <v>55</v>
      </c>
      <c r="J138" s="53" t="s">
        <v>56</v>
      </c>
      <c r="K138" s="53" t="s">
        <v>164</v>
      </c>
      <c r="L138" s="53" t="s">
        <v>58</v>
      </c>
      <c r="M138" s="54" t="s">
        <v>2498</v>
      </c>
      <c r="N138" s="56" t="s">
        <v>21</v>
      </c>
      <c r="O138" s="56" t="s">
        <v>2767</v>
      </c>
      <c r="P138" s="56"/>
      <c r="Q138" s="56" t="s">
        <v>2927</v>
      </c>
      <c r="R138" s="57" t="s">
        <v>202</v>
      </c>
      <c r="S138" s="57" t="s">
        <v>181</v>
      </c>
      <c r="T138" s="56"/>
      <c r="U138" s="56"/>
      <c r="V138" s="56"/>
      <c r="W138" s="57" t="s">
        <v>8</v>
      </c>
      <c r="X138" s="56"/>
      <c r="Y138" s="56"/>
      <c r="Z138" s="56"/>
      <c r="AA138" s="56"/>
      <c r="AB138" s="56"/>
      <c r="AC138" s="56"/>
    </row>
    <row r="139" spans="1:29" ht="15.75" customHeight="1">
      <c r="A139" s="167"/>
      <c r="B139" s="167" t="s">
        <v>51</v>
      </c>
      <c r="C139" s="168" t="s">
        <v>945</v>
      </c>
      <c r="D139" s="176" t="s">
        <v>53</v>
      </c>
      <c r="E139" s="176">
        <v>2</v>
      </c>
      <c r="F139" s="177">
        <v>1780</v>
      </c>
      <c r="G139" s="178" t="s">
        <v>54</v>
      </c>
      <c r="H139" s="179">
        <v>46174</v>
      </c>
      <c r="I139" s="180" t="s">
        <v>101</v>
      </c>
      <c r="J139" s="180" t="s">
        <v>56</v>
      </c>
      <c r="K139" s="180" t="s">
        <v>858</v>
      </c>
      <c r="L139" s="180" t="s">
        <v>91</v>
      </c>
      <c r="M139" s="181" t="s">
        <v>2451</v>
      </c>
      <c r="N139" s="175" t="s">
        <v>884</v>
      </c>
      <c r="O139" s="44" t="s">
        <v>2452</v>
      </c>
      <c r="P139" s="44"/>
      <c r="Q139" s="44"/>
      <c r="R139" s="45" t="str">
        <f t="array" ref="R139">IFERROR(INDEX('BANCO DE DADOS'!$C$3:$C1636,MATCH(C139,'BANCO DE DADOS'!$B$3:$B1636,0),0),"")</f>
        <v>ALMOXARIFADO GERAL</v>
      </c>
      <c r="S139" s="45" t="str">
        <f t="array" ref="S139">IFERROR(INDEX('BANCO DE DADOS'!$D$3:$D1636,MATCH(C139,'BANCO DE DADOS'!$B$3:$B1636,0),0),"")</f>
        <v>COMPRA DE EQUIPAMENTOS PARA APH</v>
      </c>
      <c r="T139" s="44"/>
      <c r="U139" s="44"/>
      <c r="V139" s="44"/>
      <c r="W139" s="44"/>
      <c r="X139" s="44"/>
      <c r="Y139" s="44"/>
      <c r="Z139" s="44"/>
      <c r="AA139" s="44"/>
      <c r="AB139" s="44"/>
      <c r="AC139" s="44"/>
    </row>
    <row r="140" spans="1:29" ht="15.75" customHeight="1">
      <c r="A140" s="47" t="s">
        <v>408</v>
      </c>
      <c r="B140" s="47" t="s">
        <v>1049</v>
      </c>
      <c r="C140" s="60" t="s">
        <v>1915</v>
      </c>
      <c r="D140" s="49" t="s">
        <v>53</v>
      </c>
      <c r="E140" s="49">
        <v>30</v>
      </c>
      <c r="F140" s="50">
        <v>3600</v>
      </c>
      <c r="G140" s="51" t="s">
        <v>54</v>
      </c>
      <c r="H140" s="52">
        <v>46174</v>
      </c>
      <c r="I140" s="53" t="s">
        <v>55</v>
      </c>
      <c r="J140" s="53" t="s">
        <v>56</v>
      </c>
      <c r="K140" s="53" t="s">
        <v>164</v>
      </c>
      <c r="L140" s="53" t="s">
        <v>58</v>
      </c>
      <c r="M140" s="54" t="s">
        <v>2498</v>
      </c>
      <c r="N140" s="56" t="s">
        <v>21</v>
      </c>
      <c r="O140" s="56" t="s">
        <v>2767</v>
      </c>
      <c r="P140" s="56"/>
      <c r="Q140" s="56" t="s">
        <v>2927</v>
      </c>
      <c r="R140" s="57" t="s">
        <v>202</v>
      </c>
      <c r="S140" s="57" t="s">
        <v>181</v>
      </c>
      <c r="T140" s="56"/>
      <c r="U140" s="56"/>
      <c r="V140" s="56"/>
      <c r="W140" s="57" t="s">
        <v>8</v>
      </c>
      <c r="X140" s="56"/>
      <c r="Y140" s="56"/>
      <c r="Z140" s="56"/>
      <c r="AA140" s="56"/>
      <c r="AB140" s="56"/>
      <c r="AC140" s="56"/>
    </row>
    <row r="141" spans="1:29" ht="15.75" customHeight="1">
      <c r="A141" s="167"/>
      <c r="B141" s="167" t="s">
        <v>848</v>
      </c>
      <c r="C141" s="168" t="s">
        <v>920</v>
      </c>
      <c r="D141" s="176" t="s">
        <v>53</v>
      </c>
      <c r="E141" s="176">
        <v>2</v>
      </c>
      <c r="F141" s="177">
        <v>10000</v>
      </c>
      <c r="G141" s="178" t="s">
        <v>54</v>
      </c>
      <c r="H141" s="179">
        <v>46204</v>
      </c>
      <c r="I141" s="180" t="s">
        <v>101</v>
      </c>
      <c r="J141" s="180" t="s">
        <v>56</v>
      </c>
      <c r="K141" s="180" t="s">
        <v>858</v>
      </c>
      <c r="L141" s="180" t="s">
        <v>91</v>
      </c>
      <c r="M141" s="181" t="s">
        <v>2451</v>
      </c>
      <c r="N141" s="175" t="s">
        <v>884</v>
      </c>
      <c r="O141" s="44" t="s">
        <v>2452</v>
      </c>
      <c r="P141" s="44"/>
      <c r="Q141" s="44"/>
      <c r="R141" s="45" t="str">
        <f t="array" ref="R141">IFERROR(INDEX('BANCO DE DADOS'!$C$3:$C1636,MATCH(C141,'BANCO DE DADOS'!$B$3:$B1636,0),0),"")</f>
        <v>DAL - ELETRODOMÉSTICOS</v>
      </c>
      <c r="S141" s="45" t="str">
        <f t="array" ref="S141">IFERROR(INDEX('BANCO DE DADOS'!$D$3:$D1636,MATCH(C141,'BANCO DE DADOS'!$B$3:$B1636,0),0),"")</f>
        <v>COMPRA DE ELETRODOMÉSTICOS</v>
      </c>
      <c r="T141" s="44"/>
      <c r="U141" s="44"/>
      <c r="V141" s="44"/>
      <c r="W141" s="44"/>
      <c r="X141" s="44"/>
      <c r="Y141" s="44"/>
      <c r="Z141" s="44"/>
      <c r="AA141" s="44"/>
      <c r="AB141" s="44"/>
      <c r="AC141" s="44"/>
    </row>
    <row r="142" spans="1:29" ht="15.75" customHeight="1">
      <c r="A142" s="47" t="s">
        <v>411</v>
      </c>
      <c r="B142" s="47" t="s">
        <v>106</v>
      </c>
      <c r="C142" s="60" t="s">
        <v>207</v>
      </c>
      <c r="D142" s="49" t="s">
        <v>53</v>
      </c>
      <c r="E142" s="49">
        <v>2</v>
      </c>
      <c r="F142" s="50">
        <v>240</v>
      </c>
      <c r="G142" s="51" t="s">
        <v>54</v>
      </c>
      <c r="H142" s="52">
        <v>46143</v>
      </c>
      <c r="I142" s="53" t="s">
        <v>55</v>
      </c>
      <c r="J142" s="53" t="s">
        <v>56</v>
      </c>
      <c r="K142" s="53" t="s">
        <v>164</v>
      </c>
      <c r="L142" s="53" t="s">
        <v>58</v>
      </c>
      <c r="M142" s="54" t="s">
        <v>2498</v>
      </c>
      <c r="N142" s="56" t="s">
        <v>21</v>
      </c>
      <c r="O142" s="56" t="s">
        <v>2767</v>
      </c>
      <c r="P142" s="56"/>
      <c r="Q142" s="56" t="s">
        <v>2927</v>
      </c>
      <c r="R142" s="57" t="s">
        <v>202</v>
      </c>
      <c r="S142" s="57" t="s">
        <v>181</v>
      </c>
      <c r="T142" s="56"/>
      <c r="U142" s="56"/>
      <c r="V142" s="56"/>
      <c r="W142" s="57" t="s">
        <v>8</v>
      </c>
      <c r="X142" s="56"/>
      <c r="Y142" s="56"/>
      <c r="Z142" s="56"/>
      <c r="AA142" s="56"/>
      <c r="AB142" s="56"/>
      <c r="AC142" s="56"/>
    </row>
    <row r="143" spans="1:29" ht="15.75" customHeight="1">
      <c r="A143" s="35" t="s">
        <v>414</v>
      </c>
      <c r="B143" s="35" t="s">
        <v>106</v>
      </c>
      <c r="C143" s="36" t="s">
        <v>201</v>
      </c>
      <c r="D143" s="37" t="s">
        <v>53</v>
      </c>
      <c r="E143" s="37">
        <v>2</v>
      </c>
      <c r="F143" s="38">
        <v>364</v>
      </c>
      <c r="G143" s="39" t="s">
        <v>54</v>
      </c>
      <c r="H143" s="40">
        <v>46174</v>
      </c>
      <c r="I143" s="41" t="s">
        <v>55</v>
      </c>
      <c r="J143" s="41" t="s">
        <v>56</v>
      </c>
      <c r="K143" s="41" t="s">
        <v>164</v>
      </c>
      <c r="L143" s="41" t="s">
        <v>58</v>
      </c>
      <c r="M143" s="42" t="s">
        <v>2498</v>
      </c>
      <c r="N143" s="44" t="s">
        <v>21</v>
      </c>
      <c r="O143" s="44" t="s">
        <v>2767</v>
      </c>
      <c r="P143" s="44"/>
      <c r="Q143" s="44" t="s">
        <v>2927</v>
      </c>
      <c r="R143" s="45" t="s">
        <v>202</v>
      </c>
      <c r="S143" s="45" t="s">
        <v>181</v>
      </c>
      <c r="T143" s="44"/>
      <c r="U143" s="44"/>
      <c r="V143" s="44"/>
      <c r="W143" s="45" t="s">
        <v>8</v>
      </c>
      <c r="X143" s="44"/>
      <c r="Y143" s="44"/>
      <c r="Z143" s="44"/>
      <c r="AA143" s="44"/>
      <c r="AB143" s="44"/>
      <c r="AC143" s="44"/>
    </row>
    <row r="144" spans="1:29" ht="15.75" customHeight="1">
      <c r="A144" s="47" t="s">
        <v>377</v>
      </c>
      <c r="B144" s="47" t="s">
        <v>1049</v>
      </c>
      <c r="C144" s="60" t="s">
        <v>2091</v>
      </c>
      <c r="D144" s="49" t="s">
        <v>1857</v>
      </c>
      <c r="E144" s="49">
        <v>120</v>
      </c>
      <c r="F144" s="50">
        <v>720</v>
      </c>
      <c r="G144" s="51" t="s">
        <v>54</v>
      </c>
      <c r="H144" s="52">
        <v>46174</v>
      </c>
      <c r="I144" s="53" t="s">
        <v>55</v>
      </c>
      <c r="J144" s="53" t="s">
        <v>56</v>
      </c>
      <c r="K144" s="53" t="s">
        <v>164</v>
      </c>
      <c r="L144" s="53" t="s">
        <v>58</v>
      </c>
      <c r="M144" s="54" t="s">
        <v>2486</v>
      </c>
      <c r="N144" s="56" t="s">
        <v>21</v>
      </c>
      <c r="O144" s="56" t="s">
        <v>2767</v>
      </c>
      <c r="P144" s="56"/>
      <c r="Q144" s="56" t="s">
        <v>2927</v>
      </c>
      <c r="R144" s="57" t="s">
        <v>202</v>
      </c>
      <c r="S144" s="57" t="s">
        <v>181</v>
      </c>
      <c r="T144" s="56"/>
      <c r="U144" s="56"/>
      <c r="V144" s="56"/>
      <c r="W144" s="56" t="s">
        <v>8</v>
      </c>
      <c r="X144" s="56"/>
      <c r="Y144" s="56"/>
      <c r="Z144" s="56"/>
      <c r="AA144" s="56"/>
      <c r="AB144" s="56"/>
      <c r="AC144" s="56"/>
    </row>
    <row r="145" spans="1:29" ht="15.75" customHeight="1">
      <c r="A145" s="35" t="s">
        <v>379</v>
      </c>
      <c r="B145" s="35" t="s">
        <v>156</v>
      </c>
      <c r="C145" s="36" t="s">
        <v>686</v>
      </c>
      <c r="D145" s="37" t="s">
        <v>53</v>
      </c>
      <c r="E145" s="37">
        <v>4</v>
      </c>
      <c r="F145" s="38">
        <v>320</v>
      </c>
      <c r="G145" s="39" t="s">
        <v>54</v>
      </c>
      <c r="H145" s="40">
        <v>46174</v>
      </c>
      <c r="I145" s="41" t="s">
        <v>55</v>
      </c>
      <c r="J145" s="41" t="s">
        <v>56</v>
      </c>
      <c r="K145" s="41" t="s">
        <v>164</v>
      </c>
      <c r="L145" s="41" t="s">
        <v>58</v>
      </c>
      <c r="M145" s="42" t="s">
        <v>109</v>
      </c>
      <c r="N145" s="44" t="s">
        <v>21</v>
      </c>
      <c r="O145" s="44" t="s">
        <v>2767</v>
      </c>
      <c r="P145" s="44"/>
      <c r="Q145" s="44" t="s">
        <v>2927</v>
      </c>
      <c r="R145" s="45" t="s">
        <v>202</v>
      </c>
      <c r="S145" s="45" t="s">
        <v>181</v>
      </c>
      <c r="T145" s="44"/>
      <c r="U145" s="44"/>
      <c r="V145" s="44"/>
      <c r="W145" s="44" t="s">
        <v>8</v>
      </c>
      <c r="X145" s="44"/>
      <c r="Y145" s="44"/>
      <c r="Z145" s="44"/>
      <c r="AA145" s="44"/>
      <c r="AB145" s="44"/>
      <c r="AC145" s="44"/>
    </row>
    <row r="146" spans="1:29" ht="15.75" customHeight="1">
      <c r="A146" s="47" t="s">
        <v>382</v>
      </c>
      <c r="B146" s="47" t="s">
        <v>247</v>
      </c>
      <c r="C146" s="60" t="s">
        <v>766</v>
      </c>
      <c r="D146" s="49" t="s">
        <v>53</v>
      </c>
      <c r="E146" s="49">
        <v>3</v>
      </c>
      <c r="F146" s="50">
        <v>150</v>
      </c>
      <c r="G146" s="51" t="s">
        <v>54</v>
      </c>
      <c r="H146" s="52">
        <v>46143</v>
      </c>
      <c r="I146" s="53" t="s">
        <v>55</v>
      </c>
      <c r="J146" s="53" t="s">
        <v>56</v>
      </c>
      <c r="K146" s="53" t="s">
        <v>164</v>
      </c>
      <c r="L146" s="53" t="s">
        <v>58</v>
      </c>
      <c r="M146" s="54" t="s">
        <v>148</v>
      </c>
      <c r="N146" s="56" t="s">
        <v>21</v>
      </c>
      <c r="O146" s="56" t="s">
        <v>2767</v>
      </c>
      <c r="P146" s="56"/>
      <c r="Q146" s="56" t="s">
        <v>2927</v>
      </c>
      <c r="R146" s="57" t="s">
        <v>202</v>
      </c>
      <c r="S146" s="57" t="s">
        <v>181</v>
      </c>
      <c r="T146" s="56"/>
      <c r="U146" s="56"/>
      <c r="V146" s="56"/>
      <c r="W146" s="56" t="s">
        <v>8</v>
      </c>
      <c r="X146" s="56"/>
      <c r="Y146" s="56"/>
      <c r="Z146" s="56"/>
      <c r="AA146" s="56"/>
      <c r="AB146" s="56"/>
      <c r="AC146" s="56"/>
    </row>
    <row r="147" spans="1:29" ht="15.75" customHeight="1">
      <c r="A147" s="35" t="s">
        <v>386</v>
      </c>
      <c r="B147" s="35" t="s">
        <v>1049</v>
      </c>
      <c r="C147" s="36" t="s">
        <v>2087</v>
      </c>
      <c r="D147" s="37" t="s">
        <v>53</v>
      </c>
      <c r="E147" s="37">
        <v>30</v>
      </c>
      <c r="F147" s="38">
        <v>750</v>
      </c>
      <c r="G147" s="39" t="s">
        <v>54</v>
      </c>
      <c r="H147" s="40">
        <v>46174</v>
      </c>
      <c r="I147" s="41" t="s">
        <v>55</v>
      </c>
      <c r="J147" s="41" t="s">
        <v>56</v>
      </c>
      <c r="K147" s="41" t="s">
        <v>164</v>
      </c>
      <c r="L147" s="41" t="s">
        <v>58</v>
      </c>
      <c r="M147" s="42" t="s">
        <v>148</v>
      </c>
      <c r="N147" s="44" t="s">
        <v>21</v>
      </c>
      <c r="O147" s="44" t="s">
        <v>2767</v>
      </c>
      <c r="P147" s="44"/>
      <c r="Q147" s="44" t="s">
        <v>2927</v>
      </c>
      <c r="R147" s="45" t="s">
        <v>202</v>
      </c>
      <c r="S147" s="45" t="s">
        <v>181</v>
      </c>
      <c r="T147" s="44"/>
      <c r="U147" s="44"/>
      <c r="V147" s="44"/>
      <c r="W147" s="44" t="s">
        <v>8</v>
      </c>
      <c r="X147" s="44"/>
      <c r="Y147" s="44"/>
      <c r="Z147" s="44"/>
      <c r="AA147" s="44"/>
      <c r="AB147" s="44"/>
      <c r="AC147" s="44"/>
    </row>
    <row r="148" spans="1:29" ht="15.75" customHeight="1">
      <c r="A148" s="47" t="s">
        <v>390</v>
      </c>
      <c r="B148" s="47" t="s">
        <v>1049</v>
      </c>
      <c r="C148" s="60" t="s">
        <v>2143</v>
      </c>
      <c r="D148" s="49" t="s">
        <v>53</v>
      </c>
      <c r="E148" s="49">
        <v>30</v>
      </c>
      <c r="F148" s="50">
        <v>405</v>
      </c>
      <c r="G148" s="51" t="s">
        <v>54</v>
      </c>
      <c r="H148" s="52">
        <v>46174</v>
      </c>
      <c r="I148" s="53" t="s">
        <v>55</v>
      </c>
      <c r="J148" s="53" t="s">
        <v>56</v>
      </c>
      <c r="K148" s="53" t="s">
        <v>164</v>
      </c>
      <c r="L148" s="53" t="s">
        <v>58</v>
      </c>
      <c r="M148" s="54" t="s">
        <v>148</v>
      </c>
      <c r="N148" s="56" t="s">
        <v>21</v>
      </c>
      <c r="O148" s="56" t="s">
        <v>2767</v>
      </c>
      <c r="P148" s="56"/>
      <c r="Q148" s="56" t="s">
        <v>2927</v>
      </c>
      <c r="R148" s="57" t="s">
        <v>202</v>
      </c>
      <c r="S148" s="57" t="s">
        <v>181</v>
      </c>
      <c r="T148" s="56"/>
      <c r="U148" s="56"/>
      <c r="V148" s="56"/>
      <c r="W148" s="56" t="s">
        <v>8</v>
      </c>
      <c r="X148" s="56"/>
      <c r="Y148" s="56"/>
      <c r="Z148" s="56"/>
      <c r="AA148" s="56"/>
      <c r="AB148" s="56"/>
      <c r="AC148" s="56"/>
    </row>
    <row r="149" spans="1:29" ht="15.75" customHeight="1">
      <c r="A149" s="167"/>
      <c r="B149" s="167" t="s">
        <v>1560</v>
      </c>
      <c r="C149" s="107" t="s">
        <v>2971</v>
      </c>
      <c r="D149" s="176" t="s">
        <v>53</v>
      </c>
      <c r="E149" s="176">
        <v>1</v>
      </c>
      <c r="F149" s="177">
        <v>90000</v>
      </c>
      <c r="G149" s="178" t="s">
        <v>54</v>
      </c>
      <c r="H149" s="179">
        <v>46266</v>
      </c>
      <c r="I149" s="180" t="s">
        <v>55</v>
      </c>
      <c r="J149" s="180" t="s">
        <v>56</v>
      </c>
      <c r="K149" s="180" t="s">
        <v>83</v>
      </c>
      <c r="L149" s="180" t="s">
        <v>91</v>
      </c>
      <c r="M149" s="181" t="s">
        <v>2451</v>
      </c>
      <c r="N149" s="175" t="s">
        <v>951</v>
      </c>
      <c r="O149" s="44" t="s">
        <v>2452</v>
      </c>
      <c r="P149" s="44"/>
      <c r="Q149" s="44"/>
      <c r="R149" s="45" t="str">
        <f t="array" ref="R149">IFERROR(INDEX('BANCO DE DADOS'!$C$3:$C1636,MATCH(C149,'BANCO DE DADOS'!$B$3:$B1636,0),0),"")</f>
        <v>GEA - OBRAS</v>
      </c>
      <c r="S149" s="45" t="str">
        <f t="array" ref="S149">IFERROR(INDEX('BANCO DE DADOS'!$D$3:$D1636,MATCH(C149,'BANCO DE DADOS'!$B$3:$B1636,0),0),"")</f>
        <v>SERVIÇOS DE CONSTRUÇÃO - INFRAESTRUTURA PREDIAL</v>
      </c>
      <c r="T149" s="44"/>
      <c r="U149" s="44"/>
      <c r="V149" s="44"/>
      <c r="W149" s="44"/>
      <c r="X149" s="44"/>
      <c r="Y149" s="44"/>
      <c r="Z149" s="44"/>
      <c r="AA149" s="44"/>
      <c r="AB149" s="44"/>
      <c r="AC149" s="44"/>
    </row>
    <row r="150" spans="1:29" ht="77.25" customHeight="1">
      <c r="A150" s="47" t="s">
        <v>419</v>
      </c>
      <c r="B150" s="47" t="s">
        <v>775</v>
      </c>
      <c r="C150" s="60" t="s">
        <v>776</v>
      </c>
      <c r="D150" s="49" t="s">
        <v>53</v>
      </c>
      <c r="E150" s="49">
        <v>2</v>
      </c>
      <c r="F150" s="50">
        <v>2000</v>
      </c>
      <c r="G150" s="51" t="s">
        <v>54</v>
      </c>
      <c r="H150" s="52">
        <v>46174</v>
      </c>
      <c r="I150" s="53" t="s">
        <v>55</v>
      </c>
      <c r="J150" s="53" t="s">
        <v>56</v>
      </c>
      <c r="K150" s="53" t="s">
        <v>164</v>
      </c>
      <c r="L150" s="53" t="s">
        <v>58</v>
      </c>
      <c r="M150" s="54" t="s">
        <v>148</v>
      </c>
      <c r="N150" s="56" t="s">
        <v>21</v>
      </c>
      <c r="O150" s="56" t="s">
        <v>2767</v>
      </c>
      <c r="P150" s="56"/>
      <c r="Q150" s="56" t="s">
        <v>2927</v>
      </c>
      <c r="R150" s="57" t="s">
        <v>512</v>
      </c>
      <c r="S150" s="57" t="s">
        <v>181</v>
      </c>
      <c r="T150" s="56"/>
      <c r="U150" s="56"/>
      <c r="V150" s="56"/>
      <c r="W150" s="57" t="s">
        <v>8</v>
      </c>
      <c r="X150" s="56"/>
      <c r="Y150" s="56"/>
      <c r="Z150" s="56"/>
      <c r="AA150" s="56"/>
      <c r="AB150" s="56"/>
      <c r="AC150" s="56"/>
    </row>
    <row r="151" spans="1:29" ht="51.75" customHeight="1">
      <c r="A151" s="35" t="s">
        <v>391</v>
      </c>
      <c r="B151" s="35" t="s">
        <v>106</v>
      </c>
      <c r="C151" s="36" t="s">
        <v>209</v>
      </c>
      <c r="D151" s="37" t="s">
        <v>210</v>
      </c>
      <c r="E151" s="37">
        <v>1</v>
      </c>
      <c r="F151" s="38">
        <v>100</v>
      </c>
      <c r="G151" s="39" t="s">
        <v>54</v>
      </c>
      <c r="H151" s="40">
        <v>46143</v>
      </c>
      <c r="I151" s="41" t="s">
        <v>55</v>
      </c>
      <c r="J151" s="41" t="s">
        <v>56</v>
      </c>
      <c r="K151" s="41" t="s">
        <v>164</v>
      </c>
      <c r="L151" s="41" t="s">
        <v>58</v>
      </c>
      <c r="M151" s="42" t="s">
        <v>148</v>
      </c>
      <c r="N151" s="44" t="s">
        <v>21</v>
      </c>
      <c r="O151" s="44" t="s">
        <v>2767</v>
      </c>
      <c r="P151" s="44"/>
      <c r="Q151" s="44" t="s">
        <v>2927</v>
      </c>
      <c r="R151" s="45" t="s">
        <v>202</v>
      </c>
      <c r="S151" s="45" t="s">
        <v>181</v>
      </c>
      <c r="T151" s="44"/>
      <c r="U151" s="44"/>
      <c r="V151" s="44"/>
      <c r="W151" s="44" t="s">
        <v>8</v>
      </c>
      <c r="X151" s="44"/>
      <c r="Y151" s="44"/>
      <c r="Z151" s="44"/>
      <c r="AA151" s="44"/>
      <c r="AB151" s="44"/>
      <c r="AC151" s="44"/>
    </row>
    <row r="152" spans="1:29" ht="51.75" customHeight="1">
      <c r="A152" s="47" t="s">
        <v>420</v>
      </c>
      <c r="B152" s="47" t="s">
        <v>440</v>
      </c>
      <c r="C152" s="60" t="s">
        <v>510</v>
      </c>
      <c r="D152" s="49" t="s">
        <v>511</v>
      </c>
      <c r="E152" s="49">
        <v>2</v>
      </c>
      <c r="F152" s="50">
        <v>1000</v>
      </c>
      <c r="G152" s="51" t="s">
        <v>54</v>
      </c>
      <c r="H152" s="52">
        <v>46174</v>
      </c>
      <c r="I152" s="53" t="s">
        <v>55</v>
      </c>
      <c r="J152" s="53" t="s">
        <v>56</v>
      </c>
      <c r="K152" s="53" t="s">
        <v>164</v>
      </c>
      <c r="L152" s="53" t="s">
        <v>58</v>
      </c>
      <c r="M152" s="54" t="s">
        <v>148</v>
      </c>
      <c r="N152" s="56" t="s">
        <v>21</v>
      </c>
      <c r="O152" s="56" t="s">
        <v>2767</v>
      </c>
      <c r="P152" s="56"/>
      <c r="Q152" s="56" t="s">
        <v>2927</v>
      </c>
      <c r="R152" s="57" t="s">
        <v>512</v>
      </c>
      <c r="S152" s="57" t="s">
        <v>181</v>
      </c>
      <c r="T152" s="56"/>
      <c r="U152" s="56"/>
      <c r="V152" s="56"/>
      <c r="W152" s="57" t="s">
        <v>8</v>
      </c>
      <c r="X152" s="56"/>
      <c r="Y152" s="56"/>
      <c r="Z152" s="56"/>
      <c r="AA152" s="56"/>
      <c r="AB152" s="56"/>
      <c r="AC152" s="56"/>
    </row>
    <row r="153" spans="1:29" ht="77.25" customHeight="1">
      <c r="A153" s="35" t="s">
        <v>421</v>
      </c>
      <c r="B153" s="35" t="s">
        <v>440</v>
      </c>
      <c r="C153" s="36" t="s">
        <v>677</v>
      </c>
      <c r="D153" s="37" t="s">
        <v>511</v>
      </c>
      <c r="E153" s="37">
        <v>7</v>
      </c>
      <c r="F153" s="38">
        <v>350</v>
      </c>
      <c r="G153" s="39" t="s">
        <v>54</v>
      </c>
      <c r="H153" s="40">
        <v>46174</v>
      </c>
      <c r="I153" s="41" t="s">
        <v>55</v>
      </c>
      <c r="J153" s="41" t="s">
        <v>56</v>
      </c>
      <c r="K153" s="41" t="s">
        <v>164</v>
      </c>
      <c r="L153" s="41" t="s">
        <v>58</v>
      </c>
      <c r="M153" s="42" t="s">
        <v>2498</v>
      </c>
      <c r="N153" s="44" t="s">
        <v>21</v>
      </c>
      <c r="O153" s="44" t="s">
        <v>2767</v>
      </c>
      <c r="P153" s="44"/>
      <c r="Q153" s="44" t="s">
        <v>2927</v>
      </c>
      <c r="R153" s="45"/>
      <c r="S153" s="45" t="s">
        <v>181</v>
      </c>
      <c r="T153" s="44"/>
      <c r="U153" s="44"/>
      <c r="V153" s="44"/>
      <c r="W153" s="45" t="s">
        <v>8</v>
      </c>
      <c r="X153" s="44"/>
      <c r="Y153" s="44"/>
      <c r="Z153" s="44"/>
      <c r="AA153" s="44"/>
      <c r="AB153" s="44"/>
      <c r="AC153" s="44"/>
    </row>
    <row r="154" spans="1:29" ht="77.25" customHeight="1">
      <c r="A154" s="47" t="s">
        <v>417</v>
      </c>
      <c r="B154" s="47" t="s">
        <v>317</v>
      </c>
      <c r="C154" s="60" t="s">
        <v>330</v>
      </c>
      <c r="D154" s="49" t="s">
        <v>53</v>
      </c>
      <c r="E154" s="49">
        <v>2</v>
      </c>
      <c r="F154" s="50">
        <v>5000</v>
      </c>
      <c r="G154" s="51" t="s">
        <v>54</v>
      </c>
      <c r="H154" s="52">
        <v>46204</v>
      </c>
      <c r="I154" s="53" t="s">
        <v>55</v>
      </c>
      <c r="J154" s="53" t="s">
        <v>56</v>
      </c>
      <c r="K154" s="53" t="s">
        <v>164</v>
      </c>
      <c r="L154" s="53" t="s">
        <v>58</v>
      </c>
      <c r="M154" s="54" t="s">
        <v>2498</v>
      </c>
      <c r="N154" s="56" t="s">
        <v>21</v>
      </c>
      <c r="O154" s="56" t="s">
        <v>2767</v>
      </c>
      <c r="P154" s="56"/>
      <c r="Q154" s="56" t="s">
        <v>2927</v>
      </c>
      <c r="R154" s="57" t="s">
        <v>331</v>
      </c>
      <c r="S154" s="57" t="s">
        <v>181</v>
      </c>
      <c r="T154" s="56"/>
      <c r="U154" s="56"/>
      <c r="V154" s="56"/>
      <c r="W154" s="57" t="s">
        <v>8</v>
      </c>
      <c r="X154" s="56"/>
      <c r="Y154" s="56"/>
      <c r="Z154" s="56"/>
      <c r="AA154" s="56"/>
      <c r="AB154" s="56"/>
      <c r="AC154" s="56"/>
    </row>
    <row r="155" spans="1:29" ht="51.75" customHeight="1">
      <c r="A155" s="35"/>
      <c r="B155" s="35" t="s">
        <v>2693</v>
      </c>
      <c r="C155" s="36"/>
      <c r="D155" s="37"/>
      <c r="E155" s="37"/>
      <c r="F155" s="38">
        <v>81400</v>
      </c>
      <c r="G155" s="39"/>
      <c r="H155" s="40"/>
      <c r="I155" s="41"/>
      <c r="J155" s="41"/>
      <c r="K155" s="41"/>
      <c r="L155" s="41"/>
      <c r="M155" s="42"/>
      <c r="N155" s="44" t="s">
        <v>951</v>
      </c>
      <c r="O155" s="44"/>
      <c r="P155" s="44"/>
      <c r="Q155" s="44" t="s">
        <v>3096</v>
      </c>
      <c r="R155" s="45"/>
      <c r="S155" s="45" t="s">
        <v>352</v>
      </c>
      <c r="T155" s="44"/>
      <c r="U155" s="44"/>
      <c r="V155" s="44"/>
      <c r="W155" s="35" t="s">
        <v>51</v>
      </c>
      <c r="X155" s="44"/>
      <c r="Y155" s="44"/>
      <c r="Z155" s="44"/>
      <c r="AA155" s="44"/>
      <c r="AB155" s="44"/>
      <c r="AC155" s="44"/>
    </row>
    <row r="156" spans="1:29" ht="51.75" customHeight="1">
      <c r="A156" s="47" t="s">
        <v>423</v>
      </c>
      <c r="B156" s="47" t="s">
        <v>258</v>
      </c>
      <c r="C156" s="60" t="s">
        <v>666</v>
      </c>
      <c r="D156" s="49" t="s">
        <v>53</v>
      </c>
      <c r="E156" s="49">
        <v>2</v>
      </c>
      <c r="F156" s="50">
        <v>380</v>
      </c>
      <c r="G156" s="51" t="s">
        <v>54</v>
      </c>
      <c r="H156" s="52">
        <v>46174</v>
      </c>
      <c r="I156" s="53" t="s">
        <v>55</v>
      </c>
      <c r="J156" s="53" t="s">
        <v>56</v>
      </c>
      <c r="K156" s="53" t="s">
        <v>164</v>
      </c>
      <c r="L156" s="53" t="s">
        <v>58</v>
      </c>
      <c r="M156" s="54" t="s">
        <v>109</v>
      </c>
      <c r="N156" s="56" t="s">
        <v>21</v>
      </c>
      <c r="O156" s="56" t="s">
        <v>2767</v>
      </c>
      <c r="P156" s="56"/>
      <c r="Q156" s="56" t="s">
        <v>2927</v>
      </c>
      <c r="R156" s="57">
        <f t="array" ref="R156">IFERROR(INDEX('BANCO DE DADOS'!$C$3:$C1636,MATCH(C156,'BANCO DE DADOS'!$B$3:$B1636,0),0),"")</f>
        <v>0</v>
      </c>
      <c r="S156" s="57" t="s">
        <v>181</v>
      </c>
      <c r="T156" s="56"/>
      <c r="U156" s="56"/>
      <c r="V156" s="56"/>
      <c r="W156" s="57" t="s">
        <v>8</v>
      </c>
      <c r="X156" s="56"/>
      <c r="Y156" s="56"/>
      <c r="Z156" s="56"/>
      <c r="AA156" s="56"/>
      <c r="AB156" s="56"/>
      <c r="AC156" s="56"/>
    </row>
    <row r="157" spans="1:29" ht="77.25" customHeight="1">
      <c r="A157" s="35" t="s">
        <v>424</v>
      </c>
      <c r="B157" s="35" t="s">
        <v>247</v>
      </c>
      <c r="C157" s="36" t="s">
        <v>666</v>
      </c>
      <c r="D157" s="37" t="s">
        <v>53</v>
      </c>
      <c r="E157" s="37">
        <v>2</v>
      </c>
      <c r="F157" s="38">
        <v>380</v>
      </c>
      <c r="G157" s="39" t="s">
        <v>54</v>
      </c>
      <c r="H157" s="40">
        <v>46174</v>
      </c>
      <c r="I157" s="41" t="s">
        <v>55</v>
      </c>
      <c r="J157" s="41" t="s">
        <v>56</v>
      </c>
      <c r="K157" s="41" t="s">
        <v>164</v>
      </c>
      <c r="L157" s="41" t="s">
        <v>58</v>
      </c>
      <c r="M157" s="42" t="s">
        <v>109</v>
      </c>
      <c r="N157" s="44" t="s">
        <v>21</v>
      </c>
      <c r="O157" s="44" t="s">
        <v>2767</v>
      </c>
      <c r="P157" s="44"/>
      <c r="Q157" s="44" t="s">
        <v>2927</v>
      </c>
      <c r="R157" s="45">
        <f t="array" ref="R157">IFERROR(INDEX('BANCO DE DADOS'!$C$3:$C1636,MATCH(C157,'BANCO DE DADOS'!$B$3:$B1636,0),0),"")</f>
        <v>0</v>
      </c>
      <c r="S157" s="45" t="s">
        <v>181</v>
      </c>
      <c r="T157" s="44"/>
      <c r="U157" s="44"/>
      <c r="V157" s="44"/>
      <c r="W157" s="45" t="s">
        <v>8</v>
      </c>
      <c r="X157" s="44"/>
      <c r="Y157" s="44"/>
      <c r="Z157" s="44"/>
      <c r="AA157" s="44"/>
      <c r="AB157" s="44"/>
      <c r="AC157" s="44"/>
    </row>
    <row r="158" spans="1:29" ht="51.75" customHeight="1">
      <c r="A158" s="184"/>
      <c r="B158" s="184" t="s">
        <v>848</v>
      </c>
      <c r="C158" s="185" t="s">
        <v>2529</v>
      </c>
      <c r="D158" s="186" t="s">
        <v>53</v>
      </c>
      <c r="E158" s="186">
        <v>2</v>
      </c>
      <c r="F158" s="187">
        <v>50000</v>
      </c>
      <c r="G158" s="188" t="s">
        <v>54</v>
      </c>
      <c r="H158" s="189">
        <v>46266</v>
      </c>
      <c r="I158" s="190" t="s">
        <v>101</v>
      </c>
      <c r="J158" s="190" t="s">
        <v>56</v>
      </c>
      <c r="K158" s="190" t="s">
        <v>858</v>
      </c>
      <c r="L158" s="190" t="s">
        <v>91</v>
      </c>
      <c r="M158" s="191" t="s">
        <v>2451</v>
      </c>
      <c r="N158" s="192" t="s">
        <v>884</v>
      </c>
      <c r="O158" s="56" t="s">
        <v>2452</v>
      </c>
      <c r="P158" s="56"/>
      <c r="Q158" s="56"/>
      <c r="R158" s="57" t="str">
        <f t="array" ref="R158">IFERROR(INDEX('BANCO DE DADOS'!$C$3:$C1636,MATCH(C158,'BANCO DE DADOS'!$B$3:$B1636,0),0),"")</f>
        <v>DOP - EQUIPAMENTO OPERACIONAL SALVAMENTO AQUATICO</v>
      </c>
      <c r="S158" s="57" t="str">
        <f t="array" ref="S158">IFERROR(INDEX('BANCO DE DADOS'!$D$3:$D1636,MATCH(C158,'BANCO DE DADOS'!$B$3:$B1636,0),0),"")</f>
        <v>COMPRA DE EQUIPAMENTOS DE RESGATE E SALVAMENTO</v>
      </c>
      <c r="T158" s="56"/>
      <c r="U158" s="56"/>
      <c r="V158" s="56"/>
      <c r="W158" s="56"/>
      <c r="X158" s="56"/>
      <c r="Y158" s="56"/>
      <c r="Z158" s="56"/>
      <c r="AA158" s="56"/>
      <c r="AB158" s="56"/>
      <c r="AC158" s="56"/>
    </row>
    <row r="159" spans="1:29" ht="51.75" customHeight="1">
      <c r="A159" s="167"/>
      <c r="B159" s="167" t="s">
        <v>51</v>
      </c>
      <c r="C159" s="168" t="s">
        <v>936</v>
      </c>
      <c r="D159" s="176" t="s">
        <v>53</v>
      </c>
      <c r="E159" s="176">
        <v>2</v>
      </c>
      <c r="F159" s="177">
        <v>4320</v>
      </c>
      <c r="G159" s="178" t="s">
        <v>54</v>
      </c>
      <c r="H159" s="179">
        <v>46204</v>
      </c>
      <c r="I159" s="180" t="s">
        <v>101</v>
      </c>
      <c r="J159" s="180" t="s">
        <v>56</v>
      </c>
      <c r="K159" s="180" t="s">
        <v>858</v>
      </c>
      <c r="L159" s="180" t="s">
        <v>91</v>
      </c>
      <c r="M159" s="181" t="s">
        <v>2451</v>
      </c>
      <c r="N159" s="175" t="s">
        <v>884</v>
      </c>
      <c r="O159" s="44" t="s">
        <v>2452</v>
      </c>
      <c r="P159" s="44"/>
      <c r="Q159" s="44"/>
      <c r="R159" s="45">
        <f t="array" ref="R159">IFERROR(INDEX('BANCO DE DADOS'!$C$3:$C1636,MATCH(C159,'BANCO DE DADOS'!$B$3:$B1636,0),0),"")</f>
        <v>0</v>
      </c>
      <c r="S159" s="45" t="str">
        <f t="array" ref="S159">IFERROR(INDEX('BANCO DE DADOS'!$D$3:$D1636,MATCH(C159,'BANCO DE DADOS'!$B$3:$B1636,0),0),"")</f>
        <v>COMPRA DE MÓVEIS E EQUIPAMENTOS PARA ÁREAS OPERACIONAIS</v>
      </c>
      <c r="T159" s="44"/>
      <c r="U159" s="44"/>
      <c r="V159" s="44"/>
      <c r="W159" s="44"/>
      <c r="X159" s="44"/>
      <c r="Y159" s="44"/>
      <c r="Z159" s="44"/>
      <c r="AA159" s="44"/>
      <c r="AB159" s="44"/>
      <c r="AC159" s="44"/>
    </row>
    <row r="160" spans="1:29" ht="51.75" customHeight="1">
      <c r="A160" s="47" t="s">
        <v>427</v>
      </c>
      <c r="B160" s="47" t="s">
        <v>156</v>
      </c>
      <c r="C160" s="60" t="s">
        <v>609</v>
      </c>
      <c r="D160" s="49" t="s">
        <v>53</v>
      </c>
      <c r="E160" s="49">
        <v>1</v>
      </c>
      <c r="F160" s="50">
        <v>500</v>
      </c>
      <c r="G160" s="51" t="s">
        <v>54</v>
      </c>
      <c r="H160" s="52">
        <v>46174</v>
      </c>
      <c r="I160" s="53" t="s">
        <v>55</v>
      </c>
      <c r="J160" s="53" t="s">
        <v>56</v>
      </c>
      <c r="K160" s="53" t="s">
        <v>164</v>
      </c>
      <c r="L160" s="53" t="s">
        <v>58</v>
      </c>
      <c r="M160" s="54" t="s">
        <v>2517</v>
      </c>
      <c r="N160" s="56" t="s">
        <v>21</v>
      </c>
      <c r="O160" s="56" t="s">
        <v>2767</v>
      </c>
      <c r="P160" s="56"/>
      <c r="Q160" s="56" t="s">
        <v>2927</v>
      </c>
      <c r="R160" s="57">
        <f t="array" ref="R160">IFERROR(INDEX('BANCO DE DADOS'!$C$3:$C1636,MATCH(C160,'BANCO DE DADOS'!$B$3:$B1636,0),0),"")</f>
        <v>0</v>
      </c>
      <c r="S160" s="57" t="s">
        <v>181</v>
      </c>
      <c r="T160" s="56"/>
      <c r="U160" s="56"/>
      <c r="V160" s="56"/>
      <c r="W160" s="57" t="s">
        <v>8</v>
      </c>
      <c r="X160" s="56"/>
      <c r="Y160" s="56"/>
      <c r="Z160" s="56"/>
      <c r="AA160" s="56"/>
      <c r="AB160" s="56"/>
      <c r="AC160" s="56"/>
    </row>
    <row r="161" spans="1:29" ht="77.25" customHeight="1">
      <c r="A161" s="35" t="s">
        <v>430</v>
      </c>
      <c r="B161" s="35" t="s">
        <v>258</v>
      </c>
      <c r="C161" s="36" t="s">
        <v>637</v>
      </c>
      <c r="D161" s="37" t="s">
        <v>53</v>
      </c>
      <c r="E161" s="37">
        <v>1</v>
      </c>
      <c r="F161" s="38">
        <v>400</v>
      </c>
      <c r="G161" s="39" t="s">
        <v>54</v>
      </c>
      <c r="H161" s="40">
        <v>46174</v>
      </c>
      <c r="I161" s="41" t="s">
        <v>55</v>
      </c>
      <c r="J161" s="41" t="s">
        <v>56</v>
      </c>
      <c r="K161" s="41" t="s">
        <v>164</v>
      </c>
      <c r="L161" s="41" t="s">
        <v>58</v>
      </c>
      <c r="M161" s="42" t="s">
        <v>109</v>
      </c>
      <c r="N161" s="44" t="s">
        <v>21</v>
      </c>
      <c r="O161" s="44" t="s">
        <v>2767</v>
      </c>
      <c r="P161" s="44"/>
      <c r="Q161" s="44" t="s">
        <v>2927</v>
      </c>
      <c r="R161" s="45">
        <f t="array" ref="R161">IFERROR(INDEX('BANCO DE DADOS'!$C$3:$C1636,MATCH(C161,'BANCO DE DADOS'!$B$3:$B1636,0),0),"")</f>
        <v>0</v>
      </c>
      <c r="S161" s="45" t="s">
        <v>181</v>
      </c>
      <c r="T161" s="44"/>
      <c r="U161" s="44"/>
      <c r="V161" s="44"/>
      <c r="W161" s="45" t="s">
        <v>8</v>
      </c>
      <c r="X161" s="44"/>
      <c r="Y161" s="44"/>
      <c r="Z161" s="44"/>
      <c r="AA161" s="44"/>
      <c r="AB161" s="44"/>
      <c r="AC161" s="44"/>
    </row>
    <row r="162" spans="1:29" ht="77.25" customHeight="1">
      <c r="A162" s="47" t="s">
        <v>431</v>
      </c>
      <c r="B162" s="47" t="s">
        <v>247</v>
      </c>
      <c r="C162" s="60" t="s">
        <v>637</v>
      </c>
      <c r="D162" s="49" t="s">
        <v>53</v>
      </c>
      <c r="E162" s="49">
        <v>1</v>
      </c>
      <c r="F162" s="50">
        <v>400</v>
      </c>
      <c r="G162" s="51" t="s">
        <v>54</v>
      </c>
      <c r="H162" s="52">
        <v>46174</v>
      </c>
      <c r="I162" s="53" t="s">
        <v>55</v>
      </c>
      <c r="J162" s="53" t="s">
        <v>56</v>
      </c>
      <c r="K162" s="53" t="s">
        <v>164</v>
      </c>
      <c r="L162" s="53" t="s">
        <v>58</v>
      </c>
      <c r="M162" s="54" t="s">
        <v>109</v>
      </c>
      <c r="N162" s="56" t="s">
        <v>21</v>
      </c>
      <c r="O162" s="56" t="s">
        <v>2767</v>
      </c>
      <c r="P162" s="56"/>
      <c r="Q162" s="56" t="s">
        <v>2927</v>
      </c>
      <c r="R162" s="57">
        <f t="array" ref="R162">IFERROR(INDEX('BANCO DE DADOS'!$C$3:$C1636,MATCH(C162,'BANCO DE DADOS'!$B$3:$B1636,0),0),"")</f>
        <v>0</v>
      </c>
      <c r="S162" s="57" t="s">
        <v>181</v>
      </c>
      <c r="T162" s="56"/>
      <c r="U162" s="56"/>
      <c r="V162" s="56"/>
      <c r="W162" s="57" t="s">
        <v>8</v>
      </c>
      <c r="X162" s="56"/>
      <c r="Y162" s="56"/>
      <c r="Z162" s="56"/>
      <c r="AA162" s="56"/>
      <c r="AB162" s="56"/>
      <c r="AC162" s="56"/>
    </row>
    <row r="163" spans="1:29" ht="77.25" customHeight="1">
      <c r="A163" s="167"/>
      <c r="B163" s="167" t="s">
        <v>1476</v>
      </c>
      <c r="C163" s="168" t="s">
        <v>2507</v>
      </c>
      <c r="D163" s="176" t="s">
        <v>53</v>
      </c>
      <c r="E163" s="176">
        <v>2</v>
      </c>
      <c r="F163" s="177">
        <v>80000</v>
      </c>
      <c r="G163" s="178" t="s">
        <v>54</v>
      </c>
      <c r="H163" s="179">
        <v>46266</v>
      </c>
      <c r="I163" s="180" t="s">
        <v>55</v>
      </c>
      <c r="J163" s="180" t="s">
        <v>56</v>
      </c>
      <c r="K163" s="180" t="s">
        <v>841</v>
      </c>
      <c r="L163" s="180" t="s">
        <v>91</v>
      </c>
      <c r="M163" s="181" t="s">
        <v>2451</v>
      </c>
      <c r="N163" s="175" t="s">
        <v>951</v>
      </c>
      <c r="O163" s="44" t="s">
        <v>2452</v>
      </c>
      <c r="P163" s="44"/>
      <c r="Q163" s="44"/>
      <c r="R163" s="45">
        <f t="array" ref="R163">IFERROR(INDEX('BANCO DE DADOS'!$C$3:$C1636,MATCH(C163,'BANCO DE DADOS'!$B$3:$B1636,0),0),"")</f>
        <v>0</v>
      </c>
      <c r="S163" s="45" t="str">
        <f t="array" ref="S163">IFERROR(INDEX('BANCO DE DADOS'!$D$3:$D1636,MATCH(C163,'BANCO DE DADOS'!$B$3:$B1636,0),0),"")</f>
        <v>SERVIÇOS DE CAPACITAÇÃO E TREINAMENTO</v>
      </c>
      <c r="T163" s="44"/>
      <c r="U163" s="44"/>
      <c r="V163" s="44"/>
      <c r="W163" s="44"/>
      <c r="X163" s="44"/>
      <c r="Y163" s="44"/>
      <c r="Z163" s="44"/>
      <c r="AA163" s="44"/>
      <c r="AB163" s="44"/>
      <c r="AC163" s="44"/>
    </row>
    <row r="164" spans="1:29" ht="15.75" customHeight="1">
      <c r="A164" s="47" t="s">
        <v>434</v>
      </c>
      <c r="B164" s="47" t="s">
        <v>440</v>
      </c>
      <c r="C164" s="60" t="s">
        <v>637</v>
      </c>
      <c r="D164" s="49" t="s">
        <v>53</v>
      </c>
      <c r="E164" s="49">
        <v>1</v>
      </c>
      <c r="F164" s="50">
        <v>400</v>
      </c>
      <c r="G164" s="51" t="s">
        <v>54</v>
      </c>
      <c r="H164" s="52">
        <v>46174</v>
      </c>
      <c r="I164" s="53" t="s">
        <v>55</v>
      </c>
      <c r="J164" s="53" t="s">
        <v>56</v>
      </c>
      <c r="K164" s="53" t="s">
        <v>164</v>
      </c>
      <c r="L164" s="53" t="s">
        <v>58</v>
      </c>
      <c r="M164" s="54" t="s">
        <v>109</v>
      </c>
      <c r="N164" s="56" t="s">
        <v>21</v>
      </c>
      <c r="O164" s="56" t="s">
        <v>2767</v>
      </c>
      <c r="P164" s="56"/>
      <c r="Q164" s="56" t="s">
        <v>2927</v>
      </c>
      <c r="R164" s="57">
        <f t="array" ref="R164">IFERROR(INDEX('BANCO DE DADOS'!$C$3:$C1636,MATCH(C164,'BANCO DE DADOS'!$B$3:$B1636,0),0),"")</f>
        <v>0</v>
      </c>
      <c r="S164" s="57" t="s">
        <v>181</v>
      </c>
      <c r="T164" s="56"/>
      <c r="U164" s="56"/>
      <c r="V164" s="56"/>
      <c r="W164" s="57" t="s">
        <v>8</v>
      </c>
      <c r="X164" s="56"/>
      <c r="Y164" s="56"/>
      <c r="Z164" s="56"/>
      <c r="AA164" s="56"/>
      <c r="AB164" s="56"/>
      <c r="AC164" s="56"/>
    </row>
    <row r="165" spans="1:29" ht="15.75" customHeight="1">
      <c r="A165" s="35" t="s">
        <v>435</v>
      </c>
      <c r="B165" s="35" t="s">
        <v>156</v>
      </c>
      <c r="C165" s="36" t="s">
        <v>717</v>
      </c>
      <c r="D165" s="37" t="s">
        <v>53</v>
      </c>
      <c r="E165" s="37">
        <v>12</v>
      </c>
      <c r="F165" s="38">
        <v>240</v>
      </c>
      <c r="G165" s="39" t="s">
        <v>54</v>
      </c>
      <c r="H165" s="40">
        <v>46143</v>
      </c>
      <c r="I165" s="41" t="s">
        <v>55</v>
      </c>
      <c r="J165" s="41" t="s">
        <v>56</v>
      </c>
      <c r="K165" s="41" t="s">
        <v>164</v>
      </c>
      <c r="L165" s="41" t="s">
        <v>58</v>
      </c>
      <c r="M165" s="42" t="s">
        <v>109</v>
      </c>
      <c r="N165" s="44" t="s">
        <v>21</v>
      </c>
      <c r="O165" s="44" t="s">
        <v>2767</v>
      </c>
      <c r="P165" s="44"/>
      <c r="Q165" s="44" t="s">
        <v>2927</v>
      </c>
      <c r="R165" s="45">
        <f t="array" ref="R165">IFERROR(INDEX('BANCO DE DADOS'!$C$3:$C1636,MATCH(C165,'BANCO DE DADOS'!$B$3:$B1636,0),0),"")</f>
        <v>0</v>
      </c>
      <c r="S165" s="45" t="s">
        <v>181</v>
      </c>
      <c r="T165" s="44"/>
      <c r="U165" s="44"/>
      <c r="V165" s="44"/>
      <c r="W165" s="45" t="s">
        <v>8</v>
      </c>
      <c r="X165" s="44"/>
      <c r="Y165" s="44"/>
      <c r="Z165" s="44"/>
      <c r="AA165" s="44"/>
      <c r="AB165" s="44"/>
      <c r="AC165" s="44"/>
    </row>
    <row r="166" spans="1:29" ht="15.75" customHeight="1">
      <c r="A166" s="47" t="s">
        <v>392</v>
      </c>
      <c r="B166" s="47" t="s">
        <v>1049</v>
      </c>
      <c r="C166" s="60" t="s">
        <v>2260</v>
      </c>
      <c r="D166" s="49" t="s">
        <v>53</v>
      </c>
      <c r="E166" s="49">
        <v>2</v>
      </c>
      <c r="F166" s="50">
        <v>123.8</v>
      </c>
      <c r="G166" s="51" t="s">
        <v>54</v>
      </c>
      <c r="H166" s="52">
        <v>46143</v>
      </c>
      <c r="I166" s="53" t="s">
        <v>55</v>
      </c>
      <c r="J166" s="53" t="s">
        <v>56</v>
      </c>
      <c r="K166" s="53" t="s">
        <v>164</v>
      </c>
      <c r="L166" s="53" t="s">
        <v>58</v>
      </c>
      <c r="M166" s="54" t="s">
        <v>73</v>
      </c>
      <c r="N166" s="56" t="s">
        <v>21</v>
      </c>
      <c r="O166" s="56" t="s">
        <v>2767</v>
      </c>
      <c r="P166" s="56"/>
      <c r="Q166" s="56" t="s">
        <v>2927</v>
      </c>
      <c r="R166" s="57" t="s">
        <v>202</v>
      </c>
      <c r="S166" s="57" t="s">
        <v>181</v>
      </c>
      <c r="T166" s="56"/>
      <c r="U166" s="56"/>
      <c r="V166" s="56"/>
      <c r="W166" s="57" t="s">
        <v>8</v>
      </c>
      <c r="X166" s="56"/>
      <c r="Y166" s="56"/>
      <c r="Z166" s="56"/>
      <c r="AA166" s="56"/>
      <c r="AB166" s="56"/>
      <c r="AC166" s="56"/>
    </row>
    <row r="167" spans="1:29" ht="15.75" customHeight="1">
      <c r="A167" s="167"/>
      <c r="B167" s="167" t="s">
        <v>1407</v>
      </c>
      <c r="C167" s="168" t="s">
        <v>2508</v>
      </c>
      <c r="D167" s="176" t="s">
        <v>53</v>
      </c>
      <c r="E167" s="176">
        <v>10</v>
      </c>
      <c r="F167" s="177">
        <v>80000</v>
      </c>
      <c r="G167" s="178" t="s">
        <v>54</v>
      </c>
      <c r="H167" s="179">
        <v>46266</v>
      </c>
      <c r="I167" s="180" t="s">
        <v>101</v>
      </c>
      <c r="J167" s="180" t="s">
        <v>56</v>
      </c>
      <c r="K167" s="180" t="s">
        <v>858</v>
      </c>
      <c r="L167" s="180" t="s">
        <v>91</v>
      </c>
      <c r="M167" s="181" t="s">
        <v>2451</v>
      </c>
      <c r="N167" s="175" t="s">
        <v>951</v>
      </c>
      <c r="O167" s="44" t="s">
        <v>2452</v>
      </c>
      <c r="P167" s="44"/>
      <c r="Q167" s="44"/>
      <c r="R167" s="45" t="str">
        <f t="array" ref="R167">IFERROR(INDEX('BANCO DE DADOS'!$C$3:$C1636,MATCH(C167,'BANCO DE DADOS'!$B$3:$B1636,0),0),"")</f>
        <v>DEPMAT - MATERIAL PARA MANUTENÇÃO DE VEÍCULOS</v>
      </c>
      <c r="S167" s="45" t="str">
        <f t="array" ref="S167">IFERROR(INDEX('BANCO DE DADOS'!$D$3:$D1636,MATCH(C167,'BANCO DE DADOS'!$B$3:$B1636,0),0),"")</f>
        <v>COMPRA DE EQUIPAMENTOS DE SINALIZAÇÃO E SINALIZADORES</v>
      </c>
      <c r="T167" s="44"/>
      <c r="U167" s="44"/>
      <c r="V167" s="44"/>
      <c r="W167" s="44"/>
      <c r="X167" s="44"/>
      <c r="Y167" s="44"/>
      <c r="Z167" s="44"/>
      <c r="AA167" s="44"/>
      <c r="AB167" s="44"/>
      <c r="AC167" s="44"/>
    </row>
    <row r="168" spans="1:29" ht="15.75" customHeight="1">
      <c r="A168" s="47"/>
      <c r="B168" s="47" t="s">
        <v>2693</v>
      </c>
      <c r="C168" s="60"/>
      <c r="D168" s="49"/>
      <c r="E168" s="49"/>
      <c r="F168" s="50">
        <v>16000</v>
      </c>
      <c r="G168" s="51"/>
      <c r="H168" s="52"/>
      <c r="I168" s="53"/>
      <c r="J168" s="53"/>
      <c r="K168" s="53"/>
      <c r="L168" s="53"/>
      <c r="M168" s="54"/>
      <c r="N168" s="56" t="s">
        <v>21</v>
      </c>
      <c r="O168" s="56"/>
      <c r="P168" s="56"/>
      <c r="Q168" s="56" t="s">
        <v>2964</v>
      </c>
      <c r="R168" s="57"/>
      <c r="S168" s="57" t="s">
        <v>446</v>
      </c>
      <c r="T168" s="56"/>
      <c r="U168" s="56"/>
      <c r="V168" s="56"/>
      <c r="W168" s="47" t="s">
        <v>247</v>
      </c>
      <c r="X168" s="56"/>
      <c r="Y168" s="56"/>
      <c r="Z168" s="56"/>
      <c r="AA168" s="56"/>
      <c r="AB168" s="56"/>
      <c r="AC168" s="56"/>
    </row>
    <row r="169" spans="1:29" ht="15.75" customHeight="1">
      <c r="A169" s="35" t="s">
        <v>396</v>
      </c>
      <c r="B169" s="35" t="s">
        <v>106</v>
      </c>
      <c r="C169" s="36" t="s">
        <v>180</v>
      </c>
      <c r="D169" s="37" t="s">
        <v>53</v>
      </c>
      <c r="E169" s="37">
        <v>2</v>
      </c>
      <c r="F169" s="38">
        <v>1000</v>
      </c>
      <c r="G169" s="39" t="s">
        <v>54</v>
      </c>
      <c r="H169" s="40">
        <v>46174</v>
      </c>
      <c r="I169" s="41" t="s">
        <v>55</v>
      </c>
      <c r="J169" s="41" t="s">
        <v>56</v>
      </c>
      <c r="K169" s="41" t="s">
        <v>164</v>
      </c>
      <c r="L169" s="41" t="s">
        <v>58</v>
      </c>
      <c r="M169" s="42" t="s">
        <v>2498</v>
      </c>
      <c r="N169" s="44" t="s">
        <v>21</v>
      </c>
      <c r="O169" s="44" t="s">
        <v>2767</v>
      </c>
      <c r="P169" s="44"/>
      <c r="Q169" s="44" t="s">
        <v>2927</v>
      </c>
      <c r="R169" s="45">
        <f t="array" ref="R169">IFERROR(INDEX('BANCO DE DADOS'!$C$3:$C1636,MATCH(C169,'BANCO DE DADOS'!$B$3:$B1636,0),0),"")</f>
        <v>0</v>
      </c>
      <c r="S169" s="45" t="s">
        <v>181</v>
      </c>
      <c r="T169" s="44"/>
      <c r="U169" s="44"/>
      <c r="V169" s="44"/>
      <c r="W169" s="45" t="s">
        <v>8</v>
      </c>
      <c r="X169" s="44"/>
      <c r="Y169" s="44"/>
      <c r="Z169" s="44"/>
      <c r="AA169" s="44"/>
      <c r="AB169" s="44"/>
      <c r="AC169" s="44"/>
    </row>
    <row r="170" spans="1:29" ht="15.75" customHeight="1">
      <c r="A170" s="184"/>
      <c r="B170" s="184" t="s">
        <v>1476</v>
      </c>
      <c r="C170" s="185" t="s">
        <v>2509</v>
      </c>
      <c r="D170" s="186" t="s">
        <v>53</v>
      </c>
      <c r="E170" s="186">
        <v>2</v>
      </c>
      <c r="F170" s="187">
        <v>80000</v>
      </c>
      <c r="G170" s="188" t="s">
        <v>54</v>
      </c>
      <c r="H170" s="189">
        <v>46266</v>
      </c>
      <c r="I170" s="190" t="s">
        <v>101</v>
      </c>
      <c r="J170" s="190" t="s">
        <v>56</v>
      </c>
      <c r="K170" s="190" t="s">
        <v>858</v>
      </c>
      <c r="L170" s="190" t="s">
        <v>91</v>
      </c>
      <c r="M170" s="191" t="s">
        <v>2451</v>
      </c>
      <c r="N170" s="192" t="s">
        <v>951</v>
      </c>
      <c r="O170" s="56" t="s">
        <v>2452</v>
      </c>
      <c r="P170" s="56"/>
      <c r="Q170" s="56"/>
      <c r="R170" s="57" t="str">
        <f t="array" ref="R170">IFERROR(INDEX('BANCO DE DADOS'!$C$3:$C1636,MATCH(C170,'BANCO DE DADOS'!$B$3:$B1636,0),0),"")</f>
        <v>PERICIA</v>
      </c>
      <c r="S170" s="57" t="str">
        <f t="array" ref="S170">IFERROR(INDEX('BANCO DE DADOS'!$D$3:$D1636,MATCH(C170,'BANCO DE DADOS'!$B$3:$B1636,0),0),"")</f>
        <v>COMPRA DE KIT PARA COLETA DE EVIDÊNCIAS DE INCÊNDIO</v>
      </c>
      <c r="T170" s="56"/>
      <c r="U170" s="56"/>
      <c r="V170" s="56"/>
      <c r="W170" s="56"/>
      <c r="X170" s="56"/>
      <c r="Y170" s="56"/>
      <c r="Z170" s="56"/>
      <c r="AA170" s="56"/>
      <c r="AB170" s="56"/>
      <c r="AC170" s="56"/>
    </row>
    <row r="171" spans="1:29" ht="15.75" customHeight="1">
      <c r="A171" s="35" t="s">
        <v>393</v>
      </c>
      <c r="B171" s="35" t="s">
        <v>156</v>
      </c>
      <c r="C171" s="36" t="s">
        <v>787</v>
      </c>
      <c r="D171" s="37" t="s">
        <v>53</v>
      </c>
      <c r="E171" s="37">
        <v>12</v>
      </c>
      <c r="F171" s="38">
        <v>120</v>
      </c>
      <c r="G171" s="39" t="s">
        <v>54</v>
      </c>
      <c r="H171" s="40">
        <v>46143</v>
      </c>
      <c r="I171" s="41" t="s">
        <v>55</v>
      </c>
      <c r="J171" s="41" t="s">
        <v>56</v>
      </c>
      <c r="K171" s="41" t="s">
        <v>164</v>
      </c>
      <c r="L171" s="41" t="s">
        <v>58</v>
      </c>
      <c r="M171" s="42" t="s">
        <v>2534</v>
      </c>
      <c r="N171" s="44" t="s">
        <v>21</v>
      </c>
      <c r="O171" s="44" t="s">
        <v>2767</v>
      </c>
      <c r="P171" s="44"/>
      <c r="Q171" s="44" t="s">
        <v>2927</v>
      </c>
      <c r="R171" s="45" t="s">
        <v>202</v>
      </c>
      <c r="S171" s="45" t="s">
        <v>181</v>
      </c>
      <c r="T171" s="44"/>
      <c r="U171" s="44"/>
      <c r="V171" s="44"/>
      <c r="W171" s="45" t="s">
        <v>8</v>
      </c>
      <c r="X171" s="44"/>
      <c r="Y171" s="44"/>
      <c r="Z171" s="44"/>
      <c r="AA171" s="44"/>
      <c r="AB171" s="44"/>
      <c r="AC171" s="44"/>
    </row>
    <row r="172" spans="1:29" ht="15.75" customHeight="1">
      <c r="A172" s="184"/>
      <c r="B172" s="184" t="s">
        <v>1049</v>
      </c>
      <c r="C172" s="185" t="s">
        <v>1050</v>
      </c>
      <c r="D172" s="186" t="s">
        <v>53</v>
      </c>
      <c r="E172" s="186">
        <v>30</v>
      </c>
      <c r="F172" s="187">
        <v>75000</v>
      </c>
      <c r="G172" s="188" t="s">
        <v>54</v>
      </c>
      <c r="H172" s="189">
        <v>46266</v>
      </c>
      <c r="I172" s="190" t="s">
        <v>55</v>
      </c>
      <c r="J172" s="190" t="s">
        <v>56</v>
      </c>
      <c r="K172" s="190" t="s">
        <v>164</v>
      </c>
      <c r="L172" s="190" t="s">
        <v>91</v>
      </c>
      <c r="M172" s="191" t="s">
        <v>2451</v>
      </c>
      <c r="N172" s="192" t="s">
        <v>951</v>
      </c>
      <c r="O172" s="56" t="s">
        <v>2452</v>
      </c>
      <c r="P172" s="56"/>
      <c r="Q172" s="56"/>
      <c r="R172" s="57" t="str">
        <f t="array" ref="R172">IFERROR(INDEX('BANCO DE DADOS'!$C$3:$C1636,MATCH(C172,'BANCO DE DADOS'!$B$3:$B1636,0),0),"")</f>
        <v/>
      </c>
      <c r="S172" s="57" t="str">
        <f t="array" ref="S172">IFERROR(INDEX('BANCO DE DADOS'!$D$3:$D1636,MATCH(C172,'BANCO DE DADOS'!$B$3:$B1636,0),0),"")</f>
        <v/>
      </c>
      <c r="T172" s="56"/>
      <c r="U172" s="56"/>
      <c r="V172" s="56"/>
      <c r="W172" s="56"/>
      <c r="X172" s="56"/>
      <c r="Y172" s="56"/>
      <c r="Z172" s="56"/>
      <c r="AA172" s="56"/>
      <c r="AB172" s="56"/>
      <c r="AC172" s="56"/>
    </row>
    <row r="173" spans="1:29" ht="15.75" customHeight="1">
      <c r="A173" s="35" t="s">
        <v>394</v>
      </c>
      <c r="B173" s="35" t="s">
        <v>156</v>
      </c>
      <c r="C173" s="36" t="s">
        <v>789</v>
      </c>
      <c r="D173" s="37" t="s">
        <v>53</v>
      </c>
      <c r="E173" s="37">
        <v>12</v>
      </c>
      <c r="F173" s="38">
        <v>120</v>
      </c>
      <c r="G173" s="39" t="s">
        <v>54</v>
      </c>
      <c r="H173" s="40">
        <v>46143</v>
      </c>
      <c r="I173" s="41" t="s">
        <v>55</v>
      </c>
      <c r="J173" s="41" t="s">
        <v>56</v>
      </c>
      <c r="K173" s="41" t="s">
        <v>164</v>
      </c>
      <c r="L173" s="41" t="s">
        <v>58</v>
      </c>
      <c r="M173" s="42" t="s">
        <v>2498</v>
      </c>
      <c r="N173" s="44" t="s">
        <v>21</v>
      </c>
      <c r="O173" s="44" t="s">
        <v>2767</v>
      </c>
      <c r="P173" s="44"/>
      <c r="Q173" s="44" t="s">
        <v>2927</v>
      </c>
      <c r="R173" s="45" t="s">
        <v>202</v>
      </c>
      <c r="S173" s="45" t="s">
        <v>181</v>
      </c>
      <c r="T173" s="44"/>
      <c r="U173" s="44"/>
      <c r="V173" s="44"/>
      <c r="W173" s="45" t="s">
        <v>8</v>
      </c>
      <c r="X173" s="44"/>
      <c r="Y173" s="44"/>
      <c r="Z173" s="44"/>
      <c r="AA173" s="44"/>
      <c r="AB173" s="44"/>
      <c r="AC173" s="44"/>
    </row>
    <row r="174" spans="1:29" ht="15.75" customHeight="1">
      <c r="A174" s="47" t="s">
        <v>395</v>
      </c>
      <c r="B174" s="47" t="s">
        <v>156</v>
      </c>
      <c r="C174" s="60" t="s">
        <v>791</v>
      </c>
      <c r="D174" s="49" t="s">
        <v>53</v>
      </c>
      <c r="E174" s="49">
        <v>12</v>
      </c>
      <c r="F174" s="50">
        <v>120</v>
      </c>
      <c r="G174" s="51" t="s">
        <v>54</v>
      </c>
      <c r="H174" s="52">
        <v>46143</v>
      </c>
      <c r="I174" s="53" t="s">
        <v>55</v>
      </c>
      <c r="J174" s="53" t="s">
        <v>56</v>
      </c>
      <c r="K174" s="53" t="s">
        <v>164</v>
      </c>
      <c r="L174" s="53" t="s">
        <v>58</v>
      </c>
      <c r="M174" s="54" t="s">
        <v>2498</v>
      </c>
      <c r="N174" s="56" t="s">
        <v>21</v>
      </c>
      <c r="O174" s="56" t="s">
        <v>2767</v>
      </c>
      <c r="P174" s="56"/>
      <c r="Q174" s="56" t="s">
        <v>2927</v>
      </c>
      <c r="R174" s="57" t="s">
        <v>202</v>
      </c>
      <c r="S174" s="57" t="s">
        <v>181</v>
      </c>
      <c r="T174" s="56"/>
      <c r="U174" s="56"/>
      <c r="V174" s="56"/>
      <c r="W174" s="57" t="s">
        <v>8</v>
      </c>
      <c r="X174" s="56"/>
      <c r="Y174" s="56"/>
      <c r="Z174" s="56"/>
      <c r="AA174" s="56"/>
      <c r="AB174" s="56"/>
      <c r="AC174" s="56"/>
    </row>
    <row r="175" spans="1:29" ht="15.75" customHeight="1">
      <c r="A175" s="35" t="s">
        <v>439</v>
      </c>
      <c r="B175" s="35" t="s">
        <v>1049</v>
      </c>
      <c r="C175" s="36" t="s">
        <v>2112</v>
      </c>
      <c r="D175" s="37" t="s">
        <v>53</v>
      </c>
      <c r="E175" s="37">
        <v>60</v>
      </c>
      <c r="F175" s="38">
        <v>570</v>
      </c>
      <c r="G175" s="39" t="s">
        <v>54</v>
      </c>
      <c r="H175" s="40">
        <v>46174</v>
      </c>
      <c r="I175" s="41" t="s">
        <v>55</v>
      </c>
      <c r="J175" s="41" t="s">
        <v>56</v>
      </c>
      <c r="K175" s="41" t="s">
        <v>164</v>
      </c>
      <c r="L175" s="41" t="s">
        <v>58</v>
      </c>
      <c r="M175" s="42" t="s">
        <v>2498</v>
      </c>
      <c r="N175" s="44" t="s">
        <v>21</v>
      </c>
      <c r="O175" s="44" t="s">
        <v>2767</v>
      </c>
      <c r="P175" s="44"/>
      <c r="Q175" s="44" t="s">
        <v>2931</v>
      </c>
      <c r="R175" s="45" t="s">
        <v>729</v>
      </c>
      <c r="S175" s="45" t="s">
        <v>730</v>
      </c>
      <c r="T175" s="44"/>
      <c r="U175" s="44"/>
      <c r="V175" s="44"/>
      <c r="W175" s="44" t="s">
        <v>8</v>
      </c>
      <c r="X175" s="44"/>
      <c r="Y175" s="44"/>
      <c r="Z175" s="44"/>
      <c r="AA175" s="44"/>
      <c r="AB175" s="44"/>
      <c r="AC175" s="44"/>
    </row>
    <row r="176" spans="1:29" ht="15.75" customHeight="1">
      <c r="A176" s="47" t="s">
        <v>441</v>
      </c>
      <c r="B176" s="47" t="s">
        <v>1049</v>
      </c>
      <c r="C176" s="60" t="s">
        <v>2287</v>
      </c>
      <c r="D176" s="49" t="s">
        <v>53</v>
      </c>
      <c r="E176" s="49">
        <v>30</v>
      </c>
      <c r="F176" s="50">
        <v>63</v>
      </c>
      <c r="G176" s="51" t="s">
        <v>54</v>
      </c>
      <c r="H176" s="52">
        <v>46143</v>
      </c>
      <c r="I176" s="53" t="s">
        <v>55</v>
      </c>
      <c r="J176" s="53" t="s">
        <v>56</v>
      </c>
      <c r="K176" s="53" t="s">
        <v>164</v>
      </c>
      <c r="L176" s="53" t="s">
        <v>58</v>
      </c>
      <c r="M176" s="54" t="s">
        <v>2498</v>
      </c>
      <c r="N176" s="56" t="s">
        <v>21</v>
      </c>
      <c r="O176" s="56" t="s">
        <v>2767</v>
      </c>
      <c r="P176" s="56"/>
      <c r="Q176" s="56" t="s">
        <v>2931</v>
      </c>
      <c r="R176" s="57" t="s">
        <v>729</v>
      </c>
      <c r="S176" s="57" t="s">
        <v>730</v>
      </c>
      <c r="T176" s="56"/>
      <c r="U176" s="56"/>
      <c r="V176" s="56"/>
      <c r="W176" s="56" t="s">
        <v>8</v>
      </c>
      <c r="X176" s="56"/>
      <c r="Y176" s="56"/>
      <c r="Z176" s="56"/>
      <c r="AA176" s="56"/>
      <c r="AB176" s="56"/>
      <c r="AC176" s="56"/>
    </row>
    <row r="177" spans="1:29" ht="15.75" customHeight="1">
      <c r="A177" s="35" t="s">
        <v>442</v>
      </c>
      <c r="B177" s="35" t="s">
        <v>1049</v>
      </c>
      <c r="C177" s="36" t="s">
        <v>2225</v>
      </c>
      <c r="D177" s="37" t="s">
        <v>53</v>
      </c>
      <c r="E177" s="37">
        <v>10</v>
      </c>
      <c r="F177" s="38">
        <v>183</v>
      </c>
      <c r="G177" s="39" t="s">
        <v>54</v>
      </c>
      <c r="H177" s="40">
        <v>46143</v>
      </c>
      <c r="I177" s="41" t="s">
        <v>55</v>
      </c>
      <c r="J177" s="41" t="s">
        <v>56</v>
      </c>
      <c r="K177" s="41" t="s">
        <v>164</v>
      </c>
      <c r="L177" s="41" t="s">
        <v>58</v>
      </c>
      <c r="M177" s="42" t="s">
        <v>73</v>
      </c>
      <c r="N177" s="44" t="s">
        <v>21</v>
      </c>
      <c r="O177" s="44" t="s">
        <v>2767</v>
      </c>
      <c r="P177" s="44"/>
      <c r="Q177" s="44" t="s">
        <v>2931</v>
      </c>
      <c r="R177" s="45" t="s">
        <v>729</v>
      </c>
      <c r="S177" s="45" t="s">
        <v>730</v>
      </c>
      <c r="T177" s="199"/>
      <c r="U177" s="44"/>
      <c r="V177" s="44"/>
      <c r="W177" s="44" t="s">
        <v>8</v>
      </c>
      <c r="X177" s="44"/>
      <c r="Y177" s="44"/>
      <c r="Z177" s="44"/>
      <c r="AA177" s="44"/>
      <c r="AB177" s="44"/>
      <c r="AC177" s="44"/>
    </row>
    <row r="178" spans="1:29" ht="15.75" customHeight="1">
      <c r="A178" s="47"/>
      <c r="B178" s="47" t="s">
        <v>2693</v>
      </c>
      <c r="C178" s="60"/>
      <c r="D178" s="49"/>
      <c r="E178" s="49"/>
      <c r="F178" s="50">
        <v>3663</v>
      </c>
      <c r="G178" s="51"/>
      <c r="H178" s="52"/>
      <c r="I178" s="53"/>
      <c r="J178" s="53"/>
      <c r="K178" s="53"/>
      <c r="L178" s="53"/>
      <c r="M178" s="54"/>
      <c r="N178" s="56" t="s">
        <v>21</v>
      </c>
      <c r="O178" s="56"/>
      <c r="P178" s="56"/>
      <c r="Q178" s="56" t="s">
        <v>2966</v>
      </c>
      <c r="R178" s="57"/>
      <c r="S178" s="57" t="s">
        <v>464</v>
      </c>
      <c r="T178" s="56"/>
      <c r="U178" s="56"/>
      <c r="V178" s="56"/>
      <c r="W178" s="47" t="s">
        <v>169</v>
      </c>
      <c r="X178" s="56"/>
      <c r="Y178" s="56"/>
      <c r="Z178" s="56"/>
      <c r="AA178" s="56"/>
      <c r="AB178" s="56"/>
      <c r="AC178" s="56"/>
    </row>
    <row r="179" spans="1:29" ht="15.75" customHeight="1">
      <c r="A179" s="35" t="s">
        <v>443</v>
      </c>
      <c r="B179" s="35" t="s">
        <v>1049</v>
      </c>
      <c r="C179" s="36" t="s">
        <v>2317</v>
      </c>
      <c r="D179" s="37" t="s">
        <v>53</v>
      </c>
      <c r="E179" s="37">
        <v>10</v>
      </c>
      <c r="F179" s="38">
        <v>34.5</v>
      </c>
      <c r="G179" s="39" t="s">
        <v>54</v>
      </c>
      <c r="H179" s="40">
        <v>46143</v>
      </c>
      <c r="I179" s="41" t="s">
        <v>55</v>
      </c>
      <c r="J179" s="41" t="s">
        <v>56</v>
      </c>
      <c r="K179" s="41" t="s">
        <v>164</v>
      </c>
      <c r="L179" s="41" t="s">
        <v>58</v>
      </c>
      <c r="M179" s="42" t="s">
        <v>109</v>
      </c>
      <c r="N179" s="44" t="s">
        <v>21</v>
      </c>
      <c r="O179" s="44" t="s">
        <v>2767</v>
      </c>
      <c r="P179" s="44"/>
      <c r="Q179" s="44" t="s">
        <v>2931</v>
      </c>
      <c r="R179" s="45" t="s">
        <v>729</v>
      </c>
      <c r="S179" s="45" t="s">
        <v>730</v>
      </c>
      <c r="T179" s="44"/>
      <c r="U179" s="44"/>
      <c r="V179" s="44"/>
      <c r="W179" s="44" t="s">
        <v>8</v>
      </c>
      <c r="X179" s="44"/>
      <c r="Y179" s="44"/>
      <c r="Z179" s="44"/>
      <c r="AA179" s="44"/>
      <c r="AB179" s="44"/>
      <c r="AC179" s="44"/>
    </row>
    <row r="180" spans="1:29" ht="15.75" customHeight="1">
      <c r="A180" s="47" t="s">
        <v>444</v>
      </c>
      <c r="B180" s="47" t="s">
        <v>1049</v>
      </c>
      <c r="C180" s="60" t="s">
        <v>2213</v>
      </c>
      <c r="D180" s="49" t="s">
        <v>53</v>
      </c>
      <c r="E180" s="49">
        <v>30</v>
      </c>
      <c r="F180" s="50">
        <v>202.5</v>
      </c>
      <c r="G180" s="51" t="s">
        <v>54</v>
      </c>
      <c r="H180" s="52">
        <v>46143</v>
      </c>
      <c r="I180" s="53" t="s">
        <v>55</v>
      </c>
      <c r="J180" s="53" t="s">
        <v>56</v>
      </c>
      <c r="K180" s="53" t="s">
        <v>164</v>
      </c>
      <c r="L180" s="53" t="s">
        <v>58</v>
      </c>
      <c r="M180" s="54" t="s">
        <v>2486</v>
      </c>
      <c r="N180" s="56" t="s">
        <v>21</v>
      </c>
      <c r="O180" s="56" t="s">
        <v>2767</v>
      </c>
      <c r="P180" s="56"/>
      <c r="Q180" s="56" t="s">
        <v>2931</v>
      </c>
      <c r="R180" s="57" t="s">
        <v>729</v>
      </c>
      <c r="S180" s="57" t="s">
        <v>730</v>
      </c>
      <c r="T180" s="56"/>
      <c r="U180" s="56"/>
      <c r="V180" s="56"/>
      <c r="W180" s="56" t="s">
        <v>8</v>
      </c>
      <c r="X180" s="56"/>
      <c r="Y180" s="56"/>
      <c r="Z180" s="56"/>
      <c r="AA180" s="56"/>
      <c r="AB180" s="56"/>
      <c r="AC180" s="56"/>
    </row>
    <row r="181" spans="1:29" ht="15.75" customHeight="1">
      <c r="A181" s="35" t="s">
        <v>447</v>
      </c>
      <c r="B181" s="35" t="s">
        <v>1049</v>
      </c>
      <c r="C181" s="36" t="s">
        <v>2148</v>
      </c>
      <c r="D181" s="37" t="s">
        <v>53</v>
      </c>
      <c r="E181" s="37">
        <v>10</v>
      </c>
      <c r="F181" s="38">
        <v>400</v>
      </c>
      <c r="G181" s="39" t="s">
        <v>54</v>
      </c>
      <c r="H181" s="40">
        <v>46174</v>
      </c>
      <c r="I181" s="41" t="s">
        <v>55</v>
      </c>
      <c r="J181" s="41" t="s">
        <v>56</v>
      </c>
      <c r="K181" s="41" t="s">
        <v>164</v>
      </c>
      <c r="L181" s="41" t="s">
        <v>58</v>
      </c>
      <c r="M181" s="42" t="s">
        <v>109</v>
      </c>
      <c r="N181" s="44" t="s">
        <v>21</v>
      </c>
      <c r="O181" s="44" t="s">
        <v>2767</v>
      </c>
      <c r="P181" s="44"/>
      <c r="Q181" s="44" t="s">
        <v>2931</v>
      </c>
      <c r="R181" s="45" t="s">
        <v>729</v>
      </c>
      <c r="S181" s="45" t="s">
        <v>730</v>
      </c>
      <c r="T181" s="44"/>
      <c r="U181" s="44"/>
      <c r="V181" s="44"/>
      <c r="W181" s="44" t="s">
        <v>8</v>
      </c>
      <c r="X181" s="44"/>
      <c r="Y181" s="44"/>
      <c r="Z181" s="44"/>
      <c r="AA181" s="44"/>
      <c r="AB181" s="44"/>
      <c r="AC181" s="44"/>
    </row>
    <row r="182" spans="1:29" ht="15.75" customHeight="1">
      <c r="A182" s="47"/>
      <c r="B182" s="47" t="s">
        <v>2693</v>
      </c>
      <c r="C182" s="113"/>
      <c r="D182" s="49"/>
      <c r="E182" s="49"/>
      <c r="F182" s="50">
        <v>10382</v>
      </c>
      <c r="G182" s="51"/>
      <c r="H182" s="52"/>
      <c r="I182" s="53"/>
      <c r="J182" s="53"/>
      <c r="K182" s="53"/>
      <c r="L182" s="53"/>
      <c r="M182" s="54"/>
      <c r="N182" s="56" t="s">
        <v>884</v>
      </c>
      <c r="O182" s="56"/>
      <c r="P182" s="56"/>
      <c r="Q182" s="56" t="s">
        <v>2973</v>
      </c>
      <c r="R182" s="57"/>
      <c r="S182" s="57" t="s">
        <v>389</v>
      </c>
      <c r="T182" s="56"/>
      <c r="U182" s="56"/>
      <c r="V182" s="56"/>
      <c r="W182" s="47" t="s">
        <v>242</v>
      </c>
      <c r="X182" s="56"/>
      <c r="Y182" s="56"/>
      <c r="Z182" s="56"/>
      <c r="AA182" s="56"/>
      <c r="AB182" s="56"/>
      <c r="AC182" s="56"/>
    </row>
    <row r="183" spans="1:29" ht="15.75" customHeight="1">
      <c r="A183" s="35"/>
      <c r="B183" s="35" t="s">
        <v>2693</v>
      </c>
      <c r="C183" s="36"/>
      <c r="D183" s="37"/>
      <c r="E183" s="37"/>
      <c r="F183" s="38">
        <v>26100</v>
      </c>
      <c r="G183" s="39"/>
      <c r="H183" s="40"/>
      <c r="I183" s="41"/>
      <c r="J183" s="41"/>
      <c r="K183" s="41"/>
      <c r="L183" s="41"/>
      <c r="M183" s="42"/>
      <c r="N183" s="44" t="s">
        <v>21</v>
      </c>
      <c r="O183" s="44"/>
      <c r="P183" s="44"/>
      <c r="Q183" s="44" t="s">
        <v>3101</v>
      </c>
      <c r="R183" s="45"/>
      <c r="S183" s="45" t="s">
        <v>342</v>
      </c>
      <c r="T183" s="44"/>
      <c r="U183" s="44"/>
      <c r="V183" s="44"/>
      <c r="W183" s="35" t="s">
        <v>242</v>
      </c>
      <c r="X183" s="44"/>
      <c r="Y183" s="44"/>
      <c r="Z183" s="44"/>
      <c r="AA183" s="44"/>
      <c r="AB183" s="44"/>
      <c r="AC183" s="44"/>
    </row>
    <row r="184" spans="1:29" ht="15.75" customHeight="1">
      <c r="A184" s="47"/>
      <c r="B184" s="47" t="s">
        <v>2693</v>
      </c>
      <c r="C184" s="60"/>
      <c r="D184" s="49"/>
      <c r="E184" s="49"/>
      <c r="F184" s="50">
        <v>2347</v>
      </c>
      <c r="G184" s="51"/>
      <c r="H184" s="52"/>
      <c r="I184" s="53"/>
      <c r="J184" s="53"/>
      <c r="K184" s="53"/>
      <c r="L184" s="53"/>
      <c r="M184" s="54"/>
      <c r="N184" s="56" t="s">
        <v>21</v>
      </c>
      <c r="O184" s="56"/>
      <c r="P184" s="56"/>
      <c r="Q184" s="56" t="s">
        <v>3102</v>
      </c>
      <c r="R184" s="57"/>
      <c r="S184" s="57" t="s">
        <v>429</v>
      </c>
      <c r="T184" s="56"/>
      <c r="U184" s="56"/>
      <c r="V184" s="56"/>
      <c r="W184" s="47" t="s">
        <v>242</v>
      </c>
      <c r="X184" s="56"/>
      <c r="Y184" s="56"/>
      <c r="Z184" s="56"/>
      <c r="AA184" s="56"/>
      <c r="AB184" s="56"/>
      <c r="AC184" s="56"/>
    </row>
    <row r="185" spans="1:29" ht="15.75" customHeight="1">
      <c r="A185" s="35"/>
      <c r="B185" s="35" t="s">
        <v>2693</v>
      </c>
      <c r="C185" s="36"/>
      <c r="D185" s="37"/>
      <c r="E185" s="37"/>
      <c r="F185" s="38">
        <v>3600</v>
      </c>
      <c r="G185" s="39"/>
      <c r="H185" s="40"/>
      <c r="I185" s="41"/>
      <c r="J185" s="41"/>
      <c r="K185" s="41"/>
      <c r="L185" s="41"/>
      <c r="M185" s="42"/>
      <c r="N185" s="44" t="s">
        <v>21</v>
      </c>
      <c r="O185" s="44"/>
      <c r="P185" s="44"/>
      <c r="Q185" s="44" t="s">
        <v>3118</v>
      </c>
      <c r="R185" s="45"/>
      <c r="S185" s="45" t="s">
        <v>398</v>
      </c>
      <c r="T185" s="44"/>
      <c r="U185" s="44"/>
      <c r="V185" s="44"/>
      <c r="W185" s="35" t="s">
        <v>242</v>
      </c>
      <c r="X185" s="44"/>
      <c r="Y185" s="44"/>
      <c r="Z185" s="44"/>
      <c r="AA185" s="44"/>
      <c r="AB185" s="44"/>
      <c r="AC185" s="44"/>
    </row>
    <row r="186" spans="1:29" ht="15.75" customHeight="1">
      <c r="A186" s="47" t="s">
        <v>449</v>
      </c>
      <c r="B186" s="47" t="s">
        <v>1049</v>
      </c>
      <c r="C186" s="60" t="s">
        <v>2187</v>
      </c>
      <c r="D186" s="49" t="s">
        <v>53</v>
      </c>
      <c r="E186" s="49">
        <v>48</v>
      </c>
      <c r="F186" s="50">
        <v>283.2</v>
      </c>
      <c r="G186" s="51" t="s">
        <v>54</v>
      </c>
      <c r="H186" s="52">
        <v>46143</v>
      </c>
      <c r="I186" s="53" t="s">
        <v>55</v>
      </c>
      <c r="J186" s="53" t="s">
        <v>56</v>
      </c>
      <c r="K186" s="53" t="s">
        <v>164</v>
      </c>
      <c r="L186" s="53" t="s">
        <v>58</v>
      </c>
      <c r="M186" s="54" t="s">
        <v>109</v>
      </c>
      <c r="N186" s="56" t="s">
        <v>21</v>
      </c>
      <c r="O186" s="56" t="s">
        <v>2767</v>
      </c>
      <c r="P186" s="56"/>
      <c r="Q186" s="56" t="s">
        <v>2931</v>
      </c>
      <c r="R186" s="57" t="s">
        <v>729</v>
      </c>
      <c r="S186" s="57" t="s">
        <v>730</v>
      </c>
      <c r="T186" s="56"/>
      <c r="U186" s="56"/>
      <c r="V186" s="56"/>
      <c r="W186" s="56" t="s">
        <v>8</v>
      </c>
      <c r="X186" s="56"/>
      <c r="Y186" s="56"/>
      <c r="Z186" s="56"/>
      <c r="AA186" s="56"/>
      <c r="AB186" s="56"/>
      <c r="AC186" s="56"/>
    </row>
    <row r="187" spans="1:29" ht="15.75" customHeight="1">
      <c r="A187" s="35" t="s">
        <v>450</v>
      </c>
      <c r="B187" s="35" t="s">
        <v>250</v>
      </c>
      <c r="C187" s="36" t="s">
        <v>738</v>
      </c>
      <c r="D187" s="37" t="s">
        <v>53</v>
      </c>
      <c r="E187" s="37">
        <v>25</v>
      </c>
      <c r="F187" s="38">
        <v>200</v>
      </c>
      <c r="G187" s="39" t="s">
        <v>54</v>
      </c>
      <c r="H187" s="40">
        <v>46143</v>
      </c>
      <c r="I187" s="41" t="s">
        <v>55</v>
      </c>
      <c r="J187" s="41" t="s">
        <v>56</v>
      </c>
      <c r="K187" s="41" t="s">
        <v>164</v>
      </c>
      <c r="L187" s="41" t="s">
        <v>58</v>
      </c>
      <c r="M187" s="42" t="s">
        <v>109</v>
      </c>
      <c r="N187" s="44" t="s">
        <v>21</v>
      </c>
      <c r="O187" s="44" t="s">
        <v>2767</v>
      </c>
      <c r="P187" s="44"/>
      <c r="Q187" s="44" t="s">
        <v>2931</v>
      </c>
      <c r="R187" s="45" t="s">
        <v>729</v>
      </c>
      <c r="S187" s="45" t="s">
        <v>730</v>
      </c>
      <c r="T187" s="44"/>
      <c r="U187" s="44"/>
      <c r="V187" s="44"/>
      <c r="W187" s="44" t="s">
        <v>8</v>
      </c>
      <c r="X187" s="44"/>
      <c r="Y187" s="44"/>
      <c r="Z187" s="44"/>
      <c r="AA187" s="44"/>
      <c r="AB187" s="44"/>
      <c r="AC187" s="44"/>
    </row>
    <row r="188" spans="1:29" ht="15.75" customHeight="1">
      <c r="A188" s="47" t="s">
        <v>451</v>
      </c>
      <c r="B188" s="47" t="s">
        <v>1049</v>
      </c>
      <c r="C188" s="60" t="s">
        <v>2295</v>
      </c>
      <c r="D188" s="49" t="s">
        <v>53</v>
      </c>
      <c r="E188" s="49">
        <v>10</v>
      </c>
      <c r="F188" s="50">
        <v>48</v>
      </c>
      <c r="G188" s="51" t="s">
        <v>54</v>
      </c>
      <c r="H188" s="52">
        <v>46143</v>
      </c>
      <c r="I188" s="53" t="s">
        <v>55</v>
      </c>
      <c r="J188" s="53" t="s">
        <v>56</v>
      </c>
      <c r="K188" s="53" t="s">
        <v>164</v>
      </c>
      <c r="L188" s="53" t="s">
        <v>58</v>
      </c>
      <c r="M188" s="54" t="s">
        <v>2517</v>
      </c>
      <c r="N188" s="56" t="s">
        <v>21</v>
      </c>
      <c r="O188" s="56" t="s">
        <v>2767</v>
      </c>
      <c r="P188" s="56"/>
      <c r="Q188" s="56" t="s">
        <v>2931</v>
      </c>
      <c r="R188" s="57" t="s">
        <v>729</v>
      </c>
      <c r="S188" s="57" t="s">
        <v>730</v>
      </c>
      <c r="T188" s="56"/>
      <c r="U188" s="56"/>
      <c r="V188" s="56"/>
      <c r="W188" s="56" t="s">
        <v>8</v>
      </c>
      <c r="X188" s="56"/>
      <c r="Y188" s="56"/>
      <c r="Z188" s="56"/>
      <c r="AA188" s="56"/>
      <c r="AB188" s="56"/>
      <c r="AC188" s="56"/>
    </row>
    <row r="189" spans="1:29" ht="15.75" customHeight="1">
      <c r="A189" s="35"/>
      <c r="B189" s="35" t="s">
        <v>2693</v>
      </c>
      <c r="C189" s="36"/>
      <c r="D189" s="37"/>
      <c r="E189" s="37"/>
      <c r="F189" s="38">
        <v>75000</v>
      </c>
      <c r="G189" s="39"/>
      <c r="H189" s="40"/>
      <c r="I189" s="41"/>
      <c r="J189" s="41"/>
      <c r="K189" s="41"/>
      <c r="L189" s="41"/>
      <c r="M189" s="42"/>
      <c r="N189" s="44" t="s">
        <v>951</v>
      </c>
      <c r="O189" s="44"/>
      <c r="P189" s="44"/>
      <c r="Q189" s="44" t="s">
        <v>3114</v>
      </c>
      <c r="R189" s="45"/>
      <c r="S189" s="45" t="s">
        <v>1608</v>
      </c>
      <c r="T189" s="44"/>
      <c r="U189" s="44"/>
      <c r="V189" s="44"/>
      <c r="W189" s="44" t="s">
        <v>2933</v>
      </c>
      <c r="X189" s="44"/>
      <c r="Y189" s="44"/>
      <c r="Z189" s="44"/>
      <c r="AA189" s="44"/>
      <c r="AB189" s="44"/>
      <c r="AC189" s="44"/>
    </row>
    <row r="190" spans="1:29" ht="15.75" customHeight="1">
      <c r="A190" s="184"/>
      <c r="B190" s="184" t="s">
        <v>51</v>
      </c>
      <c r="C190" s="185" t="s">
        <v>234</v>
      </c>
      <c r="D190" s="186" t="s">
        <v>53</v>
      </c>
      <c r="E190" s="186">
        <v>15</v>
      </c>
      <c r="F190" s="187">
        <v>72000</v>
      </c>
      <c r="G190" s="188" t="s">
        <v>54</v>
      </c>
      <c r="H190" s="189">
        <v>46266</v>
      </c>
      <c r="I190" s="190" t="s">
        <v>101</v>
      </c>
      <c r="J190" s="190" t="s">
        <v>56</v>
      </c>
      <c r="K190" s="190" t="s">
        <v>858</v>
      </c>
      <c r="L190" s="190" t="s">
        <v>91</v>
      </c>
      <c r="M190" s="191" t="s">
        <v>2451</v>
      </c>
      <c r="N190" s="192" t="s">
        <v>951</v>
      </c>
      <c r="O190" s="56" t="s">
        <v>2452</v>
      </c>
      <c r="P190" s="56"/>
      <c r="Q190" s="56"/>
      <c r="R190" s="57" t="str">
        <f t="array" ref="R190">IFERROR(INDEX('BANCO DE DADOS'!$C$3:$C1636,MATCH(C190,'BANCO DE DADOS'!$B$3:$B1636,0),0),"")</f>
        <v>DOP</v>
      </c>
      <c r="S190" s="57" t="str">
        <f t="array" ref="S190">IFERROR(INDEX('BANCO DE DADOS'!$D$3:$D1636,MATCH(C190,'BANCO DE DADOS'!$B$3:$B1636,0),0),"")</f>
        <v>SERVIÇOS DE GRÁFICA E COMUNICAÇÃO VISUAL</v>
      </c>
      <c r="T190" s="56"/>
      <c r="U190" s="56"/>
      <c r="V190" s="56"/>
      <c r="W190" s="56"/>
      <c r="X190" s="56"/>
      <c r="Y190" s="56"/>
      <c r="Z190" s="56"/>
      <c r="AA190" s="56"/>
      <c r="AB190" s="56"/>
      <c r="AC190" s="56"/>
    </row>
    <row r="191" spans="1:29" ht="15.75" customHeight="1">
      <c r="A191" s="35" t="s">
        <v>452</v>
      </c>
      <c r="B191" s="35" t="s">
        <v>1049</v>
      </c>
      <c r="C191" s="36" t="s">
        <v>2297</v>
      </c>
      <c r="D191" s="37" t="s">
        <v>2298</v>
      </c>
      <c r="E191" s="37">
        <v>10</v>
      </c>
      <c r="F191" s="38">
        <v>45</v>
      </c>
      <c r="G191" s="39" t="s">
        <v>54</v>
      </c>
      <c r="H191" s="40">
        <v>46143</v>
      </c>
      <c r="I191" s="41" t="s">
        <v>55</v>
      </c>
      <c r="J191" s="41" t="s">
        <v>56</v>
      </c>
      <c r="K191" s="41" t="s">
        <v>164</v>
      </c>
      <c r="L191" s="41" t="s">
        <v>58</v>
      </c>
      <c r="M191" s="42" t="s">
        <v>2534</v>
      </c>
      <c r="N191" s="44" t="s">
        <v>21</v>
      </c>
      <c r="O191" s="44" t="s">
        <v>2767</v>
      </c>
      <c r="P191" s="44"/>
      <c r="Q191" s="44" t="s">
        <v>2931</v>
      </c>
      <c r="R191" s="45" t="s">
        <v>729</v>
      </c>
      <c r="S191" s="45" t="s">
        <v>730</v>
      </c>
      <c r="T191" s="44"/>
      <c r="U191" s="44"/>
      <c r="V191" s="44"/>
      <c r="W191" s="44" t="s">
        <v>8</v>
      </c>
      <c r="X191" s="44"/>
      <c r="Y191" s="44"/>
      <c r="Z191" s="44"/>
      <c r="AA191" s="44"/>
      <c r="AB191" s="44"/>
      <c r="AC191" s="44"/>
    </row>
    <row r="192" spans="1:29" ht="15.75" customHeight="1">
      <c r="A192" s="47" t="s">
        <v>455</v>
      </c>
      <c r="B192" s="47" t="s">
        <v>1049</v>
      </c>
      <c r="C192" s="60" t="s">
        <v>2227</v>
      </c>
      <c r="D192" s="49" t="s">
        <v>53</v>
      </c>
      <c r="E192" s="49">
        <v>50</v>
      </c>
      <c r="F192" s="50">
        <v>180</v>
      </c>
      <c r="G192" s="51" t="s">
        <v>54</v>
      </c>
      <c r="H192" s="52">
        <v>46143</v>
      </c>
      <c r="I192" s="53" t="s">
        <v>55</v>
      </c>
      <c r="J192" s="53" t="s">
        <v>56</v>
      </c>
      <c r="K192" s="53" t="s">
        <v>164</v>
      </c>
      <c r="L192" s="53" t="s">
        <v>58</v>
      </c>
      <c r="M192" s="54" t="s">
        <v>148</v>
      </c>
      <c r="N192" s="56" t="s">
        <v>21</v>
      </c>
      <c r="O192" s="56" t="s">
        <v>2767</v>
      </c>
      <c r="P192" s="56"/>
      <c r="Q192" s="56" t="s">
        <v>2931</v>
      </c>
      <c r="R192" s="57" t="s">
        <v>729</v>
      </c>
      <c r="S192" s="57" t="s">
        <v>730</v>
      </c>
      <c r="T192" s="56"/>
      <c r="U192" s="56"/>
      <c r="V192" s="56"/>
      <c r="W192" s="56" t="s">
        <v>8</v>
      </c>
      <c r="X192" s="56"/>
      <c r="Y192" s="56"/>
      <c r="Z192" s="56"/>
      <c r="AA192" s="56"/>
      <c r="AB192" s="56"/>
      <c r="AC192" s="56"/>
    </row>
    <row r="193" spans="1:29" ht="15.75" customHeight="1">
      <c r="A193" s="35"/>
      <c r="B193" s="35" t="s">
        <v>2693</v>
      </c>
      <c r="C193" s="36"/>
      <c r="D193" s="37"/>
      <c r="E193" s="37"/>
      <c r="F193" s="38">
        <v>65820</v>
      </c>
      <c r="G193" s="39"/>
      <c r="H193" s="40"/>
      <c r="I193" s="41"/>
      <c r="J193" s="41"/>
      <c r="K193" s="41"/>
      <c r="L193" s="41"/>
      <c r="M193" s="42"/>
      <c r="N193" s="44" t="s">
        <v>951</v>
      </c>
      <c r="O193" s="44"/>
      <c r="P193" s="44"/>
      <c r="Q193" s="44" t="s">
        <v>3070</v>
      </c>
      <c r="R193" s="45"/>
      <c r="S193" s="45" t="s">
        <v>1327</v>
      </c>
      <c r="T193" s="44"/>
      <c r="U193" s="44"/>
      <c r="V193" s="44"/>
      <c r="W193" s="44" t="s">
        <v>51</v>
      </c>
      <c r="X193" s="44"/>
      <c r="Y193" s="44"/>
      <c r="Z193" s="44"/>
      <c r="AA193" s="44"/>
      <c r="AB193" s="44"/>
      <c r="AC193" s="44"/>
    </row>
    <row r="194" spans="1:29" ht="15.75" customHeight="1">
      <c r="A194" s="47" t="s">
        <v>1587</v>
      </c>
      <c r="B194" s="47" t="s">
        <v>247</v>
      </c>
      <c r="C194" s="60" t="s">
        <v>2354</v>
      </c>
      <c r="D194" s="49" t="s">
        <v>53</v>
      </c>
      <c r="E194" s="49">
        <v>5</v>
      </c>
      <c r="F194" s="50">
        <v>40</v>
      </c>
      <c r="G194" s="51" t="s">
        <v>54</v>
      </c>
      <c r="H194" s="52">
        <v>46143</v>
      </c>
      <c r="I194" s="53" t="s">
        <v>55</v>
      </c>
      <c r="J194" s="53" t="s">
        <v>56</v>
      </c>
      <c r="K194" s="53" t="s">
        <v>164</v>
      </c>
      <c r="L194" s="53" t="s">
        <v>91</v>
      </c>
      <c r="M194" s="54" t="s">
        <v>2534</v>
      </c>
      <c r="N194" s="56" t="s">
        <v>951</v>
      </c>
      <c r="O194" s="56" t="s">
        <v>2767</v>
      </c>
      <c r="P194" s="56"/>
      <c r="Q194" s="56" t="s">
        <v>2931</v>
      </c>
      <c r="R194" s="57" t="s">
        <v>729</v>
      </c>
      <c r="S194" s="57" t="s">
        <v>730</v>
      </c>
      <c r="T194" s="56"/>
      <c r="U194" s="56"/>
      <c r="V194" s="56"/>
      <c r="W194" s="56" t="s">
        <v>8</v>
      </c>
      <c r="X194" s="56"/>
      <c r="Y194" s="56"/>
      <c r="Z194" s="56"/>
      <c r="AA194" s="56"/>
      <c r="AB194" s="56"/>
      <c r="AC194" s="56"/>
    </row>
    <row r="195" spans="1:29" ht="15.75" customHeight="1">
      <c r="A195" s="35"/>
      <c r="B195" s="35" t="s">
        <v>2693</v>
      </c>
      <c r="C195" s="36"/>
      <c r="D195" s="37"/>
      <c r="E195" s="37"/>
      <c r="F195" s="38">
        <v>65000</v>
      </c>
      <c r="G195" s="39"/>
      <c r="H195" s="40"/>
      <c r="I195" s="41"/>
      <c r="J195" s="41"/>
      <c r="K195" s="41"/>
      <c r="L195" s="41"/>
      <c r="M195" s="42"/>
      <c r="N195" s="44" t="s">
        <v>951</v>
      </c>
      <c r="O195" s="44"/>
      <c r="P195" s="44"/>
      <c r="Q195" s="44" t="s">
        <v>2982</v>
      </c>
      <c r="R195" s="45"/>
      <c r="S195" s="45" t="s">
        <v>1611</v>
      </c>
      <c r="T195" s="44"/>
      <c r="U195" s="44"/>
      <c r="V195" s="44"/>
      <c r="W195" s="44" t="s">
        <v>2933</v>
      </c>
      <c r="X195" s="44"/>
      <c r="Y195" s="44"/>
      <c r="Z195" s="44"/>
      <c r="AA195" s="44"/>
      <c r="AB195" s="44"/>
      <c r="AC195" s="44"/>
    </row>
    <row r="196" spans="1:29" ht="15.75" customHeight="1">
      <c r="A196" s="47" t="s">
        <v>457</v>
      </c>
      <c r="B196" s="47" t="s">
        <v>1049</v>
      </c>
      <c r="C196" s="60" t="s">
        <v>2194</v>
      </c>
      <c r="D196" s="49" t="s">
        <v>511</v>
      </c>
      <c r="E196" s="49">
        <v>10</v>
      </c>
      <c r="F196" s="50">
        <v>250</v>
      </c>
      <c r="G196" s="51" t="s">
        <v>54</v>
      </c>
      <c r="H196" s="52">
        <v>46143</v>
      </c>
      <c r="I196" s="53" t="s">
        <v>55</v>
      </c>
      <c r="J196" s="53" t="s">
        <v>56</v>
      </c>
      <c r="K196" s="53" t="s">
        <v>164</v>
      </c>
      <c r="L196" s="53" t="s">
        <v>58</v>
      </c>
      <c r="M196" s="54" t="s">
        <v>2837</v>
      </c>
      <c r="N196" s="56" t="s">
        <v>21</v>
      </c>
      <c r="O196" s="56" t="s">
        <v>2767</v>
      </c>
      <c r="P196" s="56"/>
      <c r="Q196" s="56" t="s">
        <v>2931</v>
      </c>
      <c r="R196" s="57" t="s">
        <v>729</v>
      </c>
      <c r="S196" s="57" t="s">
        <v>730</v>
      </c>
      <c r="T196" s="56"/>
      <c r="U196" s="56"/>
      <c r="V196" s="56"/>
      <c r="W196" s="56" t="s">
        <v>8</v>
      </c>
      <c r="X196" s="56"/>
      <c r="Y196" s="56"/>
      <c r="Z196" s="56"/>
      <c r="AA196" s="56"/>
      <c r="AB196" s="56"/>
      <c r="AC196" s="56"/>
    </row>
    <row r="197" spans="1:29" ht="15.75" customHeight="1">
      <c r="A197" s="35" t="s">
        <v>459</v>
      </c>
      <c r="B197" s="35" t="s">
        <v>1049</v>
      </c>
      <c r="C197" s="36" t="s">
        <v>2246</v>
      </c>
      <c r="D197" s="37" t="s">
        <v>511</v>
      </c>
      <c r="E197" s="37">
        <v>10</v>
      </c>
      <c r="F197" s="38">
        <v>150</v>
      </c>
      <c r="G197" s="39" t="s">
        <v>54</v>
      </c>
      <c r="H197" s="40">
        <v>46143</v>
      </c>
      <c r="I197" s="41" t="s">
        <v>55</v>
      </c>
      <c r="J197" s="41" t="s">
        <v>56</v>
      </c>
      <c r="K197" s="41" t="s">
        <v>164</v>
      </c>
      <c r="L197" s="41" t="s">
        <v>58</v>
      </c>
      <c r="M197" s="42" t="s">
        <v>2838</v>
      </c>
      <c r="N197" s="44" t="s">
        <v>21</v>
      </c>
      <c r="O197" s="44" t="s">
        <v>2767</v>
      </c>
      <c r="P197" s="44"/>
      <c r="Q197" s="44" t="s">
        <v>2931</v>
      </c>
      <c r="R197" s="45" t="s">
        <v>729</v>
      </c>
      <c r="S197" s="45" t="s">
        <v>730</v>
      </c>
      <c r="T197" s="44"/>
      <c r="U197" s="44"/>
      <c r="V197" s="44"/>
      <c r="W197" s="44" t="s">
        <v>8</v>
      </c>
      <c r="X197" s="44"/>
      <c r="Y197" s="44"/>
      <c r="Z197" s="44"/>
      <c r="AA197" s="44"/>
      <c r="AB197" s="44"/>
      <c r="AC197" s="44"/>
    </row>
    <row r="198" spans="1:29" ht="15.75" customHeight="1">
      <c r="A198" s="47" t="s">
        <v>460</v>
      </c>
      <c r="B198" s="47" t="s">
        <v>1049</v>
      </c>
      <c r="C198" s="60" t="s">
        <v>2293</v>
      </c>
      <c r="D198" s="49" t="s">
        <v>53</v>
      </c>
      <c r="E198" s="49">
        <v>10</v>
      </c>
      <c r="F198" s="50">
        <v>50</v>
      </c>
      <c r="G198" s="51" t="s">
        <v>54</v>
      </c>
      <c r="H198" s="52">
        <v>46143</v>
      </c>
      <c r="I198" s="53" t="s">
        <v>55</v>
      </c>
      <c r="J198" s="53" t="s">
        <v>56</v>
      </c>
      <c r="K198" s="53" t="s">
        <v>164</v>
      </c>
      <c r="L198" s="53" t="s">
        <v>58</v>
      </c>
      <c r="M198" s="54" t="s">
        <v>2517</v>
      </c>
      <c r="N198" s="56" t="s">
        <v>21</v>
      </c>
      <c r="O198" s="56" t="s">
        <v>2767</v>
      </c>
      <c r="P198" s="56"/>
      <c r="Q198" s="56" t="s">
        <v>2931</v>
      </c>
      <c r="R198" s="57" t="s">
        <v>729</v>
      </c>
      <c r="S198" s="57" t="s">
        <v>730</v>
      </c>
      <c r="T198" s="56"/>
      <c r="U198" s="56"/>
      <c r="V198" s="56"/>
      <c r="W198" s="56" t="s">
        <v>8</v>
      </c>
      <c r="X198" s="56"/>
      <c r="Y198" s="56"/>
      <c r="Z198" s="56"/>
      <c r="AA198" s="56"/>
      <c r="AB198" s="56"/>
      <c r="AC198" s="56"/>
    </row>
    <row r="199" spans="1:29" ht="15.75" customHeight="1">
      <c r="A199" s="167"/>
      <c r="B199" s="167" t="s">
        <v>51</v>
      </c>
      <c r="C199" s="168" t="s">
        <v>1101</v>
      </c>
      <c r="D199" s="176" t="s">
        <v>53</v>
      </c>
      <c r="E199" s="176">
        <v>40</v>
      </c>
      <c r="F199" s="177">
        <v>20000</v>
      </c>
      <c r="G199" s="178" t="s">
        <v>54</v>
      </c>
      <c r="H199" s="179">
        <v>46235</v>
      </c>
      <c r="I199" s="180" t="s">
        <v>55</v>
      </c>
      <c r="J199" s="180" t="s">
        <v>56</v>
      </c>
      <c r="K199" s="180" t="s">
        <v>164</v>
      </c>
      <c r="L199" s="180" t="s">
        <v>91</v>
      </c>
      <c r="M199" s="181" t="s">
        <v>2451</v>
      </c>
      <c r="N199" s="175" t="s">
        <v>884</v>
      </c>
      <c r="O199" s="44" t="s">
        <v>2452</v>
      </c>
      <c r="P199" s="44"/>
      <c r="Q199" s="44"/>
      <c r="R199" s="45" t="str">
        <f t="array" ref="R199">IFERROR(INDEX('BANCO DE DADOS'!$C$3:$C1636,MATCH(C199,'BANCO DE DADOS'!$B$3:$B1636,0),0),"")</f>
        <v>DOP - EPI SALVAMENTO EM ALTURAS</v>
      </c>
      <c r="S199" s="45" t="str">
        <f t="array" ref="S199">IFERROR(INDEX('BANCO DE DADOS'!$D$3:$D1636,MATCH(C199,'BANCO DE DADOS'!$B$3:$B1636,0),0),"")</f>
        <v>COMPRA DE EPI - PROTEÇÃO E RESGATE PARA SALVAMENTO EM ALTURA</v>
      </c>
      <c r="T199" s="44"/>
      <c r="U199" s="44"/>
      <c r="V199" s="44"/>
      <c r="W199" s="44"/>
      <c r="X199" s="44"/>
      <c r="Y199" s="44"/>
      <c r="Z199" s="44"/>
      <c r="AA199" s="44"/>
      <c r="AB199" s="44"/>
      <c r="AC199" s="44"/>
    </row>
    <row r="200" spans="1:29" ht="15.75" customHeight="1">
      <c r="A200" s="47" t="s">
        <v>462</v>
      </c>
      <c r="B200" s="47" t="s">
        <v>1049</v>
      </c>
      <c r="C200" s="60" t="s">
        <v>2308</v>
      </c>
      <c r="D200" s="49" t="s">
        <v>511</v>
      </c>
      <c r="E200" s="49">
        <v>10</v>
      </c>
      <c r="F200" s="50">
        <v>43</v>
      </c>
      <c r="G200" s="51" t="s">
        <v>54</v>
      </c>
      <c r="H200" s="52">
        <v>46143</v>
      </c>
      <c r="I200" s="53" t="s">
        <v>55</v>
      </c>
      <c r="J200" s="53" t="s">
        <v>56</v>
      </c>
      <c r="K200" s="53" t="s">
        <v>164</v>
      </c>
      <c r="L200" s="53" t="s">
        <v>58</v>
      </c>
      <c r="M200" s="54" t="s">
        <v>2486</v>
      </c>
      <c r="N200" s="56" t="s">
        <v>21</v>
      </c>
      <c r="O200" s="56" t="s">
        <v>2767</v>
      </c>
      <c r="P200" s="56"/>
      <c r="Q200" s="56" t="s">
        <v>2931</v>
      </c>
      <c r="R200" s="57" t="s">
        <v>729</v>
      </c>
      <c r="S200" s="57" t="s">
        <v>730</v>
      </c>
      <c r="T200" s="56"/>
      <c r="U200" s="56"/>
      <c r="V200" s="56"/>
      <c r="W200" s="56" t="s">
        <v>8</v>
      </c>
      <c r="X200" s="56"/>
      <c r="Y200" s="56"/>
      <c r="Z200" s="56"/>
      <c r="AA200" s="56"/>
      <c r="AB200" s="56"/>
      <c r="AC200" s="56"/>
    </row>
    <row r="201" spans="1:29" ht="15.75" customHeight="1">
      <c r="A201" s="35"/>
      <c r="B201" s="35" t="s">
        <v>2693</v>
      </c>
      <c r="C201" s="36"/>
      <c r="D201" s="37"/>
      <c r="E201" s="37"/>
      <c r="F201" s="38">
        <v>62657</v>
      </c>
      <c r="G201" s="39"/>
      <c r="H201" s="40"/>
      <c r="I201" s="41"/>
      <c r="J201" s="41"/>
      <c r="K201" s="41"/>
      <c r="L201" s="41"/>
      <c r="M201" s="42"/>
      <c r="N201" s="44" t="s">
        <v>951</v>
      </c>
      <c r="O201" s="44"/>
      <c r="P201" s="44"/>
      <c r="Q201" s="44" t="s">
        <v>2952</v>
      </c>
      <c r="R201" s="45" t="s">
        <v>322</v>
      </c>
      <c r="S201" s="45" t="s">
        <v>323</v>
      </c>
      <c r="T201" s="44"/>
      <c r="U201" s="44"/>
      <c r="V201" s="44"/>
      <c r="W201" s="44" t="s">
        <v>652</v>
      </c>
      <c r="X201" s="44"/>
      <c r="Y201" s="44"/>
      <c r="Z201" s="44"/>
      <c r="AA201" s="44"/>
      <c r="AB201" s="44"/>
      <c r="AC201" s="44"/>
    </row>
    <row r="202" spans="1:29" ht="15.75" customHeight="1">
      <c r="A202" s="47"/>
      <c r="B202" s="47" t="s">
        <v>2693</v>
      </c>
      <c r="C202" s="60"/>
      <c r="D202" s="49"/>
      <c r="E202" s="49"/>
      <c r="F202" s="50">
        <v>62500</v>
      </c>
      <c r="G202" s="51"/>
      <c r="H202" s="52"/>
      <c r="I202" s="53"/>
      <c r="J202" s="53"/>
      <c r="K202" s="53"/>
      <c r="L202" s="53"/>
      <c r="M202" s="54"/>
      <c r="N202" s="56" t="s">
        <v>951</v>
      </c>
      <c r="O202" s="56"/>
      <c r="P202" s="56"/>
      <c r="Q202" s="56" t="s">
        <v>5</v>
      </c>
      <c r="R202" s="57" t="s">
        <v>1779</v>
      </c>
      <c r="S202" s="57" t="s">
        <v>1780</v>
      </c>
      <c r="T202" s="56"/>
      <c r="U202" s="56"/>
      <c r="V202" s="56"/>
      <c r="W202" s="56" t="s">
        <v>3</v>
      </c>
      <c r="X202" s="56"/>
      <c r="Y202" s="56"/>
      <c r="Z202" s="56"/>
      <c r="AA202" s="56"/>
      <c r="AB202" s="56"/>
      <c r="AC202" s="56"/>
    </row>
    <row r="203" spans="1:29" ht="15.75" customHeight="1">
      <c r="A203" s="35"/>
      <c r="B203" s="35" t="s">
        <v>2693</v>
      </c>
      <c r="C203" s="36"/>
      <c r="D203" s="37"/>
      <c r="E203" s="37"/>
      <c r="F203" s="38">
        <v>60000</v>
      </c>
      <c r="G203" s="39"/>
      <c r="H203" s="40"/>
      <c r="I203" s="41"/>
      <c r="J203" s="41"/>
      <c r="K203" s="41"/>
      <c r="L203" s="41"/>
      <c r="M203" s="42"/>
      <c r="N203" s="44" t="s">
        <v>951</v>
      </c>
      <c r="O203" s="44"/>
      <c r="P203" s="44"/>
      <c r="Q203" s="44" t="s">
        <v>2988</v>
      </c>
      <c r="R203" s="45"/>
      <c r="S203" s="45" t="s">
        <v>1666</v>
      </c>
      <c r="T203" s="44"/>
      <c r="U203" s="44"/>
      <c r="V203" s="44"/>
      <c r="W203" s="44" t="s">
        <v>2958</v>
      </c>
      <c r="X203" s="44"/>
      <c r="Y203" s="44"/>
      <c r="Z203" s="44"/>
      <c r="AA203" s="44"/>
      <c r="AB203" s="44"/>
      <c r="AC203" s="44"/>
    </row>
    <row r="204" spans="1:29" ht="15.75" customHeight="1">
      <c r="A204" s="47" t="s">
        <v>465</v>
      </c>
      <c r="B204" s="47" t="s">
        <v>1049</v>
      </c>
      <c r="C204" s="60" t="s">
        <v>2242</v>
      </c>
      <c r="D204" s="49" t="s">
        <v>53</v>
      </c>
      <c r="E204" s="49">
        <v>200</v>
      </c>
      <c r="F204" s="50">
        <v>160</v>
      </c>
      <c r="G204" s="51" t="s">
        <v>54</v>
      </c>
      <c r="H204" s="52">
        <v>46143</v>
      </c>
      <c r="I204" s="53" t="s">
        <v>55</v>
      </c>
      <c r="J204" s="53" t="s">
        <v>56</v>
      </c>
      <c r="K204" s="53" t="s">
        <v>164</v>
      </c>
      <c r="L204" s="53" t="s">
        <v>58</v>
      </c>
      <c r="M204" s="54" t="s">
        <v>109</v>
      </c>
      <c r="N204" s="56" t="s">
        <v>21</v>
      </c>
      <c r="O204" s="56" t="s">
        <v>2767</v>
      </c>
      <c r="P204" s="56"/>
      <c r="Q204" s="56" t="s">
        <v>2931</v>
      </c>
      <c r="R204" s="57" t="s">
        <v>729</v>
      </c>
      <c r="S204" s="57" t="s">
        <v>730</v>
      </c>
      <c r="T204" s="56"/>
      <c r="U204" s="56"/>
      <c r="V204" s="56"/>
      <c r="W204" s="56" t="s">
        <v>8</v>
      </c>
      <c r="X204" s="56"/>
      <c r="Y204" s="56"/>
      <c r="Z204" s="56"/>
      <c r="AA204" s="56"/>
      <c r="AB204" s="56"/>
      <c r="AC204" s="56"/>
    </row>
    <row r="205" spans="1:29" ht="15.75" customHeight="1">
      <c r="A205" s="35"/>
      <c r="B205" s="35" t="s">
        <v>2693</v>
      </c>
      <c r="C205" s="36"/>
      <c r="D205" s="37"/>
      <c r="E205" s="37"/>
      <c r="F205" s="38">
        <v>1200</v>
      </c>
      <c r="G205" s="39"/>
      <c r="H205" s="40"/>
      <c r="I205" s="41"/>
      <c r="J205" s="41"/>
      <c r="K205" s="41"/>
      <c r="L205" s="41"/>
      <c r="M205" s="42"/>
      <c r="N205" s="44" t="s">
        <v>21</v>
      </c>
      <c r="O205" s="44"/>
      <c r="P205" s="44"/>
      <c r="Q205" s="44" t="s">
        <v>3126</v>
      </c>
      <c r="R205" s="45"/>
      <c r="S205" s="45" t="s">
        <v>492</v>
      </c>
      <c r="T205" s="44"/>
      <c r="U205" s="44"/>
      <c r="V205" s="44"/>
      <c r="W205" s="35" t="s">
        <v>172</v>
      </c>
      <c r="X205" s="44"/>
      <c r="Y205" s="44"/>
      <c r="Z205" s="44"/>
      <c r="AA205" s="44"/>
      <c r="AB205" s="44"/>
      <c r="AC205" s="44"/>
    </row>
    <row r="206" spans="1:29" ht="15.75" customHeight="1">
      <c r="A206" s="184"/>
      <c r="B206" s="184" t="s">
        <v>888</v>
      </c>
      <c r="C206" s="185" t="s">
        <v>2519</v>
      </c>
      <c r="D206" s="186" t="s">
        <v>53</v>
      </c>
      <c r="E206" s="186">
        <v>2</v>
      </c>
      <c r="F206" s="187">
        <v>60000</v>
      </c>
      <c r="G206" s="188" t="s">
        <v>54</v>
      </c>
      <c r="H206" s="189">
        <v>46266</v>
      </c>
      <c r="I206" s="190" t="s">
        <v>101</v>
      </c>
      <c r="J206" s="190" t="s">
        <v>56</v>
      </c>
      <c r="K206" s="190" t="s">
        <v>858</v>
      </c>
      <c r="L206" s="190" t="s">
        <v>58</v>
      </c>
      <c r="M206" s="191" t="s">
        <v>2451</v>
      </c>
      <c r="N206" s="192" t="s">
        <v>951</v>
      </c>
      <c r="O206" s="56" t="s">
        <v>2452</v>
      </c>
      <c r="P206" s="56"/>
      <c r="Q206" s="56"/>
      <c r="R206" s="57" t="str">
        <f t="array" ref="R206">IFERROR(INDEX('BANCO DE DADOS'!$C$3:$C1636,MATCH(C206,'BANCO DE DADOS'!$B$3:$B1636,0),0),"")</f>
        <v>DOP - EQUIPAMENTO OPERACIONAL SALVAMENTO TERRESTRE</v>
      </c>
      <c r="S206" s="57" t="str">
        <f t="array" ref="S206">IFERROR(INDEX('BANCO DE DADOS'!$D$3:$D1636,MATCH(C206,'BANCO DE DADOS'!$B$3:$B1636,0),0),"")</f>
        <v>COMPRA DE EQUIPAMENTOS DE DETECÇÃO E MONITORAMENTO</v>
      </c>
      <c r="T206" s="56"/>
      <c r="U206" s="56"/>
      <c r="V206" s="56"/>
      <c r="W206" s="56"/>
      <c r="X206" s="56"/>
      <c r="Y206" s="56"/>
      <c r="Z206" s="56"/>
      <c r="AA206" s="56"/>
      <c r="AB206" s="56"/>
      <c r="AC206" s="56"/>
    </row>
    <row r="207" spans="1:29" ht="15.75" customHeight="1">
      <c r="A207" s="35"/>
      <c r="B207" s="35" t="s">
        <v>51</v>
      </c>
      <c r="C207" s="36" t="s">
        <v>1397</v>
      </c>
      <c r="D207" s="37" t="s">
        <v>53</v>
      </c>
      <c r="E207" s="37">
        <v>3</v>
      </c>
      <c r="F207" s="38">
        <v>90</v>
      </c>
      <c r="G207" s="39" t="s">
        <v>54</v>
      </c>
      <c r="H207" s="40">
        <v>46143</v>
      </c>
      <c r="I207" s="41" t="s">
        <v>55</v>
      </c>
      <c r="J207" s="41" t="s">
        <v>56</v>
      </c>
      <c r="K207" s="41" t="s">
        <v>164</v>
      </c>
      <c r="L207" s="41" t="s">
        <v>91</v>
      </c>
      <c r="M207" s="42" t="s">
        <v>2534</v>
      </c>
      <c r="N207" s="44" t="s">
        <v>884</v>
      </c>
      <c r="O207" s="44" t="s">
        <v>2767</v>
      </c>
      <c r="P207" s="44"/>
      <c r="Q207" s="44" t="s">
        <v>2931</v>
      </c>
      <c r="R207" s="45"/>
      <c r="S207" s="45" t="s">
        <v>730</v>
      </c>
      <c r="T207" s="44"/>
      <c r="U207" s="44"/>
      <c r="V207" s="44"/>
      <c r="W207" s="45" t="s">
        <v>8</v>
      </c>
      <c r="X207" s="44"/>
      <c r="Y207" s="44"/>
      <c r="Z207" s="44"/>
      <c r="AA207" s="44"/>
      <c r="AB207" s="44"/>
      <c r="AC207" s="44"/>
    </row>
    <row r="208" spans="1:29" ht="15.75" customHeight="1">
      <c r="A208" s="47"/>
      <c r="B208" s="47" t="s">
        <v>848</v>
      </c>
      <c r="C208" s="60" t="s">
        <v>1397</v>
      </c>
      <c r="D208" s="49" t="s">
        <v>53</v>
      </c>
      <c r="E208" s="49">
        <v>6</v>
      </c>
      <c r="F208" s="50">
        <v>180</v>
      </c>
      <c r="G208" s="51" t="s">
        <v>54</v>
      </c>
      <c r="H208" s="52">
        <v>46143</v>
      </c>
      <c r="I208" s="53" t="s">
        <v>55</v>
      </c>
      <c r="J208" s="53" t="s">
        <v>56</v>
      </c>
      <c r="K208" s="53" t="s">
        <v>164</v>
      </c>
      <c r="L208" s="53" t="s">
        <v>91</v>
      </c>
      <c r="M208" s="54" t="s">
        <v>148</v>
      </c>
      <c r="N208" s="56" t="s">
        <v>884</v>
      </c>
      <c r="O208" s="56" t="s">
        <v>2767</v>
      </c>
      <c r="P208" s="56"/>
      <c r="Q208" s="56" t="s">
        <v>2931</v>
      </c>
      <c r="R208" s="57"/>
      <c r="S208" s="57" t="s">
        <v>730</v>
      </c>
      <c r="T208" s="56"/>
      <c r="U208" s="56"/>
      <c r="V208" s="56"/>
      <c r="W208" s="57" t="s">
        <v>8</v>
      </c>
      <c r="X208" s="56"/>
      <c r="Y208" s="56"/>
      <c r="Z208" s="56"/>
      <c r="AA208" s="56"/>
      <c r="AB208" s="56"/>
      <c r="AC208" s="56"/>
    </row>
    <row r="209" spans="1:29" ht="15.75" customHeight="1">
      <c r="A209" s="35" t="s">
        <v>468</v>
      </c>
      <c r="B209" s="35" t="s">
        <v>1049</v>
      </c>
      <c r="C209" s="36" t="s">
        <v>2053</v>
      </c>
      <c r="D209" s="37" t="s">
        <v>53</v>
      </c>
      <c r="E209" s="37">
        <v>100</v>
      </c>
      <c r="F209" s="38">
        <v>1080</v>
      </c>
      <c r="G209" s="39" t="s">
        <v>54</v>
      </c>
      <c r="H209" s="40">
        <v>46174</v>
      </c>
      <c r="I209" s="41" t="s">
        <v>55</v>
      </c>
      <c r="J209" s="41" t="s">
        <v>56</v>
      </c>
      <c r="K209" s="41" t="s">
        <v>164</v>
      </c>
      <c r="L209" s="41" t="s">
        <v>58</v>
      </c>
      <c r="M209" s="42" t="s">
        <v>2534</v>
      </c>
      <c r="N209" s="44" t="s">
        <v>21</v>
      </c>
      <c r="O209" s="44" t="s">
        <v>2767</v>
      </c>
      <c r="P209" s="44"/>
      <c r="Q209" s="44" t="s">
        <v>2931</v>
      </c>
      <c r="R209" s="45" t="s">
        <v>729</v>
      </c>
      <c r="S209" s="45" t="s">
        <v>730</v>
      </c>
      <c r="T209" s="44"/>
      <c r="U209" s="44"/>
      <c r="V209" s="44"/>
      <c r="W209" s="45" t="s">
        <v>8</v>
      </c>
      <c r="X209" s="44"/>
      <c r="Y209" s="44"/>
      <c r="Z209" s="44"/>
      <c r="AA209" s="44"/>
      <c r="AB209" s="44"/>
      <c r="AC209" s="44"/>
    </row>
    <row r="210" spans="1:29" ht="15.75" customHeight="1">
      <c r="A210" s="184"/>
      <c r="B210" s="184" t="s">
        <v>291</v>
      </c>
      <c r="C210" s="185" t="s">
        <v>2528</v>
      </c>
      <c r="D210" s="186" t="s">
        <v>53</v>
      </c>
      <c r="E210" s="186">
        <v>1</v>
      </c>
      <c r="F210" s="187">
        <v>50000</v>
      </c>
      <c r="G210" s="188" t="s">
        <v>54</v>
      </c>
      <c r="H210" s="189">
        <v>46266</v>
      </c>
      <c r="I210" s="190" t="s">
        <v>55</v>
      </c>
      <c r="J210" s="190" t="s">
        <v>56</v>
      </c>
      <c r="K210" s="190" t="s">
        <v>841</v>
      </c>
      <c r="L210" s="190" t="s">
        <v>91</v>
      </c>
      <c r="M210" s="191" t="s">
        <v>2451</v>
      </c>
      <c r="N210" s="192" t="s">
        <v>951</v>
      </c>
      <c r="O210" s="56" t="s">
        <v>2452</v>
      </c>
      <c r="P210" s="56"/>
      <c r="Q210" s="56"/>
      <c r="R210" s="57">
        <f t="array" ref="R210">IFERROR(INDEX('BANCO DE DADOS'!$C$3:$C1636,MATCH(C210,'BANCO DE DADOS'!$B$3:$B1636,0),0),"")</f>
        <v>0</v>
      </c>
      <c r="S210" s="57" t="str">
        <f t="array" ref="S210">IFERROR(INDEX('BANCO DE DADOS'!$D$3:$D1636,MATCH(C210,'BANCO DE DADOS'!$B$3:$B1636,0),0),"")</f>
        <v>SERVIÇOS DE CAPACITAÇÃO E TREINAMENTO</v>
      </c>
      <c r="T210" s="56"/>
      <c r="U210" s="56"/>
      <c r="V210" s="56"/>
      <c r="W210" s="56"/>
      <c r="X210" s="56"/>
      <c r="Y210" s="56"/>
      <c r="Z210" s="56"/>
      <c r="AA210" s="56"/>
      <c r="AB210" s="56"/>
      <c r="AC210" s="56"/>
    </row>
    <row r="211" spans="1:29" ht="15.75" customHeight="1">
      <c r="A211" s="167"/>
      <c r="B211" s="167" t="s">
        <v>1407</v>
      </c>
      <c r="C211" s="168" t="s">
        <v>1696</v>
      </c>
      <c r="D211" s="176" t="s">
        <v>53</v>
      </c>
      <c r="E211" s="176">
        <v>1</v>
      </c>
      <c r="F211" s="177">
        <v>50000</v>
      </c>
      <c r="G211" s="178" t="s">
        <v>54</v>
      </c>
      <c r="H211" s="179">
        <v>46266</v>
      </c>
      <c r="I211" s="180" t="s">
        <v>55</v>
      </c>
      <c r="J211" s="180" t="s">
        <v>56</v>
      </c>
      <c r="K211" s="180" t="s">
        <v>83</v>
      </c>
      <c r="L211" s="180" t="s">
        <v>91</v>
      </c>
      <c r="M211" s="181" t="s">
        <v>2451</v>
      </c>
      <c r="N211" s="175" t="s">
        <v>951</v>
      </c>
      <c r="O211" s="44" t="s">
        <v>2452</v>
      </c>
      <c r="P211" s="44"/>
      <c r="Q211" s="44"/>
      <c r="R211" s="45" t="str">
        <f t="array" ref="R211">IFERROR(INDEX('BANCO DE DADOS'!$C$3:$C1636,MATCH(C211,'BANCO DE DADOS'!$B$3:$B1636,0),0),"")</f>
        <v>DEPMAT - CONTRATO DE PLOTAGEM</v>
      </c>
      <c r="S211" s="45" t="str">
        <f t="array" ref="S211">IFERROR(INDEX('BANCO DE DADOS'!$D$3:$D1636,MATCH(C211,'BANCO DE DADOS'!$B$3:$B1636,0),0),"")</f>
        <v>SERVIÇOS DE PLOTAGEM E PERSONALIZAÇÃO VEICULAR</v>
      </c>
      <c r="T211" s="44"/>
      <c r="U211" s="44"/>
      <c r="V211" s="44"/>
      <c r="W211" s="44"/>
      <c r="X211" s="44"/>
      <c r="Y211" s="44"/>
      <c r="Z211" s="44"/>
      <c r="AA211" s="44"/>
      <c r="AB211" s="44"/>
      <c r="AC211" s="44"/>
    </row>
    <row r="212" spans="1:29" ht="15.75" customHeight="1">
      <c r="A212" s="184"/>
      <c r="B212" s="184" t="s">
        <v>1476</v>
      </c>
      <c r="C212" s="185" t="s">
        <v>348</v>
      </c>
      <c r="D212" s="186" t="s">
        <v>53</v>
      </c>
      <c r="E212" s="186">
        <v>1</v>
      </c>
      <c r="F212" s="187">
        <v>50000</v>
      </c>
      <c r="G212" s="188" t="s">
        <v>54</v>
      </c>
      <c r="H212" s="189">
        <v>46266</v>
      </c>
      <c r="I212" s="190" t="s">
        <v>101</v>
      </c>
      <c r="J212" s="190" t="s">
        <v>56</v>
      </c>
      <c r="K212" s="190" t="s">
        <v>858</v>
      </c>
      <c r="L212" s="190" t="s">
        <v>58</v>
      </c>
      <c r="M212" s="191" t="s">
        <v>2451</v>
      </c>
      <c r="N212" s="192" t="s">
        <v>951</v>
      </c>
      <c r="O212" s="56" t="s">
        <v>2452</v>
      </c>
      <c r="P212" s="56"/>
      <c r="Q212" s="56"/>
      <c r="R212" s="57">
        <f t="array" ref="R212">IFERROR(INDEX('BANCO DE DADOS'!$C$3:$C1636,MATCH(C212,'BANCO DE DADOS'!$B$3:$B1636,0),0),"")</f>
        <v>0</v>
      </c>
      <c r="S212" s="57" t="str">
        <f t="array" ref="S212">IFERROR(INDEX('BANCO DE DADOS'!$D$3:$D1636,MATCH(C212,'BANCO DE DADOS'!$B$3:$B1636,0),0),"")</f>
        <v>COMPRA DE EQUIPAMENTOS ESPECIALIZADOS DE VÍDEO E IMAGEM</v>
      </c>
      <c r="T212" s="56"/>
      <c r="U212" s="56"/>
      <c r="V212" s="56"/>
      <c r="W212" s="56"/>
      <c r="X212" s="56"/>
      <c r="Y212" s="56"/>
      <c r="Z212" s="56"/>
      <c r="AA212" s="56"/>
      <c r="AB212" s="56"/>
      <c r="AC212" s="56"/>
    </row>
    <row r="213" spans="1:29" ht="15.75" customHeight="1">
      <c r="A213" s="35" t="s">
        <v>470</v>
      </c>
      <c r="B213" s="35" t="s">
        <v>1049</v>
      </c>
      <c r="C213" s="36" t="s">
        <v>2291</v>
      </c>
      <c r="D213" s="37" t="s">
        <v>53</v>
      </c>
      <c r="E213" s="37">
        <v>30</v>
      </c>
      <c r="F213" s="38">
        <v>54</v>
      </c>
      <c r="G213" s="39" t="s">
        <v>54</v>
      </c>
      <c r="H213" s="40">
        <v>46143</v>
      </c>
      <c r="I213" s="41" t="s">
        <v>55</v>
      </c>
      <c r="J213" s="41" t="s">
        <v>56</v>
      </c>
      <c r="K213" s="41" t="s">
        <v>164</v>
      </c>
      <c r="L213" s="41" t="s">
        <v>58</v>
      </c>
      <c r="M213" s="42" t="s">
        <v>148</v>
      </c>
      <c r="N213" s="44" t="s">
        <v>21</v>
      </c>
      <c r="O213" s="44" t="s">
        <v>2767</v>
      </c>
      <c r="P213" s="44"/>
      <c r="Q213" s="44" t="s">
        <v>2931</v>
      </c>
      <c r="R213" s="45" t="s">
        <v>729</v>
      </c>
      <c r="S213" s="45" t="s">
        <v>730</v>
      </c>
      <c r="T213" s="44"/>
      <c r="U213" s="44"/>
      <c r="V213" s="44"/>
      <c r="W213" s="44" t="s">
        <v>8</v>
      </c>
      <c r="X213" s="44"/>
      <c r="Y213" s="44"/>
      <c r="Z213" s="44"/>
      <c r="AA213" s="44"/>
      <c r="AB213" s="44"/>
      <c r="AC213" s="44"/>
    </row>
    <row r="214" spans="1:29" ht="15.75" customHeight="1">
      <c r="A214" s="47" t="s">
        <v>471</v>
      </c>
      <c r="B214" s="47" t="s">
        <v>1049</v>
      </c>
      <c r="C214" s="60" t="s">
        <v>2251</v>
      </c>
      <c r="D214" s="49" t="s">
        <v>53</v>
      </c>
      <c r="E214" s="49">
        <v>30</v>
      </c>
      <c r="F214" s="50">
        <v>150</v>
      </c>
      <c r="G214" s="51" t="s">
        <v>54</v>
      </c>
      <c r="H214" s="52">
        <v>46143</v>
      </c>
      <c r="I214" s="53" t="s">
        <v>55</v>
      </c>
      <c r="J214" s="53" t="s">
        <v>56</v>
      </c>
      <c r="K214" s="53" t="s">
        <v>164</v>
      </c>
      <c r="L214" s="53" t="s">
        <v>58</v>
      </c>
      <c r="M214" s="54" t="s">
        <v>148</v>
      </c>
      <c r="N214" s="56" t="s">
        <v>21</v>
      </c>
      <c r="O214" s="56" t="s">
        <v>2767</v>
      </c>
      <c r="P214" s="56"/>
      <c r="Q214" s="56" t="s">
        <v>2931</v>
      </c>
      <c r="R214" s="57" t="s">
        <v>729</v>
      </c>
      <c r="S214" s="57" t="s">
        <v>730</v>
      </c>
      <c r="T214" s="56"/>
      <c r="U214" s="56"/>
      <c r="V214" s="56"/>
      <c r="W214" s="56" t="s">
        <v>8</v>
      </c>
      <c r="X214" s="56"/>
      <c r="Y214" s="56"/>
      <c r="Z214" s="56"/>
      <c r="AA214" s="56"/>
      <c r="AB214" s="56"/>
      <c r="AC214" s="56"/>
    </row>
    <row r="215" spans="1:29" ht="15.75" customHeight="1">
      <c r="A215" s="35" t="s">
        <v>474</v>
      </c>
      <c r="B215" s="35" t="s">
        <v>1049</v>
      </c>
      <c r="C215" s="36" t="s">
        <v>1948</v>
      </c>
      <c r="D215" s="37" t="s">
        <v>53</v>
      </c>
      <c r="E215" s="37">
        <v>300</v>
      </c>
      <c r="F215" s="38">
        <v>2280</v>
      </c>
      <c r="G215" s="39" t="s">
        <v>54</v>
      </c>
      <c r="H215" s="40">
        <v>46174</v>
      </c>
      <c r="I215" s="41" t="s">
        <v>55</v>
      </c>
      <c r="J215" s="41" t="s">
        <v>56</v>
      </c>
      <c r="K215" s="41" t="s">
        <v>164</v>
      </c>
      <c r="L215" s="41" t="s">
        <v>58</v>
      </c>
      <c r="M215" s="42" t="s">
        <v>148</v>
      </c>
      <c r="N215" s="44" t="s">
        <v>21</v>
      </c>
      <c r="O215" s="44" t="s">
        <v>2767</v>
      </c>
      <c r="P215" s="44"/>
      <c r="Q215" s="44" t="s">
        <v>2931</v>
      </c>
      <c r="R215" s="45" t="s">
        <v>729</v>
      </c>
      <c r="S215" s="45" t="s">
        <v>730</v>
      </c>
      <c r="T215" s="44"/>
      <c r="U215" s="44"/>
      <c r="V215" s="44"/>
      <c r="W215" s="44" t="s">
        <v>8</v>
      </c>
      <c r="X215" s="44"/>
      <c r="Y215" s="44"/>
      <c r="Z215" s="44"/>
      <c r="AA215" s="44"/>
      <c r="AB215" s="44"/>
      <c r="AC215" s="44"/>
    </row>
    <row r="216" spans="1:29" ht="15.75" customHeight="1">
      <c r="A216" s="47"/>
      <c r="B216" s="47" t="s">
        <v>2693</v>
      </c>
      <c r="C216" s="60"/>
      <c r="D216" s="49"/>
      <c r="E216" s="49"/>
      <c r="F216" s="50">
        <v>10350</v>
      </c>
      <c r="G216" s="51"/>
      <c r="H216" s="52"/>
      <c r="I216" s="53"/>
      <c r="J216" s="53"/>
      <c r="K216" s="53"/>
      <c r="L216" s="53"/>
      <c r="M216" s="54"/>
      <c r="N216" s="56" t="s">
        <v>21</v>
      </c>
      <c r="O216" s="56"/>
      <c r="P216" s="56"/>
      <c r="Q216" s="56" t="s">
        <v>3063</v>
      </c>
      <c r="R216" s="57"/>
      <c r="S216" s="57" t="s">
        <v>660</v>
      </c>
      <c r="T216" s="56"/>
      <c r="U216" s="56"/>
      <c r="V216" s="56"/>
      <c r="W216" s="56" t="s">
        <v>2992</v>
      </c>
      <c r="X216" s="56"/>
      <c r="Y216" s="56"/>
      <c r="Z216" s="56"/>
      <c r="AA216" s="56"/>
      <c r="AB216" s="56"/>
      <c r="AC216" s="56"/>
    </row>
    <row r="217" spans="1:29" ht="15.75" customHeight="1">
      <c r="A217" s="35" t="s">
        <v>478</v>
      </c>
      <c r="B217" s="201" t="s">
        <v>1049</v>
      </c>
      <c r="C217" s="36" t="s">
        <v>2069</v>
      </c>
      <c r="D217" s="37" t="s">
        <v>53</v>
      </c>
      <c r="E217" s="37">
        <v>50</v>
      </c>
      <c r="F217" s="38">
        <v>925</v>
      </c>
      <c r="G217" s="39" t="s">
        <v>54</v>
      </c>
      <c r="H217" s="40">
        <v>46174</v>
      </c>
      <c r="I217" s="41" t="s">
        <v>55</v>
      </c>
      <c r="J217" s="41" t="s">
        <v>56</v>
      </c>
      <c r="K217" s="41" t="s">
        <v>164</v>
      </c>
      <c r="L217" s="41" t="s">
        <v>58</v>
      </c>
      <c r="M217" s="42" t="s">
        <v>148</v>
      </c>
      <c r="N217" s="44" t="s">
        <v>21</v>
      </c>
      <c r="O217" s="44" t="s">
        <v>2767</v>
      </c>
      <c r="P217" s="44"/>
      <c r="Q217" s="44" t="s">
        <v>2931</v>
      </c>
      <c r="R217" s="45" t="s">
        <v>729</v>
      </c>
      <c r="S217" s="45" t="s">
        <v>730</v>
      </c>
      <c r="T217" s="44"/>
      <c r="U217" s="44"/>
      <c r="V217" s="44"/>
      <c r="W217" s="44" t="s">
        <v>8</v>
      </c>
      <c r="X217" s="44"/>
      <c r="Y217" s="44"/>
      <c r="Z217" s="44"/>
      <c r="AA217" s="44"/>
      <c r="AB217" s="44"/>
      <c r="AC217" s="44"/>
    </row>
    <row r="218" spans="1:29" ht="15.75" customHeight="1">
      <c r="A218" s="47"/>
      <c r="B218" s="47" t="s">
        <v>2693</v>
      </c>
      <c r="C218" s="60"/>
      <c r="D218" s="49"/>
      <c r="E218" s="49"/>
      <c r="F218" s="50">
        <v>50000</v>
      </c>
      <c r="G218" s="51"/>
      <c r="H218" s="52"/>
      <c r="I218" s="53"/>
      <c r="J218" s="53"/>
      <c r="K218" s="53"/>
      <c r="L218" s="53"/>
      <c r="M218" s="54"/>
      <c r="N218" s="56" t="s">
        <v>951</v>
      </c>
      <c r="O218" s="56"/>
      <c r="P218" s="56"/>
      <c r="Q218" s="56" t="s">
        <v>3038</v>
      </c>
      <c r="R218" s="57"/>
      <c r="S218" s="57" t="s">
        <v>2527</v>
      </c>
      <c r="T218" s="56"/>
      <c r="U218" s="56"/>
      <c r="V218" s="56"/>
      <c r="W218" s="56" t="s">
        <v>156</v>
      </c>
      <c r="X218" s="56"/>
      <c r="Y218" s="56"/>
      <c r="Z218" s="56"/>
      <c r="AA218" s="56"/>
      <c r="AB218" s="56"/>
      <c r="AC218" s="56"/>
    </row>
    <row r="219" spans="1:29" ht="15.75" customHeight="1">
      <c r="A219" s="35" t="s">
        <v>479</v>
      </c>
      <c r="B219" s="35" t="s">
        <v>1049</v>
      </c>
      <c r="C219" s="36" t="s">
        <v>2005</v>
      </c>
      <c r="D219" s="37" t="s">
        <v>53</v>
      </c>
      <c r="E219" s="37">
        <v>100</v>
      </c>
      <c r="F219" s="38">
        <v>1550</v>
      </c>
      <c r="G219" s="39" t="s">
        <v>54</v>
      </c>
      <c r="H219" s="40">
        <v>46174</v>
      </c>
      <c r="I219" s="41" t="s">
        <v>55</v>
      </c>
      <c r="J219" s="41" t="s">
        <v>56</v>
      </c>
      <c r="K219" s="41" t="s">
        <v>164</v>
      </c>
      <c r="L219" s="41" t="s">
        <v>58</v>
      </c>
      <c r="M219" s="42" t="s">
        <v>2517</v>
      </c>
      <c r="N219" s="44" t="s">
        <v>21</v>
      </c>
      <c r="O219" s="44" t="s">
        <v>2767</v>
      </c>
      <c r="P219" s="44"/>
      <c r="Q219" s="44" t="s">
        <v>2931</v>
      </c>
      <c r="R219" s="45" t="s">
        <v>729</v>
      </c>
      <c r="S219" s="45" t="s">
        <v>730</v>
      </c>
      <c r="T219" s="44"/>
      <c r="U219" s="44"/>
      <c r="V219" s="44"/>
      <c r="W219" s="44" t="s">
        <v>8</v>
      </c>
      <c r="X219" s="44"/>
      <c r="Y219" s="44"/>
      <c r="Z219" s="44"/>
      <c r="AA219" s="44"/>
      <c r="AB219" s="44"/>
      <c r="AC219" s="44"/>
    </row>
    <row r="220" spans="1:29" ht="15.75" customHeight="1">
      <c r="A220" s="47"/>
      <c r="B220" s="47" t="s">
        <v>2693</v>
      </c>
      <c r="C220" s="60"/>
      <c r="D220" s="49"/>
      <c r="E220" s="49"/>
      <c r="F220" s="50">
        <v>50000</v>
      </c>
      <c r="G220" s="51"/>
      <c r="H220" s="52"/>
      <c r="I220" s="53"/>
      <c r="J220" s="53"/>
      <c r="K220" s="53"/>
      <c r="L220" s="53"/>
      <c r="M220" s="54"/>
      <c r="N220" s="56" t="s">
        <v>951</v>
      </c>
      <c r="O220" s="56"/>
      <c r="P220" s="56"/>
      <c r="Q220" s="56" t="s">
        <v>2986</v>
      </c>
      <c r="R220" s="57"/>
      <c r="S220" s="57" t="s">
        <v>1626</v>
      </c>
      <c r="T220" s="56"/>
      <c r="U220" s="56"/>
      <c r="V220" s="56"/>
      <c r="W220" s="56" t="s">
        <v>1628</v>
      </c>
      <c r="X220" s="56"/>
      <c r="Y220" s="56"/>
      <c r="Z220" s="56"/>
      <c r="AA220" s="56"/>
      <c r="AB220" s="56"/>
      <c r="AC220" s="56"/>
    </row>
    <row r="221" spans="1:29" ht="15.75" customHeight="1">
      <c r="A221" s="167"/>
      <c r="B221" s="167" t="s">
        <v>51</v>
      </c>
      <c r="C221" s="168" t="s">
        <v>2530</v>
      </c>
      <c r="D221" s="176" t="s">
        <v>53</v>
      </c>
      <c r="E221" s="176">
        <v>17</v>
      </c>
      <c r="F221" s="177">
        <v>49300</v>
      </c>
      <c r="G221" s="178" t="s">
        <v>54</v>
      </c>
      <c r="H221" s="179">
        <v>46266</v>
      </c>
      <c r="I221" s="180" t="s">
        <v>101</v>
      </c>
      <c r="J221" s="180" t="s">
        <v>56</v>
      </c>
      <c r="K221" s="180" t="s">
        <v>858</v>
      </c>
      <c r="L221" s="180" t="s">
        <v>84</v>
      </c>
      <c r="M221" s="181" t="s">
        <v>2451</v>
      </c>
      <c r="N221" s="175" t="s">
        <v>951</v>
      </c>
      <c r="O221" s="44" t="s">
        <v>2452</v>
      </c>
      <c r="P221" s="44"/>
      <c r="Q221" s="44"/>
      <c r="R221" s="45" t="str">
        <f t="array" ref="R221">IFERROR(INDEX('BANCO DE DADOS'!$C$3:$C1636,MATCH(C221,'BANCO DE DADOS'!$B$3:$B1636,0),0),"")</f>
        <v>CEIB - EQUIPAMENTO PARA TREINAMENTO</v>
      </c>
      <c r="S221" s="45" t="str">
        <f t="array" ref="S221">IFERROR(INDEX('BANCO DE DADOS'!$D$3:$D1636,MATCH(C221,'BANCO DE DADOS'!$B$3:$B1636,0),0),"")</f>
        <v>COMPRA DE EQUIPAMENTOS DE TREINAMENTO E SIMULAÇÃO</v>
      </c>
      <c r="T221" s="44"/>
      <c r="U221" s="44"/>
      <c r="V221" s="44"/>
      <c r="W221" s="44"/>
      <c r="X221" s="44"/>
      <c r="Y221" s="44"/>
      <c r="Z221" s="44"/>
      <c r="AA221" s="44"/>
      <c r="AB221" s="44"/>
      <c r="AC221" s="44"/>
    </row>
    <row r="222" spans="1:29" ht="15.75" customHeight="1">
      <c r="A222" s="47"/>
      <c r="B222" s="47" t="s">
        <v>51</v>
      </c>
      <c r="C222" s="60" t="s">
        <v>1424</v>
      </c>
      <c r="D222" s="49" t="s">
        <v>53</v>
      </c>
      <c r="E222" s="49">
        <v>15</v>
      </c>
      <c r="F222" s="50">
        <v>150</v>
      </c>
      <c r="G222" s="51" t="s">
        <v>54</v>
      </c>
      <c r="H222" s="52">
        <v>46143</v>
      </c>
      <c r="I222" s="53" t="s">
        <v>55</v>
      </c>
      <c r="J222" s="53" t="s">
        <v>56</v>
      </c>
      <c r="K222" s="53" t="s">
        <v>164</v>
      </c>
      <c r="L222" s="53" t="s">
        <v>91</v>
      </c>
      <c r="M222" s="54" t="s">
        <v>148</v>
      </c>
      <c r="N222" s="56" t="s">
        <v>884</v>
      </c>
      <c r="O222" s="56" t="s">
        <v>2767</v>
      </c>
      <c r="P222" s="56"/>
      <c r="Q222" s="56" t="s">
        <v>2931</v>
      </c>
      <c r="R222" s="57" t="s">
        <v>729</v>
      </c>
      <c r="S222" s="57" t="s">
        <v>730</v>
      </c>
      <c r="T222" s="56"/>
      <c r="U222" s="56"/>
      <c r="V222" s="56"/>
      <c r="W222" s="56" t="s">
        <v>8</v>
      </c>
      <c r="X222" s="56"/>
      <c r="Y222" s="56"/>
      <c r="Z222" s="56"/>
      <c r="AA222" s="56"/>
      <c r="AB222" s="56"/>
      <c r="AC222" s="56"/>
    </row>
    <row r="223" spans="1:29" ht="15.75" customHeight="1">
      <c r="A223" s="35"/>
      <c r="B223" s="35" t="s">
        <v>2693</v>
      </c>
      <c r="C223" s="36"/>
      <c r="D223" s="37"/>
      <c r="E223" s="37"/>
      <c r="F223" s="38">
        <v>40000</v>
      </c>
      <c r="G223" s="39"/>
      <c r="H223" s="40"/>
      <c r="I223" s="41"/>
      <c r="J223" s="41"/>
      <c r="K223" s="41"/>
      <c r="L223" s="41"/>
      <c r="M223" s="42"/>
      <c r="N223" s="44" t="s">
        <v>951</v>
      </c>
      <c r="O223" s="44"/>
      <c r="P223" s="44"/>
      <c r="Q223" s="44" t="s">
        <v>3129</v>
      </c>
      <c r="R223" s="45"/>
      <c r="S223" s="45" t="s">
        <v>1679</v>
      </c>
      <c r="T223" s="36"/>
      <c r="U223" s="44"/>
      <c r="V223" s="44"/>
      <c r="W223" s="35" t="s">
        <v>233</v>
      </c>
      <c r="X223" s="44"/>
      <c r="Y223" s="44"/>
      <c r="Z223" s="44"/>
      <c r="AA223" s="44"/>
      <c r="AB223" s="44"/>
      <c r="AC223" s="44"/>
    </row>
    <row r="224" spans="1:29" ht="15.75" customHeight="1">
      <c r="A224" s="47" t="s">
        <v>482</v>
      </c>
      <c r="B224" s="47" t="s">
        <v>440</v>
      </c>
      <c r="C224" s="60" t="s">
        <v>728</v>
      </c>
      <c r="D224" s="49" t="s">
        <v>53</v>
      </c>
      <c r="E224" s="49">
        <v>1</v>
      </c>
      <c r="F224" s="50">
        <v>212</v>
      </c>
      <c r="G224" s="51" t="s">
        <v>54</v>
      </c>
      <c r="H224" s="52">
        <v>46143</v>
      </c>
      <c r="I224" s="53" t="s">
        <v>55</v>
      </c>
      <c r="J224" s="53" t="s">
        <v>56</v>
      </c>
      <c r="K224" s="53" t="s">
        <v>164</v>
      </c>
      <c r="L224" s="53" t="s">
        <v>58</v>
      </c>
      <c r="M224" s="54" t="s">
        <v>2517</v>
      </c>
      <c r="N224" s="56" t="s">
        <v>21</v>
      </c>
      <c r="O224" s="56" t="s">
        <v>2767</v>
      </c>
      <c r="P224" s="56"/>
      <c r="Q224" s="56" t="s">
        <v>2931</v>
      </c>
      <c r="R224" s="57" t="s">
        <v>729</v>
      </c>
      <c r="S224" s="57" t="s">
        <v>730</v>
      </c>
      <c r="T224" s="56"/>
      <c r="U224" s="56"/>
      <c r="V224" s="56"/>
      <c r="W224" s="56" t="s">
        <v>8</v>
      </c>
      <c r="X224" s="56"/>
      <c r="Y224" s="56"/>
      <c r="Z224" s="56"/>
      <c r="AA224" s="56"/>
      <c r="AB224" s="56"/>
      <c r="AC224" s="56"/>
    </row>
    <row r="225" spans="1:29" ht="15.75" customHeight="1">
      <c r="A225" s="35"/>
      <c r="B225" s="35" t="s">
        <v>51</v>
      </c>
      <c r="C225" s="36" t="s">
        <v>1365</v>
      </c>
      <c r="D225" s="37" t="s">
        <v>53</v>
      </c>
      <c r="E225" s="37">
        <v>1</v>
      </c>
      <c r="F225" s="38">
        <v>336</v>
      </c>
      <c r="G225" s="39" t="s">
        <v>54</v>
      </c>
      <c r="H225" s="40">
        <v>46174</v>
      </c>
      <c r="I225" s="41" t="s">
        <v>55</v>
      </c>
      <c r="J225" s="41" t="s">
        <v>56</v>
      </c>
      <c r="K225" s="41" t="s">
        <v>164</v>
      </c>
      <c r="L225" s="41" t="s">
        <v>91</v>
      </c>
      <c r="M225" s="42" t="s">
        <v>2498</v>
      </c>
      <c r="N225" s="44" t="s">
        <v>884</v>
      </c>
      <c r="O225" s="44" t="s">
        <v>2767</v>
      </c>
      <c r="P225" s="44"/>
      <c r="Q225" s="44" t="s">
        <v>2931</v>
      </c>
      <c r="R225" s="45" t="s">
        <v>729</v>
      </c>
      <c r="S225" s="45" t="s">
        <v>730</v>
      </c>
      <c r="T225" s="44"/>
      <c r="U225" s="44"/>
      <c r="V225" s="44"/>
      <c r="W225" s="44" t="s">
        <v>8</v>
      </c>
      <c r="X225" s="44"/>
      <c r="Y225" s="44"/>
      <c r="Z225" s="44"/>
      <c r="AA225" s="44"/>
      <c r="AB225" s="44"/>
      <c r="AC225" s="44"/>
    </row>
    <row r="226" spans="1:29" ht="15.75" customHeight="1">
      <c r="A226" s="184"/>
      <c r="B226" s="184" t="s">
        <v>291</v>
      </c>
      <c r="C226" s="185" t="s">
        <v>2535</v>
      </c>
      <c r="D226" s="186" t="s">
        <v>53</v>
      </c>
      <c r="E226" s="186">
        <v>2</v>
      </c>
      <c r="F226" s="187">
        <v>40000</v>
      </c>
      <c r="G226" s="188" t="s">
        <v>54</v>
      </c>
      <c r="H226" s="189">
        <v>46266</v>
      </c>
      <c r="I226" s="190" t="s">
        <v>55</v>
      </c>
      <c r="J226" s="190" t="s">
        <v>56</v>
      </c>
      <c r="K226" s="190" t="s">
        <v>841</v>
      </c>
      <c r="L226" s="190" t="s">
        <v>91</v>
      </c>
      <c r="M226" s="191" t="s">
        <v>2451</v>
      </c>
      <c r="N226" s="192" t="s">
        <v>951</v>
      </c>
      <c r="O226" s="56" t="s">
        <v>2452</v>
      </c>
      <c r="P226" s="56"/>
      <c r="Q226" s="56"/>
      <c r="R226" s="57">
        <f t="array" ref="R226">IFERROR(INDEX('BANCO DE DADOS'!$C$3:$C1636,MATCH(C226,'BANCO DE DADOS'!$B$3:$B1636,0),0),"")</f>
        <v>0</v>
      </c>
      <c r="S226" s="57" t="str">
        <f t="array" ref="S226">IFERROR(INDEX('BANCO DE DADOS'!$D$3:$D1636,MATCH(C226,'BANCO DE DADOS'!$B$3:$B1636,0),0),"")</f>
        <v>SERVIÇOS DE INSCRIÇÃO E PARTICIPAÇÃO EM EVENTOS</v>
      </c>
      <c r="T226" s="56"/>
      <c r="U226" s="56"/>
      <c r="V226" s="56"/>
      <c r="W226" s="56"/>
      <c r="X226" s="56"/>
      <c r="Y226" s="56"/>
      <c r="Z226" s="56"/>
      <c r="AA226" s="56"/>
      <c r="AB226" s="56"/>
      <c r="AC226" s="56"/>
    </row>
    <row r="227" spans="1:29" ht="15.75" customHeight="1">
      <c r="A227" s="35"/>
      <c r="B227" s="35" t="s">
        <v>2693</v>
      </c>
      <c r="C227" s="36"/>
      <c r="D227" s="37"/>
      <c r="E227" s="37"/>
      <c r="F227" s="38">
        <v>900</v>
      </c>
      <c r="G227" s="39"/>
      <c r="H227" s="40"/>
      <c r="I227" s="41"/>
      <c r="J227" s="41"/>
      <c r="K227" s="41"/>
      <c r="L227" s="41"/>
      <c r="M227" s="42"/>
      <c r="N227" s="44" t="s">
        <v>21</v>
      </c>
      <c r="O227" s="44"/>
      <c r="P227" s="44"/>
      <c r="Q227" s="44" t="s">
        <v>3100</v>
      </c>
      <c r="R227" s="45"/>
      <c r="S227" s="45" t="s">
        <v>525</v>
      </c>
      <c r="T227" s="44"/>
      <c r="U227" s="44"/>
      <c r="V227" s="44"/>
      <c r="W227" s="35" t="s">
        <v>295</v>
      </c>
      <c r="X227" s="44"/>
      <c r="Y227" s="44"/>
      <c r="Z227" s="44"/>
      <c r="AA227" s="44"/>
      <c r="AB227" s="44"/>
      <c r="AC227" s="44"/>
    </row>
    <row r="228" spans="1:29" ht="15.75" customHeight="1">
      <c r="A228" s="47" t="s">
        <v>483</v>
      </c>
      <c r="B228" s="47" t="s">
        <v>1049</v>
      </c>
      <c r="C228" s="60" t="s">
        <v>2313</v>
      </c>
      <c r="D228" s="49" t="s">
        <v>511</v>
      </c>
      <c r="E228" s="49">
        <v>10</v>
      </c>
      <c r="F228" s="50">
        <v>42</v>
      </c>
      <c r="G228" s="51" t="s">
        <v>54</v>
      </c>
      <c r="H228" s="52">
        <v>46143</v>
      </c>
      <c r="I228" s="53" t="s">
        <v>55</v>
      </c>
      <c r="J228" s="53" t="s">
        <v>56</v>
      </c>
      <c r="K228" s="53" t="s">
        <v>164</v>
      </c>
      <c r="L228" s="53" t="s">
        <v>58</v>
      </c>
      <c r="M228" s="54" t="s">
        <v>73</v>
      </c>
      <c r="N228" s="56" t="s">
        <v>21</v>
      </c>
      <c r="O228" s="56" t="s">
        <v>2767</v>
      </c>
      <c r="P228" s="56"/>
      <c r="Q228" s="56" t="s">
        <v>2931</v>
      </c>
      <c r="R228" s="57" t="s">
        <v>729</v>
      </c>
      <c r="S228" s="57" t="s">
        <v>730</v>
      </c>
      <c r="T228" s="56"/>
      <c r="U228" s="56"/>
      <c r="V228" s="56"/>
      <c r="W228" s="56" t="s">
        <v>8</v>
      </c>
      <c r="X228" s="56"/>
      <c r="Y228" s="56"/>
      <c r="Z228" s="56"/>
      <c r="AA228" s="56"/>
      <c r="AB228" s="56"/>
      <c r="AC228" s="56"/>
    </row>
    <row r="229" spans="1:29" ht="15.75" customHeight="1">
      <c r="A229" s="35" t="s">
        <v>486</v>
      </c>
      <c r="B229" s="35" t="s">
        <v>1049</v>
      </c>
      <c r="C229" s="36" t="s">
        <v>2289</v>
      </c>
      <c r="D229" s="37" t="s">
        <v>511</v>
      </c>
      <c r="E229" s="37">
        <v>10</v>
      </c>
      <c r="F229" s="38">
        <v>56</v>
      </c>
      <c r="G229" s="39" t="s">
        <v>54</v>
      </c>
      <c r="H229" s="40">
        <v>46143</v>
      </c>
      <c r="I229" s="41" t="s">
        <v>55</v>
      </c>
      <c r="J229" s="41" t="s">
        <v>56</v>
      </c>
      <c r="K229" s="41" t="s">
        <v>164</v>
      </c>
      <c r="L229" s="41" t="s">
        <v>58</v>
      </c>
      <c r="M229" s="42" t="s">
        <v>2739</v>
      </c>
      <c r="N229" s="44" t="s">
        <v>21</v>
      </c>
      <c r="O229" s="44" t="s">
        <v>2767</v>
      </c>
      <c r="P229" s="44"/>
      <c r="Q229" s="44" t="s">
        <v>2931</v>
      </c>
      <c r="R229" s="45" t="s">
        <v>729</v>
      </c>
      <c r="S229" s="45" t="s">
        <v>730</v>
      </c>
      <c r="T229" s="44"/>
      <c r="U229" s="44"/>
      <c r="V229" s="44"/>
      <c r="W229" s="44" t="s">
        <v>8</v>
      </c>
      <c r="X229" s="44"/>
      <c r="Y229" s="44"/>
      <c r="Z229" s="44"/>
      <c r="AA229" s="44"/>
      <c r="AB229" s="44"/>
      <c r="AC229" s="44"/>
    </row>
    <row r="230" spans="1:29" ht="15.75" customHeight="1">
      <c r="A230" s="47" t="s">
        <v>489</v>
      </c>
      <c r="B230" s="47" t="s">
        <v>1049</v>
      </c>
      <c r="C230" s="60" t="s">
        <v>2132</v>
      </c>
      <c r="D230" s="49" t="s">
        <v>53</v>
      </c>
      <c r="E230" s="49">
        <v>30</v>
      </c>
      <c r="F230" s="50">
        <v>450</v>
      </c>
      <c r="G230" s="51" t="s">
        <v>54</v>
      </c>
      <c r="H230" s="52">
        <v>46174</v>
      </c>
      <c r="I230" s="53" t="s">
        <v>55</v>
      </c>
      <c r="J230" s="53" t="s">
        <v>56</v>
      </c>
      <c r="K230" s="53" t="s">
        <v>164</v>
      </c>
      <c r="L230" s="53" t="s">
        <v>58</v>
      </c>
      <c r="M230" s="54" t="s">
        <v>2486</v>
      </c>
      <c r="N230" s="56" t="s">
        <v>21</v>
      </c>
      <c r="O230" s="56" t="s">
        <v>2767</v>
      </c>
      <c r="P230" s="56"/>
      <c r="Q230" s="56" t="s">
        <v>2931</v>
      </c>
      <c r="R230" s="57" t="s">
        <v>729</v>
      </c>
      <c r="S230" s="57" t="s">
        <v>730</v>
      </c>
      <c r="T230" s="56"/>
      <c r="U230" s="56"/>
      <c r="V230" s="56"/>
      <c r="W230" s="56" t="s">
        <v>8</v>
      </c>
      <c r="X230" s="56"/>
      <c r="Y230" s="56"/>
      <c r="Z230" s="56"/>
      <c r="AA230" s="56"/>
      <c r="AB230" s="56"/>
      <c r="AC230" s="56"/>
    </row>
    <row r="231" spans="1:29" ht="15.75" customHeight="1">
      <c r="A231" s="35" t="s">
        <v>490</v>
      </c>
      <c r="B231" s="35" t="s">
        <v>1049</v>
      </c>
      <c r="C231" s="36" t="s">
        <v>2126</v>
      </c>
      <c r="D231" s="37" t="s">
        <v>511</v>
      </c>
      <c r="E231" s="37">
        <v>60</v>
      </c>
      <c r="F231" s="38">
        <v>516</v>
      </c>
      <c r="G231" s="39" t="s">
        <v>54</v>
      </c>
      <c r="H231" s="40">
        <v>46174</v>
      </c>
      <c r="I231" s="41" t="s">
        <v>55</v>
      </c>
      <c r="J231" s="41" t="s">
        <v>56</v>
      </c>
      <c r="K231" s="41" t="s">
        <v>164</v>
      </c>
      <c r="L231" s="41" t="s">
        <v>58</v>
      </c>
      <c r="M231" s="42" t="s">
        <v>109</v>
      </c>
      <c r="N231" s="44" t="s">
        <v>21</v>
      </c>
      <c r="O231" s="44" t="s">
        <v>2767</v>
      </c>
      <c r="P231" s="44"/>
      <c r="Q231" s="44" t="s">
        <v>2931</v>
      </c>
      <c r="R231" s="45" t="s">
        <v>729</v>
      </c>
      <c r="S231" s="45" t="s">
        <v>730</v>
      </c>
      <c r="T231" s="44"/>
      <c r="U231" s="44"/>
      <c r="V231" s="23"/>
      <c r="W231" s="44" t="s">
        <v>8</v>
      </c>
      <c r="X231" s="44"/>
      <c r="Y231" s="44"/>
      <c r="Z231" s="44"/>
      <c r="AA231" s="44"/>
      <c r="AB231" s="44"/>
      <c r="AC231" s="44"/>
    </row>
    <row r="232" spans="1:29" ht="15.75" customHeight="1">
      <c r="A232" s="47"/>
      <c r="B232" s="47" t="s">
        <v>51</v>
      </c>
      <c r="C232" s="60" t="s">
        <v>1426</v>
      </c>
      <c r="D232" s="49" t="s">
        <v>53</v>
      </c>
      <c r="E232" s="49">
        <v>10</v>
      </c>
      <c r="F232" s="50">
        <v>50</v>
      </c>
      <c r="G232" s="51" t="s">
        <v>54</v>
      </c>
      <c r="H232" s="52">
        <v>46143</v>
      </c>
      <c r="I232" s="53" t="s">
        <v>55</v>
      </c>
      <c r="J232" s="53" t="s">
        <v>56</v>
      </c>
      <c r="K232" s="53" t="s">
        <v>164</v>
      </c>
      <c r="L232" s="53" t="s">
        <v>91</v>
      </c>
      <c r="M232" s="54" t="s">
        <v>2517</v>
      </c>
      <c r="N232" s="56" t="s">
        <v>884</v>
      </c>
      <c r="O232" s="56" t="s">
        <v>2767</v>
      </c>
      <c r="P232" s="56"/>
      <c r="Q232" s="56" t="s">
        <v>2931</v>
      </c>
      <c r="R232" s="57" t="s">
        <v>729</v>
      </c>
      <c r="S232" s="57" t="s">
        <v>730</v>
      </c>
      <c r="T232" s="56"/>
      <c r="U232" s="56"/>
      <c r="V232" s="56"/>
      <c r="W232" s="56" t="s">
        <v>8</v>
      </c>
      <c r="X232" s="56"/>
      <c r="Y232" s="56"/>
      <c r="Z232" s="56"/>
      <c r="AA232" s="56"/>
      <c r="AB232" s="56"/>
      <c r="AC232" s="56"/>
    </row>
    <row r="233" spans="1:29" ht="15.75" customHeight="1">
      <c r="A233" s="35"/>
      <c r="B233" s="35" t="s">
        <v>848</v>
      </c>
      <c r="C233" s="36" t="s">
        <v>1426</v>
      </c>
      <c r="D233" s="37" t="s">
        <v>53</v>
      </c>
      <c r="E233" s="37">
        <v>30</v>
      </c>
      <c r="F233" s="38">
        <v>150</v>
      </c>
      <c r="G233" s="39" t="s">
        <v>54</v>
      </c>
      <c r="H233" s="40">
        <v>46143</v>
      </c>
      <c r="I233" s="41" t="s">
        <v>55</v>
      </c>
      <c r="J233" s="41" t="s">
        <v>56</v>
      </c>
      <c r="K233" s="41" t="s">
        <v>164</v>
      </c>
      <c r="L233" s="41" t="s">
        <v>91</v>
      </c>
      <c r="M233" s="42" t="s">
        <v>109</v>
      </c>
      <c r="N233" s="44" t="s">
        <v>884</v>
      </c>
      <c r="O233" s="44" t="s">
        <v>2767</v>
      </c>
      <c r="P233" s="44"/>
      <c r="Q233" s="44" t="s">
        <v>2931</v>
      </c>
      <c r="R233" s="45" t="s">
        <v>729</v>
      </c>
      <c r="S233" s="45" t="s">
        <v>730</v>
      </c>
      <c r="T233" s="44"/>
      <c r="U233" s="44"/>
      <c r="V233" s="44"/>
      <c r="W233" s="44" t="s">
        <v>8</v>
      </c>
      <c r="X233" s="44"/>
      <c r="Y233" s="44"/>
      <c r="Z233" s="44"/>
      <c r="AA233" s="44"/>
      <c r="AB233" s="44"/>
      <c r="AC233" s="44"/>
    </row>
    <row r="234" spans="1:29" ht="15.75" customHeight="1">
      <c r="A234" s="47" t="s">
        <v>493</v>
      </c>
      <c r="B234" s="47" t="s">
        <v>156</v>
      </c>
      <c r="C234" s="60" t="s">
        <v>798</v>
      </c>
      <c r="D234" s="49" t="s">
        <v>53</v>
      </c>
      <c r="E234" s="49">
        <v>10</v>
      </c>
      <c r="F234" s="50">
        <v>110</v>
      </c>
      <c r="G234" s="51" t="s">
        <v>54</v>
      </c>
      <c r="H234" s="52">
        <v>46143</v>
      </c>
      <c r="I234" s="53" t="s">
        <v>55</v>
      </c>
      <c r="J234" s="53" t="s">
        <v>56</v>
      </c>
      <c r="K234" s="53" t="s">
        <v>164</v>
      </c>
      <c r="L234" s="53" t="s">
        <v>58</v>
      </c>
      <c r="M234" s="54" t="s">
        <v>2517</v>
      </c>
      <c r="N234" s="56" t="s">
        <v>21</v>
      </c>
      <c r="O234" s="56" t="s">
        <v>2767</v>
      </c>
      <c r="P234" s="56"/>
      <c r="Q234" s="56" t="s">
        <v>2931</v>
      </c>
      <c r="R234" s="57" t="s">
        <v>729</v>
      </c>
      <c r="S234" s="57" t="s">
        <v>730</v>
      </c>
      <c r="T234" s="56"/>
      <c r="U234" s="56"/>
      <c r="V234" s="56"/>
      <c r="W234" s="56" t="s">
        <v>8</v>
      </c>
      <c r="X234" s="56"/>
      <c r="Y234" s="56"/>
      <c r="Z234" s="56"/>
      <c r="AA234" s="56"/>
      <c r="AB234" s="56"/>
      <c r="AC234" s="56"/>
    </row>
    <row r="235" spans="1:29" ht="15.75" customHeight="1">
      <c r="A235" s="35"/>
      <c r="B235" s="35" t="s">
        <v>2693</v>
      </c>
      <c r="C235" s="36"/>
      <c r="D235" s="37"/>
      <c r="E235" s="37"/>
      <c r="F235" s="38">
        <v>39360</v>
      </c>
      <c r="G235" s="39"/>
      <c r="H235" s="40"/>
      <c r="I235" s="41"/>
      <c r="J235" s="41"/>
      <c r="K235" s="41"/>
      <c r="L235" s="41"/>
      <c r="M235" s="42"/>
      <c r="N235" s="44" t="s">
        <v>951</v>
      </c>
      <c r="O235" s="44"/>
      <c r="P235" s="44"/>
      <c r="Q235" s="44" t="s">
        <v>86</v>
      </c>
      <c r="R235" s="45" t="s">
        <v>1768</v>
      </c>
      <c r="S235" s="45" t="s">
        <v>1769</v>
      </c>
      <c r="T235" s="44"/>
      <c r="U235" s="44"/>
      <c r="V235" s="44"/>
      <c r="W235" s="44" t="s">
        <v>3</v>
      </c>
      <c r="X235" s="44"/>
      <c r="Y235" s="44"/>
      <c r="Z235" s="44"/>
      <c r="AA235" s="44"/>
      <c r="AB235" s="44"/>
      <c r="AC235" s="44"/>
    </row>
    <row r="236" spans="1:29" ht="15.75" customHeight="1">
      <c r="A236" s="47" t="s">
        <v>495</v>
      </c>
      <c r="B236" s="47" t="s">
        <v>1049</v>
      </c>
      <c r="C236" s="60" t="s">
        <v>2279</v>
      </c>
      <c r="D236" s="49" t="s">
        <v>53</v>
      </c>
      <c r="E236" s="49">
        <v>60</v>
      </c>
      <c r="F236" s="50">
        <v>90</v>
      </c>
      <c r="G236" s="51" t="s">
        <v>54</v>
      </c>
      <c r="H236" s="52">
        <v>46143</v>
      </c>
      <c r="I236" s="53" t="s">
        <v>55</v>
      </c>
      <c r="J236" s="53" t="s">
        <v>56</v>
      </c>
      <c r="K236" s="53" t="s">
        <v>164</v>
      </c>
      <c r="L236" s="53" t="s">
        <v>58</v>
      </c>
      <c r="M236" s="54" t="s">
        <v>2517</v>
      </c>
      <c r="N236" s="56" t="s">
        <v>21</v>
      </c>
      <c r="O236" s="56" t="s">
        <v>2767</v>
      </c>
      <c r="P236" s="56"/>
      <c r="Q236" s="56" t="s">
        <v>2931</v>
      </c>
      <c r="R236" s="57" t="s">
        <v>729</v>
      </c>
      <c r="S236" s="57" t="s">
        <v>730</v>
      </c>
      <c r="T236" s="56"/>
      <c r="U236" s="56"/>
      <c r="V236" s="56"/>
      <c r="W236" s="56" t="s">
        <v>8</v>
      </c>
      <c r="X236" s="56"/>
      <c r="Y236" s="56"/>
      <c r="Z236" s="56"/>
      <c r="AA236" s="56"/>
      <c r="AB236" s="56"/>
      <c r="AC236" s="56"/>
    </row>
    <row r="237" spans="1:29" ht="15.75" customHeight="1">
      <c r="A237" s="35" t="s">
        <v>496</v>
      </c>
      <c r="B237" s="35" t="s">
        <v>1049</v>
      </c>
      <c r="C237" s="36" t="s">
        <v>2306</v>
      </c>
      <c r="D237" s="37" t="s">
        <v>53</v>
      </c>
      <c r="E237" s="37">
        <v>30</v>
      </c>
      <c r="F237" s="38">
        <v>45</v>
      </c>
      <c r="G237" s="39" t="s">
        <v>54</v>
      </c>
      <c r="H237" s="40">
        <v>46143</v>
      </c>
      <c r="I237" s="41" t="s">
        <v>55</v>
      </c>
      <c r="J237" s="41" t="s">
        <v>56</v>
      </c>
      <c r="K237" s="41" t="s">
        <v>164</v>
      </c>
      <c r="L237" s="41" t="s">
        <v>58</v>
      </c>
      <c r="M237" s="42" t="s">
        <v>2517</v>
      </c>
      <c r="N237" s="44" t="s">
        <v>21</v>
      </c>
      <c r="O237" s="44" t="s">
        <v>2767</v>
      </c>
      <c r="P237" s="44"/>
      <c r="Q237" s="44" t="s">
        <v>2931</v>
      </c>
      <c r="R237" s="45" t="s">
        <v>729</v>
      </c>
      <c r="S237" s="45" t="s">
        <v>730</v>
      </c>
      <c r="T237" s="44"/>
      <c r="U237" s="44"/>
      <c r="V237" s="44"/>
      <c r="W237" s="44" t="s">
        <v>8</v>
      </c>
      <c r="X237" s="44"/>
      <c r="Y237" s="44"/>
      <c r="Z237" s="44"/>
      <c r="AA237" s="44"/>
      <c r="AB237" s="44"/>
      <c r="AC237" s="44"/>
    </row>
    <row r="238" spans="1:29" ht="15.75" customHeight="1">
      <c r="A238" s="47"/>
      <c r="B238" s="47" t="s">
        <v>2693</v>
      </c>
      <c r="C238" s="60"/>
      <c r="D238" s="49"/>
      <c r="E238" s="49"/>
      <c r="F238" s="50">
        <v>38880</v>
      </c>
      <c r="G238" s="51"/>
      <c r="H238" s="52"/>
      <c r="I238" s="53"/>
      <c r="J238" s="53"/>
      <c r="K238" s="53"/>
      <c r="L238" s="53"/>
      <c r="M238" s="54"/>
      <c r="N238" s="56" t="s">
        <v>951</v>
      </c>
      <c r="O238" s="56"/>
      <c r="P238" s="56"/>
      <c r="Q238" s="56" t="s">
        <v>2960</v>
      </c>
      <c r="R238" s="57"/>
      <c r="S238" s="57" t="s">
        <v>1411</v>
      </c>
      <c r="T238" s="56"/>
      <c r="U238" s="56"/>
      <c r="V238" s="56"/>
      <c r="W238" s="56" t="s">
        <v>949</v>
      </c>
      <c r="X238" s="56"/>
      <c r="Y238" s="56"/>
      <c r="Z238" s="56"/>
      <c r="AA238" s="56"/>
      <c r="AB238" s="56"/>
      <c r="AC238" s="56"/>
    </row>
    <row r="239" spans="1:29" ht="15.75" customHeight="1">
      <c r="A239" s="35"/>
      <c r="B239" s="35" t="s">
        <v>2693</v>
      </c>
      <c r="C239" s="36"/>
      <c r="D239" s="37"/>
      <c r="E239" s="37"/>
      <c r="F239" s="38">
        <v>8000</v>
      </c>
      <c r="G239" s="39"/>
      <c r="H239" s="40"/>
      <c r="I239" s="41"/>
      <c r="J239" s="41"/>
      <c r="K239" s="41"/>
      <c r="L239" s="41"/>
      <c r="M239" s="42"/>
      <c r="N239" s="44" t="s">
        <v>21</v>
      </c>
      <c r="O239" s="44"/>
      <c r="P239" s="44"/>
      <c r="Q239" s="44" t="s">
        <v>2957</v>
      </c>
      <c r="R239" s="45"/>
      <c r="S239" s="45" t="s">
        <v>178</v>
      </c>
      <c r="T239" s="44"/>
      <c r="U239" s="44"/>
      <c r="V239" s="44"/>
      <c r="W239" s="44" t="s">
        <v>2958</v>
      </c>
      <c r="X239" s="44"/>
      <c r="Y239" s="44"/>
      <c r="Z239" s="44"/>
      <c r="AA239" s="44"/>
      <c r="AB239" s="44"/>
      <c r="AC239" s="44"/>
    </row>
    <row r="240" spans="1:29" ht="15.75" customHeight="1">
      <c r="A240" s="47"/>
      <c r="B240" s="47" t="s">
        <v>2693</v>
      </c>
      <c r="C240" s="60"/>
      <c r="D240" s="49"/>
      <c r="E240" s="49"/>
      <c r="F240" s="50"/>
      <c r="G240" s="51"/>
      <c r="H240" s="52"/>
      <c r="I240" s="53"/>
      <c r="J240" s="53"/>
      <c r="K240" s="53"/>
      <c r="L240" s="53"/>
      <c r="M240" s="54"/>
      <c r="N240" s="56" t="s">
        <v>21</v>
      </c>
      <c r="O240" s="56"/>
      <c r="P240" s="56"/>
      <c r="Q240" s="56" t="s">
        <v>3064</v>
      </c>
      <c r="R240" s="57"/>
      <c r="S240" s="57" t="s">
        <v>185</v>
      </c>
      <c r="T240" s="206"/>
      <c r="U240" s="56"/>
      <c r="V240" s="56"/>
      <c r="W240" s="56" t="s">
        <v>2958</v>
      </c>
      <c r="X240" s="56"/>
      <c r="Y240" s="56"/>
      <c r="Z240" s="56"/>
      <c r="AA240" s="56"/>
      <c r="AB240" s="56"/>
      <c r="AC240" s="56"/>
    </row>
    <row r="241" spans="1:29" ht="15.75" customHeight="1">
      <c r="A241" s="167"/>
      <c r="B241" s="167" t="s">
        <v>888</v>
      </c>
      <c r="C241" s="168" t="s">
        <v>2536</v>
      </c>
      <c r="D241" s="176" t="s">
        <v>53</v>
      </c>
      <c r="E241" s="176">
        <v>5</v>
      </c>
      <c r="F241" s="177">
        <v>37500</v>
      </c>
      <c r="G241" s="178" t="s">
        <v>54</v>
      </c>
      <c r="H241" s="179">
        <v>46235</v>
      </c>
      <c r="I241" s="180" t="s">
        <v>101</v>
      </c>
      <c r="J241" s="180" t="s">
        <v>56</v>
      </c>
      <c r="K241" s="180" t="s">
        <v>858</v>
      </c>
      <c r="L241" s="180" t="s">
        <v>91</v>
      </c>
      <c r="M241" s="181" t="s">
        <v>2451</v>
      </c>
      <c r="N241" s="175" t="s">
        <v>951</v>
      </c>
      <c r="O241" s="44" t="s">
        <v>2452</v>
      </c>
      <c r="P241" s="44"/>
      <c r="Q241" s="44"/>
      <c r="R241" s="45" t="str">
        <f t="array" ref="R241">IFERROR(INDEX('BANCO DE DADOS'!$C$3:$C1636,MATCH(C241,'BANCO DE DADOS'!$B$3:$B1636,0),0),"")</f>
        <v>DOP - EQUIPAMENTO OPERACIONAL SALVAMENTO AQUATICO</v>
      </c>
      <c r="S241" s="45" t="str">
        <f t="array" ref="S241">IFERROR(INDEX('BANCO DE DADOS'!$D$3:$D1636,MATCH(C241,'BANCO DE DADOS'!$B$3:$B1636,0),0),"")</f>
        <v>COMPRA DE EQUIPAMENTOS ESPECIALIZADOS DE MERGULHO</v>
      </c>
      <c r="T241" s="44"/>
      <c r="U241" s="44"/>
      <c r="V241" s="44"/>
      <c r="W241" s="44"/>
      <c r="X241" s="44"/>
      <c r="Y241" s="44"/>
      <c r="Z241" s="44"/>
      <c r="AA241" s="44"/>
      <c r="AB241" s="44"/>
      <c r="AC241" s="44"/>
    </row>
    <row r="242" spans="1:29" ht="15.75" customHeight="1">
      <c r="A242" s="47"/>
      <c r="B242" s="47" t="s">
        <v>2693</v>
      </c>
      <c r="C242" s="60"/>
      <c r="D242" s="49"/>
      <c r="E242" s="49"/>
      <c r="F242" s="50">
        <v>2750</v>
      </c>
      <c r="G242" s="51"/>
      <c r="H242" s="52"/>
      <c r="I242" s="53"/>
      <c r="J242" s="53"/>
      <c r="K242" s="53"/>
      <c r="L242" s="53"/>
      <c r="M242" s="54"/>
      <c r="N242" s="56" t="s">
        <v>21</v>
      </c>
      <c r="O242" s="56"/>
      <c r="P242" s="56"/>
      <c r="Q242" s="56" t="s">
        <v>3064</v>
      </c>
      <c r="R242" s="57"/>
      <c r="S242" s="57" t="s">
        <v>185</v>
      </c>
      <c r="T242" s="56"/>
      <c r="U242" s="56"/>
      <c r="V242" s="56"/>
      <c r="W242" s="56" t="s">
        <v>2958</v>
      </c>
      <c r="X242" s="56"/>
      <c r="Y242" s="56"/>
      <c r="Z242" s="56"/>
      <c r="AA242" s="56"/>
      <c r="AB242" s="56"/>
      <c r="AC242" s="56"/>
    </row>
    <row r="243" spans="1:29" ht="15.75" customHeight="1">
      <c r="A243" s="35" t="s">
        <v>497</v>
      </c>
      <c r="B243" s="35" t="s">
        <v>1049</v>
      </c>
      <c r="C243" s="36" t="s">
        <v>2206</v>
      </c>
      <c r="D243" s="37" t="s">
        <v>53</v>
      </c>
      <c r="E243" s="37">
        <v>30</v>
      </c>
      <c r="F243" s="38">
        <v>216</v>
      </c>
      <c r="G243" s="39" t="s">
        <v>54</v>
      </c>
      <c r="H243" s="40">
        <v>46143</v>
      </c>
      <c r="I243" s="41" t="s">
        <v>55</v>
      </c>
      <c r="J243" s="41" t="s">
        <v>56</v>
      </c>
      <c r="K243" s="41" t="s">
        <v>164</v>
      </c>
      <c r="L243" s="41" t="s">
        <v>58</v>
      </c>
      <c r="M243" s="42" t="s">
        <v>2517</v>
      </c>
      <c r="N243" s="44" t="s">
        <v>21</v>
      </c>
      <c r="O243" s="44" t="s">
        <v>2767</v>
      </c>
      <c r="P243" s="44"/>
      <c r="Q243" s="44" t="s">
        <v>2931</v>
      </c>
      <c r="R243" s="45" t="s">
        <v>729</v>
      </c>
      <c r="S243" s="45" t="s">
        <v>730</v>
      </c>
      <c r="T243" s="44"/>
      <c r="U243" s="44"/>
      <c r="V243" s="44"/>
      <c r="W243" s="44" t="s">
        <v>8</v>
      </c>
      <c r="X243" s="44"/>
      <c r="Y243" s="44"/>
      <c r="Z243" s="44"/>
      <c r="AA243" s="44"/>
      <c r="AB243" s="44"/>
      <c r="AC243" s="44"/>
    </row>
    <row r="244" spans="1:29" ht="15.75" customHeight="1">
      <c r="A244" s="47" t="s">
        <v>500</v>
      </c>
      <c r="B244" s="47" t="s">
        <v>1049</v>
      </c>
      <c r="C244" s="60" t="s">
        <v>2229</v>
      </c>
      <c r="D244" s="49" t="s">
        <v>53</v>
      </c>
      <c r="E244" s="49">
        <v>10</v>
      </c>
      <c r="F244" s="50">
        <v>179</v>
      </c>
      <c r="G244" s="51" t="s">
        <v>54</v>
      </c>
      <c r="H244" s="52">
        <v>46143</v>
      </c>
      <c r="I244" s="53" t="s">
        <v>55</v>
      </c>
      <c r="J244" s="53" t="s">
        <v>56</v>
      </c>
      <c r="K244" s="53" t="s">
        <v>164</v>
      </c>
      <c r="L244" s="53" t="s">
        <v>58</v>
      </c>
      <c r="M244" s="54" t="s">
        <v>109</v>
      </c>
      <c r="N244" s="56" t="s">
        <v>21</v>
      </c>
      <c r="O244" s="56" t="s">
        <v>2767</v>
      </c>
      <c r="P244" s="56"/>
      <c r="Q244" s="56" t="s">
        <v>2931</v>
      </c>
      <c r="R244" s="57" t="s">
        <v>729</v>
      </c>
      <c r="S244" s="57" t="s">
        <v>730</v>
      </c>
      <c r="T244" s="56"/>
      <c r="U244" s="56"/>
      <c r="V244" s="56"/>
      <c r="W244" s="56" t="s">
        <v>8</v>
      </c>
      <c r="X244" s="56"/>
      <c r="Y244" s="56"/>
      <c r="Z244" s="56"/>
      <c r="AA244" s="56"/>
      <c r="AB244" s="56"/>
      <c r="AC244" s="56"/>
    </row>
    <row r="245" spans="1:29" ht="15.75" customHeight="1">
      <c r="A245" s="35" t="s">
        <v>501</v>
      </c>
      <c r="B245" s="35" t="s">
        <v>1049</v>
      </c>
      <c r="C245" s="36" t="s">
        <v>2221</v>
      </c>
      <c r="D245" s="37" t="s">
        <v>53</v>
      </c>
      <c r="E245" s="37">
        <v>10</v>
      </c>
      <c r="F245" s="38">
        <v>195</v>
      </c>
      <c r="G245" s="39" t="s">
        <v>54</v>
      </c>
      <c r="H245" s="40">
        <v>46143</v>
      </c>
      <c r="I245" s="41" t="s">
        <v>55</v>
      </c>
      <c r="J245" s="41" t="s">
        <v>56</v>
      </c>
      <c r="K245" s="41" t="s">
        <v>164</v>
      </c>
      <c r="L245" s="41" t="s">
        <v>58</v>
      </c>
      <c r="M245" s="42" t="s">
        <v>2534</v>
      </c>
      <c r="N245" s="44" t="s">
        <v>21</v>
      </c>
      <c r="O245" s="44" t="s">
        <v>2767</v>
      </c>
      <c r="P245" s="44"/>
      <c r="Q245" s="44" t="s">
        <v>2931</v>
      </c>
      <c r="R245" s="45" t="s">
        <v>729</v>
      </c>
      <c r="S245" s="45" t="s">
        <v>730</v>
      </c>
      <c r="T245" s="44"/>
      <c r="U245" s="44"/>
      <c r="V245" s="44"/>
      <c r="W245" s="44" t="s">
        <v>8</v>
      </c>
      <c r="X245" s="44"/>
      <c r="Y245" s="44"/>
      <c r="Z245" s="44"/>
      <c r="AA245" s="44"/>
      <c r="AB245" s="44"/>
      <c r="AC245" s="44"/>
    </row>
    <row r="246" spans="1:29" ht="15.75" customHeight="1">
      <c r="A246" s="184"/>
      <c r="B246" s="184" t="s">
        <v>51</v>
      </c>
      <c r="C246" s="185" t="s">
        <v>2537</v>
      </c>
      <c r="D246" s="186" t="s">
        <v>53</v>
      </c>
      <c r="E246" s="186">
        <v>4</v>
      </c>
      <c r="F246" s="187">
        <v>36960</v>
      </c>
      <c r="G246" s="188" t="s">
        <v>54</v>
      </c>
      <c r="H246" s="189">
        <v>46235</v>
      </c>
      <c r="I246" s="190" t="s">
        <v>101</v>
      </c>
      <c r="J246" s="190" t="s">
        <v>56</v>
      </c>
      <c r="K246" s="190" t="s">
        <v>858</v>
      </c>
      <c r="L246" s="190" t="s">
        <v>91</v>
      </c>
      <c r="M246" s="191" t="s">
        <v>2451</v>
      </c>
      <c r="N246" s="192" t="s">
        <v>951</v>
      </c>
      <c r="O246" s="56" t="s">
        <v>2452</v>
      </c>
      <c r="P246" s="56"/>
      <c r="Q246" s="56"/>
      <c r="R246" s="57" t="str">
        <f t="array" ref="R246">IFERROR(INDEX('BANCO DE DADOS'!$C$3:$C1636,MATCH(C246,'BANCO DE DADOS'!$B$3:$B1636,0),0),"")</f>
        <v>DOP - EQUIPAMENTO OPERACIONAL SALVAMENTO TERRESTRE</v>
      </c>
      <c r="S246" s="57" t="str">
        <f t="array" ref="S246">IFERROR(INDEX('BANCO DE DADOS'!$D$3:$D1636,MATCH(C246,'BANCO DE DADOS'!$B$3:$B1636,0),0),"")</f>
        <v>COMPRA DE EQUIPAMENTOS DE IMAGEAMENTO TÉRMICO</v>
      </c>
      <c r="T246" s="56"/>
      <c r="U246" s="56"/>
      <c r="V246" s="56"/>
      <c r="W246" s="56"/>
      <c r="X246" s="56"/>
      <c r="Y246" s="56"/>
      <c r="Z246" s="56"/>
      <c r="AA246" s="56"/>
      <c r="AB246" s="56"/>
      <c r="AC246" s="56"/>
    </row>
    <row r="247" spans="1:29" ht="15.75" customHeight="1">
      <c r="A247" s="35" t="s">
        <v>544</v>
      </c>
      <c r="B247" s="35" t="s">
        <v>156</v>
      </c>
      <c r="C247" s="36" t="s">
        <v>819</v>
      </c>
      <c r="D247" s="37" t="s">
        <v>53</v>
      </c>
      <c r="E247" s="37">
        <v>1</v>
      </c>
      <c r="F247" s="38">
        <v>70</v>
      </c>
      <c r="G247" s="39" t="s">
        <v>54</v>
      </c>
      <c r="H247" s="40">
        <v>46143</v>
      </c>
      <c r="I247" s="41" t="s">
        <v>55</v>
      </c>
      <c r="J247" s="41" t="s">
        <v>56</v>
      </c>
      <c r="K247" s="41" t="s">
        <v>164</v>
      </c>
      <c r="L247" s="41" t="s">
        <v>58</v>
      </c>
      <c r="M247" s="42" t="s">
        <v>2534</v>
      </c>
      <c r="N247" s="44" t="s">
        <v>21</v>
      </c>
      <c r="O247" s="44" t="s">
        <v>2767</v>
      </c>
      <c r="P247" s="44"/>
      <c r="Q247" s="44" t="s">
        <v>2931</v>
      </c>
      <c r="R247" s="45">
        <f t="array" ref="R247">IFERROR(INDEX('BANCO DE DADOS'!$C$3:$C1636,MATCH(C247,'BANCO DE DADOS'!$B$3:$B1636,0),0),"")</f>
        <v>0</v>
      </c>
      <c r="S247" s="45" t="s">
        <v>730</v>
      </c>
      <c r="T247" s="44"/>
      <c r="U247" s="44"/>
      <c r="V247" s="44"/>
      <c r="W247" s="45" t="s">
        <v>8</v>
      </c>
      <c r="X247" s="44"/>
      <c r="Y247" s="44"/>
      <c r="Z247" s="44"/>
      <c r="AA247" s="44"/>
      <c r="AB247" s="44"/>
      <c r="AC247" s="44"/>
    </row>
    <row r="248" spans="1:29" ht="15.75" customHeight="1">
      <c r="A248" s="184"/>
      <c r="B248" s="184" t="s">
        <v>1476</v>
      </c>
      <c r="C248" s="185" t="s">
        <v>2538</v>
      </c>
      <c r="D248" s="186" t="s">
        <v>53</v>
      </c>
      <c r="E248" s="186">
        <v>1</v>
      </c>
      <c r="F248" s="187">
        <v>35000</v>
      </c>
      <c r="G248" s="188" t="s">
        <v>54</v>
      </c>
      <c r="H248" s="189">
        <v>46235</v>
      </c>
      <c r="I248" s="190" t="s">
        <v>101</v>
      </c>
      <c r="J248" s="190" t="s">
        <v>56</v>
      </c>
      <c r="K248" s="190" t="s">
        <v>72</v>
      </c>
      <c r="L248" s="190" t="s">
        <v>84</v>
      </c>
      <c r="M248" s="191" t="s">
        <v>2451</v>
      </c>
      <c r="N248" s="192" t="s">
        <v>951</v>
      </c>
      <c r="O248" s="56" t="s">
        <v>2452</v>
      </c>
      <c r="P248" s="56"/>
      <c r="Q248" s="56"/>
      <c r="R248" s="57">
        <f t="array" ref="R248">IFERROR(INDEX('BANCO DE DADOS'!$C$3:$C1636,MATCH(C248,'BANCO DE DADOS'!$B$3:$B1636,0),0),"")</f>
        <v>0</v>
      </c>
      <c r="S248" s="57" t="str">
        <f t="array" ref="S248">IFERROR(INDEX('BANCO DE DADOS'!$D$3:$D1636,MATCH(C248,'BANCO DE DADOS'!$B$3:$B1636,0),0),"")</f>
        <v>COMPRA DE SOFTWARES E LICENÇAS</v>
      </c>
      <c r="T248" s="56"/>
      <c r="U248" s="56"/>
      <c r="V248" s="56"/>
      <c r="W248" s="56"/>
      <c r="X248" s="56"/>
      <c r="Y248" s="56"/>
      <c r="Z248" s="56"/>
      <c r="AA248" s="56"/>
      <c r="AB248" s="56"/>
      <c r="AC248" s="56"/>
    </row>
    <row r="249" spans="1:29" ht="15.75" customHeight="1">
      <c r="A249" s="35" t="s">
        <v>502</v>
      </c>
      <c r="B249" s="35" t="s">
        <v>1049</v>
      </c>
      <c r="C249" s="36" t="s">
        <v>1802</v>
      </c>
      <c r="D249" s="37" t="s">
        <v>53</v>
      </c>
      <c r="E249" s="37">
        <v>250</v>
      </c>
      <c r="F249" s="38">
        <v>13250</v>
      </c>
      <c r="G249" s="39" t="s">
        <v>54</v>
      </c>
      <c r="H249" s="40">
        <v>46235</v>
      </c>
      <c r="I249" s="41" t="s">
        <v>55</v>
      </c>
      <c r="J249" s="41" t="s">
        <v>56</v>
      </c>
      <c r="K249" s="41" t="s">
        <v>164</v>
      </c>
      <c r="L249" s="41" t="s">
        <v>58</v>
      </c>
      <c r="M249" s="42" t="s">
        <v>2517</v>
      </c>
      <c r="N249" s="44" t="s">
        <v>21</v>
      </c>
      <c r="O249" s="44" t="s">
        <v>2767</v>
      </c>
      <c r="P249" s="44"/>
      <c r="Q249" s="44" t="s">
        <v>2931</v>
      </c>
      <c r="R249" s="45" t="s">
        <v>729</v>
      </c>
      <c r="S249" s="45" t="s">
        <v>730</v>
      </c>
      <c r="T249" s="44"/>
      <c r="U249" s="44"/>
      <c r="V249" s="44"/>
      <c r="W249" s="45" t="s">
        <v>8</v>
      </c>
      <c r="X249" s="44"/>
      <c r="Y249" s="44"/>
      <c r="Z249" s="44"/>
      <c r="AA249" s="44"/>
      <c r="AB249" s="44"/>
      <c r="AC249" s="44"/>
    </row>
    <row r="250" spans="1:29" ht="15.75" customHeight="1">
      <c r="A250" s="47" t="s">
        <v>503</v>
      </c>
      <c r="B250" s="47" t="s">
        <v>156</v>
      </c>
      <c r="C250" s="60" t="s">
        <v>768</v>
      </c>
      <c r="D250" s="49" t="s">
        <v>53</v>
      </c>
      <c r="E250" s="49">
        <v>1</v>
      </c>
      <c r="F250" s="50">
        <v>150</v>
      </c>
      <c r="G250" s="51" t="s">
        <v>54</v>
      </c>
      <c r="H250" s="52">
        <v>46143</v>
      </c>
      <c r="I250" s="53" t="s">
        <v>55</v>
      </c>
      <c r="J250" s="53" t="s">
        <v>56</v>
      </c>
      <c r="K250" s="53" t="s">
        <v>164</v>
      </c>
      <c r="L250" s="53" t="s">
        <v>58</v>
      </c>
      <c r="M250" s="54" t="s">
        <v>109</v>
      </c>
      <c r="N250" s="56" t="s">
        <v>21</v>
      </c>
      <c r="O250" s="56" t="s">
        <v>2767</v>
      </c>
      <c r="P250" s="56"/>
      <c r="Q250" s="56" t="s">
        <v>2931</v>
      </c>
      <c r="R250" s="57" t="s">
        <v>729</v>
      </c>
      <c r="S250" s="57" t="s">
        <v>730</v>
      </c>
      <c r="T250" s="56"/>
      <c r="U250" s="56"/>
      <c r="V250" s="56"/>
      <c r="W250" s="57" t="s">
        <v>8</v>
      </c>
      <c r="X250" s="56"/>
      <c r="Y250" s="56"/>
      <c r="Z250" s="56"/>
      <c r="AA250" s="56"/>
      <c r="AB250" s="56"/>
      <c r="AC250" s="56"/>
    </row>
    <row r="251" spans="1:29" ht="15.75" customHeight="1">
      <c r="A251" s="35"/>
      <c r="B251" s="35" t="s">
        <v>2693</v>
      </c>
      <c r="C251" s="36"/>
      <c r="D251" s="37"/>
      <c r="E251" s="37"/>
      <c r="F251" s="38">
        <v>33000</v>
      </c>
      <c r="G251" s="39"/>
      <c r="H251" s="40"/>
      <c r="I251" s="41"/>
      <c r="J251" s="41"/>
      <c r="K251" s="41"/>
      <c r="L251" s="41"/>
      <c r="M251" s="42"/>
      <c r="N251" s="44" t="s">
        <v>951</v>
      </c>
      <c r="O251" s="44"/>
      <c r="P251" s="44"/>
      <c r="Q251" s="44" t="s">
        <v>3052</v>
      </c>
      <c r="R251" s="45"/>
      <c r="S251" s="45" t="s">
        <v>1849</v>
      </c>
      <c r="T251" s="44"/>
      <c r="U251" s="44"/>
      <c r="V251" s="44"/>
      <c r="W251" s="44" t="s">
        <v>3051</v>
      </c>
      <c r="X251" s="44"/>
      <c r="Y251" s="44"/>
      <c r="Z251" s="44"/>
      <c r="AA251" s="44"/>
      <c r="AB251" s="44"/>
      <c r="AC251" s="44"/>
    </row>
    <row r="252" spans="1:29" ht="15.75" customHeight="1">
      <c r="A252" s="184"/>
      <c r="B252" s="184" t="s">
        <v>51</v>
      </c>
      <c r="C252" s="185" t="s">
        <v>2540</v>
      </c>
      <c r="D252" s="186" t="s">
        <v>53</v>
      </c>
      <c r="E252" s="186">
        <v>4</v>
      </c>
      <c r="F252" s="187">
        <v>30084</v>
      </c>
      <c r="G252" s="188" t="s">
        <v>54</v>
      </c>
      <c r="H252" s="189">
        <v>46235</v>
      </c>
      <c r="I252" s="190" t="s">
        <v>101</v>
      </c>
      <c r="J252" s="190" t="s">
        <v>56</v>
      </c>
      <c r="K252" s="190" t="s">
        <v>858</v>
      </c>
      <c r="L252" s="190" t="s">
        <v>91</v>
      </c>
      <c r="M252" s="191" t="s">
        <v>2451</v>
      </c>
      <c r="N252" s="192" t="s">
        <v>951</v>
      </c>
      <c r="O252" s="56" t="s">
        <v>2452</v>
      </c>
      <c r="P252" s="56"/>
      <c r="Q252" s="56"/>
      <c r="R252" s="57" t="str">
        <f t="array" ref="R252">IFERROR(INDEX('BANCO DE DADOS'!$C$3:$C1636,MATCH(C252,'BANCO DE DADOS'!$B$3:$B1636,0),0),"")</f>
        <v>CEIB - EQUIPAMENTO PARA TREINAMENTO</v>
      </c>
      <c r="S252" s="57" t="str">
        <f t="array" ref="S252">IFERROR(INDEX('BANCO DE DADOS'!$D$3:$D1636,MATCH(C252,'BANCO DE DADOS'!$B$3:$B1636,0),0),"")</f>
        <v>COMPRA DE EQUIPAMENTOS DE TREINAMENTO E SIMULAÇÃO</v>
      </c>
      <c r="T252" s="56"/>
      <c r="U252" s="56"/>
      <c r="V252" s="56"/>
      <c r="W252" s="56"/>
      <c r="X252" s="56"/>
      <c r="Y252" s="56"/>
      <c r="Z252" s="56"/>
      <c r="AA252" s="56"/>
      <c r="AB252" s="56"/>
      <c r="AC252" s="56"/>
    </row>
    <row r="253" spans="1:29" ht="15.75" customHeight="1">
      <c r="A253" s="167"/>
      <c r="B253" s="167" t="s">
        <v>888</v>
      </c>
      <c r="C253" s="168" t="s">
        <v>1092</v>
      </c>
      <c r="D253" s="176" t="s">
        <v>53</v>
      </c>
      <c r="E253" s="176">
        <v>3</v>
      </c>
      <c r="F253" s="177">
        <v>30000</v>
      </c>
      <c r="G253" s="178" t="s">
        <v>54</v>
      </c>
      <c r="H253" s="179">
        <v>46235</v>
      </c>
      <c r="I253" s="180" t="s">
        <v>101</v>
      </c>
      <c r="J253" s="180" t="s">
        <v>56</v>
      </c>
      <c r="K253" s="180" t="s">
        <v>858</v>
      </c>
      <c r="L253" s="180" t="s">
        <v>91</v>
      </c>
      <c r="M253" s="181" t="s">
        <v>2451</v>
      </c>
      <c r="N253" s="175" t="s">
        <v>951</v>
      </c>
      <c r="O253" s="44" t="s">
        <v>2452</v>
      </c>
      <c r="P253" s="44"/>
      <c r="Q253" s="44"/>
      <c r="R253" s="45" t="str">
        <f t="array" ref="R253">IFERROR(INDEX('BANCO DE DADOS'!$C$3:$C1636,MATCH(C253,'BANCO DE DADOS'!$B$3:$B1636,0),0),"")</f>
        <v>GTI - MULTIMIDIA</v>
      </c>
      <c r="S253" s="45" t="str">
        <f t="array" ref="S253">IFERROR(INDEX('BANCO DE DADOS'!$D$3:$D1636,MATCH(C253,'BANCO DE DADOS'!$B$3:$B1636,0),0),"")</f>
        <v>COMPRA DE EQUIPAMENTOS DE ÁUDIO E COMUNICAÇÃO</v>
      </c>
      <c r="T253" s="44"/>
      <c r="U253" s="44"/>
      <c r="V253" s="44"/>
      <c r="W253" s="44"/>
      <c r="X253" s="44"/>
      <c r="Y253" s="44"/>
      <c r="Z253" s="44"/>
      <c r="AA253" s="44"/>
      <c r="AB253" s="44"/>
      <c r="AC253" s="44"/>
    </row>
    <row r="254" spans="1:29" ht="15.75" customHeight="1">
      <c r="A254" s="184"/>
      <c r="B254" s="184" t="s">
        <v>51</v>
      </c>
      <c r="C254" s="185" t="s">
        <v>2541</v>
      </c>
      <c r="D254" s="186" t="s">
        <v>53</v>
      </c>
      <c r="E254" s="186">
        <v>3</v>
      </c>
      <c r="F254" s="187">
        <v>30000</v>
      </c>
      <c r="G254" s="188" t="s">
        <v>54</v>
      </c>
      <c r="H254" s="189">
        <v>46235</v>
      </c>
      <c r="I254" s="190" t="s">
        <v>101</v>
      </c>
      <c r="J254" s="190" t="s">
        <v>56</v>
      </c>
      <c r="K254" s="190" t="s">
        <v>858</v>
      </c>
      <c r="L254" s="190" t="s">
        <v>91</v>
      </c>
      <c r="M254" s="191" t="s">
        <v>2451</v>
      </c>
      <c r="N254" s="192" t="s">
        <v>951</v>
      </c>
      <c r="O254" s="56" t="s">
        <v>2452</v>
      </c>
      <c r="P254" s="56"/>
      <c r="Q254" s="56"/>
      <c r="R254" s="57" t="str">
        <f t="array" ref="R254">IFERROR(INDEX('BANCO DE DADOS'!$C$3:$C1636,MATCH(C254,'BANCO DE DADOS'!$B$3:$B1636,0),0),"")</f>
        <v>DOP - EQUIPAMENTO OPERACIONAL SALVAMENTO TERRESTRE</v>
      </c>
      <c r="S254" s="57" t="str">
        <f t="array" ref="S254">IFERROR(INDEX('BANCO DE DADOS'!$D$3:$D1636,MATCH(C254,'BANCO DE DADOS'!$B$3:$B1636,0),0),"")</f>
        <v>COMPRA DE EQUIPAMENTOS DE GERAÇÃO DE ENERGIA</v>
      </c>
      <c r="T254" s="56"/>
      <c r="U254" s="56"/>
      <c r="V254" s="56"/>
      <c r="W254" s="56"/>
      <c r="X254" s="56"/>
      <c r="Y254" s="56"/>
      <c r="Z254" s="56"/>
      <c r="AA254" s="56"/>
      <c r="AB254" s="56"/>
      <c r="AC254" s="56"/>
    </row>
    <row r="255" spans="1:29" ht="15.75" customHeight="1">
      <c r="A255" s="35" t="s">
        <v>506</v>
      </c>
      <c r="B255" s="35" t="s">
        <v>1049</v>
      </c>
      <c r="C255" s="36" t="s">
        <v>1927</v>
      </c>
      <c r="D255" s="37" t="s">
        <v>1928</v>
      </c>
      <c r="E255" s="37">
        <v>100</v>
      </c>
      <c r="F255" s="38">
        <v>2800</v>
      </c>
      <c r="G255" s="39" t="s">
        <v>54</v>
      </c>
      <c r="H255" s="40">
        <v>46174</v>
      </c>
      <c r="I255" s="41" t="s">
        <v>55</v>
      </c>
      <c r="J255" s="41" t="s">
        <v>56</v>
      </c>
      <c r="K255" s="41" t="s">
        <v>164</v>
      </c>
      <c r="L255" s="41" t="s">
        <v>58</v>
      </c>
      <c r="M255" s="42" t="s">
        <v>2534</v>
      </c>
      <c r="N255" s="44" t="s">
        <v>21</v>
      </c>
      <c r="O255" s="44" t="s">
        <v>2767</v>
      </c>
      <c r="P255" s="44"/>
      <c r="Q255" s="44" t="s">
        <v>2931</v>
      </c>
      <c r="R255" s="45" t="s">
        <v>729</v>
      </c>
      <c r="S255" s="45" t="s">
        <v>730</v>
      </c>
      <c r="T255" s="44"/>
      <c r="U255" s="44"/>
      <c r="V255" s="44"/>
      <c r="W255" s="45" t="s">
        <v>8</v>
      </c>
      <c r="X255" s="44"/>
      <c r="Y255" s="44"/>
      <c r="Z255" s="44"/>
      <c r="AA255" s="44"/>
      <c r="AB255" s="44"/>
      <c r="AC255" s="44"/>
    </row>
    <row r="256" spans="1:29" ht="15.75" customHeight="1">
      <c r="A256" s="47" t="s">
        <v>509</v>
      </c>
      <c r="B256" s="47" t="s">
        <v>1049</v>
      </c>
      <c r="C256" s="60" t="s">
        <v>1894</v>
      </c>
      <c r="D256" s="49" t="s">
        <v>53</v>
      </c>
      <c r="E256" s="49">
        <v>60</v>
      </c>
      <c r="F256" s="50">
        <v>4320</v>
      </c>
      <c r="G256" s="51" t="s">
        <v>54</v>
      </c>
      <c r="H256" s="52">
        <v>46204</v>
      </c>
      <c r="I256" s="53" t="s">
        <v>55</v>
      </c>
      <c r="J256" s="53" t="s">
        <v>56</v>
      </c>
      <c r="K256" s="53" t="s">
        <v>164</v>
      </c>
      <c r="L256" s="53" t="s">
        <v>58</v>
      </c>
      <c r="M256" s="54" t="s">
        <v>148</v>
      </c>
      <c r="N256" s="56" t="s">
        <v>21</v>
      </c>
      <c r="O256" s="56" t="s">
        <v>2767</v>
      </c>
      <c r="P256" s="56"/>
      <c r="Q256" s="56" t="s">
        <v>2931</v>
      </c>
      <c r="R256" s="57" t="s">
        <v>729</v>
      </c>
      <c r="S256" s="57" t="s">
        <v>730</v>
      </c>
      <c r="T256" s="56"/>
      <c r="U256" s="56"/>
      <c r="V256" s="56"/>
      <c r="W256" s="57" t="s">
        <v>8</v>
      </c>
      <c r="X256" s="56"/>
      <c r="Y256" s="56"/>
      <c r="Z256" s="56"/>
      <c r="AA256" s="56"/>
      <c r="AB256" s="56"/>
      <c r="AC256" s="56"/>
    </row>
    <row r="257" spans="1:29" ht="15.75" customHeight="1">
      <c r="A257" s="35" t="s">
        <v>513</v>
      </c>
      <c r="B257" s="35" t="s">
        <v>1049</v>
      </c>
      <c r="C257" s="36" t="s">
        <v>2231</v>
      </c>
      <c r="D257" s="37" t="s">
        <v>53</v>
      </c>
      <c r="E257" s="37">
        <v>30</v>
      </c>
      <c r="F257" s="38">
        <v>165</v>
      </c>
      <c r="G257" s="39" t="s">
        <v>54</v>
      </c>
      <c r="H257" s="40">
        <v>46143</v>
      </c>
      <c r="I257" s="41" t="s">
        <v>55</v>
      </c>
      <c r="J257" s="41" t="s">
        <v>56</v>
      </c>
      <c r="K257" s="41" t="s">
        <v>164</v>
      </c>
      <c r="L257" s="41" t="s">
        <v>58</v>
      </c>
      <c r="M257" s="42" t="s">
        <v>73</v>
      </c>
      <c r="N257" s="44" t="s">
        <v>21</v>
      </c>
      <c r="O257" s="44" t="s">
        <v>2767</v>
      </c>
      <c r="P257" s="44"/>
      <c r="Q257" s="44" t="s">
        <v>2931</v>
      </c>
      <c r="R257" s="45" t="s">
        <v>729</v>
      </c>
      <c r="S257" s="45" t="s">
        <v>730</v>
      </c>
      <c r="T257" s="44"/>
      <c r="U257" s="44"/>
      <c r="V257" s="44"/>
      <c r="W257" s="45" t="s">
        <v>8</v>
      </c>
      <c r="X257" s="44"/>
      <c r="Y257" s="44"/>
      <c r="Z257" s="44"/>
      <c r="AA257" s="44"/>
      <c r="AB257" s="44"/>
      <c r="AC257" s="44"/>
    </row>
    <row r="258" spans="1:29" ht="15.75" customHeight="1">
      <c r="A258" s="47" t="s">
        <v>516</v>
      </c>
      <c r="B258" s="47" t="s">
        <v>1049</v>
      </c>
      <c r="C258" s="60" t="s">
        <v>2244</v>
      </c>
      <c r="D258" s="49" t="s">
        <v>53</v>
      </c>
      <c r="E258" s="49">
        <v>30</v>
      </c>
      <c r="F258" s="50">
        <v>159</v>
      </c>
      <c r="G258" s="51" t="s">
        <v>54</v>
      </c>
      <c r="H258" s="52">
        <v>46143</v>
      </c>
      <c r="I258" s="53" t="s">
        <v>55</v>
      </c>
      <c r="J258" s="53" t="s">
        <v>56</v>
      </c>
      <c r="K258" s="53" t="s">
        <v>164</v>
      </c>
      <c r="L258" s="53" t="s">
        <v>58</v>
      </c>
      <c r="M258" s="54" t="s">
        <v>2739</v>
      </c>
      <c r="N258" s="56" t="s">
        <v>21</v>
      </c>
      <c r="O258" s="56" t="s">
        <v>2767</v>
      </c>
      <c r="P258" s="56"/>
      <c r="Q258" s="56" t="s">
        <v>2931</v>
      </c>
      <c r="R258" s="57" t="s">
        <v>729</v>
      </c>
      <c r="S258" s="57" t="s">
        <v>730</v>
      </c>
      <c r="T258" s="56"/>
      <c r="U258" s="56"/>
      <c r="V258" s="56"/>
      <c r="W258" s="57" t="s">
        <v>8</v>
      </c>
      <c r="X258" s="56"/>
      <c r="Y258" s="56"/>
      <c r="Z258" s="56"/>
      <c r="AA258" s="56"/>
      <c r="AB258" s="56"/>
      <c r="AC258" s="56"/>
    </row>
    <row r="259" spans="1:29" ht="15.75" customHeight="1">
      <c r="A259" s="35" t="s">
        <v>518</v>
      </c>
      <c r="B259" s="35" t="s">
        <v>1049</v>
      </c>
      <c r="C259" s="36" t="s">
        <v>2101</v>
      </c>
      <c r="D259" s="37" t="s">
        <v>53</v>
      </c>
      <c r="E259" s="37">
        <v>30</v>
      </c>
      <c r="F259" s="38">
        <v>645</v>
      </c>
      <c r="G259" s="39" t="s">
        <v>54</v>
      </c>
      <c r="H259" s="40">
        <v>46174</v>
      </c>
      <c r="I259" s="41" t="s">
        <v>55</v>
      </c>
      <c r="J259" s="41" t="s">
        <v>56</v>
      </c>
      <c r="K259" s="41" t="s">
        <v>164</v>
      </c>
      <c r="L259" s="41" t="s">
        <v>58</v>
      </c>
      <c r="M259" s="42" t="s">
        <v>109</v>
      </c>
      <c r="N259" s="44" t="s">
        <v>21</v>
      </c>
      <c r="O259" s="44" t="s">
        <v>2767</v>
      </c>
      <c r="P259" s="44"/>
      <c r="Q259" s="44" t="s">
        <v>2931</v>
      </c>
      <c r="R259" s="45" t="s">
        <v>729</v>
      </c>
      <c r="S259" s="45" t="s">
        <v>730</v>
      </c>
      <c r="T259" s="44"/>
      <c r="U259" s="44"/>
      <c r="V259" s="44"/>
      <c r="W259" s="45" t="s">
        <v>8</v>
      </c>
      <c r="X259" s="44"/>
      <c r="Y259" s="44"/>
      <c r="Z259" s="44"/>
      <c r="AA259" s="44"/>
      <c r="AB259" s="44"/>
      <c r="AC259" s="44"/>
    </row>
    <row r="260" spans="1:29" ht="15.75" customHeight="1">
      <c r="A260" s="47" t="s">
        <v>519</v>
      </c>
      <c r="B260" s="47" t="s">
        <v>1049</v>
      </c>
      <c r="C260" s="60" t="s">
        <v>2085</v>
      </c>
      <c r="D260" s="49" t="s">
        <v>53</v>
      </c>
      <c r="E260" s="49">
        <v>30</v>
      </c>
      <c r="F260" s="50">
        <v>765</v>
      </c>
      <c r="G260" s="51" t="s">
        <v>54</v>
      </c>
      <c r="H260" s="52">
        <v>46174</v>
      </c>
      <c r="I260" s="53" t="s">
        <v>55</v>
      </c>
      <c r="J260" s="53" t="s">
        <v>56</v>
      </c>
      <c r="K260" s="53" t="s">
        <v>164</v>
      </c>
      <c r="L260" s="53" t="s">
        <v>58</v>
      </c>
      <c r="M260" s="54" t="s">
        <v>109</v>
      </c>
      <c r="N260" s="56" t="s">
        <v>21</v>
      </c>
      <c r="O260" s="56" t="s">
        <v>2767</v>
      </c>
      <c r="P260" s="56"/>
      <c r="Q260" s="56" t="s">
        <v>2931</v>
      </c>
      <c r="R260" s="57" t="s">
        <v>729</v>
      </c>
      <c r="S260" s="57" t="s">
        <v>730</v>
      </c>
      <c r="T260" s="56"/>
      <c r="U260" s="56"/>
      <c r="V260" s="56"/>
      <c r="W260" s="57" t="s">
        <v>8</v>
      </c>
      <c r="X260" s="56"/>
      <c r="Y260" s="56"/>
      <c r="Z260" s="56"/>
      <c r="AA260" s="56"/>
      <c r="AB260" s="56"/>
      <c r="AC260" s="56"/>
    </row>
    <row r="261" spans="1:29" ht="15.75" customHeight="1">
      <c r="A261" s="35" t="s">
        <v>520</v>
      </c>
      <c r="B261" s="35" t="s">
        <v>1049</v>
      </c>
      <c r="C261" s="36" t="s">
        <v>2114</v>
      </c>
      <c r="D261" s="37" t="s">
        <v>53</v>
      </c>
      <c r="E261" s="37">
        <v>30</v>
      </c>
      <c r="F261" s="38">
        <v>546</v>
      </c>
      <c r="G261" s="39" t="s">
        <v>54</v>
      </c>
      <c r="H261" s="40">
        <v>46174</v>
      </c>
      <c r="I261" s="41" t="s">
        <v>55</v>
      </c>
      <c r="J261" s="41" t="s">
        <v>56</v>
      </c>
      <c r="K261" s="41" t="s">
        <v>164</v>
      </c>
      <c r="L261" s="41" t="s">
        <v>58</v>
      </c>
      <c r="M261" s="42" t="s">
        <v>109</v>
      </c>
      <c r="N261" s="44" t="s">
        <v>21</v>
      </c>
      <c r="O261" s="44" t="s">
        <v>2767</v>
      </c>
      <c r="P261" s="44"/>
      <c r="Q261" s="44" t="s">
        <v>2931</v>
      </c>
      <c r="R261" s="45" t="s">
        <v>729</v>
      </c>
      <c r="S261" s="45" t="s">
        <v>730</v>
      </c>
      <c r="T261" s="44"/>
      <c r="U261" s="44"/>
      <c r="V261" s="44"/>
      <c r="W261" s="45" t="s">
        <v>8</v>
      </c>
      <c r="X261" s="44"/>
      <c r="Y261" s="44"/>
      <c r="Z261" s="44"/>
      <c r="AA261" s="44"/>
      <c r="AB261" s="44"/>
      <c r="AC261" s="44"/>
    </row>
    <row r="262" spans="1:29" ht="15.75" customHeight="1">
      <c r="A262" s="47" t="s">
        <v>523</v>
      </c>
      <c r="B262" s="47" t="s">
        <v>1049</v>
      </c>
      <c r="C262" s="60" t="s">
        <v>2103</v>
      </c>
      <c r="D262" s="49" t="s">
        <v>53</v>
      </c>
      <c r="E262" s="49">
        <v>30</v>
      </c>
      <c r="F262" s="50">
        <v>645</v>
      </c>
      <c r="G262" s="51" t="s">
        <v>54</v>
      </c>
      <c r="H262" s="52">
        <v>46174</v>
      </c>
      <c r="I262" s="53" t="s">
        <v>55</v>
      </c>
      <c r="J262" s="53" t="s">
        <v>56</v>
      </c>
      <c r="K262" s="53" t="s">
        <v>164</v>
      </c>
      <c r="L262" s="53" t="s">
        <v>58</v>
      </c>
      <c r="M262" s="54" t="s">
        <v>2517</v>
      </c>
      <c r="N262" s="56" t="s">
        <v>21</v>
      </c>
      <c r="O262" s="56" t="s">
        <v>2767</v>
      </c>
      <c r="P262" s="56"/>
      <c r="Q262" s="56" t="s">
        <v>2931</v>
      </c>
      <c r="R262" s="57" t="s">
        <v>729</v>
      </c>
      <c r="S262" s="57" t="s">
        <v>730</v>
      </c>
      <c r="T262" s="56"/>
      <c r="U262" s="56"/>
      <c r="V262" s="56"/>
      <c r="W262" s="57" t="s">
        <v>8</v>
      </c>
      <c r="X262" s="56"/>
      <c r="Y262" s="56"/>
      <c r="Z262" s="56"/>
      <c r="AA262" s="56"/>
      <c r="AB262" s="56"/>
      <c r="AC262" s="56"/>
    </row>
    <row r="263" spans="1:29" ht="15.75" customHeight="1">
      <c r="A263" s="35"/>
      <c r="B263" s="35" t="s">
        <v>51</v>
      </c>
      <c r="C263" s="36" t="s">
        <v>1347</v>
      </c>
      <c r="D263" s="37" t="s">
        <v>53</v>
      </c>
      <c r="E263" s="37">
        <v>20</v>
      </c>
      <c r="F263" s="38">
        <v>400</v>
      </c>
      <c r="G263" s="39" t="s">
        <v>54</v>
      </c>
      <c r="H263" s="40">
        <v>46174</v>
      </c>
      <c r="I263" s="41" t="s">
        <v>55</v>
      </c>
      <c r="J263" s="41" t="s">
        <v>56</v>
      </c>
      <c r="K263" s="41" t="s">
        <v>164</v>
      </c>
      <c r="L263" s="41" t="s">
        <v>91</v>
      </c>
      <c r="M263" s="42" t="s">
        <v>2534</v>
      </c>
      <c r="N263" s="44" t="s">
        <v>884</v>
      </c>
      <c r="O263" s="44" t="s">
        <v>2767</v>
      </c>
      <c r="P263" s="44"/>
      <c r="Q263" s="44" t="s">
        <v>2931</v>
      </c>
      <c r="R263" s="45">
        <f t="array" ref="R263">IFERROR(INDEX('BANCO DE DADOS'!$C$3:$C1636,MATCH(C263,'BANCO DE DADOS'!$B$3:$B1636,0),0),"")</f>
        <v>0</v>
      </c>
      <c r="S263" s="45" t="s">
        <v>730</v>
      </c>
      <c r="T263" s="44"/>
      <c r="U263" s="44"/>
      <c r="V263" s="44"/>
      <c r="W263" s="45" t="s">
        <v>8</v>
      </c>
      <c r="X263" s="44"/>
      <c r="Y263" s="44"/>
      <c r="Z263" s="44"/>
      <c r="AA263" s="44"/>
      <c r="AB263" s="44"/>
      <c r="AC263" s="44"/>
    </row>
    <row r="264" spans="1:29" ht="15.75" customHeight="1">
      <c r="A264" s="47" t="s">
        <v>526</v>
      </c>
      <c r="B264" s="47" t="s">
        <v>1049</v>
      </c>
      <c r="C264" s="60" t="s">
        <v>1898</v>
      </c>
      <c r="D264" s="49" t="s">
        <v>1899</v>
      </c>
      <c r="E264" s="49">
        <v>400</v>
      </c>
      <c r="F264" s="50">
        <v>4000</v>
      </c>
      <c r="G264" s="51" t="s">
        <v>54</v>
      </c>
      <c r="H264" s="52">
        <v>46204</v>
      </c>
      <c r="I264" s="53" t="s">
        <v>55</v>
      </c>
      <c r="J264" s="53" t="s">
        <v>56</v>
      </c>
      <c r="K264" s="53" t="s">
        <v>164</v>
      </c>
      <c r="L264" s="53" t="s">
        <v>58</v>
      </c>
      <c r="M264" s="54" t="s">
        <v>109</v>
      </c>
      <c r="N264" s="56" t="s">
        <v>21</v>
      </c>
      <c r="O264" s="56" t="s">
        <v>2767</v>
      </c>
      <c r="P264" s="56"/>
      <c r="Q264" s="56" t="s">
        <v>2931</v>
      </c>
      <c r="R264" s="57" t="s">
        <v>729</v>
      </c>
      <c r="S264" s="57" t="s">
        <v>730</v>
      </c>
      <c r="T264" s="56"/>
      <c r="U264" s="56"/>
      <c r="V264" s="56"/>
      <c r="W264" s="57" t="s">
        <v>8</v>
      </c>
      <c r="X264" s="56"/>
      <c r="Y264" s="56"/>
      <c r="Z264" s="56"/>
      <c r="AA264" s="56"/>
      <c r="AB264" s="56"/>
      <c r="AC264" s="56"/>
    </row>
    <row r="265" spans="1:29" ht="15.75" customHeight="1">
      <c r="A265" s="35" t="s">
        <v>527</v>
      </c>
      <c r="B265" s="35" t="s">
        <v>1049</v>
      </c>
      <c r="C265" s="36" t="s">
        <v>1901</v>
      </c>
      <c r="D265" s="37" t="s">
        <v>1899</v>
      </c>
      <c r="E265" s="37">
        <v>400</v>
      </c>
      <c r="F265" s="38">
        <v>4000</v>
      </c>
      <c r="G265" s="39" t="s">
        <v>54</v>
      </c>
      <c r="H265" s="40">
        <v>46204</v>
      </c>
      <c r="I265" s="41" t="s">
        <v>55</v>
      </c>
      <c r="J265" s="41" t="s">
        <v>56</v>
      </c>
      <c r="K265" s="41" t="s">
        <v>164</v>
      </c>
      <c r="L265" s="41" t="s">
        <v>58</v>
      </c>
      <c r="M265" s="42" t="s">
        <v>109</v>
      </c>
      <c r="N265" s="44" t="s">
        <v>21</v>
      </c>
      <c r="O265" s="44" t="s">
        <v>2767</v>
      </c>
      <c r="P265" s="44"/>
      <c r="Q265" s="44" t="s">
        <v>2931</v>
      </c>
      <c r="R265" s="45" t="s">
        <v>729</v>
      </c>
      <c r="S265" s="45" t="s">
        <v>730</v>
      </c>
      <c r="T265" s="44"/>
      <c r="U265" s="44"/>
      <c r="V265" s="44"/>
      <c r="W265" s="45" t="s">
        <v>8</v>
      </c>
      <c r="X265" s="44"/>
      <c r="Y265" s="44"/>
      <c r="Z265" s="44"/>
      <c r="AA265" s="44"/>
      <c r="AB265" s="44"/>
      <c r="AC265" s="44"/>
    </row>
    <row r="266" spans="1:29" ht="15.75" customHeight="1">
      <c r="A266" s="47" t="s">
        <v>530</v>
      </c>
      <c r="B266" s="47" t="s">
        <v>1049</v>
      </c>
      <c r="C266" s="60" t="s">
        <v>1997</v>
      </c>
      <c r="D266" s="49" t="s">
        <v>53</v>
      </c>
      <c r="E266" s="49">
        <v>300</v>
      </c>
      <c r="F266" s="50">
        <v>1650</v>
      </c>
      <c r="G266" s="51" t="s">
        <v>54</v>
      </c>
      <c r="H266" s="52">
        <v>46174</v>
      </c>
      <c r="I266" s="53" t="s">
        <v>55</v>
      </c>
      <c r="J266" s="53" t="s">
        <v>56</v>
      </c>
      <c r="K266" s="53" t="s">
        <v>164</v>
      </c>
      <c r="L266" s="53" t="s">
        <v>58</v>
      </c>
      <c r="M266" s="54" t="s">
        <v>2498</v>
      </c>
      <c r="N266" s="56" t="s">
        <v>21</v>
      </c>
      <c r="O266" s="56" t="s">
        <v>2767</v>
      </c>
      <c r="P266" s="56"/>
      <c r="Q266" s="56" t="s">
        <v>2931</v>
      </c>
      <c r="R266" s="57" t="s">
        <v>729</v>
      </c>
      <c r="S266" s="57" t="s">
        <v>730</v>
      </c>
      <c r="T266" s="56"/>
      <c r="U266" s="56"/>
      <c r="V266" s="56"/>
      <c r="W266" s="57" t="s">
        <v>8</v>
      </c>
      <c r="X266" s="56"/>
      <c r="Y266" s="56"/>
      <c r="Z266" s="56"/>
      <c r="AA266" s="56"/>
      <c r="AB266" s="56"/>
      <c r="AC266" s="56"/>
    </row>
    <row r="267" spans="1:29" ht="15.75" customHeight="1">
      <c r="A267" s="35" t="s">
        <v>542</v>
      </c>
      <c r="B267" s="35" t="s">
        <v>1049</v>
      </c>
      <c r="C267" s="36" t="s">
        <v>2130</v>
      </c>
      <c r="D267" s="37" t="s">
        <v>53</v>
      </c>
      <c r="E267" s="37">
        <v>50</v>
      </c>
      <c r="F267" s="38">
        <v>500</v>
      </c>
      <c r="G267" s="39" t="s">
        <v>54</v>
      </c>
      <c r="H267" s="40">
        <v>46174</v>
      </c>
      <c r="I267" s="41" t="s">
        <v>55</v>
      </c>
      <c r="J267" s="41" t="s">
        <v>56</v>
      </c>
      <c r="K267" s="41" t="s">
        <v>164</v>
      </c>
      <c r="L267" s="41" t="s">
        <v>58</v>
      </c>
      <c r="M267" s="42" t="s">
        <v>2534</v>
      </c>
      <c r="N267" s="44" t="s">
        <v>21</v>
      </c>
      <c r="O267" s="44" t="s">
        <v>2767</v>
      </c>
      <c r="P267" s="44"/>
      <c r="Q267" s="44" t="s">
        <v>2931</v>
      </c>
      <c r="R267" s="45" t="s">
        <v>729</v>
      </c>
      <c r="S267" s="45" t="s">
        <v>730</v>
      </c>
      <c r="T267" s="44"/>
      <c r="U267" s="44"/>
      <c r="V267" s="44"/>
      <c r="W267" s="45" t="s">
        <v>8</v>
      </c>
      <c r="X267" s="44"/>
      <c r="Y267" s="44"/>
      <c r="Z267" s="44"/>
      <c r="AA267" s="44"/>
      <c r="AB267" s="44"/>
      <c r="AC267" s="44"/>
    </row>
    <row r="268" spans="1:29" ht="15.75" customHeight="1">
      <c r="A268" s="47" t="s">
        <v>531</v>
      </c>
      <c r="B268" s="47" t="s">
        <v>1049</v>
      </c>
      <c r="C268" s="60" t="s">
        <v>2211</v>
      </c>
      <c r="D268" s="49" t="s">
        <v>511</v>
      </c>
      <c r="E268" s="49">
        <v>10</v>
      </c>
      <c r="F268" s="50">
        <v>210</v>
      </c>
      <c r="G268" s="51" t="s">
        <v>54</v>
      </c>
      <c r="H268" s="52">
        <v>46143</v>
      </c>
      <c r="I268" s="53" t="s">
        <v>55</v>
      </c>
      <c r="J268" s="53" t="s">
        <v>56</v>
      </c>
      <c r="K268" s="53" t="s">
        <v>164</v>
      </c>
      <c r="L268" s="53" t="s">
        <v>58</v>
      </c>
      <c r="M268" s="54" t="s">
        <v>2498</v>
      </c>
      <c r="N268" s="56" t="s">
        <v>21</v>
      </c>
      <c r="O268" s="56" t="s">
        <v>2767</v>
      </c>
      <c r="P268" s="56"/>
      <c r="Q268" s="56" t="s">
        <v>2931</v>
      </c>
      <c r="R268" s="57" t="s">
        <v>729</v>
      </c>
      <c r="S268" s="57" t="s">
        <v>730</v>
      </c>
      <c r="T268" s="56"/>
      <c r="U268" s="56"/>
      <c r="V268" s="56"/>
      <c r="W268" s="57" t="s">
        <v>8</v>
      </c>
      <c r="X268" s="56"/>
      <c r="Y268" s="56"/>
      <c r="Z268" s="56"/>
      <c r="AA268" s="56"/>
      <c r="AB268" s="56"/>
      <c r="AC268" s="56"/>
    </row>
    <row r="269" spans="1:29" ht="15.75" customHeight="1">
      <c r="A269" s="35" t="s">
        <v>532</v>
      </c>
      <c r="B269" s="35" t="s">
        <v>1049</v>
      </c>
      <c r="C269" s="36" t="s">
        <v>2181</v>
      </c>
      <c r="D269" s="37" t="s">
        <v>511</v>
      </c>
      <c r="E269" s="37">
        <v>10</v>
      </c>
      <c r="F269" s="38">
        <v>310</v>
      </c>
      <c r="G269" s="39" t="s">
        <v>54</v>
      </c>
      <c r="H269" s="40">
        <v>46174</v>
      </c>
      <c r="I269" s="41" t="s">
        <v>55</v>
      </c>
      <c r="J269" s="41" t="s">
        <v>56</v>
      </c>
      <c r="K269" s="41" t="s">
        <v>164</v>
      </c>
      <c r="L269" s="41" t="s">
        <v>58</v>
      </c>
      <c r="M269" s="42" t="s">
        <v>2498</v>
      </c>
      <c r="N269" s="44" t="s">
        <v>21</v>
      </c>
      <c r="O269" s="44" t="s">
        <v>2767</v>
      </c>
      <c r="P269" s="44"/>
      <c r="Q269" s="44" t="s">
        <v>2931</v>
      </c>
      <c r="R269" s="45" t="s">
        <v>729</v>
      </c>
      <c r="S269" s="45" t="s">
        <v>730</v>
      </c>
      <c r="T269" s="44"/>
      <c r="U269" s="44"/>
      <c r="V269" s="44"/>
      <c r="W269" s="45" t="s">
        <v>8</v>
      </c>
      <c r="X269" s="44"/>
      <c r="Y269" s="44"/>
      <c r="Z269" s="44"/>
      <c r="AA269" s="44"/>
      <c r="AB269" s="44"/>
      <c r="AC269" s="44"/>
    </row>
    <row r="270" spans="1:29" ht="15.75" customHeight="1">
      <c r="A270" s="47" t="s">
        <v>534</v>
      </c>
      <c r="B270" s="47" t="s">
        <v>1049</v>
      </c>
      <c r="C270" s="60" t="s">
        <v>1925</v>
      </c>
      <c r="D270" s="49" t="s">
        <v>53</v>
      </c>
      <c r="E270" s="49">
        <v>30</v>
      </c>
      <c r="F270" s="50">
        <v>3000</v>
      </c>
      <c r="G270" s="51" t="s">
        <v>54</v>
      </c>
      <c r="H270" s="52">
        <v>46174</v>
      </c>
      <c r="I270" s="53" t="s">
        <v>55</v>
      </c>
      <c r="J270" s="53" t="s">
        <v>56</v>
      </c>
      <c r="K270" s="53" t="s">
        <v>164</v>
      </c>
      <c r="L270" s="53" t="s">
        <v>58</v>
      </c>
      <c r="M270" s="54" t="s">
        <v>2486</v>
      </c>
      <c r="N270" s="56" t="s">
        <v>21</v>
      </c>
      <c r="O270" s="56" t="s">
        <v>2767</v>
      </c>
      <c r="P270" s="56"/>
      <c r="Q270" s="56" t="s">
        <v>2931</v>
      </c>
      <c r="R270" s="57" t="s">
        <v>729</v>
      </c>
      <c r="S270" s="57" t="s">
        <v>730</v>
      </c>
      <c r="T270" s="56"/>
      <c r="U270" s="56"/>
      <c r="V270" s="56"/>
      <c r="W270" s="57" t="s">
        <v>8</v>
      </c>
      <c r="X270" s="56"/>
      <c r="Y270" s="56"/>
      <c r="Z270" s="56"/>
      <c r="AA270" s="56"/>
      <c r="AB270" s="56"/>
      <c r="AC270" s="56"/>
    </row>
    <row r="271" spans="1:29" ht="15.75" customHeight="1">
      <c r="A271" s="35" t="s">
        <v>1590</v>
      </c>
      <c r="B271" s="35" t="s">
        <v>440</v>
      </c>
      <c r="C271" s="36" t="s">
        <v>1925</v>
      </c>
      <c r="D271" s="37" t="s">
        <v>53</v>
      </c>
      <c r="E271" s="37">
        <v>2</v>
      </c>
      <c r="F271" s="38">
        <v>200</v>
      </c>
      <c r="G271" s="39" t="s">
        <v>54</v>
      </c>
      <c r="H271" s="40">
        <v>46143</v>
      </c>
      <c r="I271" s="41" t="s">
        <v>55</v>
      </c>
      <c r="J271" s="41" t="s">
        <v>56</v>
      </c>
      <c r="K271" s="41" t="s">
        <v>164</v>
      </c>
      <c r="L271" s="41" t="s">
        <v>91</v>
      </c>
      <c r="M271" s="42" t="s">
        <v>2517</v>
      </c>
      <c r="N271" s="44" t="s">
        <v>951</v>
      </c>
      <c r="O271" s="44" t="s">
        <v>2767</v>
      </c>
      <c r="P271" s="44"/>
      <c r="Q271" s="44" t="s">
        <v>2931</v>
      </c>
      <c r="R271" s="45" t="s">
        <v>729</v>
      </c>
      <c r="S271" s="45" t="s">
        <v>730</v>
      </c>
      <c r="T271" s="44"/>
      <c r="U271" s="44"/>
      <c r="V271" s="44"/>
      <c r="W271" s="45" t="s">
        <v>8</v>
      </c>
      <c r="X271" s="44"/>
      <c r="Y271" s="44"/>
      <c r="Z271" s="44"/>
      <c r="AA271" s="44"/>
      <c r="AB271" s="44"/>
      <c r="AC271" s="44"/>
    </row>
    <row r="272" spans="1:29" ht="15.75" customHeight="1">
      <c r="A272" s="47" t="s">
        <v>536</v>
      </c>
      <c r="B272" s="47" t="s">
        <v>1049</v>
      </c>
      <c r="C272" s="60" t="s">
        <v>1950</v>
      </c>
      <c r="D272" s="49" t="s">
        <v>53</v>
      </c>
      <c r="E272" s="49">
        <v>30</v>
      </c>
      <c r="F272" s="50">
        <v>2250</v>
      </c>
      <c r="G272" s="51" t="s">
        <v>54</v>
      </c>
      <c r="H272" s="52">
        <v>46174</v>
      </c>
      <c r="I272" s="53" t="s">
        <v>55</v>
      </c>
      <c r="J272" s="53" t="s">
        <v>56</v>
      </c>
      <c r="K272" s="53" t="s">
        <v>164</v>
      </c>
      <c r="L272" s="53" t="s">
        <v>58</v>
      </c>
      <c r="M272" s="54" t="s">
        <v>2534</v>
      </c>
      <c r="N272" s="56" t="s">
        <v>21</v>
      </c>
      <c r="O272" s="56" t="s">
        <v>2767</v>
      </c>
      <c r="P272" s="56"/>
      <c r="Q272" s="56" t="s">
        <v>2931</v>
      </c>
      <c r="R272" s="57" t="s">
        <v>729</v>
      </c>
      <c r="S272" s="57" t="s">
        <v>730</v>
      </c>
      <c r="T272" s="56"/>
      <c r="U272" s="56"/>
      <c r="V272" s="56"/>
      <c r="W272" s="57" t="s">
        <v>8</v>
      </c>
      <c r="X272" s="56"/>
      <c r="Y272" s="56"/>
      <c r="Z272" s="56"/>
      <c r="AA272" s="56"/>
      <c r="AB272" s="56"/>
      <c r="AC272" s="56"/>
    </row>
    <row r="273" spans="1:29" ht="15.75" customHeight="1">
      <c r="A273" s="35" t="s">
        <v>538</v>
      </c>
      <c r="B273" s="35" t="s">
        <v>1049</v>
      </c>
      <c r="C273" s="36" t="s">
        <v>2258</v>
      </c>
      <c r="D273" s="37" t="s">
        <v>53</v>
      </c>
      <c r="E273" s="37">
        <v>10</v>
      </c>
      <c r="F273" s="38">
        <v>148</v>
      </c>
      <c r="G273" s="39" t="s">
        <v>54</v>
      </c>
      <c r="H273" s="40">
        <v>46143</v>
      </c>
      <c r="I273" s="41" t="s">
        <v>55</v>
      </c>
      <c r="J273" s="41" t="s">
        <v>56</v>
      </c>
      <c r="K273" s="41" t="s">
        <v>164</v>
      </c>
      <c r="L273" s="41" t="s">
        <v>58</v>
      </c>
      <c r="M273" s="42" t="s">
        <v>2498</v>
      </c>
      <c r="N273" s="44" t="s">
        <v>21</v>
      </c>
      <c r="O273" s="44" t="s">
        <v>2767</v>
      </c>
      <c r="P273" s="44"/>
      <c r="Q273" s="44" t="s">
        <v>2931</v>
      </c>
      <c r="R273" s="45" t="s">
        <v>729</v>
      </c>
      <c r="S273" s="45" t="s">
        <v>730</v>
      </c>
      <c r="T273" s="44"/>
      <c r="U273" s="44"/>
      <c r="V273" s="44"/>
      <c r="W273" s="45" t="s">
        <v>8</v>
      </c>
      <c r="X273" s="44"/>
      <c r="Y273" s="44"/>
      <c r="Z273" s="44"/>
      <c r="AA273" s="44"/>
      <c r="AB273" s="44"/>
      <c r="AC273" s="44"/>
    </row>
    <row r="274" spans="1:29" ht="15.75" customHeight="1">
      <c r="A274" s="184"/>
      <c r="B274" s="184" t="s">
        <v>888</v>
      </c>
      <c r="C274" s="185" t="s">
        <v>2542</v>
      </c>
      <c r="D274" s="186" t="s">
        <v>53</v>
      </c>
      <c r="E274" s="186">
        <v>3</v>
      </c>
      <c r="F274" s="187">
        <v>30000</v>
      </c>
      <c r="G274" s="188" t="s">
        <v>54</v>
      </c>
      <c r="H274" s="189">
        <v>46235</v>
      </c>
      <c r="I274" s="190" t="s">
        <v>101</v>
      </c>
      <c r="J274" s="190" t="s">
        <v>56</v>
      </c>
      <c r="K274" s="190" t="s">
        <v>858</v>
      </c>
      <c r="L274" s="190" t="s">
        <v>84</v>
      </c>
      <c r="M274" s="191" t="s">
        <v>2451</v>
      </c>
      <c r="N274" s="192" t="s">
        <v>951</v>
      </c>
      <c r="O274" s="56" t="s">
        <v>2452</v>
      </c>
      <c r="P274" s="56"/>
      <c r="Q274" s="56"/>
      <c r="R274" s="57">
        <f t="array" ref="R274">IFERROR(INDEX('BANCO DE DADOS'!$C$3:$C1636,MATCH(C274,'BANCO DE DADOS'!$B$3:$B1636,0),0),"")</f>
        <v>0</v>
      </c>
      <c r="S274" s="57" t="str">
        <f t="array" ref="S274">IFERROR(INDEX('BANCO DE DADOS'!$D$3:$D1636,MATCH(C274,'BANCO DE DADOS'!$B$3:$B1636,0),0),"")</f>
        <v>COMPRA DE EQUIPAMENTOS ESPECIALIZADOS DE MERGULHO</v>
      </c>
      <c r="T274" s="56"/>
      <c r="U274" s="56"/>
      <c r="V274" s="56"/>
      <c r="W274" s="56"/>
      <c r="X274" s="56"/>
      <c r="Y274" s="56"/>
      <c r="Z274" s="56"/>
      <c r="AA274" s="56"/>
      <c r="AB274" s="56"/>
      <c r="AC274" s="56"/>
    </row>
    <row r="275" spans="1:29" ht="15.75" customHeight="1">
      <c r="A275" s="35" t="s">
        <v>540</v>
      </c>
      <c r="B275" s="35" t="s">
        <v>1049</v>
      </c>
      <c r="C275" s="36" t="s">
        <v>2315</v>
      </c>
      <c r="D275" s="37" t="s">
        <v>53</v>
      </c>
      <c r="E275" s="37">
        <v>10</v>
      </c>
      <c r="F275" s="38">
        <v>38</v>
      </c>
      <c r="G275" s="39" t="s">
        <v>54</v>
      </c>
      <c r="H275" s="40">
        <v>46143</v>
      </c>
      <c r="I275" s="41" t="s">
        <v>55</v>
      </c>
      <c r="J275" s="41" t="s">
        <v>56</v>
      </c>
      <c r="K275" s="41" t="s">
        <v>164</v>
      </c>
      <c r="L275" s="41" t="s">
        <v>58</v>
      </c>
      <c r="M275" s="42" t="s">
        <v>148</v>
      </c>
      <c r="N275" s="44" t="s">
        <v>21</v>
      </c>
      <c r="O275" s="44" t="s">
        <v>2767</v>
      </c>
      <c r="P275" s="44"/>
      <c r="Q275" s="44" t="s">
        <v>2931</v>
      </c>
      <c r="R275" s="45" t="s">
        <v>729</v>
      </c>
      <c r="S275" s="45" t="s">
        <v>730</v>
      </c>
      <c r="T275" s="44"/>
      <c r="U275" s="44"/>
      <c r="V275" s="44"/>
      <c r="W275" s="45" t="s">
        <v>8</v>
      </c>
      <c r="X275" s="44"/>
      <c r="Y275" s="44"/>
      <c r="Z275" s="44"/>
      <c r="AA275" s="44"/>
      <c r="AB275" s="44"/>
      <c r="AC275" s="44"/>
    </row>
    <row r="276" spans="1:29" ht="15.75" customHeight="1">
      <c r="A276" s="47" t="s">
        <v>543</v>
      </c>
      <c r="B276" s="47" t="s">
        <v>156</v>
      </c>
      <c r="C276" s="60" t="s">
        <v>823</v>
      </c>
      <c r="D276" s="49" t="s">
        <v>824</v>
      </c>
      <c r="E276" s="49">
        <v>1</v>
      </c>
      <c r="F276" s="50">
        <v>50</v>
      </c>
      <c r="G276" s="51" t="s">
        <v>54</v>
      </c>
      <c r="H276" s="52">
        <v>46143</v>
      </c>
      <c r="I276" s="53" t="s">
        <v>55</v>
      </c>
      <c r="J276" s="53" t="s">
        <v>56</v>
      </c>
      <c r="K276" s="53" t="s">
        <v>164</v>
      </c>
      <c r="L276" s="53" t="s">
        <v>58</v>
      </c>
      <c r="M276" s="54" t="s">
        <v>109</v>
      </c>
      <c r="N276" s="56" t="s">
        <v>21</v>
      </c>
      <c r="O276" s="56" t="s">
        <v>2767</v>
      </c>
      <c r="P276" s="56"/>
      <c r="Q276" s="56" t="s">
        <v>2931</v>
      </c>
      <c r="R276" s="57"/>
      <c r="S276" s="57" t="s">
        <v>730</v>
      </c>
      <c r="T276" s="56"/>
      <c r="U276" s="56"/>
      <c r="V276" s="56"/>
      <c r="W276" s="57" t="s">
        <v>8</v>
      </c>
      <c r="X276" s="56"/>
      <c r="Y276" s="56"/>
      <c r="Z276" s="56"/>
      <c r="AA276" s="56"/>
      <c r="AB276" s="56"/>
      <c r="AC276" s="56"/>
    </row>
    <row r="277" spans="1:29" ht="15.75" customHeight="1">
      <c r="A277" s="35" t="s">
        <v>541</v>
      </c>
      <c r="B277" s="35" t="s">
        <v>1049</v>
      </c>
      <c r="C277" s="36" t="s">
        <v>1430</v>
      </c>
      <c r="D277" s="37" t="s">
        <v>53</v>
      </c>
      <c r="E277" s="37">
        <v>80</v>
      </c>
      <c r="F277" s="38">
        <v>1600</v>
      </c>
      <c r="G277" s="39" t="s">
        <v>54</v>
      </c>
      <c r="H277" s="40">
        <v>46174</v>
      </c>
      <c r="I277" s="41" t="s">
        <v>55</v>
      </c>
      <c r="J277" s="41" t="s">
        <v>56</v>
      </c>
      <c r="K277" s="41" t="s">
        <v>164</v>
      </c>
      <c r="L277" s="41" t="s">
        <v>58</v>
      </c>
      <c r="M277" s="42" t="s">
        <v>73</v>
      </c>
      <c r="N277" s="44" t="s">
        <v>21</v>
      </c>
      <c r="O277" s="44" t="s">
        <v>2767</v>
      </c>
      <c r="P277" s="44"/>
      <c r="Q277" s="44" t="s">
        <v>2931</v>
      </c>
      <c r="R277" s="45" t="s">
        <v>729</v>
      </c>
      <c r="S277" s="45" t="s">
        <v>730</v>
      </c>
      <c r="T277" s="44"/>
      <c r="U277" s="44"/>
      <c r="V277" s="44"/>
      <c r="W277" s="45" t="s">
        <v>8</v>
      </c>
      <c r="X277" s="44"/>
      <c r="Y277" s="44"/>
      <c r="Z277" s="44"/>
      <c r="AA277" s="44"/>
      <c r="AB277" s="44"/>
      <c r="AC277" s="44"/>
    </row>
    <row r="278" spans="1:29" ht="15.75" customHeight="1">
      <c r="A278" s="47"/>
      <c r="B278" s="47" t="s">
        <v>51</v>
      </c>
      <c r="C278" s="60" t="s">
        <v>1430</v>
      </c>
      <c r="D278" s="49" t="s">
        <v>53</v>
      </c>
      <c r="E278" s="49">
        <v>5</v>
      </c>
      <c r="F278" s="50">
        <v>127.5</v>
      </c>
      <c r="G278" s="51" t="s">
        <v>54</v>
      </c>
      <c r="H278" s="52">
        <v>46143</v>
      </c>
      <c r="I278" s="53" t="s">
        <v>55</v>
      </c>
      <c r="J278" s="53" t="s">
        <v>56</v>
      </c>
      <c r="K278" s="53" t="s">
        <v>164</v>
      </c>
      <c r="L278" s="53" t="s">
        <v>91</v>
      </c>
      <c r="M278" s="54" t="s">
        <v>2534</v>
      </c>
      <c r="N278" s="56" t="s">
        <v>884</v>
      </c>
      <c r="O278" s="56" t="s">
        <v>2767</v>
      </c>
      <c r="P278" s="56"/>
      <c r="Q278" s="56" t="s">
        <v>2931</v>
      </c>
      <c r="R278" s="57" t="s">
        <v>729</v>
      </c>
      <c r="S278" s="57" t="s">
        <v>730</v>
      </c>
      <c r="T278" s="56"/>
      <c r="U278" s="56"/>
      <c r="V278" s="56"/>
      <c r="W278" s="57" t="s">
        <v>8</v>
      </c>
      <c r="X278" s="56"/>
      <c r="Y278" s="56"/>
      <c r="Z278" s="56"/>
      <c r="AA278" s="56"/>
      <c r="AB278" s="56"/>
      <c r="AC278" s="56"/>
    </row>
    <row r="279" spans="1:29" ht="15.75" customHeight="1">
      <c r="A279" s="35" t="s">
        <v>548</v>
      </c>
      <c r="B279" s="35" t="s">
        <v>1049</v>
      </c>
      <c r="C279" s="36" t="s">
        <v>1886</v>
      </c>
      <c r="D279" s="37" t="s">
        <v>53</v>
      </c>
      <c r="E279" s="37">
        <v>30</v>
      </c>
      <c r="F279" s="38">
        <v>5100</v>
      </c>
      <c r="G279" s="39" t="s">
        <v>54</v>
      </c>
      <c r="H279" s="40">
        <v>46174</v>
      </c>
      <c r="I279" s="41" t="s">
        <v>55</v>
      </c>
      <c r="J279" s="41" t="s">
        <v>56</v>
      </c>
      <c r="K279" s="41" t="s">
        <v>164</v>
      </c>
      <c r="L279" s="41" t="s">
        <v>58</v>
      </c>
      <c r="M279" s="42" t="s">
        <v>148</v>
      </c>
      <c r="N279" s="44" t="s">
        <v>21</v>
      </c>
      <c r="O279" s="44" t="s">
        <v>2767</v>
      </c>
      <c r="P279" s="44"/>
      <c r="Q279" s="44" t="s">
        <v>2936</v>
      </c>
      <c r="R279" s="45" t="s">
        <v>729</v>
      </c>
      <c r="S279" s="45" t="s">
        <v>1887</v>
      </c>
      <c r="T279" s="44"/>
      <c r="U279" s="44"/>
      <c r="V279" s="44"/>
      <c r="W279" s="45" t="s">
        <v>8</v>
      </c>
      <c r="X279" s="44"/>
      <c r="Y279" s="44"/>
      <c r="Z279" s="44"/>
      <c r="AA279" s="44"/>
      <c r="AB279" s="44"/>
      <c r="AC279" s="44"/>
    </row>
    <row r="280" spans="1:29" ht="15.75" customHeight="1">
      <c r="A280" s="47" t="s">
        <v>550</v>
      </c>
      <c r="B280" s="47" t="s">
        <v>1049</v>
      </c>
      <c r="C280" s="60" t="s">
        <v>2567</v>
      </c>
      <c r="D280" s="49" t="s">
        <v>53</v>
      </c>
      <c r="E280" s="49">
        <v>60</v>
      </c>
      <c r="F280" s="50">
        <v>12000</v>
      </c>
      <c r="G280" s="51" t="s">
        <v>54</v>
      </c>
      <c r="H280" s="52">
        <v>46235</v>
      </c>
      <c r="I280" s="53" t="s">
        <v>55</v>
      </c>
      <c r="J280" s="53" t="s">
        <v>56</v>
      </c>
      <c r="K280" s="53" t="s">
        <v>164</v>
      </c>
      <c r="L280" s="53" t="s">
        <v>58</v>
      </c>
      <c r="M280" s="54" t="s">
        <v>73</v>
      </c>
      <c r="N280" s="56" t="s">
        <v>21</v>
      </c>
      <c r="O280" s="56" t="s">
        <v>2767</v>
      </c>
      <c r="P280" s="56"/>
      <c r="Q280" s="56" t="s">
        <v>2936</v>
      </c>
      <c r="R280" s="57" t="s">
        <v>729</v>
      </c>
      <c r="S280" s="57" t="s">
        <v>1887</v>
      </c>
      <c r="T280" s="56"/>
      <c r="U280" s="56"/>
      <c r="V280" s="56"/>
      <c r="W280" s="57" t="s">
        <v>8</v>
      </c>
      <c r="X280" s="56"/>
      <c r="Y280" s="56"/>
      <c r="Z280" s="56"/>
      <c r="AA280" s="56"/>
      <c r="AB280" s="56"/>
      <c r="AC280" s="56"/>
    </row>
    <row r="281" spans="1:29" ht="15.75" customHeight="1">
      <c r="A281" s="35" t="s">
        <v>552</v>
      </c>
      <c r="B281" s="35" t="s">
        <v>1049</v>
      </c>
      <c r="C281" s="36" t="s">
        <v>1832</v>
      </c>
      <c r="D281" s="37" t="s">
        <v>53</v>
      </c>
      <c r="E281" s="37">
        <v>50</v>
      </c>
      <c r="F281" s="38">
        <v>8049.5</v>
      </c>
      <c r="G281" s="39" t="s">
        <v>54</v>
      </c>
      <c r="H281" s="40">
        <v>46204</v>
      </c>
      <c r="I281" s="41" t="s">
        <v>55</v>
      </c>
      <c r="J281" s="41" t="s">
        <v>56</v>
      </c>
      <c r="K281" s="41" t="s">
        <v>164</v>
      </c>
      <c r="L281" s="41" t="s">
        <v>58</v>
      </c>
      <c r="M281" s="42" t="s">
        <v>2486</v>
      </c>
      <c r="N281" s="44" t="s">
        <v>21</v>
      </c>
      <c r="O281" s="44" t="s">
        <v>2767</v>
      </c>
      <c r="P281" s="44"/>
      <c r="Q281" s="44" t="s">
        <v>2938</v>
      </c>
      <c r="R281" s="45" t="s">
        <v>1779</v>
      </c>
      <c r="S281" s="45" t="s">
        <v>1833</v>
      </c>
      <c r="T281" s="44"/>
      <c r="U281" s="44"/>
      <c r="V281" s="44"/>
      <c r="W281" s="45" t="s">
        <v>8</v>
      </c>
      <c r="X281" s="44"/>
      <c r="Y281" s="44"/>
      <c r="Z281" s="44"/>
      <c r="AA281" s="44"/>
      <c r="AB281" s="44"/>
      <c r="AC281" s="44"/>
    </row>
    <row r="282" spans="1:29" ht="15.75" customHeight="1">
      <c r="A282" s="47"/>
      <c r="B282" s="47" t="s">
        <v>2693</v>
      </c>
      <c r="C282" s="60"/>
      <c r="D282" s="49"/>
      <c r="E282" s="49"/>
      <c r="F282" s="50">
        <v>28000</v>
      </c>
      <c r="G282" s="51"/>
      <c r="H282" s="52"/>
      <c r="I282" s="53"/>
      <c r="J282" s="53"/>
      <c r="K282" s="53"/>
      <c r="L282" s="53"/>
      <c r="M282" s="54"/>
      <c r="N282" s="56" t="s">
        <v>951</v>
      </c>
      <c r="O282" s="56"/>
      <c r="P282" s="56"/>
      <c r="Q282" s="56" t="s">
        <v>3061</v>
      </c>
      <c r="R282" s="57"/>
      <c r="S282" s="57" t="s">
        <v>2345</v>
      </c>
      <c r="T282" s="56"/>
      <c r="U282" s="56"/>
      <c r="V282" s="56"/>
      <c r="W282" s="56" t="s">
        <v>1699</v>
      </c>
      <c r="X282" s="56"/>
      <c r="Y282" s="56"/>
      <c r="Z282" s="56"/>
      <c r="AA282" s="56"/>
      <c r="AB282" s="56"/>
      <c r="AC282" s="56"/>
    </row>
    <row r="283" spans="1:29" ht="15.75" customHeight="1">
      <c r="A283" s="35" t="s">
        <v>2721</v>
      </c>
      <c r="B283" s="35" t="s">
        <v>1049</v>
      </c>
      <c r="C283" s="36" t="s">
        <v>1782</v>
      </c>
      <c r="D283" s="37" t="s">
        <v>1783</v>
      </c>
      <c r="E283" s="37">
        <v>600</v>
      </c>
      <c r="F283" s="38">
        <v>63240</v>
      </c>
      <c r="G283" s="39" t="s">
        <v>54</v>
      </c>
      <c r="H283" s="40">
        <v>46266</v>
      </c>
      <c r="I283" s="41" t="s">
        <v>55</v>
      </c>
      <c r="J283" s="41" t="s">
        <v>56</v>
      </c>
      <c r="K283" s="41" t="s">
        <v>164</v>
      </c>
      <c r="L283" s="41" t="s">
        <v>58</v>
      </c>
      <c r="M283" s="42" t="s">
        <v>2498</v>
      </c>
      <c r="N283" s="44" t="s">
        <v>21</v>
      </c>
      <c r="O283" s="44" t="s">
        <v>2767</v>
      </c>
      <c r="P283" s="44"/>
      <c r="Q283" s="44" t="s">
        <v>2939</v>
      </c>
      <c r="R283" s="45" t="s">
        <v>1755</v>
      </c>
      <c r="S283" s="45" t="s">
        <v>1784</v>
      </c>
      <c r="T283" s="44"/>
      <c r="U283" s="44"/>
      <c r="V283" s="44"/>
      <c r="W283" s="44" t="s">
        <v>3</v>
      </c>
      <c r="X283" s="44"/>
      <c r="Y283" s="44"/>
      <c r="Z283" s="44"/>
      <c r="AA283" s="44"/>
      <c r="AB283" s="44"/>
      <c r="AC283" s="44"/>
    </row>
    <row r="284" spans="1:29" ht="15.75" customHeight="1">
      <c r="A284" s="47" t="s">
        <v>553</v>
      </c>
      <c r="B284" s="47" t="s">
        <v>1049</v>
      </c>
      <c r="C284" s="60" t="s">
        <v>1794</v>
      </c>
      <c r="D284" s="49" t="s">
        <v>53</v>
      </c>
      <c r="E284" s="49">
        <v>30</v>
      </c>
      <c r="F284" s="50">
        <v>15000</v>
      </c>
      <c r="G284" s="51" t="s">
        <v>54</v>
      </c>
      <c r="H284" s="52">
        <v>46235</v>
      </c>
      <c r="I284" s="53" t="s">
        <v>55</v>
      </c>
      <c r="J284" s="53" t="s">
        <v>56</v>
      </c>
      <c r="K284" s="53" t="s">
        <v>164</v>
      </c>
      <c r="L284" s="53" t="s">
        <v>58</v>
      </c>
      <c r="M284" s="54" t="s">
        <v>2498</v>
      </c>
      <c r="N284" s="56" t="s">
        <v>21</v>
      </c>
      <c r="O284" s="56" t="s">
        <v>2767</v>
      </c>
      <c r="P284" s="56"/>
      <c r="Q284" s="56" t="s">
        <v>2940</v>
      </c>
      <c r="R284" s="57" t="s">
        <v>1795</v>
      </c>
      <c r="S284" s="57" t="s">
        <v>1796</v>
      </c>
      <c r="T284" s="56"/>
      <c r="U284" s="56"/>
      <c r="V284" s="56"/>
      <c r="W284" s="56" t="s">
        <v>8</v>
      </c>
      <c r="X284" s="56"/>
      <c r="Y284" s="56"/>
      <c r="Z284" s="56"/>
      <c r="AA284" s="56"/>
      <c r="AB284" s="56"/>
      <c r="AC284" s="56"/>
    </row>
    <row r="285" spans="1:29" ht="15.75" customHeight="1">
      <c r="A285" s="35" t="s">
        <v>554</v>
      </c>
      <c r="B285" s="35" t="s">
        <v>1049</v>
      </c>
      <c r="C285" s="36" t="s">
        <v>2110</v>
      </c>
      <c r="D285" s="37" t="s">
        <v>53</v>
      </c>
      <c r="E285" s="37">
        <v>30</v>
      </c>
      <c r="F285" s="38">
        <v>570.6</v>
      </c>
      <c r="G285" s="39" t="s">
        <v>54</v>
      </c>
      <c r="H285" s="40">
        <v>46174</v>
      </c>
      <c r="I285" s="41" t="s">
        <v>55</v>
      </c>
      <c r="J285" s="41" t="s">
        <v>56</v>
      </c>
      <c r="K285" s="41" t="s">
        <v>164</v>
      </c>
      <c r="L285" s="41" t="s">
        <v>58</v>
      </c>
      <c r="M285" s="42" t="s">
        <v>2534</v>
      </c>
      <c r="N285" s="44" t="s">
        <v>21</v>
      </c>
      <c r="O285" s="44" t="s">
        <v>2767</v>
      </c>
      <c r="P285" s="44"/>
      <c r="Q285" s="44" t="s">
        <v>2940</v>
      </c>
      <c r="R285" s="45" t="s">
        <v>1400</v>
      </c>
      <c r="S285" s="45" t="s">
        <v>1796</v>
      </c>
      <c r="T285" s="44"/>
      <c r="U285" s="44"/>
      <c r="V285" s="44"/>
      <c r="W285" s="45" t="s">
        <v>8</v>
      </c>
      <c r="X285" s="44"/>
      <c r="Y285" s="44"/>
      <c r="Z285" s="44"/>
      <c r="AA285" s="44"/>
      <c r="AB285" s="44"/>
      <c r="AC285" s="44"/>
    </row>
    <row r="286" spans="1:29" ht="15.75" customHeight="1">
      <c r="A286" s="47"/>
      <c r="B286" s="47" t="s">
        <v>51</v>
      </c>
      <c r="C286" s="60" t="s">
        <v>1399</v>
      </c>
      <c r="D286" s="49" t="s">
        <v>53</v>
      </c>
      <c r="E286" s="49">
        <v>5</v>
      </c>
      <c r="F286" s="50">
        <v>175</v>
      </c>
      <c r="G286" s="51" t="s">
        <v>54</v>
      </c>
      <c r="H286" s="52">
        <v>46143</v>
      </c>
      <c r="I286" s="53" t="s">
        <v>55</v>
      </c>
      <c r="J286" s="53" t="s">
        <v>56</v>
      </c>
      <c r="K286" s="53" t="s">
        <v>164</v>
      </c>
      <c r="L286" s="53" t="s">
        <v>91</v>
      </c>
      <c r="M286" s="54" t="s">
        <v>2517</v>
      </c>
      <c r="N286" s="56" t="s">
        <v>884</v>
      </c>
      <c r="O286" s="56" t="s">
        <v>2767</v>
      </c>
      <c r="P286" s="56"/>
      <c r="Q286" s="56" t="s">
        <v>2941</v>
      </c>
      <c r="R286" s="57" t="s">
        <v>1400</v>
      </c>
      <c r="S286" s="57" t="s">
        <v>1401</v>
      </c>
      <c r="T286" s="56"/>
      <c r="U286" s="56"/>
      <c r="V286" s="56"/>
      <c r="W286" s="56" t="s">
        <v>8</v>
      </c>
      <c r="X286" s="56"/>
      <c r="Y286" s="56"/>
      <c r="Z286" s="56"/>
      <c r="AA286" s="56"/>
      <c r="AB286" s="56"/>
      <c r="AC286" s="56"/>
    </row>
    <row r="287" spans="1:29" ht="15.75" customHeight="1">
      <c r="A287" s="35" t="s">
        <v>557</v>
      </c>
      <c r="B287" s="35" t="s">
        <v>1049</v>
      </c>
      <c r="C287" s="36" t="s">
        <v>2033</v>
      </c>
      <c r="D287" s="37" t="s">
        <v>53</v>
      </c>
      <c r="E287" s="37">
        <v>100</v>
      </c>
      <c r="F287" s="38">
        <v>1354</v>
      </c>
      <c r="G287" s="39" t="s">
        <v>54</v>
      </c>
      <c r="H287" s="40">
        <v>46174</v>
      </c>
      <c r="I287" s="41" t="s">
        <v>55</v>
      </c>
      <c r="J287" s="41" t="s">
        <v>56</v>
      </c>
      <c r="K287" s="41" t="s">
        <v>164</v>
      </c>
      <c r="L287" s="41" t="s">
        <v>58</v>
      </c>
      <c r="M287" s="42" t="s">
        <v>2486</v>
      </c>
      <c r="N287" s="44" t="s">
        <v>21</v>
      </c>
      <c r="O287" s="44" t="s">
        <v>2767</v>
      </c>
      <c r="P287" s="44"/>
      <c r="Q287" s="44" t="s">
        <v>2941</v>
      </c>
      <c r="R287" s="45" t="s">
        <v>1400</v>
      </c>
      <c r="S287" s="45" t="s">
        <v>1401</v>
      </c>
      <c r="T287" s="44"/>
      <c r="U287" s="44"/>
      <c r="V287" s="44"/>
      <c r="W287" s="44" t="s">
        <v>8</v>
      </c>
      <c r="X287" s="44"/>
      <c r="Y287" s="44"/>
      <c r="Z287" s="44"/>
      <c r="AA287" s="44"/>
      <c r="AB287" s="44"/>
      <c r="AC287" s="44"/>
    </row>
    <row r="288" spans="1:29" ht="15.75" customHeight="1">
      <c r="A288" s="47" t="s">
        <v>1593</v>
      </c>
      <c r="B288" s="47" t="s">
        <v>652</v>
      </c>
      <c r="C288" s="60" t="s">
        <v>1968</v>
      </c>
      <c r="D288" s="49" t="s">
        <v>53</v>
      </c>
      <c r="E288" s="49">
        <v>6</v>
      </c>
      <c r="F288" s="50">
        <v>4800</v>
      </c>
      <c r="G288" s="51" t="s">
        <v>54</v>
      </c>
      <c r="H288" s="52">
        <v>46204</v>
      </c>
      <c r="I288" s="53" t="s">
        <v>55</v>
      </c>
      <c r="J288" s="53" t="s">
        <v>56</v>
      </c>
      <c r="K288" s="53" t="s">
        <v>164</v>
      </c>
      <c r="L288" s="53" t="s">
        <v>91</v>
      </c>
      <c r="M288" s="54" t="s">
        <v>2534</v>
      </c>
      <c r="N288" s="56" t="s">
        <v>951</v>
      </c>
      <c r="O288" s="56" t="s">
        <v>2767</v>
      </c>
      <c r="P288" s="56"/>
      <c r="Q288" s="56" t="s">
        <v>2941</v>
      </c>
      <c r="R288" s="57" t="s">
        <v>1400</v>
      </c>
      <c r="S288" s="57" t="s">
        <v>1401</v>
      </c>
      <c r="T288" s="56"/>
      <c r="U288" s="56"/>
      <c r="V288" s="56"/>
      <c r="W288" s="56" t="s">
        <v>8</v>
      </c>
      <c r="X288" s="56"/>
      <c r="Y288" s="56"/>
      <c r="Z288" s="56"/>
      <c r="AA288" s="56"/>
      <c r="AB288" s="56"/>
      <c r="AC288" s="56"/>
    </row>
    <row r="289" spans="1:29" ht="15.75" customHeight="1">
      <c r="A289" s="35"/>
      <c r="B289" s="35" t="s">
        <v>2693</v>
      </c>
      <c r="C289" s="36"/>
      <c r="D289" s="37"/>
      <c r="E289" s="37"/>
      <c r="F289" s="38">
        <v>26000</v>
      </c>
      <c r="G289" s="39"/>
      <c r="H289" s="40"/>
      <c r="I289" s="41"/>
      <c r="J289" s="41"/>
      <c r="K289" s="41"/>
      <c r="L289" s="41"/>
      <c r="M289" s="42"/>
      <c r="N289" s="44" t="s">
        <v>951</v>
      </c>
      <c r="O289" s="44"/>
      <c r="P289" s="44"/>
      <c r="Q289" s="44" t="s">
        <v>3075</v>
      </c>
      <c r="R289" s="45"/>
      <c r="S289" s="45" t="s">
        <v>1614</v>
      </c>
      <c r="T289" s="44"/>
      <c r="U289" s="44"/>
      <c r="V289" s="44"/>
      <c r="W289" s="44" t="s">
        <v>2933</v>
      </c>
      <c r="X289" s="44"/>
      <c r="Y289" s="44"/>
      <c r="Z289" s="44"/>
      <c r="AA289" s="44"/>
      <c r="AB289" s="44"/>
      <c r="AC289" s="44"/>
    </row>
    <row r="290" spans="1:29" ht="15.75" customHeight="1">
      <c r="A290" s="47" t="s">
        <v>559</v>
      </c>
      <c r="B290" s="47" t="s">
        <v>1049</v>
      </c>
      <c r="C290" s="60" t="s">
        <v>2128</v>
      </c>
      <c r="D290" s="49" t="s">
        <v>53</v>
      </c>
      <c r="E290" s="49">
        <v>60</v>
      </c>
      <c r="F290" s="50">
        <v>510</v>
      </c>
      <c r="G290" s="51" t="s">
        <v>54</v>
      </c>
      <c r="H290" s="52">
        <v>46174</v>
      </c>
      <c r="I290" s="53" t="s">
        <v>55</v>
      </c>
      <c r="J290" s="53" t="s">
        <v>56</v>
      </c>
      <c r="K290" s="53" t="s">
        <v>164</v>
      </c>
      <c r="L290" s="53" t="s">
        <v>58</v>
      </c>
      <c r="M290" s="54" t="s">
        <v>2517</v>
      </c>
      <c r="N290" s="56" t="s">
        <v>21</v>
      </c>
      <c r="O290" s="56" t="s">
        <v>2767</v>
      </c>
      <c r="P290" s="56"/>
      <c r="Q290" s="56" t="s">
        <v>2941</v>
      </c>
      <c r="R290" s="57" t="s">
        <v>1400</v>
      </c>
      <c r="S290" s="57" t="s">
        <v>1401</v>
      </c>
      <c r="T290" s="56"/>
      <c r="U290" s="56"/>
      <c r="V290" s="56"/>
      <c r="W290" s="56" t="s">
        <v>8</v>
      </c>
      <c r="X290" s="56"/>
      <c r="Y290" s="56"/>
      <c r="Z290" s="56"/>
      <c r="AA290" s="56"/>
      <c r="AB290" s="56"/>
      <c r="AC290" s="56"/>
    </row>
    <row r="291" spans="1:29" ht="15.75" customHeight="1">
      <c r="A291" s="35" t="s">
        <v>564</v>
      </c>
      <c r="B291" s="35" t="s">
        <v>1049</v>
      </c>
      <c r="C291" s="36" t="s">
        <v>2136</v>
      </c>
      <c r="D291" s="37" t="s">
        <v>53</v>
      </c>
      <c r="E291" s="37">
        <v>30</v>
      </c>
      <c r="F291" s="38">
        <v>420</v>
      </c>
      <c r="G291" s="39" t="s">
        <v>54</v>
      </c>
      <c r="H291" s="40">
        <v>46174</v>
      </c>
      <c r="I291" s="41" t="s">
        <v>55</v>
      </c>
      <c r="J291" s="41" t="s">
        <v>56</v>
      </c>
      <c r="K291" s="41" t="s">
        <v>164</v>
      </c>
      <c r="L291" s="41" t="s">
        <v>58</v>
      </c>
      <c r="M291" s="42" t="s">
        <v>2517</v>
      </c>
      <c r="N291" s="44" t="s">
        <v>21</v>
      </c>
      <c r="O291" s="44" t="s">
        <v>2767</v>
      </c>
      <c r="P291" s="44"/>
      <c r="Q291" s="44" t="s">
        <v>2941</v>
      </c>
      <c r="R291" s="45" t="s">
        <v>1400</v>
      </c>
      <c r="S291" s="45" t="s">
        <v>1401</v>
      </c>
      <c r="T291" s="44"/>
      <c r="U291" s="44"/>
      <c r="V291" s="44"/>
      <c r="W291" s="44" t="s">
        <v>8</v>
      </c>
      <c r="X291" s="44"/>
      <c r="Y291" s="44"/>
      <c r="Z291" s="44"/>
      <c r="AA291" s="44"/>
      <c r="AB291" s="44"/>
      <c r="AC291" s="44"/>
    </row>
    <row r="292" spans="1:29" ht="15.75" customHeight="1">
      <c r="A292" s="184"/>
      <c r="B292" s="184" t="s">
        <v>1407</v>
      </c>
      <c r="C292" s="185" t="s">
        <v>2544</v>
      </c>
      <c r="D292" s="186" t="s">
        <v>53</v>
      </c>
      <c r="E292" s="186">
        <v>1</v>
      </c>
      <c r="F292" s="187">
        <v>25000</v>
      </c>
      <c r="G292" s="188" t="s">
        <v>54</v>
      </c>
      <c r="H292" s="189">
        <v>46235</v>
      </c>
      <c r="I292" s="190" t="s">
        <v>101</v>
      </c>
      <c r="J292" s="190" t="s">
        <v>56</v>
      </c>
      <c r="K292" s="190" t="s">
        <v>858</v>
      </c>
      <c r="L292" s="190" t="s">
        <v>91</v>
      </c>
      <c r="M292" s="191" t="s">
        <v>2451</v>
      </c>
      <c r="N292" s="192" t="s">
        <v>951</v>
      </c>
      <c r="O292" s="56" t="s">
        <v>2452</v>
      </c>
      <c r="P292" s="56"/>
      <c r="Q292" s="56"/>
      <c r="R292" s="57">
        <f t="array" ref="R292">IFERROR(INDEX('BANCO DE DADOS'!$C$3:$C1636,MATCH(C292,'BANCO DE DADOS'!$B$3:$B1636,0),0),"")</f>
        <v>0</v>
      </c>
      <c r="S292" s="57" t="str">
        <f t="array" ref="S292">IFERROR(INDEX('BANCO DE DADOS'!$D$3:$D1636,MATCH(C292,'BANCO DE DADOS'!$B$3:$B1636,0),0),"")</f>
        <v>COMPRA DE EQUIPAMENTOS PARA EMBARCAÇÕES</v>
      </c>
      <c r="T292" s="56"/>
      <c r="U292" s="56"/>
      <c r="V292" s="56"/>
      <c r="W292" s="56"/>
      <c r="X292" s="56"/>
      <c r="Y292" s="56"/>
      <c r="Z292" s="56"/>
      <c r="AA292" s="56"/>
      <c r="AB292" s="56"/>
      <c r="AC292" s="56"/>
    </row>
    <row r="293" spans="1:29" ht="15.75" customHeight="1">
      <c r="A293" s="199"/>
      <c r="B293" s="71" t="s">
        <v>1476</v>
      </c>
      <c r="C293" s="36" t="s">
        <v>2545</v>
      </c>
      <c r="D293" s="72" t="s">
        <v>53</v>
      </c>
      <c r="E293" s="72">
        <v>1</v>
      </c>
      <c r="F293" s="73">
        <v>25000</v>
      </c>
      <c r="G293" s="178" t="s">
        <v>54</v>
      </c>
      <c r="H293" s="179">
        <v>46235</v>
      </c>
      <c r="I293" s="180" t="s">
        <v>101</v>
      </c>
      <c r="J293" s="180" t="s">
        <v>56</v>
      </c>
      <c r="K293" s="180" t="s">
        <v>858</v>
      </c>
      <c r="L293" s="180" t="s">
        <v>84</v>
      </c>
      <c r="M293" s="181" t="s">
        <v>2451</v>
      </c>
      <c r="N293" s="175" t="s">
        <v>951</v>
      </c>
      <c r="O293" s="44" t="s">
        <v>2452</v>
      </c>
      <c r="P293" s="44"/>
      <c r="Q293" s="44"/>
      <c r="R293" s="45" t="str">
        <f t="array" ref="R293">IFERROR(INDEX('BANCO DE DADOS'!$C$3:$C1636,MATCH(#REF!,'BANCO DE DADOS'!$B$3:$B1636,0),0),"")</f>
        <v/>
      </c>
      <c r="S293" s="45" t="str">
        <f t="array" ref="S293">IFERROR(INDEX('BANCO DE DADOS'!$D$3:$D1636,MATCH(#REF!,'BANCO DE DADOS'!$B$3:$B1636,0),0),"")</f>
        <v/>
      </c>
      <c r="T293" s="44"/>
      <c r="U293" s="44"/>
      <c r="V293" s="44"/>
      <c r="W293" s="44"/>
      <c r="X293" s="44"/>
      <c r="Y293" s="44"/>
      <c r="Z293" s="44"/>
      <c r="AA293" s="44"/>
      <c r="AB293" s="44"/>
      <c r="AC293" s="44"/>
    </row>
    <row r="294" spans="1:29" ht="15.75" customHeight="1">
      <c r="A294" s="47" t="s">
        <v>566</v>
      </c>
      <c r="B294" s="47" t="s">
        <v>1049</v>
      </c>
      <c r="C294" s="60" t="s">
        <v>2055</v>
      </c>
      <c r="D294" s="49" t="s">
        <v>53</v>
      </c>
      <c r="E294" s="49">
        <v>30</v>
      </c>
      <c r="F294" s="50">
        <v>1080</v>
      </c>
      <c r="G294" s="51" t="s">
        <v>54</v>
      </c>
      <c r="H294" s="52">
        <v>46174</v>
      </c>
      <c r="I294" s="53" t="s">
        <v>55</v>
      </c>
      <c r="J294" s="53" t="s">
        <v>56</v>
      </c>
      <c r="K294" s="53" t="s">
        <v>164</v>
      </c>
      <c r="L294" s="53" t="s">
        <v>58</v>
      </c>
      <c r="M294" s="54" t="s">
        <v>2534</v>
      </c>
      <c r="N294" s="56" t="s">
        <v>21</v>
      </c>
      <c r="O294" s="56" t="s">
        <v>2767</v>
      </c>
      <c r="P294" s="56"/>
      <c r="Q294" s="56" t="s">
        <v>2941</v>
      </c>
      <c r="R294" s="57" t="s">
        <v>1400</v>
      </c>
      <c r="S294" s="57" t="s">
        <v>1401</v>
      </c>
      <c r="T294" s="56"/>
      <c r="U294" s="56"/>
      <c r="V294" s="56"/>
      <c r="W294" s="56" t="s">
        <v>8</v>
      </c>
      <c r="X294" s="56"/>
      <c r="Y294" s="56"/>
      <c r="Z294" s="56"/>
      <c r="AA294" s="56"/>
      <c r="AB294" s="56"/>
      <c r="AC294" s="56"/>
    </row>
    <row r="295" spans="1:29" ht="15.75" customHeight="1">
      <c r="A295" s="35"/>
      <c r="B295" s="35" t="s">
        <v>2693</v>
      </c>
      <c r="C295" s="36"/>
      <c r="D295" s="37"/>
      <c r="E295" s="37"/>
      <c r="F295" s="38">
        <v>24910</v>
      </c>
      <c r="G295" s="39"/>
      <c r="H295" s="40"/>
      <c r="I295" s="41"/>
      <c r="J295" s="41"/>
      <c r="K295" s="41"/>
      <c r="L295" s="41"/>
      <c r="M295" s="42"/>
      <c r="N295" s="44" t="s">
        <v>951</v>
      </c>
      <c r="O295" s="44"/>
      <c r="P295" s="44"/>
      <c r="Q295" s="44" t="s">
        <v>2999</v>
      </c>
      <c r="R295" s="45"/>
      <c r="S295" s="45" t="s">
        <v>2047</v>
      </c>
      <c r="T295" s="44"/>
      <c r="U295" s="44"/>
      <c r="V295" s="44"/>
      <c r="W295" s="35" t="s">
        <v>283</v>
      </c>
      <c r="X295" s="44"/>
      <c r="Y295" s="44"/>
      <c r="Z295" s="44"/>
      <c r="AA295" s="44"/>
      <c r="AB295" s="44"/>
      <c r="AC295" s="44"/>
    </row>
    <row r="296" spans="1:29" ht="15.75" customHeight="1">
      <c r="A296" s="184"/>
      <c r="B296" s="184" t="s">
        <v>291</v>
      </c>
      <c r="C296" s="185" t="s">
        <v>2547</v>
      </c>
      <c r="D296" s="186" t="s">
        <v>53</v>
      </c>
      <c r="E296" s="186">
        <v>24</v>
      </c>
      <c r="F296" s="187">
        <v>24000</v>
      </c>
      <c r="G296" s="188" t="s">
        <v>54</v>
      </c>
      <c r="H296" s="189">
        <v>46235</v>
      </c>
      <c r="I296" s="190" t="s">
        <v>101</v>
      </c>
      <c r="J296" s="190" t="s">
        <v>56</v>
      </c>
      <c r="K296" s="190" t="s">
        <v>858</v>
      </c>
      <c r="L296" s="190" t="s">
        <v>91</v>
      </c>
      <c r="M296" s="191" t="s">
        <v>2451</v>
      </c>
      <c r="N296" s="192" t="s">
        <v>951</v>
      </c>
      <c r="O296" s="56" t="s">
        <v>2452</v>
      </c>
      <c r="P296" s="56"/>
      <c r="Q296" s="56"/>
      <c r="R296" s="57">
        <f t="array" ref="R296">IFERROR(INDEX('BANCO DE DADOS'!$C$3:$C1636,MATCH(C296,'BANCO DE DADOS'!$B$3:$B1636,0),0),"")</f>
        <v>0</v>
      </c>
      <c r="S296" s="57" t="str">
        <f t="array" ref="S296">IFERROR(INDEX('BANCO DE DADOS'!$D$3:$D1636,MATCH(C296,'BANCO DE DADOS'!$B$3:$B1636,0),0),"")</f>
        <v>COMPRA DE MÓVEIS E EQUIPAMENTOS PARA ÁREAS COMUNS</v>
      </c>
      <c r="T296" s="56"/>
      <c r="U296" s="56"/>
      <c r="V296" s="56"/>
      <c r="W296" s="56"/>
      <c r="X296" s="56"/>
      <c r="Y296" s="56"/>
      <c r="Z296" s="56"/>
      <c r="AA296" s="56"/>
      <c r="AB296" s="56"/>
      <c r="AC296" s="56"/>
    </row>
    <row r="297" spans="1:29" ht="15.75" customHeight="1">
      <c r="A297" s="35"/>
      <c r="B297" s="35" t="s">
        <v>2693</v>
      </c>
      <c r="C297" s="36"/>
      <c r="D297" s="37"/>
      <c r="E297" s="37"/>
      <c r="F297" s="38">
        <v>24000</v>
      </c>
      <c r="G297" s="39"/>
      <c r="H297" s="40"/>
      <c r="I297" s="41"/>
      <c r="J297" s="41"/>
      <c r="K297" s="41"/>
      <c r="L297" s="41"/>
      <c r="M297" s="42"/>
      <c r="N297" s="44" t="s">
        <v>951</v>
      </c>
      <c r="O297" s="44"/>
      <c r="P297" s="44"/>
      <c r="Q297" s="44" t="s">
        <v>2994</v>
      </c>
      <c r="R297" s="45"/>
      <c r="S297" s="45" t="s">
        <v>312</v>
      </c>
      <c r="T297" s="44"/>
      <c r="U297" s="44"/>
      <c r="V297" s="44"/>
      <c r="W297" s="44" t="s">
        <v>51</v>
      </c>
      <c r="X297" s="44"/>
      <c r="Y297" s="44"/>
      <c r="Z297" s="44"/>
      <c r="AA297" s="44"/>
      <c r="AB297" s="44"/>
      <c r="AC297" s="44"/>
    </row>
    <row r="298" spans="1:29" ht="15.75" customHeight="1">
      <c r="A298" s="47" t="s">
        <v>568</v>
      </c>
      <c r="B298" s="47" t="s">
        <v>1049</v>
      </c>
      <c r="C298" s="60" t="s">
        <v>2043</v>
      </c>
      <c r="D298" s="49" t="s">
        <v>53</v>
      </c>
      <c r="E298" s="49">
        <v>30</v>
      </c>
      <c r="F298" s="50">
        <v>1140</v>
      </c>
      <c r="G298" s="51" t="s">
        <v>54</v>
      </c>
      <c r="H298" s="52">
        <v>46174</v>
      </c>
      <c r="I298" s="53" t="s">
        <v>55</v>
      </c>
      <c r="J298" s="53" t="s">
        <v>56</v>
      </c>
      <c r="K298" s="53" t="s">
        <v>164</v>
      </c>
      <c r="L298" s="53" t="s">
        <v>58</v>
      </c>
      <c r="M298" s="54" t="s">
        <v>73</v>
      </c>
      <c r="N298" s="56" t="s">
        <v>21</v>
      </c>
      <c r="O298" s="56" t="s">
        <v>2767</v>
      </c>
      <c r="P298" s="56"/>
      <c r="Q298" s="56" t="s">
        <v>2941</v>
      </c>
      <c r="R298" s="57" t="s">
        <v>1400</v>
      </c>
      <c r="S298" s="57" t="s">
        <v>1401</v>
      </c>
      <c r="T298" s="56"/>
      <c r="U298" s="56"/>
      <c r="V298" s="56"/>
      <c r="W298" s="56" t="s">
        <v>8</v>
      </c>
      <c r="X298" s="56"/>
      <c r="Y298" s="56"/>
      <c r="Z298" s="56"/>
      <c r="AA298" s="56"/>
      <c r="AB298" s="56"/>
      <c r="AC298" s="56"/>
    </row>
    <row r="299" spans="1:29" ht="15.75" customHeight="1">
      <c r="A299" s="35" t="s">
        <v>570</v>
      </c>
      <c r="B299" s="35" t="s">
        <v>1049</v>
      </c>
      <c r="C299" s="36" t="s">
        <v>2154</v>
      </c>
      <c r="D299" s="37" t="s">
        <v>53</v>
      </c>
      <c r="E299" s="37">
        <v>10</v>
      </c>
      <c r="F299" s="38">
        <v>400</v>
      </c>
      <c r="G299" s="39" t="s">
        <v>54</v>
      </c>
      <c r="H299" s="40">
        <v>46174</v>
      </c>
      <c r="I299" s="41" t="s">
        <v>55</v>
      </c>
      <c r="J299" s="41" t="s">
        <v>56</v>
      </c>
      <c r="K299" s="41" t="s">
        <v>164</v>
      </c>
      <c r="L299" s="41" t="s">
        <v>58</v>
      </c>
      <c r="M299" s="42" t="s">
        <v>2739</v>
      </c>
      <c r="N299" s="44" t="s">
        <v>21</v>
      </c>
      <c r="O299" s="44" t="s">
        <v>2767</v>
      </c>
      <c r="P299" s="44"/>
      <c r="Q299" s="44" t="s">
        <v>2941</v>
      </c>
      <c r="R299" s="45" t="s">
        <v>1400</v>
      </c>
      <c r="S299" s="45" t="s">
        <v>1401</v>
      </c>
      <c r="T299" s="44"/>
      <c r="U299" s="44"/>
      <c r="V299" s="44"/>
      <c r="W299" s="44" t="s">
        <v>8</v>
      </c>
      <c r="X299" s="44"/>
      <c r="Y299" s="44"/>
      <c r="Z299" s="44"/>
      <c r="AA299" s="44"/>
      <c r="AB299" s="44"/>
      <c r="AC299" s="44"/>
    </row>
    <row r="300" spans="1:29" ht="15.75" customHeight="1">
      <c r="A300" s="47"/>
      <c r="B300" s="47" t="s">
        <v>2693</v>
      </c>
      <c r="C300" s="60"/>
      <c r="D300" s="49"/>
      <c r="E300" s="49"/>
      <c r="F300" s="50">
        <v>24000</v>
      </c>
      <c r="G300" s="51"/>
      <c r="H300" s="52"/>
      <c r="I300" s="53"/>
      <c r="J300" s="53"/>
      <c r="K300" s="53"/>
      <c r="L300" s="53"/>
      <c r="M300" s="54"/>
      <c r="N300" s="56" t="s">
        <v>951</v>
      </c>
      <c r="O300" s="56"/>
      <c r="P300" s="56"/>
      <c r="Q300" s="56" t="s">
        <v>3082</v>
      </c>
      <c r="R300" s="57"/>
      <c r="S300" s="57" t="s">
        <v>2546</v>
      </c>
      <c r="T300" s="56"/>
      <c r="U300" s="56"/>
      <c r="V300" s="56"/>
      <c r="W300" s="56" t="s">
        <v>3</v>
      </c>
      <c r="X300" s="56"/>
      <c r="Y300" s="56"/>
      <c r="Z300" s="56"/>
      <c r="AA300" s="56"/>
      <c r="AB300" s="56"/>
      <c r="AC300" s="56"/>
    </row>
    <row r="301" spans="1:29" ht="15.75" customHeight="1">
      <c r="A301" s="35" t="s">
        <v>572</v>
      </c>
      <c r="B301" s="35" t="s">
        <v>1049</v>
      </c>
      <c r="C301" s="36" t="s">
        <v>2116</v>
      </c>
      <c r="D301" s="37" t="s">
        <v>53</v>
      </c>
      <c r="E301" s="37">
        <v>30</v>
      </c>
      <c r="F301" s="38">
        <v>540</v>
      </c>
      <c r="G301" s="39" t="s">
        <v>54</v>
      </c>
      <c r="H301" s="40">
        <v>46174</v>
      </c>
      <c r="I301" s="41" t="s">
        <v>55</v>
      </c>
      <c r="J301" s="41" t="s">
        <v>56</v>
      </c>
      <c r="K301" s="41" t="s">
        <v>164</v>
      </c>
      <c r="L301" s="41" t="s">
        <v>58</v>
      </c>
      <c r="M301" s="42" t="s">
        <v>73</v>
      </c>
      <c r="N301" s="44" t="s">
        <v>21</v>
      </c>
      <c r="O301" s="44" t="s">
        <v>2767</v>
      </c>
      <c r="P301" s="44"/>
      <c r="Q301" s="44" t="s">
        <v>2941</v>
      </c>
      <c r="R301" s="45" t="s">
        <v>1400</v>
      </c>
      <c r="S301" s="45" t="s">
        <v>1401</v>
      </c>
      <c r="T301" s="44"/>
      <c r="U301" s="44"/>
      <c r="V301" s="44"/>
      <c r="W301" s="44" t="s">
        <v>8</v>
      </c>
      <c r="X301" s="44"/>
      <c r="Y301" s="44"/>
      <c r="Z301" s="44"/>
      <c r="AA301" s="44"/>
      <c r="AB301" s="44"/>
      <c r="AC301" s="44"/>
    </row>
    <row r="302" spans="1:29" ht="15.75" customHeight="1">
      <c r="A302" s="184"/>
      <c r="B302" s="184" t="s">
        <v>70</v>
      </c>
      <c r="C302" s="185" t="s">
        <v>1084</v>
      </c>
      <c r="D302" s="186" t="s">
        <v>53</v>
      </c>
      <c r="E302" s="186">
        <v>100</v>
      </c>
      <c r="F302" s="187">
        <v>30000</v>
      </c>
      <c r="G302" s="188" t="s">
        <v>54</v>
      </c>
      <c r="H302" s="189">
        <v>46235</v>
      </c>
      <c r="I302" s="190" t="s">
        <v>55</v>
      </c>
      <c r="J302" s="190" t="s">
        <v>56</v>
      </c>
      <c r="K302" s="190" t="s">
        <v>164</v>
      </c>
      <c r="L302" s="190" t="s">
        <v>91</v>
      </c>
      <c r="M302" s="191" t="s">
        <v>2451</v>
      </c>
      <c r="N302" s="192" t="s">
        <v>884</v>
      </c>
      <c r="O302" s="56" t="s">
        <v>2452</v>
      </c>
      <c r="P302" s="56"/>
      <c r="Q302" s="56"/>
      <c r="R302" s="57" t="str">
        <f t="array" ref="R302">IFERROR(INDEX('BANCO DE DADOS'!$C$3:$C1636,MATCH(C302,'BANCO DE DADOS'!$B$3:$B1636,0),0),"")</f>
        <v>GTI - MULTIMIDIA</v>
      </c>
      <c r="S302" s="57" t="str">
        <f t="array" ref="S302">IFERROR(INDEX('BANCO DE DADOS'!$D$3:$D1636,MATCH(C302,'BANCO DE DADOS'!$B$3:$B1636,0),0),"")</f>
        <v>COMPRA DE EQUIPAMENTOS DE INFORMÁTICA E PERIFÉRICOS</v>
      </c>
      <c r="T302" s="56"/>
      <c r="U302" s="56"/>
      <c r="V302" s="56"/>
      <c r="W302" s="56"/>
      <c r="X302" s="56"/>
      <c r="Y302" s="56"/>
      <c r="Z302" s="56"/>
      <c r="AA302" s="56"/>
      <c r="AB302" s="56"/>
      <c r="AC302" s="56"/>
    </row>
    <row r="303" spans="1:29" ht="15.75" customHeight="1">
      <c r="A303" s="35" t="s">
        <v>574</v>
      </c>
      <c r="B303" s="35" t="s">
        <v>1049</v>
      </c>
      <c r="C303" s="36" t="s">
        <v>2105</v>
      </c>
      <c r="D303" s="37" t="s">
        <v>53</v>
      </c>
      <c r="E303" s="37">
        <v>30</v>
      </c>
      <c r="F303" s="38">
        <v>600</v>
      </c>
      <c r="G303" s="39" t="s">
        <v>54</v>
      </c>
      <c r="H303" s="40">
        <v>46174</v>
      </c>
      <c r="I303" s="41" t="s">
        <v>55</v>
      </c>
      <c r="J303" s="41" t="s">
        <v>56</v>
      </c>
      <c r="K303" s="41" t="s">
        <v>164</v>
      </c>
      <c r="L303" s="41" t="s">
        <v>58</v>
      </c>
      <c r="M303" s="42" t="s">
        <v>148</v>
      </c>
      <c r="N303" s="44" t="s">
        <v>21</v>
      </c>
      <c r="O303" s="44" t="s">
        <v>2767</v>
      </c>
      <c r="P303" s="44"/>
      <c r="Q303" s="44" t="s">
        <v>2941</v>
      </c>
      <c r="R303" s="45" t="s">
        <v>1400</v>
      </c>
      <c r="S303" s="45" t="s">
        <v>1401</v>
      </c>
      <c r="T303" s="44"/>
      <c r="U303" s="44"/>
      <c r="V303" s="44"/>
      <c r="W303" s="44" t="s">
        <v>8</v>
      </c>
      <c r="X303" s="44"/>
      <c r="Y303" s="44"/>
      <c r="Z303" s="44"/>
      <c r="AA303" s="44"/>
      <c r="AB303" s="44"/>
      <c r="AC303" s="44"/>
    </row>
    <row r="304" spans="1:29" ht="15.75" customHeight="1">
      <c r="A304" s="47" t="s">
        <v>575</v>
      </c>
      <c r="B304" s="47" t="s">
        <v>1049</v>
      </c>
      <c r="C304" s="60" t="s">
        <v>2215</v>
      </c>
      <c r="D304" s="49" t="s">
        <v>2216</v>
      </c>
      <c r="E304" s="49">
        <v>60</v>
      </c>
      <c r="F304" s="50">
        <v>201</v>
      </c>
      <c r="G304" s="51" t="s">
        <v>54</v>
      </c>
      <c r="H304" s="52">
        <v>46143</v>
      </c>
      <c r="I304" s="53" t="s">
        <v>55</v>
      </c>
      <c r="J304" s="53" t="s">
        <v>56</v>
      </c>
      <c r="K304" s="53" t="s">
        <v>164</v>
      </c>
      <c r="L304" s="53" t="s">
        <v>58</v>
      </c>
      <c r="M304" s="54" t="s">
        <v>148</v>
      </c>
      <c r="N304" s="56" t="s">
        <v>21</v>
      </c>
      <c r="O304" s="56" t="s">
        <v>2767</v>
      </c>
      <c r="P304" s="56"/>
      <c r="Q304" s="56" t="s">
        <v>2941</v>
      </c>
      <c r="R304" s="57" t="s">
        <v>1400</v>
      </c>
      <c r="S304" s="57" t="s">
        <v>1401</v>
      </c>
      <c r="T304" s="56"/>
      <c r="U304" s="56"/>
      <c r="V304" s="56"/>
      <c r="W304" s="56" t="s">
        <v>8</v>
      </c>
      <c r="X304" s="56"/>
      <c r="Y304" s="56"/>
      <c r="Z304" s="56"/>
      <c r="AA304" s="56"/>
      <c r="AB304" s="56"/>
      <c r="AC304" s="56"/>
    </row>
    <row r="305" spans="1:29" ht="15.75" customHeight="1">
      <c r="A305" s="35" t="s">
        <v>577</v>
      </c>
      <c r="B305" s="35" t="s">
        <v>1049</v>
      </c>
      <c r="C305" s="36" t="s">
        <v>1869</v>
      </c>
      <c r="D305" s="37" t="s">
        <v>53</v>
      </c>
      <c r="E305" s="37">
        <v>1500</v>
      </c>
      <c r="F305" s="38">
        <v>6150</v>
      </c>
      <c r="G305" s="39" t="s">
        <v>54</v>
      </c>
      <c r="H305" s="40">
        <v>46204</v>
      </c>
      <c r="I305" s="41" t="s">
        <v>55</v>
      </c>
      <c r="J305" s="41" t="s">
        <v>56</v>
      </c>
      <c r="K305" s="41" t="s">
        <v>164</v>
      </c>
      <c r="L305" s="41" t="s">
        <v>58</v>
      </c>
      <c r="M305" s="42" t="s">
        <v>148</v>
      </c>
      <c r="N305" s="44" t="s">
        <v>21</v>
      </c>
      <c r="O305" s="44" t="s">
        <v>2767</v>
      </c>
      <c r="P305" s="44"/>
      <c r="Q305" s="44" t="s">
        <v>2941</v>
      </c>
      <c r="R305" s="45" t="s">
        <v>1400</v>
      </c>
      <c r="S305" s="45" t="s">
        <v>1401</v>
      </c>
      <c r="T305" s="44"/>
      <c r="U305" s="44"/>
      <c r="V305" s="44"/>
      <c r="W305" s="44" t="s">
        <v>8</v>
      </c>
      <c r="X305" s="44"/>
      <c r="Y305" s="44"/>
      <c r="Z305" s="44"/>
      <c r="AA305" s="44"/>
      <c r="AB305" s="44"/>
      <c r="AC305" s="44"/>
    </row>
    <row r="306" spans="1:29" ht="15.75" customHeight="1">
      <c r="A306" s="47" t="s">
        <v>578</v>
      </c>
      <c r="B306" s="47" t="s">
        <v>1049</v>
      </c>
      <c r="C306" s="60" t="s">
        <v>1955</v>
      </c>
      <c r="D306" s="49" t="s">
        <v>53</v>
      </c>
      <c r="E306" s="49">
        <v>100</v>
      </c>
      <c r="F306" s="50">
        <v>2200</v>
      </c>
      <c r="G306" s="51" t="s">
        <v>54</v>
      </c>
      <c r="H306" s="52">
        <v>46174</v>
      </c>
      <c r="I306" s="53" t="s">
        <v>55</v>
      </c>
      <c r="J306" s="53" t="s">
        <v>56</v>
      </c>
      <c r="K306" s="53" t="s">
        <v>164</v>
      </c>
      <c r="L306" s="53" t="s">
        <v>58</v>
      </c>
      <c r="M306" s="54" t="s">
        <v>73</v>
      </c>
      <c r="N306" s="56" t="s">
        <v>21</v>
      </c>
      <c r="O306" s="56" t="s">
        <v>2767</v>
      </c>
      <c r="P306" s="56"/>
      <c r="Q306" s="56" t="s">
        <v>2941</v>
      </c>
      <c r="R306" s="57" t="s">
        <v>1400</v>
      </c>
      <c r="S306" s="57" t="s">
        <v>1401</v>
      </c>
      <c r="T306" s="56"/>
      <c r="U306" s="56"/>
      <c r="V306" s="56"/>
      <c r="W306" s="57" t="s">
        <v>8</v>
      </c>
      <c r="X306" s="56"/>
      <c r="Y306" s="56"/>
      <c r="Z306" s="56"/>
      <c r="AA306" s="56"/>
      <c r="AB306" s="56"/>
      <c r="AC306" s="56"/>
    </row>
    <row r="307" spans="1:29" ht="15.75" customHeight="1">
      <c r="A307" s="35" t="s">
        <v>555</v>
      </c>
      <c r="B307" s="35" t="s">
        <v>1049</v>
      </c>
      <c r="C307" s="36" t="s">
        <v>1930</v>
      </c>
      <c r="D307" s="37" t="s">
        <v>53</v>
      </c>
      <c r="E307" s="37">
        <v>1000</v>
      </c>
      <c r="F307" s="38">
        <v>2800</v>
      </c>
      <c r="G307" s="39" t="s">
        <v>54</v>
      </c>
      <c r="H307" s="40">
        <v>46174</v>
      </c>
      <c r="I307" s="41" t="s">
        <v>55</v>
      </c>
      <c r="J307" s="41" t="s">
        <v>56</v>
      </c>
      <c r="K307" s="41" t="s">
        <v>164</v>
      </c>
      <c r="L307" s="41" t="s">
        <v>58</v>
      </c>
      <c r="M307" s="42" t="s">
        <v>2517</v>
      </c>
      <c r="N307" s="44" t="s">
        <v>21</v>
      </c>
      <c r="O307" s="44" t="s">
        <v>2767</v>
      </c>
      <c r="P307" s="44"/>
      <c r="Q307" s="44" t="s">
        <v>2941</v>
      </c>
      <c r="R307" s="45" t="s">
        <v>1400</v>
      </c>
      <c r="S307" s="45" t="s">
        <v>1401</v>
      </c>
      <c r="T307" s="44"/>
      <c r="U307" s="44"/>
      <c r="V307" s="44"/>
      <c r="W307" s="44" t="s">
        <v>8</v>
      </c>
      <c r="X307" s="44"/>
      <c r="Y307" s="44"/>
      <c r="Z307" s="44"/>
      <c r="AA307" s="44"/>
      <c r="AB307" s="44"/>
      <c r="AC307" s="44"/>
    </row>
    <row r="308" spans="1:29" ht="15.75" customHeight="1">
      <c r="A308" s="47" t="s">
        <v>579</v>
      </c>
      <c r="B308" s="47" t="s">
        <v>1049</v>
      </c>
      <c r="C308" s="60" t="s">
        <v>2025</v>
      </c>
      <c r="D308" s="49" t="s">
        <v>53</v>
      </c>
      <c r="E308" s="49">
        <v>50</v>
      </c>
      <c r="F308" s="50">
        <v>1400</v>
      </c>
      <c r="G308" s="51" t="s">
        <v>54</v>
      </c>
      <c r="H308" s="52">
        <v>46174</v>
      </c>
      <c r="I308" s="53" t="s">
        <v>55</v>
      </c>
      <c r="J308" s="53" t="s">
        <v>56</v>
      </c>
      <c r="K308" s="53" t="s">
        <v>164</v>
      </c>
      <c r="L308" s="53" t="s">
        <v>58</v>
      </c>
      <c r="M308" s="54" t="s">
        <v>148</v>
      </c>
      <c r="N308" s="56" t="s">
        <v>21</v>
      </c>
      <c r="O308" s="56" t="s">
        <v>2767</v>
      </c>
      <c r="P308" s="56"/>
      <c r="Q308" s="56" t="s">
        <v>2941</v>
      </c>
      <c r="R308" s="57" t="s">
        <v>1400</v>
      </c>
      <c r="S308" s="57" t="s">
        <v>1401</v>
      </c>
      <c r="T308" s="56"/>
      <c r="U308" s="56"/>
      <c r="V308" s="56"/>
      <c r="W308" s="56" t="s">
        <v>8</v>
      </c>
      <c r="X308" s="56"/>
      <c r="Y308" s="56"/>
      <c r="Z308" s="56"/>
      <c r="AA308" s="56"/>
      <c r="AB308" s="56"/>
      <c r="AC308" s="56"/>
    </row>
    <row r="309" spans="1:29" ht="15.75" customHeight="1">
      <c r="A309" s="35" t="s">
        <v>581</v>
      </c>
      <c r="B309" s="35" t="s">
        <v>1049</v>
      </c>
      <c r="C309" s="36" t="s">
        <v>1911</v>
      </c>
      <c r="D309" s="37" t="s">
        <v>53</v>
      </c>
      <c r="E309" s="37">
        <v>200</v>
      </c>
      <c r="F309" s="38">
        <v>3800</v>
      </c>
      <c r="G309" s="39" t="s">
        <v>54</v>
      </c>
      <c r="H309" s="40">
        <v>46174</v>
      </c>
      <c r="I309" s="41" t="s">
        <v>55</v>
      </c>
      <c r="J309" s="41" t="s">
        <v>56</v>
      </c>
      <c r="K309" s="41" t="s">
        <v>164</v>
      </c>
      <c r="L309" s="41" t="s">
        <v>58</v>
      </c>
      <c r="M309" s="42" t="s">
        <v>148</v>
      </c>
      <c r="N309" s="44" t="s">
        <v>21</v>
      </c>
      <c r="O309" s="44" t="s">
        <v>2767</v>
      </c>
      <c r="P309" s="44"/>
      <c r="Q309" s="44" t="s">
        <v>2941</v>
      </c>
      <c r="R309" s="45" t="s">
        <v>1400</v>
      </c>
      <c r="S309" s="45" t="s">
        <v>1401</v>
      </c>
      <c r="T309" s="44"/>
      <c r="U309" s="44"/>
      <c r="V309" s="44"/>
      <c r="W309" s="44" t="s">
        <v>8</v>
      </c>
      <c r="X309" s="44"/>
      <c r="Y309" s="44"/>
      <c r="Z309" s="44"/>
      <c r="AA309" s="44"/>
      <c r="AB309" s="44"/>
      <c r="AC309" s="44"/>
    </row>
    <row r="310" spans="1:29" ht="15.75" customHeight="1">
      <c r="A310" s="47" t="s">
        <v>584</v>
      </c>
      <c r="B310" s="47" t="s">
        <v>1049</v>
      </c>
      <c r="C310" s="60" t="s">
        <v>2037</v>
      </c>
      <c r="D310" s="49" t="s">
        <v>53</v>
      </c>
      <c r="E310" s="49">
        <v>50</v>
      </c>
      <c r="F310" s="50">
        <v>1250</v>
      </c>
      <c r="G310" s="51" t="s">
        <v>54</v>
      </c>
      <c r="H310" s="52">
        <v>46174</v>
      </c>
      <c r="I310" s="53" t="s">
        <v>55</v>
      </c>
      <c r="J310" s="53" t="s">
        <v>56</v>
      </c>
      <c r="K310" s="53" t="s">
        <v>164</v>
      </c>
      <c r="L310" s="53" t="s">
        <v>58</v>
      </c>
      <c r="M310" s="54" t="s">
        <v>109</v>
      </c>
      <c r="N310" s="56" t="s">
        <v>21</v>
      </c>
      <c r="O310" s="56" t="s">
        <v>2767</v>
      </c>
      <c r="P310" s="56"/>
      <c r="Q310" s="56" t="s">
        <v>2941</v>
      </c>
      <c r="R310" s="57" t="s">
        <v>1400</v>
      </c>
      <c r="S310" s="57" t="s">
        <v>1401</v>
      </c>
      <c r="T310" s="56"/>
      <c r="U310" s="56"/>
      <c r="V310" s="56"/>
      <c r="W310" s="57" t="s">
        <v>8</v>
      </c>
      <c r="X310" s="56"/>
      <c r="Y310" s="56"/>
      <c r="Z310" s="56"/>
      <c r="AA310" s="56"/>
      <c r="AB310" s="56"/>
      <c r="AC310" s="56"/>
    </row>
    <row r="311" spans="1:29" ht="15.75" customHeight="1">
      <c r="A311" s="35" t="s">
        <v>587</v>
      </c>
      <c r="B311" s="35" t="s">
        <v>1049</v>
      </c>
      <c r="C311" s="36" t="s">
        <v>1861</v>
      </c>
      <c r="D311" s="37" t="s">
        <v>53</v>
      </c>
      <c r="E311" s="37">
        <v>800</v>
      </c>
      <c r="F311" s="38">
        <v>6400</v>
      </c>
      <c r="G311" s="39" t="s">
        <v>54</v>
      </c>
      <c r="H311" s="40">
        <v>46204</v>
      </c>
      <c r="I311" s="41" t="s">
        <v>55</v>
      </c>
      <c r="J311" s="41" t="s">
        <v>56</v>
      </c>
      <c r="K311" s="41" t="s">
        <v>164</v>
      </c>
      <c r="L311" s="41" t="s">
        <v>58</v>
      </c>
      <c r="M311" s="42" t="s">
        <v>2498</v>
      </c>
      <c r="N311" s="44" t="s">
        <v>21</v>
      </c>
      <c r="O311" s="44" t="s">
        <v>2767</v>
      </c>
      <c r="P311" s="44"/>
      <c r="Q311" s="44" t="s">
        <v>2941</v>
      </c>
      <c r="R311" s="45" t="s">
        <v>1400</v>
      </c>
      <c r="S311" s="45" t="s">
        <v>1401</v>
      </c>
      <c r="T311" s="44"/>
      <c r="U311" s="44"/>
      <c r="V311" s="44"/>
      <c r="W311" s="45" t="s">
        <v>8</v>
      </c>
      <c r="X311" s="44"/>
      <c r="Y311" s="44"/>
      <c r="Z311" s="44"/>
      <c r="AA311" s="44"/>
      <c r="AB311" s="44"/>
      <c r="AC311" s="44"/>
    </row>
    <row r="312" spans="1:29" ht="15.75" customHeight="1">
      <c r="A312" s="47" t="s">
        <v>589</v>
      </c>
      <c r="B312" s="47" t="s">
        <v>1049</v>
      </c>
      <c r="C312" s="60" t="s">
        <v>2185</v>
      </c>
      <c r="D312" s="49" t="s">
        <v>53</v>
      </c>
      <c r="E312" s="49">
        <v>120</v>
      </c>
      <c r="F312" s="50">
        <v>300</v>
      </c>
      <c r="G312" s="51" t="s">
        <v>54</v>
      </c>
      <c r="H312" s="52">
        <v>46174</v>
      </c>
      <c r="I312" s="53" t="s">
        <v>55</v>
      </c>
      <c r="J312" s="53" t="s">
        <v>56</v>
      </c>
      <c r="K312" s="53" t="s">
        <v>164</v>
      </c>
      <c r="L312" s="53" t="s">
        <v>58</v>
      </c>
      <c r="M312" s="54" t="s">
        <v>2498</v>
      </c>
      <c r="N312" s="56" t="s">
        <v>21</v>
      </c>
      <c r="O312" s="56" t="s">
        <v>2767</v>
      </c>
      <c r="P312" s="56"/>
      <c r="Q312" s="56" t="s">
        <v>2941</v>
      </c>
      <c r="R312" s="57" t="s">
        <v>1400</v>
      </c>
      <c r="S312" s="57" t="s">
        <v>1401</v>
      </c>
      <c r="T312" s="56"/>
      <c r="U312" s="56"/>
      <c r="V312" s="56"/>
      <c r="W312" s="57" t="s">
        <v>8</v>
      </c>
      <c r="X312" s="56"/>
      <c r="Y312" s="56"/>
      <c r="Z312" s="56"/>
      <c r="AA312" s="56"/>
      <c r="AB312" s="56"/>
      <c r="AC312" s="56"/>
    </row>
    <row r="313" spans="1:29" ht="15.75" customHeight="1">
      <c r="A313" s="35" t="s">
        <v>590</v>
      </c>
      <c r="B313" s="35" t="s">
        <v>1049</v>
      </c>
      <c r="C313" s="36" t="s">
        <v>2099</v>
      </c>
      <c r="D313" s="37" t="s">
        <v>53</v>
      </c>
      <c r="E313" s="37">
        <v>40</v>
      </c>
      <c r="F313" s="38">
        <v>676</v>
      </c>
      <c r="G313" s="39" t="s">
        <v>54</v>
      </c>
      <c r="H313" s="40">
        <v>46174</v>
      </c>
      <c r="I313" s="41" t="s">
        <v>55</v>
      </c>
      <c r="J313" s="41" t="s">
        <v>56</v>
      </c>
      <c r="K313" s="41" t="s">
        <v>164</v>
      </c>
      <c r="L313" s="41" t="s">
        <v>58</v>
      </c>
      <c r="M313" s="42" t="s">
        <v>2486</v>
      </c>
      <c r="N313" s="44" t="s">
        <v>21</v>
      </c>
      <c r="O313" s="44" t="s">
        <v>2767</v>
      </c>
      <c r="P313" s="44"/>
      <c r="Q313" s="44" t="s">
        <v>2941</v>
      </c>
      <c r="R313" s="45" t="s">
        <v>1400</v>
      </c>
      <c r="S313" s="45" t="s">
        <v>1401</v>
      </c>
      <c r="T313" s="44"/>
      <c r="U313" s="44"/>
      <c r="V313" s="44"/>
      <c r="W313" s="45" t="s">
        <v>8</v>
      </c>
      <c r="X313" s="44"/>
      <c r="Y313" s="44"/>
      <c r="Z313" s="44"/>
      <c r="AA313" s="44"/>
      <c r="AB313" s="44"/>
      <c r="AC313" s="44"/>
    </row>
    <row r="314" spans="1:29" ht="15.75" customHeight="1">
      <c r="A314" s="47" t="s">
        <v>591</v>
      </c>
      <c r="B314" s="47" t="s">
        <v>1049</v>
      </c>
      <c r="C314" s="60" t="s">
        <v>2108</v>
      </c>
      <c r="D314" s="49" t="s">
        <v>53</v>
      </c>
      <c r="E314" s="49">
        <v>30</v>
      </c>
      <c r="F314" s="50">
        <v>599.70000000000005</v>
      </c>
      <c r="G314" s="51" t="s">
        <v>54</v>
      </c>
      <c r="H314" s="52">
        <v>46174</v>
      </c>
      <c r="I314" s="53" t="s">
        <v>55</v>
      </c>
      <c r="J314" s="53" t="s">
        <v>56</v>
      </c>
      <c r="K314" s="53" t="s">
        <v>164</v>
      </c>
      <c r="L314" s="53" t="s">
        <v>58</v>
      </c>
      <c r="M314" s="54" t="s">
        <v>2486</v>
      </c>
      <c r="N314" s="56" t="s">
        <v>21</v>
      </c>
      <c r="O314" s="56" t="s">
        <v>2767</v>
      </c>
      <c r="P314" s="56"/>
      <c r="Q314" s="56" t="s">
        <v>2941</v>
      </c>
      <c r="R314" s="57" t="s">
        <v>1400</v>
      </c>
      <c r="S314" s="57" t="s">
        <v>1401</v>
      </c>
      <c r="T314" s="56"/>
      <c r="U314" s="56"/>
      <c r="V314" s="56"/>
      <c r="W314" s="57" t="s">
        <v>8</v>
      </c>
      <c r="X314" s="56"/>
      <c r="Y314" s="56"/>
      <c r="Z314" s="56"/>
      <c r="AA314" s="56"/>
      <c r="AB314" s="56"/>
      <c r="AC314" s="56"/>
    </row>
    <row r="315" spans="1:29" ht="15.75" customHeight="1">
      <c r="A315" s="35" t="s">
        <v>593</v>
      </c>
      <c r="B315" s="35" t="s">
        <v>1049</v>
      </c>
      <c r="C315" s="36" t="s">
        <v>2064</v>
      </c>
      <c r="D315" s="37" t="s">
        <v>53</v>
      </c>
      <c r="E315" s="37">
        <v>60</v>
      </c>
      <c r="F315" s="38">
        <v>1020.6</v>
      </c>
      <c r="G315" s="39" t="s">
        <v>54</v>
      </c>
      <c r="H315" s="40">
        <v>46174</v>
      </c>
      <c r="I315" s="41" t="s">
        <v>55</v>
      </c>
      <c r="J315" s="41" t="s">
        <v>56</v>
      </c>
      <c r="K315" s="41" t="s">
        <v>164</v>
      </c>
      <c r="L315" s="41" t="s">
        <v>58</v>
      </c>
      <c r="M315" s="42" t="s">
        <v>2486</v>
      </c>
      <c r="N315" s="44" t="s">
        <v>21</v>
      </c>
      <c r="O315" s="44" t="s">
        <v>2767</v>
      </c>
      <c r="P315" s="44"/>
      <c r="Q315" s="44" t="s">
        <v>2941</v>
      </c>
      <c r="R315" s="45" t="s">
        <v>1400</v>
      </c>
      <c r="S315" s="45" t="s">
        <v>1401</v>
      </c>
      <c r="T315" s="44"/>
      <c r="U315" s="44"/>
      <c r="V315" s="44"/>
      <c r="W315" s="45" t="s">
        <v>8</v>
      </c>
      <c r="X315" s="44"/>
      <c r="Y315" s="44"/>
      <c r="Z315" s="44"/>
      <c r="AA315" s="44"/>
      <c r="AB315" s="44"/>
      <c r="AC315" s="44"/>
    </row>
    <row r="316" spans="1:29" ht="15.75" customHeight="1">
      <c r="A316" s="47" t="s">
        <v>595</v>
      </c>
      <c r="B316" s="47" t="s">
        <v>1049</v>
      </c>
      <c r="C316" s="60" t="s">
        <v>2077</v>
      </c>
      <c r="D316" s="49" t="s">
        <v>53</v>
      </c>
      <c r="E316" s="49">
        <v>60</v>
      </c>
      <c r="F316" s="50">
        <v>900</v>
      </c>
      <c r="G316" s="51" t="s">
        <v>54</v>
      </c>
      <c r="H316" s="52">
        <v>46174</v>
      </c>
      <c r="I316" s="53" t="s">
        <v>55</v>
      </c>
      <c r="J316" s="53" t="s">
        <v>56</v>
      </c>
      <c r="K316" s="53" t="s">
        <v>164</v>
      </c>
      <c r="L316" s="53" t="s">
        <v>58</v>
      </c>
      <c r="M316" s="54" t="s">
        <v>2486</v>
      </c>
      <c r="N316" s="56" t="s">
        <v>21</v>
      </c>
      <c r="O316" s="56" t="s">
        <v>2767</v>
      </c>
      <c r="P316" s="56"/>
      <c r="Q316" s="56" t="s">
        <v>2941</v>
      </c>
      <c r="R316" s="57" t="s">
        <v>1400</v>
      </c>
      <c r="S316" s="57" t="s">
        <v>1401</v>
      </c>
      <c r="T316" s="56"/>
      <c r="U316" s="56"/>
      <c r="V316" s="56"/>
      <c r="W316" s="57" t="s">
        <v>8</v>
      </c>
      <c r="X316" s="56"/>
      <c r="Y316" s="56"/>
      <c r="Z316" s="56"/>
      <c r="AA316" s="56"/>
      <c r="AB316" s="56"/>
      <c r="AC316" s="56"/>
    </row>
    <row r="317" spans="1:29" ht="15.75" customHeight="1">
      <c r="A317" s="35" t="s">
        <v>596</v>
      </c>
      <c r="B317" s="35" t="s">
        <v>1049</v>
      </c>
      <c r="C317" s="36" t="s">
        <v>2001</v>
      </c>
      <c r="D317" s="37" t="s">
        <v>53</v>
      </c>
      <c r="E317" s="37">
        <v>120</v>
      </c>
      <c r="F317" s="38">
        <v>1592.4</v>
      </c>
      <c r="G317" s="39" t="s">
        <v>54</v>
      </c>
      <c r="H317" s="40">
        <v>46174</v>
      </c>
      <c r="I317" s="41" t="s">
        <v>55</v>
      </c>
      <c r="J317" s="41" t="s">
        <v>56</v>
      </c>
      <c r="K317" s="41" t="s">
        <v>164</v>
      </c>
      <c r="L317" s="41" t="s">
        <v>58</v>
      </c>
      <c r="M317" s="42" t="s">
        <v>148</v>
      </c>
      <c r="N317" s="44" t="s">
        <v>21</v>
      </c>
      <c r="O317" s="44" t="s">
        <v>2767</v>
      </c>
      <c r="P317" s="44"/>
      <c r="Q317" s="44" t="s">
        <v>2941</v>
      </c>
      <c r="R317" s="45" t="s">
        <v>1400</v>
      </c>
      <c r="S317" s="45" t="s">
        <v>1401</v>
      </c>
      <c r="T317" s="44"/>
      <c r="U317" s="44"/>
      <c r="V317" s="44"/>
      <c r="W317" s="45" t="s">
        <v>8</v>
      </c>
      <c r="X317" s="44"/>
      <c r="Y317" s="44"/>
      <c r="Z317" s="44"/>
      <c r="AA317" s="44"/>
      <c r="AB317" s="44"/>
      <c r="AC317" s="44"/>
    </row>
    <row r="318" spans="1:29" ht="15.75" customHeight="1">
      <c r="A318" s="47"/>
      <c r="B318" s="47" t="s">
        <v>2693</v>
      </c>
      <c r="C318" s="60"/>
      <c r="D318" s="49"/>
      <c r="E318" s="49"/>
      <c r="F318" s="50">
        <v>23400</v>
      </c>
      <c r="G318" s="51"/>
      <c r="H318" s="52"/>
      <c r="I318" s="53"/>
      <c r="J318" s="53"/>
      <c r="K318" s="53"/>
      <c r="L318" s="53"/>
      <c r="M318" s="54"/>
      <c r="N318" s="56" t="s">
        <v>951</v>
      </c>
      <c r="O318" s="56"/>
      <c r="P318" s="56"/>
      <c r="Q318" s="56" t="s">
        <v>3056</v>
      </c>
      <c r="R318" s="57"/>
      <c r="S318" s="57" t="s">
        <v>2549</v>
      </c>
      <c r="T318" s="56"/>
      <c r="U318" s="56"/>
      <c r="V318" s="56"/>
      <c r="W318" s="56" t="s">
        <v>888</v>
      </c>
      <c r="X318" s="56"/>
      <c r="Y318" s="56"/>
      <c r="Z318" s="56"/>
      <c r="AA318" s="56"/>
      <c r="AB318" s="56"/>
      <c r="AC318" s="56"/>
    </row>
    <row r="319" spans="1:29" ht="15.75" customHeight="1">
      <c r="A319" s="35"/>
      <c r="B319" s="35" t="s">
        <v>2693</v>
      </c>
      <c r="C319" s="36"/>
      <c r="D319" s="37"/>
      <c r="E319" s="37"/>
      <c r="F319" s="38">
        <v>22360</v>
      </c>
      <c r="G319" s="39"/>
      <c r="H319" s="40"/>
      <c r="I319" s="41"/>
      <c r="J319" s="41"/>
      <c r="K319" s="41"/>
      <c r="L319" s="41"/>
      <c r="M319" s="42"/>
      <c r="N319" s="44" t="s">
        <v>951</v>
      </c>
      <c r="O319" s="44"/>
      <c r="P319" s="44"/>
      <c r="Q319" s="44" t="s">
        <v>3067</v>
      </c>
      <c r="R319" s="45"/>
      <c r="S319" s="45" t="s">
        <v>275</v>
      </c>
      <c r="T319" s="44"/>
      <c r="U319" s="44"/>
      <c r="V319" s="44"/>
      <c r="W319" s="44" t="s">
        <v>2981</v>
      </c>
      <c r="X319" s="44"/>
      <c r="Y319" s="44"/>
      <c r="Z319" s="44"/>
      <c r="AA319" s="44"/>
      <c r="AB319" s="44"/>
      <c r="AC319" s="44"/>
    </row>
    <row r="320" spans="1:29" ht="15.75" customHeight="1">
      <c r="A320" s="47" t="s">
        <v>597</v>
      </c>
      <c r="B320" s="47" t="s">
        <v>1049</v>
      </c>
      <c r="C320" s="60" t="s">
        <v>2039</v>
      </c>
      <c r="D320" s="49" t="s">
        <v>53</v>
      </c>
      <c r="E320" s="49">
        <v>50</v>
      </c>
      <c r="F320" s="50">
        <v>1211</v>
      </c>
      <c r="G320" s="51" t="s">
        <v>54</v>
      </c>
      <c r="H320" s="52">
        <v>46174</v>
      </c>
      <c r="I320" s="53" t="s">
        <v>55</v>
      </c>
      <c r="J320" s="53" t="s">
        <v>56</v>
      </c>
      <c r="K320" s="53" t="s">
        <v>164</v>
      </c>
      <c r="L320" s="53" t="s">
        <v>58</v>
      </c>
      <c r="M320" s="54" t="s">
        <v>148</v>
      </c>
      <c r="N320" s="56" t="s">
        <v>21</v>
      </c>
      <c r="O320" s="56" t="s">
        <v>2767</v>
      </c>
      <c r="P320" s="56"/>
      <c r="Q320" s="56" t="s">
        <v>2941</v>
      </c>
      <c r="R320" s="57" t="s">
        <v>1400</v>
      </c>
      <c r="S320" s="57" t="s">
        <v>1401</v>
      </c>
      <c r="T320" s="56"/>
      <c r="U320" s="56"/>
      <c r="V320" s="56"/>
      <c r="W320" s="57" t="s">
        <v>8</v>
      </c>
      <c r="X320" s="56"/>
      <c r="Y320" s="56"/>
      <c r="Z320" s="56"/>
      <c r="AA320" s="56"/>
      <c r="AB320" s="56"/>
      <c r="AC320" s="56"/>
    </row>
    <row r="321" spans="1:29" ht="15.75" customHeight="1">
      <c r="A321" s="35" t="s">
        <v>2718</v>
      </c>
      <c r="B321" s="35" t="s">
        <v>1049</v>
      </c>
      <c r="C321" s="36" t="s">
        <v>1771</v>
      </c>
      <c r="D321" s="37" t="s">
        <v>53</v>
      </c>
      <c r="E321" s="37">
        <v>18000</v>
      </c>
      <c r="F321" s="38">
        <v>32400</v>
      </c>
      <c r="G321" s="39" t="s">
        <v>54</v>
      </c>
      <c r="H321" s="40">
        <v>46235</v>
      </c>
      <c r="I321" s="41" t="s">
        <v>55</v>
      </c>
      <c r="J321" s="41" t="s">
        <v>56</v>
      </c>
      <c r="K321" s="41" t="s">
        <v>164</v>
      </c>
      <c r="L321" s="41" t="s">
        <v>58</v>
      </c>
      <c r="M321" s="42" t="s">
        <v>2517</v>
      </c>
      <c r="N321" s="44" t="s">
        <v>21</v>
      </c>
      <c r="O321" s="44" t="s">
        <v>2767</v>
      </c>
      <c r="P321" s="44"/>
      <c r="Q321" s="44" t="s">
        <v>2943</v>
      </c>
      <c r="R321" s="45" t="s">
        <v>562</v>
      </c>
      <c r="S321" s="45" t="s">
        <v>1772</v>
      </c>
      <c r="T321" s="44"/>
      <c r="U321" s="44"/>
      <c r="V321" s="44"/>
      <c r="W321" s="44" t="s">
        <v>3</v>
      </c>
      <c r="X321" s="44"/>
      <c r="Y321" s="44"/>
      <c r="Z321" s="44"/>
      <c r="AA321" s="44"/>
      <c r="AB321" s="44"/>
      <c r="AC321" s="44"/>
    </row>
    <row r="322" spans="1:29" ht="15.75" customHeight="1">
      <c r="A322" s="47" t="s">
        <v>2826</v>
      </c>
      <c r="B322" s="47" t="s">
        <v>1049</v>
      </c>
      <c r="C322" s="60" t="s">
        <v>2029</v>
      </c>
      <c r="D322" s="49" t="s">
        <v>53</v>
      </c>
      <c r="E322" s="49">
        <v>100</v>
      </c>
      <c r="F322" s="50">
        <v>1400</v>
      </c>
      <c r="G322" s="51" t="s">
        <v>54</v>
      </c>
      <c r="H322" s="52">
        <v>46174</v>
      </c>
      <c r="I322" s="53" t="s">
        <v>55</v>
      </c>
      <c r="J322" s="53" t="s">
        <v>56</v>
      </c>
      <c r="K322" s="53" t="s">
        <v>164</v>
      </c>
      <c r="L322" s="53" t="s">
        <v>58</v>
      </c>
      <c r="M322" s="54" t="s">
        <v>109</v>
      </c>
      <c r="N322" s="56" t="s">
        <v>21</v>
      </c>
      <c r="O322" s="56" t="s">
        <v>2767</v>
      </c>
      <c r="P322" s="56"/>
      <c r="Q322" s="56" t="s">
        <v>2943</v>
      </c>
      <c r="R322" s="57" t="s">
        <v>562</v>
      </c>
      <c r="S322" s="57" t="s">
        <v>1772</v>
      </c>
      <c r="T322" s="56"/>
      <c r="U322" s="56"/>
      <c r="V322" s="56"/>
      <c r="W322" s="56" t="s">
        <v>3</v>
      </c>
      <c r="X322" s="56"/>
      <c r="Y322" s="56"/>
      <c r="Z322" s="56"/>
      <c r="AA322" s="56"/>
      <c r="AB322" s="56"/>
      <c r="AC322" s="56"/>
    </row>
    <row r="323" spans="1:29" ht="15.75" customHeight="1">
      <c r="A323" s="35" t="s">
        <v>2751</v>
      </c>
      <c r="B323" s="35" t="s">
        <v>1049</v>
      </c>
      <c r="C323" s="36" t="s">
        <v>1856</v>
      </c>
      <c r="D323" s="37" t="s">
        <v>1857</v>
      </c>
      <c r="E323" s="37">
        <v>300</v>
      </c>
      <c r="F323" s="38">
        <v>6600</v>
      </c>
      <c r="G323" s="39" t="s">
        <v>54</v>
      </c>
      <c r="H323" s="40">
        <v>46204</v>
      </c>
      <c r="I323" s="41" t="s">
        <v>55</v>
      </c>
      <c r="J323" s="41" t="s">
        <v>56</v>
      </c>
      <c r="K323" s="41" t="s">
        <v>164</v>
      </c>
      <c r="L323" s="41" t="s">
        <v>58</v>
      </c>
      <c r="M323" s="42" t="s">
        <v>2517</v>
      </c>
      <c r="N323" s="44" t="s">
        <v>21</v>
      </c>
      <c r="O323" s="44" t="s">
        <v>2767</v>
      </c>
      <c r="P323" s="44"/>
      <c r="Q323" s="44" t="s">
        <v>2943</v>
      </c>
      <c r="R323" s="45" t="s">
        <v>562</v>
      </c>
      <c r="S323" s="45" t="s">
        <v>1772</v>
      </c>
      <c r="T323" s="44"/>
      <c r="U323" s="44"/>
      <c r="V323" s="44"/>
      <c r="W323" s="44" t="s">
        <v>3</v>
      </c>
      <c r="X323" s="44"/>
      <c r="Y323" s="44"/>
      <c r="Z323" s="44"/>
      <c r="AA323" s="44"/>
      <c r="AB323" s="44"/>
      <c r="AC323" s="44"/>
    </row>
    <row r="324" spans="1:29" ht="15.75" customHeight="1">
      <c r="A324" s="47" t="s">
        <v>598</v>
      </c>
      <c r="B324" s="47" t="s">
        <v>1049</v>
      </c>
      <c r="C324" s="60" t="s">
        <v>1757</v>
      </c>
      <c r="D324" s="49" t="s">
        <v>53</v>
      </c>
      <c r="E324" s="49">
        <v>800</v>
      </c>
      <c r="F324" s="50">
        <v>39600</v>
      </c>
      <c r="G324" s="51" t="s">
        <v>54</v>
      </c>
      <c r="H324" s="52">
        <v>46266</v>
      </c>
      <c r="I324" s="53" t="s">
        <v>55</v>
      </c>
      <c r="J324" s="53" t="s">
        <v>56</v>
      </c>
      <c r="K324" s="53" t="s">
        <v>164</v>
      </c>
      <c r="L324" s="53" t="s">
        <v>58</v>
      </c>
      <c r="M324" s="54" t="s">
        <v>73</v>
      </c>
      <c r="N324" s="56" t="s">
        <v>21</v>
      </c>
      <c r="O324" s="56" t="s">
        <v>2767</v>
      </c>
      <c r="P324" s="56"/>
      <c r="Q324" s="56" t="s">
        <v>2944</v>
      </c>
      <c r="R324" s="57" t="s">
        <v>562</v>
      </c>
      <c r="S324" s="57" t="s">
        <v>1758</v>
      </c>
      <c r="T324" s="56"/>
      <c r="U324" s="56"/>
      <c r="V324" s="56"/>
      <c r="W324" s="56" t="s">
        <v>8</v>
      </c>
      <c r="X324" s="56"/>
      <c r="Y324" s="56"/>
      <c r="Z324" s="56"/>
      <c r="AA324" s="56"/>
      <c r="AB324" s="56"/>
      <c r="AC324" s="56"/>
    </row>
    <row r="325" spans="1:29" ht="15.75" customHeight="1">
      <c r="A325" s="35" t="s">
        <v>599</v>
      </c>
      <c r="B325" s="35" t="s">
        <v>245</v>
      </c>
      <c r="C325" s="36" t="s">
        <v>539</v>
      </c>
      <c r="D325" s="37" t="s">
        <v>53</v>
      </c>
      <c r="E325" s="37">
        <v>10</v>
      </c>
      <c r="F325" s="38">
        <v>800</v>
      </c>
      <c r="G325" s="39" t="s">
        <v>54</v>
      </c>
      <c r="H325" s="40">
        <v>46174</v>
      </c>
      <c r="I325" s="41" t="s">
        <v>55</v>
      </c>
      <c r="J325" s="41" t="s">
        <v>56</v>
      </c>
      <c r="K325" s="41" t="s">
        <v>164</v>
      </c>
      <c r="L325" s="41" t="s">
        <v>58</v>
      </c>
      <c r="M325" s="42" t="s">
        <v>2486</v>
      </c>
      <c r="N325" s="44" t="s">
        <v>21</v>
      </c>
      <c r="O325" s="44" t="s">
        <v>2767</v>
      </c>
      <c r="P325" s="44"/>
      <c r="Q325" s="44" t="s">
        <v>2945</v>
      </c>
      <c r="R325" s="45" t="s">
        <v>158</v>
      </c>
      <c r="S325" s="45" t="s">
        <v>252</v>
      </c>
      <c r="T325" s="44"/>
      <c r="U325" s="44"/>
      <c r="V325" s="44"/>
      <c r="W325" s="45" t="s">
        <v>8</v>
      </c>
      <c r="X325" s="44"/>
      <c r="Y325" s="44"/>
      <c r="Z325" s="44"/>
      <c r="AA325" s="44"/>
      <c r="AB325" s="44"/>
      <c r="AC325" s="44"/>
    </row>
    <row r="326" spans="1:29" ht="15.75" customHeight="1">
      <c r="A326" s="184"/>
      <c r="B326" s="184" t="s">
        <v>440</v>
      </c>
      <c r="C326" s="185" t="s">
        <v>2550</v>
      </c>
      <c r="D326" s="186" t="s">
        <v>53</v>
      </c>
      <c r="E326" s="186">
        <v>60</v>
      </c>
      <c r="F326" s="187">
        <v>20100</v>
      </c>
      <c r="G326" s="188" t="s">
        <v>54</v>
      </c>
      <c r="H326" s="189">
        <v>46235</v>
      </c>
      <c r="I326" s="190" t="s">
        <v>55</v>
      </c>
      <c r="J326" s="190" t="s">
        <v>56</v>
      </c>
      <c r="K326" s="190" t="s">
        <v>164</v>
      </c>
      <c r="L326" s="190" t="s">
        <v>91</v>
      </c>
      <c r="M326" s="191" t="s">
        <v>2451</v>
      </c>
      <c r="N326" s="192" t="s">
        <v>951</v>
      </c>
      <c r="O326" s="56" t="s">
        <v>2452</v>
      </c>
      <c r="P326" s="56"/>
      <c r="Q326" s="56"/>
      <c r="R326" s="57">
        <f t="array" ref="R326">IFERROR(INDEX('BANCO DE DADOS'!$C$3:$C1636,MATCH(C326,'BANCO DE DADOS'!$B$3:$B1636,0),0),"")</f>
        <v>0</v>
      </c>
      <c r="S326" s="57" t="str">
        <f t="array" ref="S326">IFERROR(INDEX('BANCO DE DADOS'!$D$3:$D1636,MATCH(C326,'BANCO DE DADOS'!$B$3:$B1636,0),0),"")</f>
        <v>COMPRA DE MÓVEIS PARA ESCRITÓRIO E ÁREAS COMUNS</v>
      </c>
      <c r="T326" s="56"/>
      <c r="U326" s="56"/>
      <c r="V326" s="56"/>
      <c r="W326" s="56"/>
      <c r="X326" s="56"/>
      <c r="Y326" s="56"/>
      <c r="Z326" s="56"/>
      <c r="AA326" s="56"/>
      <c r="AB326" s="56"/>
      <c r="AC326" s="56"/>
    </row>
    <row r="327" spans="1:29" ht="15.75" customHeight="1">
      <c r="A327" s="35" t="s">
        <v>600</v>
      </c>
      <c r="B327" s="35" t="s">
        <v>247</v>
      </c>
      <c r="C327" s="36" t="s">
        <v>539</v>
      </c>
      <c r="D327" s="37" t="s">
        <v>53</v>
      </c>
      <c r="E327" s="37">
        <v>10</v>
      </c>
      <c r="F327" s="38">
        <v>800</v>
      </c>
      <c r="G327" s="39" t="s">
        <v>54</v>
      </c>
      <c r="H327" s="40">
        <v>46174</v>
      </c>
      <c r="I327" s="41" t="s">
        <v>55</v>
      </c>
      <c r="J327" s="41" t="s">
        <v>56</v>
      </c>
      <c r="K327" s="41" t="s">
        <v>164</v>
      </c>
      <c r="L327" s="41" t="s">
        <v>58</v>
      </c>
      <c r="M327" s="42" t="s">
        <v>2486</v>
      </c>
      <c r="N327" s="44" t="s">
        <v>21</v>
      </c>
      <c r="O327" s="44" t="s">
        <v>2767</v>
      </c>
      <c r="P327" s="44"/>
      <c r="Q327" s="44" t="s">
        <v>2945</v>
      </c>
      <c r="R327" s="45" t="s">
        <v>158</v>
      </c>
      <c r="S327" s="45" t="s">
        <v>252</v>
      </c>
      <c r="T327" s="44"/>
      <c r="U327" s="44"/>
      <c r="V327" s="44"/>
      <c r="W327" s="45" t="s">
        <v>8</v>
      </c>
      <c r="X327" s="44"/>
      <c r="Y327" s="44"/>
      <c r="Z327" s="44"/>
      <c r="AA327" s="44"/>
      <c r="AB327" s="44"/>
      <c r="AC327" s="44"/>
    </row>
    <row r="328" spans="1:29" ht="15.75" customHeight="1">
      <c r="A328" s="47" t="s">
        <v>602</v>
      </c>
      <c r="B328" s="47" t="s">
        <v>440</v>
      </c>
      <c r="C328" s="60" t="s">
        <v>539</v>
      </c>
      <c r="D328" s="49" t="s">
        <v>53</v>
      </c>
      <c r="E328" s="49">
        <v>10</v>
      </c>
      <c r="F328" s="50">
        <v>800</v>
      </c>
      <c r="G328" s="51" t="s">
        <v>54</v>
      </c>
      <c r="H328" s="52">
        <v>46174</v>
      </c>
      <c r="I328" s="53" t="s">
        <v>55</v>
      </c>
      <c r="J328" s="53" t="s">
        <v>56</v>
      </c>
      <c r="K328" s="53" t="s">
        <v>164</v>
      </c>
      <c r="L328" s="53" t="s">
        <v>58</v>
      </c>
      <c r="M328" s="54" t="s">
        <v>2486</v>
      </c>
      <c r="N328" s="56" t="s">
        <v>21</v>
      </c>
      <c r="O328" s="56" t="s">
        <v>2767</v>
      </c>
      <c r="P328" s="56"/>
      <c r="Q328" s="56" t="s">
        <v>2945</v>
      </c>
      <c r="R328" s="57" t="s">
        <v>158</v>
      </c>
      <c r="S328" s="57" t="s">
        <v>252</v>
      </c>
      <c r="T328" s="56"/>
      <c r="U328" s="56"/>
      <c r="V328" s="56"/>
      <c r="W328" s="57" t="s">
        <v>8</v>
      </c>
      <c r="X328" s="56"/>
      <c r="Y328" s="56"/>
      <c r="Z328" s="56"/>
      <c r="AA328" s="56"/>
      <c r="AB328" s="56"/>
      <c r="AC328" s="56"/>
    </row>
    <row r="329" spans="1:29" ht="15.75" customHeight="1">
      <c r="A329" s="35" t="s">
        <v>603</v>
      </c>
      <c r="B329" s="35" t="s">
        <v>242</v>
      </c>
      <c r="C329" s="36" t="s">
        <v>539</v>
      </c>
      <c r="D329" s="37" t="s">
        <v>53</v>
      </c>
      <c r="E329" s="37">
        <v>10</v>
      </c>
      <c r="F329" s="38">
        <v>800</v>
      </c>
      <c r="G329" s="39" t="s">
        <v>54</v>
      </c>
      <c r="H329" s="40">
        <v>46174</v>
      </c>
      <c r="I329" s="41" t="s">
        <v>55</v>
      </c>
      <c r="J329" s="41" t="s">
        <v>56</v>
      </c>
      <c r="K329" s="41" t="s">
        <v>164</v>
      </c>
      <c r="L329" s="41" t="s">
        <v>58</v>
      </c>
      <c r="M329" s="42" t="s">
        <v>2486</v>
      </c>
      <c r="N329" s="44" t="s">
        <v>21</v>
      </c>
      <c r="O329" s="44" t="s">
        <v>2767</v>
      </c>
      <c r="P329" s="44"/>
      <c r="Q329" s="44" t="s">
        <v>2945</v>
      </c>
      <c r="R329" s="45" t="s">
        <v>158</v>
      </c>
      <c r="S329" s="45" t="s">
        <v>252</v>
      </c>
      <c r="T329" s="44"/>
      <c r="U329" s="44"/>
      <c r="V329" s="44"/>
      <c r="W329" s="45" t="s">
        <v>8</v>
      </c>
      <c r="X329" s="44"/>
      <c r="Y329" s="44"/>
      <c r="Z329" s="44"/>
      <c r="AA329" s="44"/>
      <c r="AB329" s="44"/>
      <c r="AC329" s="44"/>
    </row>
    <row r="330" spans="1:29" ht="15.75" customHeight="1">
      <c r="A330" s="47" t="s">
        <v>1596</v>
      </c>
      <c r="B330" s="47" t="s">
        <v>51</v>
      </c>
      <c r="C330" s="60" t="s">
        <v>539</v>
      </c>
      <c r="D330" s="49" t="s">
        <v>53</v>
      </c>
      <c r="E330" s="49">
        <v>15</v>
      </c>
      <c r="F330" s="50">
        <v>1200</v>
      </c>
      <c r="G330" s="51" t="s">
        <v>54</v>
      </c>
      <c r="H330" s="52">
        <v>46174</v>
      </c>
      <c r="I330" s="53" t="s">
        <v>55</v>
      </c>
      <c r="J330" s="53" t="s">
        <v>56</v>
      </c>
      <c r="K330" s="53" t="s">
        <v>164</v>
      </c>
      <c r="L330" s="53" t="s">
        <v>91</v>
      </c>
      <c r="M330" s="54" t="s">
        <v>2517</v>
      </c>
      <c r="N330" s="56" t="s">
        <v>951</v>
      </c>
      <c r="O330" s="56" t="s">
        <v>2767</v>
      </c>
      <c r="P330" s="56"/>
      <c r="Q330" s="56" t="s">
        <v>2945</v>
      </c>
      <c r="R330" s="57" t="s">
        <v>158</v>
      </c>
      <c r="S330" s="57" t="s">
        <v>252</v>
      </c>
      <c r="T330" s="56"/>
      <c r="U330" s="56"/>
      <c r="V330" s="56"/>
      <c r="W330" s="57" t="s">
        <v>8</v>
      </c>
      <c r="X330" s="56"/>
      <c r="Y330" s="56"/>
      <c r="Z330" s="56"/>
      <c r="AA330" s="56"/>
      <c r="AB330" s="56"/>
      <c r="AC330" s="56"/>
    </row>
    <row r="331" spans="1:29" ht="15.75" customHeight="1">
      <c r="A331" s="35" t="s">
        <v>604</v>
      </c>
      <c r="B331" s="35" t="s">
        <v>1049</v>
      </c>
      <c r="C331" s="36" t="s">
        <v>251</v>
      </c>
      <c r="D331" s="37" t="s">
        <v>53</v>
      </c>
      <c r="E331" s="37">
        <v>50</v>
      </c>
      <c r="F331" s="38">
        <v>15000</v>
      </c>
      <c r="G331" s="39" t="s">
        <v>54</v>
      </c>
      <c r="H331" s="40">
        <v>46235</v>
      </c>
      <c r="I331" s="41" t="s">
        <v>55</v>
      </c>
      <c r="J331" s="41" t="s">
        <v>56</v>
      </c>
      <c r="K331" s="41" t="s">
        <v>164</v>
      </c>
      <c r="L331" s="41" t="s">
        <v>58</v>
      </c>
      <c r="M331" s="42" t="s">
        <v>2486</v>
      </c>
      <c r="N331" s="44" t="s">
        <v>21</v>
      </c>
      <c r="O331" s="44" t="s">
        <v>2767</v>
      </c>
      <c r="P331" s="44"/>
      <c r="Q331" s="44" t="s">
        <v>2945</v>
      </c>
      <c r="R331" s="45" t="s">
        <v>158</v>
      </c>
      <c r="S331" s="45" t="s">
        <v>252</v>
      </c>
      <c r="T331" s="44"/>
      <c r="U331" s="44"/>
      <c r="V331" s="44"/>
      <c r="W331" s="45" t="s">
        <v>8</v>
      </c>
      <c r="X331" s="44"/>
      <c r="Y331" s="44"/>
      <c r="Z331" s="44"/>
      <c r="AA331" s="44"/>
      <c r="AB331" s="44"/>
      <c r="AC331" s="44"/>
    </row>
    <row r="332" spans="1:29" ht="15.75" customHeight="1">
      <c r="A332" s="47"/>
      <c r="B332" s="47" t="s">
        <v>2693</v>
      </c>
      <c r="C332" s="60"/>
      <c r="D332" s="49"/>
      <c r="E332" s="49"/>
      <c r="F332" s="50">
        <v>20000</v>
      </c>
      <c r="G332" s="51"/>
      <c r="H332" s="52"/>
      <c r="I332" s="53"/>
      <c r="J332" s="53"/>
      <c r="K332" s="53"/>
      <c r="L332" s="53"/>
      <c r="M332" s="54"/>
      <c r="N332" s="56" t="s">
        <v>951</v>
      </c>
      <c r="O332" s="56"/>
      <c r="P332" s="56"/>
      <c r="Q332" s="56" t="s">
        <v>3089</v>
      </c>
      <c r="R332" s="57"/>
      <c r="S332" s="57" t="s">
        <v>2552</v>
      </c>
      <c r="T332" s="56"/>
      <c r="U332" s="56"/>
      <c r="V332" s="56"/>
      <c r="W332" s="47" t="s">
        <v>283</v>
      </c>
      <c r="X332" s="56"/>
      <c r="Y332" s="56"/>
      <c r="Z332" s="56"/>
      <c r="AA332" s="56"/>
      <c r="AB332" s="56"/>
      <c r="AC332" s="56"/>
    </row>
    <row r="333" spans="1:29" ht="15.75" customHeight="1">
      <c r="A333" s="35" t="s">
        <v>606</v>
      </c>
      <c r="B333" s="35" t="s">
        <v>250</v>
      </c>
      <c r="C333" s="36" t="s">
        <v>251</v>
      </c>
      <c r="D333" s="37" t="s">
        <v>53</v>
      </c>
      <c r="E333" s="37">
        <v>50</v>
      </c>
      <c r="F333" s="38">
        <v>15000</v>
      </c>
      <c r="G333" s="39" t="s">
        <v>54</v>
      </c>
      <c r="H333" s="40">
        <v>46235</v>
      </c>
      <c r="I333" s="41" t="s">
        <v>55</v>
      </c>
      <c r="J333" s="41" t="s">
        <v>56</v>
      </c>
      <c r="K333" s="41" t="s">
        <v>164</v>
      </c>
      <c r="L333" s="41" t="s">
        <v>58</v>
      </c>
      <c r="M333" s="42" t="s">
        <v>2486</v>
      </c>
      <c r="N333" s="44" t="s">
        <v>21</v>
      </c>
      <c r="O333" s="44" t="s">
        <v>2767</v>
      </c>
      <c r="P333" s="44"/>
      <c r="Q333" s="44" t="s">
        <v>2945</v>
      </c>
      <c r="R333" s="45" t="s">
        <v>158</v>
      </c>
      <c r="S333" s="45" t="s">
        <v>252</v>
      </c>
      <c r="T333" s="44"/>
      <c r="U333" s="44"/>
      <c r="V333" s="44"/>
      <c r="W333" s="45" t="s">
        <v>8</v>
      </c>
      <c r="X333" s="44"/>
      <c r="Y333" s="44"/>
      <c r="Z333" s="44"/>
      <c r="AA333" s="44"/>
      <c r="AB333" s="44"/>
      <c r="AC333" s="44"/>
    </row>
    <row r="334" spans="1:29" ht="15.75" customHeight="1">
      <c r="A334" s="47" t="s">
        <v>608</v>
      </c>
      <c r="B334" s="47" t="s">
        <v>1049</v>
      </c>
      <c r="C334" s="60" t="s">
        <v>1934</v>
      </c>
      <c r="D334" s="49" t="s">
        <v>53</v>
      </c>
      <c r="E334" s="49">
        <v>100</v>
      </c>
      <c r="F334" s="50">
        <v>2500</v>
      </c>
      <c r="G334" s="51" t="s">
        <v>54</v>
      </c>
      <c r="H334" s="52">
        <v>46174</v>
      </c>
      <c r="I334" s="53" t="s">
        <v>55</v>
      </c>
      <c r="J334" s="53" t="s">
        <v>56</v>
      </c>
      <c r="K334" s="53" t="s">
        <v>164</v>
      </c>
      <c r="L334" s="53" t="s">
        <v>58</v>
      </c>
      <c r="M334" s="54" t="s">
        <v>109</v>
      </c>
      <c r="N334" s="56" t="s">
        <v>21</v>
      </c>
      <c r="O334" s="56" t="s">
        <v>2767</v>
      </c>
      <c r="P334" s="56"/>
      <c r="Q334" s="56" t="s">
        <v>2946</v>
      </c>
      <c r="R334" s="57" t="s">
        <v>1935</v>
      </c>
      <c r="S334" s="57" t="s">
        <v>1936</v>
      </c>
      <c r="T334" s="56"/>
      <c r="U334" s="56"/>
      <c r="V334" s="56"/>
      <c r="W334" s="56" t="s">
        <v>8</v>
      </c>
      <c r="X334" s="56"/>
      <c r="Y334" s="56"/>
      <c r="Z334" s="56"/>
      <c r="AA334" s="56"/>
      <c r="AB334" s="56"/>
      <c r="AC334" s="56"/>
    </row>
    <row r="335" spans="1:29" ht="15.75" customHeight="1">
      <c r="A335" s="167"/>
      <c r="B335" s="167" t="s">
        <v>70</v>
      </c>
      <c r="C335" s="168" t="s">
        <v>2505</v>
      </c>
      <c r="D335" s="176" t="s">
        <v>53</v>
      </c>
      <c r="E335" s="176">
        <v>12</v>
      </c>
      <c r="F335" s="177">
        <v>120000</v>
      </c>
      <c r="G335" s="178" t="s">
        <v>54</v>
      </c>
      <c r="H335" s="179">
        <v>46266</v>
      </c>
      <c r="I335" s="180" t="s">
        <v>55</v>
      </c>
      <c r="J335" s="180" t="s">
        <v>56</v>
      </c>
      <c r="K335" s="180" t="s">
        <v>83</v>
      </c>
      <c r="L335" s="180" t="s">
        <v>91</v>
      </c>
      <c r="M335" s="181" t="s">
        <v>2451</v>
      </c>
      <c r="N335" s="175" t="s">
        <v>884</v>
      </c>
      <c r="O335" s="44" t="s">
        <v>2452</v>
      </c>
      <c r="P335" s="44"/>
      <c r="Q335" s="44"/>
      <c r="R335" s="45">
        <f t="array" ref="R335">IFERROR(INDEX('BANCO DE DADOS'!$C$3:$C1636,MATCH(C335,'BANCO DE DADOS'!$B$3:$B1636,0),0),"")</f>
        <v>0</v>
      </c>
      <c r="S335" s="45" t="str">
        <f t="array" ref="S335">IFERROR(INDEX('BANCO DE DADOS'!$D$3:$D1636,MATCH(C335,'BANCO DE DADOS'!$B$3:$B1636,0),0),"")</f>
        <v>SERVIÇOS DE CAPACITAÇÃO E TREINAMENTO</v>
      </c>
      <c r="T335" s="44"/>
      <c r="U335" s="44"/>
      <c r="V335" s="44"/>
      <c r="W335" s="44"/>
      <c r="X335" s="44"/>
      <c r="Y335" s="44"/>
      <c r="Z335" s="44"/>
      <c r="AA335" s="44"/>
      <c r="AB335" s="44"/>
      <c r="AC335" s="44"/>
    </row>
    <row r="336" spans="1:29" ht="15.75" customHeight="1">
      <c r="A336" s="76"/>
      <c r="B336" s="76" t="s">
        <v>237</v>
      </c>
      <c r="C336" s="113" t="s">
        <v>1514</v>
      </c>
      <c r="D336" s="77" t="s">
        <v>53</v>
      </c>
      <c r="E336" s="77">
        <v>4</v>
      </c>
      <c r="F336" s="78">
        <v>20000</v>
      </c>
      <c r="G336" s="79" t="s">
        <v>54</v>
      </c>
      <c r="H336" s="87">
        <v>46235</v>
      </c>
      <c r="I336" s="61" t="s">
        <v>101</v>
      </c>
      <c r="J336" s="61" t="s">
        <v>56</v>
      </c>
      <c r="K336" s="61" t="s">
        <v>858</v>
      </c>
      <c r="L336" s="61" t="s">
        <v>91</v>
      </c>
      <c r="M336" s="62" t="s">
        <v>2451</v>
      </c>
      <c r="N336" s="70" t="s">
        <v>951</v>
      </c>
      <c r="O336" s="56" t="s">
        <v>2452</v>
      </c>
      <c r="P336" s="56"/>
      <c r="Q336" s="56"/>
      <c r="R336" s="57" t="str">
        <f t="array" ref="R336">IFERROR(INDEX('BANCO DE DADOS'!$C$3:$C1636,MATCH(C336,'BANCO DE DADOS'!$B$3:$B1636,0),0),"")</f>
        <v>DAL - AR CONDICIONADO</v>
      </c>
      <c r="S336" s="57" t="str">
        <f t="array" ref="S336">IFERROR(INDEX('BANCO DE DADOS'!$D$3:$D1636,MATCH(C336,'BANCO DE DADOS'!$B$3:$B1636,0),0),"")</f>
        <v>COMPRA DE EQUIPAMENTOS DE CLIMATIZAÇÃO</v>
      </c>
      <c r="T336" s="56"/>
      <c r="U336" s="56"/>
      <c r="V336" s="56"/>
      <c r="W336" s="56"/>
      <c r="X336" s="56"/>
      <c r="Y336" s="56"/>
      <c r="Z336" s="56"/>
      <c r="AA336" s="56"/>
      <c r="AB336" s="56" t="s">
        <v>1515</v>
      </c>
      <c r="AC336" s="56"/>
    </row>
    <row r="337" spans="1:29" ht="15.75" customHeight="1">
      <c r="A337" s="35" t="s">
        <v>610</v>
      </c>
      <c r="B337" s="35" t="s">
        <v>1049</v>
      </c>
      <c r="C337" s="36" t="s">
        <v>2035</v>
      </c>
      <c r="D337" s="37" t="s">
        <v>53</v>
      </c>
      <c r="E337" s="37">
        <v>100</v>
      </c>
      <c r="F337" s="38">
        <v>1290</v>
      </c>
      <c r="G337" s="39" t="s">
        <v>54</v>
      </c>
      <c r="H337" s="40">
        <v>46174</v>
      </c>
      <c r="I337" s="41" t="s">
        <v>55</v>
      </c>
      <c r="J337" s="41" t="s">
        <v>56</v>
      </c>
      <c r="K337" s="41" t="s">
        <v>164</v>
      </c>
      <c r="L337" s="41" t="s">
        <v>58</v>
      </c>
      <c r="M337" s="42" t="s">
        <v>148</v>
      </c>
      <c r="N337" s="44" t="s">
        <v>21</v>
      </c>
      <c r="O337" s="44" t="s">
        <v>2767</v>
      </c>
      <c r="P337" s="44"/>
      <c r="Q337" s="44" t="s">
        <v>2946</v>
      </c>
      <c r="R337" s="45" t="s">
        <v>1935</v>
      </c>
      <c r="S337" s="45" t="s">
        <v>1936</v>
      </c>
      <c r="T337" s="44"/>
      <c r="U337" s="44"/>
      <c r="V337" s="44"/>
      <c r="W337" s="44" t="s">
        <v>8</v>
      </c>
      <c r="X337" s="44"/>
      <c r="Y337" s="44"/>
      <c r="Z337" s="44"/>
      <c r="AA337" s="44"/>
      <c r="AB337" s="44"/>
      <c r="AC337" s="44"/>
    </row>
    <row r="338" spans="1:29" ht="15.75" customHeight="1">
      <c r="A338" s="47" t="s">
        <v>613</v>
      </c>
      <c r="B338" s="47" t="s">
        <v>1049</v>
      </c>
      <c r="C338" s="60" t="s">
        <v>2017</v>
      </c>
      <c r="D338" s="49" t="s">
        <v>53</v>
      </c>
      <c r="E338" s="49">
        <v>100</v>
      </c>
      <c r="F338" s="50">
        <v>1450</v>
      </c>
      <c r="G338" s="51" t="s">
        <v>54</v>
      </c>
      <c r="H338" s="52">
        <v>46174</v>
      </c>
      <c r="I338" s="53" t="s">
        <v>55</v>
      </c>
      <c r="J338" s="53" t="s">
        <v>56</v>
      </c>
      <c r="K338" s="53" t="s">
        <v>164</v>
      </c>
      <c r="L338" s="53" t="s">
        <v>58</v>
      </c>
      <c r="M338" s="54" t="s">
        <v>2534</v>
      </c>
      <c r="N338" s="56" t="s">
        <v>21</v>
      </c>
      <c r="O338" s="56" t="s">
        <v>2767</v>
      </c>
      <c r="P338" s="56"/>
      <c r="Q338" s="56" t="s">
        <v>2946</v>
      </c>
      <c r="R338" s="57" t="s">
        <v>1935</v>
      </c>
      <c r="S338" s="57" t="s">
        <v>1936</v>
      </c>
      <c r="T338" s="56"/>
      <c r="U338" s="56"/>
      <c r="V338" s="56"/>
      <c r="W338" s="56" t="s">
        <v>8</v>
      </c>
      <c r="X338" s="56"/>
      <c r="Y338" s="56"/>
      <c r="Z338" s="56"/>
      <c r="AA338" s="56"/>
      <c r="AB338" s="56"/>
      <c r="AC338" s="56"/>
    </row>
    <row r="339" spans="1:29" ht="15.75" customHeight="1">
      <c r="A339" s="35" t="s">
        <v>615</v>
      </c>
      <c r="B339" s="35" t="s">
        <v>1049</v>
      </c>
      <c r="C339" s="36" t="s">
        <v>1976</v>
      </c>
      <c r="D339" s="37" t="s">
        <v>53</v>
      </c>
      <c r="E339" s="37">
        <v>70</v>
      </c>
      <c r="F339" s="38">
        <v>2000</v>
      </c>
      <c r="G339" s="39" t="s">
        <v>54</v>
      </c>
      <c r="H339" s="40">
        <v>46174</v>
      </c>
      <c r="I339" s="41" t="s">
        <v>55</v>
      </c>
      <c r="J339" s="41" t="s">
        <v>56</v>
      </c>
      <c r="K339" s="41" t="s">
        <v>164</v>
      </c>
      <c r="L339" s="41" t="s">
        <v>58</v>
      </c>
      <c r="M339" s="42" t="s">
        <v>148</v>
      </c>
      <c r="N339" s="44" t="s">
        <v>21</v>
      </c>
      <c r="O339" s="44" t="s">
        <v>2767</v>
      </c>
      <c r="P339" s="44"/>
      <c r="Q339" s="44" t="s">
        <v>2946</v>
      </c>
      <c r="R339" s="45" t="s">
        <v>1935</v>
      </c>
      <c r="S339" s="45" t="s">
        <v>1936</v>
      </c>
      <c r="T339" s="44"/>
      <c r="U339" s="44"/>
      <c r="V339" s="44"/>
      <c r="W339" s="45" t="s">
        <v>8</v>
      </c>
      <c r="X339" s="44"/>
      <c r="Y339" s="44"/>
      <c r="Z339" s="44"/>
      <c r="AA339" s="44"/>
      <c r="AB339" s="44"/>
      <c r="AC339" s="44"/>
    </row>
    <row r="340" spans="1:29" ht="15.75" customHeight="1">
      <c r="A340" s="47" t="s">
        <v>2725</v>
      </c>
      <c r="B340" s="47" t="s">
        <v>1049</v>
      </c>
      <c r="C340" s="60" t="s">
        <v>1790</v>
      </c>
      <c r="D340" s="49" t="s">
        <v>1791</v>
      </c>
      <c r="E340" s="49">
        <v>300</v>
      </c>
      <c r="F340" s="50">
        <v>17736</v>
      </c>
      <c r="G340" s="51" t="s">
        <v>54</v>
      </c>
      <c r="H340" s="52">
        <v>46235</v>
      </c>
      <c r="I340" s="53" t="s">
        <v>55</v>
      </c>
      <c r="J340" s="53" t="s">
        <v>56</v>
      </c>
      <c r="K340" s="53" t="s">
        <v>164</v>
      </c>
      <c r="L340" s="53" t="s">
        <v>58</v>
      </c>
      <c r="M340" s="54" t="s">
        <v>148</v>
      </c>
      <c r="N340" s="56" t="s">
        <v>21</v>
      </c>
      <c r="O340" s="56" t="s">
        <v>2767</v>
      </c>
      <c r="P340" s="56"/>
      <c r="Q340" s="56" t="s">
        <v>2948</v>
      </c>
      <c r="R340" s="57" t="s">
        <v>562</v>
      </c>
      <c r="S340" s="57" t="s">
        <v>1792</v>
      </c>
      <c r="T340" s="56"/>
      <c r="U340" s="56"/>
      <c r="V340" s="56"/>
      <c r="W340" s="57" t="s">
        <v>3</v>
      </c>
      <c r="X340" s="56"/>
      <c r="Y340" s="56"/>
      <c r="Z340" s="56"/>
      <c r="AA340" s="56"/>
      <c r="AB340" s="56"/>
      <c r="AC340" s="56"/>
    </row>
    <row r="341" spans="1:29" ht="15.75" customHeight="1">
      <c r="A341" s="35" t="s">
        <v>2765</v>
      </c>
      <c r="B341" s="35" t="s">
        <v>1049</v>
      </c>
      <c r="C341" s="36" t="s">
        <v>1882</v>
      </c>
      <c r="D341" s="37" t="s">
        <v>1791</v>
      </c>
      <c r="E341" s="37">
        <v>150</v>
      </c>
      <c r="F341" s="38">
        <v>5235</v>
      </c>
      <c r="G341" s="39" t="s">
        <v>54</v>
      </c>
      <c r="H341" s="40">
        <v>46204</v>
      </c>
      <c r="I341" s="41" t="s">
        <v>55</v>
      </c>
      <c r="J341" s="41" t="s">
        <v>56</v>
      </c>
      <c r="K341" s="41" t="s">
        <v>164</v>
      </c>
      <c r="L341" s="41" t="s">
        <v>58</v>
      </c>
      <c r="M341" s="42" t="s">
        <v>148</v>
      </c>
      <c r="N341" s="44" t="s">
        <v>21</v>
      </c>
      <c r="O341" s="44" t="s">
        <v>2767</v>
      </c>
      <c r="P341" s="44"/>
      <c r="Q341" s="44" t="s">
        <v>2948</v>
      </c>
      <c r="R341" s="45" t="s">
        <v>562</v>
      </c>
      <c r="S341" s="45" t="s">
        <v>1792</v>
      </c>
      <c r="T341" s="44"/>
      <c r="U341" s="44"/>
      <c r="V341" s="44"/>
      <c r="W341" s="45" t="s">
        <v>3</v>
      </c>
      <c r="X341" s="44"/>
      <c r="Y341" s="44"/>
      <c r="Z341" s="44"/>
      <c r="AA341" s="44"/>
      <c r="AB341" s="44"/>
      <c r="AC341" s="44"/>
    </row>
    <row r="342" spans="1:29" ht="15.75" customHeight="1">
      <c r="A342" s="47"/>
      <c r="B342" s="47" t="s">
        <v>2693</v>
      </c>
      <c r="C342" s="60"/>
      <c r="D342" s="49"/>
      <c r="E342" s="49"/>
      <c r="F342" s="50">
        <v>20000</v>
      </c>
      <c r="G342" s="51"/>
      <c r="H342" s="52"/>
      <c r="I342" s="53"/>
      <c r="J342" s="53"/>
      <c r="K342" s="53"/>
      <c r="L342" s="53"/>
      <c r="M342" s="54"/>
      <c r="N342" s="56" t="s">
        <v>951</v>
      </c>
      <c r="O342" s="56"/>
      <c r="P342" s="56"/>
      <c r="Q342" s="56" t="s">
        <v>2979</v>
      </c>
      <c r="R342" s="57"/>
      <c r="S342" s="57" t="s">
        <v>2342</v>
      </c>
      <c r="T342" s="56"/>
      <c r="U342" s="56"/>
      <c r="V342" s="56"/>
      <c r="W342" s="56" t="s">
        <v>949</v>
      </c>
      <c r="X342" s="56"/>
      <c r="Y342" s="56"/>
      <c r="Z342" s="56"/>
      <c r="AA342" s="56"/>
      <c r="AB342" s="56"/>
      <c r="AC342" s="56"/>
    </row>
    <row r="343" spans="1:29" ht="15.75" customHeight="1">
      <c r="A343" s="35" t="s">
        <v>2780</v>
      </c>
      <c r="B343" s="35" t="s">
        <v>1049</v>
      </c>
      <c r="C343" s="36" t="s">
        <v>1913</v>
      </c>
      <c r="D343" s="37" t="s">
        <v>1791</v>
      </c>
      <c r="E343" s="37">
        <v>150</v>
      </c>
      <c r="F343" s="38">
        <v>3748.5</v>
      </c>
      <c r="G343" s="39" t="s">
        <v>54</v>
      </c>
      <c r="H343" s="40">
        <v>46174</v>
      </c>
      <c r="I343" s="41" t="s">
        <v>55</v>
      </c>
      <c r="J343" s="41" t="s">
        <v>56</v>
      </c>
      <c r="K343" s="41" t="s">
        <v>164</v>
      </c>
      <c r="L343" s="41" t="s">
        <v>58</v>
      </c>
      <c r="M343" s="42" t="s">
        <v>148</v>
      </c>
      <c r="N343" s="44" t="s">
        <v>21</v>
      </c>
      <c r="O343" s="44" t="s">
        <v>2767</v>
      </c>
      <c r="P343" s="44"/>
      <c r="Q343" s="44" t="s">
        <v>2948</v>
      </c>
      <c r="R343" s="45" t="s">
        <v>562</v>
      </c>
      <c r="S343" s="45" t="s">
        <v>1792</v>
      </c>
      <c r="T343" s="44"/>
      <c r="U343" s="44"/>
      <c r="V343" s="44"/>
      <c r="W343" s="45" t="s">
        <v>3</v>
      </c>
      <c r="X343" s="44"/>
      <c r="Y343" s="44"/>
      <c r="Z343" s="44"/>
      <c r="AA343" s="44"/>
      <c r="AB343" s="44"/>
      <c r="AC343" s="44"/>
    </row>
    <row r="344" spans="1:29" ht="15.75" customHeight="1">
      <c r="A344" s="47" t="s">
        <v>2820</v>
      </c>
      <c r="B344" s="47" t="s">
        <v>1049</v>
      </c>
      <c r="C344" s="60" t="s">
        <v>2007</v>
      </c>
      <c r="D344" s="49" t="s">
        <v>1791</v>
      </c>
      <c r="E344" s="49">
        <v>50</v>
      </c>
      <c r="F344" s="50">
        <v>1509</v>
      </c>
      <c r="G344" s="51" t="s">
        <v>54</v>
      </c>
      <c r="H344" s="52">
        <v>46174</v>
      </c>
      <c r="I344" s="53" t="s">
        <v>55</v>
      </c>
      <c r="J344" s="53" t="s">
        <v>56</v>
      </c>
      <c r="K344" s="53" t="s">
        <v>164</v>
      </c>
      <c r="L344" s="53" t="s">
        <v>58</v>
      </c>
      <c r="M344" s="54" t="s">
        <v>148</v>
      </c>
      <c r="N344" s="56" t="s">
        <v>21</v>
      </c>
      <c r="O344" s="56" t="s">
        <v>2767</v>
      </c>
      <c r="P344" s="56"/>
      <c r="Q344" s="56" t="s">
        <v>2948</v>
      </c>
      <c r="R344" s="57" t="s">
        <v>562</v>
      </c>
      <c r="S344" s="57" t="s">
        <v>1792</v>
      </c>
      <c r="T344" s="56"/>
      <c r="U344" s="56"/>
      <c r="V344" s="56"/>
      <c r="W344" s="57" t="s">
        <v>3</v>
      </c>
      <c r="X344" s="56"/>
      <c r="Y344" s="56"/>
      <c r="Z344" s="56"/>
      <c r="AA344" s="56"/>
      <c r="AB344" s="56"/>
      <c r="AC344" s="56"/>
    </row>
    <row r="345" spans="1:29" ht="15.75" customHeight="1">
      <c r="A345" s="35"/>
      <c r="B345" s="35" t="s">
        <v>2693</v>
      </c>
      <c r="C345" s="36"/>
      <c r="D345" s="37"/>
      <c r="E345" s="37"/>
      <c r="F345" s="38">
        <v>20000</v>
      </c>
      <c r="G345" s="39"/>
      <c r="H345" s="40"/>
      <c r="I345" s="41"/>
      <c r="J345" s="41"/>
      <c r="K345" s="41"/>
      <c r="L345" s="41"/>
      <c r="M345" s="42"/>
      <c r="N345" s="44" t="s">
        <v>951</v>
      </c>
      <c r="O345" s="44"/>
      <c r="P345" s="44"/>
      <c r="Q345" s="44" t="s">
        <v>3054</v>
      </c>
      <c r="R345" s="45"/>
      <c r="S345" s="45" t="s">
        <v>1512</v>
      </c>
      <c r="T345" s="44"/>
      <c r="U345" s="44"/>
      <c r="V345" s="44"/>
      <c r="W345" s="44" t="s">
        <v>250</v>
      </c>
      <c r="X345" s="44"/>
      <c r="Y345" s="44"/>
      <c r="Z345" s="44"/>
      <c r="AA345" s="44"/>
      <c r="AB345" s="44"/>
      <c r="AC345" s="44"/>
    </row>
    <row r="346" spans="1:29" ht="15.75" customHeight="1">
      <c r="A346" s="47" t="s">
        <v>2800</v>
      </c>
      <c r="B346" s="47" t="s">
        <v>1049</v>
      </c>
      <c r="C346" s="60" t="s">
        <v>1943</v>
      </c>
      <c r="D346" s="49" t="s">
        <v>1791</v>
      </c>
      <c r="E346" s="49">
        <v>50</v>
      </c>
      <c r="F346" s="50">
        <v>2400</v>
      </c>
      <c r="G346" s="51" t="s">
        <v>54</v>
      </c>
      <c r="H346" s="52">
        <v>46174</v>
      </c>
      <c r="I346" s="53" t="s">
        <v>55</v>
      </c>
      <c r="J346" s="53" t="s">
        <v>56</v>
      </c>
      <c r="K346" s="53" t="s">
        <v>164</v>
      </c>
      <c r="L346" s="53" t="s">
        <v>58</v>
      </c>
      <c r="M346" s="54" t="s">
        <v>148</v>
      </c>
      <c r="N346" s="56" t="s">
        <v>21</v>
      </c>
      <c r="O346" s="56" t="s">
        <v>2767</v>
      </c>
      <c r="P346" s="56"/>
      <c r="Q346" s="56" t="s">
        <v>2948</v>
      </c>
      <c r="R346" s="57" t="s">
        <v>562</v>
      </c>
      <c r="S346" s="57" t="s">
        <v>1792</v>
      </c>
      <c r="T346" s="56"/>
      <c r="U346" s="56"/>
      <c r="V346" s="56"/>
      <c r="W346" s="57" t="s">
        <v>3</v>
      </c>
      <c r="X346" s="56"/>
      <c r="Y346" s="56"/>
      <c r="Z346" s="56"/>
      <c r="AA346" s="56"/>
      <c r="AB346" s="56"/>
      <c r="AC346" s="56"/>
    </row>
    <row r="347" spans="1:29" ht="15.75" customHeight="1">
      <c r="A347" s="167"/>
      <c r="B347" s="167" t="s">
        <v>51</v>
      </c>
      <c r="C347" s="168" t="s">
        <v>2553</v>
      </c>
      <c r="D347" s="176" t="s">
        <v>53</v>
      </c>
      <c r="E347" s="176">
        <v>8</v>
      </c>
      <c r="F347" s="177">
        <v>18240</v>
      </c>
      <c r="G347" s="178" t="s">
        <v>54</v>
      </c>
      <c r="H347" s="179">
        <v>46235</v>
      </c>
      <c r="I347" s="180" t="s">
        <v>55</v>
      </c>
      <c r="J347" s="180" t="s">
        <v>56</v>
      </c>
      <c r="K347" s="180" t="s">
        <v>83</v>
      </c>
      <c r="L347" s="180" t="s">
        <v>91</v>
      </c>
      <c r="M347" s="181" t="s">
        <v>2451</v>
      </c>
      <c r="N347" s="175" t="s">
        <v>951</v>
      </c>
      <c r="O347" s="44" t="s">
        <v>2452</v>
      </c>
      <c r="P347" s="44"/>
      <c r="Q347" s="44"/>
      <c r="R347" s="45">
        <f t="array" ref="R347">IFERROR(INDEX('BANCO DE DADOS'!$C$3:$C1636,MATCH(C347,'BANCO DE DADOS'!$B$3:$B1636,0),0),"")</f>
        <v>0</v>
      </c>
      <c r="S347" s="45" t="str">
        <f t="array" ref="S347">IFERROR(INDEX('BANCO DE DADOS'!$D$3:$D1636,MATCH(C347,'BANCO DE DADOS'!$B$3:$B1636,0),0),"")</f>
        <v>SERVIÇOS DE CAPACITAÇÃO E TREINAMENTO</v>
      </c>
      <c r="T347" s="44"/>
      <c r="U347" s="44"/>
      <c r="V347" s="44"/>
      <c r="W347" s="44"/>
      <c r="X347" s="44"/>
      <c r="Y347" s="44"/>
      <c r="Z347" s="44"/>
      <c r="AA347" s="44"/>
      <c r="AB347" s="44"/>
      <c r="AC347" s="44"/>
    </row>
    <row r="348" spans="1:29" ht="15.75" customHeight="1">
      <c r="A348" s="47" t="s">
        <v>2804</v>
      </c>
      <c r="B348" s="47" t="s">
        <v>1049</v>
      </c>
      <c r="C348" s="60" t="s">
        <v>1953</v>
      </c>
      <c r="D348" s="49" t="s">
        <v>1791</v>
      </c>
      <c r="E348" s="49">
        <v>30</v>
      </c>
      <c r="F348" s="50">
        <v>2240.1</v>
      </c>
      <c r="G348" s="51" t="s">
        <v>54</v>
      </c>
      <c r="H348" s="52">
        <v>46174</v>
      </c>
      <c r="I348" s="53" t="s">
        <v>55</v>
      </c>
      <c r="J348" s="53" t="s">
        <v>56</v>
      </c>
      <c r="K348" s="53" t="s">
        <v>164</v>
      </c>
      <c r="L348" s="53" t="s">
        <v>58</v>
      </c>
      <c r="M348" s="54" t="s">
        <v>148</v>
      </c>
      <c r="N348" s="56" t="s">
        <v>21</v>
      </c>
      <c r="O348" s="56" t="s">
        <v>2767</v>
      </c>
      <c r="P348" s="56"/>
      <c r="Q348" s="56" t="s">
        <v>2948</v>
      </c>
      <c r="R348" s="57" t="s">
        <v>562</v>
      </c>
      <c r="S348" s="57" t="s">
        <v>1792</v>
      </c>
      <c r="T348" s="56"/>
      <c r="U348" s="56"/>
      <c r="V348" s="56"/>
      <c r="W348" s="57" t="s">
        <v>3</v>
      </c>
      <c r="X348" s="56"/>
      <c r="Y348" s="56"/>
      <c r="Z348" s="56"/>
      <c r="AA348" s="56"/>
      <c r="AB348" s="56"/>
      <c r="AC348" s="56"/>
    </row>
    <row r="349" spans="1:29" ht="15.75" customHeight="1">
      <c r="A349" s="35" t="s">
        <v>2732</v>
      </c>
      <c r="B349" s="35" t="s">
        <v>1049</v>
      </c>
      <c r="C349" s="36" t="s">
        <v>806</v>
      </c>
      <c r="D349" s="37" t="s">
        <v>53</v>
      </c>
      <c r="E349" s="37">
        <v>1500</v>
      </c>
      <c r="F349" s="38">
        <v>15000</v>
      </c>
      <c r="G349" s="39" t="s">
        <v>54</v>
      </c>
      <c r="H349" s="40">
        <v>46235</v>
      </c>
      <c r="I349" s="41" t="s">
        <v>55</v>
      </c>
      <c r="J349" s="41" t="s">
        <v>56</v>
      </c>
      <c r="K349" s="41" t="s">
        <v>164</v>
      </c>
      <c r="L349" s="41" t="s">
        <v>58</v>
      </c>
      <c r="M349" s="42" t="s">
        <v>109</v>
      </c>
      <c r="N349" s="44" t="s">
        <v>21</v>
      </c>
      <c r="O349" s="44" t="s">
        <v>2767</v>
      </c>
      <c r="P349" s="44"/>
      <c r="Q349" s="44" t="s">
        <v>2949</v>
      </c>
      <c r="R349" s="45" t="s">
        <v>562</v>
      </c>
      <c r="S349" s="45" t="s">
        <v>808</v>
      </c>
      <c r="T349" s="44"/>
      <c r="U349" s="44"/>
      <c r="V349" s="44"/>
      <c r="W349" s="45" t="s">
        <v>3</v>
      </c>
      <c r="X349" s="44"/>
      <c r="Y349" s="44"/>
      <c r="Z349" s="44"/>
      <c r="AA349" s="44"/>
      <c r="AB349" s="44"/>
      <c r="AC349" s="44"/>
    </row>
    <row r="350" spans="1:29" ht="15.75" customHeight="1">
      <c r="A350" s="47" t="s">
        <v>2911</v>
      </c>
      <c r="B350" s="47" t="s">
        <v>156</v>
      </c>
      <c r="C350" s="60" t="s">
        <v>806</v>
      </c>
      <c r="D350" s="49" t="s">
        <v>807</v>
      </c>
      <c r="E350" s="49">
        <v>10</v>
      </c>
      <c r="F350" s="50">
        <v>100</v>
      </c>
      <c r="G350" s="51" t="s">
        <v>54</v>
      </c>
      <c r="H350" s="52">
        <v>46143</v>
      </c>
      <c r="I350" s="53" t="s">
        <v>55</v>
      </c>
      <c r="J350" s="53" t="s">
        <v>56</v>
      </c>
      <c r="K350" s="53" t="s">
        <v>164</v>
      </c>
      <c r="L350" s="53" t="s">
        <v>58</v>
      </c>
      <c r="M350" s="54" t="s">
        <v>109</v>
      </c>
      <c r="N350" s="56" t="s">
        <v>21</v>
      </c>
      <c r="O350" s="56" t="s">
        <v>2767</v>
      </c>
      <c r="P350" s="56"/>
      <c r="Q350" s="56" t="s">
        <v>2949</v>
      </c>
      <c r="R350" s="57" t="s">
        <v>562</v>
      </c>
      <c r="S350" s="57" t="s">
        <v>808</v>
      </c>
      <c r="T350" s="56"/>
      <c r="U350" s="56"/>
      <c r="V350" s="56"/>
      <c r="W350" s="57" t="s">
        <v>3</v>
      </c>
      <c r="X350" s="56"/>
      <c r="Y350" s="56"/>
      <c r="Z350" s="56"/>
      <c r="AA350" s="56"/>
      <c r="AB350" s="56"/>
      <c r="AC350" s="56"/>
    </row>
    <row r="351" spans="1:29" ht="15.75" customHeight="1">
      <c r="A351" s="35" t="s">
        <v>2764</v>
      </c>
      <c r="B351" s="35" t="s">
        <v>1049</v>
      </c>
      <c r="C351" s="36" t="s">
        <v>1880</v>
      </c>
      <c r="D351" s="37" t="s">
        <v>53</v>
      </c>
      <c r="E351" s="37">
        <v>400</v>
      </c>
      <c r="F351" s="38">
        <v>5400</v>
      </c>
      <c r="G351" s="39" t="s">
        <v>54</v>
      </c>
      <c r="H351" s="40">
        <v>46204</v>
      </c>
      <c r="I351" s="41" t="s">
        <v>55</v>
      </c>
      <c r="J351" s="41" t="s">
        <v>56</v>
      </c>
      <c r="K351" s="41" t="s">
        <v>164</v>
      </c>
      <c r="L351" s="41" t="s">
        <v>58</v>
      </c>
      <c r="M351" s="42" t="s">
        <v>109</v>
      </c>
      <c r="N351" s="44" t="s">
        <v>21</v>
      </c>
      <c r="O351" s="44" t="s">
        <v>2767</v>
      </c>
      <c r="P351" s="44"/>
      <c r="Q351" s="44" t="s">
        <v>2949</v>
      </c>
      <c r="R351" s="45" t="s">
        <v>562</v>
      </c>
      <c r="S351" s="45" t="s">
        <v>808</v>
      </c>
      <c r="T351" s="44"/>
      <c r="U351" s="44"/>
      <c r="V351" s="44"/>
      <c r="W351" s="45" t="s">
        <v>3</v>
      </c>
      <c r="X351" s="44"/>
      <c r="Y351" s="44"/>
      <c r="Z351" s="44"/>
      <c r="AA351" s="44"/>
      <c r="AB351" s="44"/>
      <c r="AC351" s="44"/>
    </row>
    <row r="352" spans="1:29" ht="15.75" customHeight="1">
      <c r="A352" s="47" t="s">
        <v>620</v>
      </c>
      <c r="B352" s="47" t="s">
        <v>1049</v>
      </c>
      <c r="C352" s="60" t="s">
        <v>1875</v>
      </c>
      <c r="D352" s="49" t="s">
        <v>53</v>
      </c>
      <c r="E352" s="49">
        <v>400</v>
      </c>
      <c r="F352" s="50">
        <v>5628</v>
      </c>
      <c r="G352" s="51" t="s">
        <v>54</v>
      </c>
      <c r="H352" s="52">
        <v>46204</v>
      </c>
      <c r="I352" s="53" t="s">
        <v>55</v>
      </c>
      <c r="J352" s="53" t="s">
        <v>56</v>
      </c>
      <c r="K352" s="53" t="s">
        <v>164</v>
      </c>
      <c r="L352" s="53" t="s">
        <v>58</v>
      </c>
      <c r="M352" s="54" t="s">
        <v>148</v>
      </c>
      <c r="N352" s="56" t="s">
        <v>21</v>
      </c>
      <c r="O352" s="56" t="s">
        <v>2767</v>
      </c>
      <c r="P352" s="56"/>
      <c r="Q352" s="56" t="s">
        <v>2950</v>
      </c>
      <c r="R352" s="57" t="s">
        <v>562</v>
      </c>
      <c r="S352" s="57" t="s">
        <v>563</v>
      </c>
      <c r="T352" s="56"/>
      <c r="U352" s="56"/>
      <c r="V352" s="56"/>
      <c r="W352" s="56" t="s">
        <v>8</v>
      </c>
      <c r="X352" s="56"/>
      <c r="Y352" s="56"/>
      <c r="Z352" s="56"/>
      <c r="AA352" s="56"/>
      <c r="AB352" s="56"/>
      <c r="AC352" s="56"/>
    </row>
    <row r="353" spans="1:29" ht="15.75" customHeight="1">
      <c r="A353" s="35" t="s">
        <v>618</v>
      </c>
      <c r="B353" s="35" t="s">
        <v>1049</v>
      </c>
      <c r="C353" s="36" t="s">
        <v>1970</v>
      </c>
      <c r="D353" s="37" t="s">
        <v>53</v>
      </c>
      <c r="E353" s="37">
        <v>150</v>
      </c>
      <c r="F353" s="38">
        <v>2070</v>
      </c>
      <c r="G353" s="39" t="s">
        <v>54</v>
      </c>
      <c r="H353" s="40">
        <v>46174</v>
      </c>
      <c r="I353" s="41" t="s">
        <v>55</v>
      </c>
      <c r="J353" s="41" t="s">
        <v>56</v>
      </c>
      <c r="K353" s="41" t="s">
        <v>164</v>
      </c>
      <c r="L353" s="41" t="s">
        <v>58</v>
      </c>
      <c r="M353" s="42" t="s">
        <v>2534</v>
      </c>
      <c r="N353" s="44" t="s">
        <v>21</v>
      </c>
      <c r="O353" s="44" t="s">
        <v>2767</v>
      </c>
      <c r="P353" s="44"/>
      <c r="Q353" s="44" t="s">
        <v>2950</v>
      </c>
      <c r="R353" s="45" t="s">
        <v>562</v>
      </c>
      <c r="S353" s="45" t="s">
        <v>563</v>
      </c>
      <c r="T353" s="44"/>
      <c r="U353" s="44"/>
      <c r="V353" s="44"/>
      <c r="W353" s="44" t="s">
        <v>8</v>
      </c>
      <c r="X353" s="44"/>
      <c r="Y353" s="44"/>
      <c r="Z353" s="44"/>
      <c r="AA353" s="44"/>
      <c r="AB353" s="44"/>
      <c r="AC353" s="44"/>
    </row>
    <row r="354" spans="1:29" ht="15.75" customHeight="1">
      <c r="A354" s="184"/>
      <c r="B354" s="184" t="s">
        <v>233</v>
      </c>
      <c r="C354" s="185" t="s">
        <v>2555</v>
      </c>
      <c r="D354" s="186" t="s">
        <v>53</v>
      </c>
      <c r="E354" s="186">
        <v>2</v>
      </c>
      <c r="F354" s="187">
        <v>18000</v>
      </c>
      <c r="G354" s="188" t="s">
        <v>54</v>
      </c>
      <c r="H354" s="189">
        <v>46235</v>
      </c>
      <c r="I354" s="190" t="s">
        <v>101</v>
      </c>
      <c r="J354" s="190" t="s">
        <v>56</v>
      </c>
      <c r="K354" s="190" t="s">
        <v>858</v>
      </c>
      <c r="L354" s="190" t="s">
        <v>91</v>
      </c>
      <c r="M354" s="191" t="s">
        <v>2451</v>
      </c>
      <c r="N354" s="192" t="s">
        <v>951</v>
      </c>
      <c r="O354" s="56" t="s">
        <v>2452</v>
      </c>
      <c r="P354" s="56"/>
      <c r="Q354" s="56"/>
      <c r="R354" s="57">
        <f t="array" ref="R354">IFERROR(INDEX('BANCO DE DADOS'!$C$3:$C1636,MATCH(C354,'BANCO DE DADOS'!$B$3:$B1636,0),0),"")</f>
        <v>0</v>
      </c>
      <c r="S354" s="57" t="str">
        <f t="array" ref="S354">IFERROR(INDEX('BANCO DE DADOS'!$D$3:$D1636,MATCH(C354,'BANCO DE DADOS'!$B$3:$B1636,0),0),"")</f>
        <v>COMPRA DE EQUIPAMENTOS PARA EMBARCAÇÕES</v>
      </c>
      <c r="T354" s="56"/>
      <c r="U354" s="56"/>
      <c r="V354" s="56"/>
      <c r="W354" s="56"/>
      <c r="X354" s="56"/>
      <c r="Y354" s="56"/>
      <c r="Z354" s="56"/>
      <c r="AA354" s="56"/>
      <c r="AB354" s="56"/>
      <c r="AC354" s="56"/>
    </row>
    <row r="355" spans="1:29" ht="15.75" customHeight="1">
      <c r="A355" s="35" t="s">
        <v>624</v>
      </c>
      <c r="B355" s="35" t="s">
        <v>1049</v>
      </c>
      <c r="C355" s="36" t="s">
        <v>1842</v>
      </c>
      <c r="D355" s="37" t="s">
        <v>53</v>
      </c>
      <c r="E355" s="37">
        <v>1500</v>
      </c>
      <c r="F355" s="38">
        <v>7500</v>
      </c>
      <c r="G355" s="39" t="s">
        <v>54</v>
      </c>
      <c r="H355" s="40">
        <v>46204</v>
      </c>
      <c r="I355" s="41" t="s">
        <v>55</v>
      </c>
      <c r="J355" s="41" t="s">
        <v>56</v>
      </c>
      <c r="K355" s="41" t="s">
        <v>164</v>
      </c>
      <c r="L355" s="41" t="s">
        <v>58</v>
      </c>
      <c r="M355" s="42" t="s">
        <v>2517</v>
      </c>
      <c r="N355" s="44" t="s">
        <v>21</v>
      </c>
      <c r="O355" s="44" t="s">
        <v>2767</v>
      </c>
      <c r="P355" s="44"/>
      <c r="Q355" s="44" t="s">
        <v>2950</v>
      </c>
      <c r="R355" s="45" t="s">
        <v>562</v>
      </c>
      <c r="S355" s="45" t="s">
        <v>563</v>
      </c>
      <c r="T355" s="44"/>
      <c r="U355" s="44"/>
      <c r="V355" s="44"/>
      <c r="W355" s="44" t="s">
        <v>8</v>
      </c>
      <c r="X355" s="44"/>
      <c r="Y355" s="44"/>
      <c r="Z355" s="44"/>
      <c r="AA355" s="44"/>
      <c r="AB355" s="44"/>
      <c r="AC355" s="44"/>
    </row>
    <row r="356" spans="1:29" ht="15.75" customHeight="1">
      <c r="A356" s="47" t="s">
        <v>625</v>
      </c>
      <c r="B356" s="47" t="s">
        <v>156</v>
      </c>
      <c r="C356" s="60" t="s">
        <v>560</v>
      </c>
      <c r="D356" s="49" t="s">
        <v>561</v>
      </c>
      <c r="E356" s="49">
        <v>5</v>
      </c>
      <c r="F356" s="50">
        <v>750</v>
      </c>
      <c r="G356" s="51" t="s">
        <v>54</v>
      </c>
      <c r="H356" s="52">
        <v>46174</v>
      </c>
      <c r="I356" s="53" t="s">
        <v>55</v>
      </c>
      <c r="J356" s="53" t="s">
        <v>56</v>
      </c>
      <c r="K356" s="53" t="s">
        <v>164</v>
      </c>
      <c r="L356" s="53" t="s">
        <v>58</v>
      </c>
      <c r="M356" s="54" t="s">
        <v>2517</v>
      </c>
      <c r="N356" s="56" t="s">
        <v>21</v>
      </c>
      <c r="O356" s="56" t="s">
        <v>2767</v>
      </c>
      <c r="P356" s="56"/>
      <c r="Q356" s="56" t="s">
        <v>2950</v>
      </c>
      <c r="R356" s="57" t="s">
        <v>562</v>
      </c>
      <c r="S356" s="57" t="s">
        <v>563</v>
      </c>
      <c r="T356" s="56"/>
      <c r="U356" s="56"/>
      <c r="V356" s="56"/>
      <c r="W356" s="56" t="s">
        <v>8</v>
      </c>
      <c r="X356" s="56"/>
      <c r="Y356" s="56"/>
      <c r="Z356" s="56"/>
      <c r="AA356" s="56"/>
      <c r="AB356" s="56"/>
      <c r="AC356" s="56"/>
    </row>
    <row r="357" spans="1:29" ht="15.75" customHeight="1">
      <c r="A357" s="35" t="s">
        <v>627</v>
      </c>
      <c r="B357" s="35" t="s">
        <v>1049</v>
      </c>
      <c r="C357" s="36" t="s">
        <v>1840</v>
      </c>
      <c r="D357" s="37" t="s">
        <v>53</v>
      </c>
      <c r="E357" s="37">
        <v>2000</v>
      </c>
      <c r="F357" s="38">
        <v>7600</v>
      </c>
      <c r="G357" s="39" t="s">
        <v>54</v>
      </c>
      <c r="H357" s="40">
        <v>46204</v>
      </c>
      <c r="I357" s="41" t="s">
        <v>55</v>
      </c>
      <c r="J357" s="41" t="s">
        <v>56</v>
      </c>
      <c r="K357" s="41" t="s">
        <v>164</v>
      </c>
      <c r="L357" s="41" t="s">
        <v>58</v>
      </c>
      <c r="M357" s="42" t="s">
        <v>73</v>
      </c>
      <c r="N357" s="44" t="s">
        <v>21</v>
      </c>
      <c r="O357" s="44" t="s">
        <v>2767</v>
      </c>
      <c r="P357" s="44"/>
      <c r="Q357" s="44" t="s">
        <v>2950</v>
      </c>
      <c r="R357" s="45" t="s">
        <v>562</v>
      </c>
      <c r="S357" s="45" t="s">
        <v>563</v>
      </c>
      <c r="T357" s="44"/>
      <c r="U357" s="44"/>
      <c r="V357" s="44"/>
      <c r="W357" s="44" t="s">
        <v>8</v>
      </c>
      <c r="X357" s="44"/>
      <c r="Y357" s="44"/>
      <c r="Z357" s="44"/>
      <c r="AA357" s="44"/>
      <c r="AB357" s="44"/>
      <c r="AC357" s="44"/>
    </row>
    <row r="358" spans="1:29" ht="15.75" customHeight="1">
      <c r="A358" s="47" t="s">
        <v>629</v>
      </c>
      <c r="B358" s="47" t="s">
        <v>1049</v>
      </c>
      <c r="C358" s="60" t="s">
        <v>2097</v>
      </c>
      <c r="D358" s="49" t="s">
        <v>53</v>
      </c>
      <c r="E358" s="49">
        <v>60</v>
      </c>
      <c r="F358" s="50">
        <v>690</v>
      </c>
      <c r="G358" s="51" t="s">
        <v>54</v>
      </c>
      <c r="H358" s="52">
        <v>46174</v>
      </c>
      <c r="I358" s="53" t="s">
        <v>55</v>
      </c>
      <c r="J358" s="53" t="s">
        <v>56</v>
      </c>
      <c r="K358" s="53" t="s">
        <v>164</v>
      </c>
      <c r="L358" s="53" t="s">
        <v>58</v>
      </c>
      <c r="M358" s="54" t="s">
        <v>109</v>
      </c>
      <c r="N358" s="56" t="s">
        <v>21</v>
      </c>
      <c r="O358" s="56" t="s">
        <v>2767</v>
      </c>
      <c r="P358" s="56"/>
      <c r="Q358" s="56" t="s">
        <v>2950</v>
      </c>
      <c r="R358" s="57" t="s">
        <v>562</v>
      </c>
      <c r="S358" s="57" t="s">
        <v>563</v>
      </c>
      <c r="T358" s="56"/>
      <c r="U358" s="56"/>
      <c r="V358" s="56"/>
      <c r="W358" s="56" t="s">
        <v>8</v>
      </c>
      <c r="X358" s="56"/>
      <c r="Y358" s="56"/>
      <c r="Z358" s="56"/>
      <c r="AA358" s="56"/>
      <c r="AB358" s="56"/>
      <c r="AC358" s="56"/>
    </row>
    <row r="359" spans="1:29" ht="15.75" customHeight="1">
      <c r="A359" s="35" t="s">
        <v>630</v>
      </c>
      <c r="B359" s="35" t="s">
        <v>1049</v>
      </c>
      <c r="C359" s="36" t="s">
        <v>1830</v>
      </c>
      <c r="D359" s="37" t="s">
        <v>53</v>
      </c>
      <c r="E359" s="37">
        <v>1500</v>
      </c>
      <c r="F359" s="38">
        <v>8355</v>
      </c>
      <c r="G359" s="39" t="s">
        <v>54</v>
      </c>
      <c r="H359" s="40">
        <v>46204</v>
      </c>
      <c r="I359" s="41" t="s">
        <v>55</v>
      </c>
      <c r="J359" s="41" t="s">
        <v>56</v>
      </c>
      <c r="K359" s="41" t="s">
        <v>164</v>
      </c>
      <c r="L359" s="41" t="s">
        <v>58</v>
      </c>
      <c r="M359" s="42" t="s">
        <v>148</v>
      </c>
      <c r="N359" s="44" t="s">
        <v>21</v>
      </c>
      <c r="O359" s="44" t="s">
        <v>2767</v>
      </c>
      <c r="P359" s="44"/>
      <c r="Q359" s="44" t="s">
        <v>2950</v>
      </c>
      <c r="R359" s="45" t="s">
        <v>562</v>
      </c>
      <c r="S359" s="45" t="s">
        <v>563</v>
      </c>
      <c r="T359" s="44"/>
      <c r="U359" s="44"/>
      <c r="V359" s="44"/>
      <c r="W359" s="44" t="s">
        <v>8</v>
      </c>
      <c r="X359" s="44"/>
      <c r="Y359" s="44"/>
      <c r="Z359" s="44"/>
      <c r="AA359" s="44"/>
      <c r="AB359" s="44"/>
      <c r="AC359" s="44"/>
    </row>
    <row r="360" spans="1:29" ht="15.75" customHeight="1">
      <c r="A360" s="47" t="s">
        <v>631</v>
      </c>
      <c r="B360" s="47" t="s">
        <v>1049</v>
      </c>
      <c r="C360" s="60" t="s">
        <v>2141</v>
      </c>
      <c r="D360" s="49" t="s">
        <v>53</v>
      </c>
      <c r="E360" s="49">
        <v>60</v>
      </c>
      <c r="F360" s="50">
        <v>420</v>
      </c>
      <c r="G360" s="51" t="s">
        <v>54</v>
      </c>
      <c r="H360" s="52">
        <v>46174</v>
      </c>
      <c r="I360" s="53" t="s">
        <v>55</v>
      </c>
      <c r="J360" s="53" t="s">
        <v>56</v>
      </c>
      <c r="K360" s="53" t="s">
        <v>164</v>
      </c>
      <c r="L360" s="53" t="s">
        <v>58</v>
      </c>
      <c r="M360" s="54" t="s">
        <v>109</v>
      </c>
      <c r="N360" s="56" t="s">
        <v>21</v>
      </c>
      <c r="O360" s="56" t="s">
        <v>2767</v>
      </c>
      <c r="P360" s="56"/>
      <c r="Q360" s="56" t="s">
        <v>2950</v>
      </c>
      <c r="R360" s="57" t="s">
        <v>562</v>
      </c>
      <c r="S360" s="57" t="s">
        <v>563</v>
      </c>
      <c r="T360" s="56"/>
      <c r="U360" s="56"/>
      <c r="V360" s="56"/>
      <c r="W360" s="56" t="s">
        <v>8</v>
      </c>
      <c r="X360" s="56"/>
      <c r="Y360" s="56"/>
      <c r="Z360" s="56"/>
      <c r="AA360" s="56"/>
      <c r="AB360" s="56"/>
      <c r="AC360" s="56"/>
    </row>
    <row r="361" spans="1:29" ht="15.75" customHeight="1">
      <c r="A361" s="35" t="s">
        <v>633</v>
      </c>
      <c r="B361" s="35" t="s">
        <v>1049</v>
      </c>
      <c r="C361" s="36" t="s">
        <v>1989</v>
      </c>
      <c r="D361" s="37" t="s">
        <v>53</v>
      </c>
      <c r="E361" s="37">
        <v>120</v>
      </c>
      <c r="F361" s="38">
        <v>1800</v>
      </c>
      <c r="G361" s="39" t="s">
        <v>54</v>
      </c>
      <c r="H361" s="40">
        <v>46174</v>
      </c>
      <c r="I361" s="41" t="s">
        <v>55</v>
      </c>
      <c r="J361" s="41" t="s">
        <v>56</v>
      </c>
      <c r="K361" s="41" t="s">
        <v>164</v>
      </c>
      <c r="L361" s="41" t="s">
        <v>58</v>
      </c>
      <c r="M361" s="42" t="s">
        <v>2534</v>
      </c>
      <c r="N361" s="44" t="s">
        <v>21</v>
      </c>
      <c r="O361" s="44" t="s">
        <v>2767</v>
      </c>
      <c r="P361" s="44"/>
      <c r="Q361" s="44" t="s">
        <v>2950</v>
      </c>
      <c r="R361" s="45" t="s">
        <v>562</v>
      </c>
      <c r="S361" s="45" t="s">
        <v>563</v>
      </c>
      <c r="T361" s="44"/>
      <c r="U361" s="44"/>
      <c r="V361" s="44"/>
      <c r="W361" s="45" t="s">
        <v>8</v>
      </c>
      <c r="X361" s="44"/>
      <c r="Y361" s="44"/>
      <c r="Z361" s="44"/>
      <c r="AA361" s="44"/>
      <c r="AB361" s="44"/>
      <c r="AC361" s="44"/>
    </row>
    <row r="362" spans="1:29" ht="15.75" customHeight="1">
      <c r="A362" s="47" t="s">
        <v>636</v>
      </c>
      <c r="B362" s="47" t="s">
        <v>1049</v>
      </c>
      <c r="C362" s="60" t="s">
        <v>1905</v>
      </c>
      <c r="D362" s="49" t="s">
        <v>53</v>
      </c>
      <c r="E362" s="49">
        <v>1000</v>
      </c>
      <c r="F362" s="50">
        <v>3900</v>
      </c>
      <c r="G362" s="51" t="s">
        <v>54</v>
      </c>
      <c r="H362" s="52">
        <v>46174</v>
      </c>
      <c r="I362" s="53" t="s">
        <v>55</v>
      </c>
      <c r="J362" s="53" t="s">
        <v>56</v>
      </c>
      <c r="K362" s="53" t="s">
        <v>164</v>
      </c>
      <c r="L362" s="53" t="s">
        <v>58</v>
      </c>
      <c r="M362" s="54" t="s">
        <v>109</v>
      </c>
      <c r="N362" s="56" t="s">
        <v>21</v>
      </c>
      <c r="O362" s="56" t="s">
        <v>2767</v>
      </c>
      <c r="P362" s="56"/>
      <c r="Q362" s="56" t="s">
        <v>2950</v>
      </c>
      <c r="R362" s="57" t="s">
        <v>562</v>
      </c>
      <c r="S362" s="57" t="s">
        <v>563</v>
      </c>
      <c r="T362" s="56"/>
      <c r="U362" s="56"/>
      <c r="V362" s="56"/>
      <c r="W362" s="57" t="s">
        <v>8</v>
      </c>
      <c r="X362" s="56"/>
      <c r="Y362" s="56"/>
      <c r="Z362" s="56"/>
      <c r="AA362" s="56"/>
      <c r="AB362" s="56"/>
      <c r="AC362" s="56"/>
    </row>
    <row r="363" spans="1:29" ht="15.75" customHeight="1">
      <c r="A363" s="35" t="s">
        <v>638</v>
      </c>
      <c r="B363" s="35" t="s">
        <v>1049</v>
      </c>
      <c r="C363" s="36" t="s">
        <v>1877</v>
      </c>
      <c r="D363" s="37" t="s">
        <v>1878</v>
      </c>
      <c r="E363" s="37">
        <v>300</v>
      </c>
      <c r="F363" s="38">
        <v>5550</v>
      </c>
      <c r="G363" s="39" t="s">
        <v>54</v>
      </c>
      <c r="H363" s="40">
        <v>46204</v>
      </c>
      <c r="I363" s="41" t="s">
        <v>55</v>
      </c>
      <c r="J363" s="41" t="s">
        <v>56</v>
      </c>
      <c r="K363" s="41" t="s">
        <v>164</v>
      </c>
      <c r="L363" s="41" t="s">
        <v>58</v>
      </c>
      <c r="M363" s="42" t="s">
        <v>109</v>
      </c>
      <c r="N363" s="44" t="s">
        <v>21</v>
      </c>
      <c r="O363" s="44" t="s">
        <v>2767</v>
      </c>
      <c r="P363" s="44"/>
      <c r="Q363" s="44" t="s">
        <v>2950</v>
      </c>
      <c r="R363" s="45" t="s">
        <v>562</v>
      </c>
      <c r="S363" s="45" t="s">
        <v>563</v>
      </c>
      <c r="T363" s="44"/>
      <c r="U363" s="44"/>
      <c r="V363" s="44"/>
      <c r="W363" s="45" t="s">
        <v>8</v>
      </c>
      <c r="X363" s="44"/>
      <c r="Y363" s="44"/>
      <c r="Z363" s="44"/>
      <c r="AA363" s="44"/>
      <c r="AB363" s="44"/>
      <c r="AC363" s="44"/>
    </row>
    <row r="364" spans="1:29" ht="15.75" customHeight="1">
      <c r="A364" s="184"/>
      <c r="B364" s="184" t="s">
        <v>51</v>
      </c>
      <c r="C364" s="185" t="s">
        <v>2554</v>
      </c>
      <c r="D364" s="186" t="s">
        <v>53</v>
      </c>
      <c r="E364" s="186">
        <v>1</v>
      </c>
      <c r="F364" s="187">
        <v>18000</v>
      </c>
      <c r="G364" s="188" t="s">
        <v>54</v>
      </c>
      <c r="H364" s="189">
        <v>46235</v>
      </c>
      <c r="I364" s="190" t="s">
        <v>55</v>
      </c>
      <c r="J364" s="190" t="s">
        <v>56</v>
      </c>
      <c r="K364" s="190" t="s">
        <v>83</v>
      </c>
      <c r="L364" s="190" t="s">
        <v>91</v>
      </c>
      <c r="M364" s="191" t="s">
        <v>2451</v>
      </c>
      <c r="N364" s="192" t="s">
        <v>951</v>
      </c>
      <c r="O364" s="56" t="s">
        <v>2452</v>
      </c>
      <c r="P364" s="56"/>
      <c r="Q364" s="56"/>
      <c r="R364" s="57" t="str">
        <f t="array" ref="R364">IFERROR(INDEX('BANCO DE DADOS'!$C$3:$C1636,MATCH(C364,'BANCO DE DADOS'!$B$3:$B1636,0),0),"")</f>
        <v>GEA - OBRAS</v>
      </c>
      <c r="S364" s="57" t="str">
        <f t="array" ref="S364">IFERROR(INDEX('BANCO DE DADOS'!$D$3:$D1636,MATCH(C364,'BANCO DE DADOS'!$B$3:$B1636,0),0),"")</f>
        <v>SERVIÇOS DE CONSTRUÇÃO - INFRAESTRUTURA PREDIAL</v>
      </c>
      <c r="T364" s="56"/>
      <c r="U364" s="56"/>
      <c r="V364" s="56"/>
      <c r="W364" s="56"/>
      <c r="X364" s="56"/>
      <c r="Y364" s="56"/>
      <c r="Z364" s="56"/>
      <c r="AA364" s="56"/>
      <c r="AB364" s="56"/>
      <c r="AC364" s="56"/>
    </row>
    <row r="365" spans="1:29" ht="15.75" customHeight="1">
      <c r="A365" s="35" t="s">
        <v>639</v>
      </c>
      <c r="B365" s="35" t="s">
        <v>1049</v>
      </c>
      <c r="C365" s="36" t="s">
        <v>1985</v>
      </c>
      <c r="D365" s="37" t="s">
        <v>53</v>
      </c>
      <c r="E365" s="37">
        <v>250</v>
      </c>
      <c r="F365" s="38">
        <v>1847.5</v>
      </c>
      <c r="G365" s="39" t="s">
        <v>54</v>
      </c>
      <c r="H365" s="40">
        <v>46174</v>
      </c>
      <c r="I365" s="41" t="s">
        <v>55</v>
      </c>
      <c r="J365" s="41" t="s">
        <v>56</v>
      </c>
      <c r="K365" s="41" t="s">
        <v>164</v>
      </c>
      <c r="L365" s="41" t="s">
        <v>58</v>
      </c>
      <c r="M365" s="42" t="s">
        <v>109</v>
      </c>
      <c r="N365" s="44" t="s">
        <v>21</v>
      </c>
      <c r="O365" s="44" t="s">
        <v>2767</v>
      </c>
      <c r="P365" s="44"/>
      <c r="Q365" s="44" t="s">
        <v>2950</v>
      </c>
      <c r="R365" s="45" t="s">
        <v>562</v>
      </c>
      <c r="S365" s="45" t="s">
        <v>563</v>
      </c>
      <c r="T365" s="44"/>
      <c r="U365" s="44"/>
      <c r="V365" s="44"/>
      <c r="W365" s="45" t="s">
        <v>8</v>
      </c>
      <c r="X365" s="44"/>
      <c r="Y365" s="44"/>
      <c r="Z365" s="44"/>
      <c r="AA365" s="44"/>
      <c r="AB365" s="44"/>
      <c r="AC365" s="44"/>
    </row>
    <row r="366" spans="1:29" ht="15.75" customHeight="1">
      <c r="A366" s="47" t="s">
        <v>640</v>
      </c>
      <c r="B366" s="47" t="s">
        <v>1049</v>
      </c>
      <c r="C366" s="60" t="s">
        <v>1873</v>
      </c>
      <c r="D366" s="49" t="s">
        <v>53</v>
      </c>
      <c r="E366" s="49">
        <v>300</v>
      </c>
      <c r="F366" s="50">
        <v>5640</v>
      </c>
      <c r="G366" s="51" t="s">
        <v>54</v>
      </c>
      <c r="H366" s="52">
        <v>46204</v>
      </c>
      <c r="I366" s="53" t="s">
        <v>55</v>
      </c>
      <c r="J366" s="53" t="s">
        <v>56</v>
      </c>
      <c r="K366" s="53" t="s">
        <v>164</v>
      </c>
      <c r="L366" s="53" t="s">
        <v>58</v>
      </c>
      <c r="M366" s="54" t="s">
        <v>109</v>
      </c>
      <c r="N366" s="56" t="s">
        <v>21</v>
      </c>
      <c r="O366" s="56" t="s">
        <v>2767</v>
      </c>
      <c r="P366" s="56"/>
      <c r="Q366" s="56" t="s">
        <v>2950</v>
      </c>
      <c r="R366" s="57" t="s">
        <v>562</v>
      </c>
      <c r="S366" s="57" t="s">
        <v>563</v>
      </c>
      <c r="T366" s="56"/>
      <c r="U366" s="56"/>
      <c r="V366" s="56"/>
      <c r="W366" s="57" t="s">
        <v>8</v>
      </c>
      <c r="X366" s="56"/>
      <c r="Y366" s="56"/>
      <c r="Z366" s="56"/>
      <c r="AA366" s="56"/>
      <c r="AB366" s="56"/>
      <c r="AC366" s="56"/>
    </row>
    <row r="367" spans="1:29" ht="15.75" customHeight="1">
      <c r="A367" s="35" t="s">
        <v>643</v>
      </c>
      <c r="B367" s="35" t="s">
        <v>1049</v>
      </c>
      <c r="C367" s="36" t="s">
        <v>1889</v>
      </c>
      <c r="D367" s="37" t="s">
        <v>53</v>
      </c>
      <c r="E367" s="37">
        <v>560</v>
      </c>
      <c r="F367" s="38">
        <v>4972.8</v>
      </c>
      <c r="G367" s="39" t="s">
        <v>54</v>
      </c>
      <c r="H367" s="40">
        <v>46204</v>
      </c>
      <c r="I367" s="41" t="s">
        <v>55</v>
      </c>
      <c r="J367" s="41" t="s">
        <v>56</v>
      </c>
      <c r="K367" s="41" t="s">
        <v>164</v>
      </c>
      <c r="L367" s="41" t="s">
        <v>58</v>
      </c>
      <c r="M367" s="42" t="s">
        <v>2486</v>
      </c>
      <c r="N367" s="44" t="s">
        <v>21</v>
      </c>
      <c r="O367" s="44" t="s">
        <v>2767</v>
      </c>
      <c r="P367" s="44"/>
      <c r="Q367" s="44" t="s">
        <v>2950</v>
      </c>
      <c r="R367" s="45" t="s">
        <v>562</v>
      </c>
      <c r="S367" s="45" t="s">
        <v>563</v>
      </c>
      <c r="T367" s="44"/>
      <c r="U367" s="44"/>
      <c r="V367" s="44"/>
      <c r="W367" s="45" t="s">
        <v>8</v>
      </c>
      <c r="X367" s="44"/>
      <c r="Y367" s="44"/>
      <c r="Z367" s="44"/>
      <c r="AA367" s="44"/>
      <c r="AB367" s="44"/>
      <c r="AC367" s="44"/>
    </row>
    <row r="368" spans="1:29" ht="15.75" customHeight="1">
      <c r="A368" s="47" t="s">
        <v>2914</v>
      </c>
      <c r="B368" s="47" t="s">
        <v>317</v>
      </c>
      <c r="C368" s="60" t="s">
        <v>816</v>
      </c>
      <c r="D368" s="49" t="s">
        <v>53</v>
      </c>
      <c r="E368" s="49">
        <v>4</v>
      </c>
      <c r="F368" s="50">
        <v>96</v>
      </c>
      <c r="G368" s="51" t="s">
        <v>54</v>
      </c>
      <c r="H368" s="52">
        <v>46143</v>
      </c>
      <c r="I368" s="53" t="s">
        <v>55</v>
      </c>
      <c r="J368" s="53" t="s">
        <v>56</v>
      </c>
      <c r="K368" s="53" t="s">
        <v>164</v>
      </c>
      <c r="L368" s="53" t="s">
        <v>58</v>
      </c>
      <c r="M368" s="54" t="s">
        <v>148</v>
      </c>
      <c r="N368" s="56" t="s">
        <v>21</v>
      </c>
      <c r="O368" s="56" t="s">
        <v>2767</v>
      </c>
      <c r="P368" s="56"/>
      <c r="Q368" s="56" t="s">
        <v>2952</v>
      </c>
      <c r="R368" s="57" t="s">
        <v>322</v>
      </c>
      <c r="S368" s="57" t="s">
        <v>323</v>
      </c>
      <c r="T368" s="56"/>
      <c r="U368" s="56"/>
      <c r="V368" s="56"/>
      <c r="W368" s="56" t="s">
        <v>652</v>
      </c>
      <c r="X368" s="56"/>
      <c r="Y368" s="56"/>
      <c r="Z368" s="56"/>
      <c r="AA368" s="56"/>
      <c r="AB368" s="56"/>
      <c r="AC368" s="56"/>
    </row>
    <row r="369" spans="1:29" ht="15.75" customHeight="1">
      <c r="A369" s="35" t="s">
        <v>2915</v>
      </c>
      <c r="B369" s="35" t="s">
        <v>245</v>
      </c>
      <c r="C369" s="36" t="s">
        <v>816</v>
      </c>
      <c r="D369" s="37" t="s">
        <v>53</v>
      </c>
      <c r="E369" s="37">
        <v>3</v>
      </c>
      <c r="F369" s="38">
        <v>72</v>
      </c>
      <c r="G369" s="39" t="s">
        <v>54</v>
      </c>
      <c r="H369" s="40">
        <v>46143</v>
      </c>
      <c r="I369" s="41" t="s">
        <v>55</v>
      </c>
      <c r="J369" s="41" t="s">
        <v>56</v>
      </c>
      <c r="K369" s="41" t="s">
        <v>164</v>
      </c>
      <c r="L369" s="41" t="s">
        <v>58</v>
      </c>
      <c r="M369" s="42" t="s">
        <v>148</v>
      </c>
      <c r="N369" s="44" t="s">
        <v>21</v>
      </c>
      <c r="O369" s="44" t="s">
        <v>2767</v>
      </c>
      <c r="P369" s="44"/>
      <c r="Q369" s="44" t="s">
        <v>2952</v>
      </c>
      <c r="R369" s="45" t="s">
        <v>322</v>
      </c>
      <c r="S369" s="45" t="s">
        <v>323</v>
      </c>
      <c r="T369" s="44"/>
      <c r="U369" s="44"/>
      <c r="V369" s="44"/>
      <c r="W369" s="44" t="s">
        <v>652</v>
      </c>
      <c r="X369" s="44"/>
      <c r="Y369" s="44"/>
      <c r="Z369" s="44"/>
      <c r="AA369" s="44"/>
      <c r="AB369" s="44"/>
      <c r="AC369" s="44"/>
    </row>
    <row r="370" spans="1:29" ht="15.75" customHeight="1">
      <c r="A370" s="47" t="s">
        <v>2871</v>
      </c>
      <c r="B370" s="47" t="s">
        <v>242</v>
      </c>
      <c r="C370" s="60" t="s">
        <v>669</v>
      </c>
      <c r="D370" s="49" t="s">
        <v>53</v>
      </c>
      <c r="E370" s="49">
        <v>1</v>
      </c>
      <c r="F370" s="50">
        <v>370</v>
      </c>
      <c r="G370" s="51" t="s">
        <v>54</v>
      </c>
      <c r="H370" s="52">
        <v>46174</v>
      </c>
      <c r="I370" s="53" t="s">
        <v>55</v>
      </c>
      <c r="J370" s="53" t="s">
        <v>56</v>
      </c>
      <c r="K370" s="53" t="s">
        <v>164</v>
      </c>
      <c r="L370" s="53" t="s">
        <v>58</v>
      </c>
      <c r="M370" s="54" t="s">
        <v>2534</v>
      </c>
      <c r="N370" s="56" t="s">
        <v>21</v>
      </c>
      <c r="O370" s="56" t="s">
        <v>2767</v>
      </c>
      <c r="P370" s="56"/>
      <c r="Q370" s="56" t="s">
        <v>2952</v>
      </c>
      <c r="R370" s="57" t="s">
        <v>670</v>
      </c>
      <c r="S370" s="57" t="s">
        <v>323</v>
      </c>
      <c r="T370" s="194"/>
      <c r="U370" s="56"/>
      <c r="V370" s="56"/>
      <c r="W370" s="56" t="s">
        <v>652</v>
      </c>
      <c r="X370" s="56"/>
      <c r="Y370" s="56"/>
      <c r="Z370" s="56"/>
      <c r="AA370" s="56"/>
      <c r="AB370" s="56"/>
      <c r="AC370" s="56"/>
    </row>
    <row r="371" spans="1:29" ht="15.75" customHeight="1">
      <c r="A371" s="35"/>
      <c r="B371" s="35" t="s">
        <v>51</v>
      </c>
      <c r="C371" s="36" t="s">
        <v>1260</v>
      </c>
      <c r="D371" s="37" t="s">
        <v>53</v>
      </c>
      <c r="E371" s="37">
        <v>8</v>
      </c>
      <c r="F371" s="38">
        <v>2000</v>
      </c>
      <c r="G371" s="39" t="s">
        <v>54</v>
      </c>
      <c r="H371" s="40">
        <v>46174</v>
      </c>
      <c r="I371" s="41" t="s">
        <v>55</v>
      </c>
      <c r="J371" s="41" t="s">
        <v>56</v>
      </c>
      <c r="K371" s="41" t="s">
        <v>164</v>
      </c>
      <c r="L371" s="41" t="s">
        <v>91</v>
      </c>
      <c r="M371" s="42" t="s">
        <v>2498</v>
      </c>
      <c r="N371" s="44" t="s">
        <v>884</v>
      </c>
      <c r="O371" s="44" t="s">
        <v>2767</v>
      </c>
      <c r="P371" s="44"/>
      <c r="Q371" s="44" t="s">
        <v>2952</v>
      </c>
      <c r="R371" s="45" t="s">
        <v>322</v>
      </c>
      <c r="S371" s="45" t="s">
        <v>323</v>
      </c>
      <c r="T371" s="44"/>
      <c r="U371" s="44"/>
      <c r="V371" s="44"/>
      <c r="W371" s="44" t="s">
        <v>652</v>
      </c>
      <c r="X371" s="44"/>
      <c r="Y371" s="44"/>
      <c r="Z371" s="44"/>
      <c r="AA371" s="44"/>
      <c r="AB371" s="44"/>
      <c r="AC371" s="44"/>
    </row>
    <row r="372" spans="1:29" ht="15.75" customHeight="1">
      <c r="A372" s="47"/>
      <c r="B372" s="47" t="s">
        <v>51</v>
      </c>
      <c r="C372" s="60" t="s">
        <v>1334</v>
      </c>
      <c r="D372" s="49" t="s">
        <v>53</v>
      </c>
      <c r="E372" s="49">
        <v>2</v>
      </c>
      <c r="F372" s="50">
        <v>624</v>
      </c>
      <c r="G372" s="51" t="s">
        <v>54</v>
      </c>
      <c r="H372" s="52">
        <v>46174</v>
      </c>
      <c r="I372" s="53" t="s">
        <v>55</v>
      </c>
      <c r="J372" s="53" t="s">
        <v>56</v>
      </c>
      <c r="K372" s="53" t="s">
        <v>164</v>
      </c>
      <c r="L372" s="53" t="s">
        <v>91</v>
      </c>
      <c r="M372" s="54" t="s">
        <v>2534</v>
      </c>
      <c r="N372" s="56" t="s">
        <v>884</v>
      </c>
      <c r="O372" s="56" t="s">
        <v>2767</v>
      </c>
      <c r="P372" s="56"/>
      <c r="Q372" s="56" t="s">
        <v>2952</v>
      </c>
      <c r="R372" s="57" t="s">
        <v>322</v>
      </c>
      <c r="S372" s="57" t="s">
        <v>323</v>
      </c>
      <c r="T372" s="56"/>
      <c r="U372" s="56"/>
      <c r="V372" s="56"/>
      <c r="W372" s="56" t="s">
        <v>652</v>
      </c>
      <c r="X372" s="56"/>
      <c r="Y372" s="56"/>
      <c r="Z372" s="56"/>
      <c r="AA372" s="56"/>
      <c r="AB372" s="56"/>
      <c r="AC372" s="56"/>
    </row>
    <row r="373" spans="1:29" ht="15.75" customHeight="1">
      <c r="A373" s="35"/>
      <c r="B373" s="35" t="s">
        <v>51</v>
      </c>
      <c r="C373" s="36" t="s">
        <v>1336</v>
      </c>
      <c r="D373" s="37" t="s">
        <v>1337</v>
      </c>
      <c r="E373" s="37">
        <v>2</v>
      </c>
      <c r="F373" s="38">
        <v>610</v>
      </c>
      <c r="G373" s="39" t="s">
        <v>54</v>
      </c>
      <c r="H373" s="40">
        <v>46174</v>
      </c>
      <c r="I373" s="41" t="s">
        <v>55</v>
      </c>
      <c r="J373" s="41" t="s">
        <v>56</v>
      </c>
      <c r="K373" s="41" t="s">
        <v>164</v>
      </c>
      <c r="L373" s="41" t="s">
        <v>91</v>
      </c>
      <c r="M373" s="42" t="s">
        <v>2498</v>
      </c>
      <c r="N373" s="44" t="s">
        <v>884</v>
      </c>
      <c r="O373" s="44" t="s">
        <v>2767</v>
      </c>
      <c r="P373" s="44"/>
      <c r="Q373" s="44" t="s">
        <v>2952</v>
      </c>
      <c r="R373" s="45" t="s">
        <v>322</v>
      </c>
      <c r="S373" s="45" t="s">
        <v>323</v>
      </c>
      <c r="T373" s="44"/>
      <c r="U373" s="44"/>
      <c r="V373" s="44"/>
      <c r="W373" s="44" t="s">
        <v>652</v>
      </c>
      <c r="X373" s="44"/>
      <c r="Y373" s="44"/>
      <c r="Z373" s="44"/>
      <c r="AA373" s="44"/>
      <c r="AB373" s="44"/>
      <c r="AC373" s="44"/>
    </row>
    <row r="374" spans="1:29" ht="15.75" customHeight="1">
      <c r="A374" s="47"/>
      <c r="B374" s="47" t="s">
        <v>51</v>
      </c>
      <c r="C374" s="60" t="s">
        <v>1383</v>
      </c>
      <c r="D374" s="49" t="s">
        <v>53</v>
      </c>
      <c r="E374" s="49">
        <v>2</v>
      </c>
      <c r="F374" s="50">
        <v>200</v>
      </c>
      <c r="G374" s="51" t="s">
        <v>54</v>
      </c>
      <c r="H374" s="52">
        <v>46143</v>
      </c>
      <c r="I374" s="53" t="s">
        <v>55</v>
      </c>
      <c r="J374" s="53" t="s">
        <v>56</v>
      </c>
      <c r="K374" s="53" t="s">
        <v>164</v>
      </c>
      <c r="L374" s="53" t="s">
        <v>91</v>
      </c>
      <c r="M374" s="54" t="s">
        <v>148</v>
      </c>
      <c r="N374" s="56" t="s">
        <v>884</v>
      </c>
      <c r="O374" s="56" t="s">
        <v>2767</v>
      </c>
      <c r="P374" s="56"/>
      <c r="Q374" s="56" t="s">
        <v>2952</v>
      </c>
      <c r="R374" s="57" t="s">
        <v>322</v>
      </c>
      <c r="S374" s="57" t="s">
        <v>323</v>
      </c>
      <c r="T374" s="56"/>
      <c r="U374" s="56"/>
      <c r="V374" s="56"/>
      <c r="W374" s="56" t="s">
        <v>652</v>
      </c>
      <c r="X374" s="56"/>
      <c r="Y374" s="56"/>
      <c r="Z374" s="56"/>
      <c r="AA374" s="56"/>
      <c r="AB374" s="56"/>
      <c r="AC374" s="56"/>
    </row>
    <row r="375" spans="1:29" ht="15.75" customHeight="1">
      <c r="A375" s="35" t="s">
        <v>2894</v>
      </c>
      <c r="B375" s="35" t="s">
        <v>51</v>
      </c>
      <c r="C375" s="36" t="s">
        <v>719</v>
      </c>
      <c r="D375" s="37" t="s">
        <v>53</v>
      </c>
      <c r="E375" s="37">
        <v>2</v>
      </c>
      <c r="F375" s="38">
        <v>240</v>
      </c>
      <c r="G375" s="39" t="s">
        <v>54</v>
      </c>
      <c r="H375" s="40">
        <v>46143</v>
      </c>
      <c r="I375" s="41" t="s">
        <v>55</v>
      </c>
      <c r="J375" s="41" t="s">
        <v>56</v>
      </c>
      <c r="K375" s="41" t="s">
        <v>164</v>
      </c>
      <c r="L375" s="41" t="s">
        <v>91</v>
      </c>
      <c r="M375" s="42" t="s">
        <v>2486</v>
      </c>
      <c r="N375" s="44" t="s">
        <v>21</v>
      </c>
      <c r="O375" s="44" t="s">
        <v>2767</v>
      </c>
      <c r="P375" s="44"/>
      <c r="Q375" s="44" t="s">
        <v>2952</v>
      </c>
      <c r="R375" s="45" t="s">
        <v>322</v>
      </c>
      <c r="S375" s="45" t="s">
        <v>323</v>
      </c>
      <c r="T375" s="44"/>
      <c r="U375" s="44"/>
      <c r="V375" s="44"/>
      <c r="W375" s="44" t="s">
        <v>652</v>
      </c>
      <c r="X375" s="44"/>
      <c r="Y375" s="44"/>
      <c r="Z375" s="44"/>
      <c r="AA375" s="44"/>
      <c r="AB375" s="44"/>
      <c r="AC375" s="44"/>
    </row>
    <row r="376" spans="1:29" ht="15.75" customHeight="1">
      <c r="A376" s="47"/>
      <c r="B376" s="47" t="s">
        <v>51</v>
      </c>
      <c r="C376" s="60" t="s">
        <v>1354</v>
      </c>
      <c r="D376" s="49" t="s">
        <v>53</v>
      </c>
      <c r="E376" s="49">
        <v>2</v>
      </c>
      <c r="F376" s="50">
        <v>360</v>
      </c>
      <c r="G376" s="51" t="s">
        <v>54</v>
      </c>
      <c r="H376" s="52">
        <v>46174</v>
      </c>
      <c r="I376" s="53" t="s">
        <v>55</v>
      </c>
      <c r="J376" s="53" t="s">
        <v>56</v>
      </c>
      <c r="K376" s="53" t="s">
        <v>164</v>
      </c>
      <c r="L376" s="53" t="s">
        <v>91</v>
      </c>
      <c r="M376" s="54" t="s">
        <v>2486</v>
      </c>
      <c r="N376" s="56" t="s">
        <v>884</v>
      </c>
      <c r="O376" s="56" t="s">
        <v>2767</v>
      </c>
      <c r="P376" s="56"/>
      <c r="Q376" s="56" t="s">
        <v>2952</v>
      </c>
      <c r="R376" s="57" t="s">
        <v>322</v>
      </c>
      <c r="S376" s="57" t="s">
        <v>323</v>
      </c>
      <c r="T376" s="56"/>
      <c r="U376" s="56"/>
      <c r="V376" s="56"/>
      <c r="W376" s="56" t="s">
        <v>652</v>
      </c>
      <c r="X376" s="56"/>
      <c r="Y376" s="56"/>
      <c r="Z376" s="56"/>
      <c r="AA376" s="56"/>
      <c r="AB376" s="56"/>
      <c r="AC376" s="56"/>
    </row>
    <row r="377" spans="1:29" ht="15.75" customHeight="1">
      <c r="A377" s="35" t="s">
        <v>1852</v>
      </c>
      <c r="B377" s="35" t="s">
        <v>51</v>
      </c>
      <c r="C377" s="36" t="s">
        <v>321</v>
      </c>
      <c r="D377" s="37" t="s">
        <v>53</v>
      </c>
      <c r="E377" s="37">
        <v>6</v>
      </c>
      <c r="F377" s="38">
        <v>10800</v>
      </c>
      <c r="G377" s="39" t="s">
        <v>54</v>
      </c>
      <c r="H377" s="40">
        <v>46235</v>
      </c>
      <c r="I377" s="41" t="s">
        <v>55</v>
      </c>
      <c r="J377" s="41" t="s">
        <v>56</v>
      </c>
      <c r="K377" s="41" t="s">
        <v>164</v>
      </c>
      <c r="L377" s="41" t="s">
        <v>91</v>
      </c>
      <c r="M377" s="42" t="s">
        <v>2498</v>
      </c>
      <c r="N377" s="44" t="s">
        <v>951</v>
      </c>
      <c r="O377" s="44" t="s">
        <v>2767</v>
      </c>
      <c r="P377" s="44"/>
      <c r="Q377" s="44" t="s">
        <v>2952</v>
      </c>
      <c r="R377" s="45" t="s">
        <v>322</v>
      </c>
      <c r="S377" s="45" t="s">
        <v>323</v>
      </c>
      <c r="T377" s="44"/>
      <c r="U377" s="44"/>
      <c r="V377" s="44"/>
      <c r="W377" s="44" t="s">
        <v>652</v>
      </c>
      <c r="X377" s="44"/>
      <c r="Y377" s="44"/>
      <c r="Z377" s="44"/>
      <c r="AA377" s="44"/>
      <c r="AB377" s="44"/>
      <c r="AC377" s="44"/>
    </row>
    <row r="378" spans="1:29" ht="15.75" customHeight="1">
      <c r="A378" s="47" t="s">
        <v>1853</v>
      </c>
      <c r="B378" s="47" t="s">
        <v>295</v>
      </c>
      <c r="C378" s="60" t="s">
        <v>321</v>
      </c>
      <c r="D378" s="49" t="s">
        <v>53</v>
      </c>
      <c r="E378" s="49">
        <v>3</v>
      </c>
      <c r="F378" s="50">
        <v>5400</v>
      </c>
      <c r="G378" s="51" t="s">
        <v>54</v>
      </c>
      <c r="H378" s="52">
        <v>46204</v>
      </c>
      <c r="I378" s="53" t="s">
        <v>55</v>
      </c>
      <c r="J378" s="53" t="s">
        <v>56</v>
      </c>
      <c r="K378" s="53" t="s">
        <v>164</v>
      </c>
      <c r="L378" s="53" t="s">
        <v>91</v>
      </c>
      <c r="M378" s="54" t="s">
        <v>2498</v>
      </c>
      <c r="N378" s="56" t="s">
        <v>951</v>
      </c>
      <c r="O378" s="56" t="s">
        <v>2767</v>
      </c>
      <c r="P378" s="56"/>
      <c r="Q378" s="56" t="s">
        <v>2952</v>
      </c>
      <c r="R378" s="57" t="s">
        <v>322</v>
      </c>
      <c r="S378" s="57" t="s">
        <v>323</v>
      </c>
      <c r="T378" s="56"/>
      <c r="U378" s="56"/>
      <c r="V378" s="56"/>
      <c r="W378" s="56" t="s">
        <v>652</v>
      </c>
      <c r="X378" s="56"/>
      <c r="Y378" s="56"/>
      <c r="Z378" s="56"/>
      <c r="AA378" s="56"/>
      <c r="AB378" s="56"/>
      <c r="AC378" s="56"/>
    </row>
    <row r="379" spans="1:29" ht="15.75" customHeight="1">
      <c r="A379" s="35" t="s">
        <v>1855</v>
      </c>
      <c r="B379" s="35" t="s">
        <v>1476</v>
      </c>
      <c r="C379" s="36" t="s">
        <v>321</v>
      </c>
      <c r="D379" s="37" t="s">
        <v>53</v>
      </c>
      <c r="E379" s="37">
        <v>2</v>
      </c>
      <c r="F379" s="38">
        <v>3600</v>
      </c>
      <c r="G379" s="39" t="s">
        <v>54</v>
      </c>
      <c r="H379" s="40">
        <v>46174</v>
      </c>
      <c r="I379" s="41" t="s">
        <v>55</v>
      </c>
      <c r="J379" s="41" t="s">
        <v>56</v>
      </c>
      <c r="K379" s="41" t="s">
        <v>164</v>
      </c>
      <c r="L379" s="41" t="s">
        <v>91</v>
      </c>
      <c r="M379" s="42" t="s">
        <v>2498</v>
      </c>
      <c r="N379" s="44" t="s">
        <v>951</v>
      </c>
      <c r="O379" s="44" t="s">
        <v>2767</v>
      </c>
      <c r="P379" s="44"/>
      <c r="Q379" s="44" t="s">
        <v>2952</v>
      </c>
      <c r="R379" s="45" t="s">
        <v>322</v>
      </c>
      <c r="S379" s="45" t="s">
        <v>323</v>
      </c>
      <c r="T379" s="44"/>
      <c r="U379" s="44"/>
      <c r="V379" s="44"/>
      <c r="W379" s="44" t="s">
        <v>652</v>
      </c>
      <c r="X379" s="44"/>
      <c r="Y379" s="44"/>
      <c r="Z379" s="44"/>
      <c r="AA379" s="44"/>
      <c r="AB379" s="44"/>
      <c r="AC379" s="44"/>
    </row>
    <row r="380" spans="1:29" ht="15.75" customHeight="1">
      <c r="A380" s="47" t="s">
        <v>1858</v>
      </c>
      <c r="B380" s="47" t="s">
        <v>652</v>
      </c>
      <c r="C380" s="60" t="s">
        <v>321</v>
      </c>
      <c r="D380" s="49" t="s">
        <v>53</v>
      </c>
      <c r="E380" s="49">
        <v>1</v>
      </c>
      <c r="F380" s="50">
        <v>1800</v>
      </c>
      <c r="G380" s="51" t="s">
        <v>54</v>
      </c>
      <c r="H380" s="52">
        <v>46174</v>
      </c>
      <c r="I380" s="53" t="s">
        <v>55</v>
      </c>
      <c r="J380" s="53" t="s">
        <v>56</v>
      </c>
      <c r="K380" s="53" t="s">
        <v>164</v>
      </c>
      <c r="L380" s="53" t="s">
        <v>91</v>
      </c>
      <c r="M380" s="54" t="s">
        <v>2498</v>
      </c>
      <c r="N380" s="56" t="s">
        <v>951</v>
      </c>
      <c r="O380" s="56" t="s">
        <v>2767</v>
      </c>
      <c r="P380" s="56"/>
      <c r="Q380" s="56" t="s">
        <v>2952</v>
      </c>
      <c r="R380" s="57" t="s">
        <v>322</v>
      </c>
      <c r="S380" s="57" t="s">
        <v>323</v>
      </c>
      <c r="T380" s="56"/>
      <c r="U380" s="56"/>
      <c r="V380" s="56"/>
      <c r="W380" s="56" t="s">
        <v>652</v>
      </c>
      <c r="X380" s="56"/>
      <c r="Y380" s="56"/>
      <c r="Z380" s="56"/>
      <c r="AA380" s="56"/>
      <c r="AB380" s="56"/>
      <c r="AC380" s="56"/>
    </row>
    <row r="381" spans="1:29" ht="15.75" customHeight="1">
      <c r="A381" s="35" t="s">
        <v>2762</v>
      </c>
      <c r="B381" s="35" t="s">
        <v>237</v>
      </c>
      <c r="C381" s="36" t="s">
        <v>321</v>
      </c>
      <c r="D381" s="37" t="s">
        <v>53</v>
      </c>
      <c r="E381" s="37">
        <v>3</v>
      </c>
      <c r="F381" s="38">
        <v>5400</v>
      </c>
      <c r="G381" s="39" t="s">
        <v>54</v>
      </c>
      <c r="H381" s="40">
        <v>46204</v>
      </c>
      <c r="I381" s="41" t="s">
        <v>55</v>
      </c>
      <c r="J381" s="41" t="s">
        <v>56</v>
      </c>
      <c r="K381" s="41" t="s">
        <v>164</v>
      </c>
      <c r="L381" s="41" t="s">
        <v>58</v>
      </c>
      <c r="M381" s="42" t="s">
        <v>2517</v>
      </c>
      <c r="N381" s="44" t="s">
        <v>21</v>
      </c>
      <c r="O381" s="44" t="s">
        <v>2767</v>
      </c>
      <c r="P381" s="44"/>
      <c r="Q381" s="44" t="s">
        <v>2952</v>
      </c>
      <c r="R381" s="45" t="s">
        <v>322</v>
      </c>
      <c r="S381" s="45" t="s">
        <v>323</v>
      </c>
      <c r="T381" s="44"/>
      <c r="U381" s="44"/>
      <c r="V381" s="44"/>
      <c r="W381" s="44" t="s">
        <v>652</v>
      </c>
      <c r="X381" s="44"/>
      <c r="Y381" s="44"/>
      <c r="Z381" s="44"/>
      <c r="AA381" s="44"/>
      <c r="AB381" s="44"/>
      <c r="AC381" s="44"/>
    </row>
    <row r="382" spans="1:29" ht="15.75" customHeight="1">
      <c r="A382" s="47" t="s">
        <v>2781</v>
      </c>
      <c r="B382" s="47" t="s">
        <v>245</v>
      </c>
      <c r="C382" s="60" t="s">
        <v>321</v>
      </c>
      <c r="D382" s="49" t="s">
        <v>53</v>
      </c>
      <c r="E382" s="49">
        <v>2</v>
      </c>
      <c r="F382" s="50">
        <v>3600</v>
      </c>
      <c r="G382" s="51" t="s">
        <v>54</v>
      </c>
      <c r="H382" s="52">
        <v>46174</v>
      </c>
      <c r="I382" s="53" t="s">
        <v>55</v>
      </c>
      <c r="J382" s="53" t="s">
        <v>56</v>
      </c>
      <c r="K382" s="53" t="s">
        <v>164</v>
      </c>
      <c r="L382" s="53" t="s">
        <v>58</v>
      </c>
      <c r="M382" s="54" t="s">
        <v>2517</v>
      </c>
      <c r="N382" s="56" t="s">
        <v>21</v>
      </c>
      <c r="O382" s="56" t="s">
        <v>2767</v>
      </c>
      <c r="P382" s="56"/>
      <c r="Q382" s="56" t="s">
        <v>2952</v>
      </c>
      <c r="R382" s="57" t="s">
        <v>322</v>
      </c>
      <c r="S382" s="57" t="s">
        <v>323</v>
      </c>
      <c r="T382" s="56"/>
      <c r="U382" s="56"/>
      <c r="V382" s="56"/>
      <c r="W382" s="56" t="s">
        <v>652</v>
      </c>
      <c r="X382" s="56"/>
      <c r="Y382" s="56"/>
      <c r="Z382" s="56"/>
      <c r="AA382" s="56"/>
      <c r="AB382" s="56"/>
      <c r="AC382" s="56"/>
    </row>
    <row r="383" spans="1:29" ht="15.75" customHeight="1">
      <c r="A383" s="35" t="s">
        <v>2782</v>
      </c>
      <c r="B383" s="35" t="s">
        <v>317</v>
      </c>
      <c r="C383" s="36" t="s">
        <v>321</v>
      </c>
      <c r="D383" s="37" t="s">
        <v>53</v>
      </c>
      <c r="E383" s="37">
        <v>2</v>
      </c>
      <c r="F383" s="38">
        <v>3600</v>
      </c>
      <c r="G383" s="39" t="s">
        <v>54</v>
      </c>
      <c r="H383" s="40">
        <v>46174</v>
      </c>
      <c r="I383" s="41" t="s">
        <v>55</v>
      </c>
      <c r="J383" s="41" t="s">
        <v>56</v>
      </c>
      <c r="K383" s="41" t="s">
        <v>164</v>
      </c>
      <c r="L383" s="41" t="s">
        <v>58</v>
      </c>
      <c r="M383" s="42" t="s">
        <v>2517</v>
      </c>
      <c r="N383" s="44" t="s">
        <v>21</v>
      </c>
      <c r="O383" s="44" t="s">
        <v>2767</v>
      </c>
      <c r="P383" s="44"/>
      <c r="Q383" s="44" t="s">
        <v>2952</v>
      </c>
      <c r="R383" s="45" t="s">
        <v>322</v>
      </c>
      <c r="S383" s="45" t="s">
        <v>323</v>
      </c>
      <c r="T383" s="44"/>
      <c r="U383" s="44"/>
      <c r="V383" s="44"/>
      <c r="W383" s="44" t="s">
        <v>652</v>
      </c>
      <c r="X383" s="44"/>
      <c r="Y383" s="44"/>
      <c r="Z383" s="44"/>
      <c r="AA383" s="44"/>
      <c r="AB383" s="44"/>
      <c r="AC383" s="44"/>
    </row>
    <row r="384" spans="1:29" ht="15.75" customHeight="1">
      <c r="A384" s="47" t="s">
        <v>2783</v>
      </c>
      <c r="B384" s="47" t="s">
        <v>169</v>
      </c>
      <c r="C384" s="60" t="s">
        <v>321</v>
      </c>
      <c r="D384" s="49" t="s">
        <v>53</v>
      </c>
      <c r="E384" s="49">
        <v>2</v>
      </c>
      <c r="F384" s="50">
        <v>3600</v>
      </c>
      <c r="G384" s="51" t="s">
        <v>54</v>
      </c>
      <c r="H384" s="52">
        <v>46174</v>
      </c>
      <c r="I384" s="53" t="s">
        <v>55</v>
      </c>
      <c r="J384" s="53" t="s">
        <v>56</v>
      </c>
      <c r="K384" s="53" t="s">
        <v>164</v>
      </c>
      <c r="L384" s="53" t="s">
        <v>58</v>
      </c>
      <c r="M384" s="54" t="s">
        <v>2517</v>
      </c>
      <c r="N384" s="56" t="s">
        <v>21</v>
      </c>
      <c r="O384" s="56" t="s">
        <v>2767</v>
      </c>
      <c r="P384" s="56"/>
      <c r="Q384" s="56" t="s">
        <v>2952</v>
      </c>
      <c r="R384" s="57" t="s">
        <v>322</v>
      </c>
      <c r="S384" s="57" t="s">
        <v>323</v>
      </c>
      <c r="T384" s="56"/>
      <c r="U384" s="56"/>
      <c r="V384" s="56"/>
      <c r="W384" s="56" t="s">
        <v>652</v>
      </c>
      <c r="X384" s="56"/>
      <c r="Y384" s="56"/>
      <c r="Z384" s="56"/>
      <c r="AA384" s="56"/>
      <c r="AB384" s="56"/>
      <c r="AC384" s="56"/>
    </row>
    <row r="385" spans="1:29" ht="15.75" customHeight="1">
      <c r="A385" s="167"/>
      <c r="B385" s="167" t="s">
        <v>51</v>
      </c>
      <c r="C385" s="168" t="s">
        <v>2490</v>
      </c>
      <c r="D385" s="176" t="s">
        <v>53</v>
      </c>
      <c r="E385" s="176">
        <v>35</v>
      </c>
      <c r="F385" s="177">
        <v>280000</v>
      </c>
      <c r="G385" s="178" t="s">
        <v>54</v>
      </c>
      <c r="H385" s="179">
        <v>46266</v>
      </c>
      <c r="I385" s="180" t="s">
        <v>101</v>
      </c>
      <c r="J385" s="180" t="s">
        <v>56</v>
      </c>
      <c r="K385" s="180" t="s">
        <v>858</v>
      </c>
      <c r="L385" s="180" t="s">
        <v>91</v>
      </c>
      <c r="M385" s="181" t="s">
        <v>2451</v>
      </c>
      <c r="N385" s="175" t="s">
        <v>884</v>
      </c>
      <c r="O385" s="44" t="s">
        <v>2452</v>
      </c>
      <c r="P385" s="44"/>
      <c r="Q385" s="44"/>
      <c r="R385" s="45" t="str">
        <f t="array" ref="R385">IFERROR(INDEX('BANCO DE DADOS'!$C$3:$C1636,MATCH(C385,'BANCO DE DADOS'!$B$3:$B1636,0),0),"")</f>
        <v>DOP - EPI SALVAMENTO TERRESTRE</v>
      </c>
      <c r="S385" s="45" t="str">
        <f t="array" ref="S385">IFERROR(INDEX('BANCO DE DADOS'!$D$3:$D1636,MATCH(C385,'BANCO DE DADOS'!$B$3:$B1636,0),0),"")</f>
        <v>COMPRA DE EQUIPAMENTOS DE PROTEÇÃO RESPIRATÓRIA</v>
      </c>
      <c r="T385" s="44"/>
      <c r="U385" s="44"/>
      <c r="V385" s="44"/>
      <c r="W385" s="44"/>
      <c r="X385" s="44"/>
      <c r="Y385" s="44"/>
      <c r="Z385" s="44"/>
      <c r="AA385" s="44"/>
      <c r="AB385" s="44"/>
      <c r="AC385" s="44"/>
    </row>
    <row r="386" spans="1:29" ht="15.75" customHeight="1">
      <c r="A386" s="47" t="s">
        <v>2784</v>
      </c>
      <c r="B386" s="47" t="s">
        <v>242</v>
      </c>
      <c r="C386" s="60" t="s">
        <v>321</v>
      </c>
      <c r="D386" s="49" t="s">
        <v>53</v>
      </c>
      <c r="E386" s="49">
        <v>2</v>
      </c>
      <c r="F386" s="50">
        <v>3600</v>
      </c>
      <c r="G386" s="51" t="s">
        <v>54</v>
      </c>
      <c r="H386" s="52">
        <v>46174</v>
      </c>
      <c r="I386" s="53" t="s">
        <v>55</v>
      </c>
      <c r="J386" s="53" t="s">
        <v>56</v>
      </c>
      <c r="K386" s="53" t="s">
        <v>164</v>
      </c>
      <c r="L386" s="53" t="s">
        <v>58</v>
      </c>
      <c r="M386" s="54" t="s">
        <v>2517</v>
      </c>
      <c r="N386" s="56" t="s">
        <v>21</v>
      </c>
      <c r="O386" s="56" t="s">
        <v>2767</v>
      </c>
      <c r="P386" s="56"/>
      <c r="Q386" s="56" t="s">
        <v>2952</v>
      </c>
      <c r="R386" s="57" t="s">
        <v>322</v>
      </c>
      <c r="S386" s="57" t="s">
        <v>323</v>
      </c>
      <c r="T386" s="56"/>
      <c r="U386" s="56"/>
      <c r="V386" s="56"/>
      <c r="W386" s="56" t="s">
        <v>652</v>
      </c>
      <c r="X386" s="56"/>
      <c r="Y386" s="56"/>
      <c r="Z386" s="56"/>
      <c r="AA386" s="56"/>
      <c r="AB386" s="56"/>
      <c r="AC386" s="56"/>
    </row>
    <row r="387" spans="1:29" ht="15.75" customHeight="1">
      <c r="A387" s="167"/>
      <c r="B387" s="167" t="s">
        <v>51</v>
      </c>
      <c r="C387" s="168" t="s">
        <v>2539</v>
      </c>
      <c r="D387" s="176" t="s">
        <v>53</v>
      </c>
      <c r="E387" s="176">
        <v>8</v>
      </c>
      <c r="F387" s="177">
        <v>32006.400000000001</v>
      </c>
      <c r="G387" s="178" t="s">
        <v>54</v>
      </c>
      <c r="H387" s="179">
        <v>46235</v>
      </c>
      <c r="I387" s="180" t="s">
        <v>101</v>
      </c>
      <c r="J387" s="180" t="s">
        <v>56</v>
      </c>
      <c r="K387" s="180" t="s">
        <v>164</v>
      </c>
      <c r="L387" s="180" t="s">
        <v>91</v>
      </c>
      <c r="M387" s="181" t="s">
        <v>2451</v>
      </c>
      <c r="N387" s="175" t="s">
        <v>884</v>
      </c>
      <c r="O387" s="44" t="s">
        <v>2452</v>
      </c>
      <c r="P387" s="44"/>
      <c r="Q387" s="44"/>
      <c r="R387" s="45" t="str">
        <f t="array" ref="R387">IFERROR(INDEX('BANCO DE DADOS'!$C$3:$C1636,MATCH(C387,'BANCO DE DADOS'!$B$3:$B1636,0),0),"")</f>
        <v>DEPMAT - EQUIPAMENTO DE CALIBRAÇÃO</v>
      </c>
      <c r="S387" s="45" t="str">
        <f t="array" ref="S387">IFERROR(INDEX('BANCO DE DADOS'!$D$3:$D1636,MATCH(C387,'BANCO DE DADOS'!$B$3:$B1636,0),0),"")</f>
        <v>COMPRA DE EQUIPAMENTOS DE MEDIÇÃO E CALIBRAÇÃO</v>
      </c>
      <c r="T387" s="44"/>
      <c r="U387" s="44"/>
      <c r="V387" s="44"/>
      <c r="W387" s="44"/>
      <c r="X387" s="44"/>
      <c r="Y387" s="44"/>
      <c r="Z387" s="44"/>
      <c r="AA387" s="44"/>
      <c r="AB387" s="44"/>
      <c r="AC387" s="44"/>
    </row>
    <row r="388" spans="1:29" ht="15.75" customHeight="1">
      <c r="A388" s="47"/>
      <c r="B388" s="47" t="s">
        <v>51</v>
      </c>
      <c r="C388" s="60" t="s">
        <v>1385</v>
      </c>
      <c r="D388" s="49" t="s">
        <v>53</v>
      </c>
      <c r="E388" s="49">
        <v>2</v>
      </c>
      <c r="F388" s="50">
        <v>200</v>
      </c>
      <c r="G388" s="51" t="s">
        <v>54</v>
      </c>
      <c r="H388" s="52">
        <v>46143</v>
      </c>
      <c r="I388" s="53" t="s">
        <v>55</v>
      </c>
      <c r="J388" s="53" t="s">
        <v>56</v>
      </c>
      <c r="K388" s="53" t="s">
        <v>164</v>
      </c>
      <c r="L388" s="53" t="s">
        <v>91</v>
      </c>
      <c r="M388" s="54" t="s">
        <v>109</v>
      </c>
      <c r="N388" s="56" t="s">
        <v>884</v>
      </c>
      <c r="O388" s="56" t="s">
        <v>2767</v>
      </c>
      <c r="P388" s="56"/>
      <c r="Q388" s="56" t="s">
        <v>2952</v>
      </c>
      <c r="R388" s="57" t="s">
        <v>322</v>
      </c>
      <c r="S388" s="57" t="s">
        <v>323</v>
      </c>
      <c r="T388" s="56"/>
      <c r="U388" s="56"/>
      <c r="V388" s="56"/>
      <c r="W388" s="56" t="s">
        <v>652</v>
      </c>
      <c r="X388" s="56"/>
      <c r="Y388" s="56"/>
      <c r="Z388" s="56"/>
      <c r="AA388" s="56"/>
      <c r="AB388" s="56"/>
      <c r="AC388" s="56"/>
    </row>
    <row r="389" spans="1:29" ht="15.75" customHeight="1">
      <c r="A389" s="35" t="s">
        <v>1864</v>
      </c>
      <c r="B389" s="35" t="s">
        <v>219</v>
      </c>
      <c r="C389" s="36" t="s">
        <v>1385</v>
      </c>
      <c r="D389" s="37" t="s">
        <v>53</v>
      </c>
      <c r="E389" s="37">
        <v>4</v>
      </c>
      <c r="F389" s="38">
        <v>400</v>
      </c>
      <c r="G389" s="39" t="s">
        <v>54</v>
      </c>
      <c r="H389" s="40">
        <v>46174</v>
      </c>
      <c r="I389" s="41" t="s">
        <v>55</v>
      </c>
      <c r="J389" s="41" t="s">
        <v>56</v>
      </c>
      <c r="K389" s="41" t="s">
        <v>164</v>
      </c>
      <c r="L389" s="41" t="s">
        <v>91</v>
      </c>
      <c r="M389" s="42" t="s">
        <v>73</v>
      </c>
      <c r="N389" s="44" t="s">
        <v>951</v>
      </c>
      <c r="O389" s="44" t="s">
        <v>2767</v>
      </c>
      <c r="P389" s="44"/>
      <c r="Q389" s="44" t="s">
        <v>2952</v>
      </c>
      <c r="R389" s="45" t="s">
        <v>322</v>
      </c>
      <c r="S389" s="45" t="s">
        <v>323</v>
      </c>
      <c r="T389" s="44"/>
      <c r="U389" s="44"/>
      <c r="V389" s="44"/>
      <c r="W389" s="44" t="s">
        <v>652</v>
      </c>
      <c r="X389" s="44"/>
      <c r="Y389" s="44"/>
      <c r="Z389" s="44"/>
      <c r="AA389" s="44"/>
      <c r="AB389" s="44"/>
      <c r="AC389" s="44"/>
    </row>
    <row r="390" spans="1:29" ht="15.75" customHeight="1">
      <c r="A390" s="47"/>
      <c r="B390" s="47" t="s">
        <v>51</v>
      </c>
      <c r="C390" s="60" t="s">
        <v>1387</v>
      </c>
      <c r="D390" s="49" t="s">
        <v>53</v>
      </c>
      <c r="E390" s="49">
        <v>2</v>
      </c>
      <c r="F390" s="50">
        <v>200</v>
      </c>
      <c r="G390" s="51" t="s">
        <v>54</v>
      </c>
      <c r="H390" s="52">
        <v>46143</v>
      </c>
      <c r="I390" s="53" t="s">
        <v>55</v>
      </c>
      <c r="J390" s="53" t="s">
        <v>56</v>
      </c>
      <c r="K390" s="53" t="s">
        <v>164</v>
      </c>
      <c r="L390" s="53" t="s">
        <v>91</v>
      </c>
      <c r="M390" s="54" t="s">
        <v>2517</v>
      </c>
      <c r="N390" s="56" t="s">
        <v>884</v>
      </c>
      <c r="O390" s="56" t="s">
        <v>2767</v>
      </c>
      <c r="P390" s="56"/>
      <c r="Q390" s="56" t="s">
        <v>2952</v>
      </c>
      <c r="R390" s="57" t="s">
        <v>322</v>
      </c>
      <c r="S390" s="57" t="s">
        <v>323</v>
      </c>
      <c r="T390" s="56"/>
      <c r="U390" s="56"/>
      <c r="V390" s="56"/>
      <c r="W390" s="56" t="s">
        <v>652</v>
      </c>
      <c r="X390" s="56"/>
      <c r="Y390" s="56"/>
      <c r="Z390" s="56"/>
      <c r="AA390" s="56"/>
      <c r="AB390" s="56"/>
      <c r="AC390" s="56"/>
    </row>
    <row r="391" spans="1:29" ht="15.75" customHeight="1">
      <c r="A391" s="35" t="s">
        <v>2882</v>
      </c>
      <c r="B391" s="35" t="s">
        <v>242</v>
      </c>
      <c r="C391" s="36" t="s">
        <v>693</v>
      </c>
      <c r="D391" s="37" t="s">
        <v>53</v>
      </c>
      <c r="E391" s="37">
        <v>10</v>
      </c>
      <c r="F391" s="38">
        <v>299</v>
      </c>
      <c r="G391" s="39" t="s">
        <v>54</v>
      </c>
      <c r="H391" s="40">
        <v>46174</v>
      </c>
      <c r="I391" s="41" t="s">
        <v>55</v>
      </c>
      <c r="J391" s="41" t="s">
        <v>56</v>
      </c>
      <c r="K391" s="41" t="s">
        <v>164</v>
      </c>
      <c r="L391" s="41" t="s">
        <v>58</v>
      </c>
      <c r="M391" s="42" t="s">
        <v>2534</v>
      </c>
      <c r="N391" s="44" t="s">
        <v>21</v>
      </c>
      <c r="O391" s="44" t="s">
        <v>2767</v>
      </c>
      <c r="P391" s="44"/>
      <c r="Q391" s="44" t="s">
        <v>2952</v>
      </c>
      <c r="R391" s="45" t="s">
        <v>322</v>
      </c>
      <c r="S391" s="45" t="s">
        <v>323</v>
      </c>
      <c r="T391" s="44"/>
      <c r="U391" s="44"/>
      <c r="V391" s="44"/>
      <c r="W391" s="44" t="s">
        <v>652</v>
      </c>
      <c r="X391" s="44"/>
      <c r="Y391" s="44"/>
      <c r="Z391" s="44"/>
      <c r="AA391" s="44"/>
      <c r="AB391" s="44"/>
      <c r="AC391" s="44"/>
    </row>
    <row r="392" spans="1:29" ht="15.75" customHeight="1">
      <c r="A392" s="47" t="s">
        <v>1872</v>
      </c>
      <c r="B392" s="47" t="s">
        <v>652</v>
      </c>
      <c r="C392" s="60" t="s">
        <v>2319</v>
      </c>
      <c r="D392" s="49" t="s">
        <v>53</v>
      </c>
      <c r="E392" s="49">
        <v>1</v>
      </c>
      <c r="F392" s="50">
        <v>250</v>
      </c>
      <c r="G392" s="51" t="s">
        <v>54</v>
      </c>
      <c r="H392" s="52">
        <v>46143</v>
      </c>
      <c r="I392" s="53" t="s">
        <v>55</v>
      </c>
      <c r="J392" s="53" t="s">
        <v>56</v>
      </c>
      <c r="K392" s="53" t="s">
        <v>164</v>
      </c>
      <c r="L392" s="53" t="s">
        <v>91</v>
      </c>
      <c r="M392" s="54" t="s">
        <v>73</v>
      </c>
      <c r="N392" s="56" t="s">
        <v>951</v>
      </c>
      <c r="O392" s="56" t="s">
        <v>2767</v>
      </c>
      <c r="P392" s="56"/>
      <c r="Q392" s="56" t="s">
        <v>2952</v>
      </c>
      <c r="R392" s="57" t="s">
        <v>322</v>
      </c>
      <c r="S392" s="57" t="s">
        <v>323</v>
      </c>
      <c r="T392" s="56"/>
      <c r="U392" s="56"/>
      <c r="V392" s="56"/>
      <c r="W392" s="56" t="s">
        <v>652</v>
      </c>
      <c r="X392" s="56"/>
      <c r="Y392" s="56"/>
      <c r="Z392" s="56"/>
      <c r="AA392" s="56"/>
      <c r="AB392" s="56"/>
      <c r="AC392" s="56"/>
    </row>
    <row r="393" spans="1:29" ht="15.75" customHeight="1">
      <c r="A393" s="167"/>
      <c r="B393" s="167" t="s">
        <v>848</v>
      </c>
      <c r="C393" s="168" t="s">
        <v>285</v>
      </c>
      <c r="D393" s="176" t="s">
        <v>53</v>
      </c>
      <c r="E393" s="176">
        <v>30</v>
      </c>
      <c r="F393" s="177">
        <v>39000</v>
      </c>
      <c r="G393" s="178" t="s">
        <v>54</v>
      </c>
      <c r="H393" s="179">
        <v>46266</v>
      </c>
      <c r="I393" s="180" t="s">
        <v>55</v>
      </c>
      <c r="J393" s="180" t="s">
        <v>56</v>
      </c>
      <c r="K393" s="180" t="s">
        <v>164</v>
      </c>
      <c r="L393" s="180" t="s">
        <v>91</v>
      </c>
      <c r="M393" s="181" t="s">
        <v>2451</v>
      </c>
      <c r="N393" s="175" t="s">
        <v>884</v>
      </c>
      <c r="O393" s="44" t="s">
        <v>2452</v>
      </c>
      <c r="P393" s="44"/>
      <c r="Q393" s="44"/>
      <c r="R393" s="45" t="str">
        <f t="array" ref="R393">IFERROR(INDEX('BANCO DE DADOS'!$C$3:$C1636,MATCH(C393,'BANCO DE DADOS'!$B$3:$B1636,0),0),"")</f>
        <v>DOP - EPI SALVAMENTO EM ALTURAS</v>
      </c>
      <c r="S393" s="45" t="str">
        <f t="array" ref="S393">IFERROR(INDEX('BANCO DE DADOS'!$D$3:$D1636,MATCH(C393,'BANCO DE DADOS'!$B$3:$B1636,0),0),"")</f>
        <v>COMPRA DE EPI - PROTEÇÃO E RESGATE PARA SALVAMENTO EM ALTURA</v>
      </c>
      <c r="T393" s="44"/>
      <c r="U393" s="44"/>
      <c r="V393" s="44"/>
      <c r="W393" s="44"/>
      <c r="X393" s="44"/>
      <c r="Y393" s="44"/>
      <c r="Z393" s="44"/>
      <c r="AA393" s="44"/>
      <c r="AB393" s="44"/>
      <c r="AC393" s="44"/>
    </row>
    <row r="394" spans="1:29" ht="15.75" customHeight="1">
      <c r="A394" s="47" t="s">
        <v>1876</v>
      </c>
      <c r="B394" s="47" t="s">
        <v>233</v>
      </c>
      <c r="C394" s="60" t="s">
        <v>2328</v>
      </c>
      <c r="D394" s="49" t="s">
        <v>53</v>
      </c>
      <c r="E394" s="49">
        <v>1</v>
      </c>
      <c r="F394" s="50">
        <v>200</v>
      </c>
      <c r="G394" s="51" t="s">
        <v>54</v>
      </c>
      <c r="H394" s="52">
        <v>46143</v>
      </c>
      <c r="I394" s="53" t="s">
        <v>55</v>
      </c>
      <c r="J394" s="53" t="s">
        <v>56</v>
      </c>
      <c r="K394" s="53" t="s">
        <v>164</v>
      </c>
      <c r="L394" s="53" t="s">
        <v>91</v>
      </c>
      <c r="M394" s="54" t="s">
        <v>148</v>
      </c>
      <c r="N394" s="56" t="s">
        <v>951</v>
      </c>
      <c r="O394" s="56" t="s">
        <v>2767</v>
      </c>
      <c r="P394" s="56"/>
      <c r="Q394" s="56" t="s">
        <v>2952</v>
      </c>
      <c r="R394" s="57" t="s">
        <v>322</v>
      </c>
      <c r="S394" s="57" t="s">
        <v>323</v>
      </c>
      <c r="T394" s="56"/>
      <c r="U394" s="56"/>
      <c r="V394" s="56"/>
      <c r="W394" s="56" t="s">
        <v>652</v>
      </c>
      <c r="X394" s="56"/>
      <c r="Y394" s="56"/>
      <c r="Z394" s="56"/>
      <c r="AA394" s="56"/>
      <c r="AB394" s="56"/>
      <c r="AC394" s="56"/>
    </row>
    <row r="395" spans="1:29" ht="15.75" customHeight="1">
      <c r="A395" s="35" t="s">
        <v>2853</v>
      </c>
      <c r="B395" s="35" t="s">
        <v>242</v>
      </c>
      <c r="C395" s="36" t="s">
        <v>611</v>
      </c>
      <c r="D395" s="37" t="s">
        <v>612</v>
      </c>
      <c r="E395" s="37">
        <v>10</v>
      </c>
      <c r="F395" s="38">
        <v>500</v>
      </c>
      <c r="G395" s="39" t="s">
        <v>54</v>
      </c>
      <c r="H395" s="40">
        <v>46174</v>
      </c>
      <c r="I395" s="41" t="s">
        <v>55</v>
      </c>
      <c r="J395" s="41" t="s">
        <v>56</v>
      </c>
      <c r="K395" s="41" t="s">
        <v>164</v>
      </c>
      <c r="L395" s="41" t="s">
        <v>58</v>
      </c>
      <c r="M395" s="42" t="s">
        <v>2534</v>
      </c>
      <c r="N395" s="44" t="s">
        <v>21</v>
      </c>
      <c r="O395" s="44" t="s">
        <v>2767</v>
      </c>
      <c r="P395" s="44"/>
      <c r="Q395" s="44" t="s">
        <v>2952</v>
      </c>
      <c r="R395" s="45" t="s">
        <v>322</v>
      </c>
      <c r="S395" s="45" t="s">
        <v>323</v>
      </c>
      <c r="T395" s="44"/>
      <c r="U395" s="44"/>
      <c r="V395" s="44"/>
      <c r="W395" s="44" t="s">
        <v>652</v>
      </c>
      <c r="X395" s="44"/>
      <c r="Y395" s="44"/>
      <c r="Z395" s="44"/>
      <c r="AA395" s="44"/>
      <c r="AB395" s="44"/>
      <c r="AC395" s="44"/>
    </row>
    <row r="396" spans="1:29" ht="15.75" customHeight="1">
      <c r="A396" s="47" t="s">
        <v>2890</v>
      </c>
      <c r="B396" s="47" t="s">
        <v>169</v>
      </c>
      <c r="C396" s="60" t="s">
        <v>611</v>
      </c>
      <c r="D396" s="49" t="s">
        <v>53</v>
      </c>
      <c r="E396" s="49">
        <v>5</v>
      </c>
      <c r="F396" s="50">
        <v>250</v>
      </c>
      <c r="G396" s="51" t="s">
        <v>54</v>
      </c>
      <c r="H396" s="52">
        <v>46143</v>
      </c>
      <c r="I396" s="53" t="s">
        <v>55</v>
      </c>
      <c r="J396" s="53" t="s">
        <v>56</v>
      </c>
      <c r="K396" s="53" t="s">
        <v>164</v>
      </c>
      <c r="L396" s="53" t="s">
        <v>58</v>
      </c>
      <c r="M396" s="54" t="s">
        <v>2534</v>
      </c>
      <c r="N396" s="56" t="s">
        <v>21</v>
      </c>
      <c r="O396" s="56" t="s">
        <v>2767</v>
      </c>
      <c r="P396" s="56"/>
      <c r="Q396" s="56" t="s">
        <v>2952</v>
      </c>
      <c r="R396" s="57" t="s">
        <v>322</v>
      </c>
      <c r="S396" s="57" t="s">
        <v>323</v>
      </c>
      <c r="T396" s="56"/>
      <c r="U396" s="56"/>
      <c r="V396" s="56"/>
      <c r="W396" s="56" t="s">
        <v>652</v>
      </c>
      <c r="X396" s="56"/>
      <c r="Y396" s="56"/>
      <c r="Z396" s="56"/>
      <c r="AA396" s="56"/>
      <c r="AB396" s="56"/>
      <c r="AC396" s="56"/>
    </row>
    <row r="397" spans="1:29" ht="15.75" customHeight="1">
      <c r="A397" s="35"/>
      <c r="B397" s="35" t="s">
        <v>2693</v>
      </c>
      <c r="C397" s="36"/>
      <c r="D397" s="37"/>
      <c r="E397" s="37"/>
      <c r="F397" s="38">
        <v>17280</v>
      </c>
      <c r="G397" s="39"/>
      <c r="H397" s="40"/>
      <c r="I397" s="41"/>
      <c r="J397" s="41"/>
      <c r="K397" s="41"/>
      <c r="L397" s="41"/>
      <c r="M397" s="42"/>
      <c r="N397" s="44" t="s">
        <v>951</v>
      </c>
      <c r="O397" s="44"/>
      <c r="P397" s="44"/>
      <c r="Q397" s="44" t="s">
        <v>3023</v>
      </c>
      <c r="R397" s="45"/>
      <c r="S397" s="45" t="s">
        <v>2557</v>
      </c>
      <c r="T397" s="44"/>
      <c r="U397" s="44"/>
      <c r="V397" s="44"/>
      <c r="W397" s="44" t="s">
        <v>51</v>
      </c>
      <c r="X397" s="44"/>
      <c r="Y397" s="44"/>
      <c r="Z397" s="44"/>
      <c r="AA397" s="44"/>
      <c r="AB397" s="44"/>
      <c r="AC397" s="44"/>
    </row>
    <row r="398" spans="1:29" ht="15.75" customHeight="1">
      <c r="A398" s="47" t="s">
        <v>2916</v>
      </c>
      <c r="B398" s="47" t="s">
        <v>161</v>
      </c>
      <c r="C398" s="60" t="s">
        <v>611</v>
      </c>
      <c r="D398" s="49" t="s">
        <v>826</v>
      </c>
      <c r="E398" s="49">
        <v>1</v>
      </c>
      <c r="F398" s="50">
        <v>50</v>
      </c>
      <c r="G398" s="51" t="s">
        <v>54</v>
      </c>
      <c r="H398" s="52">
        <v>46143</v>
      </c>
      <c r="I398" s="53" t="s">
        <v>55</v>
      </c>
      <c r="J398" s="53" t="s">
        <v>56</v>
      </c>
      <c r="K398" s="53" t="s">
        <v>164</v>
      </c>
      <c r="L398" s="53" t="s">
        <v>58</v>
      </c>
      <c r="M398" s="54" t="s">
        <v>2534</v>
      </c>
      <c r="N398" s="56" t="s">
        <v>21</v>
      </c>
      <c r="O398" s="56" t="s">
        <v>2767</v>
      </c>
      <c r="P398" s="56"/>
      <c r="Q398" s="56" t="s">
        <v>2952</v>
      </c>
      <c r="R398" s="57" t="s">
        <v>322</v>
      </c>
      <c r="S398" s="57" t="s">
        <v>323</v>
      </c>
      <c r="T398" s="56"/>
      <c r="U398" s="56"/>
      <c r="V398" s="56"/>
      <c r="W398" s="56" t="s">
        <v>652</v>
      </c>
      <c r="X398" s="56"/>
      <c r="Y398" s="56"/>
      <c r="Z398" s="56"/>
      <c r="AA398" s="56"/>
      <c r="AB398" s="56"/>
      <c r="AC398" s="56"/>
    </row>
    <row r="399" spans="1:29" ht="15.75" customHeight="1">
      <c r="A399" s="35" t="s">
        <v>2917</v>
      </c>
      <c r="B399" s="35" t="s">
        <v>172</v>
      </c>
      <c r="C399" s="36" t="s">
        <v>611</v>
      </c>
      <c r="D399" s="37" t="s">
        <v>828</v>
      </c>
      <c r="E399" s="37">
        <v>1</v>
      </c>
      <c r="F399" s="38">
        <v>50</v>
      </c>
      <c r="G399" s="39" t="s">
        <v>54</v>
      </c>
      <c r="H399" s="40">
        <v>46143</v>
      </c>
      <c r="I399" s="41" t="s">
        <v>55</v>
      </c>
      <c r="J399" s="41" t="s">
        <v>56</v>
      </c>
      <c r="K399" s="41" t="s">
        <v>164</v>
      </c>
      <c r="L399" s="41" t="s">
        <v>58</v>
      </c>
      <c r="M399" s="42" t="s">
        <v>2534</v>
      </c>
      <c r="N399" s="44" t="s">
        <v>21</v>
      </c>
      <c r="O399" s="44" t="s">
        <v>2767</v>
      </c>
      <c r="P399" s="44"/>
      <c r="Q399" s="44" t="s">
        <v>2952</v>
      </c>
      <c r="R399" s="45" t="s">
        <v>322</v>
      </c>
      <c r="S399" s="45" t="s">
        <v>323</v>
      </c>
      <c r="T399" s="44"/>
      <c r="U399" s="44"/>
      <c r="V399" s="44"/>
      <c r="W399" s="44" t="s">
        <v>652</v>
      </c>
      <c r="X399" s="44"/>
      <c r="Y399" s="44"/>
      <c r="Z399" s="44"/>
      <c r="AA399" s="44"/>
      <c r="AB399" s="44"/>
      <c r="AC399" s="44"/>
    </row>
    <row r="400" spans="1:29" ht="15.75" customHeight="1">
      <c r="A400" s="47"/>
      <c r="B400" s="47" t="s">
        <v>51</v>
      </c>
      <c r="C400" s="60" t="s">
        <v>1446</v>
      </c>
      <c r="D400" s="49" t="s">
        <v>53</v>
      </c>
      <c r="E400" s="49">
        <v>1</v>
      </c>
      <c r="F400" s="50">
        <v>70</v>
      </c>
      <c r="G400" s="51" t="s">
        <v>54</v>
      </c>
      <c r="H400" s="52">
        <v>46143</v>
      </c>
      <c r="I400" s="53" t="s">
        <v>55</v>
      </c>
      <c r="J400" s="53" t="s">
        <v>56</v>
      </c>
      <c r="K400" s="53" t="s">
        <v>164</v>
      </c>
      <c r="L400" s="53" t="s">
        <v>91</v>
      </c>
      <c r="M400" s="54" t="s">
        <v>2486</v>
      </c>
      <c r="N400" s="56" t="s">
        <v>884</v>
      </c>
      <c r="O400" s="56" t="s">
        <v>2767</v>
      </c>
      <c r="P400" s="56"/>
      <c r="Q400" s="56" t="s">
        <v>2952</v>
      </c>
      <c r="R400" s="57" t="s">
        <v>322</v>
      </c>
      <c r="S400" s="57" t="s">
        <v>323</v>
      </c>
      <c r="T400" s="56"/>
      <c r="U400" s="56"/>
      <c r="V400" s="56"/>
      <c r="W400" s="56" t="s">
        <v>652</v>
      </c>
      <c r="X400" s="56"/>
      <c r="Y400" s="56"/>
      <c r="Z400" s="56"/>
      <c r="AA400" s="56"/>
      <c r="AB400" s="56"/>
      <c r="AC400" s="56"/>
    </row>
    <row r="401" spans="1:29" ht="15.75" customHeight="1">
      <c r="A401" s="35"/>
      <c r="B401" s="35" t="s">
        <v>51</v>
      </c>
      <c r="C401" s="36" t="s">
        <v>1462</v>
      </c>
      <c r="D401" s="37" t="s">
        <v>53</v>
      </c>
      <c r="E401" s="37">
        <v>6</v>
      </c>
      <c r="F401" s="38">
        <v>30</v>
      </c>
      <c r="G401" s="39" t="s">
        <v>54</v>
      </c>
      <c r="H401" s="40">
        <v>46143</v>
      </c>
      <c r="I401" s="41" t="s">
        <v>55</v>
      </c>
      <c r="J401" s="41" t="s">
        <v>56</v>
      </c>
      <c r="K401" s="41" t="s">
        <v>164</v>
      </c>
      <c r="L401" s="41" t="s">
        <v>91</v>
      </c>
      <c r="M401" s="42" t="s">
        <v>73</v>
      </c>
      <c r="N401" s="44" t="s">
        <v>884</v>
      </c>
      <c r="O401" s="44" t="s">
        <v>2767</v>
      </c>
      <c r="P401" s="44"/>
      <c r="Q401" s="44" t="s">
        <v>2952</v>
      </c>
      <c r="R401" s="45" t="s">
        <v>322</v>
      </c>
      <c r="S401" s="45" t="s">
        <v>323</v>
      </c>
      <c r="T401" s="44"/>
      <c r="U401" s="44"/>
      <c r="V401" s="44"/>
      <c r="W401" s="44" t="s">
        <v>652</v>
      </c>
      <c r="X401" s="44"/>
      <c r="Y401" s="44"/>
      <c r="Z401" s="44"/>
      <c r="AA401" s="44"/>
      <c r="AB401" s="44"/>
      <c r="AC401" s="44"/>
    </row>
    <row r="402" spans="1:29" ht="15.75" customHeight="1">
      <c r="A402" s="47"/>
      <c r="B402" s="47" t="s">
        <v>51</v>
      </c>
      <c r="C402" s="60" t="s">
        <v>1389</v>
      </c>
      <c r="D402" s="49" t="s">
        <v>53</v>
      </c>
      <c r="E402" s="49">
        <v>2</v>
      </c>
      <c r="F402" s="50">
        <v>200</v>
      </c>
      <c r="G402" s="51" t="s">
        <v>54</v>
      </c>
      <c r="H402" s="52">
        <v>46143</v>
      </c>
      <c r="I402" s="53" t="s">
        <v>55</v>
      </c>
      <c r="J402" s="53" t="s">
        <v>56</v>
      </c>
      <c r="K402" s="53" t="s">
        <v>164</v>
      </c>
      <c r="L402" s="53" t="s">
        <v>91</v>
      </c>
      <c r="M402" s="54" t="s">
        <v>2498</v>
      </c>
      <c r="N402" s="56" t="s">
        <v>884</v>
      </c>
      <c r="O402" s="56" t="s">
        <v>2767</v>
      </c>
      <c r="P402" s="56"/>
      <c r="Q402" s="56" t="s">
        <v>2952</v>
      </c>
      <c r="R402" s="57" t="s">
        <v>322</v>
      </c>
      <c r="S402" s="57" t="s">
        <v>323</v>
      </c>
      <c r="T402" s="56"/>
      <c r="U402" s="56"/>
      <c r="V402" s="56"/>
      <c r="W402" s="56" t="s">
        <v>652</v>
      </c>
      <c r="X402" s="56"/>
      <c r="Y402" s="56"/>
      <c r="Z402" s="56"/>
      <c r="AA402" s="56"/>
      <c r="AB402" s="56"/>
      <c r="AC402" s="56"/>
    </row>
    <row r="403" spans="1:29" ht="15.75" customHeight="1">
      <c r="A403" s="35"/>
      <c r="B403" s="35" t="s">
        <v>51</v>
      </c>
      <c r="C403" s="36" t="s">
        <v>1391</v>
      </c>
      <c r="D403" s="37" t="s">
        <v>53</v>
      </c>
      <c r="E403" s="37">
        <v>2</v>
      </c>
      <c r="F403" s="38">
        <v>200</v>
      </c>
      <c r="G403" s="39" t="s">
        <v>54</v>
      </c>
      <c r="H403" s="40">
        <v>46143</v>
      </c>
      <c r="I403" s="41" t="s">
        <v>55</v>
      </c>
      <c r="J403" s="41" t="s">
        <v>56</v>
      </c>
      <c r="K403" s="41" t="s">
        <v>164</v>
      </c>
      <c r="L403" s="41" t="s">
        <v>91</v>
      </c>
      <c r="M403" s="42" t="s">
        <v>2498</v>
      </c>
      <c r="N403" s="44" t="s">
        <v>884</v>
      </c>
      <c r="O403" s="44" t="s">
        <v>2767</v>
      </c>
      <c r="P403" s="44"/>
      <c r="Q403" s="44" t="s">
        <v>2952</v>
      </c>
      <c r="R403" s="45" t="s">
        <v>322</v>
      </c>
      <c r="S403" s="45" t="s">
        <v>323</v>
      </c>
      <c r="T403" s="44"/>
      <c r="U403" s="44"/>
      <c r="V403" s="44"/>
      <c r="W403" s="44" t="s">
        <v>652</v>
      </c>
      <c r="X403" s="44"/>
      <c r="Y403" s="44"/>
      <c r="Z403" s="44"/>
      <c r="AA403" s="44"/>
      <c r="AB403" s="44"/>
      <c r="AC403" s="44"/>
    </row>
    <row r="404" spans="1:29" ht="15.75" customHeight="1">
      <c r="A404" s="184"/>
      <c r="B404" s="184" t="s">
        <v>233</v>
      </c>
      <c r="C404" s="185" t="s">
        <v>2558</v>
      </c>
      <c r="D404" s="186" t="s">
        <v>53</v>
      </c>
      <c r="E404" s="186">
        <v>1</v>
      </c>
      <c r="F404" s="187">
        <v>17000</v>
      </c>
      <c r="G404" s="188" t="s">
        <v>54</v>
      </c>
      <c r="H404" s="189">
        <v>46235</v>
      </c>
      <c r="I404" s="190" t="s">
        <v>101</v>
      </c>
      <c r="J404" s="190" t="s">
        <v>56</v>
      </c>
      <c r="K404" s="190" t="s">
        <v>858</v>
      </c>
      <c r="L404" s="190" t="s">
        <v>58</v>
      </c>
      <c r="M404" s="191" t="s">
        <v>2451</v>
      </c>
      <c r="N404" s="192" t="s">
        <v>951</v>
      </c>
      <c r="O404" s="56" t="s">
        <v>2452</v>
      </c>
      <c r="P404" s="56"/>
      <c r="Q404" s="56"/>
      <c r="R404" s="57">
        <f t="array" ref="R404">IFERROR(INDEX('BANCO DE DADOS'!$C$3:$C1636,MATCH(C404,'BANCO DE DADOS'!$B$3:$B1636,0),0),"")</f>
        <v>0</v>
      </c>
      <c r="S404" s="57" t="str">
        <f t="array" ref="S404">IFERROR(INDEX('BANCO DE DADOS'!$D$3:$D1636,MATCH(C404,'BANCO DE DADOS'!$B$3:$B1636,0),0),"")</f>
        <v>COMPRA DE EQUIPAMENTOS PARA EMBARCAÇÕES</v>
      </c>
      <c r="T404" s="56"/>
      <c r="U404" s="56"/>
      <c r="V404" s="56"/>
      <c r="W404" s="56"/>
      <c r="X404" s="56"/>
      <c r="Y404" s="56"/>
      <c r="Z404" s="56"/>
      <c r="AA404" s="56"/>
      <c r="AB404" s="56"/>
      <c r="AC404" s="56"/>
    </row>
    <row r="405" spans="1:29" ht="15.75" customHeight="1">
      <c r="A405" s="35"/>
      <c r="B405" s="35" t="s">
        <v>51</v>
      </c>
      <c r="C405" s="36" t="s">
        <v>1297</v>
      </c>
      <c r="D405" s="37" t="s">
        <v>53</v>
      </c>
      <c r="E405" s="37">
        <v>1</v>
      </c>
      <c r="F405" s="38">
        <v>1000</v>
      </c>
      <c r="G405" s="39" t="s">
        <v>54</v>
      </c>
      <c r="H405" s="40">
        <v>46174</v>
      </c>
      <c r="I405" s="41" t="s">
        <v>55</v>
      </c>
      <c r="J405" s="41" t="s">
        <v>56</v>
      </c>
      <c r="K405" s="41" t="s">
        <v>164</v>
      </c>
      <c r="L405" s="41" t="s">
        <v>91</v>
      </c>
      <c r="M405" s="42" t="s">
        <v>73</v>
      </c>
      <c r="N405" s="44" t="s">
        <v>884</v>
      </c>
      <c r="O405" s="44" t="s">
        <v>2767</v>
      </c>
      <c r="P405" s="44"/>
      <c r="Q405" s="44" t="s">
        <v>2952</v>
      </c>
      <c r="R405" s="45" t="s">
        <v>322</v>
      </c>
      <c r="S405" s="45" t="s">
        <v>323</v>
      </c>
      <c r="T405" s="44"/>
      <c r="U405" s="44"/>
      <c r="V405" s="44"/>
      <c r="W405" s="44" t="s">
        <v>652</v>
      </c>
      <c r="X405" s="44"/>
      <c r="Y405" s="44"/>
      <c r="Z405" s="44"/>
      <c r="AA405" s="44"/>
      <c r="AB405" s="44"/>
      <c r="AC405" s="44"/>
    </row>
    <row r="406" spans="1:29" ht="15.75" customHeight="1">
      <c r="A406" s="47"/>
      <c r="B406" s="47" t="s">
        <v>51</v>
      </c>
      <c r="C406" s="60" t="s">
        <v>1243</v>
      </c>
      <c r="D406" s="49" t="s">
        <v>53</v>
      </c>
      <c r="E406" s="49">
        <v>30</v>
      </c>
      <c r="F406" s="50">
        <v>2591.64</v>
      </c>
      <c r="G406" s="51" t="s">
        <v>54</v>
      </c>
      <c r="H406" s="52">
        <v>46174</v>
      </c>
      <c r="I406" s="53" t="s">
        <v>55</v>
      </c>
      <c r="J406" s="53" t="s">
        <v>56</v>
      </c>
      <c r="K406" s="53" t="s">
        <v>164</v>
      </c>
      <c r="L406" s="53" t="s">
        <v>91</v>
      </c>
      <c r="M406" s="54" t="s">
        <v>2517</v>
      </c>
      <c r="N406" s="56" t="s">
        <v>884</v>
      </c>
      <c r="O406" s="56" t="s">
        <v>2767</v>
      </c>
      <c r="P406" s="56"/>
      <c r="Q406" s="56" t="s">
        <v>2952</v>
      </c>
      <c r="R406" s="57" t="s">
        <v>322</v>
      </c>
      <c r="S406" s="57" t="s">
        <v>323</v>
      </c>
      <c r="T406" s="56"/>
      <c r="U406" s="56"/>
      <c r="V406" s="56"/>
      <c r="W406" s="56" t="s">
        <v>652</v>
      </c>
      <c r="X406" s="56"/>
      <c r="Y406" s="56"/>
      <c r="Z406" s="56"/>
      <c r="AA406" s="56"/>
      <c r="AB406" s="56"/>
      <c r="AC406" s="56"/>
    </row>
    <row r="407" spans="1:29" ht="15.75" customHeight="1">
      <c r="A407" s="35"/>
      <c r="B407" s="35" t="s">
        <v>51</v>
      </c>
      <c r="C407" s="36" t="s">
        <v>1403</v>
      </c>
      <c r="D407" s="37" t="s">
        <v>53</v>
      </c>
      <c r="E407" s="37">
        <v>2</v>
      </c>
      <c r="F407" s="38">
        <v>168</v>
      </c>
      <c r="G407" s="39" t="s">
        <v>54</v>
      </c>
      <c r="H407" s="40">
        <v>46143</v>
      </c>
      <c r="I407" s="41" t="s">
        <v>55</v>
      </c>
      <c r="J407" s="41" t="s">
        <v>56</v>
      </c>
      <c r="K407" s="41" t="s">
        <v>164</v>
      </c>
      <c r="L407" s="41" t="s">
        <v>91</v>
      </c>
      <c r="M407" s="42" t="s">
        <v>2534</v>
      </c>
      <c r="N407" s="44" t="s">
        <v>884</v>
      </c>
      <c r="O407" s="44" t="s">
        <v>2767</v>
      </c>
      <c r="P407" s="44"/>
      <c r="Q407" s="44" t="s">
        <v>2952</v>
      </c>
      <c r="R407" s="45" t="s">
        <v>322</v>
      </c>
      <c r="S407" s="45" t="s">
        <v>323</v>
      </c>
      <c r="T407" s="44"/>
      <c r="U407" s="44"/>
      <c r="V407" s="44"/>
      <c r="W407" s="44" t="s">
        <v>652</v>
      </c>
      <c r="X407" s="44"/>
      <c r="Y407" s="44"/>
      <c r="Z407" s="44"/>
      <c r="AA407" s="44"/>
      <c r="AB407" s="44"/>
      <c r="AC407" s="44"/>
    </row>
    <row r="408" spans="1:29" ht="15.75" customHeight="1">
      <c r="A408" s="47" t="s">
        <v>1870</v>
      </c>
      <c r="B408" s="47" t="s">
        <v>652</v>
      </c>
      <c r="C408" s="60" t="s">
        <v>2300</v>
      </c>
      <c r="D408" s="49" t="s">
        <v>53</v>
      </c>
      <c r="E408" s="49">
        <v>1</v>
      </c>
      <c r="F408" s="50">
        <v>300</v>
      </c>
      <c r="G408" s="51" t="s">
        <v>54</v>
      </c>
      <c r="H408" s="52">
        <v>46174</v>
      </c>
      <c r="I408" s="53" t="s">
        <v>55</v>
      </c>
      <c r="J408" s="53" t="s">
        <v>56</v>
      </c>
      <c r="K408" s="53" t="s">
        <v>164</v>
      </c>
      <c r="L408" s="53" t="s">
        <v>91</v>
      </c>
      <c r="M408" s="54" t="s">
        <v>2498</v>
      </c>
      <c r="N408" s="56" t="s">
        <v>951</v>
      </c>
      <c r="O408" s="56" t="s">
        <v>2767</v>
      </c>
      <c r="P408" s="56"/>
      <c r="Q408" s="56" t="s">
        <v>2952</v>
      </c>
      <c r="R408" s="57" t="s">
        <v>322</v>
      </c>
      <c r="S408" s="57" t="s">
        <v>323</v>
      </c>
      <c r="T408" s="56"/>
      <c r="U408" s="56"/>
      <c r="V408" s="56"/>
      <c r="W408" s="56" t="s">
        <v>652</v>
      </c>
      <c r="X408" s="56"/>
      <c r="Y408" s="56"/>
      <c r="Z408" s="56"/>
      <c r="AA408" s="56"/>
      <c r="AB408" s="56"/>
      <c r="AC408" s="56"/>
    </row>
    <row r="409" spans="1:29" ht="15.75" customHeight="1">
      <c r="A409" s="35" t="s">
        <v>1883</v>
      </c>
      <c r="B409" s="35" t="s">
        <v>652</v>
      </c>
      <c r="C409" s="36" t="s">
        <v>2347</v>
      </c>
      <c r="D409" s="37" t="s">
        <v>53</v>
      </c>
      <c r="E409" s="37">
        <v>1</v>
      </c>
      <c r="F409" s="38">
        <v>100</v>
      </c>
      <c r="G409" s="39" t="s">
        <v>54</v>
      </c>
      <c r="H409" s="40">
        <v>46143</v>
      </c>
      <c r="I409" s="41" t="s">
        <v>55</v>
      </c>
      <c r="J409" s="41" t="s">
        <v>56</v>
      </c>
      <c r="K409" s="41" t="s">
        <v>164</v>
      </c>
      <c r="L409" s="41" t="s">
        <v>91</v>
      </c>
      <c r="M409" s="42" t="s">
        <v>148</v>
      </c>
      <c r="N409" s="44" t="s">
        <v>951</v>
      </c>
      <c r="O409" s="44" t="s">
        <v>2767</v>
      </c>
      <c r="P409" s="44"/>
      <c r="Q409" s="44" t="s">
        <v>2952</v>
      </c>
      <c r="R409" s="45" t="s">
        <v>322</v>
      </c>
      <c r="S409" s="45" t="s">
        <v>323</v>
      </c>
      <c r="T409" s="44"/>
      <c r="U409" s="44"/>
      <c r="V409" s="44"/>
      <c r="W409" s="44" t="s">
        <v>652</v>
      </c>
      <c r="X409" s="44"/>
      <c r="Y409" s="44"/>
      <c r="Z409" s="44"/>
      <c r="AA409" s="44"/>
      <c r="AB409" s="44"/>
      <c r="AC409" s="44"/>
    </row>
    <row r="410" spans="1:29" ht="15.75" customHeight="1">
      <c r="A410" s="47" t="s">
        <v>2897</v>
      </c>
      <c r="B410" s="47" t="s">
        <v>317</v>
      </c>
      <c r="C410" s="60" t="s">
        <v>724</v>
      </c>
      <c r="D410" s="49" t="s">
        <v>53</v>
      </c>
      <c r="E410" s="49">
        <v>4</v>
      </c>
      <c r="F410" s="50">
        <v>236</v>
      </c>
      <c r="G410" s="51" t="s">
        <v>54</v>
      </c>
      <c r="H410" s="52">
        <v>46143</v>
      </c>
      <c r="I410" s="53" t="s">
        <v>55</v>
      </c>
      <c r="J410" s="53" t="s">
        <v>56</v>
      </c>
      <c r="K410" s="53" t="s">
        <v>164</v>
      </c>
      <c r="L410" s="53" t="s">
        <v>58</v>
      </c>
      <c r="M410" s="54" t="s">
        <v>2498</v>
      </c>
      <c r="N410" s="56" t="s">
        <v>21</v>
      </c>
      <c r="O410" s="56" t="s">
        <v>2767</v>
      </c>
      <c r="P410" s="56"/>
      <c r="Q410" s="56" t="s">
        <v>2952</v>
      </c>
      <c r="R410" s="57" t="s">
        <v>322</v>
      </c>
      <c r="S410" s="57" t="s">
        <v>323</v>
      </c>
      <c r="T410" s="56"/>
      <c r="U410" s="56"/>
      <c r="V410" s="56"/>
      <c r="W410" s="56" t="s">
        <v>652</v>
      </c>
      <c r="X410" s="56"/>
      <c r="Y410" s="56"/>
      <c r="Z410" s="56"/>
      <c r="AA410" s="56"/>
      <c r="AB410" s="56"/>
      <c r="AC410" s="56"/>
    </row>
    <row r="411" spans="1:29" ht="15.75" customHeight="1">
      <c r="A411" s="35" t="s">
        <v>2904</v>
      </c>
      <c r="B411" s="35" t="s">
        <v>245</v>
      </c>
      <c r="C411" s="36" t="s">
        <v>724</v>
      </c>
      <c r="D411" s="37" t="s">
        <v>53</v>
      </c>
      <c r="E411" s="37">
        <v>3</v>
      </c>
      <c r="F411" s="38">
        <v>177</v>
      </c>
      <c r="G411" s="39" t="s">
        <v>54</v>
      </c>
      <c r="H411" s="40">
        <v>46143</v>
      </c>
      <c r="I411" s="41" t="s">
        <v>55</v>
      </c>
      <c r="J411" s="41" t="s">
        <v>56</v>
      </c>
      <c r="K411" s="41" t="s">
        <v>164</v>
      </c>
      <c r="L411" s="41" t="s">
        <v>58</v>
      </c>
      <c r="M411" s="42" t="s">
        <v>2498</v>
      </c>
      <c r="N411" s="44" t="s">
        <v>21</v>
      </c>
      <c r="O411" s="44" t="s">
        <v>2767</v>
      </c>
      <c r="P411" s="44"/>
      <c r="Q411" s="44" t="s">
        <v>2952</v>
      </c>
      <c r="R411" s="45" t="s">
        <v>322</v>
      </c>
      <c r="S411" s="45" t="s">
        <v>323</v>
      </c>
      <c r="T411" s="44"/>
      <c r="U411" s="44"/>
      <c r="V411" s="44"/>
      <c r="W411" s="44" t="s">
        <v>652</v>
      </c>
      <c r="X411" s="44"/>
      <c r="Y411" s="44"/>
      <c r="Z411" s="44"/>
      <c r="AA411" s="44"/>
      <c r="AB411" s="44"/>
      <c r="AC411" s="44"/>
    </row>
    <row r="412" spans="1:29" ht="15.75" customHeight="1">
      <c r="A412" s="47" t="s">
        <v>2907</v>
      </c>
      <c r="B412" s="47" t="s">
        <v>283</v>
      </c>
      <c r="C412" s="60" t="s">
        <v>724</v>
      </c>
      <c r="D412" s="49" t="s">
        <v>53</v>
      </c>
      <c r="E412" s="49">
        <v>2</v>
      </c>
      <c r="F412" s="50">
        <v>118</v>
      </c>
      <c r="G412" s="51" t="s">
        <v>54</v>
      </c>
      <c r="H412" s="52">
        <v>46143</v>
      </c>
      <c r="I412" s="53" t="s">
        <v>55</v>
      </c>
      <c r="J412" s="53" t="s">
        <v>56</v>
      </c>
      <c r="K412" s="53" t="s">
        <v>164</v>
      </c>
      <c r="L412" s="53" t="s">
        <v>58</v>
      </c>
      <c r="M412" s="54" t="s">
        <v>2498</v>
      </c>
      <c r="N412" s="56" t="s">
        <v>21</v>
      </c>
      <c r="O412" s="56" t="s">
        <v>2767</v>
      </c>
      <c r="P412" s="56"/>
      <c r="Q412" s="56" t="s">
        <v>2952</v>
      </c>
      <c r="R412" s="57" t="s">
        <v>322</v>
      </c>
      <c r="S412" s="57" t="s">
        <v>323</v>
      </c>
      <c r="T412" s="56"/>
      <c r="U412" s="56"/>
      <c r="V412" s="56"/>
      <c r="W412" s="56" t="s">
        <v>652</v>
      </c>
      <c r="X412" s="56"/>
      <c r="Y412" s="56"/>
      <c r="Z412" s="56"/>
      <c r="AA412" s="56"/>
      <c r="AB412" s="56"/>
      <c r="AC412" s="56"/>
    </row>
    <row r="413" spans="1:29" ht="15.75" customHeight="1">
      <c r="A413" s="35" t="s">
        <v>2908</v>
      </c>
      <c r="B413" s="35" t="s">
        <v>161</v>
      </c>
      <c r="C413" s="36" t="s">
        <v>724</v>
      </c>
      <c r="D413" s="37" t="s">
        <v>53</v>
      </c>
      <c r="E413" s="37">
        <v>2</v>
      </c>
      <c r="F413" s="38">
        <v>118</v>
      </c>
      <c r="G413" s="39" t="s">
        <v>54</v>
      </c>
      <c r="H413" s="40">
        <v>46143</v>
      </c>
      <c r="I413" s="41" t="s">
        <v>55</v>
      </c>
      <c r="J413" s="41" t="s">
        <v>56</v>
      </c>
      <c r="K413" s="41" t="s">
        <v>164</v>
      </c>
      <c r="L413" s="41" t="s">
        <v>58</v>
      </c>
      <c r="M413" s="42" t="s">
        <v>2498</v>
      </c>
      <c r="N413" s="44" t="s">
        <v>21</v>
      </c>
      <c r="O413" s="44" t="s">
        <v>2767</v>
      </c>
      <c r="P413" s="44"/>
      <c r="Q413" s="44" t="s">
        <v>2952</v>
      </c>
      <c r="R413" s="45" t="s">
        <v>322</v>
      </c>
      <c r="S413" s="45" t="s">
        <v>323</v>
      </c>
      <c r="T413" s="44"/>
      <c r="U413" s="44"/>
      <c r="V413" s="44"/>
      <c r="W413" s="44" t="s">
        <v>652</v>
      </c>
      <c r="X413" s="44"/>
      <c r="Y413" s="44"/>
      <c r="Z413" s="44"/>
      <c r="AA413" s="44"/>
      <c r="AB413" s="44"/>
      <c r="AC413" s="44"/>
    </row>
    <row r="414" spans="1:29" ht="15.75" customHeight="1">
      <c r="A414" s="47" t="s">
        <v>1868</v>
      </c>
      <c r="B414" s="47" t="s">
        <v>51</v>
      </c>
      <c r="C414" s="60" t="s">
        <v>2674</v>
      </c>
      <c r="D414" s="49" t="s">
        <v>53</v>
      </c>
      <c r="E414" s="49">
        <v>15</v>
      </c>
      <c r="F414" s="50">
        <v>360</v>
      </c>
      <c r="G414" s="51" t="s">
        <v>54</v>
      </c>
      <c r="H414" s="52">
        <v>46174</v>
      </c>
      <c r="I414" s="53" t="s">
        <v>55</v>
      </c>
      <c r="J414" s="53" t="s">
        <v>56</v>
      </c>
      <c r="K414" s="53" t="s">
        <v>164</v>
      </c>
      <c r="L414" s="53" t="s">
        <v>91</v>
      </c>
      <c r="M414" s="54" t="s">
        <v>2498</v>
      </c>
      <c r="N414" s="56" t="s">
        <v>951</v>
      </c>
      <c r="O414" s="56" t="s">
        <v>2767</v>
      </c>
      <c r="P414" s="56"/>
      <c r="Q414" s="56" t="s">
        <v>2952</v>
      </c>
      <c r="R414" s="57" t="s">
        <v>322</v>
      </c>
      <c r="S414" s="57" t="s">
        <v>323</v>
      </c>
      <c r="T414" s="56"/>
      <c r="U414" s="56"/>
      <c r="V414" s="56"/>
      <c r="W414" s="56" t="s">
        <v>652</v>
      </c>
      <c r="X414" s="56"/>
      <c r="Y414" s="56"/>
      <c r="Z414" s="56"/>
      <c r="AA414" s="56"/>
      <c r="AB414" s="56"/>
      <c r="AC414" s="56"/>
    </row>
    <row r="415" spans="1:29" ht="15.75" customHeight="1">
      <c r="A415" s="35"/>
      <c r="B415" s="35" t="s">
        <v>51</v>
      </c>
      <c r="C415" s="36" t="s">
        <v>1433</v>
      </c>
      <c r="D415" s="37" t="s">
        <v>53</v>
      </c>
      <c r="E415" s="37">
        <v>10</v>
      </c>
      <c r="F415" s="38">
        <v>120</v>
      </c>
      <c r="G415" s="39" t="s">
        <v>54</v>
      </c>
      <c r="H415" s="40">
        <v>46143</v>
      </c>
      <c r="I415" s="41" t="s">
        <v>55</v>
      </c>
      <c r="J415" s="41" t="s">
        <v>56</v>
      </c>
      <c r="K415" s="41" t="s">
        <v>164</v>
      </c>
      <c r="L415" s="41" t="s">
        <v>91</v>
      </c>
      <c r="M415" s="42" t="s">
        <v>2486</v>
      </c>
      <c r="N415" s="44" t="s">
        <v>884</v>
      </c>
      <c r="O415" s="44" t="s">
        <v>2767</v>
      </c>
      <c r="P415" s="44"/>
      <c r="Q415" s="44" t="s">
        <v>2952</v>
      </c>
      <c r="R415" s="45" t="s">
        <v>322</v>
      </c>
      <c r="S415" s="45" t="s">
        <v>323</v>
      </c>
      <c r="T415" s="44"/>
      <c r="U415" s="44"/>
      <c r="V415" s="44"/>
      <c r="W415" s="44" t="s">
        <v>652</v>
      </c>
      <c r="X415" s="44"/>
      <c r="Y415" s="44"/>
      <c r="Z415" s="44"/>
      <c r="AA415" s="44"/>
      <c r="AB415" s="44"/>
      <c r="AC415" s="44"/>
    </row>
    <row r="416" spans="1:29" ht="15.75" customHeight="1">
      <c r="A416" s="47"/>
      <c r="B416" s="47" t="s">
        <v>51</v>
      </c>
      <c r="C416" s="60" t="s">
        <v>700</v>
      </c>
      <c r="D416" s="49" t="s">
        <v>53</v>
      </c>
      <c r="E416" s="49">
        <v>2</v>
      </c>
      <c r="F416" s="50">
        <v>288</v>
      </c>
      <c r="G416" s="51" t="s">
        <v>54</v>
      </c>
      <c r="H416" s="52">
        <v>46143</v>
      </c>
      <c r="I416" s="53" t="s">
        <v>55</v>
      </c>
      <c r="J416" s="53" t="s">
        <v>56</v>
      </c>
      <c r="K416" s="53" t="s">
        <v>164</v>
      </c>
      <c r="L416" s="53" t="s">
        <v>91</v>
      </c>
      <c r="M416" s="54" t="s">
        <v>109</v>
      </c>
      <c r="N416" s="56" t="s">
        <v>884</v>
      </c>
      <c r="O416" s="56" t="s">
        <v>2767</v>
      </c>
      <c r="P416" s="56"/>
      <c r="Q416" s="56" t="s">
        <v>2952</v>
      </c>
      <c r="R416" s="57" t="s">
        <v>322</v>
      </c>
      <c r="S416" s="57" t="s">
        <v>323</v>
      </c>
      <c r="T416" s="56"/>
      <c r="U416" s="56"/>
      <c r="V416" s="56"/>
      <c r="W416" s="56" t="s">
        <v>652</v>
      </c>
      <c r="X416" s="56"/>
      <c r="Y416" s="56"/>
      <c r="Z416" s="56"/>
      <c r="AA416" s="56"/>
      <c r="AB416" s="56"/>
      <c r="AC416" s="56"/>
    </row>
    <row r="417" spans="1:29" ht="15.75" customHeight="1">
      <c r="A417" s="35" t="s">
        <v>2885</v>
      </c>
      <c r="B417" s="35" t="s">
        <v>242</v>
      </c>
      <c r="C417" s="36" t="s">
        <v>700</v>
      </c>
      <c r="D417" s="37" t="s">
        <v>53</v>
      </c>
      <c r="E417" s="37">
        <v>2</v>
      </c>
      <c r="F417" s="38">
        <v>288</v>
      </c>
      <c r="G417" s="39" t="s">
        <v>54</v>
      </c>
      <c r="H417" s="40">
        <v>46143</v>
      </c>
      <c r="I417" s="41" t="s">
        <v>55</v>
      </c>
      <c r="J417" s="41" t="s">
        <v>56</v>
      </c>
      <c r="K417" s="41" t="s">
        <v>164</v>
      </c>
      <c r="L417" s="41" t="s">
        <v>58</v>
      </c>
      <c r="M417" s="42" t="s">
        <v>148</v>
      </c>
      <c r="N417" s="44" t="s">
        <v>21</v>
      </c>
      <c r="O417" s="44" t="s">
        <v>2767</v>
      </c>
      <c r="P417" s="44"/>
      <c r="Q417" s="44" t="s">
        <v>2952</v>
      </c>
      <c r="R417" s="45" t="s">
        <v>322</v>
      </c>
      <c r="S417" s="45" t="s">
        <v>323</v>
      </c>
      <c r="T417" s="44"/>
      <c r="U417" s="44"/>
      <c r="V417" s="44"/>
      <c r="W417" s="44" t="s">
        <v>652</v>
      </c>
      <c r="X417" s="44"/>
      <c r="Y417" s="44"/>
      <c r="Z417" s="44"/>
      <c r="AA417" s="44"/>
      <c r="AB417" s="44"/>
      <c r="AC417" s="44"/>
    </row>
    <row r="418" spans="1:29" ht="15.75" customHeight="1">
      <c r="A418" s="47" t="s">
        <v>2886</v>
      </c>
      <c r="B418" s="47" t="s">
        <v>172</v>
      </c>
      <c r="C418" s="60" t="s">
        <v>700</v>
      </c>
      <c r="D418" s="49" t="s">
        <v>53</v>
      </c>
      <c r="E418" s="49">
        <v>2</v>
      </c>
      <c r="F418" s="50">
        <v>288</v>
      </c>
      <c r="G418" s="51" t="s">
        <v>54</v>
      </c>
      <c r="H418" s="52">
        <v>46143</v>
      </c>
      <c r="I418" s="53" t="s">
        <v>55</v>
      </c>
      <c r="J418" s="53" t="s">
        <v>56</v>
      </c>
      <c r="K418" s="53" t="s">
        <v>164</v>
      </c>
      <c r="L418" s="53" t="s">
        <v>58</v>
      </c>
      <c r="M418" s="54" t="s">
        <v>148</v>
      </c>
      <c r="N418" s="56" t="s">
        <v>21</v>
      </c>
      <c r="O418" s="56" t="s">
        <v>2767</v>
      </c>
      <c r="P418" s="56"/>
      <c r="Q418" s="56" t="s">
        <v>2952</v>
      </c>
      <c r="R418" s="57" t="s">
        <v>322</v>
      </c>
      <c r="S418" s="57" t="s">
        <v>323</v>
      </c>
      <c r="T418" s="56"/>
      <c r="U418" s="56"/>
      <c r="V418" s="56"/>
      <c r="W418" s="56" t="s">
        <v>652</v>
      </c>
      <c r="X418" s="56"/>
      <c r="Y418" s="56"/>
      <c r="Z418" s="56"/>
      <c r="AA418" s="56"/>
      <c r="AB418" s="56"/>
      <c r="AC418" s="56"/>
    </row>
    <row r="419" spans="1:29" ht="15.75" customHeight="1">
      <c r="A419" s="35" t="s">
        <v>1860</v>
      </c>
      <c r="B419" s="35" t="s">
        <v>237</v>
      </c>
      <c r="C419" s="36" t="s">
        <v>2365</v>
      </c>
      <c r="D419" s="37" t="s">
        <v>53</v>
      </c>
      <c r="E419" s="37">
        <v>5</v>
      </c>
      <c r="F419" s="38">
        <v>1000</v>
      </c>
      <c r="G419" s="39" t="s">
        <v>54</v>
      </c>
      <c r="H419" s="40">
        <v>46174</v>
      </c>
      <c r="I419" s="41" t="s">
        <v>55</v>
      </c>
      <c r="J419" s="41" t="s">
        <v>56</v>
      </c>
      <c r="K419" s="41" t="s">
        <v>2358</v>
      </c>
      <c r="L419" s="41" t="s">
        <v>91</v>
      </c>
      <c r="M419" s="42" t="s">
        <v>2517</v>
      </c>
      <c r="N419" s="44" t="s">
        <v>951</v>
      </c>
      <c r="O419" s="44" t="s">
        <v>2767</v>
      </c>
      <c r="P419" s="44"/>
      <c r="Q419" s="44" t="s">
        <v>2952</v>
      </c>
      <c r="R419" s="45" t="s">
        <v>322</v>
      </c>
      <c r="S419" s="45" t="s">
        <v>323</v>
      </c>
      <c r="T419" s="44"/>
      <c r="U419" s="44"/>
      <c r="V419" s="44"/>
      <c r="W419" s="44" t="s">
        <v>652</v>
      </c>
      <c r="X419" s="44"/>
      <c r="Y419" s="44"/>
      <c r="Z419" s="44"/>
      <c r="AA419" s="44"/>
      <c r="AB419" s="44"/>
      <c r="AC419" s="44"/>
    </row>
    <row r="420" spans="1:29" ht="15.75" customHeight="1">
      <c r="A420" s="184"/>
      <c r="B420" s="184" t="s">
        <v>440</v>
      </c>
      <c r="C420" s="185" t="s">
        <v>1517</v>
      </c>
      <c r="D420" s="186" t="s">
        <v>53</v>
      </c>
      <c r="E420" s="186">
        <v>2</v>
      </c>
      <c r="F420" s="187">
        <v>16200</v>
      </c>
      <c r="G420" s="188" t="s">
        <v>54</v>
      </c>
      <c r="H420" s="189">
        <v>46235</v>
      </c>
      <c r="I420" s="190" t="s">
        <v>101</v>
      </c>
      <c r="J420" s="190" t="s">
        <v>56</v>
      </c>
      <c r="K420" s="190" t="s">
        <v>858</v>
      </c>
      <c r="L420" s="190" t="s">
        <v>91</v>
      </c>
      <c r="M420" s="191" t="s">
        <v>2451</v>
      </c>
      <c r="N420" s="192" t="s">
        <v>951</v>
      </c>
      <c r="O420" s="56" t="s">
        <v>2452</v>
      </c>
      <c r="P420" s="56"/>
      <c r="Q420" s="56"/>
      <c r="R420" s="57" t="str">
        <f t="array" ref="R420">IFERROR(INDEX('BANCO DE DADOS'!$C$3:$C1636,MATCH(C420,'BANCO DE DADOS'!$B$3:$B1636,0),0),"")</f>
        <v>DAL - AR CONDICIONADO</v>
      </c>
      <c r="S420" s="57" t="str">
        <f t="array" ref="S420">IFERROR(INDEX('BANCO DE DADOS'!$D$3:$D1636,MATCH(C420,'BANCO DE DADOS'!$B$3:$B1636,0),0),"")</f>
        <v>COMPRA DE EQUIPAMENTOS DE CLIMATIZAÇÃO</v>
      </c>
      <c r="T420" s="56"/>
      <c r="U420" s="56"/>
      <c r="V420" s="56"/>
      <c r="W420" s="56"/>
      <c r="X420" s="56"/>
      <c r="Y420" s="56"/>
      <c r="Z420" s="56"/>
      <c r="AA420" s="56"/>
      <c r="AB420" s="56" t="s">
        <v>1515</v>
      </c>
      <c r="AC420" s="56"/>
    </row>
    <row r="421" spans="1:29" ht="15.75" customHeight="1">
      <c r="A421" s="35" t="s">
        <v>1866</v>
      </c>
      <c r="B421" s="35" t="s">
        <v>169</v>
      </c>
      <c r="C421" s="36" t="s">
        <v>2365</v>
      </c>
      <c r="D421" s="37" t="s">
        <v>53</v>
      </c>
      <c r="E421" s="37">
        <v>2</v>
      </c>
      <c r="F421" s="38">
        <v>400</v>
      </c>
      <c r="G421" s="39" t="s">
        <v>54</v>
      </c>
      <c r="H421" s="40">
        <v>46174</v>
      </c>
      <c r="I421" s="41" t="s">
        <v>55</v>
      </c>
      <c r="J421" s="41" t="s">
        <v>56</v>
      </c>
      <c r="K421" s="41" t="s">
        <v>2358</v>
      </c>
      <c r="L421" s="41" t="s">
        <v>91</v>
      </c>
      <c r="M421" s="42" t="s">
        <v>2517</v>
      </c>
      <c r="N421" s="44" t="s">
        <v>951</v>
      </c>
      <c r="O421" s="44" t="s">
        <v>2767</v>
      </c>
      <c r="P421" s="44"/>
      <c r="Q421" s="44" t="s">
        <v>2952</v>
      </c>
      <c r="R421" s="45" t="s">
        <v>322</v>
      </c>
      <c r="S421" s="45" t="s">
        <v>323</v>
      </c>
      <c r="T421" s="44"/>
      <c r="U421" s="44"/>
      <c r="V421" s="44"/>
      <c r="W421" s="44" t="s">
        <v>652</v>
      </c>
      <c r="X421" s="44"/>
      <c r="Y421" s="44"/>
      <c r="Z421" s="44"/>
      <c r="AA421" s="44"/>
      <c r="AB421" s="44"/>
      <c r="AC421" s="44"/>
    </row>
    <row r="422" spans="1:29" ht="15.75" customHeight="1">
      <c r="A422" s="47" t="s">
        <v>1879</v>
      </c>
      <c r="B422" s="47" t="s">
        <v>172</v>
      </c>
      <c r="C422" s="60" t="s">
        <v>2365</v>
      </c>
      <c r="D422" s="49" t="s">
        <v>53</v>
      </c>
      <c r="E422" s="49">
        <v>1</v>
      </c>
      <c r="F422" s="50">
        <v>200</v>
      </c>
      <c r="G422" s="51" t="s">
        <v>54</v>
      </c>
      <c r="H422" s="52">
        <v>46143</v>
      </c>
      <c r="I422" s="53" t="s">
        <v>55</v>
      </c>
      <c r="J422" s="53" t="s">
        <v>56</v>
      </c>
      <c r="K422" s="53" t="s">
        <v>2358</v>
      </c>
      <c r="L422" s="53" t="s">
        <v>91</v>
      </c>
      <c r="M422" s="54" t="s">
        <v>109</v>
      </c>
      <c r="N422" s="56" t="s">
        <v>951</v>
      </c>
      <c r="O422" s="56" t="s">
        <v>2767</v>
      </c>
      <c r="P422" s="56"/>
      <c r="Q422" s="56" t="s">
        <v>2952</v>
      </c>
      <c r="R422" s="57" t="s">
        <v>322</v>
      </c>
      <c r="S422" s="57" t="s">
        <v>323</v>
      </c>
      <c r="T422" s="56"/>
      <c r="U422" s="56"/>
      <c r="V422" s="56"/>
      <c r="W422" s="56" t="s">
        <v>652</v>
      </c>
      <c r="X422" s="56"/>
      <c r="Y422" s="56"/>
      <c r="Z422" s="56"/>
      <c r="AA422" s="56"/>
      <c r="AB422" s="56"/>
      <c r="AC422" s="56"/>
    </row>
    <row r="423" spans="1:29" ht="15.75" customHeight="1">
      <c r="A423" s="35"/>
      <c r="B423" s="35" t="s">
        <v>51</v>
      </c>
      <c r="C423" s="36" t="s">
        <v>1363</v>
      </c>
      <c r="D423" s="37" t="s">
        <v>53</v>
      </c>
      <c r="E423" s="37">
        <v>2</v>
      </c>
      <c r="F423" s="38">
        <v>340</v>
      </c>
      <c r="G423" s="39" t="s">
        <v>54</v>
      </c>
      <c r="H423" s="40">
        <v>46174</v>
      </c>
      <c r="I423" s="41" t="s">
        <v>55</v>
      </c>
      <c r="J423" s="41" t="s">
        <v>56</v>
      </c>
      <c r="K423" s="41" t="s">
        <v>164</v>
      </c>
      <c r="L423" s="41" t="s">
        <v>91</v>
      </c>
      <c r="M423" s="42" t="s">
        <v>2534</v>
      </c>
      <c r="N423" s="44" t="s">
        <v>884</v>
      </c>
      <c r="O423" s="44" t="s">
        <v>2767</v>
      </c>
      <c r="P423" s="44"/>
      <c r="Q423" s="44" t="s">
        <v>2952</v>
      </c>
      <c r="R423" s="45" t="s">
        <v>322</v>
      </c>
      <c r="S423" s="45" t="s">
        <v>323</v>
      </c>
      <c r="T423" s="44"/>
      <c r="U423" s="44"/>
      <c r="V423" s="44"/>
      <c r="W423" s="44" t="s">
        <v>652</v>
      </c>
      <c r="X423" s="44"/>
      <c r="Y423" s="44"/>
      <c r="Z423" s="44"/>
      <c r="AA423" s="44"/>
      <c r="AB423" s="44"/>
      <c r="AC423" s="44"/>
    </row>
    <row r="424" spans="1:29" ht="15.75" customHeight="1">
      <c r="A424" s="47" t="s">
        <v>1885</v>
      </c>
      <c r="B424" s="47" t="s">
        <v>652</v>
      </c>
      <c r="C424" s="60" t="s">
        <v>2160</v>
      </c>
      <c r="D424" s="49" t="s">
        <v>53</v>
      </c>
      <c r="E424" s="49">
        <v>1</v>
      </c>
      <c r="F424" s="50">
        <v>800</v>
      </c>
      <c r="G424" s="51" t="s">
        <v>54</v>
      </c>
      <c r="H424" s="52">
        <v>46174</v>
      </c>
      <c r="I424" s="53" t="s">
        <v>55</v>
      </c>
      <c r="J424" s="53" t="s">
        <v>56</v>
      </c>
      <c r="K424" s="53" t="s">
        <v>164</v>
      </c>
      <c r="L424" s="53" t="s">
        <v>91</v>
      </c>
      <c r="M424" s="54" t="s">
        <v>109</v>
      </c>
      <c r="N424" s="56" t="s">
        <v>951</v>
      </c>
      <c r="O424" s="56" t="s">
        <v>2767</v>
      </c>
      <c r="P424" s="56"/>
      <c r="Q424" s="56" t="s">
        <v>2952</v>
      </c>
      <c r="R424" s="57">
        <f t="array" ref="R424">IFERROR(INDEX('BANCO DE DADOS'!$C$3:$C1636,MATCH(C424,'BANCO DE DADOS'!$B$3:$B1636,0),0),"")</f>
        <v>0</v>
      </c>
      <c r="S424" s="57" t="s">
        <v>323</v>
      </c>
      <c r="T424" s="56"/>
      <c r="U424" s="56"/>
      <c r="V424" s="56"/>
      <c r="W424" s="56" t="s">
        <v>652</v>
      </c>
      <c r="X424" s="56"/>
      <c r="Y424" s="56"/>
      <c r="Z424" s="56"/>
      <c r="AA424" s="56"/>
      <c r="AB424" s="56"/>
      <c r="AC424" s="56"/>
    </row>
    <row r="425" spans="1:29" ht="15.75" customHeight="1">
      <c r="A425" s="35"/>
      <c r="B425" s="35" t="s">
        <v>848</v>
      </c>
      <c r="C425" s="36" t="s">
        <v>1377</v>
      </c>
      <c r="D425" s="37" t="s">
        <v>53</v>
      </c>
      <c r="E425" s="37">
        <v>10</v>
      </c>
      <c r="F425" s="38">
        <v>250</v>
      </c>
      <c r="G425" s="39" t="s">
        <v>54</v>
      </c>
      <c r="H425" s="40">
        <v>46143</v>
      </c>
      <c r="I425" s="41" t="s">
        <v>55</v>
      </c>
      <c r="J425" s="41" t="s">
        <v>56</v>
      </c>
      <c r="K425" s="41" t="s">
        <v>164</v>
      </c>
      <c r="L425" s="41" t="s">
        <v>91</v>
      </c>
      <c r="M425" s="42" t="s">
        <v>2498</v>
      </c>
      <c r="N425" s="44" t="s">
        <v>884</v>
      </c>
      <c r="O425" s="44" t="s">
        <v>2767</v>
      </c>
      <c r="P425" s="44"/>
      <c r="Q425" s="44" t="s">
        <v>2952</v>
      </c>
      <c r="R425" s="45" t="s">
        <v>322</v>
      </c>
      <c r="S425" s="45" t="s">
        <v>323</v>
      </c>
      <c r="T425" s="44"/>
      <c r="U425" s="44"/>
      <c r="V425" s="44"/>
      <c r="W425" s="44" t="s">
        <v>652</v>
      </c>
      <c r="X425" s="44"/>
      <c r="Y425" s="44"/>
      <c r="Z425" s="44"/>
      <c r="AA425" s="44"/>
      <c r="AB425" s="44"/>
      <c r="AC425" s="44"/>
    </row>
    <row r="426" spans="1:29" ht="15.75" customHeight="1">
      <c r="A426" s="47"/>
      <c r="B426" s="47" t="s">
        <v>51</v>
      </c>
      <c r="C426" s="60" t="s">
        <v>1377</v>
      </c>
      <c r="D426" s="49" t="s">
        <v>53</v>
      </c>
      <c r="E426" s="49">
        <v>5</v>
      </c>
      <c r="F426" s="50">
        <v>125</v>
      </c>
      <c r="G426" s="51" t="s">
        <v>54</v>
      </c>
      <c r="H426" s="52">
        <v>46143</v>
      </c>
      <c r="I426" s="53" t="s">
        <v>55</v>
      </c>
      <c r="J426" s="53" t="s">
        <v>56</v>
      </c>
      <c r="K426" s="53" t="s">
        <v>164</v>
      </c>
      <c r="L426" s="53" t="s">
        <v>91</v>
      </c>
      <c r="M426" s="54" t="s">
        <v>2498</v>
      </c>
      <c r="N426" s="56" t="s">
        <v>884</v>
      </c>
      <c r="O426" s="56" t="s">
        <v>2767</v>
      </c>
      <c r="P426" s="56"/>
      <c r="Q426" s="56" t="s">
        <v>2952</v>
      </c>
      <c r="R426" s="57" t="s">
        <v>322</v>
      </c>
      <c r="S426" s="57" t="s">
        <v>323</v>
      </c>
      <c r="T426" s="56"/>
      <c r="U426" s="56"/>
      <c r="V426" s="56"/>
      <c r="W426" s="56" t="s">
        <v>652</v>
      </c>
      <c r="X426" s="56"/>
      <c r="Y426" s="56"/>
      <c r="Z426" s="56"/>
      <c r="AA426" s="56"/>
      <c r="AB426" s="56"/>
      <c r="AC426" s="56"/>
    </row>
    <row r="427" spans="1:29" ht="15.75" customHeight="1">
      <c r="A427" s="35"/>
      <c r="B427" s="35" t="s">
        <v>51</v>
      </c>
      <c r="C427" s="36" t="s">
        <v>1435</v>
      </c>
      <c r="D427" s="37" t="s">
        <v>53</v>
      </c>
      <c r="E427" s="37">
        <v>1</v>
      </c>
      <c r="F427" s="38">
        <v>120</v>
      </c>
      <c r="G427" s="39" t="s">
        <v>54</v>
      </c>
      <c r="H427" s="40">
        <v>46143</v>
      </c>
      <c r="I427" s="41" t="s">
        <v>55</v>
      </c>
      <c r="J427" s="41" t="s">
        <v>56</v>
      </c>
      <c r="K427" s="41" t="s">
        <v>164</v>
      </c>
      <c r="L427" s="41" t="s">
        <v>91</v>
      </c>
      <c r="M427" s="42" t="s">
        <v>73</v>
      </c>
      <c r="N427" s="44" t="s">
        <v>884</v>
      </c>
      <c r="O427" s="44" t="s">
        <v>2767</v>
      </c>
      <c r="P427" s="44"/>
      <c r="Q427" s="44" t="s">
        <v>2952</v>
      </c>
      <c r="R427" s="45"/>
      <c r="S427" s="45" t="s">
        <v>323</v>
      </c>
      <c r="T427" s="44"/>
      <c r="U427" s="44"/>
      <c r="V427" s="44"/>
      <c r="W427" s="44" t="s">
        <v>652</v>
      </c>
      <c r="X427" s="44"/>
      <c r="Y427" s="44"/>
      <c r="Z427" s="44"/>
      <c r="AA427" s="44"/>
      <c r="AB427" s="44"/>
      <c r="AC427" s="44"/>
    </row>
    <row r="428" spans="1:29" ht="15.75" customHeight="1">
      <c r="A428" s="47"/>
      <c r="B428" s="47" t="s">
        <v>51</v>
      </c>
      <c r="C428" s="60" t="s">
        <v>1460</v>
      </c>
      <c r="D428" s="49" t="s">
        <v>53</v>
      </c>
      <c r="E428" s="49">
        <v>2</v>
      </c>
      <c r="F428" s="50">
        <v>40</v>
      </c>
      <c r="G428" s="51" t="s">
        <v>54</v>
      </c>
      <c r="H428" s="52">
        <v>46143</v>
      </c>
      <c r="I428" s="53" t="s">
        <v>55</v>
      </c>
      <c r="J428" s="53" t="s">
        <v>56</v>
      </c>
      <c r="K428" s="53" t="s">
        <v>164</v>
      </c>
      <c r="L428" s="53" t="s">
        <v>91</v>
      </c>
      <c r="M428" s="54" t="s">
        <v>2486</v>
      </c>
      <c r="N428" s="56" t="s">
        <v>884</v>
      </c>
      <c r="O428" s="56" t="s">
        <v>2767</v>
      </c>
      <c r="P428" s="56"/>
      <c r="Q428" s="56" t="s">
        <v>2952</v>
      </c>
      <c r="R428" s="57" t="s">
        <v>322</v>
      </c>
      <c r="S428" s="57" t="s">
        <v>323</v>
      </c>
      <c r="T428" s="56"/>
      <c r="U428" s="56"/>
      <c r="V428" s="56"/>
      <c r="W428" s="56" t="s">
        <v>652</v>
      </c>
      <c r="X428" s="56"/>
      <c r="Y428" s="56"/>
      <c r="Z428" s="56"/>
      <c r="AA428" s="56"/>
      <c r="AB428" s="56"/>
      <c r="AC428" s="56"/>
    </row>
    <row r="429" spans="1:29" ht="15.75" customHeight="1">
      <c r="A429" s="35"/>
      <c r="B429" s="35" t="s">
        <v>2693</v>
      </c>
      <c r="C429" s="36"/>
      <c r="D429" s="37"/>
      <c r="E429" s="37"/>
      <c r="F429" s="38">
        <v>16150</v>
      </c>
      <c r="G429" s="39"/>
      <c r="H429" s="40"/>
      <c r="I429" s="41"/>
      <c r="J429" s="41"/>
      <c r="K429" s="41"/>
      <c r="L429" s="41"/>
      <c r="M429" s="42"/>
      <c r="N429" s="44" t="s">
        <v>951</v>
      </c>
      <c r="O429" s="44"/>
      <c r="P429" s="44"/>
      <c r="Q429" s="44" t="s">
        <v>2991</v>
      </c>
      <c r="R429" s="45"/>
      <c r="S429" s="45" t="s">
        <v>309</v>
      </c>
      <c r="T429" s="44"/>
      <c r="U429" s="44"/>
      <c r="V429" s="44"/>
      <c r="W429" s="35" t="s">
        <v>295</v>
      </c>
      <c r="X429" s="44"/>
      <c r="Y429" s="44"/>
      <c r="Z429" s="44"/>
      <c r="AA429" s="44"/>
      <c r="AB429" s="44"/>
      <c r="AC429" s="44"/>
    </row>
    <row r="430" spans="1:29" ht="15.75" customHeight="1">
      <c r="A430" s="47"/>
      <c r="B430" s="47" t="s">
        <v>51</v>
      </c>
      <c r="C430" s="60" t="s">
        <v>1405</v>
      </c>
      <c r="D430" s="49" t="s">
        <v>53</v>
      </c>
      <c r="E430" s="49">
        <v>2</v>
      </c>
      <c r="F430" s="50">
        <v>168</v>
      </c>
      <c r="G430" s="51" t="s">
        <v>54</v>
      </c>
      <c r="H430" s="52">
        <v>46143</v>
      </c>
      <c r="I430" s="53" t="s">
        <v>55</v>
      </c>
      <c r="J430" s="53" t="s">
        <v>56</v>
      </c>
      <c r="K430" s="53" t="s">
        <v>164</v>
      </c>
      <c r="L430" s="53" t="s">
        <v>91</v>
      </c>
      <c r="M430" s="54" t="s">
        <v>2498</v>
      </c>
      <c r="N430" s="56" t="s">
        <v>884</v>
      </c>
      <c r="O430" s="56" t="s">
        <v>2767</v>
      </c>
      <c r="P430" s="56"/>
      <c r="Q430" s="56" t="s">
        <v>2952</v>
      </c>
      <c r="R430" s="57">
        <f t="array" ref="R430">IFERROR(INDEX('BANCO DE DADOS'!$C$3:$C1636,MATCH(C430,'BANCO DE DADOS'!$B$3:$B1636,0),0),"")</f>
        <v>0</v>
      </c>
      <c r="S430" s="57" t="s">
        <v>323</v>
      </c>
      <c r="T430" s="56"/>
      <c r="U430" s="56"/>
      <c r="V430" s="56"/>
      <c r="W430" s="56" t="s">
        <v>652</v>
      </c>
      <c r="X430" s="56"/>
      <c r="Y430" s="56"/>
      <c r="Z430" s="56"/>
      <c r="AA430" s="56"/>
      <c r="AB430" s="56"/>
      <c r="AC430" s="56"/>
    </row>
    <row r="431" spans="1:29" ht="15.75" customHeight="1">
      <c r="A431" s="35"/>
      <c r="B431" s="35" t="s">
        <v>51</v>
      </c>
      <c r="C431" s="36" t="s">
        <v>1428</v>
      </c>
      <c r="D431" s="37" t="s">
        <v>53</v>
      </c>
      <c r="E431" s="37">
        <v>4</v>
      </c>
      <c r="F431" s="38">
        <v>140</v>
      </c>
      <c r="G431" s="39" t="s">
        <v>54</v>
      </c>
      <c r="H431" s="40">
        <v>46143</v>
      </c>
      <c r="I431" s="41" t="s">
        <v>55</v>
      </c>
      <c r="J431" s="41" t="s">
        <v>56</v>
      </c>
      <c r="K431" s="41" t="s">
        <v>164</v>
      </c>
      <c r="L431" s="41" t="s">
        <v>91</v>
      </c>
      <c r="M431" s="42" t="s">
        <v>2517</v>
      </c>
      <c r="N431" s="44" t="s">
        <v>884</v>
      </c>
      <c r="O431" s="44" t="s">
        <v>2767</v>
      </c>
      <c r="P431" s="44"/>
      <c r="Q431" s="44" t="s">
        <v>2952</v>
      </c>
      <c r="R431" s="45" t="s">
        <v>322</v>
      </c>
      <c r="S431" s="45" t="s">
        <v>323</v>
      </c>
      <c r="T431" s="44"/>
      <c r="U431" s="44"/>
      <c r="V431" s="44"/>
      <c r="W431" s="44" t="s">
        <v>652</v>
      </c>
      <c r="X431" s="44"/>
      <c r="Y431" s="44"/>
      <c r="Z431" s="44"/>
      <c r="AA431" s="44"/>
      <c r="AB431" s="44"/>
      <c r="AC431" s="44"/>
    </row>
    <row r="432" spans="1:29" ht="15.75" customHeight="1">
      <c r="A432" s="184"/>
      <c r="B432" s="184" t="s">
        <v>156</v>
      </c>
      <c r="C432" s="185" t="s">
        <v>2559</v>
      </c>
      <c r="D432" s="186" t="s">
        <v>53</v>
      </c>
      <c r="E432" s="186">
        <v>4</v>
      </c>
      <c r="F432" s="187">
        <v>16000</v>
      </c>
      <c r="G432" s="188" t="s">
        <v>54</v>
      </c>
      <c r="H432" s="189">
        <v>46235</v>
      </c>
      <c r="I432" s="190" t="s">
        <v>101</v>
      </c>
      <c r="J432" s="190" t="s">
        <v>56</v>
      </c>
      <c r="K432" s="190" t="s">
        <v>858</v>
      </c>
      <c r="L432" s="190" t="s">
        <v>91</v>
      </c>
      <c r="M432" s="191" t="s">
        <v>2451</v>
      </c>
      <c r="N432" s="192" t="s">
        <v>951</v>
      </c>
      <c r="O432" s="56" t="s">
        <v>2452</v>
      </c>
      <c r="P432" s="56"/>
      <c r="Q432" s="56"/>
      <c r="R432" s="57" t="str">
        <f t="array" ref="R432">IFERROR(INDEX('BANCO DE DADOS'!$C$3:$C1636,MATCH(C432,'BANCO DE DADOS'!$B$3:$B1636,0),0),"")</f>
        <v>DAL - AR CONDICIONADO</v>
      </c>
      <c r="S432" s="57" t="str">
        <f t="array" ref="S432">IFERROR(INDEX('BANCO DE DADOS'!$D$3:$D1636,MATCH(C432,'BANCO DE DADOS'!$B$3:$B1636,0),0),"")</f>
        <v>COMPRA DE EQUIPAMENTOS DE CLIMATIZAÇÃO</v>
      </c>
      <c r="T432" s="56"/>
      <c r="U432" s="56"/>
      <c r="V432" s="56"/>
      <c r="W432" s="56"/>
      <c r="X432" s="56"/>
      <c r="Y432" s="56"/>
      <c r="Z432" s="56"/>
      <c r="AA432" s="56"/>
      <c r="AB432" s="56"/>
      <c r="AC432" s="56"/>
    </row>
    <row r="433" spans="1:29" ht="15.75" customHeight="1">
      <c r="A433" s="35" t="s">
        <v>1862</v>
      </c>
      <c r="B433" s="35" t="s">
        <v>295</v>
      </c>
      <c r="C433" s="36" t="s">
        <v>2200</v>
      </c>
      <c r="D433" s="37" t="s">
        <v>53</v>
      </c>
      <c r="E433" s="37">
        <v>3</v>
      </c>
      <c r="F433" s="38">
        <v>600</v>
      </c>
      <c r="G433" s="39" t="s">
        <v>54</v>
      </c>
      <c r="H433" s="40">
        <v>46174</v>
      </c>
      <c r="I433" s="41" t="s">
        <v>55</v>
      </c>
      <c r="J433" s="41" t="s">
        <v>56</v>
      </c>
      <c r="K433" s="41" t="s">
        <v>164</v>
      </c>
      <c r="L433" s="41" t="s">
        <v>91</v>
      </c>
      <c r="M433" s="42" t="s">
        <v>2517</v>
      </c>
      <c r="N433" s="44" t="s">
        <v>951</v>
      </c>
      <c r="O433" s="44" t="s">
        <v>2767</v>
      </c>
      <c r="P433" s="44"/>
      <c r="Q433" s="44" t="s">
        <v>2952</v>
      </c>
      <c r="R433" s="45" t="s">
        <v>322</v>
      </c>
      <c r="S433" s="45" t="s">
        <v>323</v>
      </c>
      <c r="T433" s="44"/>
      <c r="U433" s="44"/>
      <c r="V433" s="44"/>
      <c r="W433" s="44" t="s">
        <v>652</v>
      </c>
      <c r="X433" s="44"/>
      <c r="Y433" s="44"/>
      <c r="Z433" s="44"/>
      <c r="AA433" s="44"/>
      <c r="AB433" s="44"/>
      <c r="AC433" s="44"/>
    </row>
    <row r="434" spans="1:29" ht="15.75" customHeight="1">
      <c r="A434" s="47"/>
      <c r="B434" s="47" t="s">
        <v>51</v>
      </c>
      <c r="C434" s="60" t="s">
        <v>1413</v>
      </c>
      <c r="D434" s="49" t="s">
        <v>53</v>
      </c>
      <c r="E434" s="49">
        <v>2</v>
      </c>
      <c r="F434" s="50">
        <v>160</v>
      </c>
      <c r="G434" s="51" t="s">
        <v>54</v>
      </c>
      <c r="H434" s="52">
        <v>46143</v>
      </c>
      <c r="I434" s="53" t="s">
        <v>55</v>
      </c>
      <c r="J434" s="53" t="s">
        <v>56</v>
      </c>
      <c r="K434" s="53" t="s">
        <v>164</v>
      </c>
      <c r="L434" s="53" t="s">
        <v>91</v>
      </c>
      <c r="M434" s="54" t="s">
        <v>2486</v>
      </c>
      <c r="N434" s="56" t="s">
        <v>884</v>
      </c>
      <c r="O434" s="56" t="s">
        <v>2767</v>
      </c>
      <c r="P434" s="56"/>
      <c r="Q434" s="56" t="s">
        <v>2952</v>
      </c>
      <c r="R434" s="57">
        <f t="array" ref="R434">IFERROR(INDEX('BANCO DE DADOS'!$C$3:$C1636,MATCH(C434,'BANCO DE DADOS'!$B$3:$B1636,0),0),"")</f>
        <v>0</v>
      </c>
      <c r="S434" s="57" t="s">
        <v>323</v>
      </c>
      <c r="T434" s="56"/>
      <c r="U434" s="56"/>
      <c r="V434" s="56"/>
      <c r="W434" s="56" t="s">
        <v>652</v>
      </c>
      <c r="X434" s="56"/>
      <c r="Y434" s="56"/>
      <c r="Z434" s="56"/>
      <c r="AA434" s="56"/>
      <c r="AB434" s="56"/>
      <c r="AC434" s="56"/>
    </row>
    <row r="435" spans="1:29" ht="15.75" customHeight="1">
      <c r="A435" s="35"/>
      <c r="B435" s="35" t="s">
        <v>848</v>
      </c>
      <c r="C435" s="36" t="s">
        <v>1379</v>
      </c>
      <c r="D435" s="37" t="s">
        <v>53</v>
      </c>
      <c r="E435" s="37">
        <v>4</v>
      </c>
      <c r="F435" s="38">
        <v>240</v>
      </c>
      <c r="G435" s="39" t="s">
        <v>54</v>
      </c>
      <c r="H435" s="40">
        <v>46143</v>
      </c>
      <c r="I435" s="41" t="s">
        <v>55</v>
      </c>
      <c r="J435" s="41" t="s">
        <v>56</v>
      </c>
      <c r="K435" s="41" t="s">
        <v>164</v>
      </c>
      <c r="L435" s="41" t="s">
        <v>91</v>
      </c>
      <c r="M435" s="42" t="s">
        <v>2486</v>
      </c>
      <c r="N435" s="44" t="s">
        <v>884</v>
      </c>
      <c r="O435" s="44" t="s">
        <v>2767</v>
      </c>
      <c r="P435" s="44"/>
      <c r="Q435" s="44" t="s">
        <v>2952</v>
      </c>
      <c r="R435" s="45">
        <f t="array" ref="R435">IFERROR(INDEX('BANCO DE DADOS'!$C$3:$C1636,MATCH(C435,'BANCO DE DADOS'!$B$3:$B1636,0),0),"")</f>
        <v>0</v>
      </c>
      <c r="S435" s="45" t="s">
        <v>323</v>
      </c>
      <c r="T435" s="44"/>
      <c r="U435" s="44"/>
      <c r="V435" s="44"/>
      <c r="W435" s="44" t="s">
        <v>652</v>
      </c>
      <c r="X435" s="44"/>
      <c r="Y435" s="44"/>
      <c r="Z435" s="44"/>
      <c r="AA435" s="44"/>
      <c r="AB435" s="44"/>
      <c r="AC435" s="44"/>
    </row>
    <row r="436" spans="1:29" ht="15.75" customHeight="1">
      <c r="A436" s="47" t="s">
        <v>2891</v>
      </c>
      <c r="B436" s="47" t="s">
        <v>283</v>
      </c>
      <c r="C436" s="60" t="s">
        <v>709</v>
      </c>
      <c r="D436" s="49" t="s">
        <v>53</v>
      </c>
      <c r="E436" s="49">
        <v>5</v>
      </c>
      <c r="F436" s="50">
        <v>250</v>
      </c>
      <c r="G436" s="51" t="s">
        <v>54</v>
      </c>
      <c r="H436" s="52">
        <v>46143</v>
      </c>
      <c r="I436" s="53" t="s">
        <v>55</v>
      </c>
      <c r="J436" s="53" t="s">
        <v>56</v>
      </c>
      <c r="K436" s="53" t="s">
        <v>164</v>
      </c>
      <c r="L436" s="53" t="s">
        <v>58</v>
      </c>
      <c r="M436" s="54" t="s">
        <v>2534</v>
      </c>
      <c r="N436" s="56" t="s">
        <v>21</v>
      </c>
      <c r="O436" s="56" t="s">
        <v>2767</v>
      </c>
      <c r="P436" s="56"/>
      <c r="Q436" s="56" t="s">
        <v>2952</v>
      </c>
      <c r="R436" s="57"/>
      <c r="S436" s="57" t="s">
        <v>323</v>
      </c>
      <c r="T436" s="56"/>
      <c r="U436" s="56"/>
      <c r="V436" s="56"/>
      <c r="W436" s="56" t="s">
        <v>652</v>
      </c>
      <c r="X436" s="56"/>
      <c r="Y436" s="56"/>
      <c r="Z436" s="56"/>
      <c r="AA436" s="56"/>
      <c r="AB436" s="56"/>
      <c r="AC436" s="56"/>
    </row>
    <row r="437" spans="1:29" ht="15.75" customHeight="1">
      <c r="A437" s="35" t="s">
        <v>2906</v>
      </c>
      <c r="B437" s="35" t="s">
        <v>317</v>
      </c>
      <c r="C437" s="36" t="s">
        <v>709</v>
      </c>
      <c r="D437" s="37" t="s">
        <v>53</v>
      </c>
      <c r="E437" s="37">
        <v>3</v>
      </c>
      <c r="F437" s="38">
        <v>150</v>
      </c>
      <c r="G437" s="39" t="s">
        <v>54</v>
      </c>
      <c r="H437" s="40">
        <v>46143</v>
      </c>
      <c r="I437" s="41" t="s">
        <v>55</v>
      </c>
      <c r="J437" s="41" t="s">
        <v>56</v>
      </c>
      <c r="K437" s="41" t="s">
        <v>164</v>
      </c>
      <c r="L437" s="41" t="s">
        <v>58</v>
      </c>
      <c r="M437" s="42" t="s">
        <v>2517</v>
      </c>
      <c r="N437" s="44" t="s">
        <v>21</v>
      </c>
      <c r="O437" s="44" t="s">
        <v>2767</v>
      </c>
      <c r="P437" s="44"/>
      <c r="Q437" s="44" t="s">
        <v>2952</v>
      </c>
      <c r="R437" s="45"/>
      <c r="S437" s="45" t="s">
        <v>323</v>
      </c>
      <c r="T437" s="44"/>
      <c r="U437" s="44"/>
      <c r="V437" s="44"/>
      <c r="W437" s="44" t="s">
        <v>652</v>
      </c>
      <c r="X437" s="44"/>
      <c r="Y437" s="44"/>
      <c r="Z437" s="44"/>
      <c r="AA437" s="44"/>
      <c r="AB437" s="44"/>
      <c r="AC437" s="44"/>
    </row>
    <row r="438" spans="1:29" ht="15.75" customHeight="1">
      <c r="A438" s="47" t="s">
        <v>1874</v>
      </c>
      <c r="B438" s="47" t="s">
        <v>652</v>
      </c>
      <c r="C438" s="60" t="s">
        <v>2321</v>
      </c>
      <c r="D438" s="49" t="s">
        <v>53</v>
      </c>
      <c r="E438" s="49">
        <v>1</v>
      </c>
      <c r="F438" s="50">
        <v>250</v>
      </c>
      <c r="G438" s="51" t="s">
        <v>54</v>
      </c>
      <c r="H438" s="52">
        <v>46143</v>
      </c>
      <c r="I438" s="53" t="s">
        <v>55</v>
      </c>
      <c r="J438" s="53" t="s">
        <v>56</v>
      </c>
      <c r="K438" s="53" t="s">
        <v>164</v>
      </c>
      <c r="L438" s="53" t="s">
        <v>91</v>
      </c>
      <c r="M438" s="54" t="s">
        <v>2517</v>
      </c>
      <c r="N438" s="56" t="s">
        <v>951</v>
      </c>
      <c r="O438" s="56" t="s">
        <v>2767</v>
      </c>
      <c r="P438" s="56"/>
      <c r="Q438" s="56" t="s">
        <v>2952</v>
      </c>
      <c r="R438" s="57" t="s">
        <v>322</v>
      </c>
      <c r="S438" s="57" t="s">
        <v>323</v>
      </c>
      <c r="T438" s="56"/>
      <c r="U438" s="56"/>
      <c r="V438" s="56"/>
      <c r="W438" s="56" t="s">
        <v>652</v>
      </c>
      <c r="X438" s="56"/>
      <c r="Y438" s="56"/>
      <c r="Z438" s="56"/>
      <c r="AA438" s="56"/>
      <c r="AB438" s="56"/>
      <c r="AC438" s="56"/>
    </row>
    <row r="439" spans="1:29" ht="15.75" customHeight="1">
      <c r="A439" s="35"/>
      <c r="B439" s="35" t="s">
        <v>51</v>
      </c>
      <c r="C439" s="36" t="s">
        <v>1456</v>
      </c>
      <c r="D439" s="37" t="s">
        <v>53</v>
      </c>
      <c r="E439" s="37">
        <v>10</v>
      </c>
      <c r="F439" s="38">
        <v>50</v>
      </c>
      <c r="G439" s="39" t="s">
        <v>54</v>
      </c>
      <c r="H439" s="40">
        <v>46143</v>
      </c>
      <c r="I439" s="41" t="s">
        <v>55</v>
      </c>
      <c r="J439" s="41" t="s">
        <v>56</v>
      </c>
      <c r="K439" s="41" t="s">
        <v>164</v>
      </c>
      <c r="L439" s="41" t="s">
        <v>91</v>
      </c>
      <c r="M439" s="42" t="s">
        <v>2498</v>
      </c>
      <c r="N439" s="44" t="s">
        <v>884</v>
      </c>
      <c r="O439" s="44" t="s">
        <v>2767</v>
      </c>
      <c r="P439" s="44"/>
      <c r="Q439" s="44" t="s">
        <v>2952</v>
      </c>
      <c r="R439" s="45" t="s">
        <v>322</v>
      </c>
      <c r="S439" s="45" t="s">
        <v>323</v>
      </c>
      <c r="T439" s="44"/>
      <c r="U439" s="44"/>
      <c r="V439" s="44"/>
      <c r="W439" s="44" t="s">
        <v>652</v>
      </c>
      <c r="X439" s="44"/>
      <c r="Y439" s="44"/>
      <c r="Z439" s="44"/>
      <c r="AA439" s="44"/>
      <c r="AB439" s="44"/>
      <c r="AC439" s="44"/>
    </row>
    <row r="440" spans="1:29" ht="15.75" customHeight="1">
      <c r="A440" s="47"/>
      <c r="B440" s="47" t="s">
        <v>51</v>
      </c>
      <c r="C440" s="60" t="s">
        <v>1451</v>
      </c>
      <c r="D440" s="49" t="s">
        <v>53</v>
      </c>
      <c r="E440" s="49">
        <v>6</v>
      </c>
      <c r="F440" s="50">
        <v>60</v>
      </c>
      <c r="G440" s="51" t="s">
        <v>54</v>
      </c>
      <c r="H440" s="52">
        <v>46143</v>
      </c>
      <c r="I440" s="53" t="s">
        <v>55</v>
      </c>
      <c r="J440" s="53" t="s">
        <v>56</v>
      </c>
      <c r="K440" s="53" t="s">
        <v>164</v>
      </c>
      <c r="L440" s="53" t="s">
        <v>91</v>
      </c>
      <c r="M440" s="54" t="s">
        <v>109</v>
      </c>
      <c r="N440" s="56" t="s">
        <v>884</v>
      </c>
      <c r="O440" s="56" t="s">
        <v>2767</v>
      </c>
      <c r="P440" s="56"/>
      <c r="Q440" s="56" t="s">
        <v>2952</v>
      </c>
      <c r="R440" s="57" t="s">
        <v>322</v>
      </c>
      <c r="S440" s="57" t="s">
        <v>323</v>
      </c>
      <c r="T440" s="56"/>
      <c r="U440" s="56"/>
      <c r="V440" s="56"/>
      <c r="W440" s="56" t="s">
        <v>652</v>
      </c>
      <c r="X440" s="56"/>
      <c r="Y440" s="56"/>
      <c r="Z440" s="56"/>
      <c r="AA440" s="56"/>
      <c r="AB440" s="56"/>
      <c r="AC440" s="56"/>
    </row>
    <row r="441" spans="1:29" ht="15.75" customHeight="1">
      <c r="A441" s="35"/>
      <c r="B441" s="35" t="s">
        <v>848</v>
      </c>
      <c r="C441" s="36" t="s">
        <v>1321</v>
      </c>
      <c r="D441" s="37" t="s">
        <v>53</v>
      </c>
      <c r="E441" s="37">
        <v>30</v>
      </c>
      <c r="F441" s="38">
        <v>750</v>
      </c>
      <c r="G441" s="39" t="s">
        <v>54</v>
      </c>
      <c r="H441" s="40">
        <v>46174</v>
      </c>
      <c r="I441" s="41" t="s">
        <v>55</v>
      </c>
      <c r="J441" s="41" t="s">
        <v>56</v>
      </c>
      <c r="K441" s="41" t="s">
        <v>164</v>
      </c>
      <c r="L441" s="41" t="s">
        <v>91</v>
      </c>
      <c r="M441" s="42" t="s">
        <v>2498</v>
      </c>
      <c r="N441" s="44" t="s">
        <v>884</v>
      </c>
      <c r="O441" s="44" t="s">
        <v>2767</v>
      </c>
      <c r="P441" s="44"/>
      <c r="Q441" s="44" t="s">
        <v>2952</v>
      </c>
      <c r="R441" s="45" t="s">
        <v>322</v>
      </c>
      <c r="S441" s="45" t="s">
        <v>323</v>
      </c>
      <c r="T441" s="44"/>
      <c r="U441" s="44"/>
      <c r="V441" s="44"/>
      <c r="W441" s="44" t="s">
        <v>652</v>
      </c>
      <c r="X441" s="44"/>
      <c r="Y441" s="44"/>
      <c r="Z441" s="44"/>
      <c r="AA441" s="44"/>
      <c r="AB441" s="44"/>
      <c r="AC441" s="44"/>
    </row>
    <row r="442" spans="1:29" ht="15.75" customHeight="1">
      <c r="A442" s="47"/>
      <c r="B442" s="47" t="s">
        <v>51</v>
      </c>
      <c r="C442" s="60" t="s">
        <v>1343</v>
      </c>
      <c r="D442" s="49" t="s">
        <v>53</v>
      </c>
      <c r="E442" s="49">
        <v>1</v>
      </c>
      <c r="F442" s="50">
        <v>420</v>
      </c>
      <c r="G442" s="51" t="s">
        <v>54</v>
      </c>
      <c r="H442" s="52">
        <v>46174</v>
      </c>
      <c r="I442" s="53" t="s">
        <v>55</v>
      </c>
      <c r="J442" s="53" t="s">
        <v>56</v>
      </c>
      <c r="K442" s="53" t="s">
        <v>164</v>
      </c>
      <c r="L442" s="53" t="s">
        <v>91</v>
      </c>
      <c r="M442" s="54" t="s">
        <v>109</v>
      </c>
      <c r="N442" s="56" t="s">
        <v>884</v>
      </c>
      <c r="O442" s="56" t="s">
        <v>2767</v>
      </c>
      <c r="P442" s="56"/>
      <c r="Q442" s="56" t="s">
        <v>2952</v>
      </c>
      <c r="R442" s="57" t="s">
        <v>670</v>
      </c>
      <c r="S442" s="57" t="s">
        <v>323</v>
      </c>
      <c r="T442" s="56"/>
      <c r="U442" s="56"/>
      <c r="V442" s="56"/>
      <c r="W442" s="56" t="s">
        <v>652</v>
      </c>
      <c r="X442" s="56"/>
      <c r="Y442" s="56"/>
      <c r="Z442" s="56"/>
      <c r="AA442" s="56"/>
      <c r="AB442" s="56"/>
      <c r="AC442" s="56"/>
    </row>
    <row r="443" spans="1:29" ht="15.75" customHeight="1">
      <c r="A443" s="35" t="s">
        <v>1881</v>
      </c>
      <c r="B443" s="35" t="s">
        <v>51</v>
      </c>
      <c r="C443" s="36" t="s">
        <v>2676</v>
      </c>
      <c r="D443" s="37" t="s">
        <v>53</v>
      </c>
      <c r="E443" s="37">
        <v>4</v>
      </c>
      <c r="F443" s="38">
        <v>200</v>
      </c>
      <c r="G443" s="39" t="s">
        <v>54</v>
      </c>
      <c r="H443" s="40">
        <v>46143</v>
      </c>
      <c r="I443" s="41" t="s">
        <v>55</v>
      </c>
      <c r="J443" s="41" t="s">
        <v>56</v>
      </c>
      <c r="K443" s="41" t="s">
        <v>164</v>
      </c>
      <c r="L443" s="41" t="s">
        <v>91</v>
      </c>
      <c r="M443" s="42" t="s">
        <v>2534</v>
      </c>
      <c r="N443" s="44" t="s">
        <v>951</v>
      </c>
      <c r="O443" s="44" t="s">
        <v>2767</v>
      </c>
      <c r="P443" s="44"/>
      <c r="Q443" s="44" t="s">
        <v>2952</v>
      </c>
      <c r="R443" s="45" t="s">
        <v>322</v>
      </c>
      <c r="S443" s="45" t="s">
        <v>323</v>
      </c>
      <c r="T443" s="44"/>
      <c r="U443" s="44"/>
      <c r="V443" s="44"/>
      <c r="W443" s="44" t="s">
        <v>652</v>
      </c>
      <c r="X443" s="44"/>
      <c r="Y443" s="44"/>
      <c r="Z443" s="44"/>
      <c r="AA443" s="44"/>
      <c r="AB443" s="44"/>
      <c r="AC443" s="44"/>
    </row>
    <row r="444" spans="1:29" ht="15.75" customHeight="1">
      <c r="A444" s="47"/>
      <c r="B444" s="47" t="s">
        <v>51</v>
      </c>
      <c r="C444" s="60" t="s">
        <v>1415</v>
      </c>
      <c r="D444" s="49" t="s">
        <v>53</v>
      </c>
      <c r="E444" s="49">
        <v>2</v>
      </c>
      <c r="F444" s="50">
        <v>160</v>
      </c>
      <c r="G444" s="51" t="s">
        <v>54</v>
      </c>
      <c r="H444" s="52">
        <v>46143</v>
      </c>
      <c r="I444" s="53" t="s">
        <v>55</v>
      </c>
      <c r="J444" s="53" t="s">
        <v>56</v>
      </c>
      <c r="K444" s="53" t="s">
        <v>164</v>
      </c>
      <c r="L444" s="53" t="s">
        <v>91</v>
      </c>
      <c r="M444" s="54" t="s">
        <v>73</v>
      </c>
      <c r="N444" s="56" t="s">
        <v>884</v>
      </c>
      <c r="O444" s="56" t="s">
        <v>2767</v>
      </c>
      <c r="P444" s="56"/>
      <c r="Q444" s="56" t="s">
        <v>2952</v>
      </c>
      <c r="R444" s="57" t="s">
        <v>322</v>
      </c>
      <c r="S444" s="57" t="s">
        <v>323</v>
      </c>
      <c r="T444" s="56"/>
      <c r="U444" s="56"/>
      <c r="V444" s="56"/>
      <c r="W444" s="56" t="s">
        <v>652</v>
      </c>
      <c r="X444" s="56"/>
      <c r="Y444" s="56"/>
      <c r="Z444" s="56"/>
      <c r="AA444" s="56"/>
      <c r="AB444" s="56"/>
      <c r="AC444" s="56"/>
    </row>
    <row r="445" spans="1:29" ht="15.75" customHeight="1">
      <c r="A445" s="167"/>
      <c r="B445" s="167" t="s">
        <v>51</v>
      </c>
      <c r="C445" s="168" t="s">
        <v>2560</v>
      </c>
      <c r="D445" s="176" t="s">
        <v>53</v>
      </c>
      <c r="E445" s="176">
        <v>9</v>
      </c>
      <c r="F445" s="177">
        <v>15300</v>
      </c>
      <c r="G445" s="178" t="s">
        <v>54</v>
      </c>
      <c r="H445" s="179">
        <v>46235</v>
      </c>
      <c r="I445" s="180" t="s">
        <v>101</v>
      </c>
      <c r="J445" s="180" t="s">
        <v>56</v>
      </c>
      <c r="K445" s="180" t="s">
        <v>858</v>
      </c>
      <c r="L445" s="180" t="s">
        <v>84</v>
      </c>
      <c r="M445" s="181" t="s">
        <v>2451</v>
      </c>
      <c r="N445" s="175" t="s">
        <v>951</v>
      </c>
      <c r="O445" s="44" t="s">
        <v>2452</v>
      </c>
      <c r="P445" s="44"/>
      <c r="Q445" s="44"/>
      <c r="R445" s="45" t="str">
        <f t="array" ref="R445">IFERROR(INDEX('BANCO DE DADOS'!$C$3:$C1636,MATCH(C445,'BANCO DE DADOS'!$B$3:$B1636,0),0),"")</f>
        <v>CEIB - EQUIPAMENTO PARA TREINAMENTO</v>
      </c>
      <c r="S445" s="45" t="str">
        <f t="array" ref="S445">IFERROR(INDEX('BANCO DE DADOS'!$D$3:$D1636,MATCH(C445,'BANCO DE DADOS'!$B$3:$B1636,0),0),"")</f>
        <v>COMPRA DE EQUIPAMENTOS DE TREINAMENTO E SIMULAÇÃO</v>
      </c>
      <c r="T445" s="44"/>
      <c r="U445" s="44"/>
      <c r="V445" s="44"/>
      <c r="W445" s="44"/>
      <c r="X445" s="44"/>
      <c r="Y445" s="44"/>
      <c r="Z445" s="44"/>
      <c r="AA445" s="44"/>
      <c r="AB445" s="44"/>
      <c r="AC445" s="44"/>
    </row>
    <row r="446" spans="1:29" ht="15.75" customHeight="1">
      <c r="A446" s="47"/>
      <c r="B446" s="47" t="s">
        <v>848</v>
      </c>
      <c r="C446" s="60" t="s">
        <v>1381</v>
      </c>
      <c r="D446" s="49" t="s">
        <v>53</v>
      </c>
      <c r="E446" s="49">
        <v>4</v>
      </c>
      <c r="F446" s="50">
        <v>240</v>
      </c>
      <c r="G446" s="51" t="s">
        <v>54</v>
      </c>
      <c r="H446" s="52">
        <v>46143</v>
      </c>
      <c r="I446" s="53" t="s">
        <v>55</v>
      </c>
      <c r="J446" s="53" t="s">
        <v>56</v>
      </c>
      <c r="K446" s="53" t="s">
        <v>164</v>
      </c>
      <c r="L446" s="53" t="s">
        <v>91</v>
      </c>
      <c r="M446" s="54" t="s">
        <v>73</v>
      </c>
      <c r="N446" s="56" t="s">
        <v>884</v>
      </c>
      <c r="O446" s="56" t="s">
        <v>2767</v>
      </c>
      <c r="P446" s="56"/>
      <c r="Q446" s="56" t="s">
        <v>2952</v>
      </c>
      <c r="R446" s="57" t="s">
        <v>322</v>
      </c>
      <c r="S446" s="57" t="s">
        <v>323</v>
      </c>
      <c r="T446" s="56"/>
      <c r="U446" s="56"/>
      <c r="V446" s="56"/>
      <c r="W446" s="56" t="s">
        <v>652</v>
      </c>
      <c r="X446" s="56"/>
      <c r="Y446" s="56"/>
      <c r="Z446" s="56"/>
      <c r="AA446" s="56"/>
      <c r="AB446" s="56"/>
      <c r="AC446" s="56"/>
    </row>
    <row r="447" spans="1:29" ht="15.75" customHeight="1">
      <c r="A447" s="35"/>
      <c r="B447" s="35" t="s">
        <v>848</v>
      </c>
      <c r="C447" s="36" t="s">
        <v>1349</v>
      </c>
      <c r="D447" s="37" t="s">
        <v>53</v>
      </c>
      <c r="E447" s="37">
        <v>10</v>
      </c>
      <c r="F447" s="38">
        <v>400</v>
      </c>
      <c r="G447" s="39" t="s">
        <v>54</v>
      </c>
      <c r="H447" s="40">
        <v>46174</v>
      </c>
      <c r="I447" s="41" t="s">
        <v>55</v>
      </c>
      <c r="J447" s="41" t="s">
        <v>56</v>
      </c>
      <c r="K447" s="41" t="s">
        <v>164</v>
      </c>
      <c r="L447" s="41" t="s">
        <v>91</v>
      </c>
      <c r="M447" s="42" t="s">
        <v>2498</v>
      </c>
      <c r="N447" s="44" t="s">
        <v>884</v>
      </c>
      <c r="O447" s="44" t="s">
        <v>2767</v>
      </c>
      <c r="P447" s="44"/>
      <c r="Q447" s="44" t="s">
        <v>2952</v>
      </c>
      <c r="R447" s="45" t="s">
        <v>322</v>
      </c>
      <c r="S447" s="45" t="s">
        <v>323</v>
      </c>
      <c r="T447" s="44"/>
      <c r="U447" s="44"/>
      <c r="V447" s="44"/>
      <c r="W447" s="44" t="s">
        <v>652</v>
      </c>
      <c r="X447" s="44"/>
      <c r="Y447" s="44"/>
      <c r="Z447" s="44"/>
      <c r="AA447" s="44"/>
      <c r="AB447" s="44"/>
      <c r="AC447" s="44"/>
    </row>
    <row r="448" spans="1:29" ht="15.75" customHeight="1">
      <c r="A448" s="184"/>
      <c r="B448" s="184" t="s">
        <v>775</v>
      </c>
      <c r="C448" s="185" t="s">
        <v>1522</v>
      </c>
      <c r="D448" s="186" t="s">
        <v>53</v>
      </c>
      <c r="E448" s="186">
        <v>3</v>
      </c>
      <c r="F448" s="187">
        <v>15000</v>
      </c>
      <c r="G448" s="188" t="s">
        <v>54</v>
      </c>
      <c r="H448" s="189">
        <v>46235</v>
      </c>
      <c r="I448" s="190" t="s">
        <v>101</v>
      </c>
      <c r="J448" s="190" t="s">
        <v>56</v>
      </c>
      <c r="K448" s="190" t="s">
        <v>858</v>
      </c>
      <c r="L448" s="190" t="s">
        <v>91</v>
      </c>
      <c r="M448" s="191" t="s">
        <v>2451</v>
      </c>
      <c r="N448" s="192" t="s">
        <v>951</v>
      </c>
      <c r="O448" s="56" t="s">
        <v>2452</v>
      </c>
      <c r="P448" s="56"/>
      <c r="Q448" s="56"/>
      <c r="R448" s="57" t="str">
        <f t="array" ref="R448">IFERROR(INDEX('BANCO DE DADOS'!$C$3:$C1636,MATCH(C448,'BANCO DE DADOS'!$B$3:$B1636,0),0),"")</f>
        <v>DAL - AR CONDICIONADO</v>
      </c>
      <c r="S448" s="57" t="str">
        <f t="array" ref="S448">IFERROR(INDEX('BANCO DE DADOS'!$D$3:$D1636,MATCH(C448,'BANCO DE DADOS'!$B$3:$B1636,0),0),"")</f>
        <v>COMPRA DE EQUIPAMENTOS DE CLIMATIZAÇÃO</v>
      </c>
      <c r="T448" s="56"/>
      <c r="U448" s="56"/>
      <c r="V448" s="56"/>
      <c r="W448" s="56"/>
      <c r="X448" s="56"/>
      <c r="Y448" s="56"/>
      <c r="Z448" s="56"/>
      <c r="AA448" s="56"/>
      <c r="AB448" s="56" t="s">
        <v>1515</v>
      </c>
      <c r="AC448" s="56"/>
    </row>
    <row r="449" spans="1:29" ht="15.75" customHeight="1">
      <c r="A449" s="35"/>
      <c r="B449" s="35" t="s">
        <v>51</v>
      </c>
      <c r="C449" s="36" t="s">
        <v>1349</v>
      </c>
      <c r="D449" s="37" t="s">
        <v>53</v>
      </c>
      <c r="E449" s="37">
        <v>3</v>
      </c>
      <c r="F449" s="38">
        <v>120</v>
      </c>
      <c r="G449" s="39" t="s">
        <v>54</v>
      </c>
      <c r="H449" s="40">
        <v>46143</v>
      </c>
      <c r="I449" s="41" t="s">
        <v>55</v>
      </c>
      <c r="J449" s="41" t="s">
        <v>56</v>
      </c>
      <c r="K449" s="41" t="s">
        <v>164</v>
      </c>
      <c r="L449" s="41" t="s">
        <v>91</v>
      </c>
      <c r="M449" s="42" t="s">
        <v>148</v>
      </c>
      <c r="N449" s="44" t="s">
        <v>884</v>
      </c>
      <c r="O449" s="44" t="s">
        <v>2767</v>
      </c>
      <c r="P449" s="44"/>
      <c r="Q449" s="44" t="s">
        <v>2952</v>
      </c>
      <c r="R449" s="45" t="s">
        <v>322</v>
      </c>
      <c r="S449" s="45" t="s">
        <v>323</v>
      </c>
      <c r="T449" s="44"/>
      <c r="U449" s="44"/>
      <c r="V449" s="44"/>
      <c r="W449" s="44" t="s">
        <v>652</v>
      </c>
      <c r="X449" s="44"/>
      <c r="Y449" s="44"/>
      <c r="Z449" s="44"/>
      <c r="AA449" s="44"/>
      <c r="AB449" s="44"/>
      <c r="AC449" s="44"/>
    </row>
    <row r="450" spans="1:29" ht="15.75" customHeight="1">
      <c r="A450" s="47" t="s">
        <v>2879</v>
      </c>
      <c r="B450" s="47" t="s">
        <v>172</v>
      </c>
      <c r="C450" s="60" t="s">
        <v>688</v>
      </c>
      <c r="D450" s="49" t="s">
        <v>53</v>
      </c>
      <c r="E450" s="49">
        <v>6</v>
      </c>
      <c r="F450" s="50">
        <v>300</v>
      </c>
      <c r="G450" s="51" t="s">
        <v>54</v>
      </c>
      <c r="H450" s="52">
        <v>46174</v>
      </c>
      <c r="I450" s="53" t="s">
        <v>55</v>
      </c>
      <c r="J450" s="53" t="s">
        <v>56</v>
      </c>
      <c r="K450" s="53" t="s">
        <v>164</v>
      </c>
      <c r="L450" s="53" t="s">
        <v>58</v>
      </c>
      <c r="M450" s="54" t="s">
        <v>2486</v>
      </c>
      <c r="N450" s="56" t="s">
        <v>21</v>
      </c>
      <c r="O450" s="56" t="s">
        <v>2767</v>
      </c>
      <c r="P450" s="56"/>
      <c r="Q450" s="56" t="s">
        <v>2970</v>
      </c>
      <c r="R450" s="57" t="s">
        <v>304</v>
      </c>
      <c r="S450" s="57" t="s">
        <v>305</v>
      </c>
      <c r="T450" s="56"/>
      <c r="U450" s="56"/>
      <c r="V450" s="56"/>
      <c r="W450" s="56" t="s">
        <v>652</v>
      </c>
      <c r="X450" s="56"/>
      <c r="Y450" s="56"/>
      <c r="Z450" s="56"/>
      <c r="AA450" s="56"/>
      <c r="AB450" s="56"/>
      <c r="AC450" s="56"/>
    </row>
    <row r="451" spans="1:29" ht="15.75" customHeight="1">
      <c r="A451" s="35" t="s">
        <v>1910</v>
      </c>
      <c r="B451" s="35" t="s">
        <v>652</v>
      </c>
      <c r="C451" s="36" t="s">
        <v>2332</v>
      </c>
      <c r="D451" s="37" t="s">
        <v>2333</v>
      </c>
      <c r="E451" s="37">
        <v>1</v>
      </c>
      <c r="F451" s="38">
        <v>180</v>
      </c>
      <c r="G451" s="39" t="s">
        <v>54</v>
      </c>
      <c r="H451" s="40">
        <v>46143</v>
      </c>
      <c r="I451" s="41" t="s">
        <v>55</v>
      </c>
      <c r="J451" s="41" t="s">
        <v>56</v>
      </c>
      <c r="K451" s="41" t="s">
        <v>164</v>
      </c>
      <c r="L451" s="41" t="s">
        <v>91</v>
      </c>
      <c r="M451" s="42" t="s">
        <v>2498</v>
      </c>
      <c r="N451" s="44" t="s">
        <v>951</v>
      </c>
      <c r="O451" s="44" t="s">
        <v>2767</v>
      </c>
      <c r="P451" s="44"/>
      <c r="Q451" s="44" t="s">
        <v>2970</v>
      </c>
      <c r="R451" s="45" t="s">
        <v>304</v>
      </c>
      <c r="S451" s="45" t="s">
        <v>305</v>
      </c>
      <c r="T451" s="44"/>
      <c r="U451" s="44"/>
      <c r="V451" s="44"/>
      <c r="W451" s="44" t="s">
        <v>652</v>
      </c>
      <c r="X451" s="44"/>
      <c r="Y451" s="44"/>
      <c r="Z451" s="44"/>
      <c r="AA451" s="44"/>
      <c r="AB451" s="44"/>
      <c r="AC451" s="44"/>
    </row>
    <row r="452" spans="1:29" ht="15.75" customHeight="1">
      <c r="A452" s="47" t="s">
        <v>2815</v>
      </c>
      <c r="B452" s="47" t="s">
        <v>1049</v>
      </c>
      <c r="C452" s="60" t="s">
        <v>1987</v>
      </c>
      <c r="D452" s="49" t="s">
        <v>53</v>
      </c>
      <c r="E452" s="49">
        <v>40</v>
      </c>
      <c r="F452" s="50">
        <v>1833.2</v>
      </c>
      <c r="G452" s="51" t="s">
        <v>54</v>
      </c>
      <c r="H452" s="52">
        <v>46174</v>
      </c>
      <c r="I452" s="53" t="s">
        <v>55</v>
      </c>
      <c r="J452" s="53" t="s">
        <v>56</v>
      </c>
      <c r="K452" s="53" t="s">
        <v>164</v>
      </c>
      <c r="L452" s="53" t="s">
        <v>58</v>
      </c>
      <c r="M452" s="54" t="s">
        <v>2517</v>
      </c>
      <c r="N452" s="56" t="s">
        <v>21</v>
      </c>
      <c r="O452" s="56" t="s">
        <v>2767</v>
      </c>
      <c r="P452" s="56"/>
      <c r="Q452" s="56" t="s">
        <v>2970</v>
      </c>
      <c r="R452" s="57" t="s">
        <v>304</v>
      </c>
      <c r="S452" s="57" t="s">
        <v>305</v>
      </c>
      <c r="T452" s="56"/>
      <c r="U452" s="56"/>
      <c r="V452" s="56"/>
      <c r="W452" s="56" t="s">
        <v>652</v>
      </c>
      <c r="X452" s="56"/>
      <c r="Y452" s="56"/>
      <c r="Z452" s="56"/>
      <c r="AA452" s="56"/>
      <c r="AB452" s="56"/>
      <c r="AC452" s="56"/>
    </row>
    <row r="453" spans="1:29" ht="15.75" customHeight="1">
      <c r="A453" s="35" t="s">
        <v>1893</v>
      </c>
      <c r="B453" s="35" t="s">
        <v>51</v>
      </c>
      <c r="C453" s="36" t="s">
        <v>302</v>
      </c>
      <c r="D453" s="37" t="s">
        <v>303</v>
      </c>
      <c r="E453" s="37">
        <v>20</v>
      </c>
      <c r="F453" s="38">
        <v>6000</v>
      </c>
      <c r="G453" s="39" t="s">
        <v>54</v>
      </c>
      <c r="H453" s="40">
        <v>46235</v>
      </c>
      <c r="I453" s="41" t="s">
        <v>55</v>
      </c>
      <c r="J453" s="41" t="s">
        <v>56</v>
      </c>
      <c r="K453" s="41" t="s">
        <v>164</v>
      </c>
      <c r="L453" s="41" t="s">
        <v>91</v>
      </c>
      <c r="M453" s="42" t="s">
        <v>2534</v>
      </c>
      <c r="N453" s="44" t="s">
        <v>951</v>
      </c>
      <c r="O453" s="44" t="s">
        <v>2767</v>
      </c>
      <c r="P453" s="44"/>
      <c r="Q453" s="44" t="s">
        <v>2970</v>
      </c>
      <c r="R453" s="45" t="s">
        <v>304</v>
      </c>
      <c r="S453" s="45" t="s">
        <v>305</v>
      </c>
      <c r="T453" s="44"/>
      <c r="U453" s="44"/>
      <c r="V453" s="44"/>
      <c r="W453" s="44" t="s">
        <v>652</v>
      </c>
      <c r="X453" s="44"/>
      <c r="Y453" s="44"/>
      <c r="Z453" s="44"/>
      <c r="AA453" s="44"/>
      <c r="AB453" s="44"/>
      <c r="AC453" s="44"/>
    </row>
    <row r="454" spans="1:29" ht="15.75" customHeight="1">
      <c r="A454" s="47" t="s">
        <v>2757</v>
      </c>
      <c r="B454" s="47" t="s">
        <v>156</v>
      </c>
      <c r="C454" s="60" t="s">
        <v>302</v>
      </c>
      <c r="D454" s="49" t="s">
        <v>303</v>
      </c>
      <c r="E454" s="49">
        <v>20</v>
      </c>
      <c r="F454" s="50">
        <v>6000</v>
      </c>
      <c r="G454" s="51" t="s">
        <v>54</v>
      </c>
      <c r="H454" s="52">
        <v>46235</v>
      </c>
      <c r="I454" s="53" t="s">
        <v>55</v>
      </c>
      <c r="J454" s="53" t="s">
        <v>56</v>
      </c>
      <c r="K454" s="53" t="s">
        <v>164</v>
      </c>
      <c r="L454" s="53" t="s">
        <v>58</v>
      </c>
      <c r="M454" s="54" t="s">
        <v>148</v>
      </c>
      <c r="N454" s="56" t="s">
        <v>21</v>
      </c>
      <c r="O454" s="56" t="s">
        <v>2767</v>
      </c>
      <c r="P454" s="56"/>
      <c r="Q454" s="56" t="s">
        <v>2970</v>
      </c>
      <c r="R454" s="57" t="s">
        <v>304</v>
      </c>
      <c r="S454" s="57" t="s">
        <v>305</v>
      </c>
      <c r="T454" s="56"/>
      <c r="U454" s="56"/>
      <c r="V454" s="56"/>
      <c r="W454" s="56" t="s">
        <v>652</v>
      </c>
      <c r="X454" s="56"/>
      <c r="Y454" s="56"/>
      <c r="Z454" s="56"/>
      <c r="AA454" s="56"/>
      <c r="AB454" s="56"/>
      <c r="AC454" s="56"/>
    </row>
    <row r="455" spans="1:29" ht="15.75" customHeight="1">
      <c r="A455" s="35" t="s">
        <v>2841</v>
      </c>
      <c r="B455" s="35" t="s">
        <v>1049</v>
      </c>
      <c r="C455" s="36" t="s">
        <v>2081</v>
      </c>
      <c r="D455" s="37" t="s">
        <v>1150</v>
      </c>
      <c r="E455" s="37">
        <v>200</v>
      </c>
      <c r="F455" s="38">
        <v>800</v>
      </c>
      <c r="G455" s="39" t="s">
        <v>54</v>
      </c>
      <c r="H455" s="40">
        <v>46174</v>
      </c>
      <c r="I455" s="41" t="s">
        <v>55</v>
      </c>
      <c r="J455" s="41" t="s">
        <v>56</v>
      </c>
      <c r="K455" s="41" t="s">
        <v>164</v>
      </c>
      <c r="L455" s="41" t="s">
        <v>58</v>
      </c>
      <c r="M455" s="42" t="s">
        <v>2534</v>
      </c>
      <c r="N455" s="44" t="s">
        <v>21</v>
      </c>
      <c r="O455" s="44" t="s">
        <v>2767</v>
      </c>
      <c r="P455" s="44"/>
      <c r="Q455" s="44" t="s">
        <v>2970</v>
      </c>
      <c r="R455" s="45" t="s">
        <v>304</v>
      </c>
      <c r="S455" s="45" t="s">
        <v>305</v>
      </c>
      <c r="T455" s="44"/>
      <c r="U455" s="44"/>
      <c r="V455" s="44"/>
      <c r="W455" s="44" t="s">
        <v>652</v>
      </c>
      <c r="X455" s="44"/>
      <c r="Y455" s="44"/>
      <c r="Z455" s="44"/>
      <c r="AA455" s="44"/>
      <c r="AB455" s="44"/>
      <c r="AC455" s="44"/>
    </row>
    <row r="456" spans="1:29" ht="15.75" customHeight="1">
      <c r="A456" s="47" t="s">
        <v>1895</v>
      </c>
      <c r="B456" s="47" t="s">
        <v>51</v>
      </c>
      <c r="C456" s="60" t="s">
        <v>2323</v>
      </c>
      <c r="D456" s="49" t="s">
        <v>53</v>
      </c>
      <c r="E456" s="49">
        <v>20</v>
      </c>
      <c r="F456" s="50">
        <v>960</v>
      </c>
      <c r="G456" s="51" t="s">
        <v>54</v>
      </c>
      <c r="H456" s="52">
        <v>46174</v>
      </c>
      <c r="I456" s="53" t="s">
        <v>55</v>
      </c>
      <c r="J456" s="53" t="s">
        <v>56</v>
      </c>
      <c r="K456" s="53" t="s">
        <v>164</v>
      </c>
      <c r="L456" s="53" t="s">
        <v>91</v>
      </c>
      <c r="M456" s="54" t="s">
        <v>2534</v>
      </c>
      <c r="N456" s="56" t="s">
        <v>951</v>
      </c>
      <c r="O456" s="56" t="s">
        <v>2767</v>
      </c>
      <c r="P456" s="56"/>
      <c r="Q456" s="56" t="s">
        <v>2970</v>
      </c>
      <c r="R456" s="57" t="s">
        <v>304</v>
      </c>
      <c r="S456" s="57" t="s">
        <v>305</v>
      </c>
      <c r="T456" s="56"/>
      <c r="U456" s="56"/>
      <c r="V456" s="56"/>
      <c r="W456" s="56" t="s">
        <v>652</v>
      </c>
      <c r="X456" s="56"/>
      <c r="Y456" s="56"/>
      <c r="Z456" s="56"/>
      <c r="AA456" s="56"/>
      <c r="AB456" s="56"/>
      <c r="AC456" s="56"/>
    </row>
    <row r="457" spans="1:29" ht="15.75" customHeight="1">
      <c r="A457" s="35" t="s">
        <v>1904</v>
      </c>
      <c r="B457" s="35" t="s">
        <v>245</v>
      </c>
      <c r="C457" s="36" t="s">
        <v>2323</v>
      </c>
      <c r="D457" s="37" t="s">
        <v>53</v>
      </c>
      <c r="E457" s="37">
        <v>5</v>
      </c>
      <c r="F457" s="38">
        <v>240</v>
      </c>
      <c r="G457" s="39" t="s">
        <v>54</v>
      </c>
      <c r="H457" s="40">
        <v>46143</v>
      </c>
      <c r="I457" s="41" t="s">
        <v>55</v>
      </c>
      <c r="J457" s="41" t="s">
        <v>56</v>
      </c>
      <c r="K457" s="41" t="s">
        <v>164</v>
      </c>
      <c r="L457" s="41" t="s">
        <v>91</v>
      </c>
      <c r="M457" s="42" t="s">
        <v>2534</v>
      </c>
      <c r="N457" s="44" t="s">
        <v>951</v>
      </c>
      <c r="O457" s="44" t="s">
        <v>2767</v>
      </c>
      <c r="P457" s="44"/>
      <c r="Q457" s="44" t="s">
        <v>2970</v>
      </c>
      <c r="R457" s="45" t="s">
        <v>304</v>
      </c>
      <c r="S457" s="45" t="s">
        <v>305</v>
      </c>
      <c r="T457" s="44"/>
      <c r="U457" s="44"/>
      <c r="V457" s="44"/>
      <c r="W457" s="44" t="s">
        <v>652</v>
      </c>
      <c r="X457" s="44"/>
      <c r="Y457" s="44"/>
      <c r="Z457" s="44"/>
      <c r="AA457" s="44"/>
      <c r="AB457" s="44"/>
      <c r="AC457" s="44"/>
    </row>
    <row r="458" spans="1:29" ht="15.75" customHeight="1">
      <c r="A458" s="47" t="s">
        <v>1906</v>
      </c>
      <c r="B458" s="47" t="s">
        <v>258</v>
      </c>
      <c r="C458" s="60" t="s">
        <v>2323</v>
      </c>
      <c r="D458" s="49" t="s">
        <v>53</v>
      </c>
      <c r="E458" s="49">
        <v>5</v>
      </c>
      <c r="F458" s="50">
        <v>240</v>
      </c>
      <c r="G458" s="51" t="s">
        <v>54</v>
      </c>
      <c r="H458" s="52">
        <v>46143</v>
      </c>
      <c r="I458" s="53" t="s">
        <v>55</v>
      </c>
      <c r="J458" s="53" t="s">
        <v>56</v>
      </c>
      <c r="K458" s="53" t="s">
        <v>164</v>
      </c>
      <c r="L458" s="53" t="s">
        <v>91</v>
      </c>
      <c r="M458" s="54" t="s">
        <v>2534</v>
      </c>
      <c r="N458" s="56" t="s">
        <v>951</v>
      </c>
      <c r="O458" s="56" t="s">
        <v>2767</v>
      </c>
      <c r="P458" s="56"/>
      <c r="Q458" s="56" t="s">
        <v>2970</v>
      </c>
      <c r="R458" s="57" t="s">
        <v>304</v>
      </c>
      <c r="S458" s="57" t="s">
        <v>305</v>
      </c>
      <c r="T458" s="56"/>
      <c r="U458" s="56"/>
      <c r="V458" s="56"/>
      <c r="W458" s="56" t="s">
        <v>652</v>
      </c>
      <c r="X458" s="56"/>
      <c r="Y458" s="56"/>
      <c r="Z458" s="56"/>
      <c r="AA458" s="56"/>
      <c r="AB458" s="56"/>
      <c r="AC458" s="56"/>
    </row>
    <row r="459" spans="1:29" ht="15.75" customHeight="1">
      <c r="A459" s="35" t="s">
        <v>1908</v>
      </c>
      <c r="B459" s="35" t="s">
        <v>317</v>
      </c>
      <c r="C459" s="36" t="s">
        <v>2323</v>
      </c>
      <c r="D459" s="37" t="s">
        <v>53</v>
      </c>
      <c r="E459" s="37">
        <v>5</v>
      </c>
      <c r="F459" s="38">
        <v>240</v>
      </c>
      <c r="G459" s="39" t="s">
        <v>54</v>
      </c>
      <c r="H459" s="40">
        <v>46143</v>
      </c>
      <c r="I459" s="41" t="s">
        <v>55</v>
      </c>
      <c r="J459" s="41" t="s">
        <v>56</v>
      </c>
      <c r="K459" s="41" t="s">
        <v>164</v>
      </c>
      <c r="L459" s="41" t="s">
        <v>91</v>
      </c>
      <c r="M459" s="42" t="s">
        <v>2534</v>
      </c>
      <c r="N459" s="44" t="s">
        <v>951</v>
      </c>
      <c r="O459" s="44" t="s">
        <v>2767</v>
      </c>
      <c r="P459" s="44"/>
      <c r="Q459" s="44" t="s">
        <v>2970</v>
      </c>
      <c r="R459" s="45" t="s">
        <v>304</v>
      </c>
      <c r="S459" s="45" t="s">
        <v>305</v>
      </c>
      <c r="T459" s="44"/>
      <c r="U459" s="44"/>
      <c r="V459" s="44"/>
      <c r="W459" s="44" t="s">
        <v>652</v>
      </c>
      <c r="X459" s="44"/>
      <c r="Y459" s="44"/>
      <c r="Z459" s="44"/>
      <c r="AA459" s="44"/>
      <c r="AB459" s="44"/>
      <c r="AC459" s="44"/>
    </row>
    <row r="460" spans="1:29" ht="15.75" customHeight="1">
      <c r="A460" s="47"/>
      <c r="B460" s="47" t="s">
        <v>2693</v>
      </c>
      <c r="C460" s="60"/>
      <c r="D460" s="49"/>
      <c r="E460" s="49"/>
      <c r="F460" s="50">
        <v>15000</v>
      </c>
      <c r="G460" s="51"/>
      <c r="H460" s="52"/>
      <c r="I460" s="53"/>
      <c r="J460" s="53"/>
      <c r="K460" s="53"/>
      <c r="L460" s="53"/>
      <c r="M460" s="54"/>
      <c r="N460" s="56" t="s">
        <v>951</v>
      </c>
      <c r="O460" s="56"/>
      <c r="P460" s="56"/>
      <c r="Q460" s="56" t="s">
        <v>2976</v>
      </c>
      <c r="R460" s="57" t="s">
        <v>322</v>
      </c>
      <c r="S460" s="57" t="s">
        <v>2562</v>
      </c>
      <c r="T460" s="56"/>
      <c r="U460" s="56"/>
      <c r="V460" s="56"/>
      <c r="W460" s="56" t="s">
        <v>51</v>
      </c>
      <c r="X460" s="56"/>
      <c r="Y460" s="56"/>
      <c r="Z460" s="56"/>
      <c r="AA460" s="56"/>
      <c r="AB460" s="56"/>
      <c r="AC460" s="56"/>
    </row>
    <row r="461" spans="1:29" ht="15.75" customHeight="1">
      <c r="A461" s="35" t="s">
        <v>2898</v>
      </c>
      <c r="B461" s="35" t="s">
        <v>317</v>
      </c>
      <c r="C461" s="36" t="s">
        <v>726</v>
      </c>
      <c r="D461" s="37" t="s">
        <v>53</v>
      </c>
      <c r="E461" s="37">
        <v>4</v>
      </c>
      <c r="F461" s="38">
        <v>224</v>
      </c>
      <c r="G461" s="39" t="s">
        <v>54</v>
      </c>
      <c r="H461" s="40">
        <v>46143</v>
      </c>
      <c r="I461" s="41" t="s">
        <v>55</v>
      </c>
      <c r="J461" s="41" t="s">
        <v>56</v>
      </c>
      <c r="K461" s="41" t="s">
        <v>164</v>
      </c>
      <c r="L461" s="41" t="s">
        <v>58</v>
      </c>
      <c r="M461" s="42" t="s">
        <v>73</v>
      </c>
      <c r="N461" s="44" t="s">
        <v>21</v>
      </c>
      <c r="O461" s="44" t="s">
        <v>2767</v>
      </c>
      <c r="P461" s="44"/>
      <c r="Q461" s="44" t="s">
        <v>2970</v>
      </c>
      <c r="R461" s="45" t="s">
        <v>304</v>
      </c>
      <c r="S461" s="45" t="s">
        <v>305</v>
      </c>
      <c r="T461" s="44"/>
      <c r="U461" s="44"/>
      <c r="V461" s="44"/>
      <c r="W461" s="44" t="s">
        <v>652</v>
      </c>
      <c r="X461" s="44"/>
      <c r="Y461" s="44"/>
      <c r="Z461" s="44"/>
      <c r="AA461" s="44"/>
      <c r="AB461" s="44"/>
      <c r="AC461" s="44"/>
    </row>
    <row r="462" spans="1:29" ht="15.75" customHeight="1">
      <c r="A462" s="47" t="s">
        <v>2905</v>
      </c>
      <c r="B462" s="47" t="s">
        <v>245</v>
      </c>
      <c r="C462" s="60" t="s">
        <v>726</v>
      </c>
      <c r="D462" s="49" t="s">
        <v>53</v>
      </c>
      <c r="E462" s="49">
        <v>3</v>
      </c>
      <c r="F462" s="50">
        <v>168</v>
      </c>
      <c r="G462" s="51" t="s">
        <v>54</v>
      </c>
      <c r="H462" s="52">
        <v>46143</v>
      </c>
      <c r="I462" s="53" t="s">
        <v>55</v>
      </c>
      <c r="J462" s="53" t="s">
        <v>56</v>
      </c>
      <c r="K462" s="53" t="s">
        <v>164</v>
      </c>
      <c r="L462" s="53" t="s">
        <v>58</v>
      </c>
      <c r="M462" s="54" t="s">
        <v>2739</v>
      </c>
      <c r="N462" s="56" t="s">
        <v>21</v>
      </c>
      <c r="O462" s="56" t="s">
        <v>2767</v>
      </c>
      <c r="P462" s="56"/>
      <c r="Q462" s="56" t="s">
        <v>2970</v>
      </c>
      <c r="R462" s="57" t="s">
        <v>304</v>
      </c>
      <c r="S462" s="57" t="s">
        <v>305</v>
      </c>
      <c r="T462" s="56"/>
      <c r="U462" s="56"/>
      <c r="V462" s="56"/>
      <c r="W462" s="56" t="s">
        <v>652</v>
      </c>
      <c r="X462" s="56"/>
      <c r="Y462" s="56"/>
      <c r="Z462" s="56"/>
      <c r="AA462" s="56"/>
      <c r="AB462" s="56"/>
      <c r="AC462" s="56"/>
    </row>
    <row r="463" spans="1:29" ht="15.75" customHeight="1">
      <c r="A463" s="35"/>
      <c r="B463" s="35" t="s">
        <v>848</v>
      </c>
      <c r="C463" s="36" t="s">
        <v>1236</v>
      </c>
      <c r="D463" s="37" t="s">
        <v>53</v>
      </c>
      <c r="E463" s="37">
        <v>50</v>
      </c>
      <c r="F463" s="38">
        <v>3000</v>
      </c>
      <c r="G463" s="39" t="s">
        <v>54</v>
      </c>
      <c r="H463" s="40">
        <v>46174</v>
      </c>
      <c r="I463" s="41" t="s">
        <v>55</v>
      </c>
      <c r="J463" s="41" t="s">
        <v>56</v>
      </c>
      <c r="K463" s="41" t="s">
        <v>164</v>
      </c>
      <c r="L463" s="41" t="s">
        <v>91</v>
      </c>
      <c r="M463" s="42" t="s">
        <v>2534</v>
      </c>
      <c r="N463" s="44" t="s">
        <v>884</v>
      </c>
      <c r="O463" s="44" t="s">
        <v>2767</v>
      </c>
      <c r="P463" s="44"/>
      <c r="Q463" s="44" t="s">
        <v>2970</v>
      </c>
      <c r="R463" s="45" t="s">
        <v>304</v>
      </c>
      <c r="S463" s="45" t="s">
        <v>305</v>
      </c>
      <c r="T463" s="44"/>
      <c r="U463" s="44"/>
      <c r="V463" s="44"/>
      <c r="W463" s="44" t="s">
        <v>652</v>
      </c>
      <c r="X463" s="44"/>
      <c r="Y463" s="44"/>
      <c r="Z463" s="44"/>
      <c r="AA463" s="44"/>
      <c r="AB463" s="44"/>
      <c r="AC463" s="44"/>
    </row>
    <row r="464" spans="1:29" ht="15.75" customHeight="1">
      <c r="A464" s="47" t="s">
        <v>2806</v>
      </c>
      <c r="B464" s="201" t="s">
        <v>1049</v>
      </c>
      <c r="C464" s="60" t="s">
        <v>1966</v>
      </c>
      <c r="D464" s="49" t="s">
        <v>53</v>
      </c>
      <c r="E464" s="49">
        <v>30</v>
      </c>
      <c r="F464" s="50">
        <v>2100</v>
      </c>
      <c r="G464" s="51" t="s">
        <v>54</v>
      </c>
      <c r="H464" s="52">
        <v>46174</v>
      </c>
      <c r="I464" s="53" t="s">
        <v>55</v>
      </c>
      <c r="J464" s="53" t="s">
        <v>56</v>
      </c>
      <c r="K464" s="53" t="s">
        <v>164</v>
      </c>
      <c r="L464" s="53" t="s">
        <v>58</v>
      </c>
      <c r="M464" s="54" t="s">
        <v>73</v>
      </c>
      <c r="N464" s="56" t="s">
        <v>21</v>
      </c>
      <c r="O464" s="56" t="s">
        <v>2767</v>
      </c>
      <c r="P464" s="56"/>
      <c r="Q464" s="56" t="s">
        <v>2970</v>
      </c>
      <c r="R464" s="57" t="s">
        <v>304</v>
      </c>
      <c r="S464" s="57" t="s">
        <v>305</v>
      </c>
      <c r="T464" s="56"/>
      <c r="U464" s="56"/>
      <c r="V464" s="56"/>
      <c r="W464" s="56" t="s">
        <v>652</v>
      </c>
      <c r="X464" s="56"/>
      <c r="Y464" s="56"/>
      <c r="Z464" s="56"/>
      <c r="AA464" s="56"/>
      <c r="AB464" s="56"/>
      <c r="AC464" s="56"/>
    </row>
    <row r="465" spans="1:29" ht="15.75" customHeight="1">
      <c r="A465" s="35" t="s">
        <v>1897</v>
      </c>
      <c r="B465" s="35" t="s">
        <v>254</v>
      </c>
      <c r="C465" s="36" t="s">
        <v>2152</v>
      </c>
      <c r="D465" s="37" t="s">
        <v>53</v>
      </c>
      <c r="E465" s="37">
        <v>8</v>
      </c>
      <c r="F465" s="38">
        <v>960</v>
      </c>
      <c r="G465" s="39" t="s">
        <v>54</v>
      </c>
      <c r="H465" s="40">
        <v>46174</v>
      </c>
      <c r="I465" s="41" t="s">
        <v>55</v>
      </c>
      <c r="J465" s="41" t="s">
        <v>56</v>
      </c>
      <c r="K465" s="41" t="s">
        <v>164</v>
      </c>
      <c r="L465" s="41" t="s">
        <v>91</v>
      </c>
      <c r="M465" s="42" t="s">
        <v>2498</v>
      </c>
      <c r="N465" s="44" t="s">
        <v>951</v>
      </c>
      <c r="O465" s="44" t="s">
        <v>2767</v>
      </c>
      <c r="P465" s="44"/>
      <c r="Q465" s="44" t="s">
        <v>2970</v>
      </c>
      <c r="R465" s="45" t="s">
        <v>304</v>
      </c>
      <c r="S465" s="45" t="s">
        <v>305</v>
      </c>
      <c r="T465" s="44"/>
      <c r="U465" s="44"/>
      <c r="V465" s="44"/>
      <c r="W465" s="44" t="s">
        <v>652</v>
      </c>
      <c r="X465" s="44"/>
      <c r="Y465" s="44"/>
      <c r="Z465" s="44"/>
      <c r="AA465" s="44"/>
      <c r="AB465" s="44"/>
      <c r="AC465" s="44"/>
    </row>
    <row r="466" spans="1:29" ht="15.75" customHeight="1">
      <c r="A466" s="47" t="s">
        <v>1912</v>
      </c>
      <c r="B466" s="47" t="s">
        <v>652</v>
      </c>
      <c r="C466" s="60" t="s">
        <v>2335</v>
      </c>
      <c r="D466" s="49" t="s">
        <v>53</v>
      </c>
      <c r="E466" s="49">
        <v>5</v>
      </c>
      <c r="F466" s="50">
        <v>180</v>
      </c>
      <c r="G466" s="51" t="s">
        <v>54</v>
      </c>
      <c r="H466" s="52">
        <v>46143</v>
      </c>
      <c r="I466" s="53" t="s">
        <v>55</v>
      </c>
      <c r="J466" s="53" t="s">
        <v>56</v>
      </c>
      <c r="K466" s="53" t="s">
        <v>164</v>
      </c>
      <c r="L466" s="53" t="s">
        <v>91</v>
      </c>
      <c r="M466" s="54" t="s">
        <v>2486</v>
      </c>
      <c r="N466" s="56" t="s">
        <v>951</v>
      </c>
      <c r="O466" s="56" t="s">
        <v>2767</v>
      </c>
      <c r="P466" s="56"/>
      <c r="Q466" s="56" t="s">
        <v>2970</v>
      </c>
      <c r="R466" s="57" t="s">
        <v>304</v>
      </c>
      <c r="S466" s="57" t="s">
        <v>305</v>
      </c>
      <c r="T466" s="56"/>
      <c r="U466" s="56"/>
      <c r="V466" s="56"/>
      <c r="W466" s="56" t="s">
        <v>652</v>
      </c>
      <c r="X466" s="56"/>
      <c r="Y466" s="56"/>
      <c r="Z466" s="56"/>
      <c r="AA466" s="56"/>
      <c r="AB466" s="56"/>
      <c r="AC466" s="56"/>
    </row>
    <row r="467" spans="1:29" ht="15.75" customHeight="1">
      <c r="A467" s="35" t="s">
        <v>1900</v>
      </c>
      <c r="B467" s="35" t="s">
        <v>254</v>
      </c>
      <c r="C467" s="36" t="s">
        <v>2233</v>
      </c>
      <c r="D467" s="37" t="s">
        <v>53</v>
      </c>
      <c r="E467" s="37">
        <v>2</v>
      </c>
      <c r="F467" s="38">
        <v>500</v>
      </c>
      <c r="G467" s="39" t="s">
        <v>54</v>
      </c>
      <c r="H467" s="40">
        <v>46174</v>
      </c>
      <c r="I467" s="41" t="s">
        <v>55</v>
      </c>
      <c r="J467" s="41" t="s">
        <v>56</v>
      </c>
      <c r="K467" s="41" t="s">
        <v>164</v>
      </c>
      <c r="L467" s="41" t="s">
        <v>91</v>
      </c>
      <c r="M467" s="42" t="s">
        <v>109</v>
      </c>
      <c r="N467" s="44" t="s">
        <v>951</v>
      </c>
      <c r="O467" s="44" t="s">
        <v>2767</v>
      </c>
      <c r="P467" s="44"/>
      <c r="Q467" s="44" t="s">
        <v>2970</v>
      </c>
      <c r="R467" s="45" t="s">
        <v>304</v>
      </c>
      <c r="S467" s="45" t="s">
        <v>305</v>
      </c>
      <c r="T467" s="44"/>
      <c r="U467" s="44"/>
      <c r="V467" s="44"/>
      <c r="W467" s="44" t="s">
        <v>652</v>
      </c>
      <c r="X467" s="44"/>
      <c r="Y467" s="44"/>
      <c r="Z467" s="44"/>
      <c r="AA467" s="44"/>
      <c r="AB467" s="44"/>
      <c r="AC467" s="44"/>
    </row>
    <row r="468" spans="1:29" ht="15.75" customHeight="1">
      <c r="A468" s="47" t="s">
        <v>2774</v>
      </c>
      <c r="B468" s="47" t="s">
        <v>1049</v>
      </c>
      <c r="C468" s="60" t="s">
        <v>371</v>
      </c>
      <c r="D468" s="49" t="s">
        <v>53</v>
      </c>
      <c r="E468" s="49">
        <v>300</v>
      </c>
      <c r="F468" s="50">
        <v>4470</v>
      </c>
      <c r="G468" s="51" t="s">
        <v>54</v>
      </c>
      <c r="H468" s="52">
        <v>46204</v>
      </c>
      <c r="I468" s="53" t="s">
        <v>55</v>
      </c>
      <c r="J468" s="53" t="s">
        <v>56</v>
      </c>
      <c r="K468" s="53" t="s">
        <v>164</v>
      </c>
      <c r="L468" s="53" t="s">
        <v>58</v>
      </c>
      <c r="M468" s="54" t="s">
        <v>2517</v>
      </c>
      <c r="N468" s="56" t="s">
        <v>21</v>
      </c>
      <c r="O468" s="56" t="s">
        <v>2767</v>
      </c>
      <c r="P468" s="56"/>
      <c r="Q468" s="56" t="s">
        <v>2970</v>
      </c>
      <c r="R468" s="57" t="s">
        <v>304</v>
      </c>
      <c r="S468" s="57" t="s">
        <v>305</v>
      </c>
      <c r="T468" s="56"/>
      <c r="U468" s="56"/>
      <c r="V468" s="56"/>
      <c r="W468" s="56" t="s">
        <v>652</v>
      </c>
      <c r="X468" s="56"/>
      <c r="Y468" s="56"/>
      <c r="Z468" s="56"/>
      <c r="AA468" s="56"/>
      <c r="AB468" s="56"/>
      <c r="AC468" s="56"/>
    </row>
    <row r="469" spans="1:29" ht="15.75" customHeight="1">
      <c r="A469" s="35" t="s">
        <v>2776</v>
      </c>
      <c r="B469" s="35" t="s">
        <v>156</v>
      </c>
      <c r="C469" s="36" t="s">
        <v>371</v>
      </c>
      <c r="D469" s="37" t="s">
        <v>53</v>
      </c>
      <c r="E469" s="37">
        <v>100</v>
      </c>
      <c r="F469" s="38">
        <v>4000</v>
      </c>
      <c r="G469" s="39" t="s">
        <v>54</v>
      </c>
      <c r="H469" s="40">
        <v>46204</v>
      </c>
      <c r="I469" s="41" t="s">
        <v>55</v>
      </c>
      <c r="J469" s="41" t="s">
        <v>56</v>
      </c>
      <c r="K469" s="41" t="s">
        <v>164</v>
      </c>
      <c r="L469" s="41" t="s">
        <v>58</v>
      </c>
      <c r="M469" s="42" t="s">
        <v>73</v>
      </c>
      <c r="N469" s="44" t="s">
        <v>21</v>
      </c>
      <c r="O469" s="44" t="s">
        <v>2767</v>
      </c>
      <c r="P469" s="44"/>
      <c r="Q469" s="44" t="s">
        <v>2970</v>
      </c>
      <c r="R469" s="45" t="s">
        <v>304</v>
      </c>
      <c r="S469" s="45" t="s">
        <v>305</v>
      </c>
      <c r="T469" s="44"/>
      <c r="U469" s="44"/>
      <c r="V469" s="44"/>
      <c r="W469" s="44" t="s">
        <v>652</v>
      </c>
      <c r="X469" s="44"/>
      <c r="Y469" s="44"/>
      <c r="Z469" s="44"/>
      <c r="AA469" s="44"/>
      <c r="AB469" s="44"/>
      <c r="AC469" s="44"/>
    </row>
    <row r="470" spans="1:29" ht="15.75" customHeight="1">
      <c r="A470" s="47" t="s">
        <v>2824</v>
      </c>
      <c r="B470" s="47" t="s">
        <v>242</v>
      </c>
      <c r="C470" s="60" t="s">
        <v>371</v>
      </c>
      <c r="D470" s="49" t="s">
        <v>53</v>
      </c>
      <c r="E470" s="49">
        <v>100</v>
      </c>
      <c r="F470" s="50">
        <v>1490</v>
      </c>
      <c r="G470" s="51" t="s">
        <v>54</v>
      </c>
      <c r="H470" s="52">
        <v>46174</v>
      </c>
      <c r="I470" s="53" t="s">
        <v>55</v>
      </c>
      <c r="J470" s="53" t="s">
        <v>56</v>
      </c>
      <c r="K470" s="53" t="s">
        <v>164</v>
      </c>
      <c r="L470" s="53" t="s">
        <v>58</v>
      </c>
      <c r="M470" s="54" t="s">
        <v>2517</v>
      </c>
      <c r="N470" s="56" t="s">
        <v>21</v>
      </c>
      <c r="O470" s="56" t="s">
        <v>2767</v>
      </c>
      <c r="P470" s="56"/>
      <c r="Q470" s="56" t="s">
        <v>2970</v>
      </c>
      <c r="R470" s="57" t="s">
        <v>304</v>
      </c>
      <c r="S470" s="57" t="s">
        <v>305</v>
      </c>
      <c r="T470" s="56"/>
      <c r="U470" s="56"/>
      <c r="V470" s="56"/>
      <c r="W470" s="56" t="s">
        <v>652</v>
      </c>
      <c r="X470" s="56"/>
      <c r="Y470" s="56"/>
      <c r="Z470" s="56"/>
      <c r="AA470" s="56"/>
      <c r="AB470" s="56"/>
      <c r="AC470" s="56"/>
    </row>
    <row r="471" spans="1:29" ht="15.75" customHeight="1">
      <c r="A471" s="35" t="s">
        <v>2883</v>
      </c>
      <c r="B471" s="35" t="s">
        <v>247</v>
      </c>
      <c r="C471" s="36" t="s">
        <v>371</v>
      </c>
      <c r="D471" s="37" t="s">
        <v>53</v>
      </c>
      <c r="E471" s="37">
        <v>20</v>
      </c>
      <c r="F471" s="38">
        <v>298</v>
      </c>
      <c r="G471" s="39" t="s">
        <v>54</v>
      </c>
      <c r="H471" s="40">
        <v>46174</v>
      </c>
      <c r="I471" s="41" t="s">
        <v>55</v>
      </c>
      <c r="J471" s="41" t="s">
        <v>56</v>
      </c>
      <c r="K471" s="41" t="s">
        <v>164</v>
      </c>
      <c r="L471" s="41" t="s">
        <v>58</v>
      </c>
      <c r="M471" s="42" t="s">
        <v>2517</v>
      </c>
      <c r="N471" s="44" t="s">
        <v>21</v>
      </c>
      <c r="O471" s="44" t="s">
        <v>2767</v>
      </c>
      <c r="P471" s="44"/>
      <c r="Q471" s="44" t="s">
        <v>2970</v>
      </c>
      <c r="R471" s="45" t="s">
        <v>304</v>
      </c>
      <c r="S471" s="45" t="s">
        <v>305</v>
      </c>
      <c r="T471" s="44"/>
      <c r="U471" s="44"/>
      <c r="V471" s="44"/>
      <c r="W471" s="44" t="s">
        <v>652</v>
      </c>
      <c r="X471" s="44"/>
      <c r="Y471" s="44"/>
      <c r="Z471" s="44"/>
      <c r="AA471" s="44"/>
      <c r="AB471" s="44"/>
      <c r="AC471" s="44"/>
    </row>
    <row r="472" spans="1:29" ht="15.75" customHeight="1">
      <c r="A472" s="47" t="s">
        <v>2895</v>
      </c>
      <c r="B472" s="47" t="s">
        <v>172</v>
      </c>
      <c r="C472" s="60" t="s">
        <v>371</v>
      </c>
      <c r="D472" s="49" t="s">
        <v>53</v>
      </c>
      <c r="E472" s="49">
        <v>6</v>
      </c>
      <c r="F472" s="50">
        <v>240</v>
      </c>
      <c r="G472" s="51" t="s">
        <v>54</v>
      </c>
      <c r="H472" s="52">
        <v>46143</v>
      </c>
      <c r="I472" s="53" t="s">
        <v>55</v>
      </c>
      <c r="J472" s="53" t="s">
        <v>56</v>
      </c>
      <c r="K472" s="53" t="s">
        <v>164</v>
      </c>
      <c r="L472" s="53" t="s">
        <v>58</v>
      </c>
      <c r="M472" s="54" t="s">
        <v>2739</v>
      </c>
      <c r="N472" s="56" t="s">
        <v>21</v>
      </c>
      <c r="O472" s="56" t="s">
        <v>2767</v>
      </c>
      <c r="P472" s="56"/>
      <c r="Q472" s="56" t="s">
        <v>2970</v>
      </c>
      <c r="R472" s="57" t="s">
        <v>304</v>
      </c>
      <c r="S472" s="57" t="s">
        <v>305</v>
      </c>
      <c r="T472" s="56"/>
      <c r="U472" s="56"/>
      <c r="V472" s="56"/>
      <c r="W472" s="56" t="s">
        <v>652</v>
      </c>
      <c r="X472" s="56"/>
      <c r="Y472" s="56"/>
      <c r="Z472" s="56"/>
      <c r="AA472" s="56"/>
      <c r="AB472" s="56"/>
      <c r="AC472" s="56"/>
    </row>
    <row r="473" spans="1:29" ht="15.75" customHeight="1">
      <c r="A473" s="35" t="s">
        <v>2831</v>
      </c>
      <c r="B473" s="201" t="s">
        <v>1049</v>
      </c>
      <c r="C473" s="36" t="s">
        <v>2049</v>
      </c>
      <c r="D473" s="37" t="s">
        <v>53</v>
      </c>
      <c r="E473" s="37">
        <v>11</v>
      </c>
      <c r="F473" s="38">
        <v>1134</v>
      </c>
      <c r="G473" s="39" t="s">
        <v>54</v>
      </c>
      <c r="H473" s="40">
        <v>46174</v>
      </c>
      <c r="I473" s="41" t="s">
        <v>55</v>
      </c>
      <c r="J473" s="41" t="s">
        <v>56</v>
      </c>
      <c r="K473" s="41" t="s">
        <v>164</v>
      </c>
      <c r="L473" s="41" t="s">
        <v>58</v>
      </c>
      <c r="M473" s="42" t="s">
        <v>2486</v>
      </c>
      <c r="N473" s="44" t="s">
        <v>21</v>
      </c>
      <c r="O473" s="44" t="s">
        <v>2767</v>
      </c>
      <c r="P473" s="44"/>
      <c r="Q473" s="44" t="s">
        <v>2970</v>
      </c>
      <c r="R473" s="45" t="s">
        <v>304</v>
      </c>
      <c r="S473" s="45" t="s">
        <v>305</v>
      </c>
      <c r="T473" s="44"/>
      <c r="U473" s="44"/>
      <c r="V473" s="44"/>
      <c r="W473" s="44" t="s">
        <v>652</v>
      </c>
      <c r="X473" s="44"/>
      <c r="Y473" s="44"/>
      <c r="Z473" s="44"/>
      <c r="AA473" s="44"/>
      <c r="AB473" s="44"/>
      <c r="AC473" s="44"/>
    </row>
    <row r="474" spans="1:29" ht="15.75" customHeight="1">
      <c r="A474" s="47"/>
      <c r="B474" s="47" t="s">
        <v>51</v>
      </c>
      <c r="C474" s="60" t="s">
        <v>1229</v>
      </c>
      <c r="D474" s="49" t="s">
        <v>53</v>
      </c>
      <c r="E474" s="49">
        <v>4</v>
      </c>
      <c r="F474" s="50">
        <v>3200</v>
      </c>
      <c r="G474" s="51" t="s">
        <v>54</v>
      </c>
      <c r="H474" s="52">
        <v>46174</v>
      </c>
      <c r="I474" s="53" t="s">
        <v>55</v>
      </c>
      <c r="J474" s="53" t="s">
        <v>56</v>
      </c>
      <c r="K474" s="53" t="s">
        <v>164</v>
      </c>
      <c r="L474" s="53" t="s">
        <v>91</v>
      </c>
      <c r="M474" s="54" t="s">
        <v>73</v>
      </c>
      <c r="N474" s="56" t="s">
        <v>884</v>
      </c>
      <c r="O474" s="56" t="s">
        <v>2767</v>
      </c>
      <c r="P474" s="56"/>
      <c r="Q474" s="56" t="s">
        <v>2970</v>
      </c>
      <c r="R474" s="57" t="s">
        <v>304</v>
      </c>
      <c r="S474" s="57" t="s">
        <v>305</v>
      </c>
      <c r="T474" s="56"/>
      <c r="U474" s="56"/>
      <c r="V474" s="56"/>
      <c r="W474" s="56" t="s">
        <v>652</v>
      </c>
      <c r="X474" s="56"/>
      <c r="Y474" s="56"/>
      <c r="Z474" s="56"/>
      <c r="AA474" s="56"/>
      <c r="AB474" s="56"/>
      <c r="AC474" s="56"/>
    </row>
    <row r="475" spans="1:29" ht="15.75" customHeight="1">
      <c r="A475" s="35" t="s">
        <v>2918</v>
      </c>
      <c r="B475" s="35" t="s">
        <v>156</v>
      </c>
      <c r="C475" s="36" t="s">
        <v>830</v>
      </c>
      <c r="D475" s="37" t="s">
        <v>53</v>
      </c>
      <c r="E475" s="37">
        <v>2</v>
      </c>
      <c r="F475" s="38">
        <v>50</v>
      </c>
      <c r="G475" s="39" t="s">
        <v>54</v>
      </c>
      <c r="H475" s="40">
        <v>46143</v>
      </c>
      <c r="I475" s="41" t="s">
        <v>55</v>
      </c>
      <c r="J475" s="41" t="s">
        <v>56</v>
      </c>
      <c r="K475" s="41" t="s">
        <v>164</v>
      </c>
      <c r="L475" s="41" t="s">
        <v>58</v>
      </c>
      <c r="M475" s="42" t="s">
        <v>148</v>
      </c>
      <c r="N475" s="44" t="s">
        <v>21</v>
      </c>
      <c r="O475" s="44" t="s">
        <v>2767</v>
      </c>
      <c r="P475" s="44"/>
      <c r="Q475" s="44" t="s">
        <v>2970</v>
      </c>
      <c r="R475" s="45" t="s">
        <v>304</v>
      </c>
      <c r="S475" s="45" t="s">
        <v>305</v>
      </c>
      <c r="T475" s="44"/>
      <c r="U475" s="44"/>
      <c r="V475" s="44"/>
      <c r="W475" s="44" t="s">
        <v>652</v>
      </c>
      <c r="X475" s="44"/>
      <c r="Y475" s="44"/>
      <c r="Z475" s="44"/>
      <c r="AA475" s="44"/>
      <c r="AB475" s="44"/>
      <c r="AC475" s="44"/>
    </row>
    <row r="476" spans="1:29" ht="15.75" customHeight="1">
      <c r="A476" s="47" t="s">
        <v>2829</v>
      </c>
      <c r="B476" s="47" t="s">
        <v>1049</v>
      </c>
      <c r="C476" s="60" t="s">
        <v>1313</v>
      </c>
      <c r="D476" s="49" t="s">
        <v>53</v>
      </c>
      <c r="E476" s="49">
        <v>10</v>
      </c>
      <c r="F476" s="50">
        <v>1144.2</v>
      </c>
      <c r="G476" s="51" t="s">
        <v>54</v>
      </c>
      <c r="H476" s="52">
        <v>46174</v>
      </c>
      <c r="I476" s="53" t="s">
        <v>55</v>
      </c>
      <c r="J476" s="53" t="s">
        <v>56</v>
      </c>
      <c r="K476" s="53" t="s">
        <v>164</v>
      </c>
      <c r="L476" s="53" t="s">
        <v>58</v>
      </c>
      <c r="M476" s="54" t="s">
        <v>148</v>
      </c>
      <c r="N476" s="56" t="s">
        <v>21</v>
      </c>
      <c r="O476" s="56" t="s">
        <v>2767</v>
      </c>
      <c r="P476" s="56"/>
      <c r="Q476" s="56" t="s">
        <v>2970</v>
      </c>
      <c r="R476" s="57" t="s">
        <v>304</v>
      </c>
      <c r="S476" s="57" t="s">
        <v>305</v>
      </c>
      <c r="T476" s="56"/>
      <c r="U476" s="56"/>
      <c r="V476" s="56"/>
      <c r="W476" s="56" t="s">
        <v>652</v>
      </c>
      <c r="X476" s="56"/>
      <c r="Y476" s="56"/>
      <c r="Z476" s="56"/>
      <c r="AA476" s="56"/>
      <c r="AB476" s="56"/>
      <c r="AC476" s="56"/>
    </row>
    <row r="477" spans="1:29" ht="15.75" customHeight="1">
      <c r="A477" s="35"/>
      <c r="B477" s="35" t="s">
        <v>51</v>
      </c>
      <c r="C477" s="36" t="s">
        <v>1313</v>
      </c>
      <c r="D477" s="37" t="s">
        <v>53</v>
      </c>
      <c r="E477" s="37">
        <v>8</v>
      </c>
      <c r="F477" s="38">
        <v>915.36</v>
      </c>
      <c r="G477" s="39" t="s">
        <v>54</v>
      </c>
      <c r="H477" s="40">
        <v>46174</v>
      </c>
      <c r="I477" s="41" t="s">
        <v>55</v>
      </c>
      <c r="J477" s="41" t="s">
        <v>56</v>
      </c>
      <c r="K477" s="41" t="s">
        <v>164</v>
      </c>
      <c r="L477" s="41" t="s">
        <v>91</v>
      </c>
      <c r="M477" s="42" t="s">
        <v>2486</v>
      </c>
      <c r="N477" s="44" t="s">
        <v>884</v>
      </c>
      <c r="O477" s="44" t="s">
        <v>2767</v>
      </c>
      <c r="P477" s="44"/>
      <c r="Q477" s="44" t="s">
        <v>2970</v>
      </c>
      <c r="R477" s="45" t="s">
        <v>304</v>
      </c>
      <c r="S477" s="45" t="s">
        <v>305</v>
      </c>
      <c r="T477" s="44"/>
      <c r="U477" s="44"/>
      <c r="V477" s="44"/>
      <c r="W477" s="44" t="s">
        <v>652</v>
      </c>
      <c r="X477" s="44"/>
      <c r="Y477" s="44"/>
      <c r="Z477" s="44"/>
      <c r="AA477" s="44"/>
      <c r="AB477" s="44"/>
      <c r="AC477" s="44"/>
    </row>
    <row r="478" spans="1:29" ht="15.75" customHeight="1">
      <c r="A478" s="47" t="s">
        <v>2818</v>
      </c>
      <c r="B478" s="201" t="s">
        <v>1049</v>
      </c>
      <c r="C478" s="60" t="s">
        <v>1993</v>
      </c>
      <c r="D478" s="49" t="s">
        <v>53</v>
      </c>
      <c r="E478" s="49">
        <v>34</v>
      </c>
      <c r="F478" s="50">
        <f>E478*50</f>
        <v>1700</v>
      </c>
      <c r="G478" s="51" t="s">
        <v>54</v>
      </c>
      <c r="H478" s="52">
        <v>46174</v>
      </c>
      <c r="I478" s="53" t="s">
        <v>55</v>
      </c>
      <c r="J478" s="53" t="s">
        <v>56</v>
      </c>
      <c r="K478" s="53" t="s">
        <v>164</v>
      </c>
      <c r="L478" s="53" t="s">
        <v>58</v>
      </c>
      <c r="M478" s="54" t="s">
        <v>148</v>
      </c>
      <c r="N478" s="56" t="s">
        <v>21</v>
      </c>
      <c r="O478" s="56" t="s">
        <v>2767</v>
      </c>
      <c r="P478" s="56"/>
      <c r="Q478" s="56" t="s">
        <v>2970</v>
      </c>
      <c r="R478" s="57" t="s">
        <v>304</v>
      </c>
      <c r="S478" s="57" t="s">
        <v>305</v>
      </c>
      <c r="T478" s="56"/>
      <c r="U478" s="56"/>
      <c r="V478" s="56"/>
      <c r="W478" s="56" t="s">
        <v>652</v>
      </c>
      <c r="X478" s="56"/>
      <c r="Y478" s="56"/>
      <c r="Z478" s="56"/>
      <c r="AA478" s="56"/>
      <c r="AB478" s="56"/>
      <c r="AC478" s="56"/>
    </row>
    <row r="479" spans="1:29" ht="15.75" customHeight="1">
      <c r="A479" s="35" t="s">
        <v>2849</v>
      </c>
      <c r="B479" s="35" t="s">
        <v>1049</v>
      </c>
      <c r="C479" s="36" t="s">
        <v>1367</v>
      </c>
      <c r="D479" s="37" t="s">
        <v>1150</v>
      </c>
      <c r="E479" s="37">
        <v>200</v>
      </c>
      <c r="F479" s="38">
        <v>600</v>
      </c>
      <c r="G479" s="39" t="s">
        <v>54</v>
      </c>
      <c r="H479" s="40">
        <v>46174</v>
      </c>
      <c r="I479" s="41" t="s">
        <v>55</v>
      </c>
      <c r="J479" s="41" t="s">
        <v>56</v>
      </c>
      <c r="K479" s="41" t="s">
        <v>164</v>
      </c>
      <c r="L479" s="41" t="s">
        <v>58</v>
      </c>
      <c r="M479" s="42" t="s">
        <v>148</v>
      </c>
      <c r="N479" s="44" t="s">
        <v>21</v>
      </c>
      <c r="O479" s="44" t="s">
        <v>2767</v>
      </c>
      <c r="P479" s="44"/>
      <c r="Q479" s="44" t="s">
        <v>2970</v>
      </c>
      <c r="R479" s="45" t="s">
        <v>304</v>
      </c>
      <c r="S479" s="45" t="s">
        <v>305</v>
      </c>
      <c r="T479" s="44"/>
      <c r="U479" s="44"/>
      <c r="V479" s="44"/>
      <c r="W479" s="44" t="s">
        <v>652</v>
      </c>
      <c r="X479" s="44"/>
      <c r="Y479" s="44"/>
      <c r="Z479" s="44"/>
      <c r="AA479" s="44"/>
      <c r="AB479" s="44"/>
      <c r="AC479" s="44"/>
    </row>
    <row r="480" spans="1:29" ht="15.75" customHeight="1">
      <c r="A480" s="47"/>
      <c r="B480" s="47" t="s">
        <v>51</v>
      </c>
      <c r="C480" s="60" t="s">
        <v>1367</v>
      </c>
      <c r="D480" s="49" t="s">
        <v>53</v>
      </c>
      <c r="E480" s="49">
        <v>100</v>
      </c>
      <c r="F480" s="50">
        <v>300</v>
      </c>
      <c r="G480" s="51" t="s">
        <v>54</v>
      </c>
      <c r="H480" s="52">
        <v>46174</v>
      </c>
      <c r="I480" s="53" t="s">
        <v>55</v>
      </c>
      <c r="J480" s="53" t="s">
        <v>56</v>
      </c>
      <c r="K480" s="53" t="s">
        <v>164</v>
      </c>
      <c r="L480" s="53" t="s">
        <v>91</v>
      </c>
      <c r="M480" s="54" t="s">
        <v>2486</v>
      </c>
      <c r="N480" s="56" t="s">
        <v>884</v>
      </c>
      <c r="O480" s="56" t="s">
        <v>2767</v>
      </c>
      <c r="P480" s="56"/>
      <c r="Q480" s="56" t="s">
        <v>2970</v>
      </c>
      <c r="R480" s="57" t="s">
        <v>304</v>
      </c>
      <c r="S480" s="57" t="s">
        <v>305</v>
      </c>
      <c r="T480" s="56"/>
      <c r="U480" s="56"/>
      <c r="V480" s="56"/>
      <c r="W480" s="56" t="s">
        <v>652</v>
      </c>
      <c r="X480" s="56"/>
      <c r="Y480" s="56"/>
      <c r="Z480" s="56"/>
      <c r="AA480" s="56"/>
      <c r="AB480" s="56"/>
      <c r="AC480" s="56"/>
    </row>
    <row r="481" spans="1:29" ht="15.75" customHeight="1">
      <c r="A481" s="35"/>
      <c r="B481" s="35" t="s">
        <v>51</v>
      </c>
      <c r="C481" s="36" t="s">
        <v>1441</v>
      </c>
      <c r="D481" s="37" t="s">
        <v>53</v>
      </c>
      <c r="E481" s="37">
        <v>25</v>
      </c>
      <c r="F481" s="38">
        <v>111</v>
      </c>
      <c r="G481" s="39" t="s">
        <v>54</v>
      </c>
      <c r="H481" s="40">
        <v>46143</v>
      </c>
      <c r="I481" s="41" t="s">
        <v>55</v>
      </c>
      <c r="J481" s="41" t="s">
        <v>56</v>
      </c>
      <c r="K481" s="41" t="s">
        <v>164</v>
      </c>
      <c r="L481" s="41" t="s">
        <v>91</v>
      </c>
      <c r="M481" s="42" t="s">
        <v>2517</v>
      </c>
      <c r="N481" s="44" t="s">
        <v>884</v>
      </c>
      <c r="O481" s="44" t="s">
        <v>2767</v>
      </c>
      <c r="P481" s="44"/>
      <c r="Q481" s="44" t="s">
        <v>2970</v>
      </c>
      <c r="R481" s="45" t="s">
        <v>304</v>
      </c>
      <c r="S481" s="45" t="s">
        <v>305</v>
      </c>
      <c r="T481" s="44"/>
      <c r="U481" s="44"/>
      <c r="V481" s="44"/>
      <c r="W481" s="44" t="s">
        <v>652</v>
      </c>
      <c r="X481" s="44"/>
      <c r="Y481" s="44"/>
      <c r="Z481" s="44"/>
      <c r="AA481" s="44"/>
      <c r="AB481" s="44"/>
      <c r="AC481" s="44"/>
    </row>
    <row r="482" spans="1:29" ht="15.75" customHeight="1">
      <c r="A482" s="47" t="s">
        <v>2834</v>
      </c>
      <c r="B482" s="47" t="s">
        <v>1049</v>
      </c>
      <c r="C482" s="60" t="s">
        <v>2062</v>
      </c>
      <c r="D482" s="49" t="s">
        <v>1150</v>
      </c>
      <c r="E482" s="49">
        <v>200</v>
      </c>
      <c r="F482" s="50">
        <v>1040</v>
      </c>
      <c r="G482" s="51" t="s">
        <v>54</v>
      </c>
      <c r="H482" s="52">
        <v>46174</v>
      </c>
      <c r="I482" s="53" t="s">
        <v>55</v>
      </c>
      <c r="J482" s="53" t="s">
        <v>56</v>
      </c>
      <c r="K482" s="53" t="s">
        <v>164</v>
      </c>
      <c r="L482" s="53" t="s">
        <v>58</v>
      </c>
      <c r="M482" s="54" t="s">
        <v>148</v>
      </c>
      <c r="N482" s="56" t="s">
        <v>21</v>
      </c>
      <c r="O482" s="56" t="s">
        <v>2767</v>
      </c>
      <c r="P482" s="56"/>
      <c r="Q482" s="56" t="s">
        <v>2970</v>
      </c>
      <c r="R482" s="57" t="s">
        <v>304</v>
      </c>
      <c r="S482" s="57" t="s">
        <v>305</v>
      </c>
      <c r="T482" s="56"/>
      <c r="U482" s="56"/>
      <c r="V482" s="56"/>
      <c r="W482" s="56" t="s">
        <v>652</v>
      </c>
      <c r="X482" s="56"/>
      <c r="Y482" s="56"/>
      <c r="Z482" s="56"/>
      <c r="AA482" s="56"/>
      <c r="AB482" s="56"/>
      <c r="AC482" s="56"/>
    </row>
    <row r="483" spans="1:29" ht="15.75" customHeight="1">
      <c r="A483" s="35" t="s">
        <v>2878</v>
      </c>
      <c r="B483" s="35" t="s">
        <v>1049</v>
      </c>
      <c r="C483" s="36" t="s">
        <v>2174</v>
      </c>
      <c r="D483" s="37" t="s">
        <v>53</v>
      </c>
      <c r="E483" s="37">
        <v>50</v>
      </c>
      <c r="F483" s="38">
        <v>319</v>
      </c>
      <c r="G483" s="39" t="s">
        <v>54</v>
      </c>
      <c r="H483" s="40">
        <v>46174</v>
      </c>
      <c r="I483" s="41" t="s">
        <v>55</v>
      </c>
      <c r="J483" s="41" t="s">
        <v>56</v>
      </c>
      <c r="K483" s="41" t="s">
        <v>164</v>
      </c>
      <c r="L483" s="41" t="s">
        <v>58</v>
      </c>
      <c r="M483" s="42" t="s">
        <v>148</v>
      </c>
      <c r="N483" s="44" t="s">
        <v>21</v>
      </c>
      <c r="O483" s="44" t="s">
        <v>2767</v>
      </c>
      <c r="P483" s="44"/>
      <c r="Q483" s="44" t="s">
        <v>2970</v>
      </c>
      <c r="R483" s="45" t="s">
        <v>304</v>
      </c>
      <c r="S483" s="45" t="s">
        <v>305</v>
      </c>
      <c r="T483" s="44"/>
      <c r="U483" s="44"/>
      <c r="V483" s="44"/>
      <c r="W483" s="44" t="s">
        <v>652</v>
      </c>
      <c r="X483" s="44"/>
      <c r="Y483" s="44"/>
      <c r="Z483" s="44"/>
      <c r="AA483" s="44"/>
      <c r="AB483" s="44"/>
      <c r="AC483" s="44"/>
    </row>
    <row r="484" spans="1:29" ht="15.75" customHeight="1">
      <c r="A484" s="47" t="s">
        <v>2860</v>
      </c>
      <c r="B484" s="47" t="s">
        <v>156</v>
      </c>
      <c r="C484" s="60" t="s">
        <v>641</v>
      </c>
      <c r="D484" s="49" t="s">
        <v>642</v>
      </c>
      <c r="E484" s="49">
        <v>10</v>
      </c>
      <c r="F484" s="50">
        <v>400</v>
      </c>
      <c r="G484" s="51" t="s">
        <v>54</v>
      </c>
      <c r="H484" s="52">
        <v>46174</v>
      </c>
      <c r="I484" s="53" t="s">
        <v>55</v>
      </c>
      <c r="J484" s="53" t="s">
        <v>56</v>
      </c>
      <c r="K484" s="53" t="s">
        <v>164</v>
      </c>
      <c r="L484" s="53" t="s">
        <v>58</v>
      </c>
      <c r="M484" s="54" t="s">
        <v>73</v>
      </c>
      <c r="N484" s="56" t="s">
        <v>21</v>
      </c>
      <c r="O484" s="56" t="s">
        <v>2767</v>
      </c>
      <c r="P484" s="56"/>
      <c r="Q484" s="56" t="s">
        <v>2970</v>
      </c>
      <c r="R484" s="57" t="s">
        <v>304</v>
      </c>
      <c r="S484" s="57" t="s">
        <v>305</v>
      </c>
      <c r="T484" s="56"/>
      <c r="U484" s="56"/>
      <c r="V484" s="56"/>
      <c r="W484" s="56" t="s">
        <v>652</v>
      </c>
      <c r="X484" s="56"/>
      <c r="Y484" s="56"/>
      <c r="Z484" s="56"/>
      <c r="AA484" s="56"/>
      <c r="AB484" s="56"/>
      <c r="AC484" s="56"/>
    </row>
    <row r="485" spans="1:29" ht="15.75" customHeight="1">
      <c r="A485" s="35" t="s">
        <v>1902</v>
      </c>
      <c r="B485" s="35" t="s">
        <v>161</v>
      </c>
      <c r="C485" s="36" t="s">
        <v>2265</v>
      </c>
      <c r="D485" s="37" t="s">
        <v>53</v>
      </c>
      <c r="E485" s="37">
        <v>20</v>
      </c>
      <c r="F485" s="38">
        <v>400</v>
      </c>
      <c r="G485" s="39" t="s">
        <v>54</v>
      </c>
      <c r="H485" s="40">
        <v>46174</v>
      </c>
      <c r="I485" s="41" t="s">
        <v>55</v>
      </c>
      <c r="J485" s="41" t="s">
        <v>56</v>
      </c>
      <c r="K485" s="41" t="s">
        <v>164</v>
      </c>
      <c r="L485" s="41" t="s">
        <v>91</v>
      </c>
      <c r="M485" s="42" t="s">
        <v>148</v>
      </c>
      <c r="N485" s="44" t="s">
        <v>951</v>
      </c>
      <c r="O485" s="44" t="s">
        <v>2767</v>
      </c>
      <c r="P485" s="44"/>
      <c r="Q485" s="44" t="s">
        <v>2970</v>
      </c>
      <c r="R485" s="45" t="s">
        <v>304</v>
      </c>
      <c r="S485" s="45" t="s">
        <v>305</v>
      </c>
      <c r="T485" s="44"/>
      <c r="U485" s="44"/>
      <c r="V485" s="44"/>
      <c r="W485" s="44" t="s">
        <v>652</v>
      </c>
      <c r="X485" s="44"/>
      <c r="Y485" s="44"/>
      <c r="Z485" s="44"/>
      <c r="AA485" s="44"/>
      <c r="AB485" s="44"/>
      <c r="AC485" s="44"/>
    </row>
    <row r="486" spans="1:29" ht="15.75" customHeight="1">
      <c r="A486" s="47" t="s">
        <v>2912</v>
      </c>
      <c r="B486" s="47" t="s">
        <v>237</v>
      </c>
      <c r="C486" s="60" t="s">
        <v>810</v>
      </c>
      <c r="D486" s="49" t="s">
        <v>53</v>
      </c>
      <c r="E486" s="49">
        <v>2</v>
      </c>
      <c r="F486" s="50">
        <v>100</v>
      </c>
      <c r="G486" s="51" t="s">
        <v>54</v>
      </c>
      <c r="H486" s="52">
        <v>46143</v>
      </c>
      <c r="I486" s="53" t="s">
        <v>55</v>
      </c>
      <c r="J486" s="53" t="s">
        <v>56</v>
      </c>
      <c r="K486" s="53" t="s">
        <v>164</v>
      </c>
      <c r="L486" s="53" t="s">
        <v>58</v>
      </c>
      <c r="M486" s="54" t="s">
        <v>2486</v>
      </c>
      <c r="N486" s="56" t="s">
        <v>21</v>
      </c>
      <c r="O486" s="56" t="s">
        <v>2767</v>
      </c>
      <c r="P486" s="56"/>
      <c r="Q486" s="56" t="s">
        <v>2970</v>
      </c>
      <c r="R486" s="57" t="s">
        <v>304</v>
      </c>
      <c r="S486" s="57" t="s">
        <v>305</v>
      </c>
      <c r="T486" s="56"/>
      <c r="U486" s="56"/>
      <c r="V486" s="56"/>
      <c r="W486" s="56" t="s">
        <v>652</v>
      </c>
      <c r="X486" s="56"/>
      <c r="Y486" s="56"/>
      <c r="Z486" s="56"/>
      <c r="AA486" s="56"/>
      <c r="AB486" s="56"/>
      <c r="AC486" s="56"/>
    </row>
    <row r="487" spans="1:29" ht="15.75" customHeight="1">
      <c r="A487" s="35" t="s">
        <v>2913</v>
      </c>
      <c r="B487" s="35" t="s">
        <v>169</v>
      </c>
      <c r="C487" s="36" t="s">
        <v>810</v>
      </c>
      <c r="D487" s="37" t="s">
        <v>53</v>
      </c>
      <c r="E487" s="37">
        <v>2</v>
      </c>
      <c r="F487" s="38">
        <v>100</v>
      </c>
      <c r="G487" s="39" t="s">
        <v>54</v>
      </c>
      <c r="H487" s="40">
        <v>46143</v>
      </c>
      <c r="I487" s="41" t="s">
        <v>55</v>
      </c>
      <c r="J487" s="41" t="s">
        <v>56</v>
      </c>
      <c r="K487" s="41" t="s">
        <v>164</v>
      </c>
      <c r="L487" s="41" t="s">
        <v>58</v>
      </c>
      <c r="M487" s="42" t="s">
        <v>2486</v>
      </c>
      <c r="N487" s="44" t="s">
        <v>21</v>
      </c>
      <c r="O487" s="44" t="s">
        <v>2767</v>
      </c>
      <c r="P487" s="44"/>
      <c r="Q487" s="44" t="s">
        <v>2970</v>
      </c>
      <c r="R487" s="45" t="s">
        <v>304</v>
      </c>
      <c r="S487" s="45" t="s">
        <v>305</v>
      </c>
      <c r="T487" s="44"/>
      <c r="U487" s="44"/>
      <c r="V487" s="44"/>
      <c r="W487" s="44" t="s">
        <v>652</v>
      </c>
      <c r="X487" s="44"/>
      <c r="Y487" s="44"/>
      <c r="Z487" s="44"/>
      <c r="AA487" s="44"/>
      <c r="AB487" s="44"/>
      <c r="AC487" s="44"/>
    </row>
    <row r="488" spans="1:29" ht="15.75" customHeight="1">
      <c r="A488" s="47" t="s">
        <v>2845</v>
      </c>
      <c r="B488" s="47" t="s">
        <v>233</v>
      </c>
      <c r="C488" s="60" t="s">
        <v>576</v>
      </c>
      <c r="D488" s="49" t="s">
        <v>53</v>
      </c>
      <c r="E488" s="49">
        <v>2</v>
      </c>
      <c r="F488" s="50">
        <v>680</v>
      </c>
      <c r="G488" s="51" t="s">
        <v>54</v>
      </c>
      <c r="H488" s="52">
        <v>46174</v>
      </c>
      <c r="I488" s="53" t="s">
        <v>55</v>
      </c>
      <c r="J488" s="53" t="s">
        <v>56</v>
      </c>
      <c r="K488" s="53" t="s">
        <v>164</v>
      </c>
      <c r="L488" s="53" t="s">
        <v>58</v>
      </c>
      <c r="M488" s="54" t="s">
        <v>2517</v>
      </c>
      <c r="N488" s="56" t="s">
        <v>21</v>
      </c>
      <c r="O488" s="56" t="s">
        <v>2767</v>
      </c>
      <c r="P488" s="56"/>
      <c r="Q488" s="56" t="s">
        <v>2970</v>
      </c>
      <c r="R488" s="57" t="s">
        <v>304</v>
      </c>
      <c r="S488" s="57" t="s">
        <v>305</v>
      </c>
      <c r="T488" s="56"/>
      <c r="U488" s="56"/>
      <c r="V488" s="56"/>
      <c r="W488" s="56" t="s">
        <v>652</v>
      </c>
      <c r="X488" s="56"/>
      <c r="Y488" s="56"/>
      <c r="Z488" s="56"/>
      <c r="AA488" s="56"/>
      <c r="AB488" s="56"/>
      <c r="AC488" s="56"/>
    </row>
    <row r="489" spans="1:29" ht="15.75" customHeight="1">
      <c r="A489" s="35" t="s">
        <v>2846</v>
      </c>
      <c r="B489" s="35" t="s">
        <v>245</v>
      </c>
      <c r="C489" s="36" t="s">
        <v>576</v>
      </c>
      <c r="D489" s="37" t="s">
        <v>53</v>
      </c>
      <c r="E489" s="37">
        <v>2</v>
      </c>
      <c r="F489" s="38">
        <v>680</v>
      </c>
      <c r="G489" s="39" t="s">
        <v>54</v>
      </c>
      <c r="H489" s="40">
        <v>46174</v>
      </c>
      <c r="I489" s="41" t="s">
        <v>55</v>
      </c>
      <c r="J489" s="41" t="s">
        <v>56</v>
      </c>
      <c r="K489" s="41" t="s">
        <v>164</v>
      </c>
      <c r="L489" s="41" t="s">
        <v>58</v>
      </c>
      <c r="M489" s="42" t="s">
        <v>2517</v>
      </c>
      <c r="N489" s="44" t="s">
        <v>21</v>
      </c>
      <c r="O489" s="44" t="s">
        <v>2767</v>
      </c>
      <c r="P489" s="44"/>
      <c r="Q489" s="44" t="s">
        <v>2970</v>
      </c>
      <c r="R489" s="45" t="s">
        <v>304</v>
      </c>
      <c r="S489" s="45" t="s">
        <v>305</v>
      </c>
      <c r="T489" s="44"/>
      <c r="U489" s="44"/>
      <c r="V489" s="44"/>
      <c r="W489" s="44" t="s">
        <v>652</v>
      </c>
      <c r="X489" s="44"/>
      <c r="Y489" s="44"/>
      <c r="Z489" s="44"/>
      <c r="AA489" s="44"/>
      <c r="AB489" s="44"/>
      <c r="AC489" s="44"/>
    </row>
    <row r="490" spans="1:29" ht="15.75" customHeight="1">
      <c r="A490" s="47"/>
      <c r="B490" s="47" t="s">
        <v>2693</v>
      </c>
      <c r="C490" s="60"/>
      <c r="D490" s="49"/>
      <c r="E490" s="49"/>
      <c r="F490" s="50">
        <v>14400</v>
      </c>
      <c r="G490" s="51"/>
      <c r="H490" s="52"/>
      <c r="I490" s="53"/>
      <c r="J490" s="53"/>
      <c r="K490" s="53"/>
      <c r="L490" s="53"/>
      <c r="M490" s="54"/>
      <c r="N490" s="56" t="s">
        <v>951</v>
      </c>
      <c r="O490" s="56"/>
      <c r="P490" s="56"/>
      <c r="Q490" s="56" t="s">
        <v>3106</v>
      </c>
      <c r="R490" s="57"/>
      <c r="S490" s="57" t="s">
        <v>2564</v>
      </c>
      <c r="T490" s="56"/>
      <c r="U490" s="56"/>
      <c r="V490" s="56"/>
      <c r="W490" s="56" t="s">
        <v>888</v>
      </c>
      <c r="X490" s="56"/>
      <c r="Y490" s="56"/>
      <c r="Z490" s="56"/>
      <c r="AA490" s="56"/>
      <c r="AB490" s="56"/>
      <c r="AC490" s="56"/>
    </row>
    <row r="491" spans="1:29" ht="15.75" customHeight="1">
      <c r="A491" s="35" t="s">
        <v>2847</v>
      </c>
      <c r="B491" s="35" t="s">
        <v>317</v>
      </c>
      <c r="C491" s="36" t="s">
        <v>576</v>
      </c>
      <c r="D491" s="37" t="s">
        <v>53</v>
      </c>
      <c r="E491" s="37">
        <v>2</v>
      </c>
      <c r="F491" s="38">
        <v>680</v>
      </c>
      <c r="G491" s="39" t="s">
        <v>54</v>
      </c>
      <c r="H491" s="40">
        <v>46174</v>
      </c>
      <c r="I491" s="41" t="s">
        <v>55</v>
      </c>
      <c r="J491" s="41" t="s">
        <v>56</v>
      </c>
      <c r="K491" s="41" t="s">
        <v>164</v>
      </c>
      <c r="L491" s="41" t="s">
        <v>58</v>
      </c>
      <c r="M491" s="42" t="s">
        <v>2498</v>
      </c>
      <c r="N491" s="44" t="s">
        <v>21</v>
      </c>
      <c r="O491" s="44" t="s">
        <v>2767</v>
      </c>
      <c r="P491" s="44"/>
      <c r="Q491" s="44" t="s">
        <v>2970</v>
      </c>
      <c r="R491" s="45" t="s">
        <v>304</v>
      </c>
      <c r="S491" s="45" t="s">
        <v>305</v>
      </c>
      <c r="T491" s="44"/>
      <c r="U491" s="44"/>
      <c r="V491" s="44"/>
      <c r="W491" s="44" t="s">
        <v>652</v>
      </c>
      <c r="X491" s="44"/>
      <c r="Y491" s="44"/>
      <c r="Z491" s="44"/>
      <c r="AA491" s="44"/>
      <c r="AB491" s="44"/>
      <c r="AC491" s="44"/>
    </row>
    <row r="492" spans="1:29" ht="15.75" customHeight="1">
      <c r="A492" s="47" t="s">
        <v>2875</v>
      </c>
      <c r="B492" s="47" t="s">
        <v>242</v>
      </c>
      <c r="C492" s="60" t="s">
        <v>576</v>
      </c>
      <c r="D492" s="49" t="s">
        <v>53</v>
      </c>
      <c r="E492" s="49">
        <v>1</v>
      </c>
      <c r="F492" s="50">
        <v>340</v>
      </c>
      <c r="G492" s="51" t="s">
        <v>54</v>
      </c>
      <c r="H492" s="52">
        <v>46174</v>
      </c>
      <c r="I492" s="53" t="s">
        <v>55</v>
      </c>
      <c r="J492" s="53" t="s">
        <v>56</v>
      </c>
      <c r="K492" s="53" t="s">
        <v>164</v>
      </c>
      <c r="L492" s="53" t="s">
        <v>58</v>
      </c>
      <c r="M492" s="54" t="s">
        <v>2498</v>
      </c>
      <c r="N492" s="56" t="s">
        <v>21</v>
      </c>
      <c r="O492" s="56" t="s">
        <v>2767</v>
      </c>
      <c r="P492" s="56"/>
      <c r="Q492" s="56" t="s">
        <v>2970</v>
      </c>
      <c r="R492" s="57" t="s">
        <v>304</v>
      </c>
      <c r="S492" s="57" t="s">
        <v>305</v>
      </c>
      <c r="T492" s="56"/>
      <c r="U492" s="56"/>
      <c r="V492" s="56"/>
      <c r="W492" s="56" t="s">
        <v>652</v>
      </c>
      <c r="X492" s="56"/>
      <c r="Y492" s="56"/>
      <c r="Z492" s="56"/>
      <c r="AA492" s="56"/>
      <c r="AB492" s="56"/>
      <c r="AC492" s="56"/>
    </row>
    <row r="493" spans="1:29" ht="15.75" customHeight="1">
      <c r="A493" s="35"/>
      <c r="B493" s="35" t="s">
        <v>848</v>
      </c>
      <c r="C493" s="36" t="s">
        <v>1359</v>
      </c>
      <c r="D493" s="37" t="s">
        <v>1258</v>
      </c>
      <c r="E493" s="37">
        <v>10</v>
      </c>
      <c r="F493" s="38">
        <v>350</v>
      </c>
      <c r="G493" s="39" t="s">
        <v>54</v>
      </c>
      <c r="H493" s="40">
        <v>46174</v>
      </c>
      <c r="I493" s="41" t="s">
        <v>55</v>
      </c>
      <c r="J493" s="41" t="s">
        <v>56</v>
      </c>
      <c r="K493" s="41" t="s">
        <v>164</v>
      </c>
      <c r="L493" s="41" t="s">
        <v>91</v>
      </c>
      <c r="M493" s="42" t="s">
        <v>109</v>
      </c>
      <c r="N493" s="44" t="s">
        <v>884</v>
      </c>
      <c r="O493" s="44" t="s">
        <v>2767</v>
      </c>
      <c r="P493" s="44"/>
      <c r="Q493" s="44" t="s">
        <v>2970</v>
      </c>
      <c r="R493" s="45" t="s">
        <v>304</v>
      </c>
      <c r="S493" s="45" t="s">
        <v>305</v>
      </c>
      <c r="T493" s="44"/>
      <c r="U493" s="44"/>
      <c r="V493" s="44"/>
      <c r="W493" s="44" t="s">
        <v>652</v>
      </c>
      <c r="X493" s="44"/>
      <c r="Y493" s="44"/>
      <c r="Z493" s="44"/>
      <c r="AA493" s="44"/>
      <c r="AB493" s="44"/>
      <c r="AC493" s="44"/>
    </row>
    <row r="494" spans="1:29" ht="15.75" customHeight="1">
      <c r="A494" s="47"/>
      <c r="B494" s="47" t="s">
        <v>848</v>
      </c>
      <c r="C494" s="60" t="s">
        <v>1257</v>
      </c>
      <c r="D494" s="49" t="s">
        <v>1258</v>
      </c>
      <c r="E494" s="49">
        <v>60</v>
      </c>
      <c r="F494" s="50">
        <v>2100</v>
      </c>
      <c r="G494" s="51" t="s">
        <v>54</v>
      </c>
      <c r="H494" s="52">
        <v>46174</v>
      </c>
      <c r="I494" s="53" t="s">
        <v>55</v>
      </c>
      <c r="J494" s="53" t="s">
        <v>56</v>
      </c>
      <c r="K494" s="53" t="s">
        <v>164</v>
      </c>
      <c r="L494" s="53" t="s">
        <v>91</v>
      </c>
      <c r="M494" s="54" t="s">
        <v>2534</v>
      </c>
      <c r="N494" s="56" t="s">
        <v>884</v>
      </c>
      <c r="O494" s="56" t="s">
        <v>2767</v>
      </c>
      <c r="P494" s="56"/>
      <c r="Q494" s="56" t="s">
        <v>2970</v>
      </c>
      <c r="R494" s="57" t="s">
        <v>304</v>
      </c>
      <c r="S494" s="57" t="s">
        <v>305</v>
      </c>
      <c r="T494" s="56"/>
      <c r="U494" s="56"/>
      <c r="V494" s="56"/>
      <c r="W494" s="56" t="s">
        <v>652</v>
      </c>
      <c r="X494" s="56"/>
      <c r="Y494" s="56"/>
      <c r="Z494" s="56"/>
      <c r="AA494" s="56"/>
      <c r="AB494" s="56"/>
      <c r="AC494" s="56"/>
    </row>
    <row r="495" spans="1:29" ht="15.75" customHeight="1">
      <c r="A495" s="35"/>
      <c r="B495" s="35" t="s">
        <v>51</v>
      </c>
      <c r="C495" s="36" t="s">
        <v>1448</v>
      </c>
      <c r="D495" s="37" t="s">
        <v>53</v>
      </c>
      <c r="E495" s="37">
        <v>2</v>
      </c>
      <c r="F495" s="38">
        <v>70</v>
      </c>
      <c r="G495" s="39" t="s">
        <v>54</v>
      </c>
      <c r="H495" s="40">
        <v>46143</v>
      </c>
      <c r="I495" s="41" t="s">
        <v>55</v>
      </c>
      <c r="J495" s="41" t="s">
        <v>56</v>
      </c>
      <c r="K495" s="41" t="s">
        <v>164</v>
      </c>
      <c r="L495" s="41" t="s">
        <v>91</v>
      </c>
      <c r="M495" s="42" t="s">
        <v>73</v>
      </c>
      <c r="N495" s="44" t="s">
        <v>884</v>
      </c>
      <c r="O495" s="44" t="s">
        <v>2767</v>
      </c>
      <c r="P495" s="44"/>
      <c r="Q495" s="44" t="s">
        <v>2970</v>
      </c>
      <c r="R495" s="45" t="s">
        <v>304</v>
      </c>
      <c r="S495" s="45" t="s">
        <v>305</v>
      </c>
      <c r="T495" s="44"/>
      <c r="U495" s="44"/>
      <c r="V495" s="44"/>
      <c r="W495" s="44" t="s">
        <v>652</v>
      </c>
      <c r="X495" s="44"/>
      <c r="Y495" s="44"/>
      <c r="Z495" s="44"/>
      <c r="AA495" s="44"/>
      <c r="AB495" s="44"/>
      <c r="AC495" s="44"/>
    </row>
    <row r="496" spans="1:29" ht="15.75" customHeight="1">
      <c r="A496" s="47"/>
      <c r="B496" s="47" t="s">
        <v>51</v>
      </c>
      <c r="C496" s="60" t="s">
        <v>1453</v>
      </c>
      <c r="D496" s="49" t="s">
        <v>53</v>
      </c>
      <c r="E496" s="49">
        <v>2</v>
      </c>
      <c r="F496" s="50">
        <v>60</v>
      </c>
      <c r="G496" s="51" t="s">
        <v>54</v>
      </c>
      <c r="H496" s="52">
        <v>46143</v>
      </c>
      <c r="I496" s="53" t="s">
        <v>55</v>
      </c>
      <c r="J496" s="53" t="s">
        <v>56</v>
      </c>
      <c r="K496" s="53" t="s">
        <v>164</v>
      </c>
      <c r="L496" s="53" t="s">
        <v>91</v>
      </c>
      <c r="M496" s="54" t="s">
        <v>148</v>
      </c>
      <c r="N496" s="56" t="s">
        <v>884</v>
      </c>
      <c r="O496" s="56" t="s">
        <v>2767</v>
      </c>
      <c r="P496" s="56"/>
      <c r="Q496" s="56" t="s">
        <v>2970</v>
      </c>
      <c r="R496" s="57" t="s">
        <v>304</v>
      </c>
      <c r="S496" s="57" t="s">
        <v>305</v>
      </c>
      <c r="T496" s="56"/>
      <c r="U496" s="56"/>
      <c r="V496" s="56"/>
      <c r="W496" s="56" t="s">
        <v>652</v>
      </c>
      <c r="X496" s="56"/>
      <c r="Y496" s="56"/>
      <c r="Z496" s="56"/>
      <c r="AA496" s="56"/>
      <c r="AB496" s="56"/>
      <c r="AC496" s="56"/>
    </row>
    <row r="497" spans="1:29" ht="15.75" customHeight="1">
      <c r="A497" s="35"/>
      <c r="B497" s="35" t="s">
        <v>51</v>
      </c>
      <c r="C497" s="36" t="s">
        <v>1458</v>
      </c>
      <c r="D497" s="37" t="s">
        <v>53</v>
      </c>
      <c r="E497" s="37">
        <v>2</v>
      </c>
      <c r="F497" s="38">
        <v>50</v>
      </c>
      <c r="G497" s="39" t="s">
        <v>54</v>
      </c>
      <c r="H497" s="40">
        <v>46143</v>
      </c>
      <c r="I497" s="41" t="s">
        <v>55</v>
      </c>
      <c r="J497" s="41" t="s">
        <v>56</v>
      </c>
      <c r="K497" s="41" t="s">
        <v>164</v>
      </c>
      <c r="L497" s="41" t="s">
        <v>91</v>
      </c>
      <c r="M497" s="42" t="s">
        <v>2534</v>
      </c>
      <c r="N497" s="44" t="s">
        <v>884</v>
      </c>
      <c r="O497" s="44" t="s">
        <v>2767</v>
      </c>
      <c r="P497" s="44"/>
      <c r="Q497" s="44" t="s">
        <v>2970</v>
      </c>
      <c r="R497" s="45" t="s">
        <v>304</v>
      </c>
      <c r="S497" s="45" t="s">
        <v>305</v>
      </c>
      <c r="T497" s="44"/>
      <c r="U497" s="44"/>
      <c r="V497" s="44"/>
      <c r="W497" s="44" t="s">
        <v>652</v>
      </c>
      <c r="X497" s="44"/>
      <c r="Y497" s="44"/>
      <c r="Z497" s="44"/>
      <c r="AA497" s="44"/>
      <c r="AB497" s="44"/>
      <c r="AC497" s="44"/>
    </row>
    <row r="498" spans="1:29" ht="15.75" customHeight="1">
      <c r="A498" s="47" t="s">
        <v>2750</v>
      </c>
      <c r="B498" s="201" t="s">
        <v>1049</v>
      </c>
      <c r="C498" s="60" t="s">
        <v>1854</v>
      </c>
      <c r="D498" s="49" t="s">
        <v>53</v>
      </c>
      <c r="E498" s="49">
        <v>60</v>
      </c>
      <c r="F498" s="50">
        <v>6953.4</v>
      </c>
      <c r="G498" s="51" t="s">
        <v>54</v>
      </c>
      <c r="H498" s="52">
        <v>46204</v>
      </c>
      <c r="I498" s="53" t="s">
        <v>55</v>
      </c>
      <c r="J498" s="53" t="s">
        <v>56</v>
      </c>
      <c r="K498" s="53" t="s">
        <v>164</v>
      </c>
      <c r="L498" s="53" t="s">
        <v>58</v>
      </c>
      <c r="M498" s="54" t="s">
        <v>2498</v>
      </c>
      <c r="N498" s="56" t="s">
        <v>21</v>
      </c>
      <c r="O498" s="56" t="s">
        <v>2767</v>
      </c>
      <c r="P498" s="56"/>
      <c r="Q498" s="56" t="s">
        <v>2970</v>
      </c>
      <c r="R498" s="57" t="s">
        <v>304</v>
      </c>
      <c r="S498" s="57" t="s">
        <v>305</v>
      </c>
      <c r="T498" s="56"/>
      <c r="U498" s="56"/>
      <c r="V498" s="56"/>
      <c r="W498" s="56" t="s">
        <v>652</v>
      </c>
      <c r="X498" s="56"/>
      <c r="Y498" s="56"/>
      <c r="Z498" s="56"/>
      <c r="AA498" s="56"/>
      <c r="AB498" s="56"/>
      <c r="AC498" s="56"/>
    </row>
    <row r="499" spans="1:29" ht="33" customHeight="1">
      <c r="A499" s="35" t="s">
        <v>2799</v>
      </c>
      <c r="B499" s="201" t="s">
        <v>1049</v>
      </c>
      <c r="C499" s="36" t="s">
        <v>1932</v>
      </c>
      <c r="D499" s="37" t="s">
        <v>53</v>
      </c>
      <c r="E499" s="37">
        <v>60</v>
      </c>
      <c r="F499" s="38">
        <v>2700</v>
      </c>
      <c r="G499" s="39" t="s">
        <v>54</v>
      </c>
      <c r="H499" s="40">
        <v>46174</v>
      </c>
      <c r="I499" s="41" t="s">
        <v>55</v>
      </c>
      <c r="J499" s="41" t="s">
        <v>56</v>
      </c>
      <c r="K499" s="41" t="s">
        <v>164</v>
      </c>
      <c r="L499" s="41" t="s">
        <v>58</v>
      </c>
      <c r="M499" s="42" t="s">
        <v>109</v>
      </c>
      <c r="N499" s="44" t="s">
        <v>21</v>
      </c>
      <c r="O499" s="44" t="s">
        <v>2767</v>
      </c>
      <c r="P499" s="44"/>
      <c r="Q499" s="44" t="s">
        <v>2970</v>
      </c>
      <c r="R499" s="45" t="s">
        <v>304</v>
      </c>
      <c r="S499" s="45" t="s">
        <v>305</v>
      </c>
      <c r="T499" s="44"/>
      <c r="U499" s="44"/>
      <c r="V499" s="44"/>
      <c r="W499" s="44" t="s">
        <v>652</v>
      </c>
      <c r="X499" s="44"/>
      <c r="Y499" s="44"/>
      <c r="Z499" s="44"/>
      <c r="AA499" s="44"/>
      <c r="AB499" s="44"/>
      <c r="AC499" s="44"/>
    </row>
    <row r="500" spans="1:29" ht="34.5" customHeight="1">
      <c r="A500" s="47" t="s">
        <v>2896</v>
      </c>
      <c r="B500" s="47" t="s">
        <v>1049</v>
      </c>
      <c r="C500" s="60" t="s">
        <v>2204</v>
      </c>
      <c r="D500" s="49" t="s">
        <v>53</v>
      </c>
      <c r="E500" s="49">
        <v>30</v>
      </c>
      <c r="F500" s="50">
        <v>237</v>
      </c>
      <c r="G500" s="51" t="s">
        <v>54</v>
      </c>
      <c r="H500" s="52">
        <v>46143</v>
      </c>
      <c r="I500" s="53" t="s">
        <v>55</v>
      </c>
      <c r="J500" s="53" t="s">
        <v>56</v>
      </c>
      <c r="K500" s="53" t="s">
        <v>164</v>
      </c>
      <c r="L500" s="53" t="s">
        <v>58</v>
      </c>
      <c r="M500" s="54" t="s">
        <v>2486</v>
      </c>
      <c r="N500" s="56" t="s">
        <v>21</v>
      </c>
      <c r="O500" s="56" t="s">
        <v>2767</v>
      </c>
      <c r="P500" s="56"/>
      <c r="Q500" s="56" t="s">
        <v>2970</v>
      </c>
      <c r="R500" s="57" t="s">
        <v>304</v>
      </c>
      <c r="S500" s="57" t="s">
        <v>305</v>
      </c>
      <c r="T500" s="56"/>
      <c r="U500" s="56"/>
      <c r="V500" s="56"/>
      <c r="W500" s="56" t="s">
        <v>652</v>
      </c>
      <c r="X500" s="56"/>
      <c r="Y500" s="56"/>
      <c r="Z500" s="56"/>
      <c r="AA500" s="56"/>
      <c r="AB500" s="56"/>
      <c r="AC500" s="56"/>
    </row>
    <row r="501" spans="1:29" ht="15.75" customHeight="1">
      <c r="A501" s="35" t="s">
        <v>2909</v>
      </c>
      <c r="B501" s="35" t="s">
        <v>1049</v>
      </c>
      <c r="C501" s="36" t="s">
        <v>2262</v>
      </c>
      <c r="D501" s="37" t="s">
        <v>53</v>
      </c>
      <c r="E501" s="37">
        <v>20</v>
      </c>
      <c r="F501" s="38">
        <v>116</v>
      </c>
      <c r="G501" s="39" t="s">
        <v>54</v>
      </c>
      <c r="H501" s="40">
        <v>46143</v>
      </c>
      <c r="I501" s="41" t="s">
        <v>55</v>
      </c>
      <c r="J501" s="41" t="s">
        <v>56</v>
      </c>
      <c r="K501" s="41" t="s">
        <v>164</v>
      </c>
      <c r="L501" s="41" t="s">
        <v>58</v>
      </c>
      <c r="M501" s="42" t="s">
        <v>2486</v>
      </c>
      <c r="N501" s="44" t="s">
        <v>21</v>
      </c>
      <c r="O501" s="44" t="s">
        <v>2767</v>
      </c>
      <c r="P501" s="44"/>
      <c r="Q501" s="44" t="s">
        <v>2970</v>
      </c>
      <c r="R501" s="45" t="s">
        <v>304</v>
      </c>
      <c r="S501" s="45" t="s">
        <v>305</v>
      </c>
      <c r="T501" s="44"/>
      <c r="U501" s="44"/>
      <c r="V501" s="44"/>
      <c r="W501" s="44" t="s">
        <v>652</v>
      </c>
      <c r="X501" s="44"/>
      <c r="Y501" s="44"/>
      <c r="Z501" s="44"/>
      <c r="AA501" s="44"/>
      <c r="AB501" s="44"/>
      <c r="AC501" s="44"/>
    </row>
    <row r="502" spans="1:29" ht="15.75" customHeight="1">
      <c r="A502" s="47" t="s">
        <v>2867</v>
      </c>
      <c r="B502" s="47" t="s">
        <v>1049</v>
      </c>
      <c r="C502" s="60" t="s">
        <v>2156</v>
      </c>
      <c r="D502" s="49" t="s">
        <v>53</v>
      </c>
      <c r="E502" s="49">
        <v>20</v>
      </c>
      <c r="F502" s="50">
        <v>390</v>
      </c>
      <c r="G502" s="51" t="s">
        <v>54</v>
      </c>
      <c r="H502" s="52">
        <v>46174</v>
      </c>
      <c r="I502" s="53" t="s">
        <v>55</v>
      </c>
      <c r="J502" s="53" t="s">
        <v>56</v>
      </c>
      <c r="K502" s="53" t="s">
        <v>164</v>
      </c>
      <c r="L502" s="53" t="s">
        <v>58</v>
      </c>
      <c r="M502" s="54" t="s">
        <v>73</v>
      </c>
      <c r="N502" s="56" t="s">
        <v>21</v>
      </c>
      <c r="O502" s="56" t="s">
        <v>2767</v>
      </c>
      <c r="P502" s="56"/>
      <c r="Q502" s="56" t="s">
        <v>2970</v>
      </c>
      <c r="R502" s="57" t="s">
        <v>304</v>
      </c>
      <c r="S502" s="57" t="s">
        <v>305</v>
      </c>
      <c r="T502" s="56"/>
      <c r="U502" s="56"/>
      <c r="V502" s="56"/>
      <c r="W502" s="56" t="s">
        <v>652</v>
      </c>
      <c r="X502" s="56"/>
      <c r="Y502" s="56"/>
      <c r="Z502" s="56"/>
      <c r="AA502" s="56"/>
      <c r="AB502" s="56"/>
      <c r="AC502" s="56"/>
    </row>
    <row r="503" spans="1:29" ht="15.75" customHeight="1">
      <c r="A503" s="35" t="s">
        <v>2832</v>
      </c>
      <c r="B503" s="201" t="s">
        <v>1049</v>
      </c>
      <c r="C503" s="36" t="s">
        <v>2051</v>
      </c>
      <c r="D503" s="37" t="s">
        <v>53</v>
      </c>
      <c r="E503" s="37">
        <v>60</v>
      </c>
      <c r="F503" s="38">
        <f>543*2</f>
        <v>1086</v>
      </c>
      <c r="G503" s="39" t="s">
        <v>54</v>
      </c>
      <c r="H503" s="40">
        <v>46174</v>
      </c>
      <c r="I503" s="41" t="s">
        <v>55</v>
      </c>
      <c r="J503" s="41" t="s">
        <v>56</v>
      </c>
      <c r="K503" s="41" t="s">
        <v>164</v>
      </c>
      <c r="L503" s="41" t="s">
        <v>58</v>
      </c>
      <c r="M503" s="42" t="s">
        <v>2534</v>
      </c>
      <c r="N503" s="44" t="s">
        <v>21</v>
      </c>
      <c r="O503" s="44" t="s">
        <v>2767</v>
      </c>
      <c r="P503" s="44"/>
      <c r="Q503" s="44" t="s">
        <v>2970</v>
      </c>
      <c r="R503" s="45" t="s">
        <v>304</v>
      </c>
      <c r="S503" s="45" t="s">
        <v>305</v>
      </c>
      <c r="T503" s="44"/>
      <c r="U503" s="44"/>
      <c r="V503" s="44"/>
      <c r="W503" s="44" t="s">
        <v>652</v>
      </c>
      <c r="X503" s="44"/>
      <c r="Y503" s="44"/>
      <c r="Z503" s="44"/>
      <c r="AA503" s="44"/>
      <c r="AB503" s="44"/>
      <c r="AC503" s="44"/>
    </row>
    <row r="504" spans="1:29" ht="15.75" customHeight="1">
      <c r="A504" s="47" t="s">
        <v>1888</v>
      </c>
      <c r="B504" s="47" t="s">
        <v>242</v>
      </c>
      <c r="C504" s="60" t="s">
        <v>2189</v>
      </c>
      <c r="D504" s="49" t="s">
        <v>2190</v>
      </c>
      <c r="E504" s="49">
        <v>5</v>
      </c>
      <c r="F504" s="50">
        <v>700</v>
      </c>
      <c r="G504" s="51" t="s">
        <v>54</v>
      </c>
      <c r="H504" s="52">
        <v>46174</v>
      </c>
      <c r="I504" s="53" t="s">
        <v>55</v>
      </c>
      <c r="J504" s="53" t="s">
        <v>56</v>
      </c>
      <c r="K504" s="53" t="s">
        <v>164</v>
      </c>
      <c r="L504" s="53" t="s">
        <v>91</v>
      </c>
      <c r="M504" s="54" t="s">
        <v>2517</v>
      </c>
      <c r="N504" s="56" t="s">
        <v>951</v>
      </c>
      <c r="O504" s="56" t="s">
        <v>2767</v>
      </c>
      <c r="P504" s="56"/>
      <c r="Q504" s="56" t="s">
        <v>2970</v>
      </c>
      <c r="R504" s="57" t="s">
        <v>304</v>
      </c>
      <c r="S504" s="57" t="s">
        <v>305</v>
      </c>
      <c r="T504" s="56"/>
      <c r="U504" s="56"/>
      <c r="V504" s="56"/>
      <c r="W504" s="56" t="s">
        <v>652</v>
      </c>
      <c r="X504" s="56"/>
      <c r="Y504" s="56"/>
      <c r="Z504" s="56"/>
      <c r="AA504" s="56"/>
      <c r="AB504" s="56"/>
      <c r="AC504" s="56"/>
    </row>
    <row r="505" spans="1:29" ht="15.75" customHeight="1">
      <c r="A505" s="167"/>
      <c r="B505" s="167" t="s">
        <v>51</v>
      </c>
      <c r="C505" s="168" t="s">
        <v>238</v>
      </c>
      <c r="D505" s="176" t="s">
        <v>53</v>
      </c>
      <c r="E505" s="176">
        <v>35</v>
      </c>
      <c r="F505" s="177">
        <v>14000</v>
      </c>
      <c r="G505" s="178" t="s">
        <v>54</v>
      </c>
      <c r="H505" s="179">
        <v>46235</v>
      </c>
      <c r="I505" s="180" t="s">
        <v>55</v>
      </c>
      <c r="J505" s="180" t="s">
        <v>56</v>
      </c>
      <c r="K505" s="180" t="s">
        <v>164</v>
      </c>
      <c r="L505" s="180" t="s">
        <v>91</v>
      </c>
      <c r="M505" s="181" t="s">
        <v>2451</v>
      </c>
      <c r="N505" s="175" t="s">
        <v>951</v>
      </c>
      <c r="O505" s="44" t="s">
        <v>2452</v>
      </c>
      <c r="P505" s="44"/>
      <c r="Q505" s="44"/>
      <c r="R505" s="45" t="str">
        <f t="array" ref="R505">IFERROR(INDEX('BANCO DE DADOS'!$C$3:$C1636,MATCH(C505,'BANCO DE DADOS'!$B$3:$B1636,0),0),"")</f>
        <v>DOP - EPI  SALVAMENTO EM ALTURAS</v>
      </c>
      <c r="S505" s="45" t="str">
        <f t="array" ref="S505">IFERROR(INDEX('BANCO DE DADOS'!$D$3:$D1636,MATCH(C505,'BANCO DE DADOS'!$B$3:$B1636,0),0),"")</f>
        <v>COMPRA DE EPI - CAPACETE DE SALVAMENTO EM ALTURAS</v>
      </c>
      <c r="T505" s="44"/>
      <c r="U505" s="44"/>
      <c r="V505" s="44"/>
      <c r="W505" s="44"/>
      <c r="X505" s="44"/>
      <c r="Y505" s="44"/>
      <c r="Z505" s="44"/>
      <c r="AA505" s="44"/>
      <c r="AB505" s="44"/>
      <c r="AC505" s="44"/>
    </row>
    <row r="506" spans="1:29" ht="15.75" customHeight="1">
      <c r="A506" s="47" t="s">
        <v>1892</v>
      </c>
      <c r="B506" s="47" t="s">
        <v>247</v>
      </c>
      <c r="C506" s="60" t="s">
        <v>2189</v>
      </c>
      <c r="D506" s="49" t="s">
        <v>2190</v>
      </c>
      <c r="E506" s="49">
        <v>1</v>
      </c>
      <c r="F506" s="50">
        <v>140</v>
      </c>
      <c r="G506" s="51" t="s">
        <v>54</v>
      </c>
      <c r="H506" s="52">
        <v>46143</v>
      </c>
      <c r="I506" s="53" t="s">
        <v>55</v>
      </c>
      <c r="J506" s="53" t="s">
        <v>56</v>
      </c>
      <c r="K506" s="53" t="s">
        <v>164</v>
      </c>
      <c r="L506" s="53" t="s">
        <v>91</v>
      </c>
      <c r="M506" s="54" t="s">
        <v>2517</v>
      </c>
      <c r="N506" s="56" t="s">
        <v>951</v>
      </c>
      <c r="O506" s="56" t="s">
        <v>2767</v>
      </c>
      <c r="P506" s="56"/>
      <c r="Q506" s="56" t="s">
        <v>2970</v>
      </c>
      <c r="R506" s="57" t="s">
        <v>304</v>
      </c>
      <c r="S506" s="57" t="s">
        <v>305</v>
      </c>
      <c r="T506" s="56"/>
      <c r="U506" s="56"/>
      <c r="V506" s="56"/>
      <c r="W506" s="56" t="s">
        <v>652</v>
      </c>
      <c r="X506" s="56"/>
      <c r="Y506" s="56"/>
      <c r="Z506" s="56"/>
      <c r="AA506" s="56"/>
      <c r="AB506" s="56"/>
      <c r="AC506" s="56"/>
    </row>
    <row r="507" spans="1:29" ht="15.75" customHeight="1">
      <c r="A507" s="35" t="s">
        <v>2825</v>
      </c>
      <c r="B507" s="35" t="s">
        <v>156</v>
      </c>
      <c r="C507" s="36" t="s">
        <v>480</v>
      </c>
      <c r="D507" s="37" t="s">
        <v>481</v>
      </c>
      <c r="E507" s="37">
        <v>10</v>
      </c>
      <c r="F507" s="38">
        <v>1400</v>
      </c>
      <c r="G507" s="39" t="s">
        <v>54</v>
      </c>
      <c r="H507" s="40">
        <v>46174</v>
      </c>
      <c r="I507" s="41" t="s">
        <v>55</v>
      </c>
      <c r="J507" s="41" t="s">
        <v>56</v>
      </c>
      <c r="K507" s="41" t="s">
        <v>164</v>
      </c>
      <c r="L507" s="41" t="s">
        <v>58</v>
      </c>
      <c r="M507" s="42" t="s">
        <v>2517</v>
      </c>
      <c r="N507" s="44" t="s">
        <v>21</v>
      </c>
      <c r="O507" s="44" t="s">
        <v>2767</v>
      </c>
      <c r="P507" s="44"/>
      <c r="Q507" s="44" t="s">
        <v>2970</v>
      </c>
      <c r="R507" s="45" t="s">
        <v>304</v>
      </c>
      <c r="S507" s="45" t="s">
        <v>305</v>
      </c>
      <c r="T507" s="44"/>
      <c r="U507" s="44"/>
      <c r="V507" s="44"/>
      <c r="W507" s="44" t="s">
        <v>652</v>
      </c>
      <c r="X507" s="44"/>
      <c r="Y507" s="44"/>
      <c r="Z507" s="44"/>
      <c r="AA507" s="44"/>
      <c r="AB507" s="44"/>
      <c r="AC507" s="44"/>
    </row>
    <row r="508" spans="1:29" ht="15.75" customHeight="1">
      <c r="A508" s="47" t="s">
        <v>1890</v>
      </c>
      <c r="B508" s="47" t="s">
        <v>247</v>
      </c>
      <c r="C508" s="60" t="s">
        <v>2302</v>
      </c>
      <c r="D508" s="49" t="s">
        <v>53</v>
      </c>
      <c r="E508" s="49">
        <v>10</v>
      </c>
      <c r="F508" s="50">
        <v>300</v>
      </c>
      <c r="G508" s="51" t="s">
        <v>54</v>
      </c>
      <c r="H508" s="52">
        <v>46174</v>
      </c>
      <c r="I508" s="53" t="s">
        <v>55</v>
      </c>
      <c r="J508" s="53" t="s">
        <v>56</v>
      </c>
      <c r="K508" s="53" t="s">
        <v>164</v>
      </c>
      <c r="L508" s="53" t="s">
        <v>91</v>
      </c>
      <c r="M508" s="54" t="s">
        <v>2486</v>
      </c>
      <c r="N508" s="56" t="s">
        <v>951</v>
      </c>
      <c r="O508" s="56" t="s">
        <v>2767</v>
      </c>
      <c r="P508" s="56"/>
      <c r="Q508" s="56" t="s">
        <v>2970</v>
      </c>
      <c r="R508" s="57" t="s">
        <v>304</v>
      </c>
      <c r="S508" s="57" t="s">
        <v>305</v>
      </c>
      <c r="T508" s="56"/>
      <c r="U508" s="56"/>
      <c r="V508" s="56"/>
      <c r="W508" s="56" t="s">
        <v>652</v>
      </c>
      <c r="X508" s="56"/>
      <c r="Y508" s="56"/>
      <c r="Z508" s="56"/>
      <c r="AA508" s="56"/>
      <c r="AB508" s="56"/>
      <c r="AC508" s="56"/>
    </row>
    <row r="509" spans="1:29" ht="15.75" customHeight="1">
      <c r="A509" s="35" t="s">
        <v>2877</v>
      </c>
      <c r="B509" s="35" t="s">
        <v>1049</v>
      </c>
      <c r="C509" s="36" t="s">
        <v>2169</v>
      </c>
      <c r="D509" s="37" t="s">
        <v>53</v>
      </c>
      <c r="E509" s="37">
        <v>30</v>
      </c>
      <c r="F509" s="38">
        <v>327</v>
      </c>
      <c r="G509" s="39" t="s">
        <v>54</v>
      </c>
      <c r="H509" s="40">
        <v>46174</v>
      </c>
      <c r="I509" s="41" t="s">
        <v>55</v>
      </c>
      <c r="J509" s="41" t="s">
        <v>56</v>
      </c>
      <c r="K509" s="41" t="s">
        <v>164</v>
      </c>
      <c r="L509" s="41" t="s">
        <v>58</v>
      </c>
      <c r="M509" s="42" t="s">
        <v>148</v>
      </c>
      <c r="N509" s="44" t="s">
        <v>21</v>
      </c>
      <c r="O509" s="44" t="s">
        <v>2767</v>
      </c>
      <c r="P509" s="44"/>
      <c r="Q509" s="44" t="s">
        <v>2970</v>
      </c>
      <c r="R509" s="45" t="s">
        <v>304</v>
      </c>
      <c r="S509" s="45" t="s">
        <v>305</v>
      </c>
      <c r="T509" s="44"/>
      <c r="U509" s="44"/>
      <c r="V509" s="44"/>
      <c r="W509" s="44" t="s">
        <v>652</v>
      </c>
      <c r="X509" s="44"/>
      <c r="Y509" s="44"/>
      <c r="Z509" s="44"/>
      <c r="AA509" s="44"/>
      <c r="AB509" s="44"/>
      <c r="AC509" s="44"/>
    </row>
    <row r="510" spans="1:29" ht="15.75" customHeight="1">
      <c r="A510" s="47"/>
      <c r="B510" s="47" t="s">
        <v>51</v>
      </c>
      <c r="C510" s="60" t="s">
        <v>1299</v>
      </c>
      <c r="D510" s="49" t="s">
        <v>1300</v>
      </c>
      <c r="E510" s="49">
        <v>5</v>
      </c>
      <c r="F510" s="50">
        <v>1000</v>
      </c>
      <c r="G510" s="51" t="s">
        <v>54</v>
      </c>
      <c r="H510" s="52">
        <v>46174</v>
      </c>
      <c r="I510" s="53" t="s">
        <v>55</v>
      </c>
      <c r="J510" s="53" t="s">
        <v>56</v>
      </c>
      <c r="K510" s="53" t="s">
        <v>164</v>
      </c>
      <c r="L510" s="53" t="s">
        <v>91</v>
      </c>
      <c r="M510" s="54" t="s">
        <v>109</v>
      </c>
      <c r="N510" s="56" t="s">
        <v>884</v>
      </c>
      <c r="O510" s="56" t="s">
        <v>2767</v>
      </c>
      <c r="P510" s="56"/>
      <c r="Q510" s="56" t="s">
        <v>2970</v>
      </c>
      <c r="R510" s="57" t="s">
        <v>304</v>
      </c>
      <c r="S510" s="57" t="s">
        <v>305</v>
      </c>
      <c r="T510" s="56"/>
      <c r="U510" s="56"/>
      <c r="V510" s="56"/>
      <c r="W510" s="56" t="s">
        <v>652</v>
      </c>
      <c r="X510" s="56"/>
      <c r="Y510" s="56"/>
      <c r="Z510" s="56"/>
      <c r="AA510" s="56"/>
      <c r="AB510" s="56"/>
      <c r="AC510" s="56"/>
    </row>
    <row r="511" spans="1:29" ht="15.75" customHeight="1">
      <c r="A511" s="167"/>
      <c r="B511" s="167" t="s">
        <v>51</v>
      </c>
      <c r="C511" s="168" t="s">
        <v>922</v>
      </c>
      <c r="D511" s="176" t="s">
        <v>53</v>
      </c>
      <c r="E511" s="176">
        <v>16</v>
      </c>
      <c r="F511" s="177">
        <v>9600</v>
      </c>
      <c r="G511" s="178" t="s">
        <v>54</v>
      </c>
      <c r="H511" s="179">
        <v>46204</v>
      </c>
      <c r="I511" s="180" t="s">
        <v>101</v>
      </c>
      <c r="J511" s="180" t="s">
        <v>56</v>
      </c>
      <c r="K511" s="180" t="s">
        <v>858</v>
      </c>
      <c r="L511" s="180" t="s">
        <v>91</v>
      </c>
      <c r="M511" s="181" t="s">
        <v>2451</v>
      </c>
      <c r="N511" s="175" t="s">
        <v>884</v>
      </c>
      <c r="O511" s="44" t="s">
        <v>2452</v>
      </c>
      <c r="P511" s="44"/>
      <c r="Q511" s="44"/>
      <c r="R511" s="45" t="str">
        <f t="array" ref="R511">IFERROR(INDEX('BANCO DE DADOS'!$C$3:$C1636,MATCH(C511,'BANCO DE DADOS'!$B$3:$B1636,0),0),"")</f>
        <v>DOP - EQUIPAMENTO OPERACIONAL SALVAMENTO EM ALTURAS</v>
      </c>
      <c r="S511" s="45" t="str">
        <f t="array" ref="S511">IFERROR(INDEX('BANCO DE DADOS'!$D$3:$D1636,MATCH(C511,'BANCO DE DADOS'!$B$3:$B1636,0),0),"")</f>
        <v>COMPRA DE CORDAS PARA SALVAMENTO EM ALTURAS</v>
      </c>
      <c r="T511" s="44"/>
      <c r="U511" s="44"/>
      <c r="V511" s="44"/>
      <c r="W511" s="44"/>
      <c r="X511" s="44"/>
      <c r="Y511" s="44"/>
      <c r="Z511" s="44"/>
      <c r="AA511" s="44"/>
      <c r="AB511" s="44"/>
      <c r="AC511" s="44"/>
    </row>
    <row r="512" spans="1:29" ht="15.75" customHeight="1">
      <c r="A512" s="184"/>
      <c r="B512" s="184" t="s">
        <v>848</v>
      </c>
      <c r="C512" s="185" t="s">
        <v>922</v>
      </c>
      <c r="D512" s="186" t="s">
        <v>53</v>
      </c>
      <c r="E512" s="186">
        <v>6</v>
      </c>
      <c r="F512" s="187">
        <v>3600</v>
      </c>
      <c r="G512" s="188" t="s">
        <v>54</v>
      </c>
      <c r="H512" s="189">
        <v>46174</v>
      </c>
      <c r="I512" s="190" t="s">
        <v>101</v>
      </c>
      <c r="J512" s="190" t="s">
        <v>56</v>
      </c>
      <c r="K512" s="190" t="s">
        <v>858</v>
      </c>
      <c r="L512" s="190" t="s">
        <v>91</v>
      </c>
      <c r="M512" s="191" t="s">
        <v>2451</v>
      </c>
      <c r="N512" s="192" t="s">
        <v>884</v>
      </c>
      <c r="O512" s="56" t="s">
        <v>2452</v>
      </c>
      <c r="P512" s="56"/>
      <c r="Q512" s="56"/>
      <c r="R512" s="57" t="str">
        <f t="array" ref="R512">IFERROR(INDEX('BANCO DE DADOS'!$C$3:$C1636,MATCH(C512,'BANCO DE DADOS'!$B$3:$B1636,0),0),"")</f>
        <v>DOP - EQUIPAMENTO OPERACIONAL SALVAMENTO EM ALTURAS</v>
      </c>
      <c r="S512" s="57" t="str">
        <f t="array" ref="S512">IFERROR(INDEX('BANCO DE DADOS'!$D$3:$D1636,MATCH(C512,'BANCO DE DADOS'!$B$3:$B1636,0),0),"")</f>
        <v>COMPRA DE CORDAS PARA SALVAMENTO EM ALTURAS</v>
      </c>
      <c r="T512" s="56"/>
      <c r="U512" s="56"/>
      <c r="V512" s="56"/>
      <c r="W512" s="56"/>
      <c r="X512" s="56"/>
      <c r="Y512" s="56"/>
      <c r="Z512" s="56"/>
      <c r="AA512" s="56"/>
      <c r="AB512" s="56"/>
      <c r="AC512" s="56"/>
    </row>
    <row r="513" spans="1:29" ht="15.75" customHeight="1">
      <c r="A513" s="35"/>
      <c r="B513" s="35" t="s">
        <v>848</v>
      </c>
      <c r="C513" s="36" t="s">
        <v>1339</v>
      </c>
      <c r="D513" s="37" t="s">
        <v>53</v>
      </c>
      <c r="E513" s="37">
        <v>20</v>
      </c>
      <c r="F513" s="38">
        <v>600</v>
      </c>
      <c r="G513" s="39" t="s">
        <v>54</v>
      </c>
      <c r="H513" s="40">
        <v>46174</v>
      </c>
      <c r="I513" s="41" t="s">
        <v>55</v>
      </c>
      <c r="J513" s="41" t="s">
        <v>56</v>
      </c>
      <c r="K513" s="41" t="s">
        <v>164</v>
      </c>
      <c r="L513" s="41" t="s">
        <v>91</v>
      </c>
      <c r="M513" s="42" t="s">
        <v>73</v>
      </c>
      <c r="N513" s="44" t="s">
        <v>884</v>
      </c>
      <c r="O513" s="44" t="s">
        <v>2767</v>
      </c>
      <c r="P513" s="44"/>
      <c r="Q513" s="44" t="s">
        <v>2970</v>
      </c>
      <c r="R513" s="45" t="s">
        <v>304</v>
      </c>
      <c r="S513" s="45" t="s">
        <v>305</v>
      </c>
      <c r="T513" s="44"/>
      <c r="U513" s="44"/>
      <c r="V513" s="44"/>
      <c r="W513" s="44" t="s">
        <v>652</v>
      </c>
      <c r="X513" s="44"/>
      <c r="Y513" s="44"/>
      <c r="Z513" s="44"/>
      <c r="AA513" s="44"/>
      <c r="AB513" s="44"/>
      <c r="AC513" s="44"/>
    </row>
    <row r="514" spans="1:29" ht="15.75" customHeight="1">
      <c r="A514" s="47"/>
      <c r="B514" s="47" t="s">
        <v>51</v>
      </c>
      <c r="C514" s="60" t="s">
        <v>1444</v>
      </c>
      <c r="D514" s="49" t="s">
        <v>53</v>
      </c>
      <c r="E514" s="49">
        <v>3</v>
      </c>
      <c r="F514" s="50">
        <v>90</v>
      </c>
      <c r="G514" s="51" t="s">
        <v>54</v>
      </c>
      <c r="H514" s="52">
        <v>46143</v>
      </c>
      <c r="I514" s="53" t="s">
        <v>55</v>
      </c>
      <c r="J514" s="53" t="s">
        <v>56</v>
      </c>
      <c r="K514" s="53" t="s">
        <v>164</v>
      </c>
      <c r="L514" s="53" t="s">
        <v>91</v>
      </c>
      <c r="M514" s="54" t="s">
        <v>2498</v>
      </c>
      <c r="N514" s="56" t="s">
        <v>884</v>
      </c>
      <c r="O514" s="56" t="s">
        <v>2767</v>
      </c>
      <c r="P514" s="56"/>
      <c r="Q514" s="56" t="s">
        <v>2970</v>
      </c>
      <c r="R514" s="57" t="s">
        <v>304</v>
      </c>
      <c r="S514" s="57" t="s">
        <v>305</v>
      </c>
      <c r="T514" s="56"/>
      <c r="U514" s="56"/>
      <c r="V514" s="56"/>
      <c r="W514" s="56" t="s">
        <v>652</v>
      </c>
      <c r="X514" s="56"/>
      <c r="Y514" s="56"/>
      <c r="Z514" s="56"/>
      <c r="AA514" s="56"/>
      <c r="AB514" s="56"/>
      <c r="AC514" s="56"/>
    </row>
    <row r="515" spans="1:29" ht="15.75" customHeight="1">
      <c r="A515" s="167"/>
      <c r="B515" s="167" t="s">
        <v>51</v>
      </c>
      <c r="C515" s="168" t="s">
        <v>2510</v>
      </c>
      <c r="D515" s="176" t="s">
        <v>53</v>
      </c>
      <c r="E515" s="176">
        <v>7</v>
      </c>
      <c r="F515" s="177">
        <v>70000</v>
      </c>
      <c r="G515" s="178" t="s">
        <v>54</v>
      </c>
      <c r="H515" s="179">
        <v>46266</v>
      </c>
      <c r="I515" s="180" t="s">
        <v>101</v>
      </c>
      <c r="J515" s="180" t="s">
        <v>56</v>
      </c>
      <c r="K515" s="180" t="s">
        <v>858</v>
      </c>
      <c r="L515" s="180" t="s">
        <v>58</v>
      </c>
      <c r="M515" s="181" t="s">
        <v>2451</v>
      </c>
      <c r="N515" s="175" t="s">
        <v>884</v>
      </c>
      <c r="O515" s="44" t="s">
        <v>2452</v>
      </c>
      <c r="P515" s="44"/>
      <c r="Q515" s="44"/>
      <c r="R515" s="45" t="str">
        <f t="array" ref="R515">IFERROR(INDEX('BANCO DE DADOS'!$C$3:$C1636,MATCH(C515,'BANCO DE DADOS'!$B$3:$B1636,0),0),"")</f>
        <v/>
      </c>
      <c r="S515" s="45" t="str">
        <f t="array" ref="S515">IFERROR(INDEX('BANCO DE DADOS'!$D$3:$D1636,MATCH(C515,'BANCO DE DADOS'!$B$3:$B1636,0),0),"")</f>
        <v/>
      </c>
      <c r="T515" s="44"/>
      <c r="U515" s="44"/>
      <c r="V515" s="44"/>
      <c r="W515" s="44"/>
      <c r="X515" s="44"/>
      <c r="Y515" s="44"/>
      <c r="Z515" s="44"/>
      <c r="AA515" s="44"/>
      <c r="AB515" s="44"/>
      <c r="AC515" s="44"/>
    </row>
    <row r="516" spans="1:29" ht="15.75" customHeight="1">
      <c r="A516" s="184"/>
      <c r="B516" s="184" t="s">
        <v>775</v>
      </c>
      <c r="C516" s="185" t="s">
        <v>1198</v>
      </c>
      <c r="D516" s="186" t="s">
        <v>53</v>
      </c>
      <c r="E516" s="186">
        <v>10</v>
      </c>
      <c r="F516" s="187">
        <v>14000</v>
      </c>
      <c r="G516" s="188" t="s">
        <v>54</v>
      </c>
      <c r="H516" s="189">
        <v>46235</v>
      </c>
      <c r="I516" s="190" t="s">
        <v>101</v>
      </c>
      <c r="J516" s="190" t="s">
        <v>56</v>
      </c>
      <c r="K516" s="190" t="s">
        <v>858</v>
      </c>
      <c r="L516" s="190" t="s">
        <v>91</v>
      </c>
      <c r="M516" s="191" t="s">
        <v>2451</v>
      </c>
      <c r="N516" s="192" t="s">
        <v>951</v>
      </c>
      <c r="O516" s="56" t="s">
        <v>2452</v>
      </c>
      <c r="P516" s="56"/>
      <c r="Q516" s="56"/>
      <c r="R516" s="57" t="str">
        <f t="array" ref="R516">IFERROR(INDEX('BANCO DE DADOS'!$C$3:$C1636,MATCH(C516,'BANCO DE DADOS'!$B$3:$B1636,0),0),"")</f>
        <v>ALMOXARIFADO GERAL - MATERIAL PARA MANUTENÇÃO</v>
      </c>
      <c r="S516" s="57" t="str">
        <f t="array" ref="S516">IFERROR(INDEX('BANCO DE DADOS'!$D$3:$D1636,MATCH(C516,'BANCO DE DADOS'!$B$3:$B1636,0),0),"")</f>
        <v>COMPRA DE EQUIPAMENTOS DE SEGURANÇA E ACESSO</v>
      </c>
      <c r="T516" s="56"/>
      <c r="U516" s="56"/>
      <c r="V516" s="56"/>
      <c r="W516" s="56"/>
      <c r="X516" s="56"/>
      <c r="Y516" s="56"/>
      <c r="Z516" s="56"/>
      <c r="AA516" s="56"/>
      <c r="AB516" s="56"/>
      <c r="AC516" s="56"/>
    </row>
    <row r="517" spans="1:29" ht="15.75" customHeight="1">
      <c r="A517" s="167"/>
      <c r="B517" s="167" t="s">
        <v>51</v>
      </c>
      <c r="C517" s="168" t="s">
        <v>1509</v>
      </c>
      <c r="D517" s="176" t="s">
        <v>53</v>
      </c>
      <c r="E517" s="176">
        <v>45</v>
      </c>
      <c r="F517" s="177">
        <v>486000</v>
      </c>
      <c r="G517" s="178" t="s">
        <v>54</v>
      </c>
      <c r="H517" s="179">
        <v>46266</v>
      </c>
      <c r="I517" s="180" t="s">
        <v>101</v>
      </c>
      <c r="J517" s="180" t="s">
        <v>56</v>
      </c>
      <c r="K517" s="180" t="s">
        <v>858</v>
      </c>
      <c r="L517" s="180" t="s">
        <v>58</v>
      </c>
      <c r="M517" s="181" t="s">
        <v>2451</v>
      </c>
      <c r="N517" s="175" t="s">
        <v>884</v>
      </c>
      <c r="O517" s="44" t="s">
        <v>2452</v>
      </c>
      <c r="P517" s="44"/>
      <c r="Q517" s="44"/>
      <c r="R517" s="45" t="str">
        <f t="array" ref="R517">IFERROR(INDEX('BANCO DE DADOS'!$C$3:$C1636,MATCH(C517,'BANCO DE DADOS'!$B$3:$B1636,0),0),"")</f>
        <v>DOP - EQUIPAMENTO OPERACIONAL SALVAMENTO TERRESTRE</v>
      </c>
      <c r="S517" s="45" t="str">
        <f t="array" ref="S517">IFERROR(INDEX('BANCO DE DADOS'!$D$3:$D1636,MATCH(C517,'BANCO DE DADOS'!$B$3:$B1636,0),0),"")</f>
        <v>COMPRA DE EQUIPAMENTOS DE DETECÇÃO DE GÁS</v>
      </c>
      <c r="T517" s="44"/>
      <c r="U517" s="44"/>
      <c r="V517" s="44"/>
      <c r="W517" s="44"/>
      <c r="X517" s="44"/>
      <c r="Y517" s="44"/>
      <c r="Z517" s="44"/>
      <c r="AA517" s="44"/>
      <c r="AB517" s="44"/>
      <c r="AC517" s="44"/>
    </row>
    <row r="518" spans="1:29" ht="15.75" customHeight="1">
      <c r="A518" s="184"/>
      <c r="B518" s="184" t="s">
        <v>245</v>
      </c>
      <c r="C518" s="185" t="s">
        <v>2565</v>
      </c>
      <c r="D518" s="186" t="s">
        <v>53</v>
      </c>
      <c r="E518" s="186">
        <v>4</v>
      </c>
      <c r="F518" s="187">
        <v>14000</v>
      </c>
      <c r="G518" s="188" t="s">
        <v>54</v>
      </c>
      <c r="H518" s="189">
        <v>46235</v>
      </c>
      <c r="I518" s="190" t="s">
        <v>101</v>
      </c>
      <c r="J518" s="190" t="s">
        <v>56</v>
      </c>
      <c r="K518" s="190" t="s">
        <v>858</v>
      </c>
      <c r="L518" s="190" t="s">
        <v>91</v>
      </c>
      <c r="M518" s="191" t="s">
        <v>2451</v>
      </c>
      <c r="N518" s="192" t="s">
        <v>951</v>
      </c>
      <c r="O518" s="56" t="s">
        <v>2452</v>
      </c>
      <c r="P518" s="56"/>
      <c r="Q518" s="56"/>
      <c r="R518" s="57" t="str">
        <f t="array" ref="R518">IFERROR(INDEX('BANCO DE DADOS'!$C$3:$C1636,MATCH(C518,'BANCO DE DADOS'!$B$3:$B1636,0),0),"")</f>
        <v>DEPMAT</v>
      </c>
      <c r="S518" s="57" t="str">
        <f t="array" ref="S518">IFERROR(INDEX('BANCO DE DADOS'!$D$3:$D1636,MATCH(C518,'BANCO DE DADOS'!$B$3:$B1636,0),0),"")</f>
        <v>COMPRA DE PEÇAS E ACESSÓRIOS VEICULARES</v>
      </c>
      <c r="T518" s="56"/>
      <c r="U518" s="56"/>
      <c r="V518" s="56"/>
      <c r="W518" s="56"/>
      <c r="X518" s="56"/>
      <c r="Y518" s="56"/>
      <c r="Z518" s="56"/>
      <c r="AA518" s="56"/>
      <c r="AB518" s="56"/>
      <c r="AC518" s="56"/>
    </row>
    <row r="519" spans="1:29" ht="15.75" customHeight="1">
      <c r="A519" s="167"/>
      <c r="B519" s="167" t="s">
        <v>51</v>
      </c>
      <c r="C519" s="168" t="s">
        <v>908</v>
      </c>
      <c r="D519" s="176" t="s">
        <v>53</v>
      </c>
      <c r="E519" s="176">
        <v>2</v>
      </c>
      <c r="F519" s="177">
        <v>19200</v>
      </c>
      <c r="G519" s="178" t="s">
        <v>54</v>
      </c>
      <c r="H519" s="179">
        <v>46235</v>
      </c>
      <c r="I519" s="180" t="s">
        <v>101</v>
      </c>
      <c r="J519" s="180" t="s">
        <v>56</v>
      </c>
      <c r="K519" s="180" t="s">
        <v>858</v>
      </c>
      <c r="L519" s="180" t="s">
        <v>58</v>
      </c>
      <c r="M519" s="181" t="s">
        <v>2451</v>
      </c>
      <c r="N519" s="175" t="s">
        <v>884</v>
      </c>
      <c r="O519" s="44" t="s">
        <v>2452</v>
      </c>
      <c r="P519" s="44"/>
      <c r="Q519" s="44"/>
      <c r="R519" s="45" t="str">
        <f t="array" ref="R519">IFERROR(INDEX('BANCO DE DADOS'!$C$3:$C1636,MATCH(C519,'BANCO DE DADOS'!$B$3:$B1636,0),0),"")</f>
        <v>DOP - EQUIPAMENTO OPERACIONAL SALVAMENTO TERRESTRE</v>
      </c>
      <c r="S519" s="45" t="str">
        <f t="array" ref="S519">IFERROR(INDEX('BANCO DE DADOS'!$D$3:$D1636,MATCH(C519,'BANCO DE DADOS'!$B$3:$B1636,0),0),"")</f>
        <v>COMPRA DE EQUIPAMENTOS DE DETECÇÃO DE RADIOATIVIDADE</v>
      </c>
      <c r="T519" s="44"/>
      <c r="U519" s="44"/>
      <c r="V519" s="44"/>
      <c r="W519" s="44"/>
      <c r="X519" s="44"/>
      <c r="Y519" s="44"/>
      <c r="Z519" s="44"/>
      <c r="AA519" s="44"/>
      <c r="AB519" s="44"/>
      <c r="AC519" s="44"/>
    </row>
    <row r="520" spans="1:29" ht="15.75" customHeight="1">
      <c r="A520" s="47" t="s">
        <v>2880</v>
      </c>
      <c r="B520" s="47" t="s">
        <v>161</v>
      </c>
      <c r="C520" s="60" t="s">
        <v>690</v>
      </c>
      <c r="D520" s="49" t="s">
        <v>53</v>
      </c>
      <c r="E520" s="49">
        <v>20</v>
      </c>
      <c r="F520" s="50">
        <v>300</v>
      </c>
      <c r="G520" s="51" t="s">
        <v>54</v>
      </c>
      <c r="H520" s="52">
        <v>46174</v>
      </c>
      <c r="I520" s="53" t="s">
        <v>55</v>
      </c>
      <c r="J520" s="53" t="s">
        <v>56</v>
      </c>
      <c r="K520" s="53" t="s">
        <v>164</v>
      </c>
      <c r="L520" s="53" t="s">
        <v>58</v>
      </c>
      <c r="M520" s="54" t="s">
        <v>2517</v>
      </c>
      <c r="N520" s="56" t="s">
        <v>21</v>
      </c>
      <c r="O520" s="56" t="s">
        <v>2767</v>
      </c>
      <c r="P520" s="56"/>
      <c r="Q520" s="56" t="s">
        <v>2970</v>
      </c>
      <c r="R520" s="57" t="s">
        <v>304</v>
      </c>
      <c r="S520" s="57" t="s">
        <v>305</v>
      </c>
      <c r="T520" s="56"/>
      <c r="U520" s="56"/>
      <c r="V520" s="56"/>
      <c r="W520" s="56" t="s">
        <v>652</v>
      </c>
      <c r="X520" s="56"/>
      <c r="Y520" s="56"/>
      <c r="Z520" s="56"/>
      <c r="AA520" s="56"/>
      <c r="AB520" s="56"/>
      <c r="AC520" s="56"/>
    </row>
    <row r="521" spans="1:29" ht="15.75" customHeight="1">
      <c r="A521" s="35" t="s">
        <v>2801</v>
      </c>
      <c r="B521" s="201" t="s">
        <v>1049</v>
      </c>
      <c r="C521" s="36" t="s">
        <v>1946</v>
      </c>
      <c r="D521" s="37" t="s">
        <v>53</v>
      </c>
      <c r="E521" s="37">
        <v>20</v>
      </c>
      <c r="F521" s="38">
        <v>2384</v>
      </c>
      <c r="G521" s="39" t="s">
        <v>54</v>
      </c>
      <c r="H521" s="40">
        <v>46174</v>
      </c>
      <c r="I521" s="41" t="s">
        <v>55</v>
      </c>
      <c r="J521" s="41" t="s">
        <v>56</v>
      </c>
      <c r="K521" s="41" t="s">
        <v>164</v>
      </c>
      <c r="L521" s="41" t="s">
        <v>58</v>
      </c>
      <c r="M521" s="42" t="s">
        <v>148</v>
      </c>
      <c r="N521" s="44" t="s">
        <v>21</v>
      </c>
      <c r="O521" s="44" t="s">
        <v>2767</v>
      </c>
      <c r="P521" s="44"/>
      <c r="Q521" s="44" t="s">
        <v>2970</v>
      </c>
      <c r="R521" s="45" t="s">
        <v>304</v>
      </c>
      <c r="S521" s="45" t="s">
        <v>305</v>
      </c>
      <c r="T521" s="44"/>
      <c r="U521" s="44"/>
      <c r="V521" s="44"/>
      <c r="W521" s="44" t="s">
        <v>652</v>
      </c>
      <c r="X521" s="44"/>
      <c r="Y521" s="44"/>
      <c r="Z521" s="44"/>
      <c r="AA521" s="44"/>
      <c r="AB521" s="44"/>
      <c r="AC521" s="44"/>
    </row>
    <row r="522" spans="1:29" ht="15.75" customHeight="1">
      <c r="A522" s="47" t="s">
        <v>2842</v>
      </c>
      <c r="B522" s="47" t="s">
        <v>254</v>
      </c>
      <c r="C522" s="60" t="s">
        <v>565</v>
      </c>
      <c r="D522" s="49" t="s">
        <v>53</v>
      </c>
      <c r="E522" s="49">
        <v>5</v>
      </c>
      <c r="F522" s="50">
        <v>750</v>
      </c>
      <c r="G522" s="51" t="s">
        <v>54</v>
      </c>
      <c r="H522" s="52">
        <v>46174</v>
      </c>
      <c r="I522" s="53" t="s">
        <v>55</v>
      </c>
      <c r="J522" s="53" t="s">
        <v>56</v>
      </c>
      <c r="K522" s="53" t="s">
        <v>164</v>
      </c>
      <c r="L522" s="53" t="s">
        <v>58</v>
      </c>
      <c r="M522" s="54" t="s">
        <v>148</v>
      </c>
      <c r="N522" s="56" t="s">
        <v>21</v>
      </c>
      <c r="O522" s="56" t="s">
        <v>2767</v>
      </c>
      <c r="P522" s="56"/>
      <c r="Q522" s="56" t="s">
        <v>2970</v>
      </c>
      <c r="R522" s="57" t="s">
        <v>304</v>
      </c>
      <c r="S522" s="57" t="s">
        <v>305</v>
      </c>
      <c r="T522" s="56"/>
      <c r="U522" s="56"/>
      <c r="V522" s="56"/>
      <c r="W522" s="56" t="s">
        <v>652</v>
      </c>
      <c r="X522" s="56"/>
      <c r="Y522" s="56"/>
      <c r="Z522" s="56"/>
      <c r="AA522" s="56"/>
      <c r="AB522" s="56"/>
      <c r="AC522" s="56"/>
    </row>
    <row r="523" spans="1:29" ht="15.75" customHeight="1">
      <c r="A523" s="35" t="s">
        <v>2902</v>
      </c>
      <c r="B523" s="201" t="s">
        <v>1049</v>
      </c>
      <c r="C523" s="36" t="s">
        <v>2223</v>
      </c>
      <c r="D523" s="37" t="s">
        <v>53</v>
      </c>
      <c r="E523" s="37">
        <v>20</v>
      </c>
      <c r="F523" s="38">
        <v>190</v>
      </c>
      <c r="G523" s="39" t="s">
        <v>54</v>
      </c>
      <c r="H523" s="40">
        <v>46143</v>
      </c>
      <c r="I523" s="41" t="s">
        <v>55</v>
      </c>
      <c r="J523" s="41" t="s">
        <v>56</v>
      </c>
      <c r="K523" s="41" t="s">
        <v>164</v>
      </c>
      <c r="L523" s="41" t="s">
        <v>58</v>
      </c>
      <c r="M523" s="42" t="s">
        <v>2498</v>
      </c>
      <c r="N523" s="44" t="s">
        <v>21</v>
      </c>
      <c r="O523" s="44" t="s">
        <v>2767</v>
      </c>
      <c r="P523" s="44"/>
      <c r="Q523" s="44" t="s">
        <v>2970</v>
      </c>
      <c r="R523" s="45" t="s">
        <v>304</v>
      </c>
      <c r="S523" s="45" t="s">
        <v>305</v>
      </c>
      <c r="T523" s="44"/>
      <c r="U523" s="44"/>
      <c r="V523" s="44"/>
      <c r="W523" s="44" t="s">
        <v>652</v>
      </c>
      <c r="X523" s="44"/>
      <c r="Y523" s="44"/>
      <c r="Z523" s="44"/>
      <c r="AA523" s="44"/>
      <c r="AB523" s="44"/>
      <c r="AC523" s="44"/>
    </row>
    <row r="524" spans="1:29" ht="15.75" customHeight="1">
      <c r="A524" s="47" t="s">
        <v>2893</v>
      </c>
      <c r="B524" s="201" t="s">
        <v>1049</v>
      </c>
      <c r="C524" s="60" t="s">
        <v>2196</v>
      </c>
      <c r="D524" s="49" t="s">
        <v>53</v>
      </c>
      <c r="E524" s="49">
        <v>20</v>
      </c>
      <c r="F524" s="50">
        <v>250</v>
      </c>
      <c r="G524" s="51" t="s">
        <v>54</v>
      </c>
      <c r="H524" s="52">
        <v>46143</v>
      </c>
      <c r="I524" s="53" t="s">
        <v>55</v>
      </c>
      <c r="J524" s="53" t="s">
        <v>56</v>
      </c>
      <c r="K524" s="53" t="s">
        <v>164</v>
      </c>
      <c r="L524" s="53" t="s">
        <v>58</v>
      </c>
      <c r="M524" s="54" t="s">
        <v>2498</v>
      </c>
      <c r="N524" s="56" t="s">
        <v>21</v>
      </c>
      <c r="O524" s="56" t="s">
        <v>2767</v>
      </c>
      <c r="P524" s="56"/>
      <c r="Q524" s="56" t="s">
        <v>2970</v>
      </c>
      <c r="R524" s="57" t="s">
        <v>304</v>
      </c>
      <c r="S524" s="57" t="s">
        <v>305</v>
      </c>
      <c r="T524" s="56"/>
      <c r="U524" s="56"/>
      <c r="V524" s="56"/>
      <c r="W524" s="56" t="s">
        <v>652</v>
      </c>
      <c r="X524" s="56"/>
      <c r="Y524" s="56"/>
      <c r="Z524" s="56"/>
      <c r="AA524" s="56"/>
      <c r="AB524" s="56"/>
      <c r="AC524" s="56"/>
    </row>
    <row r="525" spans="1:29" ht="15.75" customHeight="1">
      <c r="A525" s="35" t="s">
        <v>2844</v>
      </c>
      <c r="B525" s="201" t="s">
        <v>1049</v>
      </c>
      <c r="C525" s="36" t="s">
        <v>2095</v>
      </c>
      <c r="D525" s="37" t="s">
        <v>53</v>
      </c>
      <c r="E525" s="37">
        <v>150</v>
      </c>
      <c r="F525" s="38">
        <v>703.5</v>
      </c>
      <c r="G525" s="39" t="s">
        <v>54</v>
      </c>
      <c r="H525" s="40">
        <v>46143</v>
      </c>
      <c r="I525" s="41" t="s">
        <v>55</v>
      </c>
      <c r="J525" s="41" t="s">
        <v>56</v>
      </c>
      <c r="K525" s="41" t="s">
        <v>164</v>
      </c>
      <c r="L525" s="41" t="s">
        <v>58</v>
      </c>
      <c r="M525" s="42" t="s">
        <v>2486</v>
      </c>
      <c r="N525" s="44" t="s">
        <v>21</v>
      </c>
      <c r="O525" s="44" t="s">
        <v>2767</v>
      </c>
      <c r="P525" s="44"/>
      <c r="Q525" s="44" t="s">
        <v>2970</v>
      </c>
      <c r="R525" s="45" t="s">
        <v>304</v>
      </c>
      <c r="S525" s="45" t="s">
        <v>305</v>
      </c>
      <c r="T525" s="44"/>
      <c r="U525" s="44"/>
      <c r="V525" s="44"/>
      <c r="W525" s="44" t="s">
        <v>652</v>
      </c>
      <c r="X525" s="44"/>
      <c r="Y525" s="44"/>
      <c r="Z525" s="44"/>
      <c r="AA525" s="44"/>
      <c r="AB525" s="44"/>
      <c r="AC525" s="44"/>
    </row>
    <row r="526" spans="1:29" ht="15.75" customHeight="1">
      <c r="A526" s="47" t="s">
        <v>656</v>
      </c>
      <c r="B526" s="47" t="s">
        <v>1049</v>
      </c>
      <c r="C526" s="60" t="s">
        <v>2031</v>
      </c>
      <c r="D526" s="49" t="s">
        <v>53</v>
      </c>
      <c r="E526" s="49">
        <v>30</v>
      </c>
      <c r="F526" s="50">
        <v>1365</v>
      </c>
      <c r="G526" s="51" t="s">
        <v>54</v>
      </c>
      <c r="H526" s="52">
        <v>46174</v>
      </c>
      <c r="I526" s="53" t="s">
        <v>55</v>
      </c>
      <c r="J526" s="53" t="s">
        <v>56</v>
      </c>
      <c r="K526" s="53" t="s">
        <v>164</v>
      </c>
      <c r="L526" s="53" t="s">
        <v>58</v>
      </c>
      <c r="M526" s="54" t="s">
        <v>2498</v>
      </c>
      <c r="N526" s="56" t="s">
        <v>21</v>
      </c>
      <c r="O526" s="56" t="s">
        <v>2767</v>
      </c>
      <c r="P526" s="56"/>
      <c r="Q526" s="56" t="s">
        <v>2930</v>
      </c>
      <c r="R526" s="57" t="s">
        <v>158</v>
      </c>
      <c r="S526" s="57" t="s">
        <v>741</v>
      </c>
      <c r="T526" s="56"/>
      <c r="U526" s="56"/>
      <c r="V526" s="56"/>
      <c r="W526" s="56" t="s">
        <v>8</v>
      </c>
      <c r="X526" s="56"/>
      <c r="Y526" s="56"/>
      <c r="Z526" s="56"/>
      <c r="AA526" s="56"/>
      <c r="AB526" s="56"/>
      <c r="AC526" s="56"/>
    </row>
    <row r="527" spans="1:29" ht="15.75" customHeight="1">
      <c r="A527" s="35" t="s">
        <v>663</v>
      </c>
      <c r="B527" s="35" t="s">
        <v>317</v>
      </c>
      <c r="C527" s="36" t="s">
        <v>517</v>
      </c>
      <c r="D527" s="37" t="s">
        <v>53</v>
      </c>
      <c r="E527" s="37">
        <v>6</v>
      </c>
      <c r="F527" s="38">
        <v>900</v>
      </c>
      <c r="G527" s="39" t="s">
        <v>54</v>
      </c>
      <c r="H527" s="40">
        <v>46174</v>
      </c>
      <c r="I527" s="41" t="s">
        <v>55</v>
      </c>
      <c r="J527" s="41" t="s">
        <v>56</v>
      </c>
      <c r="K527" s="41" t="s">
        <v>164</v>
      </c>
      <c r="L527" s="41" t="s">
        <v>58</v>
      </c>
      <c r="M527" s="42" t="s">
        <v>148</v>
      </c>
      <c r="N527" s="44" t="s">
        <v>21</v>
      </c>
      <c r="O527" s="44" t="s">
        <v>2767</v>
      </c>
      <c r="P527" s="44"/>
      <c r="Q527" s="44" t="s">
        <v>2930</v>
      </c>
      <c r="R527" s="45"/>
      <c r="S527" s="45" t="str">
        <f t="array" ref="S527">IFERROR(INDEX('BANCO DE DADOS'!$D$3:$D1636,MATCH(C527,'BANCO DE DADOS'!$B$3:$B1636,0),0),"")</f>
        <v>COMPRA DE EQUIPAMENTOS MÉDICOS E DE DIAGNÓSTICO</v>
      </c>
      <c r="T527" s="44"/>
      <c r="U527" s="44"/>
      <c r="V527" s="44"/>
      <c r="W527" s="45" t="s">
        <v>8</v>
      </c>
      <c r="X527" s="44"/>
      <c r="Y527" s="44"/>
      <c r="Z527" s="44"/>
      <c r="AA527" s="44"/>
      <c r="AB527" s="44"/>
      <c r="AC527" s="44"/>
    </row>
    <row r="528" spans="1:29" ht="33.75" customHeight="1">
      <c r="A528" s="47" t="s">
        <v>644</v>
      </c>
      <c r="B528" s="47" t="s">
        <v>1049</v>
      </c>
      <c r="C528" s="60" t="s">
        <v>740</v>
      </c>
      <c r="D528" s="49" t="s">
        <v>53</v>
      </c>
      <c r="E528" s="49">
        <v>50</v>
      </c>
      <c r="F528" s="50">
        <v>2500</v>
      </c>
      <c r="G528" s="51" t="s">
        <v>54</v>
      </c>
      <c r="H528" s="52">
        <v>46174</v>
      </c>
      <c r="I528" s="53" t="s">
        <v>55</v>
      </c>
      <c r="J528" s="53" t="s">
        <v>56</v>
      </c>
      <c r="K528" s="53" t="s">
        <v>164</v>
      </c>
      <c r="L528" s="53" t="s">
        <v>58</v>
      </c>
      <c r="M528" s="54" t="s">
        <v>2534</v>
      </c>
      <c r="N528" s="56" t="s">
        <v>21</v>
      </c>
      <c r="O528" s="56" t="s">
        <v>2767</v>
      </c>
      <c r="P528" s="56"/>
      <c r="Q528" s="56" t="s">
        <v>2930</v>
      </c>
      <c r="R528" s="57" t="s">
        <v>158</v>
      </c>
      <c r="S528" s="57" t="s">
        <v>741</v>
      </c>
      <c r="T528" s="56"/>
      <c r="U528" s="56"/>
      <c r="V528" s="56"/>
      <c r="W528" s="56" t="s">
        <v>8</v>
      </c>
      <c r="X528" s="56"/>
      <c r="Y528" s="56"/>
      <c r="Z528" s="56"/>
      <c r="AA528" s="56"/>
      <c r="AB528" s="56"/>
      <c r="AC528" s="56"/>
    </row>
    <row r="529" spans="1:29" ht="15.75" customHeight="1">
      <c r="A529" s="167"/>
      <c r="B529" s="167" t="s">
        <v>51</v>
      </c>
      <c r="C529" s="168" t="s">
        <v>1446</v>
      </c>
      <c r="D529" s="176" t="s">
        <v>53</v>
      </c>
      <c r="E529" s="176">
        <v>1</v>
      </c>
      <c r="F529" s="177">
        <v>70</v>
      </c>
      <c r="G529" s="178" t="s">
        <v>54</v>
      </c>
      <c r="H529" s="179">
        <v>46143</v>
      </c>
      <c r="I529" s="180" t="s">
        <v>55</v>
      </c>
      <c r="J529" s="180" t="s">
        <v>56</v>
      </c>
      <c r="K529" s="180" t="s">
        <v>164</v>
      </c>
      <c r="L529" s="180" t="s">
        <v>91</v>
      </c>
      <c r="M529" s="181" t="s">
        <v>2451</v>
      </c>
      <c r="N529" s="175" t="s">
        <v>884</v>
      </c>
      <c r="O529" s="44" t="s">
        <v>2452</v>
      </c>
      <c r="P529" s="44"/>
      <c r="Q529" s="44"/>
      <c r="R529" s="45" t="str">
        <f t="array" ref="R529">IFERROR(INDEX('BANCO DE DADOS'!$C$3:$C1636,MATCH(C529,'BANCO DE DADOS'!$B$3:$B1636,0),0),"")</f>
        <v>PREFEITURA DAL</v>
      </c>
      <c r="S529" s="45" t="str">
        <f t="array" ref="S529">IFERROR(INDEX('BANCO DE DADOS'!$D$3:$D1636,MATCH(C529,'BANCO DE DADOS'!$B$3:$B1636,0),0),"")</f>
        <v>COMPRA DE FERRAMENTAS</v>
      </c>
      <c r="T529" s="44"/>
      <c r="U529" s="44"/>
      <c r="V529" s="44"/>
      <c r="W529" s="44"/>
      <c r="X529" s="44"/>
      <c r="Y529" s="44"/>
      <c r="Z529" s="44"/>
      <c r="AA529" s="44"/>
      <c r="AB529" s="44"/>
      <c r="AC529" s="44"/>
    </row>
    <row r="530" spans="1:29" ht="15.75" customHeight="1">
      <c r="A530" s="47"/>
      <c r="B530" s="47" t="s">
        <v>51</v>
      </c>
      <c r="C530" s="60" t="s">
        <v>740</v>
      </c>
      <c r="D530" s="49" t="s">
        <v>53</v>
      </c>
      <c r="E530" s="49">
        <v>15</v>
      </c>
      <c r="F530" s="50">
        <v>750</v>
      </c>
      <c r="G530" s="51" t="s">
        <v>54</v>
      </c>
      <c r="H530" s="52">
        <v>46174</v>
      </c>
      <c r="I530" s="53" t="s">
        <v>55</v>
      </c>
      <c r="J530" s="53" t="s">
        <v>56</v>
      </c>
      <c r="K530" s="53" t="s">
        <v>164</v>
      </c>
      <c r="L530" s="53" t="s">
        <v>91</v>
      </c>
      <c r="M530" s="54" t="s">
        <v>2534</v>
      </c>
      <c r="N530" s="56" t="s">
        <v>884</v>
      </c>
      <c r="O530" s="56" t="s">
        <v>2767</v>
      </c>
      <c r="P530" s="56"/>
      <c r="Q530" s="56" t="s">
        <v>2930</v>
      </c>
      <c r="R530" s="57" t="s">
        <v>158</v>
      </c>
      <c r="S530" s="57" t="s">
        <v>741</v>
      </c>
      <c r="T530" s="56"/>
      <c r="U530" s="56"/>
      <c r="V530" s="56"/>
      <c r="W530" s="56" t="s">
        <v>8</v>
      </c>
      <c r="X530" s="56"/>
      <c r="Y530" s="56"/>
      <c r="Z530" s="56"/>
      <c r="AA530" s="56"/>
      <c r="AB530" s="56"/>
      <c r="AC530" s="56"/>
    </row>
    <row r="531" spans="1:29" ht="36.75" customHeight="1">
      <c r="A531" s="35" t="s">
        <v>646</v>
      </c>
      <c r="B531" s="35" t="s">
        <v>245</v>
      </c>
      <c r="C531" s="36" t="s">
        <v>740</v>
      </c>
      <c r="D531" s="37" t="s">
        <v>53</v>
      </c>
      <c r="E531" s="37">
        <v>4</v>
      </c>
      <c r="F531" s="38">
        <v>200</v>
      </c>
      <c r="G531" s="39" t="s">
        <v>54</v>
      </c>
      <c r="H531" s="40">
        <v>46143</v>
      </c>
      <c r="I531" s="41" t="s">
        <v>55</v>
      </c>
      <c r="J531" s="41" t="s">
        <v>56</v>
      </c>
      <c r="K531" s="41" t="s">
        <v>164</v>
      </c>
      <c r="L531" s="41" t="s">
        <v>58</v>
      </c>
      <c r="M531" s="42" t="s">
        <v>2534</v>
      </c>
      <c r="N531" s="44" t="s">
        <v>21</v>
      </c>
      <c r="O531" s="44" t="s">
        <v>2767</v>
      </c>
      <c r="P531" s="44"/>
      <c r="Q531" s="44" t="s">
        <v>2930</v>
      </c>
      <c r="R531" s="45" t="s">
        <v>158</v>
      </c>
      <c r="S531" s="45" t="s">
        <v>741</v>
      </c>
      <c r="T531" s="44"/>
      <c r="U531" s="44"/>
      <c r="V531" s="44"/>
      <c r="W531" s="44" t="s">
        <v>8</v>
      </c>
      <c r="X531" s="44"/>
      <c r="Y531" s="44"/>
      <c r="Z531" s="44"/>
      <c r="AA531" s="44"/>
      <c r="AB531" s="44"/>
      <c r="AC531" s="44"/>
    </row>
    <row r="532" spans="1:29" ht="15.75" customHeight="1">
      <c r="A532" s="47"/>
      <c r="B532" s="47" t="s">
        <v>2693</v>
      </c>
      <c r="C532" s="60"/>
      <c r="D532" s="49"/>
      <c r="E532" s="49"/>
      <c r="F532" s="50">
        <v>13200</v>
      </c>
      <c r="G532" s="51"/>
      <c r="H532" s="52"/>
      <c r="I532" s="53"/>
      <c r="J532" s="53"/>
      <c r="K532" s="53"/>
      <c r="L532" s="53"/>
      <c r="M532" s="54"/>
      <c r="N532" s="56" t="s">
        <v>951</v>
      </c>
      <c r="O532" s="56"/>
      <c r="P532" s="56"/>
      <c r="Q532" s="56" t="s">
        <v>2956</v>
      </c>
      <c r="R532" s="57"/>
      <c r="S532" s="57" t="s">
        <v>1132</v>
      </c>
      <c r="T532" s="56"/>
      <c r="U532" s="56"/>
      <c r="V532" s="56"/>
      <c r="W532" s="56" t="s">
        <v>2933</v>
      </c>
      <c r="X532" s="56"/>
      <c r="Y532" s="56"/>
      <c r="Z532" s="56"/>
      <c r="AA532" s="56"/>
      <c r="AB532" s="56"/>
      <c r="AC532" s="56"/>
    </row>
    <row r="533" spans="1:29" ht="35.25" customHeight="1">
      <c r="A533" s="35" t="s">
        <v>647</v>
      </c>
      <c r="B533" s="35" t="s">
        <v>317</v>
      </c>
      <c r="C533" s="36" t="s">
        <v>740</v>
      </c>
      <c r="D533" s="37" t="s">
        <v>53</v>
      </c>
      <c r="E533" s="37">
        <v>4</v>
      </c>
      <c r="F533" s="38">
        <v>200</v>
      </c>
      <c r="G533" s="39" t="s">
        <v>54</v>
      </c>
      <c r="H533" s="40">
        <v>46143</v>
      </c>
      <c r="I533" s="41" t="s">
        <v>55</v>
      </c>
      <c r="J533" s="41" t="s">
        <v>56</v>
      </c>
      <c r="K533" s="41" t="s">
        <v>164</v>
      </c>
      <c r="L533" s="41" t="s">
        <v>58</v>
      </c>
      <c r="M533" s="42" t="s">
        <v>2534</v>
      </c>
      <c r="N533" s="44" t="s">
        <v>21</v>
      </c>
      <c r="O533" s="44" t="s">
        <v>2767</v>
      </c>
      <c r="P533" s="44"/>
      <c r="Q533" s="44" t="s">
        <v>2930</v>
      </c>
      <c r="R533" s="45" t="s">
        <v>158</v>
      </c>
      <c r="S533" s="45" t="s">
        <v>741</v>
      </c>
      <c r="T533" s="44"/>
      <c r="U533" s="44"/>
      <c r="V533" s="44"/>
      <c r="W533" s="44" t="s">
        <v>8</v>
      </c>
      <c r="X533" s="44"/>
      <c r="Y533" s="44"/>
      <c r="Z533" s="44"/>
      <c r="AA533" s="44"/>
      <c r="AB533" s="44"/>
      <c r="AC533" s="44"/>
    </row>
    <row r="534" spans="1:29" ht="15.75" customHeight="1">
      <c r="A534" s="76"/>
      <c r="B534" s="76" t="s">
        <v>888</v>
      </c>
      <c r="C534" s="113" t="s">
        <v>1126</v>
      </c>
      <c r="D534" s="77" t="s">
        <v>53</v>
      </c>
      <c r="E534" s="77">
        <v>12</v>
      </c>
      <c r="F534" s="78">
        <v>12516</v>
      </c>
      <c r="G534" s="79" t="s">
        <v>54</v>
      </c>
      <c r="H534" s="87">
        <v>46235</v>
      </c>
      <c r="I534" s="61" t="s">
        <v>55</v>
      </c>
      <c r="J534" s="61" t="s">
        <v>56</v>
      </c>
      <c r="K534" s="61" t="s">
        <v>164</v>
      </c>
      <c r="L534" s="61" t="s">
        <v>91</v>
      </c>
      <c r="M534" s="62" t="s">
        <v>2451</v>
      </c>
      <c r="N534" s="70" t="s">
        <v>951</v>
      </c>
      <c r="O534" s="56" t="s">
        <v>2452</v>
      </c>
      <c r="P534" s="56"/>
      <c r="Q534" s="56"/>
      <c r="R534" s="57">
        <f t="array" ref="R534">IFERROR(INDEX('BANCO DE DADOS'!$C$3:$C1636,MATCH(C534,'BANCO DE DADOS'!$B$3:$B1636,0),0),"")</f>
        <v>0</v>
      </c>
      <c r="S534" s="57" t="str">
        <f t="array" ref="S534">IFERROR(INDEX('BANCO DE DADOS'!$D$3:$D1636,MATCH(C534,'BANCO DE DADOS'!$B$3:$B1636,0),0),"")</f>
        <v>COMPRA DE EQUIPAMENTOS ESPECIALIZADOS DE MERGULHO</v>
      </c>
      <c r="T534" s="56"/>
      <c r="U534" s="56"/>
      <c r="V534" s="56"/>
      <c r="W534" s="56"/>
      <c r="X534" s="56"/>
      <c r="Y534" s="56"/>
      <c r="Z534" s="56"/>
      <c r="AA534" s="56"/>
      <c r="AB534" s="56"/>
      <c r="AC534" s="56"/>
    </row>
    <row r="535" spans="1:29" ht="15.75" customHeight="1">
      <c r="A535" s="35"/>
      <c r="B535" s="35" t="s">
        <v>2693</v>
      </c>
      <c r="C535" s="36"/>
      <c r="D535" s="37"/>
      <c r="E535" s="37"/>
      <c r="F535" s="38">
        <v>32324</v>
      </c>
      <c r="G535" s="39"/>
      <c r="H535" s="40"/>
      <c r="I535" s="41"/>
      <c r="J535" s="41"/>
      <c r="K535" s="41"/>
      <c r="L535" s="41"/>
      <c r="M535" s="42"/>
      <c r="N535" s="44" t="s">
        <v>21</v>
      </c>
      <c r="O535" s="44"/>
      <c r="P535" s="44"/>
      <c r="Q535" s="44" t="s">
        <v>586</v>
      </c>
      <c r="R535" s="45" t="s">
        <v>476</v>
      </c>
      <c r="S535" s="45" t="s">
        <v>477</v>
      </c>
      <c r="T535" s="44"/>
      <c r="U535" s="44"/>
      <c r="V535" s="44"/>
      <c r="W535" s="44" t="s">
        <v>8</v>
      </c>
      <c r="X535" s="44"/>
      <c r="Y535" s="44"/>
      <c r="Z535" s="44"/>
      <c r="AA535" s="44"/>
      <c r="AB535" s="44"/>
      <c r="AC535" s="44"/>
    </row>
    <row r="536" spans="1:29" ht="15.75" customHeight="1">
      <c r="A536" s="47"/>
      <c r="B536" s="47" t="s">
        <v>2693</v>
      </c>
      <c r="C536" s="60"/>
      <c r="D536" s="49"/>
      <c r="E536" s="49"/>
      <c r="F536" s="50">
        <v>15595</v>
      </c>
      <c r="G536" s="51"/>
      <c r="H536" s="52"/>
      <c r="I536" s="53"/>
      <c r="J536" s="53"/>
      <c r="K536" s="53"/>
      <c r="L536" s="53"/>
      <c r="M536" s="54"/>
      <c r="N536" s="56" t="s">
        <v>21</v>
      </c>
      <c r="O536" s="56"/>
      <c r="P536" s="56"/>
      <c r="Q536" s="56" t="s">
        <v>2922</v>
      </c>
      <c r="R536" s="57" t="s">
        <v>165</v>
      </c>
      <c r="S536" s="57" t="s">
        <v>505</v>
      </c>
      <c r="T536" s="56"/>
      <c r="U536" s="56"/>
      <c r="V536" s="56"/>
      <c r="W536" s="56" t="s">
        <v>8</v>
      </c>
      <c r="X536" s="56"/>
      <c r="Y536" s="56"/>
      <c r="Z536" s="56"/>
      <c r="AA536" s="56"/>
      <c r="AB536" s="56"/>
      <c r="AC536" s="56"/>
    </row>
    <row r="537" spans="1:29" ht="15.75" customHeight="1">
      <c r="A537" s="35"/>
      <c r="B537" s="35" t="s">
        <v>2693</v>
      </c>
      <c r="C537" s="36"/>
      <c r="D537" s="37"/>
      <c r="E537" s="37"/>
      <c r="F537" s="38">
        <v>35000</v>
      </c>
      <c r="G537" s="39"/>
      <c r="H537" s="40"/>
      <c r="I537" s="41"/>
      <c r="J537" s="41"/>
      <c r="K537" s="41"/>
      <c r="L537" s="41"/>
      <c r="M537" s="42"/>
      <c r="N537" s="44" t="s">
        <v>21</v>
      </c>
      <c r="O537" s="44"/>
      <c r="P537" s="44"/>
      <c r="Q537" s="44" t="s">
        <v>2925</v>
      </c>
      <c r="R537" s="45" t="s">
        <v>165</v>
      </c>
      <c r="S537" s="45" t="s">
        <v>1808</v>
      </c>
      <c r="T537" s="44"/>
      <c r="U537" s="44"/>
      <c r="V537" s="44"/>
      <c r="W537" s="45" t="s">
        <v>8</v>
      </c>
      <c r="X537" s="44"/>
      <c r="Y537" s="44"/>
      <c r="Z537" s="44"/>
      <c r="AA537" s="44"/>
      <c r="AB537" s="44"/>
      <c r="AC537" s="44"/>
    </row>
    <row r="538" spans="1:29" ht="41.25" customHeight="1">
      <c r="A538" s="47"/>
      <c r="B538" s="47" t="s">
        <v>2693</v>
      </c>
      <c r="C538" s="60"/>
      <c r="D538" s="49"/>
      <c r="E538" s="49"/>
      <c r="F538" s="50">
        <v>6149</v>
      </c>
      <c r="G538" s="51"/>
      <c r="H538" s="52"/>
      <c r="I538" s="53"/>
      <c r="J538" s="53"/>
      <c r="K538" s="53"/>
      <c r="L538" s="53"/>
      <c r="M538" s="54"/>
      <c r="N538" s="56" t="s">
        <v>21</v>
      </c>
      <c r="O538" s="56"/>
      <c r="P538" s="56"/>
      <c r="Q538" s="56" t="s">
        <v>2926</v>
      </c>
      <c r="R538" s="57" t="s">
        <v>1979</v>
      </c>
      <c r="S538" s="57" t="s">
        <v>1980</v>
      </c>
      <c r="T538" s="56"/>
      <c r="U538" s="56"/>
      <c r="V538" s="56"/>
      <c r="W538" s="56" t="s">
        <v>8</v>
      </c>
      <c r="X538" s="56"/>
      <c r="Y538" s="56"/>
      <c r="Z538" s="56"/>
      <c r="AA538" s="56"/>
      <c r="AB538" s="56"/>
      <c r="AC538" s="56"/>
    </row>
    <row r="539" spans="1:29" ht="15.75" customHeight="1">
      <c r="A539" s="167"/>
      <c r="B539" s="167" t="s">
        <v>51</v>
      </c>
      <c r="C539" s="168" t="s">
        <v>348</v>
      </c>
      <c r="D539" s="176" t="s">
        <v>53</v>
      </c>
      <c r="E539" s="176">
        <v>1</v>
      </c>
      <c r="F539" s="177">
        <v>50000</v>
      </c>
      <c r="G539" s="178" t="s">
        <v>54</v>
      </c>
      <c r="H539" s="179">
        <v>46266</v>
      </c>
      <c r="I539" s="180" t="s">
        <v>101</v>
      </c>
      <c r="J539" s="180" t="s">
        <v>56</v>
      </c>
      <c r="K539" s="180" t="s">
        <v>858</v>
      </c>
      <c r="L539" s="180" t="s">
        <v>91</v>
      </c>
      <c r="M539" s="181" t="s">
        <v>2451</v>
      </c>
      <c r="N539" s="175" t="s">
        <v>884</v>
      </c>
      <c r="O539" s="44" t="s">
        <v>2452</v>
      </c>
      <c r="P539" s="44"/>
      <c r="Q539" s="44"/>
      <c r="R539" s="45">
        <f t="array" ref="R539">IFERROR(INDEX('BANCO DE DADOS'!$C$3:$C1636,MATCH(C539,'BANCO DE DADOS'!$B$3:$B1636,0),0),"")</f>
        <v>0</v>
      </c>
      <c r="S539" s="45" t="str">
        <f t="array" ref="S539">IFERROR(INDEX('BANCO DE DADOS'!$D$3:$D1636,MATCH(C539,'BANCO DE DADOS'!$B$3:$B1636,0),0),"")</f>
        <v>COMPRA DE EQUIPAMENTOS ESPECIALIZADOS DE VÍDEO E IMAGEM</v>
      </c>
      <c r="T539" s="44"/>
      <c r="U539" s="44"/>
      <c r="V539" s="44"/>
      <c r="W539" s="44"/>
      <c r="X539" s="44"/>
      <c r="Y539" s="44"/>
      <c r="Z539" s="44"/>
      <c r="AA539" s="44"/>
      <c r="AB539" s="44"/>
      <c r="AC539" s="44"/>
    </row>
    <row r="540" spans="1:29" ht="15.75" customHeight="1">
      <c r="A540" s="184"/>
      <c r="B540" s="184" t="s">
        <v>848</v>
      </c>
      <c r="C540" s="185" t="s">
        <v>348</v>
      </c>
      <c r="D540" s="186" t="s">
        <v>53</v>
      </c>
      <c r="E540" s="186">
        <v>1</v>
      </c>
      <c r="F540" s="187">
        <v>50000</v>
      </c>
      <c r="G540" s="188" t="s">
        <v>54</v>
      </c>
      <c r="H540" s="189">
        <v>46266</v>
      </c>
      <c r="I540" s="190" t="s">
        <v>101</v>
      </c>
      <c r="J540" s="190" t="s">
        <v>56</v>
      </c>
      <c r="K540" s="190" t="s">
        <v>858</v>
      </c>
      <c r="L540" s="190" t="s">
        <v>91</v>
      </c>
      <c r="M540" s="191" t="s">
        <v>2451</v>
      </c>
      <c r="N540" s="192" t="s">
        <v>884</v>
      </c>
      <c r="O540" s="56" t="s">
        <v>2452</v>
      </c>
      <c r="P540" s="56"/>
      <c r="Q540" s="56"/>
      <c r="R540" s="57">
        <f t="array" ref="R540">IFERROR(INDEX('BANCO DE DADOS'!$C$3:$C1636,MATCH(C540,'BANCO DE DADOS'!$B$3:$B1636,0),0),"")</f>
        <v>0</v>
      </c>
      <c r="S540" s="57" t="str">
        <f t="array" ref="S540">IFERROR(INDEX('BANCO DE DADOS'!$D$3:$D1636,MATCH(C540,'BANCO DE DADOS'!$B$3:$B1636,0),0),"")</f>
        <v>COMPRA DE EQUIPAMENTOS ESPECIALIZADOS DE VÍDEO E IMAGEM</v>
      </c>
      <c r="T540" s="56"/>
      <c r="U540" s="56"/>
      <c r="V540" s="56"/>
      <c r="W540" s="56"/>
      <c r="X540" s="56"/>
      <c r="Y540" s="56"/>
      <c r="Z540" s="56"/>
      <c r="AA540" s="56"/>
      <c r="AB540" s="56"/>
      <c r="AC540" s="56"/>
    </row>
    <row r="541" spans="1:29" ht="15.75" customHeight="1">
      <c r="A541" s="167"/>
      <c r="B541" s="167" t="s">
        <v>254</v>
      </c>
      <c r="C541" s="168" t="s">
        <v>1519</v>
      </c>
      <c r="D541" s="176" t="s">
        <v>53</v>
      </c>
      <c r="E541" s="176">
        <v>4</v>
      </c>
      <c r="F541" s="177">
        <v>12320</v>
      </c>
      <c r="G541" s="178" t="s">
        <v>54</v>
      </c>
      <c r="H541" s="179">
        <v>46235</v>
      </c>
      <c r="I541" s="180" t="s">
        <v>101</v>
      </c>
      <c r="J541" s="180" t="s">
        <v>56</v>
      </c>
      <c r="K541" s="180" t="s">
        <v>858</v>
      </c>
      <c r="L541" s="180" t="s">
        <v>91</v>
      </c>
      <c r="M541" s="181" t="s">
        <v>2451</v>
      </c>
      <c r="N541" s="175" t="s">
        <v>951</v>
      </c>
      <c r="O541" s="44" t="s">
        <v>2452</v>
      </c>
      <c r="P541" s="44"/>
      <c r="Q541" s="44"/>
      <c r="R541" s="45" t="str">
        <f t="array" ref="R541">IFERROR(INDEX('BANCO DE DADOS'!$C$3:$C1636,MATCH(C541,'BANCO DE DADOS'!$B$3:$B1636,0),0),"")</f>
        <v>DAL - AR CONDICIONADO</v>
      </c>
      <c r="S541" s="45" t="str">
        <f t="array" ref="S541">IFERROR(INDEX('BANCO DE DADOS'!$D$3:$D1636,MATCH(C541,'BANCO DE DADOS'!$B$3:$B1636,0),0),"")</f>
        <v>COMPRA DE EQUIPAMENTOS DE CLIMATIZAÇÃO</v>
      </c>
      <c r="T541" s="44"/>
      <c r="U541" s="44"/>
      <c r="V541" s="44"/>
      <c r="W541" s="44"/>
      <c r="X541" s="44"/>
      <c r="Y541" s="44"/>
      <c r="Z541" s="44"/>
      <c r="AA541" s="44"/>
      <c r="AB541" s="44" t="s">
        <v>1515</v>
      </c>
      <c r="AC541" s="44"/>
    </row>
    <row r="542" spans="1:29" ht="15.75" customHeight="1">
      <c r="A542" s="47"/>
      <c r="B542" s="47" t="s">
        <v>2693</v>
      </c>
      <c r="C542" s="60"/>
      <c r="D542" s="49"/>
      <c r="E542" s="49"/>
      <c r="F542" s="50">
        <v>29220</v>
      </c>
      <c r="G542" s="51"/>
      <c r="H542" s="52"/>
      <c r="I542" s="53"/>
      <c r="J542" s="53"/>
      <c r="K542" s="53"/>
      <c r="L542" s="53"/>
      <c r="M542" s="54"/>
      <c r="N542" s="56" t="s">
        <v>21</v>
      </c>
      <c r="O542" s="56"/>
      <c r="P542" s="56"/>
      <c r="Q542" s="56" t="s">
        <v>2927</v>
      </c>
      <c r="R542" s="57" t="s">
        <v>202</v>
      </c>
      <c r="S542" s="57" t="s">
        <v>181</v>
      </c>
      <c r="T542" s="194"/>
      <c r="U542" s="56"/>
      <c r="V542" s="56"/>
      <c r="W542" s="57" t="s">
        <v>8</v>
      </c>
      <c r="X542" s="56"/>
      <c r="Y542" s="56"/>
      <c r="Z542" s="56"/>
      <c r="AA542" s="56"/>
      <c r="AB542" s="56"/>
      <c r="AC542" s="56"/>
    </row>
    <row r="543" spans="1:29" ht="15.75" customHeight="1">
      <c r="A543" s="35"/>
      <c r="B543" s="35" t="s">
        <v>2693</v>
      </c>
      <c r="C543" s="36"/>
      <c r="D543" s="37"/>
      <c r="E543" s="37"/>
      <c r="F543" s="38">
        <v>54006.7</v>
      </c>
      <c r="G543" s="39"/>
      <c r="H543" s="40"/>
      <c r="I543" s="41"/>
      <c r="J543" s="41"/>
      <c r="K543" s="41"/>
      <c r="L543" s="41"/>
      <c r="M543" s="42"/>
      <c r="N543" s="44"/>
      <c r="O543" s="44"/>
      <c r="P543" s="44"/>
      <c r="Q543" s="44" t="s">
        <v>2931</v>
      </c>
      <c r="R543" s="45" t="s">
        <v>729</v>
      </c>
      <c r="S543" s="45" t="s">
        <v>730</v>
      </c>
      <c r="T543" s="44"/>
      <c r="U543" s="44"/>
      <c r="V543" s="44"/>
      <c r="W543" s="45" t="s">
        <v>8</v>
      </c>
      <c r="X543" s="44"/>
      <c r="Y543" s="44"/>
      <c r="Z543" s="44"/>
      <c r="AA543" s="44"/>
      <c r="AB543" s="44"/>
      <c r="AC543" s="44"/>
    </row>
    <row r="544" spans="1:29" ht="15.75" customHeight="1">
      <c r="A544" s="47"/>
      <c r="B544" s="47" t="s">
        <v>2693</v>
      </c>
      <c r="C544" s="60"/>
      <c r="D544" s="49"/>
      <c r="E544" s="49"/>
      <c r="F544" s="50">
        <v>17100</v>
      </c>
      <c r="G544" s="51"/>
      <c r="H544" s="52"/>
      <c r="I544" s="53"/>
      <c r="J544" s="53"/>
      <c r="K544" s="53"/>
      <c r="L544" s="53"/>
      <c r="M544" s="54"/>
      <c r="N544" s="56" t="s">
        <v>21</v>
      </c>
      <c r="O544" s="56"/>
      <c r="P544" s="56"/>
      <c r="Q544" s="56" t="s">
        <v>2936</v>
      </c>
      <c r="R544" s="57" t="s">
        <v>729</v>
      </c>
      <c r="S544" s="57" t="s">
        <v>1887</v>
      </c>
      <c r="T544" s="56"/>
      <c r="U544" s="56"/>
      <c r="V544" s="56"/>
      <c r="W544" s="57" t="s">
        <v>8</v>
      </c>
      <c r="X544" s="56"/>
      <c r="Y544" s="56"/>
      <c r="Z544" s="56"/>
      <c r="AA544" s="56"/>
      <c r="AB544" s="56"/>
      <c r="AC544" s="56"/>
    </row>
    <row r="545" spans="1:29" ht="15.75" customHeight="1">
      <c r="A545" s="35"/>
      <c r="B545" s="35" t="s">
        <v>2693</v>
      </c>
      <c r="C545" s="36"/>
      <c r="D545" s="37"/>
      <c r="E545" s="37"/>
      <c r="F545" s="38">
        <v>8049.5</v>
      </c>
      <c r="G545" s="39"/>
      <c r="H545" s="40"/>
      <c r="I545" s="41"/>
      <c r="J545" s="41"/>
      <c r="K545" s="41"/>
      <c r="L545" s="41"/>
      <c r="M545" s="42"/>
      <c r="N545" s="44" t="s">
        <v>21</v>
      </c>
      <c r="O545" s="44"/>
      <c r="P545" s="44"/>
      <c r="Q545" s="44" t="s">
        <v>2938</v>
      </c>
      <c r="R545" s="45" t="s">
        <v>1779</v>
      </c>
      <c r="S545" s="45" t="s">
        <v>1833</v>
      </c>
      <c r="T545" s="44"/>
      <c r="U545" s="44"/>
      <c r="V545" s="44"/>
      <c r="W545" s="45" t="s">
        <v>8</v>
      </c>
      <c r="X545" s="44"/>
      <c r="Y545" s="44"/>
      <c r="Z545" s="44"/>
      <c r="AA545" s="44"/>
      <c r="AB545" s="44"/>
      <c r="AC545" s="44"/>
    </row>
    <row r="546" spans="1:29" ht="15.75" customHeight="1">
      <c r="A546" s="47"/>
      <c r="B546" s="47" t="s">
        <v>2693</v>
      </c>
      <c r="C546" s="60"/>
      <c r="D546" s="49"/>
      <c r="E546" s="49"/>
      <c r="F546" s="50">
        <v>15570.6</v>
      </c>
      <c r="G546" s="51"/>
      <c r="H546" s="52"/>
      <c r="I546" s="53"/>
      <c r="J546" s="53"/>
      <c r="K546" s="53"/>
      <c r="L546" s="53"/>
      <c r="M546" s="54"/>
      <c r="N546" s="56" t="s">
        <v>21</v>
      </c>
      <c r="O546" s="56"/>
      <c r="P546" s="56"/>
      <c r="Q546" s="56" t="s">
        <v>2940</v>
      </c>
      <c r="R546" s="57" t="s">
        <v>1795</v>
      </c>
      <c r="S546" s="57" t="s">
        <v>1796</v>
      </c>
      <c r="T546" s="56"/>
      <c r="U546" s="56"/>
      <c r="V546" s="56"/>
      <c r="W546" s="56" t="s">
        <v>8</v>
      </c>
      <c r="X546" s="56"/>
      <c r="Y546" s="56"/>
      <c r="Z546" s="56"/>
      <c r="AA546" s="56"/>
      <c r="AB546" s="56"/>
      <c r="AC546" s="56"/>
    </row>
    <row r="547" spans="1:29" ht="15.75" customHeight="1">
      <c r="A547" s="35"/>
      <c r="B547" s="35" t="s">
        <v>2693</v>
      </c>
      <c r="C547" s="36"/>
      <c r="D547" s="37"/>
      <c r="E547" s="37"/>
      <c r="F547" s="38">
        <v>41519.699999999997</v>
      </c>
      <c r="G547" s="39"/>
      <c r="H547" s="40"/>
      <c r="I547" s="41"/>
      <c r="J547" s="41"/>
      <c r="K547" s="41"/>
      <c r="L547" s="41"/>
      <c r="M547" s="42"/>
      <c r="N547" s="44" t="s">
        <v>21</v>
      </c>
      <c r="O547" s="44"/>
      <c r="P547" s="44"/>
      <c r="Q547" s="44" t="s">
        <v>2941</v>
      </c>
      <c r="R547" s="45" t="s">
        <v>1400</v>
      </c>
      <c r="S547" s="45" t="s">
        <v>1401</v>
      </c>
      <c r="T547" s="44"/>
      <c r="U547" s="44"/>
      <c r="V547" s="44"/>
      <c r="W547" s="44" t="s">
        <v>8</v>
      </c>
      <c r="X547" s="44"/>
      <c r="Y547" s="44"/>
      <c r="Z547" s="44"/>
      <c r="AA547" s="44"/>
      <c r="AB547" s="44"/>
      <c r="AC547" s="44"/>
    </row>
    <row r="548" spans="1:29" ht="15.75" customHeight="1">
      <c r="A548" s="47"/>
      <c r="B548" s="47" t="s">
        <v>2693</v>
      </c>
      <c r="C548" s="60"/>
      <c r="D548" s="49"/>
      <c r="E548" s="49"/>
      <c r="F548" s="50">
        <v>39600</v>
      </c>
      <c r="G548" s="51"/>
      <c r="H548" s="52"/>
      <c r="I548" s="53"/>
      <c r="J548" s="53"/>
      <c r="K548" s="53"/>
      <c r="L548" s="53"/>
      <c r="M548" s="54"/>
      <c r="N548" s="56" t="s">
        <v>21</v>
      </c>
      <c r="O548" s="56"/>
      <c r="P548" s="56"/>
      <c r="Q548" s="56" t="s">
        <v>2944</v>
      </c>
      <c r="R548" s="57" t="s">
        <v>562</v>
      </c>
      <c r="S548" s="57" t="s">
        <v>1758</v>
      </c>
      <c r="T548" s="56"/>
      <c r="U548" s="56"/>
      <c r="V548" s="56"/>
      <c r="W548" s="56" t="s">
        <v>8</v>
      </c>
      <c r="X548" s="56"/>
      <c r="Y548" s="56"/>
      <c r="Z548" s="56"/>
      <c r="AA548" s="56"/>
      <c r="AB548" s="56"/>
      <c r="AC548" s="56"/>
    </row>
    <row r="549" spans="1:29" ht="15.75" customHeight="1">
      <c r="A549" s="35"/>
      <c r="B549" s="35" t="s">
        <v>2693</v>
      </c>
      <c r="C549" s="36"/>
      <c r="D549" s="37"/>
      <c r="E549" s="37"/>
      <c r="F549" s="38">
        <v>34400</v>
      </c>
      <c r="G549" s="39"/>
      <c r="H549" s="40"/>
      <c r="I549" s="41"/>
      <c r="J549" s="41"/>
      <c r="K549" s="41"/>
      <c r="L549" s="41"/>
      <c r="M549" s="42"/>
      <c r="N549" s="44" t="s">
        <v>21</v>
      </c>
      <c r="O549" s="44"/>
      <c r="P549" s="44"/>
      <c r="Q549" s="44" t="s">
        <v>2945</v>
      </c>
      <c r="R549" s="45" t="s">
        <v>158</v>
      </c>
      <c r="S549" s="45" t="s">
        <v>252</v>
      </c>
      <c r="T549" s="44"/>
      <c r="U549" s="44"/>
      <c r="V549" s="44"/>
      <c r="W549" s="45" t="s">
        <v>8</v>
      </c>
      <c r="X549" s="44"/>
      <c r="Y549" s="44"/>
      <c r="Z549" s="44"/>
      <c r="AA549" s="44"/>
      <c r="AB549" s="44"/>
      <c r="AC549" s="44"/>
    </row>
    <row r="550" spans="1:29" ht="15.75" customHeight="1">
      <c r="A550" s="184"/>
      <c r="B550" s="184" t="s">
        <v>1407</v>
      </c>
      <c r="C550" s="185" t="s">
        <v>1408</v>
      </c>
      <c r="D550" s="186" t="s">
        <v>53</v>
      </c>
      <c r="E550" s="186">
        <v>2</v>
      </c>
      <c r="F550" s="187">
        <v>110000</v>
      </c>
      <c r="G550" s="188" t="s">
        <v>54</v>
      </c>
      <c r="H550" s="189">
        <v>46266</v>
      </c>
      <c r="I550" s="190" t="s">
        <v>101</v>
      </c>
      <c r="J550" s="190" t="s">
        <v>56</v>
      </c>
      <c r="K550" s="190" t="s">
        <v>858</v>
      </c>
      <c r="L550" s="190" t="s">
        <v>91</v>
      </c>
      <c r="M550" s="191" t="s">
        <v>2451</v>
      </c>
      <c r="N550" s="192" t="s">
        <v>884</v>
      </c>
      <c r="O550" s="56" t="s">
        <v>2452</v>
      </c>
      <c r="P550" s="56"/>
      <c r="Q550" s="56"/>
      <c r="R550" s="57" t="str">
        <f t="array" ref="R550">IFERROR(INDEX('BANCO DE DADOS'!$C$3:$C1636,MATCH(C550,'BANCO DE DADOS'!$B$3:$B1636,0),0),"")</f>
        <v>DOP - EQUIPAMENTO OPERACIONAL SALVAMENTO AQUATICO</v>
      </c>
      <c r="S550" s="57" t="str">
        <f t="array" ref="S550">IFERROR(INDEX('BANCO DE DADOS'!$D$3:$D1636,MATCH(C550,'BANCO DE DADOS'!$B$3:$B1636,0),0),"")</f>
        <v>COMPRA DE EQUIPAMENTOS DE RESGATE E SALVAMENTO</v>
      </c>
      <c r="T550" s="56"/>
      <c r="U550" s="56"/>
      <c r="V550" s="56"/>
      <c r="W550" s="56"/>
      <c r="X550" s="56"/>
      <c r="Y550" s="56"/>
      <c r="Z550" s="56"/>
      <c r="AA550" s="56"/>
      <c r="AB550" s="56"/>
      <c r="AC550" s="56"/>
    </row>
    <row r="551" spans="1:29" ht="15.75" customHeight="1">
      <c r="A551" s="35"/>
      <c r="B551" s="35" t="s">
        <v>2693</v>
      </c>
      <c r="C551" s="36"/>
      <c r="D551" s="37"/>
      <c r="E551" s="37"/>
      <c r="F551" s="38">
        <v>7240</v>
      </c>
      <c r="G551" s="39"/>
      <c r="H551" s="40"/>
      <c r="I551" s="41"/>
      <c r="J551" s="41"/>
      <c r="K551" s="41"/>
      <c r="L551" s="41"/>
      <c r="M551" s="42"/>
      <c r="N551" s="44" t="s">
        <v>21</v>
      </c>
      <c r="O551" s="44"/>
      <c r="P551" s="44"/>
      <c r="Q551" s="44" t="s">
        <v>2946</v>
      </c>
      <c r="R551" s="45" t="s">
        <v>1935</v>
      </c>
      <c r="S551" s="45" t="s">
        <v>1936</v>
      </c>
      <c r="T551" s="44"/>
      <c r="U551" s="44"/>
      <c r="V551" s="44"/>
      <c r="W551" s="45" t="s">
        <v>8</v>
      </c>
      <c r="X551" s="44"/>
      <c r="Y551" s="44"/>
      <c r="Z551" s="44"/>
      <c r="AA551" s="44"/>
      <c r="AB551" s="44"/>
      <c r="AC551" s="44"/>
    </row>
    <row r="552" spans="1:29" ht="15.75" customHeight="1">
      <c r="A552" s="47"/>
      <c r="B552" s="47" t="s">
        <v>2693</v>
      </c>
      <c r="C552" s="60"/>
      <c r="D552" s="49"/>
      <c r="E552" s="49"/>
      <c r="F552" s="50">
        <v>56724</v>
      </c>
      <c r="G552" s="51"/>
      <c r="H552" s="52"/>
      <c r="I552" s="53"/>
      <c r="J552" s="53"/>
      <c r="K552" s="53"/>
      <c r="L552" s="53"/>
      <c r="M552" s="54"/>
      <c r="N552" s="56" t="s">
        <v>21</v>
      </c>
      <c r="O552" s="56"/>
      <c r="P552" s="56"/>
      <c r="Q552" s="56" t="s">
        <v>2950</v>
      </c>
      <c r="R552" s="57" t="s">
        <v>562</v>
      </c>
      <c r="S552" s="57" t="s">
        <v>563</v>
      </c>
      <c r="T552" s="56"/>
      <c r="U552" s="56"/>
      <c r="V552" s="56"/>
      <c r="W552" s="56" t="s">
        <v>8</v>
      </c>
      <c r="X552" s="56"/>
      <c r="Y552" s="56"/>
      <c r="Z552" s="56"/>
      <c r="AA552" s="56"/>
      <c r="AB552" s="56"/>
      <c r="AC552" s="56"/>
    </row>
    <row r="553" spans="1:29" ht="15.75" customHeight="1">
      <c r="A553" s="35"/>
      <c r="B553" s="35" t="s">
        <v>2693</v>
      </c>
      <c r="C553" s="36"/>
      <c r="D553" s="37"/>
      <c r="E553" s="37"/>
      <c r="F553" s="38">
        <v>19090</v>
      </c>
      <c r="G553" s="39"/>
      <c r="H553" s="40"/>
      <c r="I553" s="41"/>
      <c r="J553" s="41"/>
      <c r="K553" s="41"/>
      <c r="L553" s="41"/>
      <c r="M553" s="42"/>
      <c r="N553" s="44" t="s">
        <v>21</v>
      </c>
      <c r="O553" s="44"/>
      <c r="P553" s="44"/>
      <c r="Q553" s="44" t="s">
        <v>2930</v>
      </c>
      <c r="R553" s="45" t="s">
        <v>158</v>
      </c>
      <c r="S553" s="45" t="s">
        <v>741</v>
      </c>
      <c r="T553" s="44"/>
      <c r="U553" s="44"/>
      <c r="V553" s="44"/>
      <c r="W553" s="44" t="s">
        <v>8</v>
      </c>
      <c r="X553" s="44"/>
      <c r="Y553" s="44"/>
      <c r="Z553" s="44"/>
      <c r="AA553" s="44"/>
      <c r="AB553" s="44"/>
      <c r="AC553" s="44"/>
    </row>
    <row r="554" spans="1:29" ht="15.75" customHeight="1">
      <c r="A554" s="47"/>
      <c r="B554" s="47" t="s">
        <v>2693</v>
      </c>
      <c r="C554" s="60"/>
      <c r="D554" s="49"/>
      <c r="E554" s="49"/>
      <c r="F554" s="50">
        <v>149398</v>
      </c>
      <c r="G554" s="51"/>
      <c r="H554" s="52"/>
      <c r="I554" s="53"/>
      <c r="J554" s="53"/>
      <c r="K554" s="53"/>
      <c r="L554" s="53"/>
      <c r="M554" s="54"/>
      <c r="N554" s="56" t="s">
        <v>21</v>
      </c>
      <c r="O554" s="56"/>
      <c r="P554" s="56"/>
      <c r="Q554" s="56" t="s">
        <v>2978</v>
      </c>
      <c r="R554" s="57" t="s">
        <v>755</v>
      </c>
      <c r="S554" s="57" t="s">
        <v>467</v>
      </c>
      <c r="T554" s="56"/>
      <c r="U554" s="56"/>
      <c r="V554" s="56"/>
      <c r="W554" s="57" t="s">
        <v>8</v>
      </c>
      <c r="X554" s="56"/>
      <c r="Y554" s="56"/>
      <c r="Z554" s="56"/>
      <c r="AA554" s="56"/>
      <c r="AB554" s="56"/>
      <c r="AC554" s="56"/>
    </row>
    <row r="555" spans="1:29" ht="15.75" customHeight="1">
      <c r="A555" s="35"/>
      <c r="B555" s="35" t="s">
        <v>2693</v>
      </c>
      <c r="C555" s="36"/>
      <c r="D555" s="37"/>
      <c r="E555" s="37"/>
      <c r="F555" s="38">
        <v>100230</v>
      </c>
      <c r="G555" s="39"/>
      <c r="H555" s="40"/>
      <c r="I555" s="41"/>
      <c r="J555" s="41"/>
      <c r="K555" s="41"/>
      <c r="L555" s="41"/>
      <c r="M555" s="42"/>
      <c r="N555" s="44" t="s">
        <v>21</v>
      </c>
      <c r="O555" s="44"/>
      <c r="P555" s="44"/>
      <c r="Q555" s="44" t="s">
        <v>3014</v>
      </c>
      <c r="R555" s="45"/>
      <c r="S555" s="45" t="s">
        <v>281</v>
      </c>
      <c r="T555" s="44"/>
      <c r="U555" s="44"/>
      <c r="V555" s="44"/>
      <c r="W555" s="44" t="s">
        <v>8</v>
      </c>
      <c r="X555" s="44"/>
      <c r="Y555" s="44"/>
      <c r="Z555" s="44"/>
      <c r="AA555" s="44"/>
      <c r="AB555" s="44"/>
      <c r="AC555" s="44"/>
    </row>
    <row r="556" spans="1:29" ht="15.75" customHeight="1">
      <c r="A556" s="47"/>
      <c r="B556" s="47" t="s">
        <v>2693</v>
      </c>
      <c r="C556" s="60"/>
      <c r="D556" s="49"/>
      <c r="E556" s="49"/>
      <c r="F556" s="50">
        <v>89703.4</v>
      </c>
      <c r="G556" s="51"/>
      <c r="H556" s="52"/>
      <c r="I556" s="53"/>
      <c r="J556" s="53"/>
      <c r="K556" s="53"/>
      <c r="L556" s="53"/>
      <c r="M556" s="54"/>
      <c r="N556" s="56" t="s">
        <v>21</v>
      </c>
      <c r="O556" s="56"/>
      <c r="P556" s="56"/>
      <c r="Q556" s="56" t="s">
        <v>3085</v>
      </c>
      <c r="R556" s="57"/>
      <c r="S556" s="57" t="s">
        <v>515</v>
      </c>
      <c r="T556" s="56"/>
      <c r="U556" s="56"/>
      <c r="V556" s="56"/>
      <c r="W556" s="57" t="s">
        <v>8</v>
      </c>
      <c r="X556" s="56"/>
      <c r="Y556" s="56"/>
      <c r="Z556" s="56"/>
      <c r="AA556" s="56"/>
      <c r="AB556" s="56"/>
      <c r="AC556" s="56"/>
    </row>
    <row r="557" spans="1:29" ht="15.75" customHeight="1">
      <c r="A557" s="167"/>
      <c r="B557" s="167" t="s">
        <v>291</v>
      </c>
      <c r="C557" s="168" t="s">
        <v>2569</v>
      </c>
      <c r="D557" s="176" t="s">
        <v>53</v>
      </c>
      <c r="E557" s="176">
        <v>4</v>
      </c>
      <c r="F557" s="177">
        <v>12000</v>
      </c>
      <c r="G557" s="178" t="s">
        <v>54</v>
      </c>
      <c r="H557" s="179">
        <v>46235</v>
      </c>
      <c r="I557" s="180" t="s">
        <v>101</v>
      </c>
      <c r="J557" s="180" t="s">
        <v>56</v>
      </c>
      <c r="K557" s="180" t="s">
        <v>858</v>
      </c>
      <c r="L557" s="180" t="s">
        <v>91</v>
      </c>
      <c r="M557" s="181" t="s">
        <v>2451</v>
      </c>
      <c r="N557" s="175" t="s">
        <v>951</v>
      </c>
      <c r="O557" s="44" t="s">
        <v>2452</v>
      </c>
      <c r="P557" s="44"/>
      <c r="Q557" s="44"/>
      <c r="R557" s="45" t="str">
        <f t="array" ref="R557">IFERROR(INDEX('BANCO DE DADOS'!$C$3:$C1636,MATCH(C557,'BANCO DE DADOS'!$B$3:$B1636,0),0),"")</f>
        <v>GTI - MULTIMIDIA</v>
      </c>
      <c r="S557" s="45" t="str">
        <f t="array" ref="S557">IFERROR(INDEX('BANCO DE DADOS'!$D$3:$D1636,MATCH(C557,'BANCO DE DADOS'!$B$3:$B1636,0),0),"")</f>
        <v>COMPRA DE EQUIPAMENTOS DE SOM E ÁUDIO</v>
      </c>
      <c r="T557" s="44"/>
      <c r="U557" s="44"/>
      <c r="V557" s="44"/>
      <c r="W557" s="44"/>
      <c r="X557" s="44"/>
      <c r="Y557" s="44"/>
      <c r="Z557" s="44"/>
      <c r="AA557" s="44"/>
      <c r="AB557" s="44"/>
      <c r="AC557" s="44"/>
    </row>
    <row r="558" spans="1:29" ht="15.75" customHeight="1">
      <c r="A558" s="47"/>
      <c r="B558" s="47" t="s">
        <v>2693</v>
      </c>
      <c r="C558" s="60"/>
      <c r="D558" s="49"/>
      <c r="E558" s="49"/>
      <c r="F558" s="50">
        <v>15635.5</v>
      </c>
      <c r="G558" s="51"/>
      <c r="H558" s="52"/>
      <c r="I558" s="53"/>
      <c r="J558" s="53"/>
      <c r="K558" s="53"/>
      <c r="L558" s="53"/>
      <c r="M558" s="54"/>
      <c r="N558" s="56" t="s">
        <v>884</v>
      </c>
      <c r="O558" s="56"/>
      <c r="P558" s="56"/>
      <c r="Q558" s="56" t="s">
        <v>3088</v>
      </c>
      <c r="R558" s="57"/>
      <c r="S558" s="57" t="s">
        <v>1222</v>
      </c>
      <c r="T558" s="56"/>
      <c r="U558" s="56"/>
      <c r="V558" s="56"/>
      <c r="W558" s="57" t="s">
        <v>8</v>
      </c>
      <c r="X558" s="56"/>
      <c r="Y558" s="56"/>
      <c r="Z558" s="56"/>
      <c r="AA558" s="56"/>
      <c r="AB558" s="56"/>
      <c r="AC558" s="56"/>
    </row>
    <row r="559" spans="1:29" ht="15.75" customHeight="1">
      <c r="A559" s="35"/>
      <c r="B559" s="35" t="s">
        <v>2693</v>
      </c>
      <c r="C559" s="36"/>
      <c r="D559" s="37"/>
      <c r="E559" s="37"/>
      <c r="F559" s="38">
        <v>1974</v>
      </c>
      <c r="G559" s="39"/>
      <c r="H559" s="40"/>
      <c r="I559" s="41"/>
      <c r="J559" s="41"/>
      <c r="K559" s="41"/>
      <c r="L559" s="41"/>
      <c r="M559" s="42"/>
      <c r="N559" s="44" t="s">
        <v>21</v>
      </c>
      <c r="O559" s="44"/>
      <c r="P559" s="44"/>
      <c r="Q559" s="44" t="s">
        <v>3094</v>
      </c>
      <c r="R559" s="45"/>
      <c r="S559" s="45" t="s">
        <v>752</v>
      </c>
      <c r="T559" s="44"/>
      <c r="U559" s="44"/>
      <c r="V559" s="44"/>
      <c r="W559" s="44" t="s">
        <v>8</v>
      </c>
      <c r="X559" s="44"/>
      <c r="Y559" s="44"/>
      <c r="Z559" s="44"/>
      <c r="AA559" s="44"/>
      <c r="AB559" s="44"/>
      <c r="AC559" s="44"/>
    </row>
    <row r="560" spans="1:29" ht="15.75" customHeight="1">
      <c r="A560" s="47"/>
      <c r="B560" s="47" t="s">
        <v>2693</v>
      </c>
      <c r="C560" s="60"/>
      <c r="D560" s="49"/>
      <c r="E560" s="49"/>
      <c r="F560" s="50">
        <v>10000</v>
      </c>
      <c r="G560" s="51"/>
      <c r="H560" s="52"/>
      <c r="I560" s="53"/>
      <c r="J560" s="53"/>
      <c r="K560" s="53"/>
      <c r="L560" s="53"/>
      <c r="M560" s="54"/>
      <c r="N560" s="56" t="s">
        <v>21</v>
      </c>
      <c r="O560" s="56"/>
      <c r="P560" s="56"/>
      <c r="Q560" s="56" t="s">
        <v>3105</v>
      </c>
      <c r="R560" s="57" t="s">
        <v>158</v>
      </c>
      <c r="S560" s="57" t="s">
        <v>1815</v>
      </c>
      <c r="T560" s="56"/>
      <c r="U560" s="56"/>
      <c r="V560" s="56"/>
      <c r="W560" s="57" t="s">
        <v>8</v>
      </c>
      <c r="X560" s="56"/>
      <c r="Y560" s="56"/>
      <c r="Z560" s="56"/>
      <c r="AA560" s="56"/>
      <c r="AB560" s="56"/>
      <c r="AC560" s="56"/>
    </row>
    <row r="561" spans="1:29" ht="15.75" customHeight="1">
      <c r="A561" s="35" t="s">
        <v>649</v>
      </c>
      <c r="B561" s="35" t="s">
        <v>169</v>
      </c>
      <c r="C561" s="36" t="s">
        <v>740</v>
      </c>
      <c r="D561" s="37" t="s">
        <v>53</v>
      </c>
      <c r="E561" s="37">
        <v>4</v>
      </c>
      <c r="F561" s="38">
        <v>200</v>
      </c>
      <c r="G561" s="39" t="s">
        <v>54</v>
      </c>
      <c r="H561" s="40">
        <v>46143</v>
      </c>
      <c r="I561" s="41" t="s">
        <v>55</v>
      </c>
      <c r="J561" s="41" t="s">
        <v>56</v>
      </c>
      <c r="K561" s="41" t="s">
        <v>164</v>
      </c>
      <c r="L561" s="41" t="s">
        <v>58</v>
      </c>
      <c r="M561" s="42" t="s">
        <v>2534</v>
      </c>
      <c r="N561" s="44" t="s">
        <v>21</v>
      </c>
      <c r="O561" s="44" t="s">
        <v>2767</v>
      </c>
      <c r="P561" s="44"/>
      <c r="Q561" s="44" t="s">
        <v>2930</v>
      </c>
      <c r="R561" s="45" t="s">
        <v>158</v>
      </c>
      <c r="S561" s="45" t="s">
        <v>741</v>
      </c>
      <c r="T561" s="44"/>
      <c r="U561" s="44"/>
      <c r="V561" s="44"/>
      <c r="W561" s="44" t="s">
        <v>8</v>
      </c>
      <c r="X561" s="44"/>
      <c r="Y561" s="44"/>
      <c r="Z561" s="44"/>
      <c r="AA561" s="44"/>
      <c r="AB561" s="44"/>
      <c r="AC561" s="44"/>
    </row>
    <row r="562" spans="1:29" ht="15.75" customHeight="1">
      <c r="A562" s="47" t="s">
        <v>651</v>
      </c>
      <c r="B562" s="47" t="s">
        <v>283</v>
      </c>
      <c r="C562" s="60" t="s">
        <v>740</v>
      </c>
      <c r="D562" s="49" t="s">
        <v>53</v>
      </c>
      <c r="E562" s="49">
        <v>2</v>
      </c>
      <c r="F562" s="50">
        <v>100</v>
      </c>
      <c r="G562" s="51" t="s">
        <v>54</v>
      </c>
      <c r="H562" s="52">
        <v>46143</v>
      </c>
      <c r="I562" s="53" t="s">
        <v>55</v>
      </c>
      <c r="J562" s="53" t="s">
        <v>56</v>
      </c>
      <c r="K562" s="53" t="s">
        <v>164</v>
      </c>
      <c r="L562" s="53" t="s">
        <v>58</v>
      </c>
      <c r="M562" s="54" t="s">
        <v>2534</v>
      </c>
      <c r="N562" s="56" t="s">
        <v>21</v>
      </c>
      <c r="O562" s="56" t="s">
        <v>2767</v>
      </c>
      <c r="P562" s="56"/>
      <c r="Q562" s="56" t="s">
        <v>2930</v>
      </c>
      <c r="R562" s="57" t="s">
        <v>158</v>
      </c>
      <c r="S562" s="57" t="s">
        <v>741</v>
      </c>
      <c r="T562" s="56"/>
      <c r="U562" s="56"/>
      <c r="V562" s="56"/>
      <c r="W562" s="56" t="s">
        <v>8</v>
      </c>
      <c r="X562" s="56"/>
      <c r="Y562" s="56"/>
      <c r="Z562" s="56"/>
      <c r="AA562" s="56"/>
      <c r="AB562" s="56"/>
      <c r="AC562" s="56"/>
    </row>
    <row r="563" spans="1:29" ht="15.75" customHeight="1">
      <c r="A563" s="35"/>
      <c r="B563" s="35" t="s">
        <v>51</v>
      </c>
      <c r="C563" s="36" t="s">
        <v>1282</v>
      </c>
      <c r="D563" s="37" t="s">
        <v>53</v>
      </c>
      <c r="E563" s="37">
        <v>15</v>
      </c>
      <c r="F563" s="38">
        <v>1425</v>
      </c>
      <c r="G563" s="39" t="s">
        <v>54</v>
      </c>
      <c r="H563" s="40">
        <v>46174</v>
      </c>
      <c r="I563" s="41" t="s">
        <v>55</v>
      </c>
      <c r="J563" s="41" t="s">
        <v>56</v>
      </c>
      <c r="K563" s="41" t="s">
        <v>164</v>
      </c>
      <c r="L563" s="41" t="s">
        <v>91</v>
      </c>
      <c r="M563" s="42" t="s">
        <v>2486</v>
      </c>
      <c r="N563" s="44" t="s">
        <v>884</v>
      </c>
      <c r="O563" s="44" t="s">
        <v>2767</v>
      </c>
      <c r="P563" s="44"/>
      <c r="Q563" s="44" t="s">
        <v>2930</v>
      </c>
      <c r="R563" s="45" t="s">
        <v>158</v>
      </c>
      <c r="S563" s="45" t="s">
        <v>741</v>
      </c>
      <c r="T563" s="44"/>
      <c r="U563" s="44"/>
      <c r="V563" s="44"/>
      <c r="W563" s="45" t="s">
        <v>8</v>
      </c>
      <c r="X563" s="44"/>
      <c r="Y563" s="44"/>
      <c r="Z563" s="44"/>
      <c r="AA563" s="44"/>
      <c r="AB563" s="44"/>
      <c r="AC563" s="44"/>
    </row>
    <row r="564" spans="1:29" ht="15.75" customHeight="1">
      <c r="A564" s="47" t="s">
        <v>658</v>
      </c>
      <c r="B564" s="47" t="s">
        <v>1049</v>
      </c>
      <c r="C564" s="60" t="s">
        <v>1810</v>
      </c>
      <c r="D564" s="49" t="s">
        <v>53</v>
      </c>
      <c r="E564" s="49">
        <v>100</v>
      </c>
      <c r="F564" s="50">
        <v>10000</v>
      </c>
      <c r="G564" s="51" t="s">
        <v>54</v>
      </c>
      <c r="H564" s="52">
        <v>46204</v>
      </c>
      <c r="I564" s="53" t="s">
        <v>55</v>
      </c>
      <c r="J564" s="53" t="s">
        <v>56</v>
      </c>
      <c r="K564" s="53" t="s">
        <v>164</v>
      </c>
      <c r="L564" s="53" t="s">
        <v>58</v>
      </c>
      <c r="M564" s="54" t="s">
        <v>2486</v>
      </c>
      <c r="N564" s="56" t="s">
        <v>21</v>
      </c>
      <c r="O564" s="56" t="s">
        <v>2767</v>
      </c>
      <c r="P564" s="56"/>
      <c r="Q564" s="56" t="s">
        <v>2930</v>
      </c>
      <c r="R564" s="57" t="s">
        <v>158</v>
      </c>
      <c r="S564" s="57" t="s">
        <v>741</v>
      </c>
      <c r="T564" s="56"/>
      <c r="U564" s="56"/>
      <c r="V564" s="56"/>
      <c r="W564" s="57" t="s">
        <v>8</v>
      </c>
      <c r="X564" s="56"/>
      <c r="Y564" s="56"/>
      <c r="Z564" s="56"/>
      <c r="AA564" s="56"/>
      <c r="AB564" s="56"/>
      <c r="AC564" s="56"/>
    </row>
    <row r="565" spans="1:29" ht="15.75" customHeight="1">
      <c r="A565" s="167"/>
      <c r="B565" s="167" t="s">
        <v>156</v>
      </c>
      <c r="C565" s="168" t="s">
        <v>2568</v>
      </c>
      <c r="D565" s="176" t="s">
        <v>53</v>
      </c>
      <c r="E565" s="176">
        <v>1</v>
      </c>
      <c r="F565" s="177">
        <v>12000</v>
      </c>
      <c r="G565" s="178" t="s">
        <v>54</v>
      </c>
      <c r="H565" s="179">
        <v>46235</v>
      </c>
      <c r="I565" s="180" t="s">
        <v>55</v>
      </c>
      <c r="J565" s="180" t="s">
        <v>56</v>
      </c>
      <c r="K565" s="180" t="s">
        <v>841</v>
      </c>
      <c r="L565" s="180" t="s">
        <v>91</v>
      </c>
      <c r="M565" s="181" t="s">
        <v>2451</v>
      </c>
      <c r="N565" s="175" t="s">
        <v>951</v>
      </c>
      <c r="O565" s="44" t="s">
        <v>2452</v>
      </c>
      <c r="P565" s="44"/>
      <c r="Q565" s="44"/>
      <c r="R565" s="45">
        <f t="array" ref="R565">IFERROR(INDEX('BANCO DE DADOS'!$C$3:$C1636,MATCH(C565,'BANCO DE DADOS'!$B$3:$B1636,0),0),"")</f>
        <v>0</v>
      </c>
      <c r="S565" s="45" t="str">
        <f t="array" ref="S565">IFERROR(INDEX('BANCO DE DADOS'!$D$3:$D1636,MATCH(C565,'BANCO DE DADOS'!$B$3:$B1636,0),0),"")</f>
        <v>SERVIÇOS DE CAPACITAÇÃO E TREINAMENTO</v>
      </c>
      <c r="T565" s="44"/>
      <c r="U565" s="44"/>
      <c r="V565" s="44"/>
      <c r="W565" s="44"/>
      <c r="X565" s="44"/>
      <c r="Y565" s="44"/>
      <c r="Z565" s="44"/>
      <c r="AA565" s="44"/>
      <c r="AB565" s="44"/>
      <c r="AC565" s="44"/>
    </row>
    <row r="566" spans="1:29" ht="15.75" customHeight="1">
      <c r="A566" s="47" t="s">
        <v>661</v>
      </c>
      <c r="B566" s="47" t="s">
        <v>1049</v>
      </c>
      <c r="C566" s="60" t="s">
        <v>2066</v>
      </c>
      <c r="D566" s="49" t="s">
        <v>53</v>
      </c>
      <c r="E566" s="49">
        <v>50</v>
      </c>
      <c r="F566" s="50">
        <v>1000</v>
      </c>
      <c r="G566" s="51" t="s">
        <v>54</v>
      </c>
      <c r="H566" s="52">
        <v>46174</v>
      </c>
      <c r="I566" s="53" t="s">
        <v>55</v>
      </c>
      <c r="J566" s="53" t="s">
        <v>56</v>
      </c>
      <c r="K566" s="53" t="s">
        <v>164</v>
      </c>
      <c r="L566" s="53" t="s">
        <v>58</v>
      </c>
      <c r="M566" s="54" t="s">
        <v>2534</v>
      </c>
      <c r="N566" s="56" t="s">
        <v>21</v>
      </c>
      <c r="O566" s="56" t="s">
        <v>2767</v>
      </c>
      <c r="P566" s="56"/>
      <c r="Q566" s="56" t="s">
        <v>2930</v>
      </c>
      <c r="R566" s="57" t="s">
        <v>158</v>
      </c>
      <c r="S566" s="57" t="s">
        <v>741</v>
      </c>
      <c r="T566" s="56"/>
      <c r="U566" s="56"/>
      <c r="V566" s="56"/>
      <c r="W566" s="57" t="s">
        <v>8</v>
      </c>
      <c r="X566" s="56"/>
      <c r="Y566" s="56"/>
      <c r="Z566" s="56"/>
      <c r="AA566" s="56"/>
      <c r="AB566" s="56"/>
      <c r="AC566" s="56"/>
    </row>
    <row r="567" spans="1:29" ht="15.75" customHeight="1">
      <c r="A567" s="35"/>
      <c r="B567" s="35" t="s">
        <v>51</v>
      </c>
      <c r="C567" s="36" t="s">
        <v>1369</v>
      </c>
      <c r="D567" s="37" t="s">
        <v>53</v>
      </c>
      <c r="E567" s="37">
        <v>15</v>
      </c>
      <c r="F567" s="38">
        <v>300</v>
      </c>
      <c r="G567" s="39" t="s">
        <v>54</v>
      </c>
      <c r="H567" s="40">
        <v>46174</v>
      </c>
      <c r="I567" s="41" t="s">
        <v>55</v>
      </c>
      <c r="J567" s="41" t="s">
        <v>56</v>
      </c>
      <c r="K567" s="41" t="s">
        <v>164</v>
      </c>
      <c r="L567" s="41" t="s">
        <v>91</v>
      </c>
      <c r="M567" s="42" t="s">
        <v>73</v>
      </c>
      <c r="N567" s="44" t="s">
        <v>884</v>
      </c>
      <c r="O567" s="44" t="s">
        <v>2767</v>
      </c>
      <c r="P567" s="44"/>
      <c r="Q567" s="44" t="s">
        <v>2930</v>
      </c>
      <c r="R567" s="45" t="s">
        <v>158</v>
      </c>
      <c r="S567" s="45" t="s">
        <v>741</v>
      </c>
      <c r="T567" s="44"/>
      <c r="U567" s="44"/>
      <c r="V567" s="44"/>
      <c r="W567" s="45" t="s">
        <v>8</v>
      </c>
      <c r="X567" s="44"/>
      <c r="Y567" s="44"/>
      <c r="Z567" s="44"/>
      <c r="AA567" s="44"/>
      <c r="AB567" s="44"/>
      <c r="AC567" s="44"/>
    </row>
    <row r="568" spans="1:29" ht="15.75" customHeight="1">
      <c r="A568" s="47" t="s">
        <v>662</v>
      </c>
      <c r="B568" s="47" t="s">
        <v>172</v>
      </c>
      <c r="C568" s="60" t="s">
        <v>771</v>
      </c>
      <c r="D568" s="49" t="s">
        <v>53</v>
      </c>
      <c r="E568" s="49">
        <v>5</v>
      </c>
      <c r="F568" s="50">
        <v>150</v>
      </c>
      <c r="G568" s="51" t="s">
        <v>54</v>
      </c>
      <c r="H568" s="52">
        <v>46143</v>
      </c>
      <c r="I568" s="53" t="s">
        <v>55</v>
      </c>
      <c r="J568" s="53" t="s">
        <v>56</v>
      </c>
      <c r="K568" s="53" t="s">
        <v>164</v>
      </c>
      <c r="L568" s="53" t="s">
        <v>58</v>
      </c>
      <c r="M568" s="54" t="s">
        <v>2534</v>
      </c>
      <c r="N568" s="56" t="s">
        <v>21</v>
      </c>
      <c r="O568" s="56" t="s">
        <v>2767</v>
      </c>
      <c r="P568" s="56"/>
      <c r="Q568" s="56" t="s">
        <v>2930</v>
      </c>
      <c r="R568" s="57" t="s">
        <v>158</v>
      </c>
      <c r="S568" s="57" t="s">
        <v>741</v>
      </c>
      <c r="T568" s="56"/>
      <c r="U568" s="56"/>
      <c r="V568" s="56"/>
      <c r="W568" s="57" t="s">
        <v>8</v>
      </c>
      <c r="X568" s="56"/>
      <c r="Y568" s="56"/>
      <c r="Z568" s="56"/>
      <c r="AA568" s="56"/>
      <c r="AB568" s="56"/>
      <c r="AC568" s="56"/>
    </row>
    <row r="569" spans="1:29" ht="15.75" customHeight="1">
      <c r="A569" s="35" t="s">
        <v>1647</v>
      </c>
      <c r="B569" s="35" t="s">
        <v>51</v>
      </c>
      <c r="C569" s="36" t="s">
        <v>2561</v>
      </c>
      <c r="D569" s="37" t="s">
        <v>53</v>
      </c>
      <c r="E569" s="37">
        <v>25</v>
      </c>
      <c r="F569" s="38">
        <v>15000</v>
      </c>
      <c r="G569" s="39" t="s">
        <v>54</v>
      </c>
      <c r="H569" s="40">
        <v>46235</v>
      </c>
      <c r="I569" s="41" t="s">
        <v>55</v>
      </c>
      <c r="J569" s="41" t="s">
        <v>56</v>
      </c>
      <c r="K569" s="41" t="s">
        <v>164</v>
      </c>
      <c r="L569" s="41" t="s">
        <v>91</v>
      </c>
      <c r="M569" s="42" t="s">
        <v>2498</v>
      </c>
      <c r="N569" s="44" t="s">
        <v>951</v>
      </c>
      <c r="O569" s="44" t="s">
        <v>2767</v>
      </c>
      <c r="P569" s="44"/>
      <c r="Q569" s="44" t="s">
        <v>2976</v>
      </c>
      <c r="R569" s="45"/>
      <c r="S569" s="45" t="s">
        <v>2562</v>
      </c>
      <c r="T569" s="44"/>
      <c r="U569" s="44"/>
      <c r="V569" s="44"/>
      <c r="W569" s="44" t="s">
        <v>51</v>
      </c>
      <c r="X569" s="44"/>
      <c r="Y569" s="44"/>
      <c r="Z569" s="44"/>
      <c r="AA569" s="44"/>
      <c r="AB569" s="44"/>
      <c r="AC569" s="44"/>
    </row>
    <row r="570" spans="1:29" ht="15.75" customHeight="1">
      <c r="A570" s="47"/>
      <c r="B570" s="47" t="s">
        <v>51</v>
      </c>
      <c r="C570" s="60" t="s">
        <v>1318</v>
      </c>
      <c r="D570" s="49" t="s">
        <v>53</v>
      </c>
      <c r="E570" s="49">
        <v>4</v>
      </c>
      <c r="F570" s="50">
        <v>800</v>
      </c>
      <c r="G570" s="51" t="s">
        <v>54</v>
      </c>
      <c r="H570" s="52">
        <v>46174</v>
      </c>
      <c r="I570" s="53" t="s">
        <v>55</v>
      </c>
      <c r="J570" s="53" t="s">
        <v>56</v>
      </c>
      <c r="K570" s="53" t="s">
        <v>164</v>
      </c>
      <c r="L570" s="53" t="s">
        <v>91</v>
      </c>
      <c r="M570" s="54" t="s">
        <v>109</v>
      </c>
      <c r="N570" s="56" t="s">
        <v>884</v>
      </c>
      <c r="O570" s="56" t="s">
        <v>2767</v>
      </c>
      <c r="P570" s="56"/>
      <c r="Q570" s="56" t="s">
        <v>2978</v>
      </c>
      <c r="R570" s="68" t="s">
        <v>755</v>
      </c>
      <c r="S570" s="57" t="s">
        <v>467</v>
      </c>
      <c r="T570" s="56"/>
      <c r="U570" s="56"/>
      <c r="V570" s="56"/>
      <c r="W570" s="57" t="s">
        <v>8</v>
      </c>
      <c r="X570" s="56"/>
      <c r="Y570" s="56"/>
      <c r="Z570" s="56"/>
      <c r="AA570" s="56"/>
      <c r="AB570" s="56"/>
      <c r="AC570" s="56"/>
    </row>
    <row r="571" spans="1:29" ht="15.75" customHeight="1">
      <c r="A571" s="35"/>
      <c r="B571" s="35" t="s">
        <v>51</v>
      </c>
      <c r="C571" s="36" t="s">
        <v>1375</v>
      </c>
      <c r="D571" s="37" t="s">
        <v>53</v>
      </c>
      <c r="E571" s="37">
        <v>4</v>
      </c>
      <c r="F571" s="38">
        <v>263.04000000000002</v>
      </c>
      <c r="G571" s="39" t="s">
        <v>54</v>
      </c>
      <c r="H571" s="40">
        <v>46143</v>
      </c>
      <c r="I571" s="41" t="s">
        <v>55</v>
      </c>
      <c r="J571" s="41" t="s">
        <v>56</v>
      </c>
      <c r="K571" s="41" t="s">
        <v>164</v>
      </c>
      <c r="L571" s="41" t="s">
        <v>91</v>
      </c>
      <c r="M571" s="42" t="s">
        <v>2534</v>
      </c>
      <c r="N571" s="44" t="s">
        <v>884</v>
      </c>
      <c r="O571" s="44" t="s">
        <v>2767</v>
      </c>
      <c r="P571" s="44"/>
      <c r="Q571" s="44" t="s">
        <v>2978</v>
      </c>
      <c r="R571" s="45" t="s">
        <v>755</v>
      </c>
      <c r="S571" s="45" t="s">
        <v>467</v>
      </c>
      <c r="T571" s="44"/>
      <c r="U571" s="44"/>
      <c r="V571" s="44"/>
      <c r="W571" s="45" t="s">
        <v>8</v>
      </c>
      <c r="X571" s="44"/>
      <c r="Y571" s="44"/>
      <c r="Z571" s="44"/>
      <c r="AA571" s="44"/>
      <c r="AB571" s="44"/>
      <c r="AC571" s="44"/>
    </row>
    <row r="572" spans="1:29" ht="15.75" customHeight="1">
      <c r="A572" s="47" t="s">
        <v>665</v>
      </c>
      <c r="B572" s="47" t="s">
        <v>317</v>
      </c>
      <c r="C572" s="60" t="s">
        <v>773</v>
      </c>
      <c r="D572" s="49" t="s">
        <v>53</v>
      </c>
      <c r="E572" s="49">
        <v>3</v>
      </c>
      <c r="F572" s="50">
        <v>150</v>
      </c>
      <c r="G572" s="51" t="s">
        <v>54</v>
      </c>
      <c r="H572" s="52">
        <v>46143</v>
      </c>
      <c r="I572" s="53" t="s">
        <v>55</v>
      </c>
      <c r="J572" s="53" t="s">
        <v>56</v>
      </c>
      <c r="K572" s="53" t="s">
        <v>164</v>
      </c>
      <c r="L572" s="53" t="s">
        <v>58</v>
      </c>
      <c r="M572" s="54" t="s">
        <v>2498</v>
      </c>
      <c r="N572" s="56" t="s">
        <v>21</v>
      </c>
      <c r="O572" s="56" t="s">
        <v>2767</v>
      </c>
      <c r="P572" s="56"/>
      <c r="Q572" s="56" t="s">
        <v>2978</v>
      </c>
      <c r="R572" s="68" t="s">
        <v>755</v>
      </c>
      <c r="S572" s="57" t="s">
        <v>467</v>
      </c>
      <c r="T572" s="56"/>
      <c r="U572" s="56"/>
      <c r="V572" s="56"/>
      <c r="W572" s="57" t="s">
        <v>8</v>
      </c>
      <c r="X572" s="56"/>
      <c r="Y572" s="56"/>
      <c r="Z572" s="56"/>
      <c r="AA572" s="56"/>
      <c r="AB572" s="56"/>
      <c r="AC572" s="56"/>
    </row>
    <row r="573" spans="1:29" ht="15.75" customHeight="1">
      <c r="A573" s="167"/>
      <c r="B573" s="167" t="s">
        <v>219</v>
      </c>
      <c r="C573" s="168" t="s">
        <v>914</v>
      </c>
      <c r="D573" s="176" t="s">
        <v>53</v>
      </c>
      <c r="E573" s="176">
        <v>2</v>
      </c>
      <c r="F573" s="177">
        <v>12000</v>
      </c>
      <c r="G573" s="178" t="s">
        <v>54</v>
      </c>
      <c r="H573" s="179">
        <v>46235</v>
      </c>
      <c r="I573" s="180" t="s">
        <v>101</v>
      </c>
      <c r="J573" s="180" t="s">
        <v>56</v>
      </c>
      <c r="K573" s="180" t="s">
        <v>858</v>
      </c>
      <c r="L573" s="180" t="s">
        <v>91</v>
      </c>
      <c r="M573" s="181" t="s">
        <v>2451</v>
      </c>
      <c r="N573" s="175" t="s">
        <v>951</v>
      </c>
      <c r="O573" s="44" t="s">
        <v>2452</v>
      </c>
      <c r="P573" s="44"/>
      <c r="Q573" s="44"/>
      <c r="R573" s="45" t="str">
        <f t="array" ref="R573">IFERROR(INDEX('BANCO DE DADOS'!$C$3:$C1636,MATCH(C573,'BANCO DE DADOS'!$B$3:$B1636,0),0),"")</f>
        <v>MERGULHO</v>
      </c>
      <c r="S573" s="45" t="str">
        <f t="array" ref="S573">IFERROR(INDEX('BANCO DE DADOS'!$D$3:$D1636,MATCH(C573,'BANCO DE DADOS'!$B$3:$B1636,0),0),"")</f>
        <v>COMPRA DE EQUIPAMENTOS PARA TRANSPORTE</v>
      </c>
      <c r="T573" s="44"/>
      <c r="U573" s="44"/>
      <c r="V573" s="44"/>
      <c r="W573" s="44"/>
      <c r="X573" s="44"/>
      <c r="Y573" s="44"/>
      <c r="Z573" s="44"/>
      <c r="AA573" s="44"/>
      <c r="AB573" s="44"/>
      <c r="AC573" s="44"/>
    </row>
    <row r="574" spans="1:29" ht="15.75" customHeight="1">
      <c r="A574" s="47"/>
      <c r="B574" s="47" t="s">
        <v>51</v>
      </c>
      <c r="C574" s="60" t="s">
        <v>2532</v>
      </c>
      <c r="D574" s="49" t="s">
        <v>53</v>
      </c>
      <c r="E574" s="49">
        <v>12</v>
      </c>
      <c r="F574" s="50">
        <v>41760</v>
      </c>
      <c r="G574" s="51" t="s">
        <v>54</v>
      </c>
      <c r="H574" s="52">
        <v>46266</v>
      </c>
      <c r="I574" s="53" t="s">
        <v>55</v>
      </c>
      <c r="J574" s="53" t="s">
        <v>56</v>
      </c>
      <c r="K574" s="53" t="s">
        <v>164</v>
      </c>
      <c r="L574" s="53" t="s">
        <v>91</v>
      </c>
      <c r="M574" s="54" t="s">
        <v>2498</v>
      </c>
      <c r="N574" s="56" t="s">
        <v>884</v>
      </c>
      <c r="O574" s="56" t="s">
        <v>2767</v>
      </c>
      <c r="P574" s="56"/>
      <c r="Q574" s="56" t="s">
        <v>2978</v>
      </c>
      <c r="R574" s="57" t="s">
        <v>755</v>
      </c>
      <c r="S574" s="57" t="s">
        <v>467</v>
      </c>
      <c r="T574" s="56"/>
      <c r="U574" s="56"/>
      <c r="V574" s="56"/>
      <c r="W574" s="57" t="s">
        <v>8</v>
      </c>
      <c r="X574" s="56"/>
      <c r="Y574" s="56"/>
      <c r="Z574" s="56"/>
      <c r="AA574" s="56"/>
      <c r="AB574" s="56"/>
      <c r="AC574" s="56"/>
    </row>
    <row r="575" spans="1:29" ht="15.75" customHeight="1">
      <c r="A575" s="35" t="s">
        <v>680</v>
      </c>
      <c r="B575" s="35" t="s">
        <v>242</v>
      </c>
      <c r="C575" s="36" t="s">
        <v>754</v>
      </c>
      <c r="D575" s="37" t="s">
        <v>53</v>
      </c>
      <c r="E575" s="37">
        <v>10</v>
      </c>
      <c r="F575" s="38">
        <v>199</v>
      </c>
      <c r="G575" s="39" t="s">
        <v>54</v>
      </c>
      <c r="H575" s="40">
        <v>46143</v>
      </c>
      <c r="I575" s="41" t="s">
        <v>55</v>
      </c>
      <c r="J575" s="41" t="s">
        <v>56</v>
      </c>
      <c r="K575" s="41" t="s">
        <v>164</v>
      </c>
      <c r="L575" s="41" t="s">
        <v>58</v>
      </c>
      <c r="M575" s="42" t="s">
        <v>2517</v>
      </c>
      <c r="N575" s="44" t="s">
        <v>21</v>
      </c>
      <c r="O575" s="44" t="s">
        <v>2767</v>
      </c>
      <c r="P575" s="44"/>
      <c r="Q575" s="44" t="s">
        <v>2978</v>
      </c>
      <c r="R575" s="45" t="s">
        <v>755</v>
      </c>
      <c r="S575" s="45" t="s">
        <v>467</v>
      </c>
      <c r="T575" s="44"/>
      <c r="U575" s="44"/>
      <c r="V575" s="44"/>
      <c r="W575" s="45" t="s">
        <v>8</v>
      </c>
      <c r="X575" s="44"/>
      <c r="Y575" s="44"/>
      <c r="Z575" s="44"/>
      <c r="AA575" s="44"/>
      <c r="AB575" s="44"/>
      <c r="AC575" s="44"/>
    </row>
    <row r="576" spans="1:29" ht="15.75" customHeight="1">
      <c r="A576" s="47" t="s">
        <v>671</v>
      </c>
      <c r="B576" s="47" t="s">
        <v>161</v>
      </c>
      <c r="C576" s="60" t="s">
        <v>466</v>
      </c>
      <c r="D576" s="49" t="s">
        <v>53</v>
      </c>
      <c r="E576" s="49">
        <v>15</v>
      </c>
      <c r="F576" s="50">
        <v>1650</v>
      </c>
      <c r="G576" s="51" t="s">
        <v>54</v>
      </c>
      <c r="H576" s="52">
        <v>46174</v>
      </c>
      <c r="I576" s="53" t="s">
        <v>55</v>
      </c>
      <c r="J576" s="53" t="s">
        <v>56</v>
      </c>
      <c r="K576" s="53" t="s">
        <v>164</v>
      </c>
      <c r="L576" s="53" t="s">
        <v>58</v>
      </c>
      <c r="M576" s="54" t="s">
        <v>2534</v>
      </c>
      <c r="N576" s="56" t="s">
        <v>21</v>
      </c>
      <c r="O576" s="56" t="s">
        <v>2767</v>
      </c>
      <c r="P576" s="56"/>
      <c r="Q576" s="56" t="s">
        <v>2978</v>
      </c>
      <c r="R576" s="57"/>
      <c r="S576" s="57" t="s">
        <v>467</v>
      </c>
      <c r="T576" s="56"/>
      <c r="U576" s="56"/>
      <c r="V576" s="56"/>
      <c r="W576" s="57" t="s">
        <v>8</v>
      </c>
      <c r="X576" s="56"/>
      <c r="Y576" s="56"/>
      <c r="Z576" s="56"/>
      <c r="AA576" s="56"/>
      <c r="AB576" s="56"/>
      <c r="AC576" s="56"/>
    </row>
    <row r="577" spans="1:29" ht="15.75" customHeight="1">
      <c r="A577" s="35" t="s">
        <v>674</v>
      </c>
      <c r="B577" s="35" t="s">
        <v>245</v>
      </c>
      <c r="C577" s="36" t="s">
        <v>466</v>
      </c>
      <c r="D577" s="37" t="s">
        <v>53</v>
      </c>
      <c r="E577" s="37">
        <v>4</v>
      </c>
      <c r="F577" s="38">
        <v>440</v>
      </c>
      <c r="G577" s="39" t="s">
        <v>54</v>
      </c>
      <c r="H577" s="40">
        <v>46174</v>
      </c>
      <c r="I577" s="41" t="s">
        <v>55</v>
      </c>
      <c r="J577" s="41" t="s">
        <v>56</v>
      </c>
      <c r="K577" s="41" t="s">
        <v>164</v>
      </c>
      <c r="L577" s="41" t="s">
        <v>58</v>
      </c>
      <c r="M577" s="42" t="s">
        <v>2534</v>
      </c>
      <c r="N577" s="44" t="s">
        <v>21</v>
      </c>
      <c r="O577" s="44" t="s">
        <v>2767</v>
      </c>
      <c r="P577" s="44"/>
      <c r="Q577" s="44" t="s">
        <v>2978</v>
      </c>
      <c r="R577" s="45"/>
      <c r="S577" s="45" t="s">
        <v>467</v>
      </c>
      <c r="T577" s="44"/>
      <c r="U577" s="44"/>
      <c r="V577" s="44"/>
      <c r="W577" s="45" t="s">
        <v>8</v>
      </c>
      <c r="X577" s="44"/>
      <c r="Y577" s="44"/>
      <c r="Z577" s="44"/>
      <c r="AA577" s="44"/>
      <c r="AB577" s="44"/>
      <c r="AC577" s="44"/>
    </row>
    <row r="578" spans="1:29" ht="15.75" customHeight="1">
      <c r="A578" s="47" t="s">
        <v>676</v>
      </c>
      <c r="B578" s="47" t="s">
        <v>172</v>
      </c>
      <c r="C578" s="60" t="s">
        <v>466</v>
      </c>
      <c r="D578" s="49" t="s">
        <v>53</v>
      </c>
      <c r="E578" s="49">
        <v>4</v>
      </c>
      <c r="F578" s="50">
        <v>440</v>
      </c>
      <c r="G578" s="51" t="s">
        <v>54</v>
      </c>
      <c r="H578" s="52">
        <v>46174</v>
      </c>
      <c r="I578" s="53" t="s">
        <v>55</v>
      </c>
      <c r="J578" s="53" t="s">
        <v>56</v>
      </c>
      <c r="K578" s="53" t="s">
        <v>164</v>
      </c>
      <c r="L578" s="53" t="s">
        <v>58</v>
      </c>
      <c r="M578" s="54" t="s">
        <v>2534</v>
      </c>
      <c r="N578" s="56" t="s">
        <v>21</v>
      </c>
      <c r="O578" s="56" t="s">
        <v>2767</v>
      </c>
      <c r="P578" s="56"/>
      <c r="Q578" s="56" t="s">
        <v>2978</v>
      </c>
      <c r="R578" s="57"/>
      <c r="S578" s="57" t="s">
        <v>467</v>
      </c>
      <c r="T578" s="56"/>
      <c r="U578" s="56"/>
      <c r="V578" s="56"/>
      <c r="W578" s="57" t="s">
        <v>8</v>
      </c>
      <c r="X578" s="56"/>
      <c r="Y578" s="56"/>
      <c r="Z578" s="56"/>
      <c r="AA578" s="56"/>
      <c r="AB578" s="56"/>
      <c r="AC578" s="56"/>
    </row>
    <row r="579" spans="1:29" ht="15.75" customHeight="1">
      <c r="A579" s="35" t="s">
        <v>678</v>
      </c>
      <c r="B579" s="35" t="s">
        <v>172</v>
      </c>
      <c r="C579" s="36" t="s">
        <v>632</v>
      </c>
      <c r="D579" s="37" t="s">
        <v>53</v>
      </c>
      <c r="E579" s="37">
        <v>4</v>
      </c>
      <c r="F579" s="38">
        <v>440</v>
      </c>
      <c r="G579" s="39" t="s">
        <v>54</v>
      </c>
      <c r="H579" s="40">
        <v>46174</v>
      </c>
      <c r="I579" s="41" t="s">
        <v>55</v>
      </c>
      <c r="J579" s="41" t="s">
        <v>56</v>
      </c>
      <c r="K579" s="41" t="s">
        <v>164</v>
      </c>
      <c r="L579" s="41" t="s">
        <v>58</v>
      </c>
      <c r="M579" s="42" t="s">
        <v>2534</v>
      </c>
      <c r="N579" s="44" t="s">
        <v>21</v>
      </c>
      <c r="O579" s="44" t="s">
        <v>2767</v>
      </c>
      <c r="P579" s="44"/>
      <c r="Q579" s="44" t="s">
        <v>2978</v>
      </c>
      <c r="R579" s="45"/>
      <c r="S579" s="45" t="s">
        <v>467</v>
      </c>
      <c r="T579" s="44"/>
      <c r="U579" s="44"/>
      <c r="V579" s="44"/>
      <c r="W579" s="45" t="s">
        <v>8</v>
      </c>
      <c r="X579" s="44"/>
      <c r="Y579" s="44"/>
      <c r="Z579" s="44"/>
      <c r="AA579" s="44"/>
      <c r="AB579" s="44"/>
      <c r="AC579" s="44"/>
    </row>
    <row r="580" spans="1:29" ht="15.75" customHeight="1">
      <c r="A580" s="47" t="s">
        <v>1598</v>
      </c>
      <c r="B580" s="47" t="s">
        <v>172</v>
      </c>
      <c r="C580" s="60" t="s">
        <v>1959</v>
      </c>
      <c r="D580" s="49" t="s">
        <v>53</v>
      </c>
      <c r="E580" s="49">
        <v>2</v>
      </c>
      <c r="F580" s="50">
        <v>5000</v>
      </c>
      <c r="G580" s="51" t="s">
        <v>54</v>
      </c>
      <c r="H580" s="52">
        <v>46204</v>
      </c>
      <c r="I580" s="53" t="s">
        <v>55</v>
      </c>
      <c r="J580" s="53" t="s">
        <v>56</v>
      </c>
      <c r="K580" s="53" t="s">
        <v>164</v>
      </c>
      <c r="L580" s="53" t="s">
        <v>58</v>
      </c>
      <c r="M580" s="54" t="s">
        <v>148</v>
      </c>
      <c r="N580" s="56" t="s">
        <v>951</v>
      </c>
      <c r="O580" s="56" t="s">
        <v>2767</v>
      </c>
      <c r="P580" s="56"/>
      <c r="Q580" s="56" t="s">
        <v>2978</v>
      </c>
      <c r="R580" s="57"/>
      <c r="S580" s="57" t="s">
        <v>467</v>
      </c>
      <c r="T580" s="56"/>
      <c r="U580" s="56"/>
      <c r="V580" s="56"/>
      <c r="W580" s="57" t="s">
        <v>8</v>
      </c>
      <c r="X580" s="56"/>
      <c r="Y580" s="56"/>
      <c r="Z580" s="56"/>
      <c r="AA580" s="56"/>
      <c r="AB580" s="56"/>
      <c r="AC580" s="56"/>
    </row>
    <row r="581" spans="1:29" ht="15.75" customHeight="1">
      <c r="A581" s="35"/>
      <c r="B581" s="35" t="s">
        <v>51</v>
      </c>
      <c r="C581" s="36" t="s">
        <v>1273</v>
      </c>
      <c r="D581" s="37" t="s">
        <v>53</v>
      </c>
      <c r="E581" s="37">
        <v>12</v>
      </c>
      <c r="F581" s="38">
        <v>1641.6</v>
      </c>
      <c r="G581" s="39" t="s">
        <v>54</v>
      </c>
      <c r="H581" s="40">
        <v>46174</v>
      </c>
      <c r="I581" s="41" t="s">
        <v>55</v>
      </c>
      <c r="J581" s="41" t="s">
        <v>56</v>
      </c>
      <c r="K581" s="41" t="s">
        <v>164</v>
      </c>
      <c r="L581" s="41" t="s">
        <v>91</v>
      </c>
      <c r="M581" s="42" t="s">
        <v>148</v>
      </c>
      <c r="N581" s="44" t="s">
        <v>884</v>
      </c>
      <c r="O581" s="44" t="s">
        <v>2767</v>
      </c>
      <c r="P581" s="44"/>
      <c r="Q581" s="44" t="s">
        <v>2978</v>
      </c>
      <c r="R581" s="45"/>
      <c r="S581" s="45" t="s">
        <v>467</v>
      </c>
      <c r="T581" s="44"/>
      <c r="U581" s="44"/>
      <c r="V581" s="44"/>
      <c r="W581" s="45" t="s">
        <v>8</v>
      </c>
      <c r="X581" s="44"/>
      <c r="Y581" s="44"/>
      <c r="Z581" s="44"/>
      <c r="AA581" s="44"/>
      <c r="AB581" s="44"/>
      <c r="AC581" s="44"/>
    </row>
    <row r="582" spans="1:29" ht="15.75" customHeight="1">
      <c r="A582" s="47"/>
      <c r="B582" s="47" t="s">
        <v>51</v>
      </c>
      <c r="C582" s="60" t="s">
        <v>1184</v>
      </c>
      <c r="D582" s="49" t="s">
        <v>53</v>
      </c>
      <c r="E582" s="49">
        <v>4</v>
      </c>
      <c r="F582" s="50">
        <v>6000</v>
      </c>
      <c r="G582" s="51" t="s">
        <v>54</v>
      </c>
      <c r="H582" s="52">
        <v>46204</v>
      </c>
      <c r="I582" s="53" t="s">
        <v>55</v>
      </c>
      <c r="J582" s="53" t="s">
        <v>56</v>
      </c>
      <c r="K582" s="53" t="s">
        <v>164</v>
      </c>
      <c r="L582" s="53" t="s">
        <v>91</v>
      </c>
      <c r="M582" s="54" t="s">
        <v>2534</v>
      </c>
      <c r="N582" s="56" t="s">
        <v>884</v>
      </c>
      <c r="O582" s="56" t="s">
        <v>2767</v>
      </c>
      <c r="P582" s="56"/>
      <c r="Q582" s="56" t="s">
        <v>2978</v>
      </c>
      <c r="R582" s="57" t="s">
        <v>755</v>
      </c>
      <c r="S582" s="57" t="s">
        <v>467</v>
      </c>
      <c r="T582" s="56"/>
      <c r="U582" s="56"/>
      <c r="V582" s="56"/>
      <c r="W582" s="57" t="s">
        <v>8</v>
      </c>
      <c r="X582" s="56"/>
      <c r="Y582" s="56"/>
      <c r="Z582" s="56"/>
      <c r="AA582" s="56"/>
      <c r="AB582" s="56"/>
      <c r="AC582" s="56"/>
    </row>
    <row r="583" spans="1:29" ht="15.75" customHeight="1">
      <c r="A583" s="35" t="s">
        <v>1601</v>
      </c>
      <c r="B583" s="35" t="s">
        <v>172</v>
      </c>
      <c r="C583" s="36" t="s">
        <v>2162</v>
      </c>
      <c r="D583" s="37" t="s">
        <v>53</v>
      </c>
      <c r="E583" s="37">
        <v>4</v>
      </c>
      <c r="F583" s="38">
        <v>800</v>
      </c>
      <c r="G583" s="39" t="s">
        <v>54</v>
      </c>
      <c r="H583" s="40">
        <v>46174</v>
      </c>
      <c r="I583" s="41" t="s">
        <v>55</v>
      </c>
      <c r="J583" s="41" t="s">
        <v>56</v>
      </c>
      <c r="K583" s="41" t="s">
        <v>164</v>
      </c>
      <c r="L583" s="41" t="s">
        <v>84</v>
      </c>
      <c r="M583" s="42" t="s">
        <v>148</v>
      </c>
      <c r="N583" s="44" t="s">
        <v>951</v>
      </c>
      <c r="O583" s="44" t="s">
        <v>2767</v>
      </c>
      <c r="P583" s="44"/>
      <c r="Q583" s="44" t="s">
        <v>2978</v>
      </c>
      <c r="R583" s="45"/>
      <c r="S583" s="45" t="s">
        <v>467</v>
      </c>
      <c r="T583" s="44"/>
      <c r="U583" s="44"/>
      <c r="V583" s="44"/>
      <c r="W583" s="45" t="s">
        <v>8</v>
      </c>
      <c r="X583" s="44"/>
      <c r="Y583" s="44"/>
      <c r="Z583" s="44"/>
      <c r="AA583" s="44"/>
      <c r="AB583" s="44"/>
      <c r="AC583" s="44"/>
    </row>
    <row r="584" spans="1:29" ht="15.75" customHeight="1">
      <c r="A584" s="47" t="s">
        <v>667</v>
      </c>
      <c r="B584" s="47" t="s">
        <v>1049</v>
      </c>
      <c r="C584" s="60" t="s">
        <v>1744</v>
      </c>
      <c r="D584" s="49" t="s">
        <v>53</v>
      </c>
      <c r="E584" s="49">
        <v>30</v>
      </c>
      <c r="F584" s="50">
        <v>45300</v>
      </c>
      <c r="G584" s="51" t="s">
        <v>54</v>
      </c>
      <c r="H584" s="52">
        <v>46266</v>
      </c>
      <c r="I584" s="53" t="s">
        <v>55</v>
      </c>
      <c r="J584" s="53" t="s">
        <v>56</v>
      </c>
      <c r="K584" s="53" t="s">
        <v>164</v>
      </c>
      <c r="L584" s="53" t="s">
        <v>58</v>
      </c>
      <c r="M584" s="54" t="s">
        <v>148</v>
      </c>
      <c r="N584" s="56" t="s">
        <v>21</v>
      </c>
      <c r="O584" s="56" t="s">
        <v>2767</v>
      </c>
      <c r="P584" s="56"/>
      <c r="Q584" s="56" t="s">
        <v>2978</v>
      </c>
      <c r="R584" s="57" t="s">
        <v>755</v>
      </c>
      <c r="S584" s="57" t="s">
        <v>467</v>
      </c>
      <c r="T584" s="56"/>
      <c r="U584" s="56"/>
      <c r="V584" s="56"/>
      <c r="W584" s="57" t="s">
        <v>8</v>
      </c>
      <c r="X584" s="56"/>
      <c r="Y584" s="56"/>
      <c r="Z584" s="56"/>
      <c r="AA584" s="56"/>
      <c r="AB584" s="56"/>
      <c r="AC584" s="56"/>
    </row>
    <row r="585" spans="1:29" ht="15.75" customHeight="1">
      <c r="A585" s="35" t="s">
        <v>668</v>
      </c>
      <c r="B585" s="35" t="s">
        <v>1049</v>
      </c>
      <c r="C585" s="36" t="s">
        <v>1750</v>
      </c>
      <c r="D585" s="37" t="s">
        <v>53</v>
      </c>
      <c r="E585" s="37">
        <v>30</v>
      </c>
      <c r="F585" s="38">
        <v>41550</v>
      </c>
      <c r="G585" s="39" t="s">
        <v>54</v>
      </c>
      <c r="H585" s="40">
        <v>46266</v>
      </c>
      <c r="I585" s="41" t="s">
        <v>55</v>
      </c>
      <c r="J585" s="41" t="s">
        <v>56</v>
      </c>
      <c r="K585" s="41" t="s">
        <v>164</v>
      </c>
      <c r="L585" s="41" t="s">
        <v>58</v>
      </c>
      <c r="M585" s="42" t="s">
        <v>148</v>
      </c>
      <c r="N585" s="44" t="s">
        <v>21</v>
      </c>
      <c r="O585" s="44" t="s">
        <v>2767</v>
      </c>
      <c r="P585" s="44"/>
      <c r="Q585" s="44" t="s">
        <v>2978</v>
      </c>
      <c r="R585" s="45" t="s">
        <v>755</v>
      </c>
      <c r="S585" s="45" t="s">
        <v>467</v>
      </c>
      <c r="T585" s="44"/>
      <c r="U585" s="44"/>
      <c r="V585" s="44"/>
      <c r="W585" s="45" t="s">
        <v>8</v>
      </c>
      <c r="X585" s="44"/>
      <c r="Y585" s="44"/>
      <c r="Z585" s="44"/>
      <c r="AA585" s="44"/>
      <c r="AB585" s="44"/>
      <c r="AC585" s="44"/>
    </row>
    <row r="586" spans="1:29" ht="15.75" customHeight="1">
      <c r="A586" s="47" t="s">
        <v>682</v>
      </c>
      <c r="B586" s="47" t="s">
        <v>317</v>
      </c>
      <c r="C586" s="60" t="s">
        <v>580</v>
      </c>
      <c r="D586" s="49" t="s">
        <v>53</v>
      </c>
      <c r="E586" s="49">
        <v>3</v>
      </c>
      <c r="F586" s="50">
        <v>660</v>
      </c>
      <c r="G586" s="51" t="s">
        <v>54</v>
      </c>
      <c r="H586" s="52">
        <v>46174</v>
      </c>
      <c r="I586" s="53" t="s">
        <v>55</v>
      </c>
      <c r="J586" s="53" t="s">
        <v>56</v>
      </c>
      <c r="K586" s="53" t="s">
        <v>164</v>
      </c>
      <c r="L586" s="53" t="s">
        <v>58</v>
      </c>
      <c r="M586" s="54" t="s">
        <v>73</v>
      </c>
      <c r="N586" s="56" t="s">
        <v>21</v>
      </c>
      <c r="O586" s="56" t="s">
        <v>2767</v>
      </c>
      <c r="P586" s="56"/>
      <c r="Q586" s="56" t="s">
        <v>2978</v>
      </c>
      <c r="R586" s="57"/>
      <c r="S586" s="57" t="s">
        <v>467</v>
      </c>
      <c r="T586" s="56"/>
      <c r="U586" s="56"/>
      <c r="V586" s="56"/>
      <c r="W586" s="57" t="s">
        <v>8</v>
      </c>
      <c r="X586" s="56"/>
      <c r="Y586" s="56"/>
      <c r="Z586" s="56"/>
      <c r="AA586" s="56"/>
      <c r="AB586" s="56"/>
      <c r="AC586" s="56"/>
    </row>
    <row r="587" spans="1:29" ht="15.75" customHeight="1">
      <c r="A587" s="35"/>
      <c r="B587" s="35" t="s">
        <v>51</v>
      </c>
      <c r="C587" s="36" t="s">
        <v>1252</v>
      </c>
      <c r="D587" s="37" t="s">
        <v>53</v>
      </c>
      <c r="E587" s="37">
        <v>12</v>
      </c>
      <c r="F587" s="38">
        <v>2304</v>
      </c>
      <c r="G587" s="39" t="s">
        <v>54</v>
      </c>
      <c r="H587" s="40">
        <v>46174</v>
      </c>
      <c r="I587" s="41" t="s">
        <v>55</v>
      </c>
      <c r="J587" s="41" t="s">
        <v>56</v>
      </c>
      <c r="K587" s="41" t="s">
        <v>164</v>
      </c>
      <c r="L587" s="41" t="s">
        <v>91</v>
      </c>
      <c r="M587" s="42" t="s">
        <v>148</v>
      </c>
      <c r="N587" s="44" t="s">
        <v>884</v>
      </c>
      <c r="O587" s="44" t="s">
        <v>2767</v>
      </c>
      <c r="P587" s="44"/>
      <c r="Q587" s="44" t="s">
        <v>2978</v>
      </c>
      <c r="R587" s="45"/>
      <c r="S587" s="45" t="s">
        <v>467</v>
      </c>
      <c r="T587" s="44"/>
      <c r="U587" s="44"/>
      <c r="V587" s="44"/>
      <c r="W587" s="45" t="s">
        <v>8</v>
      </c>
      <c r="X587" s="44"/>
      <c r="Y587" s="44"/>
      <c r="Z587" s="44"/>
      <c r="AA587" s="44"/>
      <c r="AB587" s="44"/>
      <c r="AC587" s="44"/>
    </row>
    <row r="588" spans="1:29" ht="15.75" customHeight="1">
      <c r="A588" s="47" t="s">
        <v>1713</v>
      </c>
      <c r="B588" s="47" t="s">
        <v>1407</v>
      </c>
      <c r="C588" s="60" t="s">
        <v>2341</v>
      </c>
      <c r="D588" s="49" t="s">
        <v>53</v>
      </c>
      <c r="E588" s="49">
        <v>100</v>
      </c>
      <c r="F588" s="50">
        <v>20000</v>
      </c>
      <c r="G588" s="51" t="s">
        <v>54</v>
      </c>
      <c r="H588" s="52">
        <v>46235</v>
      </c>
      <c r="I588" s="53" t="s">
        <v>55</v>
      </c>
      <c r="J588" s="53" t="s">
        <v>56</v>
      </c>
      <c r="K588" s="53" t="s">
        <v>164</v>
      </c>
      <c r="L588" s="53" t="s">
        <v>91</v>
      </c>
      <c r="M588" s="54" t="s">
        <v>73</v>
      </c>
      <c r="N588" s="56" t="s">
        <v>951</v>
      </c>
      <c r="O588" s="56" t="s">
        <v>2767</v>
      </c>
      <c r="P588" s="56"/>
      <c r="Q588" s="56" t="s">
        <v>2979</v>
      </c>
      <c r="R588" s="57"/>
      <c r="S588" s="57" t="s">
        <v>2342</v>
      </c>
      <c r="T588" s="56"/>
      <c r="U588" s="56"/>
      <c r="V588" s="56"/>
      <c r="W588" s="56" t="s">
        <v>949</v>
      </c>
      <c r="X588" s="56"/>
      <c r="Y588" s="56"/>
      <c r="Z588" s="56"/>
      <c r="AA588" s="56"/>
      <c r="AB588" s="56"/>
      <c r="AC588" s="56"/>
    </row>
    <row r="589" spans="1:29" ht="15.75" customHeight="1">
      <c r="A589" s="35" t="s">
        <v>792</v>
      </c>
      <c r="B589" s="35" t="s">
        <v>156</v>
      </c>
      <c r="C589" s="36" t="s">
        <v>267</v>
      </c>
      <c r="D589" s="37" t="s">
        <v>53</v>
      </c>
      <c r="E589" s="37">
        <v>128</v>
      </c>
      <c r="F589" s="38">
        <v>10240</v>
      </c>
      <c r="G589" s="39" t="s">
        <v>54</v>
      </c>
      <c r="H589" s="40">
        <v>46235</v>
      </c>
      <c r="I589" s="41" t="s">
        <v>55</v>
      </c>
      <c r="J589" s="41" t="s">
        <v>56</v>
      </c>
      <c r="K589" s="41" t="s">
        <v>164</v>
      </c>
      <c r="L589" s="41" t="s">
        <v>58</v>
      </c>
      <c r="M589" s="42" t="s">
        <v>2534</v>
      </c>
      <c r="N589" s="44" t="s">
        <v>21</v>
      </c>
      <c r="O589" s="44" t="s">
        <v>2767</v>
      </c>
      <c r="P589" s="44"/>
      <c r="Q589" s="44" t="s">
        <v>2980</v>
      </c>
      <c r="R589" s="45"/>
      <c r="S589" s="45" t="s">
        <v>268</v>
      </c>
      <c r="T589" s="44"/>
      <c r="U589" s="44"/>
      <c r="V589" s="44"/>
      <c r="W589" s="44" t="s">
        <v>2981</v>
      </c>
      <c r="X589" s="44"/>
      <c r="Y589" s="44"/>
      <c r="Z589" s="44"/>
      <c r="AA589" s="44"/>
      <c r="AB589" s="44"/>
      <c r="AC589" s="44"/>
    </row>
    <row r="590" spans="1:29" ht="15.75" customHeight="1">
      <c r="A590" s="47" t="s">
        <v>1803</v>
      </c>
      <c r="B590" s="47" t="s">
        <v>70</v>
      </c>
      <c r="C590" s="60" t="s">
        <v>1610</v>
      </c>
      <c r="D590" s="49" t="s">
        <v>53</v>
      </c>
      <c r="E590" s="49">
        <v>1</v>
      </c>
      <c r="F590" s="50">
        <v>65000</v>
      </c>
      <c r="G590" s="51" t="s">
        <v>54</v>
      </c>
      <c r="H590" s="52">
        <v>46266</v>
      </c>
      <c r="I590" s="53" t="s">
        <v>55</v>
      </c>
      <c r="J590" s="53" t="s">
        <v>56</v>
      </c>
      <c r="K590" s="53" t="s">
        <v>72</v>
      </c>
      <c r="L590" s="53" t="s">
        <v>91</v>
      </c>
      <c r="M590" s="54" t="s">
        <v>148</v>
      </c>
      <c r="N590" s="56" t="s">
        <v>951</v>
      </c>
      <c r="O590" s="56" t="s">
        <v>2767</v>
      </c>
      <c r="P590" s="56"/>
      <c r="Q590" s="56" t="s">
        <v>2982</v>
      </c>
      <c r="R590" s="57"/>
      <c r="S590" s="57" t="s">
        <v>1611</v>
      </c>
      <c r="T590" s="56"/>
      <c r="U590" s="56"/>
      <c r="V590" s="56"/>
      <c r="W590" s="56" t="s">
        <v>2933</v>
      </c>
      <c r="X590" s="56"/>
      <c r="Y590" s="56"/>
      <c r="Z590" s="56"/>
      <c r="AA590" s="56"/>
      <c r="AB590" s="56"/>
      <c r="AC590" s="56"/>
    </row>
    <row r="591" spans="1:29" ht="15.75" customHeight="1">
      <c r="A591" s="35" t="s">
        <v>778</v>
      </c>
      <c r="B591" s="35" t="s">
        <v>145</v>
      </c>
      <c r="C591" s="36" t="s">
        <v>152</v>
      </c>
      <c r="D591" s="37" t="s">
        <v>53</v>
      </c>
      <c r="E591" s="37">
        <v>2500</v>
      </c>
      <c r="F591" s="38">
        <v>21250</v>
      </c>
      <c r="G591" s="39" t="s">
        <v>54</v>
      </c>
      <c r="H591" s="40">
        <v>46235</v>
      </c>
      <c r="I591" s="41" t="s">
        <v>55</v>
      </c>
      <c r="J591" s="41" t="s">
        <v>56</v>
      </c>
      <c r="K591" s="41" t="s">
        <v>147</v>
      </c>
      <c r="L591" s="41" t="s">
        <v>58</v>
      </c>
      <c r="M591" s="42" t="s">
        <v>2486</v>
      </c>
      <c r="N591" s="44" t="s">
        <v>21</v>
      </c>
      <c r="O591" s="44" t="s">
        <v>2767</v>
      </c>
      <c r="P591" s="44"/>
      <c r="Q591" s="44" t="s">
        <v>2983</v>
      </c>
      <c r="R591" s="45" t="str">
        <f t="array" ref="R591">IFERROR(INDEX('BANCO DE DADOS'!$C$3:$C1636,MATCH(C591,'BANCO DE DADOS'!$B$3:$B1636,0),0),"")</f>
        <v>ASCOM</v>
      </c>
      <c r="S591" s="45" t="s">
        <v>154</v>
      </c>
      <c r="T591" s="44"/>
      <c r="U591" s="44"/>
      <c r="V591" s="44"/>
      <c r="W591" s="44" t="s">
        <v>145</v>
      </c>
      <c r="X591" s="44"/>
      <c r="Y591" s="44"/>
      <c r="Z591" s="44"/>
      <c r="AA591" s="44"/>
      <c r="AB591" s="44"/>
      <c r="AC591" s="44"/>
    </row>
    <row r="592" spans="1:29" ht="15.75" customHeight="1">
      <c r="A592" s="47" t="s">
        <v>1618</v>
      </c>
      <c r="B592" s="47" t="s">
        <v>145</v>
      </c>
      <c r="C592" s="60" t="s">
        <v>1675</v>
      </c>
      <c r="D592" s="49" t="s">
        <v>53</v>
      </c>
      <c r="E592" s="49">
        <v>1</v>
      </c>
      <c r="F592" s="50">
        <v>100000</v>
      </c>
      <c r="G592" s="51" t="s">
        <v>54</v>
      </c>
      <c r="H592" s="52">
        <v>46266</v>
      </c>
      <c r="I592" s="53" t="s">
        <v>55</v>
      </c>
      <c r="J592" s="53" t="s">
        <v>56</v>
      </c>
      <c r="K592" s="53" t="s">
        <v>83</v>
      </c>
      <c r="L592" s="53" t="s">
        <v>91</v>
      </c>
      <c r="M592" s="54" t="s">
        <v>2498</v>
      </c>
      <c r="N592" s="56" t="s">
        <v>951</v>
      </c>
      <c r="O592" s="56" t="s">
        <v>2767</v>
      </c>
      <c r="P592" s="56"/>
      <c r="Q592" s="56" t="s">
        <v>2984</v>
      </c>
      <c r="R592" s="57"/>
      <c r="S592" s="57" t="s">
        <v>1676</v>
      </c>
      <c r="T592" s="56"/>
      <c r="U592" s="56"/>
      <c r="V592" s="56"/>
      <c r="W592" s="56" t="s">
        <v>145</v>
      </c>
      <c r="X592" s="56"/>
      <c r="Y592" s="56"/>
      <c r="Z592" s="56"/>
      <c r="AA592" s="56"/>
      <c r="AB592" s="56"/>
      <c r="AC592" s="56"/>
    </row>
    <row r="593" spans="1:29" ht="15.75" customHeight="1">
      <c r="A593" s="35" t="s">
        <v>1715</v>
      </c>
      <c r="B593" s="35" t="s">
        <v>1407</v>
      </c>
      <c r="C593" s="36" t="s">
        <v>2337</v>
      </c>
      <c r="D593" s="37" t="s">
        <v>53</v>
      </c>
      <c r="E593" s="37">
        <v>80</v>
      </c>
      <c r="F593" s="38">
        <v>80000</v>
      </c>
      <c r="G593" s="39" t="s">
        <v>54</v>
      </c>
      <c r="H593" s="40">
        <v>46266</v>
      </c>
      <c r="I593" s="41" t="s">
        <v>55</v>
      </c>
      <c r="J593" s="41" t="s">
        <v>56</v>
      </c>
      <c r="K593" s="41" t="s">
        <v>164</v>
      </c>
      <c r="L593" s="41" t="s">
        <v>91</v>
      </c>
      <c r="M593" s="42" t="s">
        <v>2486</v>
      </c>
      <c r="N593" s="44" t="s">
        <v>951</v>
      </c>
      <c r="O593" s="44" t="s">
        <v>2767</v>
      </c>
      <c r="P593" s="44"/>
      <c r="Q593" s="44" t="s">
        <v>2985</v>
      </c>
      <c r="R593" s="45"/>
      <c r="S593" s="45" t="s">
        <v>2338</v>
      </c>
      <c r="T593" s="44"/>
      <c r="U593" s="44"/>
      <c r="V593" s="44"/>
      <c r="W593" s="44" t="s">
        <v>949</v>
      </c>
      <c r="X593" s="44"/>
      <c r="Y593" s="44"/>
      <c r="Z593" s="44"/>
      <c r="AA593" s="44"/>
      <c r="AB593" s="44"/>
      <c r="AC593" s="44"/>
    </row>
    <row r="594" spans="1:29" ht="15.75" customHeight="1">
      <c r="A594" s="47"/>
      <c r="B594" s="47" t="s">
        <v>237</v>
      </c>
      <c r="C594" s="60" t="s">
        <v>1055</v>
      </c>
      <c r="D594" s="49" t="s">
        <v>53</v>
      </c>
      <c r="E594" s="49">
        <v>1</v>
      </c>
      <c r="F594" s="50">
        <v>80297</v>
      </c>
      <c r="G594" s="51" t="s">
        <v>54</v>
      </c>
      <c r="H594" s="52">
        <v>46143</v>
      </c>
      <c r="I594" s="53" t="s">
        <v>55</v>
      </c>
      <c r="J594" s="53" t="s">
        <v>56</v>
      </c>
      <c r="K594" s="53" t="s">
        <v>164</v>
      </c>
      <c r="L594" s="53" t="s">
        <v>91</v>
      </c>
      <c r="M594" s="54" t="s">
        <v>148</v>
      </c>
      <c r="N594" s="56" t="s">
        <v>884</v>
      </c>
      <c r="O594" s="56" t="s">
        <v>2767</v>
      </c>
      <c r="P594" s="56"/>
      <c r="Q594" s="56" t="s">
        <v>3121</v>
      </c>
      <c r="R594" s="57"/>
      <c r="S594" s="57" t="s">
        <v>1056</v>
      </c>
      <c r="T594" s="56"/>
      <c r="U594" s="56"/>
      <c r="V594" s="56"/>
      <c r="W594" s="56" t="s">
        <v>237</v>
      </c>
      <c r="X594" s="56"/>
      <c r="Y594" s="56"/>
      <c r="Z594" s="56"/>
      <c r="AA594" s="56"/>
      <c r="AB594" s="56"/>
      <c r="AC594" s="56"/>
    </row>
    <row r="595" spans="1:29" ht="15.75" customHeight="1">
      <c r="A595" s="35" t="s">
        <v>1581</v>
      </c>
      <c r="B595" s="35" t="s">
        <v>106</v>
      </c>
      <c r="C595" s="36" t="s">
        <v>1664</v>
      </c>
      <c r="D595" s="37" t="s">
        <v>1665</v>
      </c>
      <c r="E595" s="37">
        <v>1</v>
      </c>
      <c r="F595" s="38">
        <v>60000</v>
      </c>
      <c r="G595" s="39" t="s">
        <v>54</v>
      </c>
      <c r="H595" s="40">
        <v>46266</v>
      </c>
      <c r="I595" s="41" t="s">
        <v>55</v>
      </c>
      <c r="J595" s="41" t="s">
        <v>56</v>
      </c>
      <c r="K595" s="41" t="s">
        <v>83</v>
      </c>
      <c r="L595" s="41" t="s">
        <v>91</v>
      </c>
      <c r="M595" s="42" t="s">
        <v>2517</v>
      </c>
      <c r="N595" s="44" t="s">
        <v>951</v>
      </c>
      <c r="O595" s="44" t="s">
        <v>2767</v>
      </c>
      <c r="P595" s="44"/>
      <c r="Q595" s="44" t="s">
        <v>2988</v>
      </c>
      <c r="R595" s="45">
        <f t="array" ref="R595">IFERROR(INDEX('BANCO DE DADOS'!$C$3:$C1636,MATCH(C595,'BANCO DE DADOS'!$B$3:$B1636,0),0),"")</f>
        <v>0</v>
      </c>
      <c r="S595" s="45" t="s">
        <v>1666</v>
      </c>
      <c r="T595" s="44"/>
      <c r="U595" s="44"/>
      <c r="V595" s="44"/>
      <c r="W595" s="44" t="s">
        <v>2958</v>
      </c>
      <c r="X595" s="44"/>
      <c r="Y595" s="44"/>
      <c r="Z595" s="44"/>
      <c r="AA595" s="44"/>
      <c r="AB595" s="44"/>
      <c r="AC595" s="44"/>
    </row>
    <row r="596" spans="1:29" ht="15.75" customHeight="1">
      <c r="A596" s="47" t="s">
        <v>1623</v>
      </c>
      <c r="B596" s="47" t="s">
        <v>1476</v>
      </c>
      <c r="C596" s="60" t="s">
        <v>1616</v>
      </c>
      <c r="D596" s="49" t="s">
        <v>53</v>
      </c>
      <c r="E596" s="49">
        <v>25000</v>
      </c>
      <c r="F596" s="50">
        <v>25000</v>
      </c>
      <c r="G596" s="51" t="s">
        <v>54</v>
      </c>
      <c r="H596" s="52">
        <v>46235</v>
      </c>
      <c r="I596" s="53" t="s">
        <v>55</v>
      </c>
      <c r="J596" s="53" t="s">
        <v>56</v>
      </c>
      <c r="K596" s="53" t="s">
        <v>72</v>
      </c>
      <c r="L596" s="53" t="s">
        <v>91</v>
      </c>
      <c r="M596" s="54" t="s">
        <v>109</v>
      </c>
      <c r="N596" s="56" t="s">
        <v>951</v>
      </c>
      <c r="O596" s="56" t="s">
        <v>2767</v>
      </c>
      <c r="P596" s="56"/>
      <c r="Q596" s="56" t="s">
        <v>2989</v>
      </c>
      <c r="R596" s="57"/>
      <c r="S596" s="57" t="s">
        <v>1617</v>
      </c>
      <c r="T596" s="56"/>
      <c r="U596" s="56"/>
      <c r="V596" s="56"/>
      <c r="W596" s="56" t="s">
        <v>291</v>
      </c>
      <c r="X596" s="56"/>
      <c r="Y596" s="56"/>
      <c r="Z596" s="56"/>
      <c r="AA596" s="56"/>
      <c r="AB596" s="56"/>
      <c r="AC596" s="56"/>
    </row>
    <row r="597" spans="1:29" ht="15.75" customHeight="1">
      <c r="A597" s="35" t="s">
        <v>1629</v>
      </c>
      <c r="B597" s="35" t="s">
        <v>291</v>
      </c>
      <c r="C597" s="36" t="s">
        <v>1622</v>
      </c>
      <c r="D597" s="37" t="s">
        <v>53</v>
      </c>
      <c r="E597" s="37">
        <v>1</v>
      </c>
      <c r="F597" s="38">
        <v>2000</v>
      </c>
      <c r="G597" s="39" t="s">
        <v>54</v>
      </c>
      <c r="H597" s="40">
        <v>46266</v>
      </c>
      <c r="I597" s="41" t="s">
        <v>55</v>
      </c>
      <c r="J597" s="41" t="s">
        <v>56</v>
      </c>
      <c r="K597" s="41" t="s">
        <v>72</v>
      </c>
      <c r="L597" s="41" t="s">
        <v>84</v>
      </c>
      <c r="M597" s="42" t="s">
        <v>73</v>
      </c>
      <c r="N597" s="44" t="s">
        <v>951</v>
      </c>
      <c r="O597" s="44" t="s">
        <v>2767</v>
      </c>
      <c r="P597" s="44"/>
      <c r="Q597" s="44" t="s">
        <v>2989</v>
      </c>
      <c r="R597" s="45"/>
      <c r="S597" s="45" t="s">
        <v>1617</v>
      </c>
      <c r="T597" s="44"/>
      <c r="U597" s="44"/>
      <c r="V597" s="44"/>
      <c r="W597" s="44" t="s">
        <v>291</v>
      </c>
      <c r="X597" s="44"/>
      <c r="Y597" s="44"/>
      <c r="Z597" s="44"/>
      <c r="AA597" s="44"/>
      <c r="AB597" s="44"/>
      <c r="AC597" s="44"/>
    </row>
    <row r="598" spans="1:29" ht="15.75" customHeight="1">
      <c r="A598" s="47" t="s">
        <v>1717</v>
      </c>
      <c r="B598" s="47" t="s">
        <v>1407</v>
      </c>
      <c r="C598" s="60" t="s">
        <v>1693</v>
      </c>
      <c r="D598" s="49" t="s">
        <v>53</v>
      </c>
      <c r="E598" s="49">
        <v>100</v>
      </c>
      <c r="F598" s="50">
        <v>50000</v>
      </c>
      <c r="G598" s="51" t="s">
        <v>66</v>
      </c>
      <c r="H598" s="52">
        <v>46266</v>
      </c>
      <c r="I598" s="53" t="s">
        <v>55</v>
      </c>
      <c r="J598" s="53" t="s">
        <v>56</v>
      </c>
      <c r="K598" s="53" t="s">
        <v>83</v>
      </c>
      <c r="L598" s="53" t="s">
        <v>91</v>
      </c>
      <c r="M598" s="54" t="s">
        <v>73</v>
      </c>
      <c r="N598" s="56" t="s">
        <v>951</v>
      </c>
      <c r="O598" s="56" t="s">
        <v>2767</v>
      </c>
      <c r="P598" s="56"/>
      <c r="Q598" s="56" t="s">
        <v>2990</v>
      </c>
      <c r="R598" s="57"/>
      <c r="S598" s="57" t="s">
        <v>1694</v>
      </c>
      <c r="T598" s="56"/>
      <c r="U598" s="56"/>
      <c r="V598" s="56"/>
      <c r="W598" s="56" t="s">
        <v>949</v>
      </c>
      <c r="X598" s="56"/>
      <c r="Y598" s="56"/>
      <c r="Z598" s="56"/>
      <c r="AA598" s="56"/>
      <c r="AB598" s="56"/>
      <c r="AC598" s="56"/>
    </row>
    <row r="599" spans="1:29" ht="15.75" customHeight="1">
      <c r="A599" s="35" t="s">
        <v>272</v>
      </c>
      <c r="B599" s="35" t="s">
        <v>295</v>
      </c>
      <c r="C599" s="36" t="s">
        <v>307</v>
      </c>
      <c r="D599" s="37" t="s">
        <v>53</v>
      </c>
      <c r="E599" s="37">
        <v>10</v>
      </c>
      <c r="F599" s="38">
        <v>6000</v>
      </c>
      <c r="G599" s="39" t="s">
        <v>54</v>
      </c>
      <c r="H599" s="40">
        <v>46204</v>
      </c>
      <c r="I599" s="41" t="s">
        <v>55</v>
      </c>
      <c r="J599" s="41" t="s">
        <v>56</v>
      </c>
      <c r="K599" s="41" t="s">
        <v>164</v>
      </c>
      <c r="L599" s="41" t="s">
        <v>58</v>
      </c>
      <c r="M599" s="42" t="s">
        <v>109</v>
      </c>
      <c r="N599" s="44" t="s">
        <v>21</v>
      </c>
      <c r="O599" s="44" t="s">
        <v>2767</v>
      </c>
      <c r="P599" s="44"/>
      <c r="Q599" s="44" t="s">
        <v>2991</v>
      </c>
      <c r="R599" s="45" t="s">
        <v>308</v>
      </c>
      <c r="S599" s="45" t="s">
        <v>309</v>
      </c>
      <c r="T599" s="44"/>
      <c r="U599" s="44"/>
      <c r="V599" s="44"/>
      <c r="W599" s="35" t="s">
        <v>295</v>
      </c>
      <c r="X599" s="44"/>
      <c r="Y599" s="44"/>
      <c r="Z599" s="44"/>
      <c r="AA599" s="44"/>
      <c r="AB599" s="44"/>
      <c r="AC599" s="44"/>
    </row>
    <row r="600" spans="1:29" ht="15.75" customHeight="1">
      <c r="A600" s="47" t="s">
        <v>273</v>
      </c>
      <c r="B600" s="47" t="s">
        <v>169</v>
      </c>
      <c r="C600" s="60" t="s">
        <v>588</v>
      </c>
      <c r="D600" s="49" t="s">
        <v>163</v>
      </c>
      <c r="E600" s="49">
        <v>10</v>
      </c>
      <c r="F600" s="50">
        <v>600</v>
      </c>
      <c r="G600" s="51" t="s">
        <v>54</v>
      </c>
      <c r="H600" s="52">
        <v>46174</v>
      </c>
      <c r="I600" s="53" t="s">
        <v>55</v>
      </c>
      <c r="J600" s="53" t="s">
        <v>56</v>
      </c>
      <c r="K600" s="53" t="s">
        <v>164</v>
      </c>
      <c r="L600" s="53" t="s">
        <v>58</v>
      </c>
      <c r="M600" s="54" t="s">
        <v>148</v>
      </c>
      <c r="N600" s="56" t="s">
        <v>21</v>
      </c>
      <c r="O600" s="56" t="s">
        <v>2767</v>
      </c>
      <c r="P600" s="56"/>
      <c r="Q600" s="56" t="s">
        <v>2991</v>
      </c>
      <c r="R600" s="57" t="s">
        <v>308</v>
      </c>
      <c r="S600" s="57" t="s">
        <v>309</v>
      </c>
      <c r="T600" s="56"/>
      <c r="U600" s="56"/>
      <c r="V600" s="56"/>
      <c r="W600" s="47" t="s">
        <v>295</v>
      </c>
      <c r="X600" s="56"/>
      <c r="Y600" s="56"/>
      <c r="Z600" s="56"/>
      <c r="AA600" s="56"/>
      <c r="AB600" s="56"/>
      <c r="AC600" s="56"/>
    </row>
    <row r="601" spans="1:29" ht="15.75" customHeight="1">
      <c r="A601" s="35" t="s">
        <v>1571</v>
      </c>
      <c r="B601" s="35" t="s">
        <v>172</v>
      </c>
      <c r="C601" s="36" t="s">
        <v>588</v>
      </c>
      <c r="D601" s="37" t="s">
        <v>163</v>
      </c>
      <c r="E601" s="37">
        <v>20</v>
      </c>
      <c r="F601" s="38">
        <v>1200</v>
      </c>
      <c r="G601" s="39" t="s">
        <v>54</v>
      </c>
      <c r="H601" s="40">
        <v>46174</v>
      </c>
      <c r="I601" s="41" t="s">
        <v>55</v>
      </c>
      <c r="J601" s="41" t="s">
        <v>56</v>
      </c>
      <c r="K601" s="41" t="s">
        <v>164</v>
      </c>
      <c r="L601" s="41" t="s">
        <v>58</v>
      </c>
      <c r="M601" s="42" t="s">
        <v>73</v>
      </c>
      <c r="N601" s="44" t="s">
        <v>951</v>
      </c>
      <c r="O601" s="44" t="s">
        <v>2767</v>
      </c>
      <c r="P601" s="44"/>
      <c r="Q601" s="44" t="s">
        <v>2991</v>
      </c>
      <c r="R601" s="45" t="s">
        <v>308</v>
      </c>
      <c r="S601" s="45" t="s">
        <v>309</v>
      </c>
      <c r="T601" s="44"/>
      <c r="U601" s="44"/>
      <c r="V601" s="44"/>
      <c r="W601" s="35" t="s">
        <v>295</v>
      </c>
      <c r="X601" s="44"/>
      <c r="Y601" s="44"/>
      <c r="Z601" s="44"/>
      <c r="AA601" s="44"/>
      <c r="AB601" s="44"/>
      <c r="AC601" s="44"/>
    </row>
    <row r="602" spans="1:29" ht="15.75" customHeight="1">
      <c r="A602" s="47" t="s">
        <v>1575</v>
      </c>
      <c r="B602" s="47" t="s">
        <v>161</v>
      </c>
      <c r="C602" s="60" t="s">
        <v>2145</v>
      </c>
      <c r="D602" s="49" t="s">
        <v>53</v>
      </c>
      <c r="E602" s="49">
        <v>5</v>
      </c>
      <c r="F602" s="50">
        <v>1000</v>
      </c>
      <c r="G602" s="51" t="s">
        <v>54</v>
      </c>
      <c r="H602" s="52">
        <v>46174</v>
      </c>
      <c r="I602" s="53" t="s">
        <v>55</v>
      </c>
      <c r="J602" s="53" t="s">
        <v>56</v>
      </c>
      <c r="K602" s="53" t="s">
        <v>164</v>
      </c>
      <c r="L602" s="53" t="s">
        <v>58</v>
      </c>
      <c r="M602" s="54" t="s">
        <v>148</v>
      </c>
      <c r="N602" s="56" t="s">
        <v>951</v>
      </c>
      <c r="O602" s="56" t="s">
        <v>2767</v>
      </c>
      <c r="P602" s="56"/>
      <c r="Q602" s="56" t="s">
        <v>2991</v>
      </c>
      <c r="R602" s="57" t="s">
        <v>308</v>
      </c>
      <c r="S602" s="57" t="s">
        <v>309</v>
      </c>
      <c r="T602" s="56"/>
      <c r="U602" s="56"/>
      <c r="V602" s="56"/>
      <c r="W602" s="47" t="s">
        <v>295</v>
      </c>
      <c r="X602" s="56"/>
      <c r="Y602" s="56"/>
      <c r="Z602" s="56"/>
      <c r="AA602" s="56"/>
      <c r="AB602" s="56"/>
      <c r="AC602" s="56"/>
    </row>
    <row r="603" spans="1:29" ht="15.75" customHeight="1">
      <c r="A603" s="35" t="s">
        <v>276</v>
      </c>
      <c r="B603" s="35" t="s">
        <v>219</v>
      </c>
      <c r="C603" s="36" t="s">
        <v>469</v>
      </c>
      <c r="D603" s="37" t="s">
        <v>53</v>
      </c>
      <c r="E603" s="37">
        <v>8</v>
      </c>
      <c r="F603" s="38">
        <v>1600</v>
      </c>
      <c r="G603" s="39" t="s">
        <v>54</v>
      </c>
      <c r="H603" s="40">
        <v>46174</v>
      </c>
      <c r="I603" s="41" t="s">
        <v>55</v>
      </c>
      <c r="J603" s="41" t="s">
        <v>56</v>
      </c>
      <c r="K603" s="41" t="s">
        <v>164</v>
      </c>
      <c r="L603" s="41" t="s">
        <v>58</v>
      </c>
      <c r="M603" s="42" t="s">
        <v>2486</v>
      </c>
      <c r="N603" s="44" t="s">
        <v>21</v>
      </c>
      <c r="O603" s="44" t="s">
        <v>2767</v>
      </c>
      <c r="P603" s="44"/>
      <c r="Q603" s="44" t="s">
        <v>2991</v>
      </c>
      <c r="R603" s="45" t="s">
        <v>308</v>
      </c>
      <c r="S603" s="45" t="s">
        <v>309</v>
      </c>
      <c r="T603" s="44"/>
      <c r="U603" s="44"/>
      <c r="V603" s="44"/>
      <c r="W603" s="35" t="s">
        <v>295</v>
      </c>
      <c r="X603" s="44"/>
      <c r="Y603" s="44"/>
      <c r="Z603" s="44"/>
      <c r="AA603" s="44"/>
      <c r="AB603" s="44"/>
      <c r="AC603" s="44"/>
    </row>
    <row r="604" spans="1:29" ht="15.75" customHeight="1">
      <c r="A604" s="47" t="s">
        <v>278</v>
      </c>
      <c r="B604" s="47" t="s">
        <v>242</v>
      </c>
      <c r="C604" s="60" t="s">
        <v>469</v>
      </c>
      <c r="D604" s="49" t="s">
        <v>53</v>
      </c>
      <c r="E604" s="49">
        <v>4</v>
      </c>
      <c r="F604" s="50">
        <v>800</v>
      </c>
      <c r="G604" s="51" t="s">
        <v>54</v>
      </c>
      <c r="H604" s="52">
        <v>46174</v>
      </c>
      <c r="I604" s="53" t="s">
        <v>55</v>
      </c>
      <c r="J604" s="53" t="s">
        <v>56</v>
      </c>
      <c r="K604" s="53" t="s">
        <v>164</v>
      </c>
      <c r="L604" s="53" t="s">
        <v>58</v>
      </c>
      <c r="M604" s="54" t="s">
        <v>2486</v>
      </c>
      <c r="N604" s="56" t="s">
        <v>21</v>
      </c>
      <c r="O604" s="56" t="s">
        <v>2767</v>
      </c>
      <c r="P604" s="56"/>
      <c r="Q604" s="56" t="s">
        <v>2991</v>
      </c>
      <c r="R604" s="57" t="s">
        <v>308</v>
      </c>
      <c r="S604" s="57" t="s">
        <v>309</v>
      </c>
      <c r="T604" s="56"/>
      <c r="U604" s="56"/>
      <c r="V604" s="56"/>
      <c r="W604" s="47" t="s">
        <v>295</v>
      </c>
      <c r="X604" s="56"/>
      <c r="Y604" s="56"/>
      <c r="Z604" s="56"/>
      <c r="AA604" s="56"/>
      <c r="AB604" s="56"/>
      <c r="AC604" s="56"/>
    </row>
    <row r="605" spans="1:29" ht="15.75" customHeight="1">
      <c r="A605" s="35" t="s">
        <v>279</v>
      </c>
      <c r="B605" s="35" t="s">
        <v>237</v>
      </c>
      <c r="C605" s="36" t="s">
        <v>469</v>
      </c>
      <c r="D605" s="37" t="s">
        <v>53</v>
      </c>
      <c r="E605" s="37">
        <v>3</v>
      </c>
      <c r="F605" s="38">
        <v>600</v>
      </c>
      <c r="G605" s="39" t="s">
        <v>54</v>
      </c>
      <c r="H605" s="40">
        <v>46174</v>
      </c>
      <c r="I605" s="41" t="s">
        <v>55</v>
      </c>
      <c r="J605" s="41" t="s">
        <v>56</v>
      </c>
      <c r="K605" s="41" t="s">
        <v>164</v>
      </c>
      <c r="L605" s="41" t="s">
        <v>58</v>
      </c>
      <c r="M605" s="42" t="s">
        <v>2486</v>
      </c>
      <c r="N605" s="44" t="s">
        <v>21</v>
      </c>
      <c r="O605" s="44" t="s">
        <v>2767</v>
      </c>
      <c r="P605" s="44"/>
      <c r="Q605" s="44" t="s">
        <v>2991</v>
      </c>
      <c r="R605" s="45" t="s">
        <v>308</v>
      </c>
      <c r="S605" s="45" t="s">
        <v>309</v>
      </c>
      <c r="T605" s="44"/>
      <c r="U605" s="44"/>
      <c r="V605" s="44"/>
      <c r="W605" s="35" t="s">
        <v>295</v>
      </c>
      <c r="X605" s="44"/>
      <c r="Y605" s="44"/>
      <c r="Z605" s="44"/>
      <c r="AA605" s="44"/>
      <c r="AB605" s="44"/>
      <c r="AC605" s="44"/>
    </row>
    <row r="606" spans="1:29" ht="15.75" customHeight="1">
      <c r="A606" s="47" t="s">
        <v>282</v>
      </c>
      <c r="B606" s="47" t="s">
        <v>169</v>
      </c>
      <c r="C606" s="60" t="s">
        <v>469</v>
      </c>
      <c r="D606" s="49" t="s">
        <v>53</v>
      </c>
      <c r="E606" s="49">
        <v>2</v>
      </c>
      <c r="F606" s="50">
        <v>400</v>
      </c>
      <c r="G606" s="51" t="s">
        <v>54</v>
      </c>
      <c r="H606" s="52">
        <v>46174</v>
      </c>
      <c r="I606" s="53" t="s">
        <v>55</v>
      </c>
      <c r="J606" s="53" t="s">
        <v>56</v>
      </c>
      <c r="K606" s="53" t="s">
        <v>164</v>
      </c>
      <c r="L606" s="53" t="s">
        <v>58</v>
      </c>
      <c r="M606" s="54" t="s">
        <v>2486</v>
      </c>
      <c r="N606" s="56" t="s">
        <v>21</v>
      </c>
      <c r="O606" s="56" t="s">
        <v>2767</v>
      </c>
      <c r="P606" s="56"/>
      <c r="Q606" s="56" t="s">
        <v>2991</v>
      </c>
      <c r="R606" s="57" t="s">
        <v>308</v>
      </c>
      <c r="S606" s="57" t="s">
        <v>309</v>
      </c>
      <c r="T606" s="56"/>
      <c r="U606" s="56"/>
      <c r="V606" s="56"/>
      <c r="W606" s="47" t="s">
        <v>295</v>
      </c>
      <c r="X606" s="56"/>
      <c r="Y606" s="56"/>
      <c r="Z606" s="56"/>
      <c r="AA606" s="56"/>
      <c r="AB606" s="56"/>
      <c r="AC606" s="56"/>
    </row>
    <row r="607" spans="1:29" ht="15.75" customHeight="1">
      <c r="A607" s="35" t="s">
        <v>1579</v>
      </c>
      <c r="B607" s="35" t="s">
        <v>440</v>
      </c>
      <c r="C607" s="36" t="s">
        <v>469</v>
      </c>
      <c r="D607" s="37" t="s">
        <v>53</v>
      </c>
      <c r="E607" s="37">
        <v>5</v>
      </c>
      <c r="F607" s="38">
        <v>1000</v>
      </c>
      <c r="G607" s="39" t="s">
        <v>54</v>
      </c>
      <c r="H607" s="40">
        <v>46174</v>
      </c>
      <c r="I607" s="41" t="s">
        <v>55</v>
      </c>
      <c r="J607" s="41" t="s">
        <v>56</v>
      </c>
      <c r="K607" s="41" t="s">
        <v>164</v>
      </c>
      <c r="L607" s="41" t="s">
        <v>58</v>
      </c>
      <c r="M607" s="42" t="s">
        <v>109</v>
      </c>
      <c r="N607" s="44" t="s">
        <v>951</v>
      </c>
      <c r="O607" s="44" t="s">
        <v>2767</v>
      </c>
      <c r="P607" s="44"/>
      <c r="Q607" s="44" t="s">
        <v>2991</v>
      </c>
      <c r="R607" s="45" t="s">
        <v>308</v>
      </c>
      <c r="S607" s="45" t="s">
        <v>309</v>
      </c>
      <c r="T607" s="44"/>
      <c r="U607" s="44"/>
      <c r="V607" s="44"/>
      <c r="W607" s="35" t="s">
        <v>295</v>
      </c>
      <c r="X607" s="44"/>
      <c r="Y607" s="44"/>
      <c r="Z607" s="44"/>
      <c r="AA607" s="44"/>
      <c r="AB607" s="44"/>
      <c r="AC607" s="44"/>
    </row>
    <row r="608" spans="1:29" ht="15.75" customHeight="1">
      <c r="A608" s="47" t="s">
        <v>266</v>
      </c>
      <c r="B608" s="47" t="s">
        <v>254</v>
      </c>
      <c r="C608" s="60" t="s">
        <v>418</v>
      </c>
      <c r="D608" s="49" t="s">
        <v>53</v>
      </c>
      <c r="E608" s="49">
        <v>5</v>
      </c>
      <c r="F608" s="50">
        <v>2950</v>
      </c>
      <c r="G608" s="51" t="s">
        <v>54</v>
      </c>
      <c r="H608" s="52">
        <v>46174</v>
      </c>
      <c r="I608" s="53" t="s">
        <v>55</v>
      </c>
      <c r="J608" s="53" t="s">
        <v>56</v>
      </c>
      <c r="K608" s="53" t="s">
        <v>164</v>
      </c>
      <c r="L608" s="53" t="s">
        <v>58</v>
      </c>
      <c r="M608" s="54" t="s">
        <v>109</v>
      </c>
      <c r="N608" s="56" t="s">
        <v>21</v>
      </c>
      <c r="O608" s="56" t="s">
        <v>2767</v>
      </c>
      <c r="P608" s="56"/>
      <c r="Q608" s="56" t="s">
        <v>2991</v>
      </c>
      <c r="R608" s="57"/>
      <c r="S608" s="57" t="s">
        <v>309</v>
      </c>
      <c r="T608" s="56"/>
      <c r="U608" s="56"/>
      <c r="V608" s="56"/>
      <c r="W608" s="56" t="s">
        <v>2992</v>
      </c>
      <c r="X608" s="56"/>
      <c r="Y608" s="56"/>
      <c r="Z608" s="56"/>
      <c r="AA608" s="56"/>
      <c r="AB608" s="56"/>
      <c r="AC608" s="56"/>
    </row>
    <row r="609" spans="1:29" ht="15.75" customHeight="1">
      <c r="A609" s="35" t="s">
        <v>782</v>
      </c>
      <c r="B609" s="35" t="s">
        <v>145</v>
      </c>
      <c r="C609" s="36" t="s">
        <v>146</v>
      </c>
      <c r="D609" s="37" t="s">
        <v>53</v>
      </c>
      <c r="E609" s="37">
        <v>3000</v>
      </c>
      <c r="F609" s="38">
        <v>153354</v>
      </c>
      <c r="G609" s="39" t="s">
        <v>54</v>
      </c>
      <c r="H609" s="40">
        <v>46266</v>
      </c>
      <c r="I609" s="41" t="s">
        <v>55</v>
      </c>
      <c r="J609" s="41" t="s">
        <v>56</v>
      </c>
      <c r="K609" s="41" t="s">
        <v>147</v>
      </c>
      <c r="L609" s="41" t="s">
        <v>58</v>
      </c>
      <c r="M609" s="42" t="s">
        <v>148</v>
      </c>
      <c r="N609" s="44" t="s">
        <v>21</v>
      </c>
      <c r="O609" s="44" t="s">
        <v>2767</v>
      </c>
      <c r="P609" s="44"/>
      <c r="Q609" s="44" t="s">
        <v>2993</v>
      </c>
      <c r="R609" s="45" t="s">
        <v>149</v>
      </c>
      <c r="S609" s="45" t="s">
        <v>150</v>
      </c>
      <c r="T609" s="44"/>
      <c r="U609" s="44"/>
      <c r="V609" s="44"/>
      <c r="W609" s="44" t="s">
        <v>145</v>
      </c>
      <c r="X609" s="44"/>
      <c r="Y609" s="44"/>
      <c r="Z609" s="44"/>
      <c r="AA609" s="44"/>
      <c r="AB609" s="44"/>
      <c r="AC609" s="44"/>
    </row>
    <row r="610" spans="1:29" ht="15.75" customHeight="1">
      <c r="A610" s="47"/>
      <c r="B610" s="47" t="s">
        <v>51</v>
      </c>
      <c r="C610" s="60" t="s">
        <v>2511</v>
      </c>
      <c r="D610" s="49" t="s">
        <v>2512</v>
      </c>
      <c r="E610" s="49">
        <v>90</v>
      </c>
      <c r="F610" s="50">
        <v>68310</v>
      </c>
      <c r="G610" s="51" t="s">
        <v>54</v>
      </c>
      <c r="H610" s="52">
        <v>46266</v>
      </c>
      <c r="I610" s="53" t="s">
        <v>55</v>
      </c>
      <c r="J610" s="53" t="s">
        <v>56</v>
      </c>
      <c r="K610" s="53" t="s">
        <v>164</v>
      </c>
      <c r="L610" s="53" t="s">
        <v>91</v>
      </c>
      <c r="M610" s="54" t="s">
        <v>73</v>
      </c>
      <c r="N610" s="56" t="s">
        <v>884</v>
      </c>
      <c r="O610" s="56" t="s">
        <v>2767</v>
      </c>
      <c r="P610" s="56"/>
      <c r="Q610" s="56" t="s">
        <v>2968</v>
      </c>
      <c r="R610" s="57" t="str">
        <f t="array" ref="R610">IFERROR(INDEX('BANCO DE DADOS'!$C$3:$C1636,MATCH(C610,'BANCO DE DADOS'!$B$3:$B1636,0),0),"")</f>
        <v>CEIB</v>
      </c>
      <c r="S610" s="57" t="s">
        <v>2513</v>
      </c>
      <c r="T610" s="56"/>
      <c r="U610" s="56"/>
      <c r="V610" s="56"/>
      <c r="W610" s="56" t="s">
        <v>3</v>
      </c>
      <c r="X610" s="56"/>
      <c r="Y610" s="56"/>
      <c r="Z610" s="56"/>
      <c r="AA610" s="56"/>
      <c r="AB610" s="56"/>
      <c r="AC610" s="56"/>
    </row>
    <row r="611" spans="1:29" ht="15.75" customHeight="1">
      <c r="A611" s="35" t="s">
        <v>948</v>
      </c>
      <c r="B611" s="35" t="s">
        <v>51</v>
      </c>
      <c r="C611" s="36" t="s">
        <v>311</v>
      </c>
      <c r="D611" s="37" t="s">
        <v>53</v>
      </c>
      <c r="E611" s="37">
        <v>8</v>
      </c>
      <c r="F611" s="38">
        <v>16000</v>
      </c>
      <c r="G611" s="39" t="s">
        <v>54</v>
      </c>
      <c r="H611" s="40">
        <v>46235</v>
      </c>
      <c r="I611" s="41" t="s">
        <v>55</v>
      </c>
      <c r="J611" s="41" t="s">
        <v>56</v>
      </c>
      <c r="K611" s="41" t="s">
        <v>164</v>
      </c>
      <c r="L611" s="41" t="s">
        <v>91</v>
      </c>
      <c r="M611" s="42" t="s">
        <v>2498</v>
      </c>
      <c r="N611" s="44" t="s">
        <v>951</v>
      </c>
      <c r="O611" s="44" t="s">
        <v>2767</v>
      </c>
      <c r="P611" s="44"/>
      <c r="Q611" s="44" t="s">
        <v>2994</v>
      </c>
      <c r="R611" s="45" t="str">
        <f t="array" ref="R611">IFERROR(INDEX('BANCO DE DADOS'!$C$3:$C1636,MATCH(C611,'BANCO DE DADOS'!$B$3:$B1636,0),0),"")</f>
        <v>CEIB</v>
      </c>
      <c r="S611" s="45" t="s">
        <v>312</v>
      </c>
      <c r="T611" s="44"/>
      <c r="U611" s="44"/>
      <c r="V611" s="44"/>
      <c r="W611" s="44" t="s">
        <v>51</v>
      </c>
      <c r="X611" s="44"/>
      <c r="Y611" s="44"/>
      <c r="Z611" s="44"/>
      <c r="AA611" s="44"/>
      <c r="AB611" s="44"/>
      <c r="AC611" s="44"/>
    </row>
    <row r="612" spans="1:29" ht="15.75" customHeight="1">
      <c r="A612" s="47" t="s">
        <v>801</v>
      </c>
      <c r="B612" s="47" t="s">
        <v>245</v>
      </c>
      <c r="C612" s="60" t="s">
        <v>311</v>
      </c>
      <c r="D612" s="49" t="s">
        <v>53</v>
      </c>
      <c r="E612" s="49">
        <v>3</v>
      </c>
      <c r="F612" s="50">
        <v>6000</v>
      </c>
      <c r="G612" s="51" t="s">
        <v>54</v>
      </c>
      <c r="H612" s="52">
        <v>46204</v>
      </c>
      <c r="I612" s="53" t="s">
        <v>55</v>
      </c>
      <c r="J612" s="53" t="s">
        <v>56</v>
      </c>
      <c r="K612" s="53" t="s">
        <v>164</v>
      </c>
      <c r="L612" s="53" t="s">
        <v>58</v>
      </c>
      <c r="M612" s="54" t="s">
        <v>2534</v>
      </c>
      <c r="N612" s="56" t="s">
        <v>21</v>
      </c>
      <c r="O612" s="56" t="s">
        <v>2767</v>
      </c>
      <c r="P612" s="56"/>
      <c r="Q612" s="56" t="s">
        <v>2994</v>
      </c>
      <c r="R612" s="57" t="str">
        <f t="array" ref="R612">IFERROR(INDEX('BANCO DE DADOS'!$C$3:$C1636,MATCH(C612,'BANCO DE DADOS'!$B$3:$B1636,0),0),"")</f>
        <v>CEIB</v>
      </c>
      <c r="S612" s="57" t="s">
        <v>312</v>
      </c>
      <c r="T612" s="56"/>
      <c r="U612" s="56"/>
      <c r="V612" s="56"/>
      <c r="W612" s="56" t="s">
        <v>51</v>
      </c>
      <c r="X612" s="56"/>
      <c r="Y612" s="56"/>
      <c r="Z612" s="56"/>
      <c r="AA612" s="56"/>
      <c r="AB612" s="56"/>
      <c r="AC612" s="56"/>
    </row>
    <row r="613" spans="1:29" ht="15.75" customHeight="1">
      <c r="A613" s="35" t="s">
        <v>803</v>
      </c>
      <c r="B613" s="35" t="s">
        <v>233</v>
      </c>
      <c r="C613" s="36" t="s">
        <v>311</v>
      </c>
      <c r="D613" s="37" t="s">
        <v>53</v>
      </c>
      <c r="E613" s="37">
        <v>1</v>
      </c>
      <c r="F613" s="38">
        <v>2000</v>
      </c>
      <c r="G613" s="39" t="s">
        <v>54</v>
      </c>
      <c r="H613" s="40">
        <v>46174</v>
      </c>
      <c r="I613" s="41" t="s">
        <v>55</v>
      </c>
      <c r="J613" s="41" t="s">
        <v>56</v>
      </c>
      <c r="K613" s="41" t="s">
        <v>164</v>
      </c>
      <c r="L613" s="41" t="s">
        <v>58</v>
      </c>
      <c r="M613" s="42" t="s">
        <v>2534</v>
      </c>
      <c r="N613" s="44" t="s">
        <v>21</v>
      </c>
      <c r="O613" s="44" t="s">
        <v>2767</v>
      </c>
      <c r="P613" s="44"/>
      <c r="Q613" s="44" t="s">
        <v>2994</v>
      </c>
      <c r="R613" s="45" t="str">
        <f t="array" ref="R613">IFERROR(INDEX('BANCO DE DADOS'!$C$3:$C1636,MATCH(C613,'BANCO DE DADOS'!$B$3:$B1636,0),0),"")</f>
        <v>CEIB</v>
      </c>
      <c r="S613" s="45" t="s">
        <v>312</v>
      </c>
      <c r="T613" s="44"/>
      <c r="U613" s="44"/>
      <c r="V613" s="44"/>
      <c r="W613" s="44" t="s">
        <v>51</v>
      </c>
      <c r="X613" s="44"/>
      <c r="Y613" s="44"/>
      <c r="Z613" s="44"/>
      <c r="AA613" s="44"/>
      <c r="AB613" s="44"/>
      <c r="AC613" s="44"/>
    </row>
    <row r="614" spans="1:29" ht="15.75" customHeight="1">
      <c r="A614" s="184"/>
      <c r="B614" s="184" t="s">
        <v>51</v>
      </c>
      <c r="C614" s="185" t="s">
        <v>2500</v>
      </c>
      <c r="D614" s="186" t="s">
        <v>53</v>
      </c>
      <c r="E614" s="186">
        <v>4</v>
      </c>
      <c r="F614" s="187">
        <v>146400</v>
      </c>
      <c r="G614" s="188" t="s">
        <v>54</v>
      </c>
      <c r="H614" s="189">
        <v>46266</v>
      </c>
      <c r="I614" s="190" t="s">
        <v>101</v>
      </c>
      <c r="J614" s="190" t="s">
        <v>56</v>
      </c>
      <c r="K614" s="190" t="s">
        <v>858</v>
      </c>
      <c r="L614" s="190" t="s">
        <v>91</v>
      </c>
      <c r="M614" s="191" t="s">
        <v>2451</v>
      </c>
      <c r="N614" s="192" t="s">
        <v>884</v>
      </c>
      <c r="O614" s="56" t="s">
        <v>2452</v>
      </c>
      <c r="P614" s="56"/>
      <c r="Q614" s="56"/>
      <c r="R614" s="57" t="str">
        <f t="array" ref="R614">IFERROR(INDEX('BANCO DE DADOS'!$C$3:$C1636,MATCH(C614,'BANCO DE DADOS'!$B$3:$B1636,0),0),"")</f>
        <v>DEPMAT - EQUIPAMENTO DE CALIBRAÇÃO</v>
      </c>
      <c r="S614" s="57" t="str">
        <f t="array" ref="S614">IFERROR(INDEX('BANCO DE DADOS'!$D$3:$D1636,MATCH(C614,'BANCO DE DADOS'!$B$3:$B1636,0),0),"")</f>
        <v>COMPRA DE EQUIPAMENTOS DE MEDIÇÃO E CALIBRAÇÃO</v>
      </c>
      <c r="T614" s="56"/>
      <c r="U614" s="56"/>
      <c r="V614" s="56"/>
      <c r="W614" s="56"/>
      <c r="X614" s="56"/>
      <c r="Y614" s="56"/>
      <c r="Z614" s="56"/>
      <c r="AA614" s="56"/>
      <c r="AB614" s="56"/>
      <c r="AC614" s="56"/>
    </row>
    <row r="615" spans="1:29" ht="15.75" customHeight="1">
      <c r="A615" s="167"/>
      <c r="B615" s="167" t="s">
        <v>440</v>
      </c>
      <c r="C615" s="168" t="s">
        <v>2570</v>
      </c>
      <c r="D615" s="176" t="s">
        <v>53</v>
      </c>
      <c r="E615" s="176">
        <v>2</v>
      </c>
      <c r="F615" s="177">
        <v>11898</v>
      </c>
      <c r="G615" s="178" t="s">
        <v>54</v>
      </c>
      <c r="H615" s="179">
        <v>46235</v>
      </c>
      <c r="I615" s="180" t="s">
        <v>101</v>
      </c>
      <c r="J615" s="180" t="s">
        <v>56</v>
      </c>
      <c r="K615" s="180" t="s">
        <v>858</v>
      </c>
      <c r="L615" s="180" t="s">
        <v>91</v>
      </c>
      <c r="M615" s="181" t="s">
        <v>2451</v>
      </c>
      <c r="N615" s="175" t="s">
        <v>951</v>
      </c>
      <c r="O615" s="44" t="s">
        <v>2452</v>
      </c>
      <c r="P615" s="44"/>
      <c r="Q615" s="44"/>
      <c r="R615" s="45">
        <f t="array" ref="R615">IFERROR(INDEX('BANCO DE DADOS'!$C$3:$C1636,MATCH(C615,'BANCO DE DADOS'!$B$3:$B1636,0),0),"")</f>
        <v>0</v>
      </c>
      <c r="S615" s="45" t="str">
        <f t="array" ref="S615">IFERROR(INDEX('BANCO DE DADOS'!$D$3:$D1636,MATCH(C615,'BANCO DE DADOS'!$B$3:$B1636,0),0),"")</f>
        <v>COMPRA DE EQUIPAMENTOS PARA COZINHA E REFEITÓRIO</v>
      </c>
      <c r="T615" s="44"/>
      <c r="U615" s="44"/>
      <c r="V615" s="44"/>
      <c r="W615" s="44"/>
      <c r="X615" s="44"/>
      <c r="Y615" s="44"/>
      <c r="Z615" s="44"/>
      <c r="AA615" s="44"/>
      <c r="AB615" s="44"/>
      <c r="AC615" s="44"/>
    </row>
    <row r="616" spans="1:29" ht="15.75" customHeight="1">
      <c r="A616" s="47"/>
      <c r="B616" s="47" t="s">
        <v>1407</v>
      </c>
      <c r="C616" s="60" t="s">
        <v>1481</v>
      </c>
      <c r="D616" s="49" t="s">
        <v>53</v>
      </c>
      <c r="E616" s="49">
        <v>1</v>
      </c>
      <c r="F616" s="50">
        <v>25000</v>
      </c>
      <c r="G616" s="51" t="s">
        <v>54</v>
      </c>
      <c r="H616" s="52">
        <v>46235</v>
      </c>
      <c r="I616" s="53" t="s">
        <v>55</v>
      </c>
      <c r="J616" s="53" t="s">
        <v>56</v>
      </c>
      <c r="K616" s="53" t="s">
        <v>164</v>
      </c>
      <c r="L616" s="53" t="s">
        <v>91</v>
      </c>
      <c r="M616" s="54" t="s">
        <v>148</v>
      </c>
      <c r="N616" s="56" t="s">
        <v>884</v>
      </c>
      <c r="O616" s="56" t="s">
        <v>2767</v>
      </c>
      <c r="P616" s="56"/>
      <c r="Q616" s="56" t="s">
        <v>2954</v>
      </c>
      <c r="R616" s="57" t="s">
        <v>1482</v>
      </c>
      <c r="S616" s="57" t="s">
        <v>1483</v>
      </c>
      <c r="T616" s="56"/>
      <c r="U616" s="56"/>
      <c r="V616" s="56"/>
      <c r="W616" s="56" t="s">
        <v>949</v>
      </c>
      <c r="X616" s="56"/>
      <c r="Y616" s="56"/>
      <c r="Z616" s="56"/>
      <c r="AA616" s="56"/>
      <c r="AB616" s="56"/>
      <c r="AC616" s="56"/>
    </row>
    <row r="617" spans="1:29" ht="15.75" customHeight="1">
      <c r="A617" s="35"/>
      <c r="B617" s="35" t="s">
        <v>233</v>
      </c>
      <c r="C617" s="36" t="s">
        <v>2477</v>
      </c>
      <c r="D617" s="37" t="s">
        <v>53</v>
      </c>
      <c r="E617" s="37">
        <v>1</v>
      </c>
      <c r="F617" s="38">
        <v>480000</v>
      </c>
      <c r="G617" s="39" t="s">
        <v>54</v>
      </c>
      <c r="H617" s="40">
        <v>46143</v>
      </c>
      <c r="I617" s="41" t="s">
        <v>55</v>
      </c>
      <c r="J617" s="41" t="s">
        <v>56</v>
      </c>
      <c r="K617" s="41" t="s">
        <v>164</v>
      </c>
      <c r="L617" s="41" t="s">
        <v>91</v>
      </c>
      <c r="M617" s="42" t="s">
        <v>73</v>
      </c>
      <c r="N617" s="44" t="s">
        <v>884</v>
      </c>
      <c r="O617" s="44" t="s">
        <v>2767</v>
      </c>
      <c r="P617" s="44"/>
      <c r="Q617" s="44" t="s">
        <v>3138</v>
      </c>
      <c r="R617" s="45" t="s">
        <v>2478</v>
      </c>
      <c r="S617" s="45" t="s">
        <v>2479</v>
      </c>
      <c r="T617" s="44"/>
      <c r="U617" s="44"/>
      <c r="V617" s="44"/>
      <c r="W617" s="44" t="s">
        <v>1564</v>
      </c>
      <c r="X617" s="44"/>
      <c r="Y617" s="44"/>
      <c r="Z617" s="44"/>
      <c r="AA617" s="44"/>
      <c r="AB617" s="44"/>
      <c r="AC617" s="44"/>
    </row>
    <row r="618" spans="1:29" ht="15.75" customHeight="1">
      <c r="A618" s="47"/>
      <c r="B618" s="47" t="s">
        <v>51</v>
      </c>
      <c r="C618" s="60" t="s">
        <v>2502</v>
      </c>
      <c r="D618" s="49" t="s">
        <v>53</v>
      </c>
      <c r="E618" s="49">
        <v>40</v>
      </c>
      <c r="F618" s="50">
        <v>120000</v>
      </c>
      <c r="G618" s="51" t="s">
        <v>54</v>
      </c>
      <c r="H618" s="52">
        <v>46266</v>
      </c>
      <c r="I618" s="53" t="s">
        <v>55</v>
      </c>
      <c r="J618" s="53" t="s">
        <v>56</v>
      </c>
      <c r="K618" s="53" t="s">
        <v>164</v>
      </c>
      <c r="L618" s="53" t="s">
        <v>91</v>
      </c>
      <c r="M618" s="54" t="s">
        <v>2486</v>
      </c>
      <c r="N618" s="56" t="s">
        <v>884</v>
      </c>
      <c r="O618" s="56" t="s">
        <v>2767</v>
      </c>
      <c r="P618" s="56"/>
      <c r="Q618" s="56" t="s">
        <v>2929</v>
      </c>
      <c r="R618" s="57" t="str">
        <f t="array" ref="R618">IFERROR(INDEX('BANCO DE DADOS'!$C$3:$C1636,MATCH(C618,'BANCO DE DADOS'!$B$3:$B1636,0),0),"")</f>
        <v>CEIB</v>
      </c>
      <c r="S618" s="57" t="s">
        <v>2503</v>
      </c>
      <c r="T618" s="203"/>
      <c r="U618" s="56"/>
      <c r="V618" s="56"/>
      <c r="W618" s="56" t="s">
        <v>51</v>
      </c>
      <c r="X618" s="56"/>
      <c r="Y618" s="56"/>
      <c r="Z618" s="56"/>
      <c r="AA618" s="56"/>
      <c r="AB618" s="56"/>
      <c r="AC618" s="56"/>
    </row>
    <row r="619" spans="1:29" ht="15.75" customHeight="1">
      <c r="A619" s="35"/>
      <c r="B619" s="35" t="s">
        <v>2693</v>
      </c>
      <c r="C619" s="36"/>
      <c r="D619" s="37"/>
      <c r="E619" s="37"/>
      <c r="F619" s="38">
        <v>11850</v>
      </c>
      <c r="G619" s="39"/>
      <c r="H619" s="40"/>
      <c r="I619" s="41"/>
      <c r="J619" s="41"/>
      <c r="K619" s="41"/>
      <c r="L619" s="41"/>
      <c r="M619" s="42"/>
      <c r="N619" s="44" t="s">
        <v>951</v>
      </c>
      <c r="O619" s="44"/>
      <c r="P619" s="44"/>
      <c r="Q619" s="44" t="s">
        <v>3115</v>
      </c>
      <c r="R619" s="45"/>
      <c r="S619" s="45" t="s">
        <v>2573</v>
      </c>
      <c r="T619" s="44"/>
      <c r="U619" s="44"/>
      <c r="V619" s="44"/>
      <c r="W619" s="44" t="s">
        <v>51</v>
      </c>
      <c r="X619" s="44"/>
      <c r="Y619" s="44"/>
      <c r="Z619" s="44"/>
      <c r="AA619" s="44"/>
      <c r="AB619" s="44"/>
      <c r="AC619" s="44"/>
    </row>
    <row r="620" spans="1:29" ht="15.75" customHeight="1">
      <c r="A620" s="47" t="s">
        <v>244</v>
      </c>
      <c r="B620" s="47" t="s">
        <v>242</v>
      </c>
      <c r="C620" s="113" t="s">
        <v>533</v>
      </c>
      <c r="D620" s="49" t="s">
        <v>53</v>
      </c>
      <c r="E620" s="49">
        <v>4</v>
      </c>
      <c r="F620" s="50">
        <v>840</v>
      </c>
      <c r="G620" s="51" t="s">
        <v>54</v>
      </c>
      <c r="H620" s="52">
        <v>46174</v>
      </c>
      <c r="I620" s="53" t="s">
        <v>55</v>
      </c>
      <c r="J620" s="53" t="s">
        <v>56</v>
      </c>
      <c r="K620" s="53" t="s">
        <v>164</v>
      </c>
      <c r="L620" s="53" t="s">
        <v>58</v>
      </c>
      <c r="M620" s="54" t="s">
        <v>73</v>
      </c>
      <c r="N620" s="56" t="s">
        <v>21</v>
      </c>
      <c r="O620" s="56" t="s">
        <v>2767</v>
      </c>
      <c r="P620" s="56"/>
      <c r="Q620" s="56" t="s">
        <v>2973</v>
      </c>
      <c r="R620" s="57" t="s">
        <v>388</v>
      </c>
      <c r="S620" s="57" t="s">
        <v>389</v>
      </c>
      <c r="T620" s="56"/>
      <c r="U620" s="56"/>
      <c r="V620" s="56"/>
      <c r="W620" s="47" t="s">
        <v>242</v>
      </c>
      <c r="X620" s="56"/>
      <c r="Y620" s="56"/>
      <c r="Z620" s="56"/>
      <c r="AA620" s="56"/>
      <c r="AB620" s="56"/>
      <c r="AC620" s="56"/>
    </row>
    <row r="621" spans="1:29" ht="15.75" customHeight="1">
      <c r="A621" s="35" t="s">
        <v>246</v>
      </c>
      <c r="B621" s="35" t="s">
        <v>242</v>
      </c>
      <c r="C621" s="36" t="s">
        <v>387</v>
      </c>
      <c r="D621" s="37" t="s">
        <v>53</v>
      </c>
      <c r="E621" s="37">
        <v>10</v>
      </c>
      <c r="F621" s="38">
        <v>3670</v>
      </c>
      <c r="G621" s="39" t="s">
        <v>54</v>
      </c>
      <c r="H621" s="40">
        <v>46174</v>
      </c>
      <c r="I621" s="41" t="s">
        <v>55</v>
      </c>
      <c r="J621" s="41" t="s">
        <v>56</v>
      </c>
      <c r="K621" s="41" t="s">
        <v>164</v>
      </c>
      <c r="L621" s="41" t="s">
        <v>58</v>
      </c>
      <c r="M621" s="42" t="s">
        <v>2498</v>
      </c>
      <c r="N621" s="44" t="s">
        <v>21</v>
      </c>
      <c r="O621" s="44" t="s">
        <v>2767</v>
      </c>
      <c r="P621" s="44"/>
      <c r="Q621" s="44" t="s">
        <v>2973</v>
      </c>
      <c r="R621" s="45" t="s">
        <v>388</v>
      </c>
      <c r="S621" s="45" t="s">
        <v>389</v>
      </c>
      <c r="T621" s="44"/>
      <c r="U621" s="44"/>
      <c r="V621" s="44"/>
      <c r="W621" s="35" t="s">
        <v>242</v>
      </c>
      <c r="X621" s="44"/>
      <c r="Y621" s="44"/>
      <c r="Z621" s="44"/>
      <c r="AA621" s="44"/>
      <c r="AB621" s="44"/>
      <c r="AC621" s="44"/>
    </row>
    <row r="622" spans="1:29" ht="15.75" customHeight="1">
      <c r="A622" s="47" t="s">
        <v>248</v>
      </c>
      <c r="B622" s="47" t="s">
        <v>317</v>
      </c>
      <c r="C622" s="60" t="s">
        <v>387</v>
      </c>
      <c r="D622" s="49" t="s">
        <v>53</v>
      </c>
      <c r="E622" s="49">
        <v>6</v>
      </c>
      <c r="F622" s="50">
        <v>2202</v>
      </c>
      <c r="G622" s="51" t="s">
        <v>54</v>
      </c>
      <c r="H622" s="52">
        <v>46174</v>
      </c>
      <c r="I622" s="53" t="s">
        <v>55</v>
      </c>
      <c r="J622" s="53" t="s">
        <v>56</v>
      </c>
      <c r="K622" s="53" t="s">
        <v>164</v>
      </c>
      <c r="L622" s="53" t="s">
        <v>58</v>
      </c>
      <c r="M622" s="54" t="s">
        <v>2498</v>
      </c>
      <c r="N622" s="56" t="s">
        <v>21</v>
      </c>
      <c r="O622" s="56" t="s">
        <v>2767</v>
      </c>
      <c r="P622" s="56"/>
      <c r="Q622" s="56" t="s">
        <v>2973</v>
      </c>
      <c r="R622" s="57" t="s">
        <v>388</v>
      </c>
      <c r="S622" s="57" t="s">
        <v>389</v>
      </c>
      <c r="T622" s="56"/>
      <c r="U622" s="56"/>
      <c r="V622" s="56"/>
      <c r="W622" s="47" t="s">
        <v>242</v>
      </c>
      <c r="X622" s="56"/>
      <c r="Y622" s="56"/>
      <c r="Z622" s="56"/>
      <c r="AA622" s="56"/>
      <c r="AB622" s="56"/>
      <c r="AC622" s="56"/>
    </row>
    <row r="623" spans="1:29" ht="15.75" customHeight="1">
      <c r="A623" s="35"/>
      <c r="B623" s="35" t="s">
        <v>51</v>
      </c>
      <c r="C623" s="36" t="s">
        <v>387</v>
      </c>
      <c r="D623" s="37" t="s">
        <v>53</v>
      </c>
      <c r="E623" s="37">
        <v>10</v>
      </c>
      <c r="F623" s="38">
        <v>3670</v>
      </c>
      <c r="G623" s="39" t="s">
        <v>54</v>
      </c>
      <c r="H623" s="40">
        <v>46174</v>
      </c>
      <c r="I623" s="41" t="s">
        <v>55</v>
      </c>
      <c r="J623" s="41" t="s">
        <v>56</v>
      </c>
      <c r="K623" s="41" t="s">
        <v>164</v>
      </c>
      <c r="L623" s="41" t="s">
        <v>91</v>
      </c>
      <c r="M623" s="42" t="s">
        <v>2517</v>
      </c>
      <c r="N623" s="44" t="s">
        <v>884</v>
      </c>
      <c r="O623" s="44" t="s">
        <v>2767</v>
      </c>
      <c r="P623" s="44"/>
      <c r="Q623" s="44" t="s">
        <v>2973</v>
      </c>
      <c r="R623" s="45" t="s">
        <v>388</v>
      </c>
      <c r="S623" s="45" t="s">
        <v>389</v>
      </c>
      <c r="T623" s="44"/>
      <c r="U623" s="44"/>
      <c r="V623" s="44"/>
      <c r="W623" s="35" t="s">
        <v>242</v>
      </c>
      <c r="X623" s="44"/>
      <c r="Y623" s="44"/>
      <c r="Z623" s="44"/>
      <c r="AA623" s="44"/>
      <c r="AB623" s="44"/>
      <c r="AC623" s="44"/>
    </row>
    <row r="624" spans="1:29" ht="15.75" customHeight="1">
      <c r="A624" s="47" t="s">
        <v>50</v>
      </c>
      <c r="B624" s="47" t="s">
        <v>254</v>
      </c>
      <c r="C624" s="60" t="s">
        <v>366</v>
      </c>
      <c r="D624" s="49" t="s">
        <v>53</v>
      </c>
      <c r="E624" s="49">
        <v>1</v>
      </c>
      <c r="F624" s="50">
        <v>4200</v>
      </c>
      <c r="G624" s="51" t="s">
        <v>54</v>
      </c>
      <c r="H624" s="52">
        <v>46204</v>
      </c>
      <c r="I624" s="53" t="s">
        <v>55</v>
      </c>
      <c r="J624" s="53" t="s">
        <v>56</v>
      </c>
      <c r="K624" s="53" t="s">
        <v>164</v>
      </c>
      <c r="L624" s="53" t="s">
        <v>58</v>
      </c>
      <c r="M624" s="54" t="s">
        <v>2517</v>
      </c>
      <c r="N624" s="56" t="s">
        <v>21</v>
      </c>
      <c r="O624" s="56" t="s">
        <v>2767</v>
      </c>
      <c r="P624" s="56"/>
      <c r="Q624" s="56" t="s">
        <v>2995</v>
      </c>
      <c r="R624" s="57"/>
      <c r="S624" s="57" t="s">
        <v>367</v>
      </c>
      <c r="T624" s="56"/>
      <c r="U624" s="56"/>
      <c r="V624" s="56"/>
      <c r="W624" s="56" t="s">
        <v>254</v>
      </c>
      <c r="X624" s="56"/>
      <c r="Y624" s="56"/>
      <c r="Z624" s="56"/>
      <c r="AA624" s="56"/>
      <c r="AB624" s="56"/>
      <c r="AC624" s="56"/>
    </row>
    <row r="625" spans="1:29" ht="15.75" customHeight="1">
      <c r="A625" s="35" t="s">
        <v>1475</v>
      </c>
      <c r="B625" s="35" t="s">
        <v>254</v>
      </c>
      <c r="C625" s="36" t="s">
        <v>1961</v>
      </c>
      <c r="D625" s="37" t="s">
        <v>53</v>
      </c>
      <c r="E625" s="37">
        <v>1</v>
      </c>
      <c r="F625" s="38">
        <v>5000</v>
      </c>
      <c r="G625" s="39" t="s">
        <v>54</v>
      </c>
      <c r="H625" s="40">
        <v>46204</v>
      </c>
      <c r="I625" s="41" t="s">
        <v>55</v>
      </c>
      <c r="J625" s="41" t="s">
        <v>56</v>
      </c>
      <c r="K625" s="41" t="s">
        <v>164</v>
      </c>
      <c r="L625" s="41" t="s">
        <v>91</v>
      </c>
      <c r="M625" s="42" t="s">
        <v>2486</v>
      </c>
      <c r="N625" s="44" t="s">
        <v>951</v>
      </c>
      <c r="O625" s="44" t="s">
        <v>2767</v>
      </c>
      <c r="P625" s="44"/>
      <c r="Q625" s="44" t="s">
        <v>2996</v>
      </c>
      <c r="R625" s="45"/>
      <c r="S625" s="45" t="s">
        <v>1962</v>
      </c>
      <c r="T625" s="44"/>
      <c r="U625" s="44"/>
      <c r="V625" s="44"/>
      <c r="W625" s="44" t="s">
        <v>254</v>
      </c>
      <c r="X625" s="44"/>
      <c r="Y625" s="44"/>
      <c r="Z625" s="44"/>
      <c r="AA625" s="44"/>
      <c r="AB625" s="44"/>
      <c r="AC625" s="44"/>
    </row>
    <row r="626" spans="1:29" ht="15.75" customHeight="1">
      <c r="A626" s="47" t="s">
        <v>1492</v>
      </c>
      <c r="B626" s="47" t="s">
        <v>652</v>
      </c>
      <c r="C626" s="60" t="s">
        <v>2202</v>
      </c>
      <c r="D626" s="49" t="s">
        <v>53</v>
      </c>
      <c r="E626" s="49">
        <v>2</v>
      </c>
      <c r="F626" s="50">
        <v>600</v>
      </c>
      <c r="G626" s="51" t="s">
        <v>54</v>
      </c>
      <c r="H626" s="52">
        <v>46174</v>
      </c>
      <c r="I626" s="53" t="s">
        <v>55</v>
      </c>
      <c r="J626" s="53" t="s">
        <v>56</v>
      </c>
      <c r="K626" s="53" t="s">
        <v>164</v>
      </c>
      <c r="L626" s="53" t="s">
        <v>91</v>
      </c>
      <c r="M626" s="54" t="s">
        <v>2486</v>
      </c>
      <c r="N626" s="56" t="s">
        <v>951</v>
      </c>
      <c r="O626" s="56" t="s">
        <v>2767</v>
      </c>
      <c r="P626" s="56"/>
      <c r="Q626" s="56" t="s">
        <v>2997</v>
      </c>
      <c r="R626" s="57"/>
      <c r="S626" s="57" t="s">
        <v>2139</v>
      </c>
      <c r="T626" s="56"/>
      <c r="U626" s="56"/>
      <c r="V626" s="56"/>
      <c r="W626" s="47" t="s">
        <v>254</v>
      </c>
      <c r="X626" s="56"/>
      <c r="Y626" s="56"/>
      <c r="Z626" s="56"/>
      <c r="AA626" s="56"/>
      <c r="AB626" s="56"/>
      <c r="AC626" s="56"/>
    </row>
    <row r="627" spans="1:29" ht="15.75" customHeight="1">
      <c r="A627" s="35" t="s">
        <v>1484</v>
      </c>
      <c r="B627" s="35" t="s">
        <v>233</v>
      </c>
      <c r="C627" s="36" t="s">
        <v>2138</v>
      </c>
      <c r="D627" s="37" t="s">
        <v>53</v>
      </c>
      <c r="E627" s="37">
        <v>3</v>
      </c>
      <c r="F627" s="38">
        <v>1050</v>
      </c>
      <c r="G627" s="39" t="s">
        <v>54</v>
      </c>
      <c r="H627" s="40">
        <v>46174</v>
      </c>
      <c r="I627" s="41" t="s">
        <v>55</v>
      </c>
      <c r="J627" s="41" t="s">
        <v>56</v>
      </c>
      <c r="K627" s="41" t="s">
        <v>164</v>
      </c>
      <c r="L627" s="41" t="s">
        <v>91</v>
      </c>
      <c r="M627" s="42" t="s">
        <v>2486</v>
      </c>
      <c r="N627" s="44" t="s">
        <v>951</v>
      </c>
      <c r="O627" s="44" t="s">
        <v>2767</v>
      </c>
      <c r="P627" s="44"/>
      <c r="Q627" s="44" t="s">
        <v>2997</v>
      </c>
      <c r="R627" s="45"/>
      <c r="S627" s="45" t="s">
        <v>2139</v>
      </c>
      <c r="T627" s="44"/>
      <c r="U627" s="44"/>
      <c r="V627" s="44"/>
      <c r="W627" s="35" t="s">
        <v>254</v>
      </c>
      <c r="X627" s="44"/>
      <c r="Y627" s="44"/>
      <c r="Z627" s="44"/>
      <c r="AA627" s="44"/>
      <c r="AB627" s="44"/>
      <c r="AC627" s="44"/>
    </row>
    <row r="628" spans="1:29" ht="15.75" customHeight="1">
      <c r="A628" s="47" t="s">
        <v>1486</v>
      </c>
      <c r="B628" s="47" t="s">
        <v>169</v>
      </c>
      <c r="C628" s="60" t="s">
        <v>2138</v>
      </c>
      <c r="D628" s="49" t="s">
        <v>53</v>
      </c>
      <c r="E628" s="49">
        <v>1</v>
      </c>
      <c r="F628" s="50">
        <v>350</v>
      </c>
      <c r="G628" s="51" t="s">
        <v>54</v>
      </c>
      <c r="H628" s="52">
        <v>46174</v>
      </c>
      <c r="I628" s="53" t="s">
        <v>55</v>
      </c>
      <c r="J628" s="53" t="s">
        <v>56</v>
      </c>
      <c r="K628" s="53" t="s">
        <v>164</v>
      </c>
      <c r="L628" s="53" t="s">
        <v>91</v>
      </c>
      <c r="M628" s="54" t="s">
        <v>2486</v>
      </c>
      <c r="N628" s="56" t="s">
        <v>951</v>
      </c>
      <c r="O628" s="56" t="s">
        <v>2767</v>
      </c>
      <c r="P628" s="56"/>
      <c r="Q628" s="56" t="s">
        <v>2997</v>
      </c>
      <c r="R628" s="57"/>
      <c r="S628" s="57" t="s">
        <v>2139</v>
      </c>
      <c r="T628" s="56"/>
      <c r="U628" s="56"/>
      <c r="V628" s="56"/>
      <c r="W628" s="47" t="s">
        <v>254</v>
      </c>
      <c r="X628" s="56"/>
      <c r="Y628" s="56"/>
      <c r="Z628" s="56"/>
      <c r="AA628" s="56"/>
      <c r="AB628" s="56"/>
      <c r="AC628" s="56"/>
    </row>
    <row r="629" spans="1:29" ht="15.75" customHeight="1">
      <c r="A629" s="167"/>
      <c r="B629" s="167" t="s">
        <v>51</v>
      </c>
      <c r="C629" s="168" t="s">
        <v>916</v>
      </c>
      <c r="D629" s="176" t="s">
        <v>53</v>
      </c>
      <c r="E629" s="176">
        <v>4</v>
      </c>
      <c r="F629" s="177">
        <v>12000</v>
      </c>
      <c r="G629" s="178" t="s">
        <v>54</v>
      </c>
      <c r="H629" s="179">
        <v>46235</v>
      </c>
      <c r="I629" s="180" t="s">
        <v>101</v>
      </c>
      <c r="J629" s="180" t="s">
        <v>56</v>
      </c>
      <c r="K629" s="180" t="s">
        <v>858</v>
      </c>
      <c r="L629" s="180" t="s">
        <v>91</v>
      </c>
      <c r="M629" s="181" t="s">
        <v>2451</v>
      </c>
      <c r="N629" s="175" t="s">
        <v>884</v>
      </c>
      <c r="O629" s="44" t="s">
        <v>2452</v>
      </c>
      <c r="P629" s="44"/>
      <c r="Q629" s="44"/>
      <c r="R629" s="45">
        <f t="array" ref="R629">IFERROR(INDEX('BANCO DE DADOS'!$C$3:$C1636,MATCH(C629,'BANCO DE DADOS'!$B$3:$B1636,0),0),"")</f>
        <v>0</v>
      </c>
      <c r="S629" s="45" t="str">
        <f t="array" ref="S629">IFERROR(INDEX('BANCO DE DADOS'!$D$3:$D1636,MATCH(C629,'BANCO DE DADOS'!$B$3:$B1636,0),0),"")</f>
        <v>COMPRA DE EQUIPAMENTOS PARA ESPAÇOS CONFINADOS</v>
      </c>
      <c r="T629" s="44"/>
      <c r="U629" s="44"/>
      <c r="V629" s="44"/>
      <c r="W629" s="44"/>
      <c r="X629" s="44"/>
      <c r="Y629" s="44"/>
      <c r="Z629" s="44"/>
      <c r="AA629" s="44"/>
      <c r="AB629" s="44"/>
      <c r="AC629" s="44"/>
    </row>
    <row r="630" spans="1:29" ht="15.75" customHeight="1">
      <c r="A630" s="47" t="s">
        <v>1488</v>
      </c>
      <c r="B630" s="47" t="s">
        <v>242</v>
      </c>
      <c r="C630" s="60" t="s">
        <v>2138</v>
      </c>
      <c r="D630" s="49" t="s">
        <v>53</v>
      </c>
      <c r="E630" s="49">
        <v>1</v>
      </c>
      <c r="F630" s="50">
        <v>350</v>
      </c>
      <c r="G630" s="51" t="s">
        <v>54</v>
      </c>
      <c r="H630" s="52">
        <v>46174</v>
      </c>
      <c r="I630" s="53" t="s">
        <v>55</v>
      </c>
      <c r="J630" s="53" t="s">
        <v>56</v>
      </c>
      <c r="K630" s="53" t="s">
        <v>164</v>
      </c>
      <c r="L630" s="53" t="s">
        <v>91</v>
      </c>
      <c r="M630" s="54" t="s">
        <v>2486</v>
      </c>
      <c r="N630" s="56" t="s">
        <v>951</v>
      </c>
      <c r="O630" s="56" t="s">
        <v>2767</v>
      </c>
      <c r="P630" s="56"/>
      <c r="Q630" s="56" t="s">
        <v>2997</v>
      </c>
      <c r="R630" s="57"/>
      <c r="S630" s="57" t="s">
        <v>2139</v>
      </c>
      <c r="T630" s="56"/>
      <c r="U630" s="56"/>
      <c r="V630" s="56"/>
      <c r="W630" s="47" t="s">
        <v>254</v>
      </c>
      <c r="X630" s="56"/>
      <c r="Y630" s="56"/>
      <c r="Z630" s="56"/>
      <c r="AA630" s="56"/>
      <c r="AB630" s="56"/>
      <c r="AC630" s="56"/>
    </row>
    <row r="631" spans="1:29" ht="15.75" customHeight="1">
      <c r="A631" s="35" t="s">
        <v>1490</v>
      </c>
      <c r="B631" s="35" t="s">
        <v>295</v>
      </c>
      <c r="C631" s="36" t="s">
        <v>2304</v>
      </c>
      <c r="D631" s="37" t="s">
        <v>53</v>
      </c>
      <c r="E631" s="37">
        <v>2</v>
      </c>
      <c r="F631" s="38">
        <v>300</v>
      </c>
      <c r="G631" s="39" t="s">
        <v>54</v>
      </c>
      <c r="H631" s="40">
        <v>46174</v>
      </c>
      <c r="I631" s="41" t="s">
        <v>55</v>
      </c>
      <c r="J631" s="41" t="s">
        <v>56</v>
      </c>
      <c r="K631" s="41" t="s">
        <v>164</v>
      </c>
      <c r="L631" s="41" t="s">
        <v>91</v>
      </c>
      <c r="M631" s="42" t="s">
        <v>2739</v>
      </c>
      <c r="N631" s="44" t="s">
        <v>951</v>
      </c>
      <c r="O631" s="44" t="s">
        <v>2767</v>
      </c>
      <c r="P631" s="44"/>
      <c r="Q631" s="44" t="s">
        <v>2997</v>
      </c>
      <c r="R631" s="45"/>
      <c r="S631" s="45" t="s">
        <v>2139</v>
      </c>
      <c r="T631" s="44"/>
      <c r="U631" s="44"/>
      <c r="V631" s="44"/>
      <c r="W631" s="35" t="s">
        <v>254</v>
      </c>
      <c r="X631" s="44"/>
      <c r="Y631" s="44"/>
      <c r="Z631" s="44"/>
      <c r="AA631" s="44"/>
      <c r="AB631" s="44"/>
      <c r="AC631" s="44"/>
    </row>
    <row r="632" spans="1:29" ht="15.75" customHeight="1">
      <c r="A632" s="47" t="s">
        <v>1497</v>
      </c>
      <c r="B632" s="47" t="s">
        <v>254</v>
      </c>
      <c r="C632" s="60" t="s">
        <v>2253</v>
      </c>
      <c r="D632" s="49" t="s">
        <v>53</v>
      </c>
      <c r="E632" s="49">
        <v>1</v>
      </c>
      <c r="F632" s="50">
        <v>450</v>
      </c>
      <c r="G632" s="51" t="s">
        <v>54</v>
      </c>
      <c r="H632" s="52">
        <v>46174</v>
      </c>
      <c r="I632" s="53" t="s">
        <v>55</v>
      </c>
      <c r="J632" s="53" t="s">
        <v>56</v>
      </c>
      <c r="K632" s="53" t="s">
        <v>164</v>
      </c>
      <c r="L632" s="53" t="s">
        <v>91</v>
      </c>
      <c r="M632" s="54" t="s">
        <v>2517</v>
      </c>
      <c r="N632" s="56" t="s">
        <v>951</v>
      </c>
      <c r="O632" s="56" t="s">
        <v>2767</v>
      </c>
      <c r="P632" s="56"/>
      <c r="Q632" s="56" t="s">
        <v>2997</v>
      </c>
      <c r="R632" s="57"/>
      <c r="S632" s="57" t="s">
        <v>2139</v>
      </c>
      <c r="T632" s="56"/>
      <c r="U632" s="56"/>
      <c r="V632" s="56"/>
      <c r="W632" s="47" t="s">
        <v>254</v>
      </c>
      <c r="X632" s="56"/>
      <c r="Y632" s="56"/>
      <c r="Z632" s="56"/>
      <c r="AA632" s="56"/>
      <c r="AB632" s="56"/>
      <c r="AC632" s="56"/>
    </row>
    <row r="633" spans="1:29" ht="15.75" customHeight="1">
      <c r="A633" s="88"/>
      <c r="B633" s="88" t="s">
        <v>51</v>
      </c>
      <c r="C633" s="202" t="s">
        <v>262</v>
      </c>
      <c r="D633" s="89" t="s">
        <v>53</v>
      </c>
      <c r="E633" s="89">
        <v>20</v>
      </c>
      <c r="F633" s="90">
        <v>6360</v>
      </c>
      <c r="G633" s="91" t="s">
        <v>54</v>
      </c>
      <c r="H633" s="92">
        <v>46204</v>
      </c>
      <c r="I633" s="93" t="s">
        <v>55</v>
      </c>
      <c r="J633" s="93" t="s">
        <v>56</v>
      </c>
      <c r="K633" s="93" t="s">
        <v>164</v>
      </c>
      <c r="L633" s="93" t="s">
        <v>91</v>
      </c>
      <c r="M633" s="66" t="s">
        <v>109</v>
      </c>
      <c r="N633" s="67" t="s">
        <v>884</v>
      </c>
      <c r="O633" s="67" t="s">
        <v>2767</v>
      </c>
      <c r="P633" s="67"/>
      <c r="Q633" s="67" t="s">
        <v>2953</v>
      </c>
      <c r="R633" s="68" t="s">
        <v>221</v>
      </c>
      <c r="S633" s="68" t="s">
        <v>263</v>
      </c>
      <c r="T633" s="67"/>
      <c r="U633" s="67"/>
      <c r="V633" s="67"/>
      <c r="W633" s="44" t="s">
        <v>3</v>
      </c>
      <c r="X633" s="67"/>
      <c r="Y633" s="67"/>
      <c r="Z633" s="67"/>
      <c r="AA633" s="67"/>
      <c r="AB633" s="67"/>
      <c r="AC633" s="67"/>
    </row>
    <row r="634" spans="1:29" ht="15.75" customHeight="1">
      <c r="A634" s="47"/>
      <c r="B634" s="47" t="s">
        <v>2693</v>
      </c>
      <c r="C634" s="60"/>
      <c r="D634" s="49"/>
      <c r="E634" s="49"/>
      <c r="F634" s="50">
        <v>21250</v>
      </c>
      <c r="G634" s="51"/>
      <c r="H634" s="52"/>
      <c r="I634" s="53"/>
      <c r="J634" s="53"/>
      <c r="K634" s="53"/>
      <c r="L634" s="53"/>
      <c r="M634" s="54"/>
      <c r="N634" s="56" t="s">
        <v>21</v>
      </c>
      <c r="O634" s="56"/>
      <c r="P634" s="56"/>
      <c r="Q634" s="56" t="s">
        <v>2983</v>
      </c>
      <c r="R634" s="57"/>
      <c r="S634" s="57" t="s">
        <v>154</v>
      </c>
      <c r="T634" s="56"/>
      <c r="U634" s="56"/>
      <c r="V634" s="56"/>
      <c r="W634" s="56" t="s">
        <v>145</v>
      </c>
      <c r="X634" s="56"/>
      <c r="Y634" s="56"/>
      <c r="Z634" s="56"/>
      <c r="AA634" s="56"/>
      <c r="AB634" s="56"/>
      <c r="AC634" s="56"/>
    </row>
    <row r="635" spans="1:29" ht="15.75" customHeight="1">
      <c r="A635" s="35"/>
      <c r="B635" s="35" t="s">
        <v>2693</v>
      </c>
      <c r="C635" s="36"/>
      <c r="D635" s="37"/>
      <c r="E635" s="37"/>
      <c r="F635" s="38">
        <v>100000</v>
      </c>
      <c r="G635" s="39"/>
      <c r="H635" s="40"/>
      <c r="I635" s="41"/>
      <c r="J635" s="41"/>
      <c r="K635" s="41"/>
      <c r="L635" s="41"/>
      <c r="M635" s="42"/>
      <c r="N635" s="44" t="s">
        <v>2755</v>
      </c>
      <c r="O635" s="44"/>
      <c r="P635" s="44"/>
      <c r="Q635" s="44" t="s">
        <v>2984</v>
      </c>
      <c r="R635" s="45"/>
      <c r="S635" s="45" t="s">
        <v>1676</v>
      </c>
      <c r="T635" s="44"/>
      <c r="U635" s="44"/>
      <c r="V635" s="44"/>
      <c r="W635" s="44" t="s">
        <v>145</v>
      </c>
      <c r="X635" s="44"/>
      <c r="Y635" s="44"/>
      <c r="Z635" s="44"/>
      <c r="AA635" s="44"/>
      <c r="AB635" s="44"/>
      <c r="AC635" s="44"/>
    </row>
    <row r="636" spans="1:29" ht="15.75" customHeight="1">
      <c r="A636" s="47"/>
      <c r="B636" s="47" t="s">
        <v>2693</v>
      </c>
      <c r="C636" s="60"/>
      <c r="D636" s="49"/>
      <c r="E636" s="49"/>
      <c r="F636" s="50">
        <v>90000</v>
      </c>
      <c r="G636" s="51"/>
      <c r="H636" s="52"/>
      <c r="I636" s="53"/>
      <c r="J636" s="53"/>
      <c r="K636" s="53"/>
      <c r="L636" s="53"/>
      <c r="M636" s="54"/>
      <c r="N636" s="56" t="s">
        <v>21</v>
      </c>
      <c r="O636" s="56"/>
      <c r="P636" s="56"/>
      <c r="Q636" s="56" t="s">
        <v>2993</v>
      </c>
      <c r="R636" s="57"/>
      <c r="S636" s="57" t="s">
        <v>150</v>
      </c>
      <c r="T636" s="56"/>
      <c r="U636" s="56"/>
      <c r="V636" s="56"/>
      <c r="W636" s="56" t="s">
        <v>145</v>
      </c>
      <c r="X636" s="56"/>
      <c r="Y636" s="56"/>
      <c r="Z636" s="56"/>
      <c r="AA636" s="56"/>
      <c r="AB636" s="56"/>
      <c r="AC636" s="56"/>
    </row>
    <row r="637" spans="1:29" ht="15.75" customHeight="1">
      <c r="A637" s="35"/>
      <c r="B637" s="35" t="s">
        <v>2693</v>
      </c>
      <c r="C637" s="36"/>
      <c r="D637" s="37"/>
      <c r="E637" s="37"/>
      <c r="F637" s="38">
        <v>31500</v>
      </c>
      <c r="G637" s="39"/>
      <c r="H637" s="40"/>
      <c r="I637" s="41"/>
      <c r="J637" s="41"/>
      <c r="K637" s="41"/>
      <c r="L637" s="41"/>
      <c r="M637" s="42"/>
      <c r="N637" s="44"/>
      <c r="O637" s="44"/>
      <c r="P637" s="44"/>
      <c r="Q637" s="44" t="s">
        <v>3015</v>
      </c>
      <c r="R637" s="45"/>
      <c r="S637" s="45" t="s">
        <v>110</v>
      </c>
      <c r="T637" s="44"/>
      <c r="U637" s="44"/>
      <c r="V637" s="44"/>
      <c r="W637" s="44" t="s">
        <v>145</v>
      </c>
      <c r="X637" s="44"/>
      <c r="Y637" s="44"/>
      <c r="Z637" s="44"/>
      <c r="AA637" s="44"/>
      <c r="AB637" s="44"/>
      <c r="AC637" s="44"/>
    </row>
    <row r="638" spans="1:29" ht="15.75" customHeight="1">
      <c r="A638" s="47"/>
      <c r="B638" s="47" t="s">
        <v>2693</v>
      </c>
      <c r="C638" s="60"/>
      <c r="D638" s="49"/>
      <c r="E638" s="49"/>
      <c r="F638" s="50">
        <v>30000</v>
      </c>
      <c r="G638" s="51"/>
      <c r="H638" s="52"/>
      <c r="I638" s="53"/>
      <c r="J638" s="53"/>
      <c r="K638" s="53"/>
      <c r="L638" s="53"/>
      <c r="M638" s="54"/>
      <c r="N638" s="56" t="s">
        <v>21</v>
      </c>
      <c r="O638" s="56"/>
      <c r="P638" s="56"/>
      <c r="Q638" s="56" t="s">
        <v>3022</v>
      </c>
      <c r="R638" s="57"/>
      <c r="S638" s="57" t="s">
        <v>225</v>
      </c>
      <c r="T638" s="56"/>
      <c r="U638" s="56"/>
      <c r="V638" s="56"/>
      <c r="W638" s="56" t="s">
        <v>145</v>
      </c>
      <c r="X638" s="56"/>
      <c r="Y638" s="56"/>
      <c r="Z638" s="56"/>
      <c r="AA638" s="56"/>
      <c r="AB638" s="56"/>
      <c r="AC638" s="56"/>
    </row>
    <row r="639" spans="1:29" ht="15.75" customHeight="1">
      <c r="A639" s="35"/>
      <c r="B639" s="35" t="s">
        <v>2693</v>
      </c>
      <c r="C639" s="36"/>
      <c r="D639" s="37"/>
      <c r="E639" s="37"/>
      <c r="F639" s="38">
        <v>50000</v>
      </c>
      <c r="G639" s="39"/>
      <c r="H639" s="40"/>
      <c r="I639" s="41"/>
      <c r="J639" s="41"/>
      <c r="K639" s="41"/>
      <c r="L639" s="41"/>
      <c r="M639" s="42"/>
      <c r="N639" s="44" t="s">
        <v>21</v>
      </c>
      <c r="O639" s="44"/>
      <c r="P639" s="44"/>
      <c r="Q639" s="44" t="s">
        <v>3091</v>
      </c>
      <c r="R639" s="45"/>
      <c r="S639" s="45" t="s">
        <v>2850</v>
      </c>
      <c r="T639" s="44"/>
      <c r="U639" s="44"/>
      <c r="V639" s="44"/>
      <c r="W639" s="35" t="s">
        <v>145</v>
      </c>
      <c r="X639" s="44"/>
      <c r="Y639" s="44"/>
      <c r="Z639" s="44"/>
      <c r="AA639" s="44"/>
      <c r="AB639" s="44"/>
      <c r="AC639" s="44"/>
    </row>
    <row r="640" spans="1:29" ht="15.75" customHeight="1">
      <c r="A640" s="47" t="s">
        <v>2734</v>
      </c>
      <c r="B640" s="47" t="s">
        <v>219</v>
      </c>
      <c r="C640" s="60" t="s">
        <v>262</v>
      </c>
      <c r="D640" s="49" t="s">
        <v>53</v>
      </c>
      <c r="E640" s="49">
        <v>40</v>
      </c>
      <c r="F640" s="50">
        <v>12720</v>
      </c>
      <c r="G640" s="51" t="s">
        <v>54</v>
      </c>
      <c r="H640" s="52">
        <v>46235</v>
      </c>
      <c r="I640" s="53" t="s">
        <v>55</v>
      </c>
      <c r="J640" s="53" t="s">
        <v>56</v>
      </c>
      <c r="K640" s="53" t="s">
        <v>164</v>
      </c>
      <c r="L640" s="53" t="s">
        <v>58</v>
      </c>
      <c r="M640" s="54" t="s">
        <v>2498</v>
      </c>
      <c r="N640" s="56" t="s">
        <v>21</v>
      </c>
      <c r="O640" s="56" t="s">
        <v>2767</v>
      </c>
      <c r="P640" s="56"/>
      <c r="Q640" s="67" t="s">
        <v>2953</v>
      </c>
      <c r="R640" s="57" t="s">
        <v>221</v>
      </c>
      <c r="S640" s="68" t="s">
        <v>263</v>
      </c>
      <c r="T640" s="56"/>
      <c r="U640" s="56"/>
      <c r="V640" s="56"/>
      <c r="W640" s="56" t="s">
        <v>3</v>
      </c>
      <c r="X640" s="56"/>
      <c r="Y640" s="56"/>
      <c r="Z640" s="56"/>
      <c r="AA640" s="56"/>
      <c r="AB640" s="56"/>
      <c r="AC640" s="56"/>
    </row>
    <row r="641" spans="1:29" ht="15.75" customHeight="1">
      <c r="A641" s="167"/>
      <c r="B641" s="167" t="s">
        <v>70</v>
      </c>
      <c r="C641" s="168" t="s">
        <v>2475</v>
      </c>
      <c r="D641" s="176" t="s">
        <v>2476</v>
      </c>
      <c r="E641" s="176">
        <v>8500</v>
      </c>
      <c r="F641" s="177">
        <v>1615000</v>
      </c>
      <c r="G641" s="178" t="s">
        <v>66</v>
      </c>
      <c r="H641" s="179">
        <v>46266</v>
      </c>
      <c r="I641" s="180" t="s">
        <v>55</v>
      </c>
      <c r="J641" s="180" t="s">
        <v>56</v>
      </c>
      <c r="K641" s="180" t="s">
        <v>72</v>
      </c>
      <c r="L641" s="180" t="s">
        <v>91</v>
      </c>
      <c r="M641" s="181" t="s">
        <v>2451</v>
      </c>
      <c r="N641" s="175" t="s">
        <v>884</v>
      </c>
      <c r="O641" s="44" t="s">
        <v>2452</v>
      </c>
      <c r="P641" s="44"/>
      <c r="Q641" s="44"/>
      <c r="R641" s="45" t="str">
        <f t="array" ref="R641">IFERROR(INDEX('BANCO DE DADOS'!$C$3:$C1636,MATCH(C641,'BANCO DE DADOS'!$B$3:$B1636,0),0),"")</f>
        <v>GTI</v>
      </c>
      <c r="S641" s="45" t="str">
        <f t="array" ref="S641">IFERROR(INDEX('BANCO DE DADOS'!$D$3:$D1636,MATCH(C641,'BANCO DE DADOS'!$B$3:$B1636,0),0),"")</f>
        <v>COMPRA DE SOFTWARES E LICENÇAS</v>
      </c>
      <c r="T641" s="44"/>
      <c r="U641" s="44"/>
      <c r="V641" s="44"/>
      <c r="W641" s="44"/>
      <c r="X641" s="44"/>
      <c r="Y641" s="44"/>
      <c r="Z641" s="44"/>
      <c r="AA641" s="44"/>
      <c r="AB641" s="44"/>
      <c r="AC641" s="44"/>
    </row>
    <row r="642" spans="1:29" ht="15.75" customHeight="1">
      <c r="A642" s="47" t="s">
        <v>2740</v>
      </c>
      <c r="B642" s="47" t="s">
        <v>245</v>
      </c>
      <c r="C642" s="60" t="s">
        <v>262</v>
      </c>
      <c r="D642" s="49" t="s">
        <v>53</v>
      </c>
      <c r="E642" s="49">
        <v>30</v>
      </c>
      <c r="F642" s="50">
        <v>9540</v>
      </c>
      <c r="G642" s="51" t="s">
        <v>54</v>
      </c>
      <c r="H642" s="52">
        <v>46204</v>
      </c>
      <c r="I642" s="53" t="s">
        <v>55</v>
      </c>
      <c r="J642" s="53" t="s">
        <v>56</v>
      </c>
      <c r="K642" s="53" t="s">
        <v>164</v>
      </c>
      <c r="L642" s="53" t="s">
        <v>58</v>
      </c>
      <c r="M642" s="54" t="s">
        <v>2498</v>
      </c>
      <c r="N642" s="56" t="s">
        <v>21</v>
      </c>
      <c r="O642" s="56" t="s">
        <v>2767</v>
      </c>
      <c r="P642" s="56"/>
      <c r="Q642" s="67" t="s">
        <v>2953</v>
      </c>
      <c r="R642" s="68" t="s">
        <v>221</v>
      </c>
      <c r="S642" s="68" t="s">
        <v>263</v>
      </c>
      <c r="T642" s="56"/>
      <c r="U642" s="56"/>
      <c r="V642" s="56"/>
      <c r="W642" s="56" t="s">
        <v>3</v>
      </c>
      <c r="X642" s="56"/>
      <c r="Y642" s="56"/>
      <c r="Z642" s="56"/>
      <c r="AA642" s="56"/>
      <c r="AB642" s="56"/>
      <c r="AC642" s="56"/>
    </row>
    <row r="643" spans="1:29" ht="15.75" customHeight="1">
      <c r="A643" s="35" t="s">
        <v>2752</v>
      </c>
      <c r="B643" s="35" t="s">
        <v>161</v>
      </c>
      <c r="C643" s="36" t="s">
        <v>262</v>
      </c>
      <c r="D643" s="37" t="s">
        <v>53</v>
      </c>
      <c r="E643" s="37">
        <v>20</v>
      </c>
      <c r="F643" s="38">
        <v>6360</v>
      </c>
      <c r="G643" s="39" t="s">
        <v>54</v>
      </c>
      <c r="H643" s="40">
        <v>46204</v>
      </c>
      <c r="I643" s="41" t="s">
        <v>55</v>
      </c>
      <c r="J643" s="41" t="s">
        <v>56</v>
      </c>
      <c r="K643" s="41" t="s">
        <v>164</v>
      </c>
      <c r="L643" s="41" t="s">
        <v>58</v>
      </c>
      <c r="M643" s="42" t="s">
        <v>2498</v>
      </c>
      <c r="N643" s="44" t="s">
        <v>21</v>
      </c>
      <c r="O643" s="44" t="s">
        <v>2767</v>
      </c>
      <c r="P643" s="44"/>
      <c r="Q643" s="67" t="s">
        <v>2953</v>
      </c>
      <c r="R643" s="45" t="s">
        <v>221</v>
      </c>
      <c r="S643" s="68" t="s">
        <v>263</v>
      </c>
      <c r="T643" s="44"/>
      <c r="U643" s="44"/>
      <c r="V643" s="44"/>
      <c r="W643" s="44" t="s">
        <v>3</v>
      </c>
      <c r="X643" s="44"/>
      <c r="Y643" s="44"/>
      <c r="Z643" s="44"/>
      <c r="AA643" s="44"/>
      <c r="AB643" s="44"/>
      <c r="AC643" s="44"/>
    </row>
    <row r="644" spans="1:29" ht="15.75" customHeight="1">
      <c r="A644" s="47" t="s">
        <v>2753</v>
      </c>
      <c r="B644" s="47" t="s">
        <v>242</v>
      </c>
      <c r="C644" s="60" t="s">
        <v>262</v>
      </c>
      <c r="D644" s="49" t="s">
        <v>53</v>
      </c>
      <c r="E644" s="49">
        <v>20</v>
      </c>
      <c r="F644" s="50">
        <v>6360</v>
      </c>
      <c r="G644" s="51" t="s">
        <v>54</v>
      </c>
      <c r="H644" s="52">
        <v>46204</v>
      </c>
      <c r="I644" s="53" t="s">
        <v>55</v>
      </c>
      <c r="J644" s="53" t="s">
        <v>56</v>
      </c>
      <c r="K644" s="53" t="s">
        <v>164</v>
      </c>
      <c r="L644" s="53" t="s">
        <v>58</v>
      </c>
      <c r="M644" s="54" t="s">
        <v>2498</v>
      </c>
      <c r="N644" s="56" t="s">
        <v>21</v>
      </c>
      <c r="O644" s="56" t="s">
        <v>2767</v>
      </c>
      <c r="P644" s="56"/>
      <c r="Q644" s="67" t="s">
        <v>2953</v>
      </c>
      <c r="R644" s="68" t="s">
        <v>221</v>
      </c>
      <c r="S644" s="68" t="s">
        <v>263</v>
      </c>
      <c r="T644" s="56"/>
      <c r="U644" s="56"/>
      <c r="V644" s="56"/>
      <c r="W644" s="56" t="s">
        <v>3</v>
      </c>
      <c r="X644" s="56"/>
      <c r="Y644" s="56"/>
      <c r="Z644" s="56"/>
      <c r="AA644" s="56"/>
      <c r="AB644" s="56"/>
      <c r="AC644" s="56"/>
    </row>
    <row r="645" spans="1:29" ht="15.75" customHeight="1">
      <c r="A645" s="167"/>
      <c r="B645" s="167" t="s">
        <v>317</v>
      </c>
      <c r="C645" s="168" t="s">
        <v>2547</v>
      </c>
      <c r="D645" s="176" t="s">
        <v>53</v>
      </c>
      <c r="E645" s="176">
        <v>11</v>
      </c>
      <c r="F645" s="177">
        <v>11000</v>
      </c>
      <c r="G645" s="178" t="s">
        <v>54</v>
      </c>
      <c r="H645" s="179">
        <v>46235</v>
      </c>
      <c r="I645" s="180" t="s">
        <v>101</v>
      </c>
      <c r="J645" s="180" t="s">
        <v>56</v>
      </c>
      <c r="K645" s="180" t="s">
        <v>858</v>
      </c>
      <c r="L645" s="180" t="s">
        <v>91</v>
      </c>
      <c r="M645" s="181" t="s">
        <v>2451</v>
      </c>
      <c r="N645" s="175" t="s">
        <v>951</v>
      </c>
      <c r="O645" s="44" t="s">
        <v>2452</v>
      </c>
      <c r="P645" s="44"/>
      <c r="Q645" s="44"/>
      <c r="R645" s="45">
        <f t="array" ref="R645">IFERROR(INDEX('BANCO DE DADOS'!$C$3:$C1636,MATCH(C645,'BANCO DE DADOS'!$B$3:$B1636,0),0),"")</f>
        <v>0</v>
      </c>
      <c r="S645" s="45" t="str">
        <f t="array" ref="S645">IFERROR(INDEX('BANCO DE DADOS'!$D$3:$D1636,MATCH(C645,'BANCO DE DADOS'!$B$3:$B1636,0),0),"")</f>
        <v>COMPRA DE MÓVEIS E EQUIPAMENTOS PARA ÁREAS COMUNS</v>
      </c>
      <c r="T645" s="44"/>
      <c r="U645" s="44"/>
      <c r="V645" s="44"/>
      <c r="W645" s="44"/>
      <c r="X645" s="44"/>
      <c r="Y645" s="44"/>
      <c r="Z645" s="44"/>
      <c r="AA645" s="44"/>
      <c r="AB645" s="44"/>
      <c r="AC645" s="44"/>
    </row>
    <row r="646" spans="1:29" ht="15.75" customHeight="1">
      <c r="A646" s="184"/>
      <c r="B646" s="184" t="s">
        <v>145</v>
      </c>
      <c r="C646" s="185" t="s">
        <v>2574</v>
      </c>
      <c r="D646" s="186" t="s">
        <v>53</v>
      </c>
      <c r="E646" s="186">
        <v>2</v>
      </c>
      <c r="F646" s="187">
        <v>11000</v>
      </c>
      <c r="G646" s="188" t="s">
        <v>54</v>
      </c>
      <c r="H646" s="189">
        <v>46235</v>
      </c>
      <c r="I646" s="190" t="s">
        <v>101</v>
      </c>
      <c r="J646" s="190" t="s">
        <v>56</v>
      </c>
      <c r="K646" s="190" t="s">
        <v>858</v>
      </c>
      <c r="L646" s="190" t="s">
        <v>84</v>
      </c>
      <c r="M646" s="191" t="s">
        <v>2451</v>
      </c>
      <c r="N646" s="192" t="s">
        <v>951</v>
      </c>
      <c r="O646" s="56" t="s">
        <v>2452</v>
      </c>
      <c r="P646" s="56"/>
      <c r="Q646" s="56"/>
      <c r="R646" s="57" t="str">
        <f t="array" ref="R646">IFERROR(INDEX('BANCO DE DADOS'!$C$3:$C1636,MATCH(C646,'BANCO DE DADOS'!$B$3:$B1636,0),0),"")</f>
        <v>DAL - ELETRODOMÉSTICOS</v>
      </c>
      <c r="S646" s="57" t="str">
        <f t="array" ref="S646">IFERROR(INDEX('BANCO DE DADOS'!$D$3:$D1636,MATCH(C646,'BANCO DE DADOS'!$B$3:$B1636,0),0),"")</f>
        <v>COMPRA DE EQUIPAMENTOS DE ÁUDIO E VÍDEO</v>
      </c>
      <c r="T646" s="56"/>
      <c r="U646" s="56"/>
      <c r="V646" s="56"/>
      <c r="W646" s="56"/>
      <c r="X646" s="56"/>
      <c r="Y646" s="56"/>
      <c r="Z646" s="56"/>
      <c r="AA646" s="56"/>
      <c r="AB646" s="56"/>
      <c r="AC646" s="56"/>
    </row>
    <row r="647" spans="1:29" ht="15.75" customHeight="1">
      <c r="A647" s="35" t="s">
        <v>2754</v>
      </c>
      <c r="B647" s="35" t="s">
        <v>172</v>
      </c>
      <c r="C647" s="36" t="s">
        <v>262</v>
      </c>
      <c r="D647" s="37" t="s">
        <v>53</v>
      </c>
      <c r="E647" s="37">
        <v>20</v>
      </c>
      <c r="F647" s="38">
        <v>6360</v>
      </c>
      <c r="G647" s="39" t="s">
        <v>54</v>
      </c>
      <c r="H647" s="40">
        <v>46204</v>
      </c>
      <c r="I647" s="41" t="s">
        <v>55</v>
      </c>
      <c r="J647" s="41" t="s">
        <v>56</v>
      </c>
      <c r="K647" s="41" t="s">
        <v>164</v>
      </c>
      <c r="L647" s="41" t="s">
        <v>58</v>
      </c>
      <c r="M647" s="42" t="s">
        <v>2498</v>
      </c>
      <c r="N647" s="44" t="s">
        <v>21</v>
      </c>
      <c r="O647" s="44" t="s">
        <v>2767</v>
      </c>
      <c r="P647" s="44"/>
      <c r="Q647" s="67" t="s">
        <v>2953</v>
      </c>
      <c r="R647" s="45" t="s">
        <v>221</v>
      </c>
      <c r="S647" s="68" t="s">
        <v>263</v>
      </c>
      <c r="T647" s="44"/>
      <c r="U647" s="44"/>
      <c r="V647" s="44"/>
      <c r="W647" s="44" t="s">
        <v>3</v>
      </c>
      <c r="X647" s="44"/>
      <c r="Y647" s="44"/>
      <c r="Z647" s="44"/>
      <c r="AA647" s="44"/>
      <c r="AB647" s="44"/>
      <c r="AC647" s="44"/>
    </row>
    <row r="648" spans="1:29" ht="15.75" customHeight="1">
      <c r="A648" s="184"/>
      <c r="B648" s="184" t="s">
        <v>51</v>
      </c>
      <c r="C648" s="185" t="s">
        <v>2575</v>
      </c>
      <c r="D648" s="186" t="s">
        <v>53</v>
      </c>
      <c r="E648" s="186">
        <v>5</v>
      </c>
      <c r="F648" s="187">
        <v>10680</v>
      </c>
      <c r="G648" s="188" t="s">
        <v>54</v>
      </c>
      <c r="H648" s="189">
        <v>46235</v>
      </c>
      <c r="I648" s="190" t="s">
        <v>101</v>
      </c>
      <c r="J648" s="190" t="s">
        <v>56</v>
      </c>
      <c r="K648" s="190" t="s">
        <v>858</v>
      </c>
      <c r="L648" s="190" t="s">
        <v>91</v>
      </c>
      <c r="M648" s="191" t="s">
        <v>2451</v>
      </c>
      <c r="N648" s="192" t="s">
        <v>951</v>
      </c>
      <c r="O648" s="56" t="s">
        <v>2452</v>
      </c>
      <c r="P648" s="56"/>
      <c r="Q648" s="56"/>
      <c r="R648" s="57" t="str">
        <f t="array" ref="R648">IFERROR(INDEX('BANCO DE DADOS'!$C$3:$C1636,MATCH(C648,'BANCO DE DADOS'!$B$3:$B1636,0),0),"")</f>
        <v>ALMOXARIFADO GERAL</v>
      </c>
      <c r="S648" s="57" t="str">
        <f t="array" ref="S648">IFERROR(INDEX('BANCO DE DADOS'!$D$3:$D1636,MATCH(C648,'BANCO DE DADOS'!$B$3:$B1636,0),0),"")</f>
        <v>COMPRA DE EQUIPAMENTOS MÉDICOS E DE SUPORTE</v>
      </c>
      <c r="T648" s="56"/>
      <c r="U648" s="56"/>
      <c r="V648" s="56"/>
      <c r="W648" s="56"/>
      <c r="X648" s="56"/>
      <c r="Y648" s="56"/>
      <c r="Z648" s="56"/>
      <c r="AA648" s="56"/>
      <c r="AB648" s="56"/>
      <c r="AC648" s="56"/>
    </row>
    <row r="649" spans="1:29" ht="15.75" customHeight="1">
      <c r="A649" s="71"/>
      <c r="B649" s="71" t="s">
        <v>245</v>
      </c>
      <c r="C649" s="107" t="s">
        <v>1524</v>
      </c>
      <c r="D649" s="72" t="s">
        <v>53</v>
      </c>
      <c r="E649" s="72">
        <v>3</v>
      </c>
      <c r="F649" s="73">
        <v>10500</v>
      </c>
      <c r="G649" s="74" t="s">
        <v>54</v>
      </c>
      <c r="H649" s="86">
        <v>46235</v>
      </c>
      <c r="I649" s="75" t="s">
        <v>101</v>
      </c>
      <c r="J649" s="75" t="s">
        <v>56</v>
      </c>
      <c r="K649" s="75" t="s">
        <v>858</v>
      </c>
      <c r="L649" s="75" t="s">
        <v>91</v>
      </c>
      <c r="M649" s="64" t="s">
        <v>2451</v>
      </c>
      <c r="N649" s="69" t="s">
        <v>951</v>
      </c>
      <c r="O649" s="44" t="s">
        <v>2452</v>
      </c>
      <c r="P649" s="44"/>
      <c r="Q649" s="44"/>
      <c r="R649" s="45" t="str">
        <f t="array" ref="R649">IFERROR(INDEX('BANCO DE DADOS'!$C$3:$C1636,MATCH(C649,'BANCO DE DADOS'!$B$3:$B1636,0),0),"")</f>
        <v>DAL - AR CONDICIONADO</v>
      </c>
      <c r="S649" s="45" t="str">
        <f t="array" ref="S649">IFERROR(INDEX('BANCO DE DADOS'!$D$3:$D1636,MATCH(C649,'BANCO DE DADOS'!$B$3:$B1636,0),0),"")</f>
        <v>COMPRA DE EQUIPAMENTOS DE CLIMATIZAÇÃO</v>
      </c>
      <c r="T649" s="44"/>
      <c r="U649" s="44"/>
      <c r="V649" s="44"/>
      <c r="W649" s="44"/>
      <c r="X649" s="44"/>
      <c r="Y649" s="44"/>
      <c r="Z649" s="44"/>
      <c r="AA649" s="44"/>
      <c r="AB649" s="44" t="s">
        <v>1515</v>
      </c>
      <c r="AC649" s="44"/>
    </row>
    <row r="650" spans="1:29" ht="15.75" customHeight="1">
      <c r="A650" s="47" t="s">
        <v>2790</v>
      </c>
      <c r="B650" s="47" t="s">
        <v>317</v>
      </c>
      <c r="C650" s="60" t="s">
        <v>262</v>
      </c>
      <c r="D650" s="49" t="s">
        <v>53</v>
      </c>
      <c r="E650" s="49">
        <v>10</v>
      </c>
      <c r="F650" s="50">
        <v>3180</v>
      </c>
      <c r="G650" s="51" t="s">
        <v>54</v>
      </c>
      <c r="H650" s="52">
        <v>46174</v>
      </c>
      <c r="I650" s="53" t="s">
        <v>55</v>
      </c>
      <c r="J650" s="53" t="s">
        <v>56</v>
      </c>
      <c r="K650" s="53" t="s">
        <v>164</v>
      </c>
      <c r="L650" s="53" t="s">
        <v>58</v>
      </c>
      <c r="M650" s="54" t="s">
        <v>2498</v>
      </c>
      <c r="N650" s="56" t="s">
        <v>21</v>
      </c>
      <c r="O650" s="56" t="s">
        <v>2767</v>
      </c>
      <c r="P650" s="56"/>
      <c r="Q650" s="67" t="s">
        <v>2953</v>
      </c>
      <c r="R650" s="68" t="s">
        <v>221</v>
      </c>
      <c r="S650" s="68" t="s">
        <v>263</v>
      </c>
      <c r="T650" s="56"/>
      <c r="U650" s="56"/>
      <c r="V650" s="56"/>
      <c r="W650" s="56" t="s">
        <v>3</v>
      </c>
      <c r="X650" s="56"/>
      <c r="Y650" s="56"/>
      <c r="Z650" s="56"/>
      <c r="AA650" s="56"/>
      <c r="AB650" s="56"/>
      <c r="AC650" s="56"/>
    </row>
    <row r="651" spans="1:29" ht="15.75" customHeight="1">
      <c r="A651" s="35"/>
      <c r="B651" s="35" t="s">
        <v>2693</v>
      </c>
      <c r="C651" s="36"/>
      <c r="D651" s="37"/>
      <c r="E651" s="37"/>
      <c r="F651" s="38">
        <v>10240</v>
      </c>
      <c r="G651" s="39"/>
      <c r="H651" s="40"/>
      <c r="I651" s="41"/>
      <c r="J651" s="41"/>
      <c r="K651" s="41"/>
      <c r="L651" s="41"/>
      <c r="M651" s="42"/>
      <c r="N651" s="44" t="s">
        <v>21</v>
      </c>
      <c r="O651" s="44"/>
      <c r="P651" s="44"/>
      <c r="Q651" s="44" t="s">
        <v>2980</v>
      </c>
      <c r="R651" s="45"/>
      <c r="S651" s="45" t="s">
        <v>268</v>
      </c>
      <c r="T651" s="44"/>
      <c r="U651" s="44"/>
      <c r="V651" s="44"/>
      <c r="W651" s="44" t="s">
        <v>2981</v>
      </c>
      <c r="X651" s="44"/>
      <c r="Y651" s="44"/>
      <c r="Z651" s="44"/>
      <c r="AA651" s="44"/>
      <c r="AB651" s="44"/>
      <c r="AC651" s="44"/>
    </row>
    <row r="652" spans="1:29" ht="15.75" customHeight="1">
      <c r="A652" s="76"/>
      <c r="B652" s="76" t="s">
        <v>775</v>
      </c>
      <c r="C652" s="113" t="s">
        <v>1524</v>
      </c>
      <c r="D652" s="77" t="s">
        <v>53</v>
      </c>
      <c r="E652" s="77">
        <v>3</v>
      </c>
      <c r="F652" s="78">
        <v>10500</v>
      </c>
      <c r="G652" s="79" t="s">
        <v>54</v>
      </c>
      <c r="H652" s="87">
        <v>46235</v>
      </c>
      <c r="I652" s="61" t="s">
        <v>101</v>
      </c>
      <c r="J652" s="61" t="s">
        <v>56</v>
      </c>
      <c r="K652" s="61" t="s">
        <v>858</v>
      </c>
      <c r="L652" s="61" t="s">
        <v>91</v>
      </c>
      <c r="M652" s="62" t="s">
        <v>2451</v>
      </c>
      <c r="N652" s="70" t="s">
        <v>951</v>
      </c>
      <c r="O652" s="56" t="s">
        <v>2452</v>
      </c>
      <c r="P652" s="56"/>
      <c r="Q652" s="56"/>
      <c r="R652" s="57" t="str">
        <f t="array" ref="R652">IFERROR(INDEX('BANCO DE DADOS'!$C$3:$C1636,MATCH(C652,'BANCO DE DADOS'!$B$3:$B1636,0),0),"")</f>
        <v>DAL - AR CONDICIONADO</v>
      </c>
      <c r="S652" s="57" t="str">
        <f t="array" ref="S652">IFERROR(INDEX('BANCO DE DADOS'!$D$3:$D1636,MATCH(C652,'BANCO DE DADOS'!$B$3:$B1636,0),0),"")</f>
        <v>COMPRA DE EQUIPAMENTOS DE CLIMATIZAÇÃO</v>
      </c>
      <c r="T652" s="56"/>
      <c r="U652" s="56"/>
      <c r="V652" s="56"/>
      <c r="W652" s="56"/>
      <c r="X652" s="56"/>
      <c r="Y652" s="56"/>
      <c r="Z652" s="56"/>
      <c r="AA652" s="56"/>
      <c r="AB652" s="56" t="s">
        <v>1515</v>
      </c>
      <c r="AC652" s="56"/>
    </row>
    <row r="653" spans="1:29" ht="15.75" customHeight="1">
      <c r="A653" s="35"/>
      <c r="B653" s="35" t="s">
        <v>2693</v>
      </c>
      <c r="C653" s="36"/>
      <c r="D653" s="37"/>
      <c r="E653" s="37"/>
      <c r="F653" s="38">
        <v>1060.2</v>
      </c>
      <c r="G653" s="39"/>
      <c r="H653" s="40"/>
      <c r="I653" s="41"/>
      <c r="J653" s="41"/>
      <c r="K653" s="41"/>
      <c r="L653" s="41"/>
      <c r="M653" s="42"/>
      <c r="N653" s="44" t="s">
        <v>21</v>
      </c>
      <c r="O653" s="44"/>
      <c r="P653" s="44"/>
      <c r="Q653" s="44" t="s">
        <v>3021</v>
      </c>
      <c r="R653" s="45"/>
      <c r="S653" s="45" t="s">
        <v>159</v>
      </c>
      <c r="T653" s="44"/>
      <c r="U653" s="44"/>
      <c r="V653" s="44"/>
      <c r="W653" s="44" t="s">
        <v>2981</v>
      </c>
      <c r="X653" s="44"/>
      <c r="Y653" s="44"/>
      <c r="Z653" s="44"/>
      <c r="AA653" s="44"/>
      <c r="AB653" s="44"/>
      <c r="AC653" s="44"/>
    </row>
    <row r="654" spans="1:29" ht="15.75" customHeight="1">
      <c r="A654" s="184"/>
      <c r="B654" s="184" t="s">
        <v>219</v>
      </c>
      <c r="C654" s="185" t="s">
        <v>2576</v>
      </c>
      <c r="D654" s="186" t="s">
        <v>53</v>
      </c>
      <c r="E654" s="186">
        <v>4</v>
      </c>
      <c r="F654" s="187">
        <v>10400</v>
      </c>
      <c r="G654" s="188" t="s">
        <v>54</v>
      </c>
      <c r="H654" s="189">
        <v>46235</v>
      </c>
      <c r="I654" s="190" t="s">
        <v>101</v>
      </c>
      <c r="J654" s="190" t="s">
        <v>56</v>
      </c>
      <c r="K654" s="190" t="s">
        <v>858</v>
      </c>
      <c r="L654" s="190" t="s">
        <v>91</v>
      </c>
      <c r="M654" s="191" t="s">
        <v>2451</v>
      </c>
      <c r="N654" s="192" t="s">
        <v>951</v>
      </c>
      <c r="O654" s="56" t="s">
        <v>2452</v>
      </c>
      <c r="P654" s="56"/>
      <c r="Q654" s="56"/>
      <c r="R654" s="57">
        <f t="array" ref="R654">IFERROR(INDEX('BANCO DE DADOS'!$C$3:$C1636,MATCH(C654,'BANCO DE DADOS'!$B$3:$B1636,0),0),"")</f>
        <v>0</v>
      </c>
      <c r="S654" s="57" t="str">
        <f t="array" ref="S654">IFERROR(INDEX('BANCO DE DADOS'!$D$3:$D1636,MATCH(C654,'BANCO DE DADOS'!$B$3:$B1636,0),0),"")</f>
        <v>COMPRA DE EQUIPAMENTOS PARA COZINHA E REFEITÓRIO</v>
      </c>
      <c r="T654" s="56"/>
      <c r="U654" s="56"/>
      <c r="V654" s="56"/>
      <c r="W654" s="56"/>
      <c r="X654" s="56"/>
      <c r="Y654" s="56"/>
      <c r="Z654" s="56"/>
      <c r="AA654" s="56"/>
      <c r="AB654" s="56"/>
      <c r="AC654" s="56"/>
    </row>
    <row r="655" spans="1:29" ht="15.75" customHeight="1">
      <c r="A655" s="35" t="s">
        <v>2791</v>
      </c>
      <c r="B655" s="35" t="s">
        <v>247</v>
      </c>
      <c r="C655" s="36" t="s">
        <v>262</v>
      </c>
      <c r="D655" s="37" t="s">
        <v>53</v>
      </c>
      <c r="E655" s="37">
        <v>10</v>
      </c>
      <c r="F655" s="38">
        <v>3180</v>
      </c>
      <c r="G655" s="39" t="s">
        <v>54</v>
      </c>
      <c r="H655" s="40">
        <v>46174</v>
      </c>
      <c r="I655" s="41" t="s">
        <v>55</v>
      </c>
      <c r="J655" s="41" t="s">
        <v>56</v>
      </c>
      <c r="K655" s="41" t="s">
        <v>164</v>
      </c>
      <c r="L655" s="41" t="s">
        <v>58</v>
      </c>
      <c r="M655" s="42" t="s">
        <v>2498</v>
      </c>
      <c r="N655" s="44" t="s">
        <v>21</v>
      </c>
      <c r="O655" s="44" t="s">
        <v>2767</v>
      </c>
      <c r="P655" s="44"/>
      <c r="Q655" s="67" t="s">
        <v>2953</v>
      </c>
      <c r="R655" s="45" t="s">
        <v>221</v>
      </c>
      <c r="S655" s="68" t="s">
        <v>263</v>
      </c>
      <c r="T655" s="44"/>
      <c r="U655" s="44"/>
      <c r="V655" s="44"/>
      <c r="W655" s="44" t="s">
        <v>3</v>
      </c>
      <c r="X655" s="44"/>
      <c r="Y655" s="44"/>
      <c r="Z655" s="44"/>
      <c r="AA655" s="44"/>
      <c r="AB655" s="44"/>
      <c r="AC655" s="44"/>
    </row>
    <row r="656" spans="1:29" ht="15.75" customHeight="1">
      <c r="A656" s="47" t="s">
        <v>2792</v>
      </c>
      <c r="B656" s="47" t="s">
        <v>295</v>
      </c>
      <c r="C656" s="60" t="s">
        <v>262</v>
      </c>
      <c r="D656" s="49" t="s">
        <v>53</v>
      </c>
      <c r="E656" s="49">
        <v>10</v>
      </c>
      <c r="F656" s="50">
        <v>3180</v>
      </c>
      <c r="G656" s="51" t="s">
        <v>54</v>
      </c>
      <c r="H656" s="52">
        <v>46174</v>
      </c>
      <c r="I656" s="53" t="s">
        <v>55</v>
      </c>
      <c r="J656" s="53" t="s">
        <v>56</v>
      </c>
      <c r="K656" s="53" t="s">
        <v>164</v>
      </c>
      <c r="L656" s="53" t="s">
        <v>58</v>
      </c>
      <c r="M656" s="54" t="s">
        <v>2498</v>
      </c>
      <c r="N656" s="56" t="s">
        <v>21</v>
      </c>
      <c r="O656" s="56" t="s">
        <v>2767</v>
      </c>
      <c r="P656" s="56"/>
      <c r="Q656" s="67" t="s">
        <v>2953</v>
      </c>
      <c r="R656" s="57" t="s">
        <v>221</v>
      </c>
      <c r="S656" s="68" t="s">
        <v>263</v>
      </c>
      <c r="T656" s="56"/>
      <c r="U656" s="56"/>
      <c r="V656" s="56"/>
      <c r="W656" s="56" t="s">
        <v>3</v>
      </c>
      <c r="X656" s="56"/>
      <c r="Y656" s="56"/>
      <c r="Z656" s="56"/>
      <c r="AA656" s="56"/>
      <c r="AB656" s="56"/>
      <c r="AC656" s="56"/>
    </row>
    <row r="657" spans="1:29" ht="15.75" customHeight="1">
      <c r="A657" s="35" t="s">
        <v>1501</v>
      </c>
      <c r="B657" s="35" t="s">
        <v>219</v>
      </c>
      <c r="C657" s="36" t="s">
        <v>2071</v>
      </c>
      <c r="D657" s="37" t="s">
        <v>53</v>
      </c>
      <c r="E657" s="37">
        <v>12</v>
      </c>
      <c r="F657" s="38">
        <v>1800</v>
      </c>
      <c r="G657" s="39" t="s">
        <v>54</v>
      </c>
      <c r="H657" s="40">
        <v>46174</v>
      </c>
      <c r="I657" s="41" t="s">
        <v>55</v>
      </c>
      <c r="J657" s="41" t="s">
        <v>56</v>
      </c>
      <c r="K657" s="41" t="s">
        <v>164</v>
      </c>
      <c r="L657" s="41" t="s">
        <v>91</v>
      </c>
      <c r="M657" s="42" t="s">
        <v>2486</v>
      </c>
      <c r="N657" s="44" t="s">
        <v>951</v>
      </c>
      <c r="O657" s="44" t="s">
        <v>2767</v>
      </c>
      <c r="P657" s="44"/>
      <c r="Q657" s="44" t="s">
        <v>2998</v>
      </c>
      <c r="R657" s="45"/>
      <c r="S657" s="45" t="s">
        <v>2072</v>
      </c>
      <c r="T657" s="44"/>
      <c r="U657" s="44"/>
      <c r="V657" s="44"/>
      <c r="W657" s="35" t="s">
        <v>219</v>
      </c>
      <c r="X657" s="44"/>
      <c r="Y657" s="44"/>
      <c r="Z657" s="44"/>
      <c r="AA657" s="44"/>
      <c r="AB657" s="44"/>
      <c r="AC657" s="44"/>
    </row>
    <row r="658" spans="1:29" ht="15.75" customHeight="1">
      <c r="A658" s="47" t="s">
        <v>1507</v>
      </c>
      <c r="B658" s="47" t="s">
        <v>254</v>
      </c>
      <c r="C658" s="60" t="s">
        <v>2074</v>
      </c>
      <c r="D658" s="49" t="s">
        <v>53</v>
      </c>
      <c r="E658" s="49">
        <v>6</v>
      </c>
      <c r="F658" s="50">
        <v>1800</v>
      </c>
      <c r="G658" s="51" t="s">
        <v>54</v>
      </c>
      <c r="H658" s="52">
        <v>46174</v>
      </c>
      <c r="I658" s="53" t="s">
        <v>55</v>
      </c>
      <c r="J658" s="53" t="s">
        <v>56</v>
      </c>
      <c r="K658" s="53" t="s">
        <v>164</v>
      </c>
      <c r="L658" s="53" t="s">
        <v>91</v>
      </c>
      <c r="M658" s="54" t="s">
        <v>73</v>
      </c>
      <c r="N658" s="56" t="s">
        <v>951</v>
      </c>
      <c r="O658" s="56" t="s">
        <v>2767</v>
      </c>
      <c r="P658" s="56"/>
      <c r="Q658" s="56" t="s">
        <v>2999</v>
      </c>
      <c r="R658" s="57" t="s">
        <v>2046</v>
      </c>
      <c r="S658" s="57" t="s">
        <v>2047</v>
      </c>
      <c r="T658" s="56"/>
      <c r="U658" s="56"/>
      <c r="V658" s="56"/>
      <c r="W658" s="47" t="s">
        <v>283</v>
      </c>
      <c r="X658" s="56"/>
      <c r="Y658" s="56"/>
      <c r="Z658" s="56"/>
      <c r="AA658" s="56"/>
      <c r="AB658" s="56"/>
      <c r="AC658" s="56"/>
    </row>
    <row r="659" spans="1:29" ht="15.75" customHeight="1">
      <c r="A659" s="35" t="s">
        <v>1508</v>
      </c>
      <c r="B659" s="35" t="s">
        <v>283</v>
      </c>
      <c r="C659" s="36" t="s">
        <v>2551</v>
      </c>
      <c r="D659" s="37" t="s">
        <v>53</v>
      </c>
      <c r="E659" s="37">
        <v>25</v>
      </c>
      <c r="F659" s="38">
        <v>20000</v>
      </c>
      <c r="G659" s="39" t="s">
        <v>54</v>
      </c>
      <c r="H659" s="40">
        <v>46235</v>
      </c>
      <c r="I659" s="41" t="s">
        <v>55</v>
      </c>
      <c r="J659" s="41" t="s">
        <v>56</v>
      </c>
      <c r="K659" s="41" t="s">
        <v>164</v>
      </c>
      <c r="L659" s="41" t="s">
        <v>91</v>
      </c>
      <c r="M659" s="42" t="s">
        <v>2486</v>
      </c>
      <c r="N659" s="44" t="s">
        <v>951</v>
      </c>
      <c r="O659" s="44" t="s">
        <v>2767</v>
      </c>
      <c r="P659" s="44"/>
      <c r="Q659" s="44" t="s">
        <v>2999</v>
      </c>
      <c r="R659" s="45" t="s">
        <v>2046</v>
      </c>
      <c r="S659" s="45" t="s">
        <v>2047</v>
      </c>
      <c r="T659" s="44"/>
      <c r="U659" s="44"/>
      <c r="V659" s="44"/>
      <c r="W659" s="35" t="s">
        <v>283</v>
      </c>
      <c r="X659" s="44"/>
      <c r="Y659" s="44"/>
      <c r="Z659" s="44"/>
      <c r="AA659" s="44"/>
      <c r="AB659" s="44"/>
      <c r="AC659" s="44"/>
    </row>
    <row r="660" spans="1:29" ht="15.75" customHeight="1">
      <c r="A660" s="47" t="s">
        <v>1510</v>
      </c>
      <c r="B660" s="47" t="s">
        <v>156</v>
      </c>
      <c r="C660" s="60" t="s">
        <v>2218</v>
      </c>
      <c r="D660" s="49" t="s">
        <v>53</v>
      </c>
      <c r="E660" s="49">
        <v>2</v>
      </c>
      <c r="F660" s="50">
        <v>560</v>
      </c>
      <c r="G660" s="51" t="s">
        <v>54</v>
      </c>
      <c r="H660" s="52">
        <v>46174</v>
      </c>
      <c r="I660" s="53" t="s">
        <v>55</v>
      </c>
      <c r="J660" s="53" t="s">
        <v>56</v>
      </c>
      <c r="K660" s="53" t="s">
        <v>164</v>
      </c>
      <c r="L660" s="53" t="s">
        <v>91</v>
      </c>
      <c r="M660" s="54" t="s">
        <v>2486</v>
      </c>
      <c r="N660" s="56" t="s">
        <v>951</v>
      </c>
      <c r="O660" s="56" t="s">
        <v>2767</v>
      </c>
      <c r="P660" s="56"/>
      <c r="Q660" s="56" t="s">
        <v>2999</v>
      </c>
      <c r="R660" s="57" t="s">
        <v>2046</v>
      </c>
      <c r="S660" s="57" t="s">
        <v>2047</v>
      </c>
      <c r="T660" s="56"/>
      <c r="U660" s="56"/>
      <c r="V660" s="56"/>
      <c r="W660" s="47" t="s">
        <v>283</v>
      </c>
      <c r="X660" s="56"/>
      <c r="Y660" s="56"/>
      <c r="Z660" s="56"/>
      <c r="AA660" s="56"/>
      <c r="AB660" s="56"/>
      <c r="AC660" s="56"/>
    </row>
    <row r="661" spans="1:29" ht="15.75" customHeight="1">
      <c r="A661" s="71"/>
      <c r="B661" s="71" t="s">
        <v>161</v>
      </c>
      <c r="C661" s="107" t="s">
        <v>1514</v>
      </c>
      <c r="D661" s="72" t="s">
        <v>53</v>
      </c>
      <c r="E661" s="72">
        <v>2</v>
      </c>
      <c r="F661" s="73">
        <v>10000</v>
      </c>
      <c r="G661" s="74" t="s">
        <v>54</v>
      </c>
      <c r="H661" s="86">
        <v>46204</v>
      </c>
      <c r="I661" s="75" t="s">
        <v>101</v>
      </c>
      <c r="J661" s="75" t="s">
        <v>56</v>
      </c>
      <c r="K661" s="75" t="s">
        <v>858</v>
      </c>
      <c r="L661" s="75" t="s">
        <v>91</v>
      </c>
      <c r="M661" s="64" t="s">
        <v>2451</v>
      </c>
      <c r="N661" s="69" t="s">
        <v>951</v>
      </c>
      <c r="O661" s="44" t="s">
        <v>2452</v>
      </c>
      <c r="P661" s="44"/>
      <c r="Q661" s="44"/>
      <c r="R661" s="45" t="str">
        <f t="array" ref="R661">IFERROR(INDEX('BANCO DE DADOS'!$C$3:$C1636,MATCH(C661,'BANCO DE DADOS'!$B$3:$B1636,0),0),"")</f>
        <v>DAL - AR CONDICIONADO</v>
      </c>
      <c r="S661" s="45" t="str">
        <f t="array" ref="S661">IFERROR(INDEX('BANCO DE DADOS'!$D$3:$D1636,MATCH(C661,'BANCO DE DADOS'!$B$3:$B1636,0),0),"")</f>
        <v>COMPRA DE EQUIPAMENTOS DE CLIMATIZAÇÃO</v>
      </c>
      <c r="T661" s="44"/>
      <c r="U661" s="44"/>
      <c r="V661" s="44"/>
      <c r="W661" s="44"/>
      <c r="X661" s="44"/>
      <c r="Y661" s="44"/>
      <c r="Z661" s="44"/>
      <c r="AA661" s="44"/>
      <c r="AB661" s="44" t="s">
        <v>1515</v>
      </c>
      <c r="AC661" s="44"/>
    </row>
    <row r="662" spans="1:29" ht="15.75" customHeight="1">
      <c r="A662" s="76"/>
      <c r="B662" s="76" t="s">
        <v>145</v>
      </c>
      <c r="C662" s="113" t="s">
        <v>2580</v>
      </c>
      <c r="D662" s="77" t="s">
        <v>53</v>
      </c>
      <c r="E662" s="77">
        <v>1</v>
      </c>
      <c r="F662" s="78">
        <v>10000</v>
      </c>
      <c r="G662" s="79" t="s">
        <v>54</v>
      </c>
      <c r="H662" s="87">
        <v>46235</v>
      </c>
      <c r="I662" s="61" t="s">
        <v>101</v>
      </c>
      <c r="J662" s="61" t="s">
        <v>56</v>
      </c>
      <c r="K662" s="61" t="s">
        <v>858</v>
      </c>
      <c r="L662" s="61" t="s">
        <v>91</v>
      </c>
      <c r="M662" s="62" t="s">
        <v>2451</v>
      </c>
      <c r="N662" s="70" t="s">
        <v>951</v>
      </c>
      <c r="O662" s="56" t="s">
        <v>2452</v>
      </c>
      <c r="P662" s="56"/>
      <c r="Q662" s="56"/>
      <c r="R662" s="57" t="str">
        <f t="array" ref="R662">IFERROR(INDEX('BANCO DE DADOS'!$C$3:$C1636,MATCH(C662,'BANCO DE DADOS'!$B$3:$B1636,0),0),"")</f>
        <v>GTI - MULTIMIDIA</v>
      </c>
      <c r="S662" s="57" t="str">
        <f t="array" ref="S662">IFERROR(INDEX('BANCO DE DADOS'!$D$3:$D1636,MATCH(C662,'BANCO DE DADOS'!$B$3:$B1636,0),0),"")</f>
        <v>COMPRA DE EQUIPAMENTOS E ACESSÓRIOS DE COMUNICAÇÃO</v>
      </c>
      <c r="T662" s="56"/>
      <c r="U662" s="56"/>
      <c r="V662" s="56"/>
      <c r="W662" s="56"/>
      <c r="X662" s="56"/>
      <c r="Y662" s="56"/>
      <c r="Z662" s="56"/>
      <c r="AA662" s="56"/>
      <c r="AB662" s="56"/>
      <c r="AC662" s="56"/>
    </row>
    <row r="663" spans="1:29" ht="15.75" customHeight="1">
      <c r="A663" s="35" t="s">
        <v>1513</v>
      </c>
      <c r="B663" s="35" t="s">
        <v>156</v>
      </c>
      <c r="C663" s="36" t="s">
        <v>2255</v>
      </c>
      <c r="D663" s="37" t="s">
        <v>53</v>
      </c>
      <c r="E663" s="37">
        <v>1</v>
      </c>
      <c r="F663" s="38">
        <v>450</v>
      </c>
      <c r="G663" s="39" t="s">
        <v>54</v>
      </c>
      <c r="H663" s="40">
        <v>46174</v>
      </c>
      <c r="I663" s="41" t="s">
        <v>55</v>
      </c>
      <c r="J663" s="41" t="s">
        <v>56</v>
      </c>
      <c r="K663" s="41" t="s">
        <v>164</v>
      </c>
      <c r="L663" s="41" t="s">
        <v>91</v>
      </c>
      <c r="M663" s="42" t="s">
        <v>2534</v>
      </c>
      <c r="N663" s="44" t="s">
        <v>951</v>
      </c>
      <c r="O663" s="44" t="s">
        <v>2767</v>
      </c>
      <c r="P663" s="44"/>
      <c r="Q663" s="44" t="s">
        <v>2999</v>
      </c>
      <c r="R663" s="45" t="s">
        <v>2046</v>
      </c>
      <c r="S663" s="45" t="s">
        <v>2047</v>
      </c>
      <c r="T663" s="44"/>
      <c r="U663" s="44"/>
      <c r="V663" s="44"/>
      <c r="W663" s="35" t="s">
        <v>283</v>
      </c>
      <c r="X663" s="44"/>
      <c r="Y663" s="44"/>
      <c r="Z663" s="44"/>
      <c r="AA663" s="44"/>
      <c r="AB663" s="44"/>
      <c r="AC663" s="44"/>
    </row>
    <row r="664" spans="1:29" ht="15.75" customHeight="1">
      <c r="A664" s="184"/>
      <c r="B664" s="184" t="s">
        <v>161</v>
      </c>
      <c r="C664" s="185" t="s">
        <v>2547</v>
      </c>
      <c r="D664" s="186" t="s">
        <v>53</v>
      </c>
      <c r="E664" s="186">
        <v>10</v>
      </c>
      <c r="F664" s="187">
        <v>10000</v>
      </c>
      <c r="G664" s="188" t="s">
        <v>54</v>
      </c>
      <c r="H664" s="189">
        <v>46204</v>
      </c>
      <c r="I664" s="190" t="s">
        <v>101</v>
      </c>
      <c r="J664" s="190" t="s">
        <v>56</v>
      </c>
      <c r="K664" s="190" t="s">
        <v>858</v>
      </c>
      <c r="L664" s="190" t="s">
        <v>91</v>
      </c>
      <c r="M664" s="191" t="s">
        <v>2451</v>
      </c>
      <c r="N664" s="192" t="s">
        <v>951</v>
      </c>
      <c r="O664" s="56" t="s">
        <v>2452</v>
      </c>
      <c r="P664" s="56"/>
      <c r="Q664" s="56"/>
      <c r="R664" s="57">
        <f t="array" ref="R664">IFERROR(INDEX('BANCO DE DADOS'!$C$3:$C1636,MATCH(C664,'BANCO DE DADOS'!$B$3:$B1636,0),0),"")</f>
        <v>0</v>
      </c>
      <c r="S664" s="57" t="str">
        <f t="array" ref="S664">IFERROR(INDEX('BANCO DE DADOS'!$D$3:$D1636,MATCH(C664,'BANCO DE DADOS'!$B$3:$B1636,0),0),"")</f>
        <v>COMPRA DE MÓVEIS E EQUIPAMENTOS PARA ÁREAS COMUNS</v>
      </c>
      <c r="T664" s="56"/>
      <c r="U664" s="56"/>
      <c r="V664" s="56"/>
      <c r="W664" s="56"/>
      <c r="X664" s="56"/>
      <c r="Y664" s="56"/>
      <c r="Z664" s="56"/>
      <c r="AA664" s="56"/>
      <c r="AB664" s="56"/>
      <c r="AC664" s="56"/>
    </row>
    <row r="665" spans="1:29" ht="15.75" customHeight="1">
      <c r="A665" s="35"/>
      <c r="B665" s="35" t="s">
        <v>2693</v>
      </c>
      <c r="C665" s="36"/>
      <c r="D665" s="37"/>
      <c r="E665" s="37"/>
      <c r="F665" s="38">
        <v>27000</v>
      </c>
      <c r="G665" s="39"/>
      <c r="H665" s="40"/>
      <c r="I665" s="41"/>
      <c r="J665" s="41"/>
      <c r="K665" s="41"/>
      <c r="L665" s="41"/>
      <c r="M665" s="42"/>
      <c r="N665" s="44" t="s">
        <v>2755</v>
      </c>
      <c r="O665" s="44"/>
      <c r="P665" s="44"/>
      <c r="Q665" s="44" t="s">
        <v>2989</v>
      </c>
      <c r="R665" s="45"/>
      <c r="S665" s="45" t="s">
        <v>1617</v>
      </c>
      <c r="T665" s="44"/>
      <c r="U665" s="44"/>
      <c r="V665" s="44"/>
      <c r="W665" s="44" t="s">
        <v>291</v>
      </c>
      <c r="X665" s="44"/>
      <c r="Y665" s="44"/>
      <c r="Z665" s="44"/>
      <c r="AA665" s="44"/>
      <c r="AB665" s="44"/>
      <c r="AC665" s="44"/>
    </row>
    <row r="666" spans="1:29" ht="15.75" customHeight="1">
      <c r="A666" s="47"/>
      <c r="B666" s="47" t="s">
        <v>2693</v>
      </c>
      <c r="C666" s="60"/>
      <c r="D666" s="49"/>
      <c r="E666" s="49"/>
      <c r="F666" s="50">
        <v>7000</v>
      </c>
      <c r="G666" s="51"/>
      <c r="H666" s="52"/>
      <c r="I666" s="53"/>
      <c r="J666" s="53"/>
      <c r="K666" s="53"/>
      <c r="L666" s="53"/>
      <c r="M666" s="54"/>
      <c r="N666" s="56" t="s">
        <v>21</v>
      </c>
      <c r="O666" s="56"/>
      <c r="P666" s="56"/>
      <c r="Q666" s="56" t="s">
        <v>3008</v>
      </c>
      <c r="R666" s="57"/>
      <c r="S666" s="57" t="s">
        <v>293</v>
      </c>
      <c r="T666" s="56"/>
      <c r="U666" s="56"/>
      <c r="V666" s="56"/>
      <c r="W666" s="56" t="s">
        <v>291</v>
      </c>
      <c r="X666" s="56"/>
      <c r="Y666" s="56"/>
      <c r="Z666" s="56"/>
      <c r="AA666" s="56"/>
      <c r="AB666" s="56"/>
      <c r="AC666" s="56"/>
    </row>
    <row r="667" spans="1:29" ht="15.75" customHeight="1">
      <c r="A667" s="167"/>
      <c r="B667" s="167" t="s">
        <v>1476</v>
      </c>
      <c r="C667" s="168" t="s">
        <v>1509</v>
      </c>
      <c r="D667" s="176" t="s">
        <v>53</v>
      </c>
      <c r="E667" s="176">
        <v>1</v>
      </c>
      <c r="F667" s="177">
        <v>10000</v>
      </c>
      <c r="G667" s="178" t="s">
        <v>54</v>
      </c>
      <c r="H667" s="179">
        <v>46204</v>
      </c>
      <c r="I667" s="180" t="s">
        <v>101</v>
      </c>
      <c r="J667" s="180" t="s">
        <v>56</v>
      </c>
      <c r="K667" s="180" t="s">
        <v>858</v>
      </c>
      <c r="L667" s="180" t="s">
        <v>58</v>
      </c>
      <c r="M667" s="181" t="s">
        <v>2451</v>
      </c>
      <c r="N667" s="175" t="s">
        <v>951</v>
      </c>
      <c r="O667" s="44" t="s">
        <v>2452</v>
      </c>
      <c r="P667" s="44"/>
      <c r="Q667" s="44"/>
      <c r="R667" s="45" t="str">
        <f t="array" ref="R667">IFERROR(INDEX('BANCO DE DADOS'!$C$3:$C1636,MATCH(C667,'BANCO DE DADOS'!$B$3:$B1636,0),0),"")</f>
        <v>DOP - EQUIPAMENTO OPERACIONAL SALVAMENTO TERRESTRE</v>
      </c>
      <c r="S667" s="45" t="str">
        <f t="array" ref="S667">IFERROR(INDEX('BANCO DE DADOS'!$D$3:$D1636,MATCH(C667,'BANCO DE DADOS'!$B$3:$B1636,0),0),"")</f>
        <v>COMPRA DE EQUIPAMENTOS DE DETECÇÃO DE GÁS</v>
      </c>
      <c r="T667" s="44"/>
      <c r="U667" s="44"/>
      <c r="V667" s="44"/>
      <c r="W667" s="44"/>
      <c r="X667" s="44"/>
      <c r="Y667" s="44"/>
      <c r="Z667" s="44"/>
      <c r="AA667" s="44"/>
      <c r="AB667" s="44"/>
      <c r="AC667" s="44"/>
    </row>
    <row r="668" spans="1:29" ht="15.75" customHeight="1">
      <c r="A668" s="184"/>
      <c r="B668" s="184" t="s">
        <v>1476</v>
      </c>
      <c r="C668" s="185" t="s">
        <v>2581</v>
      </c>
      <c r="D668" s="186" t="s">
        <v>53</v>
      </c>
      <c r="E668" s="186">
        <v>1</v>
      </c>
      <c r="F668" s="187">
        <v>10000</v>
      </c>
      <c r="G668" s="188" t="s">
        <v>54</v>
      </c>
      <c r="H668" s="189">
        <v>46204</v>
      </c>
      <c r="I668" s="190" t="s">
        <v>101</v>
      </c>
      <c r="J668" s="190" t="s">
        <v>56</v>
      </c>
      <c r="K668" s="190" t="s">
        <v>858</v>
      </c>
      <c r="L668" s="190" t="s">
        <v>84</v>
      </c>
      <c r="M668" s="191" t="s">
        <v>2451</v>
      </c>
      <c r="N668" s="192" t="s">
        <v>951</v>
      </c>
      <c r="O668" s="56" t="s">
        <v>2452</v>
      </c>
      <c r="P668" s="56"/>
      <c r="Q668" s="56"/>
      <c r="R668" s="57">
        <f t="array" ref="R668">IFERROR(INDEX('BANCO DE DADOS'!$C$3:$C1636,MATCH(C668,'BANCO DE DADOS'!$B$3:$B1636,0),0),"")</f>
        <v>0</v>
      </c>
      <c r="S668" s="57" t="str">
        <f t="array" ref="S668">IFERROR(INDEX('BANCO DE DADOS'!$D$3:$D1636,MATCH(C668,'BANCO DE DADOS'!$B$3:$B1636,0),0),"")</f>
        <v>COMPRA DE SMARTPHONES E TABLETS</v>
      </c>
      <c r="T668" s="56"/>
      <c r="U668" s="56"/>
      <c r="V668" s="56"/>
      <c r="W668" s="56"/>
      <c r="X668" s="56"/>
      <c r="Y668" s="56"/>
      <c r="Z668" s="56"/>
      <c r="AA668" s="56"/>
      <c r="AB668" s="56"/>
      <c r="AC668" s="56"/>
    </row>
    <row r="669" spans="1:29" ht="15.75" customHeight="1">
      <c r="A669" s="167"/>
      <c r="B669" s="167" t="s">
        <v>156</v>
      </c>
      <c r="C669" s="168" t="s">
        <v>2537</v>
      </c>
      <c r="D669" s="176" t="s">
        <v>53</v>
      </c>
      <c r="E669" s="176">
        <v>1</v>
      </c>
      <c r="F669" s="177">
        <v>9240</v>
      </c>
      <c r="G669" s="178" t="s">
        <v>54</v>
      </c>
      <c r="H669" s="179">
        <v>46204</v>
      </c>
      <c r="I669" s="180" t="s">
        <v>101</v>
      </c>
      <c r="J669" s="180" t="s">
        <v>56</v>
      </c>
      <c r="K669" s="180" t="s">
        <v>858</v>
      </c>
      <c r="L669" s="180" t="s">
        <v>91</v>
      </c>
      <c r="M669" s="181" t="s">
        <v>2451</v>
      </c>
      <c r="N669" s="175" t="s">
        <v>951</v>
      </c>
      <c r="O669" s="44" t="s">
        <v>2452</v>
      </c>
      <c r="P669" s="44"/>
      <c r="Q669" s="44"/>
      <c r="R669" s="45" t="str">
        <f t="array" ref="R669">IFERROR(INDEX('BANCO DE DADOS'!$C$3:$C1636,MATCH(C669,'BANCO DE DADOS'!$B$3:$B1636,0),0),"")</f>
        <v>DOP - EQUIPAMENTO OPERACIONAL SALVAMENTO TERRESTRE</v>
      </c>
      <c r="S669" s="45" t="str">
        <f t="array" ref="S669">IFERROR(INDEX('BANCO DE DADOS'!$D$3:$D1636,MATCH(C669,'BANCO DE DADOS'!$B$3:$B1636,0),0),"")</f>
        <v>COMPRA DE EQUIPAMENTOS DE IMAGEAMENTO TÉRMICO</v>
      </c>
      <c r="T669" s="44"/>
      <c r="U669" s="44"/>
      <c r="V669" s="44"/>
      <c r="W669" s="44"/>
      <c r="X669" s="44"/>
      <c r="Y669" s="44"/>
      <c r="Z669" s="44"/>
      <c r="AA669" s="44"/>
      <c r="AB669" s="44"/>
      <c r="AC669" s="44"/>
    </row>
    <row r="670" spans="1:29" ht="15.75" customHeight="1">
      <c r="A670" s="47"/>
      <c r="B670" s="47" t="s">
        <v>2693</v>
      </c>
      <c r="C670" s="60"/>
      <c r="D670" s="49"/>
      <c r="E670" s="49"/>
      <c r="F670" s="50">
        <v>9000</v>
      </c>
      <c r="G670" s="51"/>
      <c r="H670" s="52"/>
      <c r="I670" s="53"/>
      <c r="J670" s="53"/>
      <c r="K670" s="53"/>
      <c r="L670" s="53"/>
      <c r="M670" s="54"/>
      <c r="N670" s="56" t="s">
        <v>951</v>
      </c>
      <c r="O670" s="56"/>
      <c r="P670" s="56"/>
      <c r="Q670" s="56" t="s">
        <v>3007</v>
      </c>
      <c r="R670" s="57"/>
      <c r="S670" s="57" t="s">
        <v>2583</v>
      </c>
      <c r="T670" s="56"/>
      <c r="U670" s="56"/>
      <c r="V670" s="56"/>
      <c r="W670" s="47" t="s">
        <v>172</v>
      </c>
      <c r="X670" s="56"/>
      <c r="Y670" s="56"/>
      <c r="Z670" s="56"/>
      <c r="AA670" s="56"/>
      <c r="AB670" s="56"/>
      <c r="AC670" s="56"/>
    </row>
    <row r="671" spans="1:29" ht="15.75" customHeight="1">
      <c r="A671" s="35" t="s">
        <v>1516</v>
      </c>
      <c r="B671" s="35" t="s">
        <v>172</v>
      </c>
      <c r="C671" s="36" t="s">
        <v>2045</v>
      </c>
      <c r="D671" s="37" t="s">
        <v>53</v>
      </c>
      <c r="E671" s="37">
        <v>7</v>
      </c>
      <c r="F671" s="38">
        <v>2100</v>
      </c>
      <c r="G671" s="39" t="s">
        <v>54</v>
      </c>
      <c r="H671" s="40">
        <v>46174</v>
      </c>
      <c r="I671" s="41" t="s">
        <v>55</v>
      </c>
      <c r="J671" s="41" t="s">
        <v>56</v>
      </c>
      <c r="K671" s="41" t="s">
        <v>164</v>
      </c>
      <c r="L671" s="41" t="s">
        <v>91</v>
      </c>
      <c r="M671" s="42" t="s">
        <v>2498</v>
      </c>
      <c r="N671" s="44" t="s">
        <v>951</v>
      </c>
      <c r="O671" s="44" t="s">
        <v>2767</v>
      </c>
      <c r="P671" s="44"/>
      <c r="Q671" s="44" t="s">
        <v>2999</v>
      </c>
      <c r="R671" s="45" t="s">
        <v>2046</v>
      </c>
      <c r="S671" s="45" t="s">
        <v>2047</v>
      </c>
      <c r="T671" s="44"/>
      <c r="U671" s="44"/>
      <c r="V671" s="44"/>
      <c r="W671" s="35" t="s">
        <v>283</v>
      </c>
      <c r="X671" s="44"/>
      <c r="Y671" s="44"/>
      <c r="Z671" s="44"/>
      <c r="AA671" s="44"/>
      <c r="AB671" s="44"/>
      <c r="AC671" s="44"/>
    </row>
    <row r="672" spans="1:29" ht="15.75" customHeight="1">
      <c r="A672" s="47" t="s">
        <v>1518</v>
      </c>
      <c r="B672" s="47" t="s">
        <v>283</v>
      </c>
      <c r="C672" s="60" t="s">
        <v>1938</v>
      </c>
      <c r="D672" s="49" t="s">
        <v>53</v>
      </c>
      <c r="E672" s="49">
        <v>2</v>
      </c>
      <c r="F672" s="50">
        <v>5900</v>
      </c>
      <c r="G672" s="51" t="s">
        <v>54</v>
      </c>
      <c r="H672" s="52">
        <v>46204</v>
      </c>
      <c r="I672" s="53" t="s">
        <v>55</v>
      </c>
      <c r="J672" s="53" t="s">
        <v>56</v>
      </c>
      <c r="K672" s="53" t="s">
        <v>164</v>
      </c>
      <c r="L672" s="53" t="s">
        <v>91</v>
      </c>
      <c r="M672" s="54" t="s">
        <v>2486</v>
      </c>
      <c r="N672" s="56" t="s">
        <v>951</v>
      </c>
      <c r="O672" s="56" t="s">
        <v>2767</v>
      </c>
      <c r="P672" s="56"/>
      <c r="Q672" s="56" t="s">
        <v>3000</v>
      </c>
      <c r="R672" s="57"/>
      <c r="S672" s="57" t="s">
        <v>1939</v>
      </c>
      <c r="T672" s="56"/>
      <c r="U672" s="56"/>
      <c r="V672" s="56"/>
      <c r="W672" s="47" t="s">
        <v>283</v>
      </c>
      <c r="X672" s="56"/>
      <c r="Y672" s="56"/>
      <c r="Z672" s="56"/>
      <c r="AA672" s="56"/>
      <c r="AB672" s="56"/>
      <c r="AC672" s="56"/>
    </row>
    <row r="673" spans="1:29" ht="15.75" customHeight="1">
      <c r="A673" s="167"/>
      <c r="B673" s="167" t="s">
        <v>283</v>
      </c>
      <c r="C673" s="168" t="s">
        <v>2584</v>
      </c>
      <c r="D673" s="176" t="s">
        <v>53</v>
      </c>
      <c r="E673" s="176">
        <v>10</v>
      </c>
      <c r="F673" s="177">
        <v>9000</v>
      </c>
      <c r="G673" s="178" t="s">
        <v>54</v>
      </c>
      <c r="H673" s="179">
        <v>46204</v>
      </c>
      <c r="I673" s="180" t="s">
        <v>101</v>
      </c>
      <c r="J673" s="180" t="s">
        <v>56</v>
      </c>
      <c r="K673" s="180" t="s">
        <v>858</v>
      </c>
      <c r="L673" s="180" t="s">
        <v>91</v>
      </c>
      <c r="M673" s="181" t="s">
        <v>2451</v>
      </c>
      <c r="N673" s="175" t="s">
        <v>951</v>
      </c>
      <c r="O673" s="44" t="s">
        <v>2452</v>
      </c>
      <c r="P673" s="44"/>
      <c r="Q673" s="44"/>
      <c r="R673" s="45">
        <f t="array" ref="R673">IFERROR(INDEX('BANCO DE DADOS'!$C$3:$C1636,MATCH(C673,'BANCO DE DADOS'!$B$3:$B1636,0),0),"")</f>
        <v>0</v>
      </c>
      <c r="S673" s="45" t="str">
        <f t="array" ref="S673">IFERROR(INDEX('BANCO DE DADOS'!$D$3:$D1636,MATCH(C673,'BANCO DE DADOS'!$B$3:$B1636,0),0),"")</f>
        <v>COMPRA DE MÓVEIS PARA ESCRITÓRIO E ÁREAS COMUNS</v>
      </c>
      <c r="T673" s="44"/>
      <c r="U673" s="44"/>
      <c r="V673" s="44"/>
      <c r="W673" s="44"/>
      <c r="X673" s="44"/>
      <c r="Y673" s="44"/>
      <c r="Z673" s="44"/>
      <c r="AA673" s="44"/>
      <c r="AB673" s="44"/>
      <c r="AC673" s="44"/>
    </row>
    <row r="674" spans="1:29" ht="15.75" customHeight="1">
      <c r="A674" s="47" t="s">
        <v>1766</v>
      </c>
      <c r="B674" s="47" t="s">
        <v>233</v>
      </c>
      <c r="C674" s="60" t="s">
        <v>2360</v>
      </c>
      <c r="D674" s="49" t="s">
        <v>53</v>
      </c>
      <c r="E674" s="49">
        <v>1</v>
      </c>
      <c r="F674" s="50">
        <v>1400</v>
      </c>
      <c r="G674" s="51" t="s">
        <v>54</v>
      </c>
      <c r="H674" s="52">
        <v>46174</v>
      </c>
      <c r="I674" s="53" t="s">
        <v>55</v>
      </c>
      <c r="J674" s="53" t="s">
        <v>56</v>
      </c>
      <c r="K674" s="53" t="s">
        <v>2358</v>
      </c>
      <c r="L674" s="53" t="s">
        <v>91</v>
      </c>
      <c r="M674" s="54" t="s">
        <v>2534</v>
      </c>
      <c r="N674" s="56" t="s">
        <v>951</v>
      </c>
      <c r="O674" s="56" t="s">
        <v>2767</v>
      </c>
      <c r="P674" s="56"/>
      <c r="Q674" s="56" t="s">
        <v>3001</v>
      </c>
      <c r="R674" s="57"/>
      <c r="S674" s="57" t="s">
        <v>2361</v>
      </c>
      <c r="T674" s="56"/>
      <c r="U674" s="56"/>
      <c r="V674" s="56"/>
      <c r="W674" s="47" t="s">
        <v>3</v>
      </c>
      <c r="X674" s="56"/>
      <c r="Y674" s="56"/>
      <c r="Z674" s="56"/>
      <c r="AA674" s="56"/>
      <c r="AB674" s="56"/>
      <c r="AC674" s="56"/>
    </row>
    <row r="675" spans="1:29" ht="15.75" customHeight="1">
      <c r="A675" s="167"/>
      <c r="B675" s="167" t="s">
        <v>237</v>
      </c>
      <c r="C675" s="168" t="s">
        <v>2555</v>
      </c>
      <c r="D675" s="176" t="s">
        <v>53</v>
      </c>
      <c r="E675" s="176">
        <v>1</v>
      </c>
      <c r="F675" s="177">
        <v>9000</v>
      </c>
      <c r="G675" s="178" t="s">
        <v>54</v>
      </c>
      <c r="H675" s="179">
        <v>46204</v>
      </c>
      <c r="I675" s="180" t="s">
        <v>101</v>
      </c>
      <c r="J675" s="180" t="s">
        <v>56</v>
      </c>
      <c r="K675" s="180" t="s">
        <v>858</v>
      </c>
      <c r="L675" s="180" t="s">
        <v>91</v>
      </c>
      <c r="M675" s="181" t="s">
        <v>2451</v>
      </c>
      <c r="N675" s="175" t="s">
        <v>951</v>
      </c>
      <c r="O675" s="44" t="s">
        <v>2452</v>
      </c>
      <c r="P675" s="44"/>
      <c r="Q675" s="44"/>
      <c r="R675" s="45">
        <f t="array" ref="R675">IFERROR(INDEX('BANCO DE DADOS'!$C$3:$C1636,MATCH(C675,'BANCO DE DADOS'!$B$3:$B1636,0),0),"")</f>
        <v>0</v>
      </c>
      <c r="S675" s="45" t="str">
        <f t="array" ref="S675">IFERROR(INDEX('BANCO DE DADOS'!$D$3:$D1636,MATCH(C675,'BANCO DE DADOS'!$B$3:$B1636,0),0),"")</f>
        <v>COMPRA DE EQUIPAMENTOS PARA EMBARCAÇÕES</v>
      </c>
      <c r="T675" s="44"/>
      <c r="U675" s="44"/>
      <c r="V675" s="44"/>
      <c r="W675" s="44"/>
      <c r="X675" s="44"/>
      <c r="Y675" s="44"/>
      <c r="Z675" s="44"/>
      <c r="AA675" s="44"/>
      <c r="AB675" s="44"/>
      <c r="AC675" s="44"/>
    </row>
    <row r="676" spans="1:29" ht="15.75" customHeight="1">
      <c r="A676" s="47" t="s">
        <v>1770</v>
      </c>
      <c r="B676" s="47" t="s">
        <v>245</v>
      </c>
      <c r="C676" s="60" t="s">
        <v>2360</v>
      </c>
      <c r="D676" s="49" t="s">
        <v>53</v>
      </c>
      <c r="E676" s="49">
        <v>1</v>
      </c>
      <c r="F676" s="50">
        <v>1400</v>
      </c>
      <c r="G676" s="51" t="s">
        <v>54</v>
      </c>
      <c r="H676" s="52">
        <v>46174</v>
      </c>
      <c r="I676" s="53" t="s">
        <v>55</v>
      </c>
      <c r="J676" s="53" t="s">
        <v>56</v>
      </c>
      <c r="K676" s="53" t="s">
        <v>2358</v>
      </c>
      <c r="L676" s="53" t="s">
        <v>91</v>
      </c>
      <c r="M676" s="54" t="s">
        <v>2534</v>
      </c>
      <c r="N676" s="56" t="s">
        <v>951</v>
      </c>
      <c r="O676" s="56" t="s">
        <v>2767</v>
      </c>
      <c r="P676" s="56"/>
      <c r="Q676" s="56" t="s">
        <v>3001</v>
      </c>
      <c r="R676" s="57"/>
      <c r="S676" s="57" t="s">
        <v>2361</v>
      </c>
      <c r="T676" s="56"/>
      <c r="U676" s="56"/>
      <c r="V676" s="56"/>
      <c r="W676" s="47" t="s">
        <v>3</v>
      </c>
      <c r="X676" s="56"/>
      <c r="Y676" s="56"/>
      <c r="Z676" s="56"/>
      <c r="AA676" s="56"/>
      <c r="AB676" s="56"/>
      <c r="AC676" s="56"/>
    </row>
    <row r="677" spans="1:29" ht="15.75" customHeight="1">
      <c r="A677" s="35" t="s">
        <v>1773</v>
      </c>
      <c r="B677" s="35" t="s">
        <v>258</v>
      </c>
      <c r="C677" s="36" t="s">
        <v>2360</v>
      </c>
      <c r="D677" s="37" t="s">
        <v>53</v>
      </c>
      <c r="E677" s="37">
        <v>1</v>
      </c>
      <c r="F677" s="38">
        <v>1400</v>
      </c>
      <c r="G677" s="39" t="s">
        <v>54</v>
      </c>
      <c r="H677" s="40">
        <v>46174</v>
      </c>
      <c r="I677" s="41" t="s">
        <v>55</v>
      </c>
      <c r="J677" s="41" t="s">
        <v>56</v>
      </c>
      <c r="K677" s="41" t="s">
        <v>2358</v>
      </c>
      <c r="L677" s="41" t="s">
        <v>91</v>
      </c>
      <c r="M677" s="42" t="s">
        <v>2534</v>
      </c>
      <c r="N677" s="44" t="s">
        <v>951</v>
      </c>
      <c r="O677" s="44" t="s">
        <v>2767</v>
      </c>
      <c r="P677" s="44"/>
      <c r="Q677" s="44" t="s">
        <v>3001</v>
      </c>
      <c r="R677" s="45"/>
      <c r="S677" s="45" t="s">
        <v>2361</v>
      </c>
      <c r="T677" s="44"/>
      <c r="U677" s="44"/>
      <c r="V677" s="44"/>
      <c r="W677" s="35" t="s">
        <v>3</v>
      </c>
      <c r="X677" s="44"/>
      <c r="Y677" s="44"/>
      <c r="Z677" s="44"/>
      <c r="AA677" s="44"/>
      <c r="AB677" s="44"/>
      <c r="AC677" s="44"/>
    </row>
    <row r="678" spans="1:29" ht="15.75" customHeight="1">
      <c r="A678" s="47" t="s">
        <v>226</v>
      </c>
      <c r="B678" s="47" t="s">
        <v>317</v>
      </c>
      <c r="C678" s="60" t="s">
        <v>545</v>
      </c>
      <c r="D678" s="49" t="s">
        <v>53</v>
      </c>
      <c r="E678" s="49">
        <v>2</v>
      </c>
      <c r="F678" s="50">
        <v>800</v>
      </c>
      <c r="G678" s="51" t="s">
        <v>54</v>
      </c>
      <c r="H678" s="52">
        <v>46174</v>
      </c>
      <c r="I678" s="53" t="s">
        <v>55</v>
      </c>
      <c r="J678" s="53" t="s">
        <v>56</v>
      </c>
      <c r="K678" s="53" t="s">
        <v>164</v>
      </c>
      <c r="L678" s="53" t="s">
        <v>84</v>
      </c>
      <c r="M678" s="54" t="s">
        <v>2517</v>
      </c>
      <c r="N678" s="56" t="s">
        <v>21</v>
      </c>
      <c r="O678" s="56" t="s">
        <v>2767</v>
      </c>
      <c r="P678" s="56"/>
      <c r="Q678" s="56" t="s">
        <v>3002</v>
      </c>
      <c r="R678" s="57" t="s">
        <v>546</v>
      </c>
      <c r="S678" s="57" t="s">
        <v>547</v>
      </c>
      <c r="T678" s="56"/>
      <c r="U678" s="56"/>
      <c r="V678" s="56"/>
      <c r="W678" s="47" t="s">
        <v>247</v>
      </c>
      <c r="X678" s="56"/>
      <c r="Y678" s="56"/>
      <c r="Z678" s="56"/>
      <c r="AA678" s="56"/>
      <c r="AB678" s="56"/>
      <c r="AC678" s="56"/>
    </row>
    <row r="679" spans="1:29" ht="15.75" customHeight="1">
      <c r="A679" s="35" t="s">
        <v>1530</v>
      </c>
      <c r="B679" s="35" t="s">
        <v>247</v>
      </c>
      <c r="C679" s="36" t="s">
        <v>545</v>
      </c>
      <c r="D679" s="37" t="s">
        <v>53</v>
      </c>
      <c r="E679" s="37">
        <v>5</v>
      </c>
      <c r="F679" s="38">
        <v>2000</v>
      </c>
      <c r="G679" s="39" t="s">
        <v>54</v>
      </c>
      <c r="H679" s="40">
        <v>46174</v>
      </c>
      <c r="I679" s="41" t="s">
        <v>55</v>
      </c>
      <c r="J679" s="41" t="s">
        <v>56</v>
      </c>
      <c r="K679" s="41" t="s">
        <v>164</v>
      </c>
      <c r="L679" s="41" t="s">
        <v>84</v>
      </c>
      <c r="M679" s="42" t="s">
        <v>109</v>
      </c>
      <c r="N679" s="44" t="s">
        <v>951</v>
      </c>
      <c r="O679" s="44" t="s">
        <v>2767</v>
      </c>
      <c r="P679" s="44"/>
      <c r="Q679" s="44" t="s">
        <v>3002</v>
      </c>
      <c r="R679" s="45" t="s">
        <v>546</v>
      </c>
      <c r="S679" s="45" t="s">
        <v>547</v>
      </c>
      <c r="T679" s="44"/>
      <c r="U679" s="44"/>
      <c r="V679" s="44"/>
      <c r="W679" s="35" t="s">
        <v>247</v>
      </c>
      <c r="X679" s="44"/>
      <c r="Y679" s="44"/>
      <c r="Z679" s="44"/>
      <c r="AA679" s="44"/>
      <c r="AB679" s="44"/>
      <c r="AC679" s="44"/>
    </row>
    <row r="680" spans="1:29" ht="15.75" customHeight="1">
      <c r="A680" s="47" t="s">
        <v>1531</v>
      </c>
      <c r="B680" s="47" t="s">
        <v>440</v>
      </c>
      <c r="C680" s="60" t="s">
        <v>545</v>
      </c>
      <c r="D680" s="49" t="s">
        <v>53</v>
      </c>
      <c r="E680" s="49">
        <v>5</v>
      </c>
      <c r="F680" s="50">
        <v>2000</v>
      </c>
      <c r="G680" s="51" t="s">
        <v>54</v>
      </c>
      <c r="H680" s="52">
        <v>46174</v>
      </c>
      <c r="I680" s="53" t="s">
        <v>55</v>
      </c>
      <c r="J680" s="53" t="s">
        <v>56</v>
      </c>
      <c r="K680" s="53" t="s">
        <v>164</v>
      </c>
      <c r="L680" s="53" t="s">
        <v>84</v>
      </c>
      <c r="M680" s="54" t="s">
        <v>109</v>
      </c>
      <c r="N680" s="56" t="s">
        <v>951</v>
      </c>
      <c r="O680" s="56" t="s">
        <v>2767</v>
      </c>
      <c r="P680" s="56"/>
      <c r="Q680" s="56" t="s">
        <v>3002</v>
      </c>
      <c r="R680" s="57" t="s">
        <v>546</v>
      </c>
      <c r="S680" s="57" t="s">
        <v>547</v>
      </c>
      <c r="T680" s="56"/>
      <c r="U680" s="56"/>
      <c r="V680" s="56"/>
      <c r="W680" s="47" t="s">
        <v>247</v>
      </c>
      <c r="X680" s="56"/>
      <c r="Y680" s="56"/>
      <c r="Z680" s="56"/>
      <c r="AA680" s="56"/>
      <c r="AB680" s="56"/>
      <c r="AC680" s="56"/>
    </row>
    <row r="681" spans="1:29" ht="15.75" customHeight="1">
      <c r="A681" s="35" t="s">
        <v>1534</v>
      </c>
      <c r="B681" s="35" t="s">
        <v>172</v>
      </c>
      <c r="C681" s="36" t="s">
        <v>545</v>
      </c>
      <c r="D681" s="37" t="s">
        <v>53</v>
      </c>
      <c r="E681" s="37">
        <v>3</v>
      </c>
      <c r="F681" s="38">
        <v>1200</v>
      </c>
      <c r="G681" s="39" t="s">
        <v>54</v>
      </c>
      <c r="H681" s="40">
        <v>46174</v>
      </c>
      <c r="I681" s="41" t="s">
        <v>55</v>
      </c>
      <c r="J681" s="41" t="s">
        <v>56</v>
      </c>
      <c r="K681" s="41" t="s">
        <v>164</v>
      </c>
      <c r="L681" s="41" t="s">
        <v>84</v>
      </c>
      <c r="M681" s="42" t="s">
        <v>109</v>
      </c>
      <c r="N681" s="44" t="s">
        <v>951</v>
      </c>
      <c r="O681" s="44" t="s">
        <v>2767</v>
      </c>
      <c r="P681" s="44"/>
      <c r="Q681" s="44" t="s">
        <v>3002</v>
      </c>
      <c r="R681" s="45" t="s">
        <v>546</v>
      </c>
      <c r="S681" s="45" t="s">
        <v>547</v>
      </c>
      <c r="T681" s="44"/>
      <c r="U681" s="44"/>
      <c r="V681" s="44"/>
      <c r="W681" s="35" t="s">
        <v>247</v>
      </c>
      <c r="X681" s="44"/>
      <c r="Y681" s="44"/>
      <c r="Z681" s="44"/>
      <c r="AA681" s="44"/>
      <c r="AB681" s="44"/>
      <c r="AC681" s="44"/>
    </row>
    <row r="682" spans="1:29" ht="15.75" customHeight="1">
      <c r="A682" s="47" t="s">
        <v>2726</v>
      </c>
      <c r="B682" s="47" t="s">
        <v>237</v>
      </c>
      <c r="C682" s="60" t="s">
        <v>238</v>
      </c>
      <c r="D682" s="49" t="s">
        <v>53</v>
      </c>
      <c r="E682" s="49">
        <v>40</v>
      </c>
      <c r="F682" s="50">
        <v>16000</v>
      </c>
      <c r="G682" s="51" t="s">
        <v>54</v>
      </c>
      <c r="H682" s="52">
        <v>46235</v>
      </c>
      <c r="I682" s="53" t="s">
        <v>55</v>
      </c>
      <c r="J682" s="53" t="s">
        <v>56</v>
      </c>
      <c r="K682" s="53" t="s">
        <v>164</v>
      </c>
      <c r="L682" s="53" t="s">
        <v>58</v>
      </c>
      <c r="M682" s="54" t="s">
        <v>109</v>
      </c>
      <c r="N682" s="56" t="s">
        <v>21</v>
      </c>
      <c r="O682" s="56" t="s">
        <v>2767</v>
      </c>
      <c r="P682" s="56"/>
      <c r="Q682" s="56" t="s">
        <v>3003</v>
      </c>
      <c r="R682" s="57"/>
      <c r="S682" s="57" t="s">
        <v>239</v>
      </c>
      <c r="T682" s="56"/>
      <c r="U682" s="56"/>
      <c r="V682" s="56"/>
      <c r="W682" s="56" t="s">
        <v>3</v>
      </c>
      <c r="X682" s="56"/>
      <c r="Y682" s="56"/>
      <c r="Z682" s="56"/>
      <c r="AA682" s="56"/>
      <c r="AB682" s="56"/>
      <c r="AC682" s="56"/>
    </row>
    <row r="683" spans="1:29" ht="15.75" customHeight="1">
      <c r="A683" s="35" t="s">
        <v>2727</v>
      </c>
      <c r="B683" s="35" t="s">
        <v>169</v>
      </c>
      <c r="C683" s="36" t="s">
        <v>238</v>
      </c>
      <c r="D683" s="37" t="s">
        <v>53</v>
      </c>
      <c r="E683" s="37">
        <v>40</v>
      </c>
      <c r="F683" s="38">
        <v>16000</v>
      </c>
      <c r="G683" s="39" t="s">
        <v>54</v>
      </c>
      <c r="H683" s="40">
        <v>46235</v>
      </c>
      <c r="I683" s="41" t="s">
        <v>55</v>
      </c>
      <c r="J683" s="41" t="s">
        <v>56</v>
      </c>
      <c r="K683" s="41" t="s">
        <v>164</v>
      </c>
      <c r="L683" s="41" t="s">
        <v>58</v>
      </c>
      <c r="M683" s="42" t="s">
        <v>109</v>
      </c>
      <c r="N683" s="44" t="s">
        <v>21</v>
      </c>
      <c r="O683" s="44" t="s">
        <v>2767</v>
      </c>
      <c r="P683" s="44"/>
      <c r="Q683" s="44" t="s">
        <v>3003</v>
      </c>
      <c r="R683" s="45"/>
      <c r="S683" s="45" t="s">
        <v>239</v>
      </c>
      <c r="T683" s="44"/>
      <c r="U683" s="44"/>
      <c r="V683" s="44"/>
      <c r="W683" s="44" t="s">
        <v>3</v>
      </c>
      <c r="X683" s="44"/>
      <c r="Y683" s="44"/>
      <c r="Z683" s="44"/>
      <c r="AA683" s="44"/>
      <c r="AB683" s="44"/>
      <c r="AC683" s="44"/>
    </row>
    <row r="684" spans="1:29" ht="15.75" customHeight="1">
      <c r="A684" s="47" t="s">
        <v>2728</v>
      </c>
      <c r="B684" s="47" t="s">
        <v>242</v>
      </c>
      <c r="C684" s="60" t="s">
        <v>238</v>
      </c>
      <c r="D684" s="49" t="s">
        <v>53</v>
      </c>
      <c r="E684" s="49">
        <v>40</v>
      </c>
      <c r="F684" s="50">
        <v>16000</v>
      </c>
      <c r="G684" s="51" t="s">
        <v>54</v>
      </c>
      <c r="H684" s="52">
        <v>46235</v>
      </c>
      <c r="I684" s="53" t="s">
        <v>55</v>
      </c>
      <c r="J684" s="53" t="s">
        <v>56</v>
      </c>
      <c r="K684" s="53" t="s">
        <v>164</v>
      </c>
      <c r="L684" s="53" t="s">
        <v>58</v>
      </c>
      <c r="M684" s="54" t="s">
        <v>109</v>
      </c>
      <c r="N684" s="56" t="s">
        <v>21</v>
      </c>
      <c r="O684" s="56" t="s">
        <v>2767</v>
      </c>
      <c r="P684" s="56"/>
      <c r="Q684" s="56" t="s">
        <v>3003</v>
      </c>
      <c r="R684" s="57"/>
      <c r="S684" s="57" t="s">
        <v>239</v>
      </c>
      <c r="T684" s="56"/>
      <c r="U684" s="56"/>
      <c r="V684" s="56"/>
      <c r="W684" s="56" t="s">
        <v>3</v>
      </c>
      <c r="X684" s="56"/>
      <c r="Y684" s="56"/>
      <c r="Z684" s="56"/>
      <c r="AA684" s="56"/>
      <c r="AB684" s="56"/>
      <c r="AC684" s="56"/>
    </row>
    <row r="685" spans="1:29" ht="15.75" customHeight="1">
      <c r="A685" s="35" t="s">
        <v>2745</v>
      </c>
      <c r="B685" s="35" t="s">
        <v>283</v>
      </c>
      <c r="C685" s="36" t="s">
        <v>238</v>
      </c>
      <c r="D685" s="37" t="s">
        <v>53</v>
      </c>
      <c r="E685" s="37">
        <v>20</v>
      </c>
      <c r="F685" s="38">
        <v>8000</v>
      </c>
      <c r="G685" s="39" t="s">
        <v>54</v>
      </c>
      <c r="H685" s="40">
        <v>46204</v>
      </c>
      <c r="I685" s="41" t="s">
        <v>55</v>
      </c>
      <c r="J685" s="41" t="s">
        <v>56</v>
      </c>
      <c r="K685" s="41" t="s">
        <v>164</v>
      </c>
      <c r="L685" s="41" t="s">
        <v>58</v>
      </c>
      <c r="M685" s="42" t="s">
        <v>109</v>
      </c>
      <c r="N685" s="44" t="s">
        <v>21</v>
      </c>
      <c r="O685" s="44" t="s">
        <v>2767</v>
      </c>
      <c r="P685" s="44"/>
      <c r="Q685" s="44" t="s">
        <v>3003</v>
      </c>
      <c r="R685" s="45"/>
      <c r="S685" s="45" t="s">
        <v>239</v>
      </c>
      <c r="T685" s="44"/>
      <c r="U685" s="44"/>
      <c r="V685" s="44"/>
      <c r="W685" s="44" t="s">
        <v>3</v>
      </c>
      <c r="X685" s="44"/>
      <c r="Y685" s="44"/>
      <c r="Z685" s="44"/>
      <c r="AA685" s="44"/>
      <c r="AB685" s="44"/>
      <c r="AC685" s="44"/>
    </row>
    <row r="686" spans="1:29" ht="15.75" customHeight="1">
      <c r="A686" s="47" t="s">
        <v>2758</v>
      </c>
      <c r="B686" s="47" t="s">
        <v>219</v>
      </c>
      <c r="C686" s="60" t="s">
        <v>238</v>
      </c>
      <c r="D686" s="49" t="s">
        <v>53</v>
      </c>
      <c r="E686" s="49">
        <v>15</v>
      </c>
      <c r="F686" s="50">
        <v>6000</v>
      </c>
      <c r="G686" s="51" t="s">
        <v>54</v>
      </c>
      <c r="H686" s="52">
        <v>46204</v>
      </c>
      <c r="I686" s="53" t="s">
        <v>55</v>
      </c>
      <c r="J686" s="53" t="s">
        <v>56</v>
      </c>
      <c r="K686" s="53" t="s">
        <v>164</v>
      </c>
      <c r="L686" s="53" t="s">
        <v>58</v>
      </c>
      <c r="M686" s="54" t="s">
        <v>109</v>
      </c>
      <c r="N686" s="56" t="s">
        <v>21</v>
      </c>
      <c r="O686" s="56" t="s">
        <v>2767</v>
      </c>
      <c r="P686" s="56"/>
      <c r="Q686" s="56" t="s">
        <v>3003</v>
      </c>
      <c r="R686" s="57"/>
      <c r="S686" s="57" t="s">
        <v>239</v>
      </c>
      <c r="T686" s="56"/>
      <c r="U686" s="56"/>
      <c r="V686" s="56"/>
      <c r="W686" s="56" t="s">
        <v>3</v>
      </c>
      <c r="X686" s="56"/>
      <c r="Y686" s="56"/>
      <c r="Z686" s="56"/>
      <c r="AA686" s="56"/>
      <c r="AB686" s="56"/>
      <c r="AC686" s="56"/>
    </row>
    <row r="687" spans="1:29" ht="15.75" customHeight="1">
      <c r="A687" s="35" t="s">
        <v>2759</v>
      </c>
      <c r="B687" s="35" t="s">
        <v>161</v>
      </c>
      <c r="C687" s="36" t="s">
        <v>238</v>
      </c>
      <c r="D687" s="37" t="s">
        <v>53</v>
      </c>
      <c r="E687" s="37">
        <v>15</v>
      </c>
      <c r="F687" s="38">
        <v>6000</v>
      </c>
      <c r="G687" s="39" t="s">
        <v>54</v>
      </c>
      <c r="H687" s="40">
        <v>46204</v>
      </c>
      <c r="I687" s="41" t="s">
        <v>55</v>
      </c>
      <c r="J687" s="41" t="s">
        <v>56</v>
      </c>
      <c r="K687" s="41" t="s">
        <v>164</v>
      </c>
      <c r="L687" s="41" t="s">
        <v>58</v>
      </c>
      <c r="M687" s="42" t="s">
        <v>109</v>
      </c>
      <c r="N687" s="44" t="s">
        <v>21</v>
      </c>
      <c r="O687" s="44" t="s">
        <v>2767</v>
      </c>
      <c r="P687" s="44"/>
      <c r="Q687" s="44" t="s">
        <v>3003</v>
      </c>
      <c r="R687" s="45"/>
      <c r="S687" s="45" t="s">
        <v>239</v>
      </c>
      <c r="T687" s="44"/>
      <c r="U687" s="44"/>
      <c r="V687" s="44"/>
      <c r="W687" s="44" t="s">
        <v>3</v>
      </c>
      <c r="X687" s="44"/>
      <c r="Y687" s="44"/>
      <c r="Z687" s="44"/>
      <c r="AA687" s="44"/>
      <c r="AB687" s="44"/>
      <c r="AC687" s="44"/>
    </row>
    <row r="688" spans="1:29" ht="15.75" customHeight="1">
      <c r="A688" s="47" t="s">
        <v>2760</v>
      </c>
      <c r="B688" s="47" t="s">
        <v>245</v>
      </c>
      <c r="C688" s="60" t="s">
        <v>238</v>
      </c>
      <c r="D688" s="49" t="s">
        <v>53</v>
      </c>
      <c r="E688" s="49">
        <v>15</v>
      </c>
      <c r="F688" s="50">
        <v>6000</v>
      </c>
      <c r="G688" s="51" t="s">
        <v>54</v>
      </c>
      <c r="H688" s="52">
        <v>46204</v>
      </c>
      <c r="I688" s="53" t="s">
        <v>55</v>
      </c>
      <c r="J688" s="53" t="s">
        <v>56</v>
      </c>
      <c r="K688" s="53" t="s">
        <v>164</v>
      </c>
      <c r="L688" s="53" t="s">
        <v>58</v>
      </c>
      <c r="M688" s="54" t="s">
        <v>109</v>
      </c>
      <c r="N688" s="56" t="s">
        <v>21</v>
      </c>
      <c r="O688" s="56" t="s">
        <v>2767</v>
      </c>
      <c r="P688" s="56"/>
      <c r="Q688" s="56" t="s">
        <v>3003</v>
      </c>
      <c r="R688" s="57"/>
      <c r="S688" s="57" t="s">
        <v>239</v>
      </c>
      <c r="T688" s="56"/>
      <c r="U688" s="56"/>
      <c r="V688" s="56"/>
      <c r="W688" s="56" t="s">
        <v>3</v>
      </c>
      <c r="X688" s="56"/>
      <c r="Y688" s="56"/>
      <c r="Z688" s="56"/>
      <c r="AA688" s="56"/>
      <c r="AB688" s="56"/>
      <c r="AC688" s="56"/>
    </row>
    <row r="689" spans="1:29" ht="15.75" customHeight="1">
      <c r="A689" s="167"/>
      <c r="B689" s="167" t="s">
        <v>247</v>
      </c>
      <c r="C689" s="168" t="s">
        <v>2555</v>
      </c>
      <c r="D689" s="176" t="s">
        <v>53</v>
      </c>
      <c r="E689" s="176">
        <v>1</v>
      </c>
      <c r="F689" s="177">
        <v>9000</v>
      </c>
      <c r="G689" s="178" t="s">
        <v>54</v>
      </c>
      <c r="H689" s="179">
        <v>46204</v>
      </c>
      <c r="I689" s="180" t="s">
        <v>101</v>
      </c>
      <c r="J689" s="180" t="s">
        <v>56</v>
      </c>
      <c r="K689" s="180" t="s">
        <v>858</v>
      </c>
      <c r="L689" s="180" t="s">
        <v>91</v>
      </c>
      <c r="M689" s="181" t="s">
        <v>2451</v>
      </c>
      <c r="N689" s="175" t="s">
        <v>951</v>
      </c>
      <c r="O689" s="44" t="s">
        <v>2452</v>
      </c>
      <c r="P689" s="44"/>
      <c r="Q689" s="44"/>
      <c r="R689" s="45">
        <f t="array" ref="R689">IFERROR(INDEX('BANCO DE DADOS'!$C$3:$C1636,MATCH(C689,'BANCO DE DADOS'!$B$3:$B1636,0),0),"")</f>
        <v>0</v>
      </c>
      <c r="S689" s="45" t="str">
        <f t="array" ref="S689">IFERROR(INDEX('BANCO DE DADOS'!$D$3:$D1636,MATCH(C689,'BANCO DE DADOS'!$B$3:$B1636,0),0),"")</f>
        <v>COMPRA DE EQUIPAMENTOS PARA EMBARCAÇÕES</v>
      </c>
      <c r="T689" s="44"/>
      <c r="U689" s="44"/>
      <c r="V689" s="44"/>
      <c r="W689" s="44"/>
      <c r="X689" s="44"/>
      <c r="Y689" s="44"/>
      <c r="Z689" s="44"/>
      <c r="AA689" s="44"/>
      <c r="AB689" s="44"/>
      <c r="AC689" s="44"/>
    </row>
    <row r="690" spans="1:29" ht="15.75" customHeight="1">
      <c r="A690" s="184"/>
      <c r="B690" s="184" t="s">
        <v>242</v>
      </c>
      <c r="C690" s="185" t="s">
        <v>2555</v>
      </c>
      <c r="D690" s="186" t="s">
        <v>53</v>
      </c>
      <c r="E690" s="186">
        <v>1</v>
      </c>
      <c r="F690" s="187">
        <v>9000</v>
      </c>
      <c r="G690" s="188" t="s">
        <v>54</v>
      </c>
      <c r="H690" s="189">
        <v>46204</v>
      </c>
      <c r="I690" s="190" t="s">
        <v>101</v>
      </c>
      <c r="J690" s="190" t="s">
        <v>56</v>
      </c>
      <c r="K690" s="190" t="s">
        <v>858</v>
      </c>
      <c r="L690" s="190" t="s">
        <v>91</v>
      </c>
      <c r="M690" s="191" t="s">
        <v>2451</v>
      </c>
      <c r="N690" s="192" t="s">
        <v>951</v>
      </c>
      <c r="O690" s="56" t="s">
        <v>2452</v>
      </c>
      <c r="P690" s="56"/>
      <c r="Q690" s="56"/>
      <c r="R690" s="57">
        <f t="array" ref="R690">IFERROR(INDEX('BANCO DE DADOS'!$C$3:$C1636,MATCH(C690,'BANCO DE DADOS'!$B$3:$B1636,0),0),"")</f>
        <v>0</v>
      </c>
      <c r="S690" s="57" t="str">
        <f t="array" ref="S690">IFERROR(INDEX('BANCO DE DADOS'!$D$3:$D1636,MATCH(C690,'BANCO DE DADOS'!$B$3:$B1636,0),0),"")</f>
        <v>COMPRA DE EQUIPAMENTOS PARA EMBARCAÇÕES</v>
      </c>
      <c r="T690" s="56"/>
      <c r="U690" s="56"/>
      <c r="V690" s="56"/>
      <c r="W690" s="56"/>
      <c r="X690" s="56"/>
      <c r="Y690" s="56"/>
      <c r="Z690" s="56"/>
      <c r="AA690" s="56"/>
      <c r="AB690" s="56"/>
      <c r="AC690" s="56"/>
    </row>
    <row r="691" spans="1:29" ht="15.75" customHeight="1">
      <c r="A691" s="35"/>
      <c r="B691" s="35" t="s">
        <v>2693</v>
      </c>
      <c r="C691" s="36"/>
      <c r="D691" s="37"/>
      <c r="E691" s="37"/>
      <c r="F691" s="38">
        <v>8600</v>
      </c>
      <c r="G691" s="39"/>
      <c r="H691" s="40"/>
      <c r="I691" s="41"/>
      <c r="J691" s="41"/>
      <c r="K691" s="41"/>
      <c r="L691" s="41"/>
      <c r="M691" s="42"/>
      <c r="N691" s="44" t="s">
        <v>951</v>
      </c>
      <c r="O691" s="44"/>
      <c r="P691" s="44"/>
      <c r="Q691" s="44" t="s">
        <v>2959</v>
      </c>
      <c r="R691" s="45"/>
      <c r="S691" s="45" t="s">
        <v>499</v>
      </c>
      <c r="T691" s="44"/>
      <c r="U691" s="44"/>
      <c r="V691" s="44"/>
      <c r="W691" s="35" t="s">
        <v>233</v>
      </c>
      <c r="X691" s="44"/>
      <c r="Y691" s="44"/>
      <c r="Z691" s="44"/>
      <c r="AA691" s="44"/>
      <c r="AB691" s="44"/>
      <c r="AC691" s="44"/>
    </row>
    <row r="692" spans="1:29" ht="15.75" customHeight="1">
      <c r="A692" s="184"/>
      <c r="B692" s="184" t="s">
        <v>848</v>
      </c>
      <c r="C692" s="185" t="s">
        <v>2585</v>
      </c>
      <c r="D692" s="186" t="s">
        <v>53</v>
      </c>
      <c r="E692" s="186">
        <v>1</v>
      </c>
      <c r="F692" s="187">
        <v>8500</v>
      </c>
      <c r="G692" s="188" t="s">
        <v>54</v>
      </c>
      <c r="H692" s="189">
        <v>46204</v>
      </c>
      <c r="I692" s="190" t="s">
        <v>101</v>
      </c>
      <c r="J692" s="190" t="s">
        <v>56</v>
      </c>
      <c r="K692" s="190" t="s">
        <v>858</v>
      </c>
      <c r="L692" s="190" t="s">
        <v>91</v>
      </c>
      <c r="M692" s="191" t="s">
        <v>2451</v>
      </c>
      <c r="N692" s="192" t="s">
        <v>951</v>
      </c>
      <c r="O692" s="56" t="s">
        <v>2452</v>
      </c>
      <c r="P692" s="56"/>
      <c r="Q692" s="56"/>
      <c r="R692" s="57">
        <f t="array" ref="R692">IFERROR(INDEX('BANCO DE DADOS'!$C$3:$C1636,MATCH(C692,'BANCO DE DADOS'!$B$3:$B1636,0),0),"")</f>
        <v>0</v>
      </c>
      <c r="S692" s="57" t="str">
        <f t="array" ref="S692">IFERROR(INDEX('BANCO DE DADOS'!$D$3:$D1636,MATCH(C692,'BANCO DE DADOS'!$B$3:$B1636,0),0),"")</f>
        <v>COMPRA DE EQUIPAMENTOS PARA MANUTENÇÃO E OFICINA</v>
      </c>
      <c r="T692" s="56"/>
      <c r="U692" s="56"/>
      <c r="V692" s="56"/>
      <c r="W692" s="56"/>
      <c r="X692" s="56"/>
      <c r="Y692" s="56"/>
      <c r="Z692" s="56"/>
      <c r="AA692" s="56"/>
      <c r="AB692" s="56"/>
      <c r="AC692" s="56"/>
    </row>
    <row r="693" spans="1:29" ht="15.75" customHeight="1">
      <c r="A693" s="35" t="s">
        <v>2777</v>
      </c>
      <c r="B693" s="35" t="s">
        <v>317</v>
      </c>
      <c r="C693" s="36" t="s">
        <v>238</v>
      </c>
      <c r="D693" s="37" t="s">
        <v>53</v>
      </c>
      <c r="E693" s="37">
        <v>10</v>
      </c>
      <c r="F693" s="38">
        <v>4000</v>
      </c>
      <c r="G693" s="39" t="s">
        <v>54</v>
      </c>
      <c r="H693" s="40">
        <v>46204</v>
      </c>
      <c r="I693" s="41" t="s">
        <v>55</v>
      </c>
      <c r="J693" s="41" t="s">
        <v>56</v>
      </c>
      <c r="K693" s="41" t="s">
        <v>164</v>
      </c>
      <c r="L693" s="41" t="s">
        <v>58</v>
      </c>
      <c r="M693" s="42" t="s">
        <v>109</v>
      </c>
      <c r="N693" s="44" t="s">
        <v>21</v>
      </c>
      <c r="O693" s="44" t="s">
        <v>2767</v>
      </c>
      <c r="P693" s="44"/>
      <c r="Q693" s="44" t="s">
        <v>3003</v>
      </c>
      <c r="R693" s="45"/>
      <c r="S693" s="45" t="s">
        <v>239</v>
      </c>
      <c r="T693" s="44"/>
      <c r="U693" s="44"/>
      <c r="V693" s="44"/>
      <c r="W693" s="44" t="s">
        <v>3</v>
      </c>
      <c r="X693" s="44"/>
      <c r="Y693" s="44"/>
      <c r="Z693" s="44"/>
      <c r="AA693" s="44"/>
      <c r="AB693" s="44"/>
      <c r="AC693" s="44"/>
    </row>
    <row r="694" spans="1:29" ht="15.75" customHeight="1">
      <c r="A694" s="184"/>
      <c r="B694" s="184" t="s">
        <v>169</v>
      </c>
      <c r="C694" s="185" t="s">
        <v>1517</v>
      </c>
      <c r="D694" s="186" t="s">
        <v>53</v>
      </c>
      <c r="E694" s="186">
        <v>1</v>
      </c>
      <c r="F694" s="187">
        <v>8100</v>
      </c>
      <c r="G694" s="188" t="s">
        <v>54</v>
      </c>
      <c r="H694" s="189">
        <v>46204</v>
      </c>
      <c r="I694" s="190" t="s">
        <v>101</v>
      </c>
      <c r="J694" s="190" t="s">
        <v>56</v>
      </c>
      <c r="K694" s="190" t="s">
        <v>858</v>
      </c>
      <c r="L694" s="190" t="s">
        <v>91</v>
      </c>
      <c r="M694" s="191" t="s">
        <v>2451</v>
      </c>
      <c r="N694" s="192" t="s">
        <v>951</v>
      </c>
      <c r="O694" s="56" t="s">
        <v>2452</v>
      </c>
      <c r="P694" s="56"/>
      <c r="Q694" s="56"/>
      <c r="R694" s="57" t="str">
        <f t="array" ref="R694">IFERROR(INDEX('BANCO DE DADOS'!$C$3:$C1636,MATCH(C694,'BANCO DE DADOS'!$B$3:$B1636,0),0),"")</f>
        <v>DAL - AR CONDICIONADO</v>
      </c>
      <c r="S694" s="57" t="str">
        <f t="array" ref="S694">IFERROR(INDEX('BANCO DE DADOS'!$D$3:$D1636,MATCH(C694,'BANCO DE DADOS'!$B$3:$B1636,0),0),"")</f>
        <v>COMPRA DE EQUIPAMENTOS DE CLIMATIZAÇÃO</v>
      </c>
      <c r="T694" s="56"/>
      <c r="U694" s="56"/>
      <c r="V694" s="56"/>
      <c r="W694" s="56"/>
      <c r="X694" s="56"/>
      <c r="Y694" s="56"/>
      <c r="Z694" s="56"/>
      <c r="AA694" s="56"/>
      <c r="AB694" s="56" t="s">
        <v>1515</v>
      </c>
      <c r="AC694" s="56"/>
    </row>
    <row r="695" spans="1:29" ht="15.75" customHeight="1">
      <c r="A695" s="35"/>
      <c r="B695" s="35" t="s">
        <v>2693</v>
      </c>
      <c r="C695" s="36"/>
      <c r="D695" s="37"/>
      <c r="E695" s="37"/>
      <c r="F695" s="38">
        <v>8000</v>
      </c>
      <c r="G695" s="39"/>
      <c r="H695" s="40"/>
      <c r="I695" s="41"/>
      <c r="J695" s="41"/>
      <c r="K695" s="41"/>
      <c r="L695" s="41"/>
      <c r="M695" s="42"/>
      <c r="N695" s="44" t="s">
        <v>951</v>
      </c>
      <c r="O695" s="44"/>
      <c r="P695" s="44"/>
      <c r="Q695" s="44" t="s">
        <v>3004</v>
      </c>
      <c r="R695" s="45"/>
      <c r="S695" s="45" t="s">
        <v>376</v>
      </c>
      <c r="T695" s="44"/>
      <c r="U695" s="44"/>
      <c r="V695" s="44"/>
      <c r="W695" s="35" t="s">
        <v>317</v>
      </c>
      <c r="X695" s="44"/>
      <c r="Y695" s="44"/>
      <c r="Z695" s="44"/>
      <c r="AA695" s="44"/>
      <c r="AB695" s="44"/>
      <c r="AC695" s="44"/>
    </row>
    <row r="696" spans="1:29" ht="15.75" customHeight="1">
      <c r="A696" s="184"/>
      <c r="B696" s="184" t="s">
        <v>258</v>
      </c>
      <c r="C696" s="185" t="s">
        <v>2586</v>
      </c>
      <c r="D696" s="186" t="s">
        <v>53</v>
      </c>
      <c r="E696" s="186">
        <v>4</v>
      </c>
      <c r="F696" s="187">
        <v>8000</v>
      </c>
      <c r="G696" s="188" t="s">
        <v>54</v>
      </c>
      <c r="H696" s="189">
        <v>46204</v>
      </c>
      <c r="I696" s="190" t="s">
        <v>101</v>
      </c>
      <c r="J696" s="190" t="s">
        <v>56</v>
      </c>
      <c r="K696" s="190" t="s">
        <v>858</v>
      </c>
      <c r="L696" s="190" t="s">
        <v>84</v>
      </c>
      <c r="M696" s="191" t="s">
        <v>2451</v>
      </c>
      <c r="N696" s="192" t="s">
        <v>951</v>
      </c>
      <c r="O696" s="56" t="s">
        <v>2452</v>
      </c>
      <c r="P696" s="56"/>
      <c r="Q696" s="56"/>
      <c r="R696" s="57" t="str">
        <f t="array" ref="R696">IFERROR(INDEX('BANCO DE DADOS'!$C$3:$C1636,MATCH(C696,'BANCO DE DADOS'!$B$3:$B1636,0),0),"")</f>
        <v>CEIB - EQUIPAMENTO PARA TREINAMENTO</v>
      </c>
      <c r="S696" s="57" t="str">
        <f t="array" ref="S696">IFERROR(INDEX('BANCO DE DADOS'!$D$3:$D1636,MATCH(C696,'BANCO DE DADOS'!$B$3:$B1636,0),0),"")</f>
        <v>COMPRA DE EQUIPAMENTOS DE TREINAMENTO E SIMULAÇÃO</v>
      </c>
      <c r="T696" s="56"/>
      <c r="U696" s="56"/>
      <c r="V696" s="56"/>
      <c r="W696" s="56"/>
      <c r="X696" s="56"/>
      <c r="Y696" s="56"/>
      <c r="Z696" s="56"/>
      <c r="AA696" s="56"/>
      <c r="AB696" s="56"/>
      <c r="AC696" s="56"/>
    </row>
    <row r="697" spans="1:29" ht="15.75" customHeight="1">
      <c r="A697" s="35"/>
      <c r="B697" s="35" t="s">
        <v>2693</v>
      </c>
      <c r="C697" s="36"/>
      <c r="D697" s="37"/>
      <c r="E697" s="37"/>
      <c r="F697" s="38">
        <v>8000</v>
      </c>
      <c r="G697" s="39"/>
      <c r="H697" s="40"/>
      <c r="I697" s="41"/>
      <c r="J697" s="41"/>
      <c r="K697" s="41"/>
      <c r="L697" s="41"/>
      <c r="M697" s="42"/>
      <c r="N697" s="44" t="s">
        <v>951</v>
      </c>
      <c r="O697" s="44"/>
      <c r="P697" s="44"/>
      <c r="Q697" s="44" t="s">
        <v>3057</v>
      </c>
      <c r="R697" s="45"/>
      <c r="S697" s="45" t="s">
        <v>1964</v>
      </c>
      <c r="T697" s="44"/>
      <c r="U697" s="44"/>
      <c r="V697" s="44"/>
      <c r="W697" s="44" t="s">
        <v>3058</v>
      </c>
      <c r="X697" s="44"/>
      <c r="Y697" s="44"/>
      <c r="Z697" s="44"/>
      <c r="AA697" s="44"/>
      <c r="AB697" s="44"/>
      <c r="AC697" s="44"/>
    </row>
    <row r="698" spans="1:29" ht="15.75" customHeight="1">
      <c r="A698" s="184"/>
      <c r="B698" s="184" t="s">
        <v>1049</v>
      </c>
      <c r="C698" s="185" t="s">
        <v>1846</v>
      </c>
      <c r="D698" s="186" t="s">
        <v>53</v>
      </c>
      <c r="E698" s="186">
        <v>10</v>
      </c>
      <c r="F698" s="187">
        <v>7500</v>
      </c>
      <c r="G698" s="188" t="s">
        <v>54</v>
      </c>
      <c r="H698" s="189">
        <v>46266</v>
      </c>
      <c r="I698" s="190" t="s">
        <v>55</v>
      </c>
      <c r="J698" s="190" t="s">
        <v>56</v>
      </c>
      <c r="K698" s="190" t="s">
        <v>164</v>
      </c>
      <c r="L698" s="190" t="s">
        <v>91</v>
      </c>
      <c r="M698" s="191" t="s">
        <v>2451</v>
      </c>
      <c r="N698" s="192" t="s">
        <v>951</v>
      </c>
      <c r="O698" s="56" t="s">
        <v>2452</v>
      </c>
      <c r="P698" s="56"/>
      <c r="Q698" s="56"/>
      <c r="R698" s="57" t="str">
        <f t="array" ref="R698">IFERROR(INDEX('BANCO DE DADOS'!$C$3:$C1636,MATCH(C698,'BANCO DE DADOS'!$B$3:$B1636,0),0),"")</f>
        <v>DOP - EPI INCENDIO ESTRUTURAL</v>
      </c>
      <c r="S698" s="57" t="str">
        <f t="array" ref="S698">IFERROR(INDEX('BANCO DE DADOS'!$D$3:$D1636,MATCH(C698,'BANCO DE DADOS'!$B$3:$B1636,0),0),"")</f>
        <v>COMPRA DE EPI PARA ATENDIMENTO A INCENDIO ESTRUTURAL</v>
      </c>
      <c r="T698" s="56"/>
      <c r="U698" s="56"/>
      <c r="V698" s="56"/>
      <c r="W698" s="56"/>
      <c r="X698" s="56"/>
      <c r="Y698" s="56"/>
      <c r="Z698" s="56"/>
      <c r="AA698" s="56"/>
      <c r="AB698" s="56"/>
      <c r="AC698" s="56"/>
    </row>
    <row r="699" spans="1:29" ht="15.75" customHeight="1">
      <c r="A699" s="71"/>
      <c r="B699" s="71" t="s">
        <v>219</v>
      </c>
      <c r="C699" s="107" t="s">
        <v>1524</v>
      </c>
      <c r="D699" s="72" t="s">
        <v>53</v>
      </c>
      <c r="E699" s="72">
        <v>2</v>
      </c>
      <c r="F699" s="73">
        <v>7000</v>
      </c>
      <c r="G699" s="74" t="s">
        <v>54</v>
      </c>
      <c r="H699" s="86">
        <v>46204</v>
      </c>
      <c r="I699" s="75" t="s">
        <v>101</v>
      </c>
      <c r="J699" s="75" t="s">
        <v>56</v>
      </c>
      <c r="K699" s="75" t="s">
        <v>858</v>
      </c>
      <c r="L699" s="75" t="s">
        <v>91</v>
      </c>
      <c r="M699" s="64" t="s">
        <v>2451</v>
      </c>
      <c r="N699" s="69" t="s">
        <v>951</v>
      </c>
      <c r="O699" s="44" t="s">
        <v>2452</v>
      </c>
      <c r="P699" s="44"/>
      <c r="Q699" s="44"/>
      <c r="R699" s="45" t="str">
        <f t="array" ref="R699">IFERROR(INDEX('BANCO DE DADOS'!$C$3:$C1636,MATCH(C699,'BANCO DE DADOS'!$B$3:$B1636,0),0),"")</f>
        <v>DAL - AR CONDICIONADO</v>
      </c>
      <c r="S699" s="45" t="str">
        <f t="array" ref="S699">IFERROR(INDEX('BANCO DE DADOS'!$D$3:$D1636,MATCH(C699,'BANCO DE DADOS'!$B$3:$B1636,0),0),"")</f>
        <v>COMPRA DE EQUIPAMENTOS DE CLIMATIZAÇÃO</v>
      </c>
      <c r="T699" s="44"/>
      <c r="U699" s="44"/>
      <c r="V699" s="44"/>
      <c r="W699" s="44"/>
      <c r="X699" s="44"/>
      <c r="Y699" s="44"/>
      <c r="Z699" s="44"/>
      <c r="AA699" s="44"/>
      <c r="AB699" s="44" t="s">
        <v>1515</v>
      </c>
      <c r="AC699" s="44"/>
    </row>
    <row r="700" spans="1:29" ht="15.75" customHeight="1">
      <c r="A700" s="47"/>
      <c r="B700" s="47" t="s">
        <v>861</v>
      </c>
      <c r="C700" s="60" t="s">
        <v>175</v>
      </c>
      <c r="D700" s="49" t="s">
        <v>53</v>
      </c>
      <c r="E700" s="49">
        <v>50</v>
      </c>
      <c r="F700" s="50">
        <v>2000</v>
      </c>
      <c r="G700" s="51" t="s">
        <v>54</v>
      </c>
      <c r="H700" s="52">
        <v>46174</v>
      </c>
      <c r="I700" s="53" t="s">
        <v>55</v>
      </c>
      <c r="J700" s="53" t="s">
        <v>56</v>
      </c>
      <c r="K700" s="53" t="s">
        <v>164</v>
      </c>
      <c r="L700" s="53" t="s">
        <v>91</v>
      </c>
      <c r="M700" s="54" t="s">
        <v>73</v>
      </c>
      <c r="N700" s="56" t="s">
        <v>884</v>
      </c>
      <c r="O700" s="56" t="s">
        <v>2767</v>
      </c>
      <c r="P700" s="56"/>
      <c r="Q700" s="56" t="s">
        <v>2957</v>
      </c>
      <c r="R700" s="57" t="s">
        <v>177</v>
      </c>
      <c r="S700" s="57" t="s">
        <v>178</v>
      </c>
      <c r="T700" s="56"/>
      <c r="U700" s="56"/>
      <c r="V700" s="56"/>
      <c r="W700" s="56" t="s">
        <v>2958</v>
      </c>
      <c r="X700" s="56"/>
      <c r="Y700" s="56"/>
      <c r="Z700" s="56"/>
      <c r="AA700" s="56"/>
      <c r="AB700" s="56"/>
      <c r="AC700" s="56"/>
    </row>
    <row r="701" spans="1:29" ht="15.75" customHeight="1">
      <c r="A701" s="167"/>
      <c r="B701" s="167" t="s">
        <v>247</v>
      </c>
      <c r="C701" s="168" t="s">
        <v>1529</v>
      </c>
      <c r="D701" s="176" t="s">
        <v>53</v>
      </c>
      <c r="E701" s="176">
        <v>2</v>
      </c>
      <c r="F701" s="177">
        <v>7000</v>
      </c>
      <c r="G701" s="178" t="s">
        <v>54</v>
      </c>
      <c r="H701" s="179">
        <v>46204</v>
      </c>
      <c r="I701" s="180" t="s">
        <v>101</v>
      </c>
      <c r="J701" s="180" t="s">
        <v>56</v>
      </c>
      <c r="K701" s="180" t="s">
        <v>858</v>
      </c>
      <c r="L701" s="180" t="s">
        <v>91</v>
      </c>
      <c r="M701" s="181" t="s">
        <v>2451</v>
      </c>
      <c r="N701" s="175" t="s">
        <v>951</v>
      </c>
      <c r="O701" s="44" t="s">
        <v>2452</v>
      </c>
      <c r="P701" s="44"/>
      <c r="Q701" s="44"/>
      <c r="R701" s="45" t="str">
        <f t="array" ref="R701">IFERROR(INDEX('BANCO DE DADOS'!$C$3:$C1636,MATCH(C701,'BANCO DE DADOS'!$B$3:$B1636,0),0),"")</f>
        <v>DAL - AR CONDICIONADO</v>
      </c>
      <c r="S701" s="45" t="str">
        <f t="array" ref="S701">IFERROR(INDEX('BANCO DE DADOS'!$D$3:$D1636,MATCH(C701,'BANCO DE DADOS'!$B$3:$B1636,0),0),"")</f>
        <v>COMPRA DE EQUIPAMENTOS DE CLIMATIZAÇÃO</v>
      </c>
      <c r="T701" s="44"/>
      <c r="U701" s="44"/>
      <c r="V701" s="44"/>
      <c r="W701" s="44"/>
      <c r="X701" s="44"/>
      <c r="Y701" s="44"/>
      <c r="Z701" s="44"/>
      <c r="AA701" s="44"/>
      <c r="AB701" s="44" t="s">
        <v>1515</v>
      </c>
      <c r="AC701" s="44"/>
    </row>
    <row r="702" spans="1:29" ht="15.75" customHeight="1">
      <c r="A702" s="47" t="s">
        <v>286</v>
      </c>
      <c r="B702" s="47" t="s">
        <v>106</v>
      </c>
      <c r="C702" s="60" t="s">
        <v>175</v>
      </c>
      <c r="D702" s="49" t="s">
        <v>176</v>
      </c>
      <c r="E702" s="49">
        <v>150</v>
      </c>
      <c r="F702" s="50">
        <v>6000</v>
      </c>
      <c r="G702" s="51" t="s">
        <v>54</v>
      </c>
      <c r="H702" s="52">
        <v>46204</v>
      </c>
      <c r="I702" s="53" t="s">
        <v>55</v>
      </c>
      <c r="J702" s="53" t="s">
        <v>56</v>
      </c>
      <c r="K702" s="53" t="s">
        <v>164</v>
      </c>
      <c r="L702" s="53" t="s">
        <v>58</v>
      </c>
      <c r="M702" s="54" t="s">
        <v>2498</v>
      </c>
      <c r="N702" s="56" t="s">
        <v>21</v>
      </c>
      <c r="O702" s="56" t="s">
        <v>2767</v>
      </c>
      <c r="P702" s="56"/>
      <c r="Q702" s="56" t="s">
        <v>2957</v>
      </c>
      <c r="R702" s="57" t="s">
        <v>177</v>
      </c>
      <c r="S702" s="57" t="s">
        <v>178</v>
      </c>
      <c r="T702" s="56"/>
      <c r="U702" s="56"/>
      <c r="V702" s="56"/>
      <c r="W702" s="56" t="s">
        <v>2958</v>
      </c>
      <c r="X702" s="56"/>
      <c r="Y702" s="56"/>
      <c r="Z702" s="56"/>
      <c r="AA702" s="56"/>
      <c r="AB702" s="56"/>
      <c r="AC702" s="56"/>
    </row>
    <row r="703" spans="1:29" ht="15.75" customHeight="1">
      <c r="A703" s="35" t="s">
        <v>133</v>
      </c>
      <c r="B703" s="35" t="s">
        <v>172</v>
      </c>
      <c r="C703" s="36" t="s">
        <v>374</v>
      </c>
      <c r="D703" s="37" t="s">
        <v>53</v>
      </c>
      <c r="E703" s="37">
        <v>1</v>
      </c>
      <c r="F703" s="38">
        <v>4000</v>
      </c>
      <c r="G703" s="39" t="s">
        <v>54</v>
      </c>
      <c r="H703" s="40">
        <v>46204</v>
      </c>
      <c r="I703" s="41" t="s">
        <v>55</v>
      </c>
      <c r="J703" s="41" t="s">
        <v>56</v>
      </c>
      <c r="K703" s="41" t="s">
        <v>164</v>
      </c>
      <c r="L703" s="41" t="s">
        <v>58</v>
      </c>
      <c r="M703" s="42" t="s">
        <v>148</v>
      </c>
      <c r="N703" s="44" t="s">
        <v>21</v>
      </c>
      <c r="O703" s="44" t="s">
        <v>2767</v>
      </c>
      <c r="P703" s="44"/>
      <c r="Q703" s="44" t="s">
        <v>3004</v>
      </c>
      <c r="R703" s="45" t="s">
        <v>375</v>
      </c>
      <c r="S703" s="45" t="s">
        <v>376</v>
      </c>
      <c r="T703" s="44"/>
      <c r="U703" s="44"/>
      <c r="V703" s="44"/>
      <c r="W703" s="35" t="s">
        <v>317</v>
      </c>
      <c r="X703" s="44"/>
      <c r="Y703" s="44"/>
      <c r="Z703" s="44"/>
      <c r="AA703" s="44"/>
      <c r="AB703" s="44"/>
      <c r="AC703" s="44"/>
    </row>
    <row r="704" spans="1:29" ht="15.75" customHeight="1">
      <c r="A704" s="184"/>
      <c r="B704" s="184" t="s">
        <v>848</v>
      </c>
      <c r="C704" s="185" t="s">
        <v>2587</v>
      </c>
      <c r="D704" s="186" t="s">
        <v>53</v>
      </c>
      <c r="E704" s="186">
        <v>1</v>
      </c>
      <c r="F704" s="187">
        <v>7000</v>
      </c>
      <c r="G704" s="188" t="s">
        <v>54</v>
      </c>
      <c r="H704" s="189">
        <v>46204</v>
      </c>
      <c r="I704" s="190" t="s">
        <v>101</v>
      </c>
      <c r="J704" s="190" t="s">
        <v>56</v>
      </c>
      <c r="K704" s="190" t="s">
        <v>858</v>
      </c>
      <c r="L704" s="190" t="s">
        <v>91</v>
      </c>
      <c r="M704" s="191" t="s">
        <v>2451</v>
      </c>
      <c r="N704" s="192" t="s">
        <v>951</v>
      </c>
      <c r="O704" s="56" t="s">
        <v>2452</v>
      </c>
      <c r="P704" s="56"/>
      <c r="Q704" s="56"/>
      <c r="R704" s="57">
        <f t="array" ref="R704">IFERROR(INDEX('BANCO DE DADOS'!$C$3:$C1636,MATCH(C704,'BANCO DE DADOS'!$B$3:$B1636,0),0),"")</f>
        <v>0</v>
      </c>
      <c r="S704" s="57" t="str">
        <f t="array" ref="S704">IFERROR(INDEX('BANCO DE DADOS'!$D$3:$D1636,MATCH(C704,'BANCO DE DADOS'!$B$3:$B1636,0),0),"")</f>
        <v>COMPRA DE EQUIPAMENTOS PARA MANUTENÇÃO E OFICINA</v>
      </c>
      <c r="T704" s="56"/>
      <c r="U704" s="56"/>
      <c r="V704" s="56"/>
      <c r="W704" s="56"/>
      <c r="X704" s="56"/>
      <c r="Y704" s="56"/>
      <c r="Z704" s="56"/>
      <c r="AA704" s="56"/>
      <c r="AB704" s="56"/>
      <c r="AC704" s="56"/>
    </row>
    <row r="705" spans="1:29" ht="15.75" customHeight="1">
      <c r="A705" s="35"/>
      <c r="B705" s="35" t="s">
        <v>2693</v>
      </c>
      <c r="C705" s="36"/>
      <c r="D705" s="37"/>
      <c r="E705" s="37"/>
      <c r="F705" s="38">
        <v>6544</v>
      </c>
      <c r="G705" s="39"/>
      <c r="H705" s="40"/>
      <c r="I705" s="41"/>
      <c r="J705" s="41"/>
      <c r="K705" s="41"/>
      <c r="L705" s="41"/>
      <c r="M705" s="42"/>
      <c r="N705" s="44" t="s">
        <v>951</v>
      </c>
      <c r="O705" s="44"/>
      <c r="P705" s="44"/>
      <c r="Q705" s="44" t="s">
        <v>3031</v>
      </c>
      <c r="R705" s="45"/>
      <c r="S705" s="45" t="s">
        <v>1234</v>
      </c>
      <c r="T705" s="44"/>
      <c r="U705" s="44"/>
      <c r="V705" s="44"/>
      <c r="W705" s="44" t="s">
        <v>3</v>
      </c>
      <c r="X705" s="44"/>
      <c r="Y705" s="44"/>
      <c r="Z705" s="44"/>
      <c r="AA705" s="44"/>
      <c r="AB705" s="44"/>
      <c r="AC705" s="44"/>
    </row>
    <row r="706" spans="1:29" ht="15.75" customHeight="1">
      <c r="A706" s="47"/>
      <c r="B706" s="47" t="s">
        <v>2693</v>
      </c>
      <c r="C706" s="60"/>
      <c r="D706" s="49"/>
      <c r="E706" s="49"/>
      <c r="F706" s="50">
        <v>6000</v>
      </c>
      <c r="G706" s="51"/>
      <c r="H706" s="52"/>
      <c r="I706" s="53"/>
      <c r="J706" s="53"/>
      <c r="K706" s="53"/>
      <c r="L706" s="53"/>
      <c r="M706" s="54"/>
      <c r="N706" s="56" t="s">
        <v>951</v>
      </c>
      <c r="O706" s="56"/>
      <c r="P706" s="56"/>
      <c r="Q706" s="56" t="s">
        <v>3002</v>
      </c>
      <c r="R706" s="57"/>
      <c r="S706" s="57" t="s">
        <v>547</v>
      </c>
      <c r="T706" s="56"/>
      <c r="U706" s="56"/>
      <c r="V706" s="56"/>
      <c r="W706" s="47" t="s">
        <v>247</v>
      </c>
      <c r="X706" s="56"/>
      <c r="Y706" s="56"/>
      <c r="Z706" s="56"/>
      <c r="AA706" s="56"/>
      <c r="AB706" s="56"/>
      <c r="AC706" s="56"/>
    </row>
    <row r="707" spans="1:29" ht="15.75" customHeight="1">
      <c r="A707" s="167"/>
      <c r="B707" s="167" t="s">
        <v>145</v>
      </c>
      <c r="C707" s="168" t="s">
        <v>2569</v>
      </c>
      <c r="D707" s="176" t="s">
        <v>53</v>
      </c>
      <c r="E707" s="176">
        <v>2</v>
      </c>
      <c r="F707" s="177">
        <v>6000</v>
      </c>
      <c r="G707" s="178" t="s">
        <v>54</v>
      </c>
      <c r="H707" s="179">
        <v>46204</v>
      </c>
      <c r="I707" s="180" t="s">
        <v>101</v>
      </c>
      <c r="J707" s="180" t="s">
        <v>56</v>
      </c>
      <c r="K707" s="180" t="s">
        <v>858</v>
      </c>
      <c r="L707" s="180" t="s">
        <v>91</v>
      </c>
      <c r="M707" s="181" t="s">
        <v>2451</v>
      </c>
      <c r="N707" s="175" t="s">
        <v>951</v>
      </c>
      <c r="O707" s="44" t="s">
        <v>2452</v>
      </c>
      <c r="P707" s="44"/>
      <c r="Q707" s="44"/>
      <c r="R707" s="45" t="str">
        <f t="array" ref="R707">IFERROR(INDEX('BANCO DE DADOS'!$C$3:$C1636,MATCH(C707,'BANCO DE DADOS'!$B$3:$B1636,0),0),"")</f>
        <v>GTI - MULTIMIDIA</v>
      </c>
      <c r="S707" s="45" t="str">
        <f t="array" ref="S707">IFERROR(INDEX('BANCO DE DADOS'!$D$3:$D1636,MATCH(C707,'BANCO DE DADOS'!$B$3:$B1636,0),0),"")</f>
        <v>COMPRA DE EQUIPAMENTOS DE SOM E ÁUDIO</v>
      </c>
      <c r="T707" s="44"/>
      <c r="U707" s="44"/>
      <c r="V707" s="44"/>
      <c r="W707" s="44"/>
      <c r="X707" s="44"/>
      <c r="Y707" s="44"/>
      <c r="Z707" s="44"/>
      <c r="AA707" s="44"/>
      <c r="AB707" s="44"/>
      <c r="AC707" s="44"/>
    </row>
    <row r="708" spans="1:29" ht="15.75" customHeight="1">
      <c r="A708" s="47" t="s">
        <v>1527</v>
      </c>
      <c r="B708" s="47" t="s">
        <v>317</v>
      </c>
      <c r="C708" s="60" t="s">
        <v>374</v>
      </c>
      <c r="D708" s="49" t="s">
        <v>53</v>
      </c>
      <c r="E708" s="49">
        <v>1</v>
      </c>
      <c r="F708" s="50">
        <v>4000</v>
      </c>
      <c r="G708" s="51" t="s">
        <v>54</v>
      </c>
      <c r="H708" s="52">
        <v>46204</v>
      </c>
      <c r="I708" s="53" t="s">
        <v>55</v>
      </c>
      <c r="J708" s="53" t="s">
        <v>56</v>
      </c>
      <c r="K708" s="53" t="s">
        <v>164</v>
      </c>
      <c r="L708" s="53" t="s">
        <v>58</v>
      </c>
      <c r="M708" s="54" t="s">
        <v>2486</v>
      </c>
      <c r="N708" s="56" t="s">
        <v>951</v>
      </c>
      <c r="O708" s="56" t="s">
        <v>2767</v>
      </c>
      <c r="P708" s="56"/>
      <c r="Q708" s="56" t="s">
        <v>3004</v>
      </c>
      <c r="R708" s="57" t="s">
        <v>375</v>
      </c>
      <c r="S708" s="57" t="s">
        <v>376</v>
      </c>
      <c r="T708" s="56"/>
      <c r="U708" s="56"/>
      <c r="V708" s="56"/>
      <c r="W708" s="47" t="s">
        <v>317</v>
      </c>
      <c r="X708" s="56"/>
      <c r="Y708" s="56"/>
      <c r="Z708" s="56"/>
      <c r="AA708" s="56"/>
      <c r="AB708" s="56"/>
      <c r="AC708" s="56"/>
    </row>
    <row r="709" spans="1:29" ht="15.75" customHeight="1">
      <c r="A709" s="167"/>
      <c r="B709" s="167" t="s">
        <v>1476</v>
      </c>
      <c r="C709" s="168" t="s">
        <v>2588</v>
      </c>
      <c r="D709" s="176" t="s">
        <v>53</v>
      </c>
      <c r="E709" s="176">
        <v>1</v>
      </c>
      <c r="F709" s="177">
        <v>6000</v>
      </c>
      <c r="G709" s="178" t="s">
        <v>54</v>
      </c>
      <c r="H709" s="179">
        <v>46204</v>
      </c>
      <c r="I709" s="180" t="s">
        <v>101</v>
      </c>
      <c r="J709" s="180" t="s">
        <v>56</v>
      </c>
      <c r="K709" s="180" t="s">
        <v>858</v>
      </c>
      <c r="L709" s="180" t="s">
        <v>91</v>
      </c>
      <c r="M709" s="181" t="s">
        <v>2451</v>
      </c>
      <c r="N709" s="175" t="s">
        <v>951</v>
      </c>
      <c r="O709" s="44" t="s">
        <v>2452</v>
      </c>
      <c r="P709" s="44"/>
      <c r="Q709" s="44"/>
      <c r="R709" s="45" t="str">
        <f t="array" ref="R709">IFERROR(INDEX('BANCO DE DADOS'!$C$3:$C1636,MATCH(C709,'BANCO DE DADOS'!$B$3:$B1636,0),0),"")</f>
        <v>ASCOM - EQUIPAMENTO FOTO E VIDEO</v>
      </c>
      <c r="S709" s="45" t="str">
        <f t="array" ref="S709">IFERROR(INDEX('BANCO DE DADOS'!$D$3:$D1636,MATCH(C709,'BANCO DE DADOS'!$B$3:$B1636,0),0),"")</f>
        <v>COMPRA DE EQUIPAMENTOS DE FOTOGRAFIA E VÍDEO</v>
      </c>
      <c r="T709" s="44"/>
      <c r="U709" s="44"/>
      <c r="V709" s="44"/>
      <c r="W709" s="44"/>
      <c r="X709" s="44"/>
      <c r="Y709" s="44"/>
      <c r="Z709" s="44"/>
      <c r="AA709" s="44"/>
      <c r="AB709" s="44"/>
      <c r="AC709" s="44"/>
    </row>
    <row r="710" spans="1:29" ht="15.75" customHeight="1">
      <c r="A710" s="184"/>
      <c r="B710" s="184" t="s">
        <v>440</v>
      </c>
      <c r="C710" s="185" t="s">
        <v>2586</v>
      </c>
      <c r="D710" s="186" t="s">
        <v>53</v>
      </c>
      <c r="E710" s="186">
        <v>3</v>
      </c>
      <c r="F710" s="187">
        <v>6000</v>
      </c>
      <c r="G710" s="188" t="s">
        <v>54</v>
      </c>
      <c r="H710" s="189">
        <v>46204</v>
      </c>
      <c r="I710" s="190" t="s">
        <v>101</v>
      </c>
      <c r="J710" s="190" t="s">
        <v>56</v>
      </c>
      <c r="K710" s="190" t="s">
        <v>858</v>
      </c>
      <c r="L710" s="190" t="s">
        <v>84</v>
      </c>
      <c r="M710" s="191" t="s">
        <v>2451</v>
      </c>
      <c r="N710" s="192" t="s">
        <v>951</v>
      </c>
      <c r="O710" s="56" t="s">
        <v>2452</v>
      </c>
      <c r="P710" s="56"/>
      <c r="Q710" s="56"/>
      <c r="R710" s="57" t="str">
        <f t="array" ref="R710">IFERROR(INDEX('BANCO DE DADOS'!$C$3:$C1636,MATCH(C710,'BANCO DE DADOS'!$B$3:$B1636,0),0),"")</f>
        <v>CEIB - EQUIPAMENTO PARA TREINAMENTO</v>
      </c>
      <c r="S710" s="57" t="str">
        <f t="array" ref="S710">IFERROR(INDEX('BANCO DE DADOS'!$D$3:$D1636,MATCH(C710,'BANCO DE DADOS'!$B$3:$B1636,0),0),"")</f>
        <v>COMPRA DE EQUIPAMENTOS DE TREINAMENTO E SIMULAÇÃO</v>
      </c>
      <c r="T710" s="56"/>
      <c r="U710" s="56"/>
      <c r="V710" s="56"/>
      <c r="W710" s="56"/>
      <c r="X710" s="56"/>
      <c r="Y710" s="56"/>
      <c r="Z710" s="56"/>
      <c r="AA710" s="56"/>
      <c r="AB710" s="56"/>
      <c r="AC710" s="56"/>
    </row>
    <row r="711" spans="1:29" ht="15.75" customHeight="1">
      <c r="A711" s="167"/>
      <c r="B711" s="167" t="s">
        <v>258</v>
      </c>
      <c r="C711" s="168" t="s">
        <v>2589</v>
      </c>
      <c r="D711" s="176" t="s">
        <v>53</v>
      </c>
      <c r="E711" s="176">
        <v>4</v>
      </c>
      <c r="F711" s="177">
        <v>6000</v>
      </c>
      <c r="G711" s="178" t="s">
        <v>54</v>
      </c>
      <c r="H711" s="179">
        <v>46204</v>
      </c>
      <c r="I711" s="180" t="s">
        <v>101</v>
      </c>
      <c r="J711" s="180" t="s">
        <v>56</v>
      </c>
      <c r="K711" s="180" t="s">
        <v>858</v>
      </c>
      <c r="L711" s="180" t="s">
        <v>84</v>
      </c>
      <c r="M711" s="181" t="s">
        <v>2451</v>
      </c>
      <c r="N711" s="175" t="s">
        <v>951</v>
      </c>
      <c r="O711" s="44" t="s">
        <v>2452</v>
      </c>
      <c r="P711" s="44"/>
      <c r="Q711" s="44"/>
      <c r="R711" s="45" t="str">
        <f t="array" ref="R711">IFERROR(INDEX('BANCO DE DADOS'!$C$3:$C1636,MATCH(C711,'BANCO DE DADOS'!$B$3:$B1636,0),0),"")</f>
        <v>CEIB - EQUIPAMENTO PARA TREINAMENTO</v>
      </c>
      <c r="S711" s="45" t="str">
        <f t="array" ref="S711">IFERROR(INDEX('BANCO DE DADOS'!$D$3:$D1636,MATCH(C711,'BANCO DE DADOS'!$B$3:$B1636,0),0),"")</f>
        <v>COMPRA DE EQUIPAMENTOS DE TREINAMENTO E SIMULAÇÃO</v>
      </c>
      <c r="T711" s="44"/>
      <c r="U711" s="44"/>
      <c r="V711" s="44"/>
      <c r="W711" s="44"/>
      <c r="X711" s="44"/>
      <c r="Y711" s="44"/>
      <c r="Z711" s="44"/>
      <c r="AA711" s="44"/>
      <c r="AB711" s="44"/>
      <c r="AC711" s="44"/>
    </row>
    <row r="712" spans="1:29" ht="15.75" customHeight="1">
      <c r="A712" s="47" t="s">
        <v>1542</v>
      </c>
      <c r="B712" s="47" t="s">
        <v>172</v>
      </c>
      <c r="C712" s="60" t="s">
        <v>1684</v>
      </c>
      <c r="D712" s="49" t="s">
        <v>53</v>
      </c>
      <c r="E712" s="49">
        <v>1</v>
      </c>
      <c r="F712" s="50">
        <v>3000</v>
      </c>
      <c r="G712" s="51" t="s">
        <v>54</v>
      </c>
      <c r="H712" s="52">
        <v>46174</v>
      </c>
      <c r="I712" s="53" t="s">
        <v>55</v>
      </c>
      <c r="J712" s="53" t="s">
        <v>56</v>
      </c>
      <c r="K712" s="53" t="s">
        <v>83</v>
      </c>
      <c r="L712" s="53" t="s">
        <v>91</v>
      </c>
      <c r="M712" s="54" t="s">
        <v>2498</v>
      </c>
      <c r="N712" s="56" t="s">
        <v>951</v>
      </c>
      <c r="O712" s="56" t="s">
        <v>2767</v>
      </c>
      <c r="P712" s="56"/>
      <c r="Q712" s="56" t="s">
        <v>3005</v>
      </c>
      <c r="R712" s="57"/>
      <c r="S712" s="57" t="s">
        <v>1685</v>
      </c>
      <c r="T712" s="60"/>
      <c r="U712" s="56"/>
      <c r="V712" s="56"/>
      <c r="W712" s="47" t="s">
        <v>172</v>
      </c>
      <c r="X712" s="56"/>
      <c r="Y712" s="56"/>
      <c r="Z712" s="56"/>
      <c r="AA712" s="56"/>
      <c r="AB712" s="56"/>
      <c r="AC712" s="56"/>
    </row>
    <row r="713" spans="1:29" ht="15.75" customHeight="1">
      <c r="A713" s="35"/>
      <c r="B713" s="35" t="s">
        <v>2693</v>
      </c>
      <c r="C713" s="36"/>
      <c r="D713" s="37"/>
      <c r="E713" s="37"/>
      <c r="F713" s="38">
        <v>5900</v>
      </c>
      <c r="G713" s="39"/>
      <c r="H713" s="40"/>
      <c r="I713" s="41"/>
      <c r="J713" s="41"/>
      <c r="K713" s="41"/>
      <c r="L713" s="41"/>
      <c r="M713" s="42"/>
      <c r="N713" s="44" t="s">
        <v>951</v>
      </c>
      <c r="O713" s="44"/>
      <c r="P713" s="44"/>
      <c r="Q713" s="44" t="s">
        <v>3000</v>
      </c>
      <c r="R713" s="45"/>
      <c r="S713" s="45" t="s">
        <v>1939</v>
      </c>
      <c r="T713" s="44"/>
      <c r="U713" s="44"/>
      <c r="V713" s="44"/>
      <c r="W713" s="35" t="s">
        <v>283</v>
      </c>
      <c r="X713" s="44"/>
      <c r="Y713" s="44"/>
      <c r="Z713" s="44"/>
      <c r="AA713" s="44"/>
      <c r="AB713" s="44"/>
      <c r="AC713" s="44"/>
    </row>
    <row r="714" spans="1:29" ht="15.75" customHeight="1">
      <c r="A714" s="47" t="s">
        <v>1544</v>
      </c>
      <c r="B714" s="47" t="s">
        <v>775</v>
      </c>
      <c r="C714" s="60" t="s">
        <v>1684</v>
      </c>
      <c r="D714" s="49" t="s">
        <v>53</v>
      </c>
      <c r="E714" s="49">
        <v>1</v>
      </c>
      <c r="F714" s="50">
        <v>1500</v>
      </c>
      <c r="G714" s="51" t="s">
        <v>54</v>
      </c>
      <c r="H714" s="52">
        <v>46174</v>
      </c>
      <c r="I714" s="53" t="s">
        <v>55</v>
      </c>
      <c r="J714" s="53" t="s">
        <v>56</v>
      </c>
      <c r="K714" s="53" t="s">
        <v>83</v>
      </c>
      <c r="L714" s="53" t="s">
        <v>91</v>
      </c>
      <c r="M714" s="54" t="s">
        <v>109</v>
      </c>
      <c r="N714" s="56" t="s">
        <v>951</v>
      </c>
      <c r="O714" s="56" t="s">
        <v>2767</v>
      </c>
      <c r="P714" s="56"/>
      <c r="Q714" s="56" t="s">
        <v>3005</v>
      </c>
      <c r="R714" s="57"/>
      <c r="S714" s="57" t="s">
        <v>1685</v>
      </c>
      <c r="T714" s="60"/>
      <c r="U714" s="56"/>
      <c r="V714" s="56"/>
      <c r="W714" s="47" t="s">
        <v>172</v>
      </c>
      <c r="X714" s="56"/>
      <c r="Y714" s="56"/>
      <c r="Z714" s="56"/>
      <c r="AA714" s="56"/>
      <c r="AB714" s="56"/>
      <c r="AC714" s="56"/>
    </row>
    <row r="715" spans="1:29" ht="15.75" customHeight="1">
      <c r="A715" s="167"/>
      <c r="B715" s="167" t="s">
        <v>283</v>
      </c>
      <c r="C715" s="168" t="s">
        <v>1938</v>
      </c>
      <c r="D715" s="176" t="s">
        <v>53</v>
      </c>
      <c r="E715" s="176">
        <v>2</v>
      </c>
      <c r="F715" s="177">
        <v>5900</v>
      </c>
      <c r="G715" s="178" t="s">
        <v>54</v>
      </c>
      <c r="H715" s="179">
        <v>46204</v>
      </c>
      <c r="I715" s="180" t="s">
        <v>55</v>
      </c>
      <c r="J715" s="180" t="s">
        <v>56</v>
      </c>
      <c r="K715" s="180" t="s">
        <v>164</v>
      </c>
      <c r="L715" s="180" t="s">
        <v>91</v>
      </c>
      <c r="M715" s="181" t="s">
        <v>2451</v>
      </c>
      <c r="N715" s="175" t="s">
        <v>951</v>
      </c>
      <c r="O715" s="44" t="s">
        <v>2452</v>
      </c>
      <c r="P715" s="44"/>
      <c r="Q715" s="44"/>
      <c r="R715" s="45" t="str">
        <f t="array" ref="R715">IFERROR(INDEX('BANCO DE DADOS'!$C$3:$C1636,MATCH(C715,'BANCO DE DADOS'!$B$3:$B1636,0),0),"")</f>
        <v>1° CIA DO 4° BBM</v>
      </c>
      <c r="S715" s="45" t="str">
        <f t="array" ref="S715">IFERROR(INDEX('BANCO DE DADOS'!$D$3:$D1636,MATCH(C715,'BANCO DE DADOS'!$B$3:$B1636,0),0),"")</f>
        <v>COMPRA DE MATERIAIS PARA INSTALAÇÕES SANITÁRIAS</v>
      </c>
      <c r="T715" s="44"/>
      <c r="U715" s="44"/>
      <c r="V715" s="44"/>
      <c r="W715" s="44"/>
      <c r="X715" s="44"/>
      <c r="Y715" s="44"/>
      <c r="Z715" s="44"/>
      <c r="AA715" s="44"/>
      <c r="AB715" s="44"/>
      <c r="AC715" s="44"/>
    </row>
    <row r="716" spans="1:29" ht="15.75" customHeight="1">
      <c r="A716" s="47"/>
      <c r="B716" s="47" t="s">
        <v>2693</v>
      </c>
      <c r="C716" s="60"/>
      <c r="D716" s="49"/>
      <c r="E716" s="49"/>
      <c r="F716" s="50">
        <v>5760</v>
      </c>
      <c r="G716" s="51"/>
      <c r="H716" s="52"/>
      <c r="I716" s="53"/>
      <c r="J716" s="53"/>
      <c r="K716" s="53"/>
      <c r="L716" s="53"/>
      <c r="M716" s="54"/>
      <c r="N716" s="56" t="s">
        <v>951</v>
      </c>
      <c r="O716" s="56"/>
      <c r="P716" s="56"/>
      <c r="Q716" s="56" t="s">
        <v>3097</v>
      </c>
      <c r="R716" s="57"/>
      <c r="S716" s="57" t="s">
        <v>2591</v>
      </c>
      <c r="T716" s="56"/>
      <c r="U716" s="56"/>
      <c r="V716" s="56"/>
      <c r="W716" s="56" t="s">
        <v>51</v>
      </c>
      <c r="X716" s="56"/>
      <c r="Y716" s="56"/>
      <c r="Z716" s="56"/>
      <c r="AA716" s="56"/>
      <c r="AB716" s="56"/>
      <c r="AC716" s="56"/>
    </row>
    <row r="717" spans="1:29" ht="15.75" customHeight="1">
      <c r="A717" s="35"/>
      <c r="B717" s="35" t="s">
        <v>2693</v>
      </c>
      <c r="C717" s="36"/>
      <c r="D717" s="37"/>
      <c r="E717" s="37"/>
      <c r="F717" s="38">
        <v>120000</v>
      </c>
      <c r="G717" s="39"/>
      <c r="H717" s="40"/>
      <c r="I717" s="41"/>
      <c r="J717" s="41"/>
      <c r="K717" s="41"/>
      <c r="L717" s="41"/>
      <c r="M717" s="42"/>
      <c r="N717" s="44" t="s">
        <v>884</v>
      </c>
      <c r="O717" s="44"/>
      <c r="P717" s="44"/>
      <c r="Q717" s="44" t="s">
        <v>2929</v>
      </c>
      <c r="R717" s="45"/>
      <c r="S717" s="45" t="s">
        <v>2503</v>
      </c>
      <c r="T717" s="198"/>
      <c r="U717" s="44"/>
      <c r="V717" s="44"/>
      <c r="W717" s="44" t="s">
        <v>51</v>
      </c>
      <c r="X717" s="44"/>
      <c r="Y717" s="44"/>
      <c r="Z717" s="44"/>
      <c r="AA717" s="44"/>
      <c r="AB717" s="44"/>
      <c r="AC717" s="44"/>
    </row>
    <row r="718" spans="1:29" ht="15.75" customHeight="1">
      <c r="A718" s="47"/>
      <c r="B718" s="47" t="s">
        <v>2693</v>
      </c>
      <c r="C718" s="60"/>
      <c r="D718" s="49"/>
      <c r="E718" s="49"/>
      <c r="F718" s="50">
        <v>65000</v>
      </c>
      <c r="G718" s="51"/>
      <c r="H718" s="52"/>
      <c r="I718" s="53"/>
      <c r="J718" s="53"/>
      <c r="K718" s="53"/>
      <c r="L718" s="53"/>
      <c r="M718" s="54"/>
      <c r="N718" s="56" t="s">
        <v>884</v>
      </c>
      <c r="O718" s="56"/>
      <c r="P718" s="56"/>
      <c r="Q718" s="56" t="s">
        <v>3009</v>
      </c>
      <c r="R718" s="57"/>
      <c r="S718" s="57" t="s">
        <v>335</v>
      </c>
      <c r="T718" s="56"/>
      <c r="U718" s="56"/>
      <c r="V718" s="56"/>
      <c r="W718" s="56" t="s">
        <v>51</v>
      </c>
      <c r="X718" s="56"/>
      <c r="Y718" s="56"/>
      <c r="Z718" s="56"/>
      <c r="AA718" s="56"/>
      <c r="AB718" s="56"/>
      <c r="AC718" s="56"/>
    </row>
    <row r="719" spans="1:29" ht="15.75" customHeight="1">
      <c r="A719" s="35" t="s">
        <v>230</v>
      </c>
      <c r="B719" s="35" t="s">
        <v>245</v>
      </c>
      <c r="C719" s="36" t="s">
        <v>445</v>
      </c>
      <c r="D719" s="37" t="s">
        <v>53</v>
      </c>
      <c r="E719" s="37">
        <v>1</v>
      </c>
      <c r="F719" s="38">
        <v>2000</v>
      </c>
      <c r="G719" s="39" t="s">
        <v>54</v>
      </c>
      <c r="H719" s="40">
        <v>46174</v>
      </c>
      <c r="I719" s="41" t="s">
        <v>55</v>
      </c>
      <c r="J719" s="41" t="s">
        <v>56</v>
      </c>
      <c r="K719" s="41" t="s">
        <v>164</v>
      </c>
      <c r="L719" s="41" t="s">
        <v>58</v>
      </c>
      <c r="M719" s="42" t="s">
        <v>2534</v>
      </c>
      <c r="N719" s="44" t="s">
        <v>21</v>
      </c>
      <c r="O719" s="44" t="s">
        <v>2767</v>
      </c>
      <c r="P719" s="44"/>
      <c r="Q719" s="44" t="s">
        <v>2964</v>
      </c>
      <c r="R719" s="45"/>
      <c r="S719" s="45" t="s">
        <v>446</v>
      </c>
      <c r="T719" s="44"/>
      <c r="U719" s="44"/>
      <c r="V719" s="44"/>
      <c r="W719" s="35" t="s">
        <v>247</v>
      </c>
      <c r="X719" s="44"/>
      <c r="Y719" s="44"/>
      <c r="Z719" s="44"/>
      <c r="AA719" s="44"/>
      <c r="AB719" s="44"/>
      <c r="AC719" s="44"/>
    </row>
    <row r="720" spans="1:29" ht="15.75" customHeight="1">
      <c r="A720" s="47" t="s">
        <v>232</v>
      </c>
      <c r="B720" s="47" t="s">
        <v>317</v>
      </c>
      <c r="C720" s="60" t="s">
        <v>448</v>
      </c>
      <c r="D720" s="49" t="s">
        <v>53</v>
      </c>
      <c r="E720" s="49">
        <v>1</v>
      </c>
      <c r="F720" s="50">
        <v>2000</v>
      </c>
      <c r="G720" s="51" t="s">
        <v>54</v>
      </c>
      <c r="H720" s="52">
        <v>46174</v>
      </c>
      <c r="I720" s="53" t="s">
        <v>55</v>
      </c>
      <c r="J720" s="53" t="s">
        <v>56</v>
      </c>
      <c r="K720" s="53" t="s">
        <v>164</v>
      </c>
      <c r="L720" s="53" t="s">
        <v>58</v>
      </c>
      <c r="M720" s="54" t="s">
        <v>2534</v>
      </c>
      <c r="N720" s="56" t="s">
        <v>21</v>
      </c>
      <c r="O720" s="56" t="s">
        <v>2767</v>
      </c>
      <c r="P720" s="56"/>
      <c r="Q720" s="56" t="s">
        <v>2964</v>
      </c>
      <c r="R720" s="57"/>
      <c r="S720" s="57" t="s">
        <v>446</v>
      </c>
      <c r="T720" s="56"/>
      <c r="U720" s="56"/>
      <c r="V720" s="56"/>
      <c r="W720" s="47" t="s">
        <v>247</v>
      </c>
      <c r="X720" s="56"/>
      <c r="Y720" s="56"/>
      <c r="Z720" s="56"/>
      <c r="AA720" s="56"/>
      <c r="AB720" s="56"/>
      <c r="AC720" s="56"/>
    </row>
    <row r="721" spans="1:29" ht="15.75" customHeight="1">
      <c r="A721" s="35"/>
      <c r="B721" s="35" t="s">
        <v>2693</v>
      </c>
      <c r="C721" s="36"/>
      <c r="D721" s="37"/>
      <c r="E721" s="37"/>
      <c r="F721" s="38">
        <v>30900</v>
      </c>
      <c r="G721" s="39"/>
      <c r="H721" s="40"/>
      <c r="I721" s="41"/>
      <c r="J721" s="41"/>
      <c r="K721" s="41"/>
      <c r="L721" s="41"/>
      <c r="M721" s="42"/>
      <c r="N721" s="44" t="s">
        <v>21</v>
      </c>
      <c r="O721" s="44"/>
      <c r="P721" s="44"/>
      <c r="Q721" s="44" t="s">
        <v>3017</v>
      </c>
      <c r="R721" s="45"/>
      <c r="S721" s="45" t="s">
        <v>113</v>
      </c>
      <c r="T721" s="44"/>
      <c r="U721" s="44"/>
      <c r="V721" s="44"/>
      <c r="W721" s="44" t="s">
        <v>51</v>
      </c>
      <c r="X721" s="44"/>
      <c r="Y721" s="44"/>
      <c r="Z721" s="44"/>
      <c r="AA721" s="44"/>
      <c r="AB721" s="44"/>
      <c r="AC721" s="44"/>
    </row>
    <row r="722" spans="1:29" ht="15.75" customHeight="1">
      <c r="A722" s="184"/>
      <c r="B722" s="184" t="s">
        <v>254</v>
      </c>
      <c r="C722" s="185" t="s">
        <v>1198</v>
      </c>
      <c r="D722" s="186" t="s">
        <v>53</v>
      </c>
      <c r="E722" s="186">
        <v>4</v>
      </c>
      <c r="F722" s="187">
        <v>5600</v>
      </c>
      <c r="G722" s="188" t="s">
        <v>54</v>
      </c>
      <c r="H722" s="189">
        <v>46204</v>
      </c>
      <c r="I722" s="190" t="s">
        <v>101</v>
      </c>
      <c r="J722" s="190" t="s">
        <v>56</v>
      </c>
      <c r="K722" s="190" t="s">
        <v>858</v>
      </c>
      <c r="L722" s="190" t="s">
        <v>91</v>
      </c>
      <c r="M722" s="191" t="s">
        <v>2451</v>
      </c>
      <c r="N722" s="192" t="s">
        <v>951</v>
      </c>
      <c r="O722" s="56" t="s">
        <v>2452</v>
      </c>
      <c r="P722" s="56"/>
      <c r="Q722" s="56"/>
      <c r="R722" s="57" t="str">
        <f t="array" ref="R722">IFERROR(INDEX('BANCO DE DADOS'!$C$3:$C1636,MATCH(C722,'BANCO DE DADOS'!$B$3:$B1636,0),0),"")</f>
        <v>ALMOXARIFADO GERAL - MATERIAL PARA MANUTENÇÃO</v>
      </c>
      <c r="S722" s="57" t="str">
        <f t="array" ref="S722">IFERROR(INDEX('BANCO DE DADOS'!$D$3:$D1636,MATCH(C722,'BANCO DE DADOS'!$B$3:$B1636,0),0),"")</f>
        <v>COMPRA DE EQUIPAMENTOS DE SEGURANÇA E ACESSO</v>
      </c>
      <c r="T722" s="56"/>
      <c r="U722" s="56"/>
      <c r="V722" s="56"/>
      <c r="W722" s="56"/>
      <c r="X722" s="56"/>
      <c r="Y722" s="56"/>
      <c r="Z722" s="56"/>
      <c r="AA722" s="56"/>
      <c r="AB722" s="56"/>
      <c r="AC722" s="56"/>
    </row>
    <row r="723" spans="1:29" ht="15.75" customHeight="1">
      <c r="A723" s="167"/>
      <c r="B723" s="167" t="s">
        <v>258</v>
      </c>
      <c r="C723" s="168" t="s">
        <v>1198</v>
      </c>
      <c r="D723" s="176" t="s">
        <v>53</v>
      </c>
      <c r="E723" s="176">
        <v>4</v>
      </c>
      <c r="F723" s="177">
        <v>5600</v>
      </c>
      <c r="G723" s="178" t="s">
        <v>54</v>
      </c>
      <c r="H723" s="179">
        <v>46204</v>
      </c>
      <c r="I723" s="180" t="s">
        <v>101</v>
      </c>
      <c r="J723" s="180" t="s">
        <v>56</v>
      </c>
      <c r="K723" s="180" t="s">
        <v>858</v>
      </c>
      <c r="L723" s="180" t="s">
        <v>91</v>
      </c>
      <c r="M723" s="181" t="s">
        <v>2451</v>
      </c>
      <c r="N723" s="175" t="s">
        <v>951</v>
      </c>
      <c r="O723" s="44" t="s">
        <v>2452</v>
      </c>
      <c r="P723" s="44"/>
      <c r="Q723" s="44"/>
      <c r="R723" s="45" t="str">
        <f t="array" ref="R723">IFERROR(INDEX('BANCO DE DADOS'!$C$3:$C1636,MATCH(C723,'BANCO DE DADOS'!$B$3:$B1636,0),0),"")</f>
        <v>ALMOXARIFADO GERAL - MATERIAL PARA MANUTENÇÃO</v>
      </c>
      <c r="S723" s="45" t="str">
        <f t="array" ref="S723">IFERROR(INDEX('BANCO DE DADOS'!$D$3:$D1636,MATCH(C723,'BANCO DE DADOS'!$B$3:$B1636,0),0),"")</f>
        <v>COMPRA DE EQUIPAMENTOS DE SEGURANÇA E ACESSO</v>
      </c>
      <c r="T723" s="44"/>
      <c r="U723" s="44"/>
      <c r="V723" s="44"/>
      <c r="W723" s="44"/>
      <c r="X723" s="44"/>
      <c r="Y723" s="44"/>
      <c r="Z723" s="44"/>
      <c r="AA723" s="44"/>
      <c r="AB723" s="44"/>
      <c r="AC723" s="44"/>
    </row>
    <row r="724" spans="1:29" ht="15.75" customHeight="1">
      <c r="A724" s="184"/>
      <c r="B724" s="184" t="s">
        <v>295</v>
      </c>
      <c r="C724" s="185" t="s">
        <v>2547</v>
      </c>
      <c r="D724" s="186" t="s">
        <v>53</v>
      </c>
      <c r="E724" s="186">
        <v>5</v>
      </c>
      <c r="F724" s="187">
        <v>5500</v>
      </c>
      <c r="G724" s="188" t="s">
        <v>54</v>
      </c>
      <c r="H724" s="189">
        <v>46204</v>
      </c>
      <c r="I724" s="190" t="s">
        <v>101</v>
      </c>
      <c r="J724" s="190" t="s">
        <v>56</v>
      </c>
      <c r="K724" s="190" t="s">
        <v>858</v>
      </c>
      <c r="L724" s="190" t="s">
        <v>91</v>
      </c>
      <c r="M724" s="191" t="s">
        <v>2451</v>
      </c>
      <c r="N724" s="192" t="s">
        <v>951</v>
      </c>
      <c r="O724" s="56" t="s">
        <v>2452</v>
      </c>
      <c r="P724" s="56"/>
      <c r="Q724" s="56"/>
      <c r="R724" s="57">
        <f t="array" ref="R724">IFERROR(INDEX('BANCO DE DADOS'!$C$3:$C1636,MATCH(C724,'BANCO DE DADOS'!$B$3:$B1636,0),0),"")</f>
        <v>0</v>
      </c>
      <c r="S724" s="57" t="str">
        <f t="array" ref="S724">IFERROR(INDEX('BANCO DE DADOS'!$D$3:$D1636,MATCH(C724,'BANCO DE DADOS'!$B$3:$B1636,0),0),"")</f>
        <v>COMPRA DE MÓVEIS E EQUIPAMENTOS PARA ÁREAS COMUNS</v>
      </c>
      <c r="T724" s="56"/>
      <c r="U724" s="56"/>
      <c r="V724" s="56"/>
      <c r="W724" s="56"/>
      <c r="X724" s="56"/>
      <c r="Y724" s="56"/>
      <c r="Z724" s="56"/>
      <c r="AA724" s="56"/>
      <c r="AB724" s="56"/>
      <c r="AC724" s="56"/>
    </row>
    <row r="725" spans="1:29" ht="15.75" customHeight="1">
      <c r="A725" s="35" t="s">
        <v>236</v>
      </c>
      <c r="B725" s="35" t="s">
        <v>247</v>
      </c>
      <c r="C725" s="36" t="s">
        <v>448</v>
      </c>
      <c r="D725" s="37" t="s">
        <v>53</v>
      </c>
      <c r="E725" s="37">
        <v>1</v>
      </c>
      <c r="F725" s="38">
        <v>2000</v>
      </c>
      <c r="G725" s="39" t="s">
        <v>54</v>
      </c>
      <c r="H725" s="40">
        <v>46174</v>
      </c>
      <c r="I725" s="41" t="s">
        <v>55</v>
      </c>
      <c r="J725" s="41" t="s">
        <v>56</v>
      </c>
      <c r="K725" s="41" t="s">
        <v>164</v>
      </c>
      <c r="L725" s="41" t="s">
        <v>58</v>
      </c>
      <c r="M725" s="42" t="s">
        <v>2534</v>
      </c>
      <c r="N725" s="44" t="s">
        <v>21</v>
      </c>
      <c r="O725" s="44" t="s">
        <v>2767</v>
      </c>
      <c r="P725" s="44"/>
      <c r="Q725" s="44" t="s">
        <v>2964</v>
      </c>
      <c r="R725" s="45"/>
      <c r="S725" s="45" t="s">
        <v>446</v>
      </c>
      <c r="T725" s="44"/>
      <c r="U725" s="44"/>
      <c r="V725" s="44"/>
      <c r="W725" s="35" t="s">
        <v>247</v>
      </c>
      <c r="X725" s="44"/>
      <c r="Y725" s="44"/>
      <c r="Z725" s="44"/>
      <c r="AA725" s="44"/>
      <c r="AB725" s="44"/>
      <c r="AC725" s="44"/>
    </row>
    <row r="726" spans="1:29" ht="15.75" customHeight="1">
      <c r="A726" s="184"/>
      <c r="B726" s="184" t="s">
        <v>888</v>
      </c>
      <c r="C726" s="185" t="s">
        <v>2593</v>
      </c>
      <c r="D726" s="186" t="s">
        <v>53</v>
      </c>
      <c r="E726" s="186">
        <v>5</v>
      </c>
      <c r="F726" s="187">
        <v>5440</v>
      </c>
      <c r="G726" s="188" t="s">
        <v>54</v>
      </c>
      <c r="H726" s="189">
        <v>46204</v>
      </c>
      <c r="I726" s="190" t="s">
        <v>101</v>
      </c>
      <c r="J726" s="190" t="s">
        <v>56</v>
      </c>
      <c r="K726" s="190" t="s">
        <v>858</v>
      </c>
      <c r="L726" s="190" t="s">
        <v>91</v>
      </c>
      <c r="M726" s="191" t="s">
        <v>2451</v>
      </c>
      <c r="N726" s="192" t="s">
        <v>951</v>
      </c>
      <c r="O726" s="56" t="s">
        <v>2452</v>
      </c>
      <c r="P726" s="56"/>
      <c r="Q726" s="56"/>
      <c r="R726" s="57">
        <f t="array" ref="R726">IFERROR(INDEX('BANCO DE DADOS'!$C$3:$C1636,MATCH(C726,'BANCO DE DADOS'!$B$3:$B1636,0),0),"")</f>
        <v>0</v>
      </c>
      <c r="S726" s="57" t="str">
        <f t="array" ref="S726">IFERROR(INDEX('BANCO DE DADOS'!$D$3:$D1636,MATCH(C726,'BANCO DE DADOS'!$B$3:$B1636,0),0),"")</f>
        <v>COMPRA DE EQUIPAMENTOS ESPECIALIZADOS DE MERGULHO</v>
      </c>
      <c r="T726" s="56"/>
      <c r="U726" s="56"/>
      <c r="V726" s="56"/>
      <c r="W726" s="56"/>
      <c r="X726" s="56"/>
      <c r="Y726" s="56"/>
      <c r="Z726" s="56"/>
      <c r="AA726" s="56"/>
      <c r="AB726" s="56"/>
      <c r="AC726" s="56"/>
    </row>
    <row r="727" spans="1:29" ht="15.75" customHeight="1">
      <c r="A727" s="35"/>
      <c r="B727" s="35" t="s">
        <v>2693</v>
      </c>
      <c r="C727" s="36"/>
      <c r="D727" s="37"/>
      <c r="E727" s="37"/>
      <c r="F727" s="38">
        <v>5400</v>
      </c>
      <c r="G727" s="39"/>
      <c r="H727" s="40"/>
      <c r="I727" s="41"/>
      <c r="J727" s="41"/>
      <c r="K727" s="41"/>
      <c r="L727" s="41"/>
      <c r="M727" s="42"/>
      <c r="N727" s="44" t="s">
        <v>951</v>
      </c>
      <c r="O727" s="44"/>
      <c r="P727" s="44"/>
      <c r="Q727" s="44" t="s">
        <v>3020</v>
      </c>
      <c r="R727" s="45"/>
      <c r="S727" s="45" t="s">
        <v>1536</v>
      </c>
      <c r="T727" s="44"/>
      <c r="U727" s="44"/>
      <c r="V727" s="44"/>
      <c r="W727" s="44" t="s">
        <v>2992</v>
      </c>
      <c r="X727" s="44"/>
      <c r="Y727" s="44"/>
      <c r="Z727" s="44"/>
      <c r="AA727" s="44"/>
      <c r="AB727" s="44"/>
      <c r="AC727" s="44"/>
    </row>
    <row r="728" spans="1:29" ht="15.75" customHeight="1">
      <c r="A728" s="184"/>
      <c r="B728" s="184" t="s">
        <v>51</v>
      </c>
      <c r="C728" s="185" t="s">
        <v>2596</v>
      </c>
      <c r="D728" s="186" t="s">
        <v>53</v>
      </c>
      <c r="E728" s="186">
        <v>3</v>
      </c>
      <c r="F728" s="187">
        <v>5400</v>
      </c>
      <c r="G728" s="188" t="s">
        <v>54</v>
      </c>
      <c r="H728" s="189">
        <v>46204</v>
      </c>
      <c r="I728" s="190" t="s">
        <v>101</v>
      </c>
      <c r="J728" s="190" t="s">
        <v>56</v>
      </c>
      <c r="K728" s="190" t="s">
        <v>858</v>
      </c>
      <c r="L728" s="190" t="s">
        <v>91</v>
      </c>
      <c r="M728" s="191" t="s">
        <v>2451</v>
      </c>
      <c r="N728" s="192" t="s">
        <v>951</v>
      </c>
      <c r="O728" s="56" t="s">
        <v>2452</v>
      </c>
      <c r="P728" s="56"/>
      <c r="Q728" s="56"/>
      <c r="R728" s="57">
        <f t="array" ref="R728">IFERROR(INDEX('BANCO DE DADOS'!$C$3:$C1636,MATCH(C728,'BANCO DE DADOS'!$B$3:$B1636,0),0),"")</f>
        <v>0</v>
      </c>
      <c r="S728" s="57" t="str">
        <f t="array" ref="S728">IFERROR(INDEX('BANCO DE DADOS'!$D$3:$D1636,MATCH(C728,'BANCO DE DADOS'!$B$3:$B1636,0),0),"")</f>
        <v>COMPRA DE FERRAMENTAS</v>
      </c>
      <c r="T728" s="56"/>
      <c r="U728" s="56"/>
      <c r="V728" s="56"/>
      <c r="W728" s="56"/>
      <c r="X728" s="56"/>
      <c r="Y728" s="56"/>
      <c r="Z728" s="56"/>
      <c r="AA728" s="56"/>
      <c r="AB728" s="56"/>
      <c r="AC728" s="56"/>
    </row>
    <row r="729" spans="1:29" ht="15.75" customHeight="1">
      <c r="A729" s="35" t="s">
        <v>240</v>
      </c>
      <c r="B729" s="35" t="s">
        <v>172</v>
      </c>
      <c r="C729" s="36" t="s">
        <v>448</v>
      </c>
      <c r="D729" s="37" t="s">
        <v>53</v>
      </c>
      <c r="E729" s="37">
        <v>1</v>
      </c>
      <c r="F729" s="38">
        <v>2000</v>
      </c>
      <c r="G729" s="39" t="s">
        <v>54</v>
      </c>
      <c r="H729" s="40">
        <v>46174</v>
      </c>
      <c r="I729" s="41" t="s">
        <v>55</v>
      </c>
      <c r="J729" s="41" t="s">
        <v>56</v>
      </c>
      <c r="K729" s="41" t="s">
        <v>164</v>
      </c>
      <c r="L729" s="41" t="s">
        <v>58</v>
      </c>
      <c r="M729" s="42" t="s">
        <v>2534</v>
      </c>
      <c r="N729" s="44" t="s">
        <v>21</v>
      </c>
      <c r="O729" s="44" t="s">
        <v>2767</v>
      </c>
      <c r="P729" s="44"/>
      <c r="Q729" s="44" t="s">
        <v>2964</v>
      </c>
      <c r="R729" s="45"/>
      <c r="S729" s="45" t="s">
        <v>446</v>
      </c>
      <c r="T729" s="44"/>
      <c r="U729" s="44"/>
      <c r="V729" s="44"/>
      <c r="W729" s="35" t="s">
        <v>247</v>
      </c>
      <c r="X729" s="44"/>
      <c r="Y729" s="44"/>
      <c r="Z729" s="44"/>
      <c r="AA729" s="44"/>
      <c r="AB729" s="44"/>
      <c r="AC729" s="44"/>
    </row>
    <row r="730" spans="1:29" ht="15.75" customHeight="1">
      <c r="A730" s="47"/>
      <c r="B730" s="47" t="s">
        <v>51</v>
      </c>
      <c r="C730" s="60" t="s">
        <v>1164</v>
      </c>
      <c r="D730" s="49" t="s">
        <v>583</v>
      </c>
      <c r="E730" s="49">
        <v>4</v>
      </c>
      <c r="F730" s="50">
        <v>8000</v>
      </c>
      <c r="G730" s="51" t="s">
        <v>54</v>
      </c>
      <c r="H730" s="52">
        <v>46204</v>
      </c>
      <c r="I730" s="53" t="s">
        <v>55</v>
      </c>
      <c r="J730" s="53" t="s">
        <v>56</v>
      </c>
      <c r="K730" s="53" t="s">
        <v>164</v>
      </c>
      <c r="L730" s="53" t="s">
        <v>91</v>
      </c>
      <c r="M730" s="54" t="s">
        <v>2534</v>
      </c>
      <c r="N730" s="56" t="s">
        <v>884</v>
      </c>
      <c r="O730" s="56" t="s">
        <v>2767</v>
      </c>
      <c r="P730" s="56"/>
      <c r="Q730" s="56" t="s">
        <v>2964</v>
      </c>
      <c r="R730" s="57"/>
      <c r="S730" s="57" t="s">
        <v>446</v>
      </c>
      <c r="T730" s="56"/>
      <c r="U730" s="56"/>
      <c r="V730" s="56"/>
      <c r="W730" s="47" t="s">
        <v>247</v>
      </c>
      <c r="X730" s="56"/>
      <c r="Y730" s="56"/>
      <c r="Z730" s="56"/>
      <c r="AA730" s="56"/>
      <c r="AB730" s="56"/>
      <c r="AC730" s="56"/>
    </row>
    <row r="731" spans="1:29" ht="15.75" customHeight="1">
      <c r="A731" s="35" t="s">
        <v>1546</v>
      </c>
      <c r="B731" s="35" t="s">
        <v>172</v>
      </c>
      <c r="C731" s="36" t="s">
        <v>2582</v>
      </c>
      <c r="D731" s="37" t="s">
        <v>53</v>
      </c>
      <c r="E731" s="37">
        <v>5</v>
      </c>
      <c r="F731" s="38">
        <v>9000</v>
      </c>
      <c r="G731" s="39" t="s">
        <v>54</v>
      </c>
      <c r="H731" s="40">
        <v>46204</v>
      </c>
      <c r="I731" s="41" t="s">
        <v>55</v>
      </c>
      <c r="J731" s="41" t="s">
        <v>56</v>
      </c>
      <c r="K731" s="41" t="s">
        <v>164</v>
      </c>
      <c r="L731" s="41" t="s">
        <v>91</v>
      </c>
      <c r="M731" s="42" t="s">
        <v>2534</v>
      </c>
      <c r="N731" s="44" t="s">
        <v>951</v>
      </c>
      <c r="O731" s="44" t="s">
        <v>2767</v>
      </c>
      <c r="P731" s="44"/>
      <c r="Q731" s="44" t="s">
        <v>3007</v>
      </c>
      <c r="R731" s="45"/>
      <c r="S731" s="45" t="s">
        <v>2583</v>
      </c>
      <c r="T731" s="44"/>
      <c r="U731" s="44"/>
      <c r="V731" s="44"/>
      <c r="W731" s="35" t="s">
        <v>172</v>
      </c>
      <c r="X731" s="44"/>
      <c r="Y731" s="44"/>
      <c r="Z731" s="44"/>
      <c r="AA731" s="44"/>
      <c r="AB731" s="44"/>
      <c r="AC731" s="44"/>
    </row>
    <row r="732" spans="1:29" ht="15.75" customHeight="1">
      <c r="A732" s="47"/>
      <c r="B732" s="47" t="s">
        <v>2693</v>
      </c>
      <c r="C732" s="60"/>
      <c r="D732" s="49"/>
      <c r="E732" s="49"/>
      <c r="F732" s="50">
        <v>26780</v>
      </c>
      <c r="G732" s="51"/>
      <c r="H732" s="52"/>
      <c r="I732" s="53"/>
      <c r="J732" s="53"/>
      <c r="K732" s="53"/>
      <c r="L732" s="53"/>
      <c r="M732" s="54"/>
      <c r="N732" s="56" t="s">
        <v>21</v>
      </c>
      <c r="O732" s="56"/>
      <c r="P732" s="56"/>
      <c r="Q732" s="56" t="s">
        <v>3018</v>
      </c>
      <c r="R732" s="57"/>
      <c r="S732" s="57" t="s">
        <v>360</v>
      </c>
      <c r="T732" s="56"/>
      <c r="U732" s="56"/>
      <c r="V732" s="56"/>
      <c r="W732" s="56" t="s">
        <v>51</v>
      </c>
      <c r="X732" s="56"/>
      <c r="Y732" s="56"/>
      <c r="Z732" s="56"/>
      <c r="AA732" s="56"/>
      <c r="AB732" s="56"/>
      <c r="AC732" s="56"/>
    </row>
    <row r="733" spans="1:29" ht="15.75" customHeight="1">
      <c r="A733" s="35" t="s">
        <v>799</v>
      </c>
      <c r="B733" s="35" t="s">
        <v>291</v>
      </c>
      <c r="C733" s="36" t="s">
        <v>292</v>
      </c>
      <c r="D733" s="37" t="s">
        <v>53</v>
      </c>
      <c r="E733" s="37">
        <v>1</v>
      </c>
      <c r="F733" s="38">
        <v>7000</v>
      </c>
      <c r="G733" s="39" t="s">
        <v>54</v>
      </c>
      <c r="H733" s="40">
        <v>46204</v>
      </c>
      <c r="I733" s="41" t="s">
        <v>55</v>
      </c>
      <c r="J733" s="41" t="s">
        <v>56</v>
      </c>
      <c r="K733" s="41" t="s">
        <v>164</v>
      </c>
      <c r="L733" s="41" t="s">
        <v>58</v>
      </c>
      <c r="M733" s="42" t="s">
        <v>148</v>
      </c>
      <c r="N733" s="44" t="s">
        <v>21</v>
      </c>
      <c r="O733" s="44" t="s">
        <v>2767</v>
      </c>
      <c r="P733" s="44"/>
      <c r="Q733" s="44" t="s">
        <v>3008</v>
      </c>
      <c r="R733" s="45"/>
      <c r="S733" s="45" t="s">
        <v>293</v>
      </c>
      <c r="T733" s="44"/>
      <c r="U733" s="44"/>
      <c r="V733" s="44"/>
      <c r="W733" s="44" t="s">
        <v>291</v>
      </c>
      <c r="X733" s="44"/>
      <c r="Y733" s="44"/>
      <c r="Z733" s="44"/>
      <c r="AA733" s="44"/>
      <c r="AB733" s="44"/>
      <c r="AC733" s="44"/>
    </row>
    <row r="734" spans="1:29" ht="15.75" customHeight="1">
      <c r="A734" s="184"/>
      <c r="B734" s="184" t="s">
        <v>254</v>
      </c>
      <c r="C734" s="185" t="s">
        <v>2576</v>
      </c>
      <c r="D734" s="186" t="s">
        <v>53</v>
      </c>
      <c r="E734" s="186">
        <v>2</v>
      </c>
      <c r="F734" s="187">
        <v>5200</v>
      </c>
      <c r="G734" s="188" t="s">
        <v>54</v>
      </c>
      <c r="H734" s="189">
        <v>46204</v>
      </c>
      <c r="I734" s="190" t="s">
        <v>101</v>
      </c>
      <c r="J734" s="190" t="s">
        <v>56</v>
      </c>
      <c r="K734" s="190" t="s">
        <v>858</v>
      </c>
      <c r="L734" s="190" t="s">
        <v>91</v>
      </c>
      <c r="M734" s="191" t="s">
        <v>2451</v>
      </c>
      <c r="N734" s="192" t="s">
        <v>951</v>
      </c>
      <c r="O734" s="56" t="s">
        <v>2452</v>
      </c>
      <c r="P734" s="56"/>
      <c r="Q734" s="56"/>
      <c r="R734" s="57">
        <f t="array" ref="R734">IFERROR(INDEX('BANCO DE DADOS'!$C$3:$C1636,MATCH(C734,'BANCO DE DADOS'!$B$3:$B1636,0),0),"")</f>
        <v>0</v>
      </c>
      <c r="S734" s="57" t="str">
        <f t="array" ref="S734">IFERROR(INDEX('BANCO DE DADOS'!$D$3:$D1636,MATCH(C734,'BANCO DE DADOS'!$B$3:$B1636,0),0),"")</f>
        <v>COMPRA DE EQUIPAMENTOS PARA COZINHA E REFEITÓRIO</v>
      </c>
      <c r="T734" s="56"/>
      <c r="U734" s="56"/>
      <c r="V734" s="56"/>
      <c r="W734" s="56"/>
      <c r="X734" s="56"/>
      <c r="Y734" s="56"/>
      <c r="Z734" s="56"/>
      <c r="AA734" s="56"/>
      <c r="AB734" s="56"/>
      <c r="AC734" s="56"/>
    </row>
    <row r="735" spans="1:29" ht="15.75" customHeight="1">
      <c r="A735" s="167"/>
      <c r="B735" s="167" t="s">
        <v>317</v>
      </c>
      <c r="C735" s="168" t="s">
        <v>2576</v>
      </c>
      <c r="D735" s="176" t="s">
        <v>53</v>
      </c>
      <c r="E735" s="176">
        <v>2</v>
      </c>
      <c r="F735" s="177">
        <v>5200</v>
      </c>
      <c r="G735" s="178" t="s">
        <v>54</v>
      </c>
      <c r="H735" s="179">
        <v>46204</v>
      </c>
      <c r="I735" s="180" t="s">
        <v>101</v>
      </c>
      <c r="J735" s="180" t="s">
        <v>56</v>
      </c>
      <c r="K735" s="180" t="s">
        <v>858</v>
      </c>
      <c r="L735" s="180" t="s">
        <v>91</v>
      </c>
      <c r="M735" s="181" t="s">
        <v>2451</v>
      </c>
      <c r="N735" s="175" t="s">
        <v>951</v>
      </c>
      <c r="O735" s="44" t="s">
        <v>2452</v>
      </c>
      <c r="P735" s="44"/>
      <c r="Q735" s="44"/>
      <c r="R735" s="45">
        <f t="array" ref="R735">IFERROR(INDEX('BANCO DE DADOS'!$C$3:$C1636,MATCH(C735,'BANCO DE DADOS'!$B$3:$B1636,0),0),"")</f>
        <v>0</v>
      </c>
      <c r="S735" s="45" t="str">
        <f t="array" ref="S735">IFERROR(INDEX('BANCO DE DADOS'!$D$3:$D1636,MATCH(C735,'BANCO DE DADOS'!$B$3:$B1636,0),0),"")</f>
        <v>COMPRA DE EQUIPAMENTOS PARA COZINHA E REFEITÓRIO</v>
      </c>
      <c r="T735" s="44"/>
      <c r="U735" s="44"/>
      <c r="V735" s="44"/>
      <c r="W735" s="44"/>
      <c r="X735" s="44"/>
      <c r="Y735" s="44"/>
      <c r="Z735" s="44"/>
      <c r="AA735" s="44"/>
      <c r="AB735" s="44"/>
      <c r="AC735" s="44"/>
    </row>
    <row r="736" spans="1:29" ht="15.75" customHeight="1">
      <c r="A736" s="184"/>
      <c r="B736" s="184" t="s">
        <v>775</v>
      </c>
      <c r="C736" s="185" t="s">
        <v>2576</v>
      </c>
      <c r="D736" s="186" t="s">
        <v>53</v>
      </c>
      <c r="E736" s="186">
        <v>2</v>
      </c>
      <c r="F736" s="187">
        <v>5200</v>
      </c>
      <c r="G736" s="188" t="s">
        <v>54</v>
      </c>
      <c r="H736" s="189">
        <v>46204</v>
      </c>
      <c r="I736" s="190" t="s">
        <v>101</v>
      </c>
      <c r="J736" s="190" t="s">
        <v>56</v>
      </c>
      <c r="K736" s="190" t="s">
        <v>858</v>
      </c>
      <c r="L736" s="190" t="s">
        <v>91</v>
      </c>
      <c r="M736" s="191" t="s">
        <v>2451</v>
      </c>
      <c r="N736" s="192" t="s">
        <v>951</v>
      </c>
      <c r="O736" s="56" t="s">
        <v>2452</v>
      </c>
      <c r="P736" s="56"/>
      <c r="Q736" s="56"/>
      <c r="R736" s="57">
        <f t="array" ref="R736">IFERROR(INDEX('BANCO DE DADOS'!$C$3:$C1636,MATCH(C736,'BANCO DE DADOS'!$B$3:$B1636,0),0),"")</f>
        <v>0</v>
      </c>
      <c r="S736" s="57" t="str">
        <f t="array" ref="S736">IFERROR(INDEX('BANCO DE DADOS'!$D$3:$D1636,MATCH(C736,'BANCO DE DADOS'!$B$3:$B1636,0),0),"")</f>
        <v>COMPRA DE EQUIPAMENTOS PARA COZINHA E REFEITÓRIO</v>
      </c>
      <c r="T736" s="56"/>
      <c r="U736" s="56"/>
      <c r="V736" s="56"/>
      <c r="W736" s="56"/>
      <c r="X736" s="56"/>
      <c r="Y736" s="56"/>
      <c r="Z736" s="56"/>
      <c r="AA736" s="56"/>
      <c r="AB736" s="56"/>
      <c r="AC736" s="56"/>
    </row>
    <row r="737" spans="1:29" ht="15.75" customHeight="1">
      <c r="A737" s="35"/>
      <c r="B737" s="35" t="s">
        <v>2693</v>
      </c>
      <c r="C737" s="36"/>
      <c r="D737" s="37"/>
      <c r="E737" s="37"/>
      <c r="F737" s="38">
        <v>5000</v>
      </c>
      <c r="G737" s="39"/>
      <c r="H737" s="40"/>
      <c r="I737" s="41"/>
      <c r="J737" s="41"/>
      <c r="K737" s="41"/>
      <c r="L737" s="41"/>
      <c r="M737" s="42"/>
      <c r="N737" s="44" t="s">
        <v>951</v>
      </c>
      <c r="O737" s="44"/>
      <c r="P737" s="44"/>
      <c r="Q737" s="44" t="s">
        <v>2996</v>
      </c>
      <c r="R737" s="45"/>
      <c r="S737" s="45" t="s">
        <v>1962</v>
      </c>
      <c r="T737" s="44"/>
      <c r="U737" s="44"/>
      <c r="V737" s="44"/>
      <c r="W737" s="44" t="s">
        <v>254</v>
      </c>
      <c r="X737" s="44"/>
      <c r="Y737" s="44"/>
      <c r="Z737" s="44"/>
      <c r="AA737" s="44"/>
      <c r="AB737" s="44"/>
      <c r="AC737" s="44"/>
    </row>
    <row r="738" spans="1:29" ht="15.75" customHeight="1">
      <c r="A738" s="47" t="s">
        <v>805</v>
      </c>
      <c r="B738" s="47" t="s">
        <v>161</v>
      </c>
      <c r="C738" s="60" t="s">
        <v>333</v>
      </c>
      <c r="D738" s="49" t="s">
        <v>53</v>
      </c>
      <c r="E738" s="49">
        <v>1</v>
      </c>
      <c r="F738" s="50">
        <v>5000</v>
      </c>
      <c r="G738" s="51" t="s">
        <v>54</v>
      </c>
      <c r="H738" s="52">
        <v>46204</v>
      </c>
      <c r="I738" s="53" t="s">
        <v>55</v>
      </c>
      <c r="J738" s="53" t="s">
        <v>56</v>
      </c>
      <c r="K738" s="53" t="s">
        <v>164</v>
      </c>
      <c r="L738" s="53" t="s">
        <v>58</v>
      </c>
      <c r="M738" s="54" t="s">
        <v>148</v>
      </c>
      <c r="N738" s="56" t="s">
        <v>21</v>
      </c>
      <c r="O738" s="56" t="s">
        <v>2767</v>
      </c>
      <c r="P738" s="56"/>
      <c r="Q738" s="56" t="s">
        <v>3009</v>
      </c>
      <c r="R738" s="57" t="s">
        <v>334</v>
      </c>
      <c r="S738" s="57" t="s">
        <v>335</v>
      </c>
      <c r="T738" s="56"/>
      <c r="U738" s="56"/>
      <c r="V738" s="56"/>
      <c r="W738" s="56" t="s">
        <v>51</v>
      </c>
      <c r="X738" s="56"/>
      <c r="Y738" s="56"/>
      <c r="Z738" s="56"/>
      <c r="AA738" s="56"/>
      <c r="AB738" s="56"/>
      <c r="AC738" s="56"/>
    </row>
    <row r="739" spans="1:29" ht="15.75" customHeight="1">
      <c r="A739" s="167"/>
      <c r="B739" s="167" t="s">
        <v>1521</v>
      </c>
      <c r="C739" s="168" t="s">
        <v>1522</v>
      </c>
      <c r="D739" s="176" t="s">
        <v>53</v>
      </c>
      <c r="E739" s="176">
        <v>1</v>
      </c>
      <c r="F739" s="177">
        <v>5000</v>
      </c>
      <c r="G739" s="178" t="s">
        <v>54</v>
      </c>
      <c r="H739" s="179">
        <v>46204</v>
      </c>
      <c r="I739" s="180" t="s">
        <v>101</v>
      </c>
      <c r="J739" s="180" t="s">
        <v>56</v>
      </c>
      <c r="K739" s="180" t="s">
        <v>858</v>
      </c>
      <c r="L739" s="180" t="s">
        <v>91</v>
      </c>
      <c r="M739" s="181" t="s">
        <v>2451</v>
      </c>
      <c r="N739" s="175" t="s">
        <v>951</v>
      </c>
      <c r="O739" s="44" t="s">
        <v>2452</v>
      </c>
      <c r="P739" s="44"/>
      <c r="Q739" s="44"/>
      <c r="R739" s="45" t="str">
        <f t="array" ref="R739">IFERROR(INDEX('BANCO DE DADOS'!$C$3:$C1636,MATCH(C739,'BANCO DE DADOS'!$B$3:$B1636,0),0),"")</f>
        <v>DAL - AR CONDICIONADO</v>
      </c>
      <c r="S739" s="45" t="str">
        <f t="array" ref="S739">IFERROR(INDEX('BANCO DE DADOS'!$D$3:$D1636,MATCH(C739,'BANCO DE DADOS'!$B$3:$B1636,0),0),"")</f>
        <v>COMPRA DE EQUIPAMENTOS DE CLIMATIZAÇÃO</v>
      </c>
      <c r="T739" s="44"/>
      <c r="U739" s="44"/>
      <c r="V739" s="44"/>
      <c r="W739" s="44"/>
      <c r="X739" s="44"/>
      <c r="Y739" s="44"/>
      <c r="Z739" s="44"/>
      <c r="AA739" s="44"/>
      <c r="AB739" s="44" t="s">
        <v>1515</v>
      </c>
      <c r="AC739" s="44"/>
    </row>
    <row r="740" spans="1:29" ht="15.75" customHeight="1">
      <c r="A740" s="47"/>
      <c r="B740" s="47" t="s">
        <v>2693</v>
      </c>
      <c r="C740" s="60"/>
      <c r="D740" s="49"/>
      <c r="E740" s="49"/>
      <c r="F740" s="50">
        <v>5000</v>
      </c>
      <c r="G740" s="51"/>
      <c r="H740" s="52"/>
      <c r="I740" s="53"/>
      <c r="J740" s="53"/>
      <c r="K740" s="53"/>
      <c r="L740" s="53"/>
      <c r="M740" s="54"/>
      <c r="N740" s="56" t="s">
        <v>951</v>
      </c>
      <c r="O740" s="56"/>
      <c r="P740" s="56"/>
      <c r="Q740" s="56" t="s">
        <v>3013</v>
      </c>
      <c r="R740" s="57"/>
      <c r="S740" s="57" t="s">
        <v>1620</v>
      </c>
      <c r="T740" s="56"/>
      <c r="U740" s="56"/>
      <c r="V740" s="56"/>
      <c r="W740" s="56" t="s">
        <v>2992</v>
      </c>
      <c r="X740" s="56"/>
      <c r="Y740" s="56"/>
      <c r="Z740" s="56"/>
      <c r="AA740" s="56"/>
      <c r="AB740" s="56"/>
      <c r="AC740" s="56"/>
    </row>
    <row r="741" spans="1:29" ht="15.75" customHeight="1">
      <c r="A741" s="35"/>
      <c r="B741" s="35" t="s">
        <v>51</v>
      </c>
      <c r="C741" s="36" t="s">
        <v>2518</v>
      </c>
      <c r="D741" s="37" t="s">
        <v>53</v>
      </c>
      <c r="E741" s="37">
        <v>10</v>
      </c>
      <c r="F741" s="38">
        <v>60000</v>
      </c>
      <c r="G741" s="39" t="s">
        <v>54</v>
      </c>
      <c r="H741" s="40">
        <v>46266</v>
      </c>
      <c r="I741" s="41" t="s">
        <v>55</v>
      </c>
      <c r="J741" s="41" t="s">
        <v>56</v>
      </c>
      <c r="K741" s="41" t="s">
        <v>164</v>
      </c>
      <c r="L741" s="41" t="s">
        <v>58</v>
      </c>
      <c r="M741" s="42" t="s">
        <v>2498</v>
      </c>
      <c r="N741" s="44" t="s">
        <v>884</v>
      </c>
      <c r="O741" s="44" t="s">
        <v>2767</v>
      </c>
      <c r="P741" s="44"/>
      <c r="Q741" s="44" t="s">
        <v>3009</v>
      </c>
      <c r="R741" s="45" t="s">
        <v>334</v>
      </c>
      <c r="S741" s="45" t="s">
        <v>335</v>
      </c>
      <c r="T741" s="44"/>
      <c r="U741" s="44"/>
      <c r="V741" s="44"/>
      <c r="W741" s="44" t="s">
        <v>51</v>
      </c>
      <c r="X741" s="44"/>
      <c r="Y741" s="44"/>
      <c r="Z741" s="44"/>
      <c r="AA741" s="44"/>
      <c r="AB741" s="44"/>
      <c r="AC741" s="44"/>
    </row>
    <row r="742" spans="1:29" ht="15.75" customHeight="1">
      <c r="A742" s="47" t="s">
        <v>2787</v>
      </c>
      <c r="B742" s="47" t="s">
        <v>317</v>
      </c>
      <c r="C742" s="60" t="s">
        <v>401</v>
      </c>
      <c r="D742" s="49" t="s">
        <v>53</v>
      </c>
      <c r="E742" s="49">
        <v>4</v>
      </c>
      <c r="F742" s="50">
        <v>3200</v>
      </c>
      <c r="G742" s="51" t="s">
        <v>54</v>
      </c>
      <c r="H742" s="52">
        <v>46174</v>
      </c>
      <c r="I742" s="53" t="s">
        <v>55</v>
      </c>
      <c r="J742" s="53" t="s">
        <v>56</v>
      </c>
      <c r="K742" s="53" t="s">
        <v>164</v>
      </c>
      <c r="L742" s="53" t="s">
        <v>58</v>
      </c>
      <c r="M742" s="54" t="s">
        <v>2788</v>
      </c>
      <c r="N742" s="56" t="s">
        <v>21</v>
      </c>
      <c r="O742" s="56" t="s">
        <v>2767</v>
      </c>
      <c r="P742" s="56"/>
      <c r="Q742" s="56" t="s">
        <v>3011</v>
      </c>
      <c r="R742" s="57" t="s">
        <v>334</v>
      </c>
      <c r="S742" s="57" t="s">
        <v>288</v>
      </c>
      <c r="T742" s="56"/>
      <c r="U742" s="56"/>
      <c r="V742" s="56"/>
      <c r="W742" s="56" t="s">
        <v>848</v>
      </c>
      <c r="X742" s="56"/>
      <c r="Y742" s="56"/>
      <c r="Z742" s="56"/>
      <c r="AA742" s="56"/>
      <c r="AB742" s="56"/>
      <c r="AC742" s="56"/>
    </row>
    <row r="743" spans="1:29" ht="15.75" customHeight="1">
      <c r="A743" s="35"/>
      <c r="B743" s="35" t="s">
        <v>2693</v>
      </c>
      <c r="C743" s="36"/>
      <c r="D743" s="37"/>
      <c r="E743" s="37"/>
      <c r="F743" s="38">
        <v>1224</v>
      </c>
      <c r="G743" s="39"/>
      <c r="H743" s="40"/>
      <c r="I743" s="41"/>
      <c r="J743" s="41"/>
      <c r="K743" s="41"/>
      <c r="L743" s="41"/>
      <c r="M743" s="42"/>
      <c r="N743" s="44"/>
      <c r="O743" s="44"/>
      <c r="P743" s="44"/>
      <c r="Q743" s="44" t="s">
        <v>2963</v>
      </c>
      <c r="R743" s="45"/>
      <c r="S743" s="45" t="s">
        <v>1288</v>
      </c>
      <c r="T743" s="44"/>
      <c r="U743" s="44"/>
      <c r="V743" s="44"/>
      <c r="W743" s="44" t="s">
        <v>51</v>
      </c>
      <c r="X743" s="44"/>
      <c r="Y743" s="44"/>
      <c r="Z743" s="44"/>
      <c r="AA743" s="44"/>
      <c r="AB743" s="44"/>
      <c r="AC743" s="44"/>
    </row>
    <row r="744" spans="1:29" ht="15.75" customHeight="1">
      <c r="A744" s="184"/>
      <c r="B744" s="184" t="s">
        <v>295</v>
      </c>
      <c r="C744" s="185" t="s">
        <v>2599</v>
      </c>
      <c r="D744" s="186" t="s">
        <v>53</v>
      </c>
      <c r="E744" s="186">
        <v>2</v>
      </c>
      <c r="F744" s="187">
        <v>5000</v>
      </c>
      <c r="G744" s="188" t="s">
        <v>54</v>
      </c>
      <c r="H744" s="189">
        <v>46204</v>
      </c>
      <c r="I744" s="190" t="s">
        <v>101</v>
      </c>
      <c r="J744" s="190" t="s">
        <v>56</v>
      </c>
      <c r="K744" s="190" t="s">
        <v>858</v>
      </c>
      <c r="L744" s="190" t="s">
        <v>91</v>
      </c>
      <c r="M744" s="191" t="s">
        <v>2451</v>
      </c>
      <c r="N744" s="192" t="s">
        <v>951</v>
      </c>
      <c r="O744" s="56" t="s">
        <v>2452</v>
      </c>
      <c r="P744" s="56"/>
      <c r="Q744" s="56"/>
      <c r="R744" s="57">
        <f t="array" ref="R744">IFERROR(INDEX('BANCO DE DADOS'!$C$3:$C1636,MATCH(C744,'BANCO DE DADOS'!$B$3:$B1636,0),0),"")</f>
        <v>0</v>
      </c>
      <c r="S744" s="57">
        <f t="array" ref="S744">IFERROR(INDEX('BANCO DE DADOS'!$D$3:$D1636,MATCH(C744,'BANCO DE DADOS'!$B$3:$B1636,0),0),"")</f>
        <v>0</v>
      </c>
      <c r="T744" s="56"/>
      <c r="U744" s="56"/>
      <c r="V744" s="56"/>
      <c r="W744" s="56"/>
      <c r="X744" s="56"/>
      <c r="Y744" s="56"/>
      <c r="Z744" s="56"/>
      <c r="AA744" s="56"/>
      <c r="AB744" s="56"/>
      <c r="AC744" s="56"/>
    </row>
    <row r="745" spans="1:29" ht="15.75" customHeight="1">
      <c r="A745" s="167"/>
      <c r="B745" s="167" t="s">
        <v>237</v>
      </c>
      <c r="C745" s="168" t="s">
        <v>2600</v>
      </c>
      <c r="D745" s="176" t="s">
        <v>53</v>
      </c>
      <c r="E745" s="176">
        <v>2</v>
      </c>
      <c r="F745" s="177">
        <v>5000</v>
      </c>
      <c r="G745" s="178" t="s">
        <v>54</v>
      </c>
      <c r="H745" s="179">
        <v>46204</v>
      </c>
      <c r="I745" s="180" t="s">
        <v>101</v>
      </c>
      <c r="J745" s="180" t="s">
        <v>56</v>
      </c>
      <c r="K745" s="180" t="s">
        <v>164</v>
      </c>
      <c r="L745" s="180" t="s">
        <v>91</v>
      </c>
      <c r="M745" s="181" t="s">
        <v>2451</v>
      </c>
      <c r="N745" s="175" t="s">
        <v>951</v>
      </c>
      <c r="O745" s="44" t="s">
        <v>2452</v>
      </c>
      <c r="P745" s="44"/>
      <c r="Q745" s="44"/>
      <c r="R745" s="45">
        <f t="array" ref="R745">IFERROR(INDEX('BANCO DE DADOS'!$C$3:$C1636,MATCH(C745,'BANCO DE DADOS'!$B$3:$B1636,0),0),"")</f>
        <v>0</v>
      </c>
      <c r="S745" s="45" t="str">
        <f t="array" ref="S745">IFERROR(INDEX('BANCO DE DADOS'!$D$3:$D1636,MATCH(C745,'BANCO DE DADOS'!$B$3:$B1636,0),0),"")</f>
        <v>COMPRA DE EQUIPAMENTOS PARA COZINHA E REFEITÓRIO</v>
      </c>
      <c r="T745" s="44"/>
      <c r="U745" s="44"/>
      <c r="V745" s="44"/>
      <c r="W745" s="44"/>
      <c r="X745" s="44"/>
      <c r="Y745" s="44"/>
      <c r="Z745" s="44"/>
      <c r="AA745" s="44"/>
      <c r="AB745" s="44"/>
      <c r="AC745" s="44"/>
    </row>
    <row r="746" spans="1:29" ht="15.75" customHeight="1">
      <c r="A746" s="184"/>
      <c r="B746" s="184" t="s">
        <v>258</v>
      </c>
      <c r="C746" s="185" t="s">
        <v>2600</v>
      </c>
      <c r="D746" s="186" t="s">
        <v>53</v>
      </c>
      <c r="E746" s="186">
        <v>2</v>
      </c>
      <c r="F746" s="187">
        <v>5000</v>
      </c>
      <c r="G746" s="188" t="s">
        <v>54</v>
      </c>
      <c r="H746" s="189">
        <v>46204</v>
      </c>
      <c r="I746" s="190" t="s">
        <v>101</v>
      </c>
      <c r="J746" s="190" t="s">
        <v>56</v>
      </c>
      <c r="K746" s="190" t="s">
        <v>164</v>
      </c>
      <c r="L746" s="190" t="s">
        <v>91</v>
      </c>
      <c r="M746" s="191" t="s">
        <v>2451</v>
      </c>
      <c r="N746" s="192" t="s">
        <v>951</v>
      </c>
      <c r="O746" s="56" t="s">
        <v>2452</v>
      </c>
      <c r="P746" s="56"/>
      <c r="Q746" s="56"/>
      <c r="R746" s="57">
        <f t="array" ref="R746">IFERROR(INDEX('BANCO DE DADOS'!$C$3:$C1636,MATCH(C746,'BANCO DE DADOS'!$B$3:$B1636,0),0),"")</f>
        <v>0</v>
      </c>
      <c r="S746" s="57" t="str">
        <f t="array" ref="S746">IFERROR(INDEX('BANCO DE DADOS'!$D$3:$D1636,MATCH(C746,'BANCO DE DADOS'!$B$3:$B1636,0),0),"")</f>
        <v>COMPRA DE EQUIPAMENTOS PARA COZINHA E REFEITÓRIO</v>
      </c>
      <c r="T746" s="56"/>
      <c r="U746" s="56"/>
      <c r="V746" s="56"/>
      <c r="W746" s="56"/>
      <c r="X746" s="56"/>
      <c r="Y746" s="56"/>
      <c r="Z746" s="56"/>
      <c r="AA746" s="56"/>
      <c r="AB746" s="56"/>
      <c r="AC746" s="56"/>
    </row>
    <row r="747" spans="1:29" ht="15.75" customHeight="1">
      <c r="A747" s="35"/>
      <c r="B747" s="35" t="s">
        <v>2693</v>
      </c>
      <c r="C747" s="36"/>
      <c r="D747" s="37"/>
      <c r="E747" s="37"/>
      <c r="F747" s="38">
        <v>150000</v>
      </c>
      <c r="G747" s="39"/>
      <c r="H747" s="40"/>
      <c r="I747" s="41"/>
      <c r="J747" s="41"/>
      <c r="K747" s="41"/>
      <c r="L747" s="41"/>
      <c r="M747" s="42"/>
      <c r="N747" s="44" t="s">
        <v>884</v>
      </c>
      <c r="O747" s="44"/>
      <c r="P747" s="44"/>
      <c r="Q747" s="44" t="s">
        <v>3123</v>
      </c>
      <c r="R747" s="45"/>
      <c r="S747" s="45" t="s">
        <v>2499</v>
      </c>
      <c r="T747" s="44"/>
      <c r="U747" s="44"/>
      <c r="V747" s="44"/>
      <c r="W747" s="44" t="s">
        <v>51</v>
      </c>
      <c r="X747" s="44"/>
      <c r="Y747" s="44"/>
      <c r="Z747" s="44"/>
      <c r="AA747" s="44"/>
      <c r="AB747" s="44"/>
      <c r="AC747" s="44"/>
    </row>
    <row r="748" spans="1:29" ht="15.75" customHeight="1">
      <c r="A748" s="47"/>
      <c r="B748" s="47" t="s">
        <v>51</v>
      </c>
      <c r="C748" s="60" t="s">
        <v>1140</v>
      </c>
      <c r="D748" s="49" t="s">
        <v>53</v>
      </c>
      <c r="E748" s="49">
        <v>30</v>
      </c>
      <c r="F748" s="50">
        <v>10080</v>
      </c>
      <c r="G748" s="51" t="s">
        <v>54</v>
      </c>
      <c r="H748" s="52">
        <v>46204</v>
      </c>
      <c r="I748" s="53" t="s">
        <v>55</v>
      </c>
      <c r="J748" s="53" t="s">
        <v>56</v>
      </c>
      <c r="K748" s="53" t="s">
        <v>164</v>
      </c>
      <c r="L748" s="53" t="s">
        <v>91</v>
      </c>
      <c r="M748" s="54" t="s">
        <v>2486</v>
      </c>
      <c r="N748" s="56" t="s">
        <v>884</v>
      </c>
      <c r="O748" s="56" t="s">
        <v>2767</v>
      </c>
      <c r="P748" s="56"/>
      <c r="Q748" s="56" t="s">
        <v>3011</v>
      </c>
      <c r="R748" s="57" t="s">
        <v>334</v>
      </c>
      <c r="S748" s="57" t="s">
        <v>288</v>
      </c>
      <c r="T748" s="56"/>
      <c r="U748" s="56"/>
      <c r="V748" s="56"/>
      <c r="W748" s="56" t="s">
        <v>848</v>
      </c>
      <c r="X748" s="56"/>
      <c r="Y748" s="56"/>
      <c r="Z748" s="56"/>
      <c r="AA748" s="56"/>
      <c r="AB748" s="56"/>
      <c r="AC748" s="56"/>
    </row>
    <row r="749" spans="1:29" ht="15.75" customHeight="1">
      <c r="A749" s="167"/>
      <c r="B749" s="167" t="s">
        <v>169</v>
      </c>
      <c r="C749" s="168" t="s">
        <v>2600</v>
      </c>
      <c r="D749" s="176" t="s">
        <v>53</v>
      </c>
      <c r="E749" s="176">
        <v>2</v>
      </c>
      <c r="F749" s="177">
        <v>5000</v>
      </c>
      <c r="G749" s="178" t="s">
        <v>54</v>
      </c>
      <c r="H749" s="179">
        <v>46204</v>
      </c>
      <c r="I749" s="180" t="s">
        <v>101</v>
      </c>
      <c r="J749" s="180" t="s">
        <v>56</v>
      </c>
      <c r="K749" s="180" t="s">
        <v>858</v>
      </c>
      <c r="L749" s="180" t="s">
        <v>91</v>
      </c>
      <c r="M749" s="181" t="s">
        <v>2451</v>
      </c>
      <c r="N749" s="175" t="s">
        <v>951</v>
      </c>
      <c r="O749" s="44" t="s">
        <v>2452</v>
      </c>
      <c r="P749" s="44"/>
      <c r="Q749" s="44"/>
      <c r="R749" s="45">
        <f t="array" ref="R749">IFERROR(INDEX('BANCO DE DADOS'!$C$3:$C1636,MATCH(C749,'BANCO DE DADOS'!$B$3:$B1636,0),0),"")</f>
        <v>0</v>
      </c>
      <c r="S749" s="45" t="str">
        <f t="array" ref="S749">IFERROR(INDEX('BANCO DE DADOS'!$D$3:$D1636,MATCH(C749,'BANCO DE DADOS'!$B$3:$B1636,0),0),"")</f>
        <v>COMPRA DE EQUIPAMENTOS PARA COZINHA E REFEITÓRIO</v>
      </c>
      <c r="T749" s="44"/>
      <c r="U749" s="44"/>
      <c r="V749" s="44"/>
      <c r="W749" s="44"/>
      <c r="X749" s="44"/>
      <c r="Y749" s="44"/>
      <c r="Z749" s="44"/>
      <c r="AA749" s="44"/>
      <c r="AB749" s="44"/>
      <c r="AC749" s="44"/>
    </row>
    <row r="750" spans="1:29" ht="15.75" customHeight="1">
      <c r="A750" s="47" t="s">
        <v>2768</v>
      </c>
      <c r="B750" s="47" t="s">
        <v>258</v>
      </c>
      <c r="C750" s="60" t="s">
        <v>345</v>
      </c>
      <c r="D750" s="49" t="s">
        <v>53</v>
      </c>
      <c r="E750" s="49">
        <v>12</v>
      </c>
      <c r="F750" s="50">
        <v>4800</v>
      </c>
      <c r="G750" s="51" t="s">
        <v>54</v>
      </c>
      <c r="H750" s="52">
        <v>46204</v>
      </c>
      <c r="I750" s="53" t="s">
        <v>55</v>
      </c>
      <c r="J750" s="53" t="s">
        <v>56</v>
      </c>
      <c r="K750" s="53" t="s">
        <v>164</v>
      </c>
      <c r="L750" s="53" t="s">
        <v>58</v>
      </c>
      <c r="M750" s="54" t="s">
        <v>2769</v>
      </c>
      <c r="N750" s="56" t="s">
        <v>21</v>
      </c>
      <c r="O750" s="56" t="s">
        <v>2767</v>
      </c>
      <c r="P750" s="56"/>
      <c r="Q750" s="56" t="s">
        <v>3011</v>
      </c>
      <c r="R750" s="57"/>
      <c r="S750" s="57" t="s">
        <v>288</v>
      </c>
      <c r="T750" s="56"/>
      <c r="U750" s="56"/>
      <c r="V750" s="56"/>
      <c r="W750" s="56" t="s">
        <v>848</v>
      </c>
      <c r="X750" s="56"/>
      <c r="Y750" s="56"/>
      <c r="Z750" s="56"/>
      <c r="AA750" s="56"/>
      <c r="AB750" s="56"/>
      <c r="AC750" s="56"/>
    </row>
    <row r="751" spans="1:29" ht="15.75" customHeight="1">
      <c r="A751" s="35" t="s">
        <v>2812</v>
      </c>
      <c r="B751" s="35" t="s">
        <v>161</v>
      </c>
      <c r="C751" s="36" t="s">
        <v>345</v>
      </c>
      <c r="D751" s="37" t="s">
        <v>53</v>
      </c>
      <c r="E751" s="37">
        <v>5</v>
      </c>
      <c r="F751" s="38">
        <v>2000</v>
      </c>
      <c r="G751" s="39" t="s">
        <v>54</v>
      </c>
      <c r="H751" s="40">
        <v>46174</v>
      </c>
      <c r="I751" s="41" t="s">
        <v>55</v>
      </c>
      <c r="J751" s="41" t="s">
        <v>56</v>
      </c>
      <c r="K751" s="41" t="s">
        <v>164</v>
      </c>
      <c r="L751" s="41" t="s">
        <v>58</v>
      </c>
      <c r="M751" s="42" t="s">
        <v>2813</v>
      </c>
      <c r="N751" s="44" t="s">
        <v>21</v>
      </c>
      <c r="O751" s="44" t="s">
        <v>2767</v>
      </c>
      <c r="P751" s="44"/>
      <c r="Q751" s="44" t="s">
        <v>3011</v>
      </c>
      <c r="R751" s="45"/>
      <c r="S751" s="45" t="s">
        <v>288</v>
      </c>
      <c r="T751" s="44"/>
      <c r="U751" s="44"/>
      <c r="V751" s="44"/>
      <c r="W751" s="44" t="s">
        <v>848</v>
      </c>
      <c r="X751" s="44"/>
      <c r="Y751" s="44"/>
      <c r="Z751" s="44"/>
      <c r="AA751" s="44"/>
      <c r="AB751" s="44"/>
      <c r="AC751" s="44"/>
    </row>
    <row r="752" spans="1:29" ht="15.75" customHeight="1">
      <c r="A752" s="47"/>
      <c r="B752" s="47" t="s">
        <v>2693</v>
      </c>
      <c r="C752" s="60"/>
      <c r="D752" s="49"/>
      <c r="E752" s="49"/>
      <c r="F752" s="50">
        <v>6000</v>
      </c>
      <c r="G752" s="51"/>
      <c r="H752" s="52"/>
      <c r="I752" s="53"/>
      <c r="J752" s="53"/>
      <c r="K752" s="53"/>
      <c r="L752" s="53"/>
      <c r="M752" s="54"/>
      <c r="N752" s="56" t="s">
        <v>884</v>
      </c>
      <c r="O752" s="56"/>
      <c r="P752" s="56"/>
      <c r="Q752" s="56" t="s">
        <v>3098</v>
      </c>
      <c r="R752" s="57"/>
      <c r="S752" s="57" t="s">
        <v>1187</v>
      </c>
      <c r="T752" s="56"/>
      <c r="U752" s="56"/>
      <c r="V752" s="56"/>
      <c r="W752" s="56" t="s">
        <v>51</v>
      </c>
      <c r="X752" s="56"/>
      <c r="Y752" s="56"/>
      <c r="Z752" s="56"/>
      <c r="AA752" s="56"/>
      <c r="AB752" s="56"/>
      <c r="AC752" s="56"/>
    </row>
    <row r="753" spans="1:29" ht="15.75" customHeight="1">
      <c r="A753" s="35"/>
      <c r="B753" s="35" t="s">
        <v>2693</v>
      </c>
      <c r="C753" s="36"/>
      <c r="D753" s="37"/>
      <c r="E753" s="37"/>
      <c r="F753" s="38">
        <v>50600</v>
      </c>
      <c r="G753" s="39"/>
      <c r="H753" s="40"/>
      <c r="I753" s="41"/>
      <c r="J753" s="41"/>
      <c r="K753" s="41"/>
      <c r="L753" s="41"/>
      <c r="M753" s="42"/>
      <c r="N753" s="44" t="s">
        <v>884</v>
      </c>
      <c r="O753" s="44"/>
      <c r="P753" s="44"/>
      <c r="Q753" s="44" t="s">
        <v>3099</v>
      </c>
      <c r="R753" s="45"/>
      <c r="S753" s="45" t="s">
        <v>1065</v>
      </c>
      <c r="T753" s="44"/>
      <c r="U753" s="44"/>
      <c r="V753" s="44"/>
      <c r="W753" s="44" t="s">
        <v>51</v>
      </c>
      <c r="X753" s="44"/>
      <c r="Y753" s="44"/>
      <c r="Z753" s="44"/>
      <c r="AA753" s="44"/>
      <c r="AB753" s="44"/>
      <c r="AC753" s="44"/>
    </row>
    <row r="754" spans="1:29" ht="15.75" customHeight="1">
      <c r="A754" s="184"/>
      <c r="B754" s="184" t="s">
        <v>245</v>
      </c>
      <c r="C754" s="185" t="s">
        <v>2601</v>
      </c>
      <c r="D754" s="186" t="s">
        <v>53</v>
      </c>
      <c r="E754" s="186">
        <v>1</v>
      </c>
      <c r="F754" s="187">
        <v>5000</v>
      </c>
      <c r="G754" s="188" t="s">
        <v>54</v>
      </c>
      <c r="H754" s="189">
        <v>46204</v>
      </c>
      <c r="I754" s="190" t="s">
        <v>101</v>
      </c>
      <c r="J754" s="190" t="s">
        <v>56</v>
      </c>
      <c r="K754" s="190" t="s">
        <v>858</v>
      </c>
      <c r="L754" s="190" t="s">
        <v>91</v>
      </c>
      <c r="M754" s="191" t="s">
        <v>2451</v>
      </c>
      <c r="N754" s="192" t="s">
        <v>951</v>
      </c>
      <c r="O754" s="56" t="s">
        <v>2452</v>
      </c>
      <c r="P754" s="56"/>
      <c r="Q754" s="56"/>
      <c r="R754" s="57">
        <f t="array" ref="R754">IFERROR(INDEX('BANCO DE DADOS'!$C$3:$C1636,MATCH(C754,'BANCO DE DADOS'!$B$3:$B1636,0),0),"")</f>
        <v>0</v>
      </c>
      <c r="S754" s="57" t="str">
        <f t="array" ref="S754">IFERROR(INDEX('BANCO DE DADOS'!$D$3:$D1636,MATCH(C754,'BANCO DE DADOS'!$B$3:$B1636,0),0),"")</f>
        <v>COMPRA DE EQUIPAMENTOS OPERACIONAIS E MÁQUINAS</v>
      </c>
      <c r="T754" s="56"/>
      <c r="U754" s="56"/>
      <c r="V754" s="56"/>
      <c r="W754" s="56"/>
      <c r="X754" s="56"/>
      <c r="Y754" s="56"/>
      <c r="Z754" s="56"/>
      <c r="AA754" s="56"/>
      <c r="AB754" s="56"/>
      <c r="AC754" s="56"/>
    </row>
    <row r="755" spans="1:29" ht="15.75" customHeight="1">
      <c r="A755" s="35"/>
      <c r="B755" s="35" t="s">
        <v>2693</v>
      </c>
      <c r="C755" s="36"/>
      <c r="D755" s="37"/>
      <c r="E755" s="37"/>
      <c r="F755" s="38">
        <v>21680</v>
      </c>
      <c r="G755" s="39"/>
      <c r="H755" s="40"/>
      <c r="I755" s="41"/>
      <c r="J755" s="41"/>
      <c r="K755" s="41"/>
      <c r="L755" s="41"/>
      <c r="M755" s="42"/>
      <c r="N755" s="44" t="s">
        <v>21</v>
      </c>
      <c r="O755" s="44"/>
      <c r="P755" s="44"/>
      <c r="Q755" s="44" t="s">
        <v>3081</v>
      </c>
      <c r="R755" s="45"/>
      <c r="S755" s="45" t="s">
        <v>297</v>
      </c>
      <c r="T755" s="44"/>
      <c r="U755" s="44"/>
      <c r="V755" s="44"/>
      <c r="W755" s="44" t="s">
        <v>51</v>
      </c>
      <c r="X755" s="44"/>
      <c r="Y755" s="44"/>
      <c r="Z755" s="44"/>
      <c r="AA755" s="44"/>
      <c r="AB755" s="44"/>
      <c r="AC755" s="44"/>
    </row>
    <row r="756" spans="1:29" ht="15.75" customHeight="1">
      <c r="A756" s="47"/>
      <c r="B756" s="47" t="s">
        <v>2693</v>
      </c>
      <c r="C756" s="60"/>
      <c r="D756" s="49"/>
      <c r="E756" s="49"/>
      <c r="F756" s="50">
        <v>153720</v>
      </c>
      <c r="G756" s="51"/>
      <c r="H756" s="52"/>
      <c r="I756" s="53"/>
      <c r="J756" s="53"/>
      <c r="K756" s="53"/>
      <c r="L756" s="53"/>
      <c r="M756" s="54"/>
      <c r="N756" s="56" t="s">
        <v>884</v>
      </c>
      <c r="O756" s="56"/>
      <c r="P756" s="56"/>
      <c r="Q756" s="56" t="s">
        <v>3083</v>
      </c>
      <c r="R756" s="57"/>
      <c r="S756" s="57" t="s">
        <v>1080</v>
      </c>
      <c r="T756" s="56"/>
      <c r="U756" s="56"/>
      <c r="V756" s="56"/>
      <c r="W756" s="56" t="s">
        <v>51</v>
      </c>
      <c r="X756" s="56"/>
      <c r="Y756" s="56"/>
      <c r="Z756" s="56"/>
      <c r="AA756" s="56"/>
      <c r="AB756" s="56"/>
      <c r="AC756" s="56"/>
    </row>
    <row r="757" spans="1:29" ht="15.75" customHeight="1">
      <c r="A757" s="35"/>
      <c r="B757" s="35" t="s">
        <v>2693</v>
      </c>
      <c r="C757" s="36"/>
      <c r="D757" s="37"/>
      <c r="E757" s="37"/>
      <c r="F757" s="38">
        <v>3000</v>
      </c>
      <c r="G757" s="39"/>
      <c r="H757" s="40"/>
      <c r="I757" s="41"/>
      <c r="J757" s="41"/>
      <c r="K757" s="41"/>
      <c r="L757" s="41"/>
      <c r="M757" s="42"/>
      <c r="N757" s="44" t="s">
        <v>21</v>
      </c>
      <c r="O757" s="44"/>
      <c r="P757" s="44"/>
      <c r="Q757" s="44" t="s">
        <v>3084</v>
      </c>
      <c r="R757" s="45"/>
      <c r="S757" s="45" t="s">
        <v>412</v>
      </c>
      <c r="T757" s="44"/>
      <c r="U757" s="44"/>
      <c r="V757" s="44"/>
      <c r="W757" s="44" t="s">
        <v>51</v>
      </c>
      <c r="X757" s="44"/>
      <c r="Y757" s="44"/>
      <c r="Z757" s="44"/>
      <c r="AA757" s="44"/>
      <c r="AB757" s="44"/>
      <c r="AC757" s="44"/>
    </row>
    <row r="758" spans="1:29" ht="15.75" customHeight="1">
      <c r="A758" s="47"/>
      <c r="B758" s="47" t="s">
        <v>2693</v>
      </c>
      <c r="C758" s="60"/>
      <c r="D758" s="49"/>
      <c r="E758" s="49"/>
      <c r="F758" s="50">
        <v>57600</v>
      </c>
      <c r="G758" s="51"/>
      <c r="H758" s="52"/>
      <c r="I758" s="53"/>
      <c r="J758" s="53"/>
      <c r="K758" s="53"/>
      <c r="L758" s="53"/>
      <c r="M758" s="54"/>
      <c r="N758" s="56" t="s">
        <v>884</v>
      </c>
      <c r="O758" s="56"/>
      <c r="P758" s="56"/>
      <c r="Q758" s="56" t="s">
        <v>3107</v>
      </c>
      <c r="R758" s="57"/>
      <c r="S758" s="57" t="s">
        <v>2522</v>
      </c>
      <c r="T758" s="56"/>
      <c r="U758" s="56"/>
      <c r="V758" s="56"/>
      <c r="W758" s="47" t="s">
        <v>51</v>
      </c>
      <c r="X758" s="56"/>
      <c r="Y758" s="56"/>
      <c r="Z758" s="56"/>
      <c r="AA758" s="56"/>
      <c r="AB758" s="56"/>
      <c r="AC758" s="56"/>
    </row>
    <row r="759" spans="1:29" ht="15.75" customHeight="1">
      <c r="A759" s="167"/>
      <c r="B759" s="167" t="s">
        <v>242</v>
      </c>
      <c r="C759" s="168" t="s">
        <v>2601</v>
      </c>
      <c r="D759" s="176" t="s">
        <v>53</v>
      </c>
      <c r="E759" s="176">
        <v>1</v>
      </c>
      <c r="F759" s="177">
        <v>5000</v>
      </c>
      <c r="G759" s="178" t="s">
        <v>54</v>
      </c>
      <c r="H759" s="179">
        <v>46204</v>
      </c>
      <c r="I759" s="180" t="s">
        <v>101</v>
      </c>
      <c r="J759" s="180" t="s">
        <v>56</v>
      </c>
      <c r="K759" s="180" t="s">
        <v>858</v>
      </c>
      <c r="L759" s="180" t="s">
        <v>91</v>
      </c>
      <c r="M759" s="181" t="s">
        <v>2451</v>
      </c>
      <c r="N759" s="175" t="s">
        <v>951</v>
      </c>
      <c r="O759" s="44" t="s">
        <v>2452</v>
      </c>
      <c r="P759" s="44"/>
      <c r="Q759" s="44"/>
      <c r="R759" s="45">
        <f t="array" ref="R759">IFERROR(INDEX('BANCO DE DADOS'!$C$3:$C1636,MATCH(C759,'BANCO DE DADOS'!$B$3:$B1636,0),0),"")</f>
        <v>0</v>
      </c>
      <c r="S759" s="45" t="str">
        <f t="array" ref="S759">IFERROR(INDEX('BANCO DE DADOS'!$D$3:$D1636,MATCH(C759,'BANCO DE DADOS'!$B$3:$B1636,0),0),"")</f>
        <v>COMPRA DE EQUIPAMENTOS OPERACIONAIS E MÁQUINAS</v>
      </c>
      <c r="T759" s="44"/>
      <c r="U759" s="44"/>
      <c r="V759" s="44"/>
      <c r="W759" s="44"/>
      <c r="X759" s="44"/>
      <c r="Y759" s="44"/>
      <c r="Z759" s="44"/>
      <c r="AA759" s="44"/>
      <c r="AB759" s="44"/>
      <c r="AC759" s="44"/>
    </row>
    <row r="760" spans="1:29" ht="15.75" customHeight="1">
      <c r="A760" s="184"/>
      <c r="B760" s="184" t="s">
        <v>295</v>
      </c>
      <c r="C760" s="185" t="s">
        <v>2601</v>
      </c>
      <c r="D760" s="186" t="s">
        <v>53</v>
      </c>
      <c r="E760" s="186">
        <v>1</v>
      </c>
      <c r="F760" s="187">
        <v>5000</v>
      </c>
      <c r="G760" s="188" t="s">
        <v>54</v>
      </c>
      <c r="H760" s="189">
        <v>46204</v>
      </c>
      <c r="I760" s="190" t="s">
        <v>101</v>
      </c>
      <c r="J760" s="190" t="s">
        <v>56</v>
      </c>
      <c r="K760" s="190" t="s">
        <v>858</v>
      </c>
      <c r="L760" s="190" t="s">
        <v>91</v>
      </c>
      <c r="M760" s="191" t="s">
        <v>2451</v>
      </c>
      <c r="N760" s="192" t="s">
        <v>951</v>
      </c>
      <c r="O760" s="56" t="s">
        <v>2452</v>
      </c>
      <c r="P760" s="56"/>
      <c r="Q760" s="56"/>
      <c r="R760" s="57">
        <f t="array" ref="R760">IFERROR(INDEX('BANCO DE DADOS'!$C$3:$C1636,MATCH(C760,'BANCO DE DADOS'!$B$3:$B1636,0),0),"")</f>
        <v>0</v>
      </c>
      <c r="S760" s="57" t="str">
        <f t="array" ref="S760">IFERROR(INDEX('BANCO DE DADOS'!$D$3:$D1636,MATCH(C760,'BANCO DE DADOS'!$B$3:$B1636,0),0),"")</f>
        <v>COMPRA DE EQUIPAMENTOS OPERACIONAIS E MÁQUINAS</v>
      </c>
      <c r="T760" s="56"/>
      <c r="U760" s="56"/>
      <c r="V760" s="56"/>
      <c r="W760" s="56"/>
      <c r="X760" s="56"/>
      <c r="Y760" s="56"/>
      <c r="Z760" s="56"/>
      <c r="AA760" s="56"/>
      <c r="AB760" s="56"/>
      <c r="AC760" s="56"/>
    </row>
    <row r="761" spans="1:29" ht="15.75" customHeight="1">
      <c r="A761" s="167"/>
      <c r="B761" s="167" t="s">
        <v>848</v>
      </c>
      <c r="C761" s="168" t="s">
        <v>2601</v>
      </c>
      <c r="D761" s="176" t="s">
        <v>53</v>
      </c>
      <c r="E761" s="176">
        <v>1</v>
      </c>
      <c r="F761" s="177">
        <v>5000</v>
      </c>
      <c r="G761" s="178" t="s">
        <v>54</v>
      </c>
      <c r="H761" s="179">
        <v>46204</v>
      </c>
      <c r="I761" s="180" t="s">
        <v>101</v>
      </c>
      <c r="J761" s="180" t="s">
        <v>56</v>
      </c>
      <c r="K761" s="180" t="s">
        <v>858</v>
      </c>
      <c r="L761" s="180" t="s">
        <v>91</v>
      </c>
      <c r="M761" s="181" t="s">
        <v>2451</v>
      </c>
      <c r="N761" s="175" t="s">
        <v>951</v>
      </c>
      <c r="O761" s="44" t="s">
        <v>2452</v>
      </c>
      <c r="P761" s="44"/>
      <c r="Q761" s="44"/>
      <c r="R761" s="45">
        <f t="array" ref="R761">IFERROR(INDEX('BANCO DE DADOS'!$C$3:$C1636,MATCH(C761,'BANCO DE DADOS'!$B$3:$B1636,0),0),"")</f>
        <v>0</v>
      </c>
      <c r="S761" s="45" t="str">
        <f t="array" ref="S761">IFERROR(INDEX('BANCO DE DADOS'!$D$3:$D1636,MATCH(C761,'BANCO DE DADOS'!$B$3:$B1636,0),0),"")</f>
        <v>COMPRA DE EQUIPAMENTOS OPERACIONAIS E MÁQUINAS</v>
      </c>
      <c r="T761" s="44"/>
      <c r="U761" s="44"/>
      <c r="V761" s="44"/>
      <c r="W761" s="44"/>
      <c r="X761" s="44"/>
      <c r="Y761" s="44"/>
      <c r="Z761" s="44"/>
      <c r="AA761" s="44"/>
      <c r="AB761" s="44"/>
      <c r="AC761" s="44"/>
    </row>
    <row r="762" spans="1:29" ht="15.75" customHeight="1">
      <c r="A762" s="184"/>
      <c r="B762" s="184" t="s">
        <v>848</v>
      </c>
      <c r="C762" s="185" t="s">
        <v>910</v>
      </c>
      <c r="D762" s="186" t="s">
        <v>53</v>
      </c>
      <c r="E762" s="186">
        <v>2</v>
      </c>
      <c r="F762" s="187">
        <v>16000</v>
      </c>
      <c r="G762" s="188" t="s">
        <v>54</v>
      </c>
      <c r="H762" s="189">
        <v>46235</v>
      </c>
      <c r="I762" s="190" t="s">
        <v>101</v>
      </c>
      <c r="J762" s="190" t="s">
        <v>56</v>
      </c>
      <c r="K762" s="190" t="s">
        <v>858</v>
      </c>
      <c r="L762" s="190" t="s">
        <v>91</v>
      </c>
      <c r="M762" s="191" t="s">
        <v>2451</v>
      </c>
      <c r="N762" s="192" t="s">
        <v>884</v>
      </c>
      <c r="O762" s="56" t="s">
        <v>2452</v>
      </c>
      <c r="P762" s="56"/>
      <c r="Q762" s="56"/>
      <c r="R762" s="57" t="str">
        <f t="array" ref="R762">IFERROR(INDEX('BANCO DE DADOS'!$C$3:$C1636,MATCH(C762,'BANCO DE DADOS'!$B$3:$B1636,0),0),"")</f>
        <v>DOP - EQUIPAMENTO OPERACIONAL SALVAMENTO TERRESTRE</v>
      </c>
      <c r="S762" s="57" t="str">
        <f t="array" ref="S762">IFERROR(INDEX('BANCO DE DADOS'!$D$3:$D1636,MATCH(C762,'BANCO DE DADOS'!$B$3:$B1636,0),0),"")</f>
        <v>COMPRA DE EQUIPAMENTOS DE GERAÇÃO DE ENERGIA</v>
      </c>
      <c r="T762" s="56"/>
      <c r="U762" s="56"/>
      <c r="V762" s="56"/>
      <c r="W762" s="56"/>
      <c r="X762" s="56"/>
      <c r="Y762" s="56"/>
      <c r="Z762" s="56"/>
      <c r="AA762" s="56"/>
      <c r="AB762" s="56"/>
      <c r="AC762" s="56"/>
    </row>
    <row r="763" spans="1:29" ht="15.75" customHeight="1">
      <c r="A763" s="167"/>
      <c r="B763" s="167" t="s">
        <v>848</v>
      </c>
      <c r="C763" s="168" t="s">
        <v>906</v>
      </c>
      <c r="D763" s="176" t="s">
        <v>53</v>
      </c>
      <c r="E763" s="176">
        <v>2</v>
      </c>
      <c r="F763" s="177">
        <v>22000</v>
      </c>
      <c r="G763" s="178" t="s">
        <v>54</v>
      </c>
      <c r="H763" s="179">
        <v>46235</v>
      </c>
      <c r="I763" s="180" t="s">
        <v>101</v>
      </c>
      <c r="J763" s="180" t="s">
        <v>56</v>
      </c>
      <c r="K763" s="180" t="s">
        <v>858</v>
      </c>
      <c r="L763" s="180" t="s">
        <v>91</v>
      </c>
      <c r="M763" s="181" t="s">
        <v>2451</v>
      </c>
      <c r="N763" s="175" t="s">
        <v>884</v>
      </c>
      <c r="O763" s="44" t="s">
        <v>2452</v>
      </c>
      <c r="P763" s="44"/>
      <c r="Q763" s="44"/>
      <c r="R763" s="45" t="str">
        <f t="array" ref="R763">IFERROR(INDEX('BANCO DE DADOS'!$C$3:$C1636,MATCH(C763,'BANCO DE DADOS'!$B$3:$B1636,0),0),"")</f>
        <v>DOP</v>
      </c>
      <c r="S763" s="45" t="str">
        <f t="array" ref="S763">IFERROR(INDEX('BANCO DE DADOS'!$D$3:$D1636,MATCH(C763,'BANCO DE DADOS'!$B$3:$B1636,0),0),"")</f>
        <v>COMPRA DE GERADORES</v>
      </c>
      <c r="T763" s="44"/>
      <c r="U763" s="44"/>
      <c r="V763" s="44"/>
      <c r="W763" s="44"/>
      <c r="X763" s="44"/>
      <c r="Y763" s="44"/>
      <c r="Z763" s="44"/>
      <c r="AA763" s="44"/>
      <c r="AB763" s="44"/>
      <c r="AC763" s="44"/>
    </row>
    <row r="764" spans="1:29" ht="15.75" customHeight="1">
      <c r="A764" s="47" t="s">
        <v>2793</v>
      </c>
      <c r="B764" s="47" t="s">
        <v>161</v>
      </c>
      <c r="C764" s="60" t="s">
        <v>406</v>
      </c>
      <c r="D764" s="49" t="s">
        <v>163</v>
      </c>
      <c r="E764" s="49">
        <v>10</v>
      </c>
      <c r="F764" s="50">
        <v>3000</v>
      </c>
      <c r="G764" s="51" t="s">
        <v>54</v>
      </c>
      <c r="H764" s="52">
        <v>46174</v>
      </c>
      <c r="I764" s="53" t="s">
        <v>55</v>
      </c>
      <c r="J764" s="53" t="s">
        <v>56</v>
      </c>
      <c r="K764" s="53" t="s">
        <v>164</v>
      </c>
      <c r="L764" s="53" t="s">
        <v>58</v>
      </c>
      <c r="M764" s="54" t="s">
        <v>2517</v>
      </c>
      <c r="N764" s="56" t="s">
        <v>21</v>
      </c>
      <c r="O764" s="56" t="s">
        <v>2767</v>
      </c>
      <c r="P764" s="56"/>
      <c r="Q764" s="56" t="s">
        <v>3011</v>
      </c>
      <c r="R764" s="57"/>
      <c r="S764" s="57" t="s">
        <v>288</v>
      </c>
      <c r="T764" s="56"/>
      <c r="U764" s="56"/>
      <c r="V764" s="56"/>
      <c r="W764" s="56" t="s">
        <v>848</v>
      </c>
      <c r="X764" s="56"/>
      <c r="Y764" s="56"/>
      <c r="Z764" s="56"/>
      <c r="AA764" s="56"/>
      <c r="AB764" s="56"/>
      <c r="AC764" s="56"/>
    </row>
    <row r="765" spans="1:29" ht="15.75" customHeight="1">
      <c r="A765" s="35"/>
      <c r="B765" s="35" t="s">
        <v>2693</v>
      </c>
      <c r="C765" s="36"/>
      <c r="D765" s="37"/>
      <c r="E765" s="37"/>
      <c r="F765" s="38">
        <v>5184</v>
      </c>
      <c r="G765" s="39"/>
      <c r="H765" s="40"/>
      <c r="I765" s="41"/>
      <c r="J765" s="41"/>
      <c r="K765" s="41"/>
      <c r="L765" s="41"/>
      <c r="M765" s="42"/>
      <c r="N765" s="44" t="s">
        <v>884</v>
      </c>
      <c r="O765" s="44"/>
      <c r="P765" s="44"/>
      <c r="Q765" s="44" t="s">
        <v>3136</v>
      </c>
      <c r="R765" s="45"/>
      <c r="S765" s="45" t="s">
        <v>1014</v>
      </c>
      <c r="T765" s="44"/>
      <c r="U765" s="44"/>
      <c r="V765" s="44"/>
      <c r="W765" s="44" t="s">
        <v>51</v>
      </c>
      <c r="X765" s="44"/>
      <c r="Y765" s="44"/>
      <c r="Z765" s="44"/>
      <c r="AA765" s="44"/>
      <c r="AB765" s="44"/>
      <c r="AC765" s="44"/>
    </row>
    <row r="766" spans="1:29" ht="15.75" customHeight="1">
      <c r="A766" s="47"/>
      <c r="B766" s="47" t="s">
        <v>2693</v>
      </c>
      <c r="C766" s="60"/>
      <c r="D766" s="49"/>
      <c r="E766" s="49"/>
      <c r="F766" s="50">
        <v>24000</v>
      </c>
      <c r="G766" s="51"/>
      <c r="H766" s="52"/>
      <c r="I766" s="53"/>
      <c r="J766" s="53"/>
      <c r="K766" s="53"/>
      <c r="L766" s="53"/>
      <c r="M766" s="54"/>
      <c r="N766" s="56" t="s">
        <v>884</v>
      </c>
      <c r="O766" s="56"/>
      <c r="P766" s="56"/>
      <c r="Q766" s="56" t="s">
        <v>2934</v>
      </c>
      <c r="R766" s="57"/>
      <c r="S766" s="57" t="s">
        <v>1095</v>
      </c>
      <c r="T766" s="56"/>
      <c r="U766" s="56"/>
      <c r="V766" s="56"/>
      <c r="W766" s="56" t="s">
        <v>51</v>
      </c>
      <c r="X766" s="56"/>
      <c r="Y766" s="56"/>
      <c r="Z766" s="56"/>
      <c r="AA766" s="56"/>
      <c r="AB766" s="56"/>
      <c r="AC766" s="56"/>
    </row>
    <row r="767" spans="1:29" ht="15.75" customHeight="1">
      <c r="A767" s="35"/>
      <c r="B767" s="35" t="s">
        <v>2693</v>
      </c>
      <c r="C767" s="36"/>
      <c r="D767" s="37"/>
      <c r="E767" s="37"/>
      <c r="F767" s="38">
        <v>3865</v>
      </c>
      <c r="G767" s="39"/>
      <c r="H767" s="40"/>
      <c r="I767" s="41"/>
      <c r="J767" s="41"/>
      <c r="K767" s="41"/>
      <c r="L767" s="41"/>
      <c r="M767" s="42"/>
      <c r="N767" s="44" t="s">
        <v>884</v>
      </c>
      <c r="O767" s="44"/>
      <c r="P767" s="44"/>
      <c r="Q767" s="44" t="s">
        <v>3032</v>
      </c>
      <c r="R767" s="45"/>
      <c r="S767" s="45" t="s">
        <v>673</v>
      </c>
      <c r="T767" s="44"/>
      <c r="U767" s="44"/>
      <c r="V767" s="44"/>
      <c r="W767" s="44" t="s">
        <v>51</v>
      </c>
      <c r="X767" s="44"/>
      <c r="Y767" s="44"/>
      <c r="Z767" s="44"/>
      <c r="AA767" s="44"/>
      <c r="AB767" s="44"/>
      <c r="AC767" s="44"/>
    </row>
    <row r="768" spans="1:29" ht="15.75" customHeight="1">
      <c r="A768" s="47"/>
      <c r="B768" s="47" t="s">
        <v>2693</v>
      </c>
      <c r="C768" s="60"/>
      <c r="D768" s="49"/>
      <c r="E768" s="49"/>
      <c r="F768" s="50">
        <v>64200</v>
      </c>
      <c r="G768" s="51"/>
      <c r="H768" s="52"/>
      <c r="I768" s="53"/>
      <c r="J768" s="53"/>
      <c r="K768" s="53"/>
      <c r="L768" s="53"/>
      <c r="M768" s="54"/>
      <c r="N768" s="56" t="s">
        <v>884</v>
      </c>
      <c r="O768" s="56"/>
      <c r="P768" s="56"/>
      <c r="Q768" s="56" t="s">
        <v>3080</v>
      </c>
      <c r="R768" s="57"/>
      <c r="S768" s="57" t="s">
        <v>1292</v>
      </c>
      <c r="T768" s="56"/>
      <c r="U768" s="56"/>
      <c r="V768" s="56"/>
      <c r="W768" s="56" t="s">
        <v>51</v>
      </c>
      <c r="X768" s="56"/>
      <c r="Y768" s="56"/>
      <c r="Z768" s="56"/>
      <c r="AA768" s="56"/>
      <c r="AB768" s="56"/>
      <c r="AC768" s="56"/>
    </row>
    <row r="769" spans="1:29" ht="15.75" customHeight="1">
      <c r="A769" s="35"/>
      <c r="B769" s="35" t="s">
        <v>2693</v>
      </c>
      <c r="C769" s="36"/>
      <c r="D769" s="37"/>
      <c r="E769" s="37"/>
      <c r="F769" s="38">
        <v>36000</v>
      </c>
      <c r="G769" s="39"/>
      <c r="H769" s="40"/>
      <c r="I769" s="41"/>
      <c r="J769" s="41"/>
      <c r="K769" s="41"/>
      <c r="L769" s="41"/>
      <c r="M769" s="42"/>
      <c r="N769" s="44" t="s">
        <v>884</v>
      </c>
      <c r="O769" s="44"/>
      <c r="P769" s="44"/>
      <c r="Q769" s="44" t="s">
        <v>2967</v>
      </c>
      <c r="R769" s="45"/>
      <c r="S769" s="45" t="s">
        <v>1070</v>
      </c>
      <c r="T769" s="44"/>
      <c r="U769" s="44"/>
      <c r="V769" s="44"/>
      <c r="W769" s="44" t="s">
        <v>51</v>
      </c>
      <c r="X769" s="44"/>
      <c r="Y769" s="44"/>
      <c r="Z769" s="44"/>
      <c r="AA769" s="44"/>
      <c r="AB769" s="44"/>
      <c r="AC769" s="44"/>
    </row>
    <row r="770" spans="1:29" ht="15.75" customHeight="1">
      <c r="A770" s="47"/>
      <c r="B770" s="47" t="s">
        <v>2693</v>
      </c>
      <c r="C770" s="60"/>
      <c r="D770" s="49"/>
      <c r="E770" s="49"/>
      <c r="F770" s="50">
        <v>5000</v>
      </c>
      <c r="G770" s="51"/>
      <c r="H770" s="52"/>
      <c r="I770" s="53"/>
      <c r="J770" s="53"/>
      <c r="K770" s="53"/>
      <c r="L770" s="53"/>
      <c r="M770" s="54"/>
      <c r="N770" s="56" t="s">
        <v>951</v>
      </c>
      <c r="O770" s="56"/>
      <c r="P770" s="56"/>
      <c r="Q770" s="56" t="s">
        <v>3055</v>
      </c>
      <c r="R770" s="57"/>
      <c r="S770" s="57" t="s">
        <v>2598</v>
      </c>
      <c r="T770" s="56"/>
      <c r="U770" s="56"/>
      <c r="V770" s="56"/>
      <c r="W770" s="56" t="s">
        <v>888</v>
      </c>
      <c r="X770" s="56"/>
      <c r="Y770" s="56"/>
      <c r="Z770" s="56"/>
      <c r="AA770" s="56"/>
      <c r="AB770" s="56"/>
      <c r="AC770" s="56"/>
    </row>
    <row r="771" spans="1:29" ht="15.75" customHeight="1">
      <c r="A771" s="167"/>
      <c r="B771" s="167" t="s">
        <v>861</v>
      </c>
      <c r="C771" s="168" t="s">
        <v>904</v>
      </c>
      <c r="D771" s="176" t="s">
        <v>53</v>
      </c>
      <c r="E771" s="176">
        <v>1</v>
      </c>
      <c r="F771" s="177">
        <v>30000</v>
      </c>
      <c r="G771" s="178" t="s">
        <v>54</v>
      </c>
      <c r="H771" s="179">
        <v>46235</v>
      </c>
      <c r="I771" s="180" t="s">
        <v>101</v>
      </c>
      <c r="J771" s="180" t="s">
        <v>56</v>
      </c>
      <c r="K771" s="180" t="s">
        <v>858</v>
      </c>
      <c r="L771" s="180" t="s">
        <v>91</v>
      </c>
      <c r="M771" s="181" t="s">
        <v>2451</v>
      </c>
      <c r="N771" s="175" t="s">
        <v>884</v>
      </c>
      <c r="O771" s="44" t="s">
        <v>2452</v>
      </c>
      <c r="P771" s="44"/>
      <c r="Q771" s="44"/>
      <c r="R771" s="45" t="str">
        <f t="array" ref="R771">IFERROR(INDEX('BANCO DE DADOS'!$C$3:$C1636,MATCH(C771,'BANCO DE DADOS'!$B$3:$B1636,0),0),"")</f>
        <v>DOP</v>
      </c>
      <c r="S771" s="45" t="str">
        <f t="array" ref="S771">IFERROR(INDEX('BANCO DE DADOS'!$D$3:$D1636,MATCH(C771,'BANCO DE DADOS'!$B$3:$B1636,0),0),"")</f>
        <v>COMPRA DE MATERIAIS DE ESCRITÓRIO E CONSUMÍVEIS</v>
      </c>
      <c r="T771" s="44"/>
      <c r="U771" s="44"/>
      <c r="V771" s="44"/>
      <c r="W771" s="44"/>
      <c r="X771" s="44"/>
      <c r="Y771" s="44"/>
      <c r="Z771" s="44"/>
      <c r="AA771" s="44"/>
      <c r="AB771" s="44"/>
      <c r="AC771" s="44"/>
    </row>
    <row r="772" spans="1:29" ht="15.75" customHeight="1">
      <c r="A772" s="47" t="s">
        <v>2747</v>
      </c>
      <c r="B772" s="47" t="s">
        <v>161</v>
      </c>
      <c r="C772" s="60" t="s">
        <v>287</v>
      </c>
      <c r="D772" s="49" t="s">
        <v>53</v>
      </c>
      <c r="E772" s="49">
        <v>12</v>
      </c>
      <c r="F772" s="50">
        <v>7200</v>
      </c>
      <c r="G772" s="51" t="s">
        <v>54</v>
      </c>
      <c r="H772" s="52">
        <v>46204</v>
      </c>
      <c r="I772" s="53" t="s">
        <v>55</v>
      </c>
      <c r="J772" s="53" t="s">
        <v>56</v>
      </c>
      <c r="K772" s="53" t="s">
        <v>164</v>
      </c>
      <c r="L772" s="53" t="s">
        <v>58</v>
      </c>
      <c r="M772" s="54" t="s">
        <v>2534</v>
      </c>
      <c r="N772" s="56" t="s">
        <v>21</v>
      </c>
      <c r="O772" s="56" t="s">
        <v>2767</v>
      </c>
      <c r="P772" s="56"/>
      <c r="Q772" s="56" t="s">
        <v>3011</v>
      </c>
      <c r="R772" s="57"/>
      <c r="S772" s="57" t="s">
        <v>288</v>
      </c>
      <c r="T772" s="56"/>
      <c r="U772" s="56"/>
      <c r="V772" s="56"/>
      <c r="W772" s="56" t="s">
        <v>848</v>
      </c>
      <c r="X772" s="56"/>
      <c r="Y772" s="56"/>
      <c r="Z772" s="56"/>
      <c r="AA772" s="56"/>
      <c r="AB772" s="56"/>
      <c r="AC772" s="56"/>
    </row>
    <row r="773" spans="1:29" ht="15.75" customHeight="1">
      <c r="A773" s="35"/>
      <c r="B773" s="35" t="s">
        <v>2693</v>
      </c>
      <c r="C773" s="36"/>
      <c r="D773" s="37"/>
      <c r="E773" s="37"/>
      <c r="F773" s="38">
        <v>9600</v>
      </c>
      <c r="G773" s="39"/>
      <c r="H773" s="40"/>
      <c r="I773" s="41"/>
      <c r="J773" s="41"/>
      <c r="K773" s="41"/>
      <c r="L773" s="41"/>
      <c r="M773" s="42"/>
      <c r="N773" s="44" t="s">
        <v>884</v>
      </c>
      <c r="O773" s="44"/>
      <c r="P773" s="44"/>
      <c r="Q773" s="44" t="s">
        <v>2928</v>
      </c>
      <c r="R773" s="45"/>
      <c r="S773" s="45" t="s">
        <v>1147</v>
      </c>
      <c r="T773" s="44"/>
      <c r="U773" s="44"/>
      <c r="V773" s="44"/>
      <c r="W773" s="44" t="s">
        <v>51</v>
      </c>
      <c r="X773" s="44"/>
      <c r="Y773" s="44"/>
      <c r="Z773" s="44"/>
      <c r="AA773" s="44"/>
      <c r="AB773" s="44"/>
      <c r="AC773" s="44"/>
    </row>
    <row r="774" spans="1:29" ht="15.75" customHeight="1">
      <c r="A774" s="47"/>
      <c r="B774" s="47" t="s">
        <v>2693</v>
      </c>
      <c r="C774" s="60"/>
      <c r="D774" s="49"/>
      <c r="E774" s="49"/>
      <c r="F774" s="50">
        <v>8000</v>
      </c>
      <c r="G774" s="51"/>
      <c r="H774" s="52"/>
      <c r="I774" s="53"/>
      <c r="J774" s="53"/>
      <c r="K774" s="53"/>
      <c r="L774" s="53"/>
      <c r="M774" s="54"/>
      <c r="N774" s="56" t="s">
        <v>884</v>
      </c>
      <c r="O774" s="56"/>
      <c r="P774" s="56"/>
      <c r="Q774" s="56" t="s">
        <v>2965</v>
      </c>
      <c r="R774" s="57"/>
      <c r="S774" s="57" t="s">
        <v>1167</v>
      </c>
      <c r="T774" s="56"/>
      <c r="U774" s="56"/>
      <c r="V774" s="56"/>
      <c r="W774" s="56" t="s">
        <v>51</v>
      </c>
      <c r="X774" s="56"/>
      <c r="Y774" s="56"/>
      <c r="Z774" s="56"/>
      <c r="AA774" s="56"/>
      <c r="AB774" s="56"/>
      <c r="AC774" s="56"/>
    </row>
    <row r="775" spans="1:29" ht="15.75" customHeight="1">
      <c r="A775" s="35"/>
      <c r="B775" s="35" t="s">
        <v>2693</v>
      </c>
      <c r="C775" s="36"/>
      <c r="D775" s="37"/>
      <c r="E775" s="37"/>
      <c r="F775" s="38">
        <v>9000</v>
      </c>
      <c r="G775" s="39"/>
      <c r="H775" s="40"/>
      <c r="I775" s="41"/>
      <c r="J775" s="41"/>
      <c r="K775" s="41"/>
      <c r="L775" s="41"/>
      <c r="M775" s="42"/>
      <c r="N775" s="44" t="s">
        <v>884</v>
      </c>
      <c r="O775" s="44"/>
      <c r="P775" s="44"/>
      <c r="Q775" s="44" t="s">
        <v>3139</v>
      </c>
      <c r="R775" s="45"/>
      <c r="S775" s="45" t="s">
        <v>1152</v>
      </c>
      <c r="T775" s="44"/>
      <c r="U775" s="44"/>
      <c r="V775" s="44"/>
      <c r="W775" s="35" t="s">
        <v>51</v>
      </c>
      <c r="X775" s="44"/>
      <c r="Y775" s="44"/>
      <c r="Z775" s="44"/>
      <c r="AA775" s="44"/>
      <c r="AB775" s="44"/>
      <c r="AC775" s="44"/>
    </row>
    <row r="776" spans="1:29" ht="15.75" customHeight="1">
      <c r="A776" s="47"/>
      <c r="B776" s="47" t="s">
        <v>2693</v>
      </c>
      <c r="C776" s="60"/>
      <c r="D776" s="49"/>
      <c r="E776" s="49"/>
      <c r="F776" s="50">
        <v>4000</v>
      </c>
      <c r="G776" s="51"/>
      <c r="H776" s="52"/>
      <c r="I776" s="53"/>
      <c r="J776" s="53"/>
      <c r="K776" s="53"/>
      <c r="L776" s="53"/>
      <c r="M776" s="54"/>
      <c r="N776" s="56" t="s">
        <v>884</v>
      </c>
      <c r="O776" s="56"/>
      <c r="P776" s="56"/>
      <c r="Q776" s="56" t="s">
        <v>3069</v>
      </c>
      <c r="R776" s="57"/>
      <c r="S776" s="57" t="s">
        <v>1217</v>
      </c>
      <c r="T776" s="56"/>
      <c r="U776" s="56"/>
      <c r="V776" s="56"/>
      <c r="W776" s="56" t="s">
        <v>51</v>
      </c>
      <c r="X776" s="56"/>
      <c r="Y776" s="56"/>
      <c r="Z776" s="56"/>
      <c r="AA776" s="56"/>
      <c r="AB776" s="56"/>
      <c r="AC776" s="56"/>
    </row>
    <row r="777" spans="1:29" ht="15.75" customHeight="1">
      <c r="A777" s="35"/>
      <c r="B777" s="35" t="s">
        <v>2693</v>
      </c>
      <c r="C777" s="36"/>
      <c r="D777" s="37"/>
      <c r="E777" s="37"/>
      <c r="F777" s="38">
        <v>940</v>
      </c>
      <c r="G777" s="39"/>
      <c r="H777" s="40"/>
      <c r="I777" s="41"/>
      <c r="J777" s="41"/>
      <c r="K777" s="41"/>
      <c r="L777" s="41"/>
      <c r="M777" s="42"/>
      <c r="N777" s="44" t="s">
        <v>884</v>
      </c>
      <c r="O777" s="44"/>
      <c r="P777" s="44"/>
      <c r="Q777" s="44" t="s">
        <v>3137</v>
      </c>
      <c r="R777" s="45"/>
      <c r="S777" s="45" t="s">
        <v>1306</v>
      </c>
      <c r="T777" s="44"/>
      <c r="U777" s="44"/>
      <c r="V777" s="44"/>
      <c r="W777" s="44" t="s">
        <v>51</v>
      </c>
      <c r="X777" s="44"/>
      <c r="Y777" s="44"/>
      <c r="Z777" s="44"/>
      <c r="AA777" s="44"/>
      <c r="AB777" s="44"/>
      <c r="AC777" s="44"/>
    </row>
    <row r="778" spans="1:29" ht="15.75" customHeight="1">
      <c r="A778" s="47"/>
      <c r="B778" s="47" t="s">
        <v>2693</v>
      </c>
      <c r="C778" s="60"/>
      <c r="D778" s="49"/>
      <c r="E778" s="49"/>
      <c r="F778" s="50">
        <v>4800</v>
      </c>
      <c r="G778" s="51"/>
      <c r="H778" s="52"/>
      <c r="I778" s="53"/>
      <c r="J778" s="53"/>
      <c r="K778" s="53"/>
      <c r="L778" s="53"/>
      <c r="M778" s="54"/>
      <c r="N778" s="56" t="s">
        <v>884</v>
      </c>
      <c r="O778" s="56"/>
      <c r="P778" s="56"/>
      <c r="Q778" s="56" t="s">
        <v>3071</v>
      </c>
      <c r="R778" s="57"/>
      <c r="S778" s="57" t="s">
        <v>1209</v>
      </c>
      <c r="T778" s="56"/>
      <c r="U778" s="56"/>
      <c r="V778" s="56"/>
      <c r="W778" s="56" t="s">
        <v>51</v>
      </c>
      <c r="X778" s="56"/>
      <c r="Y778" s="56"/>
      <c r="Z778" s="56"/>
      <c r="AA778" s="56"/>
      <c r="AB778" s="56"/>
      <c r="AC778" s="56"/>
    </row>
    <row r="779" spans="1:29" ht="15.75" customHeight="1">
      <c r="A779" s="35" t="s">
        <v>2794</v>
      </c>
      <c r="B779" s="35" t="s">
        <v>283</v>
      </c>
      <c r="C779" s="36" t="s">
        <v>287</v>
      </c>
      <c r="D779" s="37" t="s">
        <v>53</v>
      </c>
      <c r="E779" s="37">
        <v>5</v>
      </c>
      <c r="F779" s="38">
        <v>3000</v>
      </c>
      <c r="G779" s="39" t="s">
        <v>54</v>
      </c>
      <c r="H779" s="40">
        <v>46174</v>
      </c>
      <c r="I779" s="41" t="s">
        <v>55</v>
      </c>
      <c r="J779" s="41" t="s">
        <v>56</v>
      </c>
      <c r="K779" s="41" t="s">
        <v>164</v>
      </c>
      <c r="L779" s="41" t="s">
        <v>58</v>
      </c>
      <c r="M779" s="42" t="s">
        <v>2534</v>
      </c>
      <c r="N779" s="44" t="s">
        <v>21</v>
      </c>
      <c r="O779" s="44" t="s">
        <v>2767</v>
      </c>
      <c r="P779" s="44"/>
      <c r="Q779" s="44" t="s">
        <v>3011</v>
      </c>
      <c r="R779" s="45"/>
      <c r="S779" s="45" t="s">
        <v>288</v>
      </c>
      <c r="T779" s="44"/>
      <c r="U779" s="44"/>
      <c r="V779" s="44"/>
      <c r="W779" s="44" t="s">
        <v>848</v>
      </c>
      <c r="X779" s="44"/>
      <c r="Y779" s="44"/>
      <c r="Z779" s="44"/>
      <c r="AA779" s="44"/>
      <c r="AB779" s="44"/>
      <c r="AC779" s="44"/>
    </row>
    <row r="780" spans="1:29" ht="15.75" customHeight="1">
      <c r="A780" s="47"/>
      <c r="B780" s="47" t="s">
        <v>2693</v>
      </c>
      <c r="C780" s="60"/>
      <c r="D780" s="49"/>
      <c r="E780" s="49"/>
      <c r="F780" s="50">
        <v>107600</v>
      </c>
      <c r="G780" s="51"/>
      <c r="H780" s="52"/>
      <c r="I780" s="53"/>
      <c r="J780" s="53"/>
      <c r="K780" s="53"/>
      <c r="L780" s="53"/>
      <c r="M780" s="54"/>
      <c r="N780" s="56" t="s">
        <v>884</v>
      </c>
      <c r="O780" s="56"/>
      <c r="P780" s="56"/>
      <c r="Q780" s="56" t="s">
        <v>3086</v>
      </c>
      <c r="R780" s="57"/>
      <c r="S780" s="57" t="s">
        <v>416</v>
      </c>
      <c r="T780" s="56"/>
      <c r="U780" s="56"/>
      <c r="V780" s="56"/>
      <c r="W780" s="56" t="s">
        <v>51</v>
      </c>
      <c r="X780" s="56"/>
      <c r="Y780" s="56"/>
      <c r="Z780" s="56"/>
      <c r="AA780" s="56"/>
      <c r="AB780" s="56"/>
      <c r="AC780" s="56"/>
    </row>
    <row r="781" spans="1:29" ht="15.75" customHeight="1">
      <c r="A781" s="35"/>
      <c r="B781" s="35" t="s">
        <v>2693</v>
      </c>
      <c r="C781" s="36"/>
      <c r="D781" s="37"/>
      <c r="E781" s="37"/>
      <c r="F781" s="38">
        <v>4500</v>
      </c>
      <c r="G781" s="39"/>
      <c r="H781" s="40"/>
      <c r="I781" s="41"/>
      <c r="J781" s="41"/>
      <c r="K781" s="41"/>
      <c r="L781" s="41"/>
      <c r="M781" s="42"/>
      <c r="N781" s="44" t="s">
        <v>951</v>
      </c>
      <c r="O781" s="44"/>
      <c r="P781" s="44"/>
      <c r="Q781" s="44" t="s">
        <v>3120</v>
      </c>
      <c r="R781" s="45"/>
      <c r="S781" s="45" t="s">
        <v>1533</v>
      </c>
      <c r="T781" s="44"/>
      <c r="U781" s="44"/>
      <c r="V781" s="44"/>
      <c r="W781" s="35" t="s">
        <v>254</v>
      </c>
      <c r="X781" s="44"/>
      <c r="Y781" s="44"/>
      <c r="Z781" s="44"/>
      <c r="AA781" s="44"/>
      <c r="AB781" s="44"/>
      <c r="AC781" s="44"/>
    </row>
    <row r="782" spans="1:29" ht="15.75" customHeight="1">
      <c r="A782" s="47"/>
      <c r="B782" s="47" t="s">
        <v>51</v>
      </c>
      <c r="C782" s="60" t="s">
        <v>2525</v>
      </c>
      <c r="D782" s="49" t="s">
        <v>53</v>
      </c>
      <c r="E782" s="49">
        <v>50</v>
      </c>
      <c r="F782" s="50">
        <v>51000</v>
      </c>
      <c r="G782" s="51" t="s">
        <v>54</v>
      </c>
      <c r="H782" s="52">
        <v>46266</v>
      </c>
      <c r="I782" s="53" t="s">
        <v>55</v>
      </c>
      <c r="J782" s="53" t="s">
        <v>56</v>
      </c>
      <c r="K782" s="53" t="s">
        <v>164</v>
      </c>
      <c r="L782" s="53" t="s">
        <v>91</v>
      </c>
      <c r="M782" s="54" t="s">
        <v>2517</v>
      </c>
      <c r="N782" s="56" t="s">
        <v>884</v>
      </c>
      <c r="O782" s="56" t="s">
        <v>2767</v>
      </c>
      <c r="P782" s="56"/>
      <c r="Q782" s="56" t="s">
        <v>3011</v>
      </c>
      <c r="R782" s="57"/>
      <c r="S782" s="57" t="s">
        <v>288</v>
      </c>
      <c r="T782" s="56"/>
      <c r="U782" s="56"/>
      <c r="V782" s="56"/>
      <c r="W782" s="56" t="s">
        <v>848</v>
      </c>
      <c r="X782" s="56"/>
      <c r="Y782" s="56"/>
      <c r="Z782" s="56"/>
      <c r="AA782" s="56"/>
      <c r="AB782" s="56"/>
      <c r="AC782" s="56"/>
    </row>
    <row r="783" spans="1:29" ht="15.75" customHeight="1">
      <c r="A783" s="35"/>
      <c r="B783" s="35" t="s">
        <v>2693</v>
      </c>
      <c r="C783" s="36"/>
      <c r="D783" s="37"/>
      <c r="E783" s="37"/>
      <c r="F783" s="38">
        <v>5600</v>
      </c>
      <c r="G783" s="39"/>
      <c r="H783" s="40"/>
      <c r="I783" s="41"/>
      <c r="J783" s="41"/>
      <c r="K783" s="41"/>
      <c r="L783" s="41"/>
      <c r="M783" s="42"/>
      <c r="N783" s="44" t="s">
        <v>884</v>
      </c>
      <c r="O783" s="44"/>
      <c r="P783" s="44"/>
      <c r="Q783" s="44" t="s">
        <v>3033</v>
      </c>
      <c r="R783" s="45"/>
      <c r="S783" s="45" t="s">
        <v>1199</v>
      </c>
      <c r="T783" s="44"/>
      <c r="U783" s="44"/>
      <c r="V783" s="44"/>
      <c r="W783" s="44" t="s">
        <v>51</v>
      </c>
      <c r="X783" s="44"/>
      <c r="Y783" s="44"/>
      <c r="Z783" s="44"/>
      <c r="AA783" s="44"/>
      <c r="AB783" s="44"/>
      <c r="AC783" s="44"/>
    </row>
    <row r="784" spans="1:29" ht="15.75" customHeight="1">
      <c r="A784" s="47" t="s">
        <v>2772</v>
      </c>
      <c r="B784" s="47" t="s">
        <v>317</v>
      </c>
      <c r="C784" s="60" t="s">
        <v>356</v>
      </c>
      <c r="D784" s="49" t="s">
        <v>53</v>
      </c>
      <c r="E784" s="49">
        <v>10</v>
      </c>
      <c r="F784" s="50">
        <v>4500</v>
      </c>
      <c r="G784" s="51" t="s">
        <v>54</v>
      </c>
      <c r="H784" s="52">
        <v>46204</v>
      </c>
      <c r="I784" s="53" t="s">
        <v>55</v>
      </c>
      <c r="J784" s="53" t="s">
        <v>56</v>
      </c>
      <c r="K784" s="53" t="s">
        <v>164</v>
      </c>
      <c r="L784" s="53" t="s">
        <v>58</v>
      </c>
      <c r="M784" s="54" t="s">
        <v>109</v>
      </c>
      <c r="N784" s="56" t="s">
        <v>21</v>
      </c>
      <c r="O784" s="56" t="s">
        <v>2767</v>
      </c>
      <c r="P784" s="56"/>
      <c r="Q784" s="56" t="s">
        <v>3011</v>
      </c>
      <c r="R784" s="57" t="s">
        <v>334</v>
      </c>
      <c r="S784" s="57" t="s">
        <v>288</v>
      </c>
      <c r="T784" s="56"/>
      <c r="U784" s="56"/>
      <c r="V784" s="56"/>
      <c r="W784" s="56" t="s">
        <v>848</v>
      </c>
      <c r="X784" s="56"/>
      <c r="Y784" s="56"/>
      <c r="Z784" s="56"/>
      <c r="AA784" s="56"/>
      <c r="AB784" s="56"/>
      <c r="AC784" s="56"/>
    </row>
    <row r="785" spans="1:29" ht="15.75" customHeight="1">
      <c r="A785" s="35"/>
      <c r="B785" s="35" t="s">
        <v>2693</v>
      </c>
      <c r="C785" s="36"/>
      <c r="D785" s="37"/>
      <c r="E785" s="37"/>
      <c r="F785" s="38">
        <v>4500</v>
      </c>
      <c r="G785" s="39"/>
      <c r="H785" s="40"/>
      <c r="I785" s="41"/>
      <c r="J785" s="41"/>
      <c r="K785" s="41"/>
      <c r="L785" s="41"/>
      <c r="M785" s="42"/>
      <c r="N785" s="44" t="s">
        <v>951</v>
      </c>
      <c r="O785" s="44"/>
      <c r="P785" s="44"/>
      <c r="Q785" s="44" t="s">
        <v>3005</v>
      </c>
      <c r="R785" s="45"/>
      <c r="S785" s="45" t="s">
        <v>1685</v>
      </c>
      <c r="T785" s="36"/>
      <c r="U785" s="44"/>
      <c r="V785" s="44"/>
      <c r="W785" s="35" t="s">
        <v>172</v>
      </c>
      <c r="X785" s="44"/>
      <c r="Y785" s="44"/>
      <c r="Z785" s="44"/>
      <c r="AA785" s="44"/>
      <c r="AB785" s="44"/>
      <c r="AC785" s="44"/>
    </row>
    <row r="786" spans="1:29" ht="15.75" customHeight="1">
      <c r="A786" s="184"/>
      <c r="B786" s="184" t="s">
        <v>440</v>
      </c>
      <c r="C786" s="185" t="s">
        <v>2589</v>
      </c>
      <c r="D786" s="186" t="s">
        <v>53</v>
      </c>
      <c r="E786" s="186">
        <v>3</v>
      </c>
      <c r="F786" s="187">
        <v>4500</v>
      </c>
      <c r="G786" s="188" t="s">
        <v>54</v>
      </c>
      <c r="H786" s="189">
        <v>46204</v>
      </c>
      <c r="I786" s="190" t="s">
        <v>101</v>
      </c>
      <c r="J786" s="190" t="s">
        <v>56</v>
      </c>
      <c r="K786" s="190" t="s">
        <v>858</v>
      </c>
      <c r="L786" s="190" t="s">
        <v>84</v>
      </c>
      <c r="M786" s="191" t="s">
        <v>2451</v>
      </c>
      <c r="N786" s="192" t="s">
        <v>951</v>
      </c>
      <c r="O786" s="56" t="s">
        <v>2452</v>
      </c>
      <c r="P786" s="56"/>
      <c r="Q786" s="56"/>
      <c r="R786" s="57" t="str">
        <f t="array" ref="R786">IFERROR(INDEX('BANCO DE DADOS'!$C$3:$C1636,MATCH(C786,'BANCO DE DADOS'!$B$3:$B1636,0),0),"")</f>
        <v>CEIB - EQUIPAMENTO PARA TREINAMENTO</v>
      </c>
      <c r="S786" s="57" t="str">
        <f t="array" ref="S786">IFERROR(INDEX('BANCO DE DADOS'!$D$3:$D1636,MATCH(C786,'BANCO DE DADOS'!$B$3:$B1636,0),0),"")</f>
        <v>COMPRA DE EQUIPAMENTOS DE TREINAMENTO E SIMULAÇÃO</v>
      </c>
      <c r="T786" s="56"/>
      <c r="U786" s="56"/>
      <c r="V786" s="56"/>
      <c r="W786" s="56"/>
      <c r="X786" s="56"/>
      <c r="Y786" s="56"/>
      <c r="Z786" s="56"/>
      <c r="AA786" s="56"/>
      <c r="AB786" s="56"/>
      <c r="AC786" s="56"/>
    </row>
    <row r="787" spans="1:29" ht="15.75" customHeight="1">
      <c r="A787" s="167"/>
      <c r="B787" s="167" t="s">
        <v>237</v>
      </c>
      <c r="C787" s="168" t="s">
        <v>2602</v>
      </c>
      <c r="D787" s="176" t="s">
        <v>53</v>
      </c>
      <c r="E787" s="176">
        <v>3</v>
      </c>
      <c r="F787" s="177">
        <v>4500</v>
      </c>
      <c r="G787" s="178" t="s">
        <v>54</v>
      </c>
      <c r="H787" s="179">
        <v>46204</v>
      </c>
      <c r="I787" s="180" t="s">
        <v>101</v>
      </c>
      <c r="J787" s="180" t="s">
        <v>56</v>
      </c>
      <c r="K787" s="180" t="s">
        <v>858</v>
      </c>
      <c r="L787" s="180" t="s">
        <v>58</v>
      </c>
      <c r="M787" s="181" t="s">
        <v>2451</v>
      </c>
      <c r="N787" s="175" t="s">
        <v>951</v>
      </c>
      <c r="O787" s="44" t="s">
        <v>2452</v>
      </c>
      <c r="P787" s="44"/>
      <c r="Q787" s="44"/>
      <c r="R787" s="45">
        <f t="array" ref="R787">IFERROR(INDEX('BANCO DE DADOS'!$C$3:$C1636,MATCH(C787,'BANCO DE DADOS'!$B$3:$B1636,0),0),"")</f>
        <v>0</v>
      </c>
      <c r="S787" s="45" t="str">
        <f t="array" ref="S787">IFERROR(INDEX('BANCO DE DADOS'!$D$3:$D1636,MATCH(C787,'BANCO DE DADOS'!$B$3:$B1636,0),0),"")</f>
        <v>COMPRA DE EQUIPAMENTOS ELÉTRICOS E MOTORES</v>
      </c>
      <c r="T787" s="44"/>
      <c r="U787" s="44"/>
      <c r="V787" s="44"/>
      <c r="W787" s="44"/>
      <c r="X787" s="44"/>
      <c r="Y787" s="44"/>
      <c r="Z787" s="44"/>
      <c r="AA787" s="44"/>
      <c r="AB787" s="44"/>
      <c r="AC787" s="44"/>
    </row>
    <row r="788" spans="1:29" ht="15.75" customHeight="1">
      <c r="A788" s="184"/>
      <c r="B788" s="184" t="s">
        <v>64</v>
      </c>
      <c r="C788" s="185" t="s">
        <v>1709</v>
      </c>
      <c r="D788" s="186" t="s">
        <v>53</v>
      </c>
      <c r="E788" s="186">
        <v>1</v>
      </c>
      <c r="F788" s="187">
        <v>120000</v>
      </c>
      <c r="G788" s="188" t="s">
        <v>54</v>
      </c>
      <c r="H788" s="189">
        <v>46266</v>
      </c>
      <c r="I788" s="190" t="s">
        <v>55</v>
      </c>
      <c r="J788" s="190" t="s">
        <v>56</v>
      </c>
      <c r="K788" s="190" t="s">
        <v>83</v>
      </c>
      <c r="L788" s="190" t="s">
        <v>91</v>
      </c>
      <c r="M788" s="191" t="s">
        <v>2451</v>
      </c>
      <c r="N788" s="192" t="s">
        <v>884</v>
      </c>
      <c r="O788" s="56" t="s">
        <v>2452</v>
      </c>
      <c r="P788" s="56"/>
      <c r="Q788" s="56"/>
      <c r="R788" s="57" t="str">
        <f t="array" ref="R788">IFERROR(INDEX('BANCO DE DADOS'!$C$3:$C1636,MATCH(C788,'BANCO DE DADOS'!$B$3:$B1636,0),0),"")</f>
        <v>SCC - CONTRATO CONTINUO</v>
      </c>
      <c r="S788" s="57" t="str">
        <f t="array" ref="S788">IFERROR(INDEX('BANCO DE DADOS'!$D$3:$D1636,MATCH(C788,'BANCO DE DADOS'!$B$3:$B1636,0),0),"")</f>
        <v>SERVIÇOS DE MANUTENÇÃO - EMBARCAÇÕES E MOTOS D'ÁGUA</v>
      </c>
      <c r="T788" s="56"/>
      <c r="U788" s="56"/>
      <c r="V788" s="56"/>
      <c r="W788" s="56"/>
      <c r="X788" s="56"/>
      <c r="Y788" s="56"/>
      <c r="Z788" s="56"/>
      <c r="AA788" s="56"/>
      <c r="AB788" s="56"/>
      <c r="AC788" s="56"/>
    </row>
    <row r="789" spans="1:29" ht="15.75" customHeight="1">
      <c r="A789" s="35" t="s">
        <v>2773</v>
      </c>
      <c r="B789" s="35" t="s">
        <v>242</v>
      </c>
      <c r="C789" s="36" t="s">
        <v>356</v>
      </c>
      <c r="D789" s="37" t="s">
        <v>53</v>
      </c>
      <c r="E789" s="37">
        <v>10</v>
      </c>
      <c r="F789" s="38">
        <v>4500</v>
      </c>
      <c r="G789" s="39" t="s">
        <v>54</v>
      </c>
      <c r="H789" s="40">
        <v>46204</v>
      </c>
      <c r="I789" s="41" t="s">
        <v>55</v>
      </c>
      <c r="J789" s="41" t="s">
        <v>56</v>
      </c>
      <c r="K789" s="41" t="s">
        <v>164</v>
      </c>
      <c r="L789" s="41" t="s">
        <v>58</v>
      </c>
      <c r="M789" s="42" t="s">
        <v>109</v>
      </c>
      <c r="N789" s="44" t="s">
        <v>21</v>
      </c>
      <c r="O789" s="44" t="s">
        <v>2767</v>
      </c>
      <c r="P789" s="44"/>
      <c r="Q789" s="44" t="s">
        <v>3011</v>
      </c>
      <c r="R789" s="45" t="s">
        <v>334</v>
      </c>
      <c r="S789" s="45" t="s">
        <v>288</v>
      </c>
      <c r="T789" s="44"/>
      <c r="U789" s="44"/>
      <c r="V789" s="44"/>
      <c r="W789" s="44" t="s">
        <v>848</v>
      </c>
      <c r="X789" s="44"/>
      <c r="Y789" s="44"/>
      <c r="Z789" s="44"/>
      <c r="AA789" s="44"/>
      <c r="AB789" s="44"/>
      <c r="AC789" s="44"/>
    </row>
    <row r="790" spans="1:29" ht="15.75" customHeight="1">
      <c r="A790" s="184"/>
      <c r="B790" s="184" t="s">
        <v>233</v>
      </c>
      <c r="C790" s="185" t="s">
        <v>2603</v>
      </c>
      <c r="D790" s="186" t="s">
        <v>53</v>
      </c>
      <c r="E790" s="186">
        <v>1</v>
      </c>
      <c r="F790" s="187">
        <v>4450</v>
      </c>
      <c r="G790" s="188" t="s">
        <v>54</v>
      </c>
      <c r="H790" s="189">
        <v>46204</v>
      </c>
      <c r="I790" s="190" t="s">
        <v>101</v>
      </c>
      <c r="J790" s="190" t="s">
        <v>56</v>
      </c>
      <c r="K790" s="190" t="s">
        <v>858</v>
      </c>
      <c r="L790" s="190" t="s">
        <v>91</v>
      </c>
      <c r="M790" s="191" t="s">
        <v>2451</v>
      </c>
      <c r="N790" s="192" t="s">
        <v>951</v>
      </c>
      <c r="O790" s="56" t="s">
        <v>2452</v>
      </c>
      <c r="P790" s="56"/>
      <c r="Q790" s="56"/>
      <c r="R790" s="57">
        <f t="array" ref="R790">IFERROR(INDEX('BANCO DE DADOS'!$C$3:$C1636,MATCH(C790,'BANCO DE DADOS'!$B$3:$B1636,0),0),"")</f>
        <v>0</v>
      </c>
      <c r="S790" s="57" t="str">
        <f t="array" ref="S790">IFERROR(INDEX('BANCO DE DADOS'!$D$3:$D1636,MATCH(C790,'BANCO DE DADOS'!$B$3:$B1636,0),0),"")</f>
        <v>COMPRA DE EQUIPAMENTOS PARA MANUTENÇÃO E OFICINA</v>
      </c>
      <c r="T790" s="56"/>
      <c r="U790" s="56"/>
      <c r="V790" s="56"/>
      <c r="W790" s="56"/>
      <c r="X790" s="56"/>
      <c r="Y790" s="56"/>
      <c r="Z790" s="56"/>
      <c r="AA790" s="56"/>
      <c r="AB790" s="56"/>
      <c r="AC790" s="56"/>
    </row>
    <row r="791" spans="1:29" ht="15.75" customHeight="1">
      <c r="A791" s="167"/>
      <c r="B791" s="167" t="s">
        <v>258</v>
      </c>
      <c r="C791" s="168" t="s">
        <v>2603</v>
      </c>
      <c r="D791" s="176" t="s">
        <v>53</v>
      </c>
      <c r="E791" s="176">
        <v>1</v>
      </c>
      <c r="F791" s="177">
        <v>4450</v>
      </c>
      <c r="G791" s="178" t="s">
        <v>54</v>
      </c>
      <c r="H791" s="179">
        <v>46204</v>
      </c>
      <c r="I791" s="180" t="s">
        <v>101</v>
      </c>
      <c r="J791" s="180" t="s">
        <v>56</v>
      </c>
      <c r="K791" s="180" t="s">
        <v>858</v>
      </c>
      <c r="L791" s="180" t="s">
        <v>91</v>
      </c>
      <c r="M791" s="181" t="s">
        <v>2451</v>
      </c>
      <c r="N791" s="175" t="s">
        <v>951</v>
      </c>
      <c r="O791" s="44" t="s">
        <v>2452</v>
      </c>
      <c r="P791" s="44"/>
      <c r="Q791" s="44"/>
      <c r="R791" s="45">
        <f t="array" ref="R791">IFERROR(INDEX('BANCO DE DADOS'!$C$3:$C1636,MATCH(C791,'BANCO DE DADOS'!$B$3:$B1636,0),0),"")</f>
        <v>0</v>
      </c>
      <c r="S791" s="45" t="str">
        <f t="array" ref="S791">IFERROR(INDEX('BANCO DE DADOS'!$D$3:$D1636,MATCH(C791,'BANCO DE DADOS'!$B$3:$B1636,0),0),"")</f>
        <v>COMPRA DE EQUIPAMENTOS PARA MANUTENÇÃO E OFICINA</v>
      </c>
      <c r="T791" s="44"/>
      <c r="U791" s="44"/>
      <c r="V791" s="44"/>
      <c r="W791" s="44"/>
      <c r="X791" s="44"/>
      <c r="Y791" s="44"/>
      <c r="Z791" s="44"/>
      <c r="AA791" s="44"/>
      <c r="AB791" s="44"/>
      <c r="AC791" s="44"/>
    </row>
    <row r="792" spans="1:29" ht="15.75" customHeight="1">
      <c r="A792" s="47"/>
      <c r="B792" s="47" t="s">
        <v>51</v>
      </c>
      <c r="C792" s="60" t="s">
        <v>356</v>
      </c>
      <c r="D792" s="49" t="s">
        <v>53</v>
      </c>
      <c r="E792" s="49">
        <v>60</v>
      </c>
      <c r="F792" s="50">
        <v>32400</v>
      </c>
      <c r="G792" s="51" t="s">
        <v>54</v>
      </c>
      <c r="H792" s="52">
        <v>46235</v>
      </c>
      <c r="I792" s="53" t="s">
        <v>55</v>
      </c>
      <c r="J792" s="53" t="s">
        <v>56</v>
      </c>
      <c r="K792" s="53" t="s">
        <v>164</v>
      </c>
      <c r="L792" s="53" t="s">
        <v>91</v>
      </c>
      <c r="M792" s="54" t="s">
        <v>2498</v>
      </c>
      <c r="N792" s="56" t="s">
        <v>884</v>
      </c>
      <c r="O792" s="56" t="s">
        <v>2767</v>
      </c>
      <c r="P792" s="56"/>
      <c r="Q792" s="56" t="s">
        <v>3011</v>
      </c>
      <c r="R792" s="57" t="s">
        <v>334</v>
      </c>
      <c r="S792" s="57" t="s">
        <v>288</v>
      </c>
      <c r="T792" s="56"/>
      <c r="U792" s="56"/>
      <c r="V792" s="56"/>
      <c r="W792" s="56" t="s">
        <v>848</v>
      </c>
      <c r="X792" s="56"/>
      <c r="Y792" s="56"/>
      <c r="Z792" s="56"/>
      <c r="AA792" s="56"/>
      <c r="AB792" s="56"/>
      <c r="AC792" s="56"/>
    </row>
    <row r="793" spans="1:29" ht="15.75" customHeight="1">
      <c r="A793" s="35" t="s">
        <v>2819</v>
      </c>
      <c r="B793" s="35" t="s">
        <v>258</v>
      </c>
      <c r="C793" s="36" t="s">
        <v>461</v>
      </c>
      <c r="D793" s="37" t="s">
        <v>53</v>
      </c>
      <c r="E793" s="37">
        <v>12</v>
      </c>
      <c r="F793" s="38">
        <v>1668</v>
      </c>
      <c r="G793" s="39" t="s">
        <v>54</v>
      </c>
      <c r="H793" s="40">
        <v>46174</v>
      </c>
      <c r="I793" s="41" t="s">
        <v>55</v>
      </c>
      <c r="J793" s="41" t="s">
        <v>56</v>
      </c>
      <c r="K793" s="41" t="s">
        <v>164</v>
      </c>
      <c r="L793" s="41" t="s">
        <v>58</v>
      </c>
      <c r="M793" s="42" t="s">
        <v>109</v>
      </c>
      <c r="N793" s="44" t="s">
        <v>21</v>
      </c>
      <c r="O793" s="44" t="s">
        <v>2767</v>
      </c>
      <c r="P793" s="44"/>
      <c r="Q793" s="44" t="s">
        <v>3011</v>
      </c>
      <c r="R793" s="45" t="s">
        <v>334</v>
      </c>
      <c r="S793" s="45" t="s">
        <v>288</v>
      </c>
      <c r="T793" s="44"/>
      <c r="U793" s="44"/>
      <c r="V793" s="44"/>
      <c r="W793" s="44" t="s">
        <v>848</v>
      </c>
      <c r="X793" s="44"/>
      <c r="Y793" s="44"/>
      <c r="Z793" s="44"/>
      <c r="AA793" s="44"/>
      <c r="AB793" s="44"/>
      <c r="AC793" s="44"/>
    </row>
    <row r="794" spans="1:29" ht="15.75" customHeight="1">
      <c r="A794" s="47" t="s">
        <v>2827</v>
      </c>
      <c r="B794" s="47" t="s">
        <v>242</v>
      </c>
      <c r="C794" s="60" t="s">
        <v>461</v>
      </c>
      <c r="D794" s="49" t="s">
        <v>53</v>
      </c>
      <c r="E794" s="49">
        <v>10</v>
      </c>
      <c r="F794" s="50">
        <v>1390</v>
      </c>
      <c r="G794" s="51" t="s">
        <v>54</v>
      </c>
      <c r="H794" s="52">
        <v>46174</v>
      </c>
      <c r="I794" s="53" t="s">
        <v>55</v>
      </c>
      <c r="J794" s="53" t="s">
        <v>56</v>
      </c>
      <c r="K794" s="53" t="s">
        <v>164</v>
      </c>
      <c r="L794" s="53" t="s">
        <v>58</v>
      </c>
      <c r="M794" s="54" t="s">
        <v>109</v>
      </c>
      <c r="N794" s="56" t="s">
        <v>21</v>
      </c>
      <c r="O794" s="56" t="s">
        <v>2767</v>
      </c>
      <c r="P794" s="56"/>
      <c r="Q794" s="56" t="s">
        <v>3011</v>
      </c>
      <c r="R794" s="57" t="s">
        <v>334</v>
      </c>
      <c r="S794" s="57" t="s">
        <v>288</v>
      </c>
      <c r="T794" s="56"/>
      <c r="U794" s="56"/>
      <c r="V794" s="56"/>
      <c r="W794" s="56" t="s">
        <v>848</v>
      </c>
      <c r="X794" s="56"/>
      <c r="Y794" s="56"/>
      <c r="Z794" s="56"/>
      <c r="AA794" s="56"/>
      <c r="AB794" s="56"/>
      <c r="AC794" s="56"/>
    </row>
    <row r="795" spans="1:29" ht="15.75" customHeight="1">
      <c r="A795" s="35"/>
      <c r="B795" s="35" t="s">
        <v>51</v>
      </c>
      <c r="C795" s="36" t="s">
        <v>1073</v>
      </c>
      <c r="D795" s="37" t="s">
        <v>53</v>
      </c>
      <c r="E795" s="37">
        <v>30</v>
      </c>
      <c r="F795" s="38">
        <v>21000</v>
      </c>
      <c r="G795" s="39" t="s">
        <v>54</v>
      </c>
      <c r="H795" s="40">
        <v>46235</v>
      </c>
      <c r="I795" s="41" t="s">
        <v>55</v>
      </c>
      <c r="J795" s="41" t="s">
        <v>56</v>
      </c>
      <c r="K795" s="41" t="s">
        <v>164</v>
      </c>
      <c r="L795" s="41" t="s">
        <v>91</v>
      </c>
      <c r="M795" s="42" t="s">
        <v>73</v>
      </c>
      <c r="N795" s="44" t="s">
        <v>884</v>
      </c>
      <c r="O795" s="44" t="s">
        <v>2767</v>
      </c>
      <c r="P795" s="44"/>
      <c r="Q795" s="44" t="s">
        <v>3011</v>
      </c>
      <c r="R795" s="45" t="s">
        <v>334</v>
      </c>
      <c r="S795" s="45" t="s">
        <v>288</v>
      </c>
      <c r="T795" s="44"/>
      <c r="U795" s="44"/>
      <c r="V795" s="44"/>
      <c r="W795" s="44" t="s">
        <v>848</v>
      </c>
      <c r="X795" s="44"/>
      <c r="Y795" s="44"/>
      <c r="Z795" s="44"/>
      <c r="AA795" s="44"/>
      <c r="AB795" s="44"/>
      <c r="AC795" s="44"/>
    </row>
    <row r="796" spans="1:29" ht="15.75" customHeight="1">
      <c r="A796" s="184"/>
      <c r="B796" s="184" t="s">
        <v>242</v>
      </c>
      <c r="C796" s="185" t="s">
        <v>2603</v>
      </c>
      <c r="D796" s="186" t="s">
        <v>53</v>
      </c>
      <c r="E796" s="186">
        <v>1</v>
      </c>
      <c r="F796" s="187">
        <v>4450</v>
      </c>
      <c r="G796" s="188" t="s">
        <v>54</v>
      </c>
      <c r="H796" s="189">
        <v>46204</v>
      </c>
      <c r="I796" s="190" t="s">
        <v>101</v>
      </c>
      <c r="J796" s="190" t="s">
        <v>56</v>
      </c>
      <c r="K796" s="190" t="s">
        <v>858</v>
      </c>
      <c r="L796" s="190" t="s">
        <v>91</v>
      </c>
      <c r="M796" s="191" t="s">
        <v>2451</v>
      </c>
      <c r="N796" s="192" t="s">
        <v>951</v>
      </c>
      <c r="O796" s="56" t="s">
        <v>2452</v>
      </c>
      <c r="P796" s="56"/>
      <c r="Q796" s="56"/>
      <c r="R796" s="57">
        <f t="array" ref="R796">IFERROR(INDEX('BANCO DE DADOS'!$C$3:$C1636,MATCH(C796,'BANCO DE DADOS'!$B$3:$B1636,0),0),"")</f>
        <v>0</v>
      </c>
      <c r="S796" s="57" t="str">
        <f t="array" ref="S796">IFERROR(INDEX('BANCO DE DADOS'!$D$3:$D1636,MATCH(C796,'BANCO DE DADOS'!$B$3:$B1636,0),0),"")</f>
        <v>COMPRA DE EQUIPAMENTOS PARA MANUTENÇÃO E OFICINA</v>
      </c>
      <c r="T796" s="56"/>
      <c r="U796" s="56"/>
      <c r="V796" s="56"/>
      <c r="W796" s="56"/>
      <c r="X796" s="56"/>
      <c r="Y796" s="56"/>
      <c r="Z796" s="56"/>
      <c r="AA796" s="56"/>
      <c r="AB796" s="56"/>
      <c r="AC796" s="56"/>
    </row>
    <row r="797" spans="1:29" ht="15.75" customHeight="1">
      <c r="A797" s="35"/>
      <c r="B797" s="35" t="s">
        <v>848</v>
      </c>
      <c r="C797" s="36" t="s">
        <v>1073</v>
      </c>
      <c r="D797" s="37" t="s">
        <v>53</v>
      </c>
      <c r="E797" s="37">
        <v>50</v>
      </c>
      <c r="F797" s="38">
        <v>35000</v>
      </c>
      <c r="G797" s="39" t="s">
        <v>54</v>
      </c>
      <c r="H797" s="40">
        <v>46235</v>
      </c>
      <c r="I797" s="41" t="s">
        <v>55</v>
      </c>
      <c r="J797" s="41" t="s">
        <v>56</v>
      </c>
      <c r="K797" s="41" t="s">
        <v>164</v>
      </c>
      <c r="L797" s="41" t="s">
        <v>91</v>
      </c>
      <c r="M797" s="42" t="s">
        <v>2534</v>
      </c>
      <c r="N797" s="44" t="s">
        <v>884</v>
      </c>
      <c r="O797" s="44" t="s">
        <v>2767</v>
      </c>
      <c r="P797" s="44"/>
      <c r="Q797" s="44" t="s">
        <v>3011</v>
      </c>
      <c r="R797" s="45" t="s">
        <v>334</v>
      </c>
      <c r="S797" s="45" t="s">
        <v>288</v>
      </c>
      <c r="T797" s="44"/>
      <c r="U797" s="44"/>
      <c r="V797" s="44"/>
      <c r="W797" s="44" t="s">
        <v>848</v>
      </c>
      <c r="X797" s="44"/>
      <c r="Y797" s="44"/>
      <c r="Z797" s="44"/>
      <c r="AA797" s="44"/>
      <c r="AB797" s="44"/>
      <c r="AC797" s="44"/>
    </row>
    <row r="798" spans="1:29" ht="15.75" customHeight="1">
      <c r="A798" s="47" t="s">
        <v>1554</v>
      </c>
      <c r="B798" s="47" t="s">
        <v>295</v>
      </c>
      <c r="C798" s="60" t="s">
        <v>1619</v>
      </c>
      <c r="D798" s="49" t="s">
        <v>53</v>
      </c>
      <c r="E798" s="49">
        <v>1</v>
      </c>
      <c r="F798" s="50">
        <v>5000</v>
      </c>
      <c r="G798" s="51" t="s">
        <v>54</v>
      </c>
      <c r="H798" s="52">
        <v>46204</v>
      </c>
      <c r="I798" s="53" t="s">
        <v>55</v>
      </c>
      <c r="J798" s="53" t="s">
        <v>56</v>
      </c>
      <c r="K798" s="53" t="s">
        <v>72</v>
      </c>
      <c r="L798" s="53" t="s">
        <v>91</v>
      </c>
      <c r="M798" s="54" t="s">
        <v>73</v>
      </c>
      <c r="N798" s="56" t="s">
        <v>951</v>
      </c>
      <c r="O798" s="56" t="s">
        <v>2767</v>
      </c>
      <c r="P798" s="56"/>
      <c r="Q798" s="56" t="s">
        <v>3013</v>
      </c>
      <c r="R798" s="57"/>
      <c r="S798" s="57" t="s">
        <v>1620</v>
      </c>
      <c r="T798" s="56"/>
      <c r="U798" s="56"/>
      <c r="V798" s="56"/>
      <c r="W798" s="56" t="s">
        <v>2992</v>
      </c>
      <c r="X798" s="56"/>
      <c r="Y798" s="56"/>
      <c r="Z798" s="56"/>
      <c r="AA798" s="56"/>
      <c r="AB798" s="56"/>
      <c r="AC798" s="56"/>
    </row>
    <row r="799" spans="1:29" ht="15.75" customHeight="1">
      <c r="A799" s="35" t="s">
        <v>704</v>
      </c>
      <c r="B799" s="35" t="s">
        <v>1049</v>
      </c>
      <c r="C799" s="36" t="s">
        <v>1804</v>
      </c>
      <c r="D799" s="37" t="s">
        <v>53</v>
      </c>
      <c r="E799" s="37">
        <v>1000</v>
      </c>
      <c r="F799" s="38">
        <v>12990</v>
      </c>
      <c r="G799" s="39" t="s">
        <v>54</v>
      </c>
      <c r="H799" s="40">
        <v>46235</v>
      </c>
      <c r="I799" s="41" t="s">
        <v>55</v>
      </c>
      <c r="J799" s="41" t="s">
        <v>56</v>
      </c>
      <c r="K799" s="41" t="s">
        <v>164</v>
      </c>
      <c r="L799" s="41" t="s">
        <v>58</v>
      </c>
      <c r="M799" s="42" t="s">
        <v>2534</v>
      </c>
      <c r="N799" s="44" t="s">
        <v>21</v>
      </c>
      <c r="O799" s="44" t="s">
        <v>2767</v>
      </c>
      <c r="P799" s="44"/>
      <c r="Q799" s="44" t="s">
        <v>3014</v>
      </c>
      <c r="R799" s="45" t="s">
        <v>158</v>
      </c>
      <c r="S799" s="45" t="s">
        <v>281</v>
      </c>
      <c r="T799" s="44"/>
      <c r="U799" s="44"/>
      <c r="V799" s="44"/>
      <c r="W799" s="44" t="s">
        <v>8</v>
      </c>
      <c r="X799" s="44"/>
      <c r="Y799" s="44"/>
      <c r="Z799" s="44"/>
      <c r="AA799" s="44"/>
      <c r="AB799" s="44"/>
      <c r="AC799" s="44"/>
    </row>
    <row r="800" spans="1:29" ht="15.75" customHeight="1">
      <c r="A800" s="47" t="s">
        <v>705</v>
      </c>
      <c r="B800" s="47" t="s">
        <v>156</v>
      </c>
      <c r="C800" s="60" t="s">
        <v>761</v>
      </c>
      <c r="D800" s="49" t="s">
        <v>762</v>
      </c>
      <c r="E800" s="49">
        <v>20</v>
      </c>
      <c r="F800" s="50">
        <v>160</v>
      </c>
      <c r="G800" s="51" t="s">
        <v>54</v>
      </c>
      <c r="H800" s="52">
        <v>46143</v>
      </c>
      <c r="I800" s="53" t="s">
        <v>55</v>
      </c>
      <c r="J800" s="53" t="s">
        <v>56</v>
      </c>
      <c r="K800" s="53" t="s">
        <v>164</v>
      </c>
      <c r="L800" s="53" t="s">
        <v>58</v>
      </c>
      <c r="M800" s="54" t="s">
        <v>109</v>
      </c>
      <c r="N800" s="56" t="s">
        <v>21</v>
      </c>
      <c r="O800" s="56" t="s">
        <v>2767</v>
      </c>
      <c r="P800" s="56"/>
      <c r="Q800" s="56" t="s">
        <v>3014</v>
      </c>
      <c r="R800" s="57" t="s">
        <v>158</v>
      </c>
      <c r="S800" s="57" t="s">
        <v>281</v>
      </c>
      <c r="T800" s="56"/>
      <c r="U800" s="56"/>
      <c r="V800" s="56"/>
      <c r="W800" s="56" t="s">
        <v>8</v>
      </c>
      <c r="X800" s="56"/>
      <c r="Y800" s="56"/>
      <c r="Z800" s="56"/>
      <c r="AA800" s="56"/>
      <c r="AB800" s="56"/>
      <c r="AC800" s="56"/>
    </row>
    <row r="801" spans="1:29" ht="15.75" customHeight="1">
      <c r="A801" s="35" t="s">
        <v>683</v>
      </c>
      <c r="B801" s="35" t="s">
        <v>1049</v>
      </c>
      <c r="C801" s="36" t="s">
        <v>1851</v>
      </c>
      <c r="D801" s="37" t="s">
        <v>53</v>
      </c>
      <c r="E801" s="37">
        <v>4000</v>
      </c>
      <c r="F801" s="38">
        <v>7200</v>
      </c>
      <c r="G801" s="39" t="s">
        <v>54</v>
      </c>
      <c r="H801" s="40">
        <v>46204</v>
      </c>
      <c r="I801" s="41" t="s">
        <v>55</v>
      </c>
      <c r="J801" s="41" t="s">
        <v>56</v>
      </c>
      <c r="K801" s="41" t="s">
        <v>164</v>
      </c>
      <c r="L801" s="41" t="s">
        <v>58</v>
      </c>
      <c r="M801" s="42" t="s">
        <v>109</v>
      </c>
      <c r="N801" s="44" t="s">
        <v>21</v>
      </c>
      <c r="O801" s="44" t="s">
        <v>2767</v>
      </c>
      <c r="P801" s="44"/>
      <c r="Q801" s="44" t="s">
        <v>3014</v>
      </c>
      <c r="R801" s="45" t="s">
        <v>158</v>
      </c>
      <c r="S801" s="45" t="s">
        <v>281</v>
      </c>
      <c r="T801" s="44"/>
      <c r="U801" s="44"/>
      <c r="V801" s="44"/>
      <c r="W801" s="44" t="s">
        <v>8</v>
      </c>
      <c r="X801" s="44"/>
      <c r="Y801" s="44"/>
      <c r="Z801" s="44"/>
      <c r="AA801" s="44"/>
      <c r="AB801" s="44"/>
      <c r="AC801" s="44"/>
    </row>
    <row r="802" spans="1:29" ht="15.75" customHeight="1">
      <c r="A802" s="47" t="s">
        <v>685</v>
      </c>
      <c r="B802" s="47" t="s">
        <v>1049</v>
      </c>
      <c r="C802" s="60" t="s">
        <v>1817</v>
      </c>
      <c r="D802" s="49" t="s">
        <v>53</v>
      </c>
      <c r="E802" s="49">
        <v>4000</v>
      </c>
      <c r="F802" s="50">
        <v>9400</v>
      </c>
      <c r="G802" s="51" t="s">
        <v>54</v>
      </c>
      <c r="H802" s="52">
        <v>46204</v>
      </c>
      <c r="I802" s="53" t="s">
        <v>55</v>
      </c>
      <c r="J802" s="53" t="s">
        <v>56</v>
      </c>
      <c r="K802" s="53" t="s">
        <v>164</v>
      </c>
      <c r="L802" s="53" t="s">
        <v>58</v>
      </c>
      <c r="M802" s="54" t="s">
        <v>109</v>
      </c>
      <c r="N802" s="56" t="s">
        <v>21</v>
      </c>
      <c r="O802" s="56" t="s">
        <v>2767</v>
      </c>
      <c r="P802" s="56"/>
      <c r="Q802" s="56" t="s">
        <v>3014</v>
      </c>
      <c r="R802" s="57" t="s">
        <v>158</v>
      </c>
      <c r="S802" s="57" t="s">
        <v>281</v>
      </c>
      <c r="T802" s="56"/>
      <c r="U802" s="56"/>
      <c r="V802" s="56"/>
      <c r="W802" s="56" t="s">
        <v>8</v>
      </c>
      <c r="X802" s="56"/>
      <c r="Y802" s="56"/>
      <c r="Z802" s="56"/>
      <c r="AA802" s="56"/>
      <c r="AB802" s="56"/>
      <c r="AC802" s="56"/>
    </row>
    <row r="803" spans="1:29" ht="15.75" customHeight="1">
      <c r="A803" s="35" t="s">
        <v>687</v>
      </c>
      <c r="B803" s="35" t="s">
        <v>1049</v>
      </c>
      <c r="C803" s="36" t="s">
        <v>1812</v>
      </c>
      <c r="D803" s="37" t="s">
        <v>53</v>
      </c>
      <c r="E803" s="37">
        <v>4000</v>
      </c>
      <c r="F803" s="38">
        <v>10000</v>
      </c>
      <c r="G803" s="39" t="s">
        <v>54</v>
      </c>
      <c r="H803" s="40">
        <v>46204</v>
      </c>
      <c r="I803" s="41" t="s">
        <v>55</v>
      </c>
      <c r="J803" s="41" t="s">
        <v>56</v>
      </c>
      <c r="K803" s="41" t="s">
        <v>164</v>
      </c>
      <c r="L803" s="41" t="s">
        <v>58</v>
      </c>
      <c r="M803" s="42" t="s">
        <v>109</v>
      </c>
      <c r="N803" s="44" t="s">
        <v>21</v>
      </c>
      <c r="O803" s="44" t="s">
        <v>2767</v>
      </c>
      <c r="P803" s="44"/>
      <c r="Q803" s="44" t="s">
        <v>3014</v>
      </c>
      <c r="R803" s="45" t="s">
        <v>158</v>
      </c>
      <c r="S803" s="45" t="s">
        <v>281</v>
      </c>
      <c r="T803" s="44"/>
      <c r="U803" s="44"/>
      <c r="V803" s="44"/>
      <c r="W803" s="44" t="s">
        <v>8</v>
      </c>
      <c r="X803" s="44"/>
      <c r="Y803" s="44"/>
      <c r="Z803" s="44"/>
      <c r="AA803" s="44"/>
      <c r="AB803" s="44"/>
      <c r="AC803" s="44"/>
    </row>
    <row r="804" spans="1:29" ht="15.75" customHeight="1">
      <c r="A804" s="184"/>
      <c r="B804" s="184" t="s">
        <v>51</v>
      </c>
      <c r="C804" s="185" t="s">
        <v>2604</v>
      </c>
      <c r="D804" s="186" t="s">
        <v>53</v>
      </c>
      <c r="E804" s="186">
        <v>6</v>
      </c>
      <c r="F804" s="187">
        <v>4200</v>
      </c>
      <c r="G804" s="188" t="s">
        <v>54</v>
      </c>
      <c r="H804" s="189">
        <v>46204</v>
      </c>
      <c r="I804" s="190" t="s">
        <v>101</v>
      </c>
      <c r="J804" s="190" t="s">
        <v>56</v>
      </c>
      <c r="K804" s="190" t="s">
        <v>858</v>
      </c>
      <c r="L804" s="190" t="s">
        <v>91</v>
      </c>
      <c r="M804" s="191" t="s">
        <v>2451</v>
      </c>
      <c r="N804" s="192" t="s">
        <v>951</v>
      </c>
      <c r="O804" s="56" t="s">
        <v>2452</v>
      </c>
      <c r="P804" s="56"/>
      <c r="Q804" s="56"/>
      <c r="R804" s="57" t="str">
        <f t="array" ref="R804">IFERROR(INDEX('BANCO DE DADOS'!$C$3:$C1636,MATCH(C804,'BANCO DE DADOS'!$B$3:$B1636,0),0),"")</f>
        <v>CEIB - EQUIPAMENTO PARA TREINAMENTO</v>
      </c>
      <c r="S804" s="57" t="str">
        <f t="array" ref="S804">IFERROR(INDEX('BANCO DE DADOS'!$D$3:$D1636,MATCH(C804,'BANCO DE DADOS'!$B$3:$B1636,0),0),"")</f>
        <v>COMPRA DE EQUIPAMENTOS DE TREINAMENTO E SIMULAÇÃO</v>
      </c>
      <c r="T804" s="56"/>
      <c r="U804" s="56"/>
      <c r="V804" s="56"/>
      <c r="W804" s="56"/>
      <c r="X804" s="56"/>
      <c r="Y804" s="56"/>
      <c r="Z804" s="56"/>
      <c r="AA804" s="56"/>
      <c r="AB804" s="56"/>
      <c r="AC804" s="56"/>
    </row>
    <row r="805" spans="1:29" ht="15.75" customHeight="1">
      <c r="A805" s="35" t="s">
        <v>689</v>
      </c>
      <c r="B805" s="35" t="s">
        <v>250</v>
      </c>
      <c r="C805" s="36" t="s">
        <v>832</v>
      </c>
      <c r="D805" s="37" t="s">
        <v>53</v>
      </c>
      <c r="E805" s="37">
        <v>25</v>
      </c>
      <c r="F805" s="38">
        <v>50</v>
      </c>
      <c r="G805" s="39" t="s">
        <v>54</v>
      </c>
      <c r="H805" s="40">
        <v>46143</v>
      </c>
      <c r="I805" s="41" t="s">
        <v>55</v>
      </c>
      <c r="J805" s="41" t="s">
        <v>56</v>
      </c>
      <c r="K805" s="41" t="s">
        <v>164</v>
      </c>
      <c r="L805" s="41" t="s">
        <v>58</v>
      </c>
      <c r="M805" s="42" t="s">
        <v>148</v>
      </c>
      <c r="N805" s="44" t="s">
        <v>21</v>
      </c>
      <c r="O805" s="44" t="s">
        <v>2767</v>
      </c>
      <c r="P805" s="44"/>
      <c r="Q805" s="44" t="s">
        <v>3014</v>
      </c>
      <c r="R805" s="45" t="s">
        <v>158</v>
      </c>
      <c r="S805" s="45" t="s">
        <v>281</v>
      </c>
      <c r="T805" s="199"/>
      <c r="U805" s="44"/>
      <c r="V805" s="44"/>
      <c r="W805" s="44" t="s">
        <v>8</v>
      </c>
      <c r="X805" s="44"/>
      <c r="Y805" s="44"/>
      <c r="Z805" s="44"/>
      <c r="AA805" s="44"/>
      <c r="AB805" s="44"/>
      <c r="AC805" s="44"/>
    </row>
    <row r="806" spans="1:29" ht="15.75" customHeight="1">
      <c r="A806" s="47" t="s">
        <v>1603</v>
      </c>
      <c r="B806" s="47" t="s">
        <v>51</v>
      </c>
      <c r="C806" s="60" t="s">
        <v>2667</v>
      </c>
      <c r="D806" s="49" t="s">
        <v>2668</v>
      </c>
      <c r="E806" s="49">
        <v>20</v>
      </c>
      <c r="F806" s="50">
        <v>480</v>
      </c>
      <c r="G806" s="51" t="s">
        <v>54</v>
      </c>
      <c r="H806" s="52">
        <v>46174</v>
      </c>
      <c r="I806" s="53" t="s">
        <v>55</v>
      </c>
      <c r="J806" s="53" t="s">
        <v>56</v>
      </c>
      <c r="K806" s="53" t="s">
        <v>164</v>
      </c>
      <c r="L806" s="53" t="s">
        <v>91</v>
      </c>
      <c r="M806" s="54" t="s">
        <v>2486</v>
      </c>
      <c r="N806" s="56" t="s">
        <v>951</v>
      </c>
      <c r="O806" s="56" t="s">
        <v>2767</v>
      </c>
      <c r="P806" s="56"/>
      <c r="Q806" s="56" t="s">
        <v>3014</v>
      </c>
      <c r="R806" s="57" t="s">
        <v>158</v>
      </c>
      <c r="S806" s="57" t="s">
        <v>281</v>
      </c>
      <c r="T806" s="56"/>
      <c r="U806" s="56"/>
      <c r="V806" s="56"/>
      <c r="W806" s="56" t="s">
        <v>8</v>
      </c>
      <c r="X806" s="56"/>
      <c r="Y806" s="56"/>
      <c r="Z806" s="56"/>
      <c r="AA806" s="56"/>
      <c r="AB806" s="56"/>
      <c r="AC806" s="56"/>
    </row>
    <row r="807" spans="1:29" ht="15.75" customHeight="1">
      <c r="A807" s="35"/>
      <c r="B807" s="35" t="s">
        <v>51</v>
      </c>
      <c r="C807" s="36" t="s">
        <v>1316</v>
      </c>
      <c r="D807" s="37" t="s">
        <v>53</v>
      </c>
      <c r="E807" s="37">
        <v>20</v>
      </c>
      <c r="F807" s="38">
        <v>830</v>
      </c>
      <c r="G807" s="39" t="s">
        <v>54</v>
      </c>
      <c r="H807" s="40">
        <v>46174</v>
      </c>
      <c r="I807" s="41" t="s">
        <v>55</v>
      </c>
      <c r="J807" s="41" t="s">
        <v>56</v>
      </c>
      <c r="K807" s="41" t="s">
        <v>164</v>
      </c>
      <c r="L807" s="41" t="s">
        <v>91</v>
      </c>
      <c r="M807" s="42" t="s">
        <v>148</v>
      </c>
      <c r="N807" s="44" t="s">
        <v>884</v>
      </c>
      <c r="O807" s="44" t="s">
        <v>2767</v>
      </c>
      <c r="P807" s="44"/>
      <c r="Q807" s="44" t="s">
        <v>3014</v>
      </c>
      <c r="R807" s="45" t="s">
        <v>158</v>
      </c>
      <c r="S807" s="45" t="s">
        <v>281</v>
      </c>
      <c r="T807" s="44"/>
      <c r="U807" s="44"/>
      <c r="V807" s="44"/>
      <c r="W807" s="44" t="s">
        <v>8</v>
      </c>
      <c r="X807" s="44"/>
      <c r="Y807" s="44"/>
      <c r="Z807" s="44"/>
      <c r="AA807" s="44"/>
      <c r="AB807" s="44"/>
      <c r="AC807" s="44"/>
    </row>
    <row r="808" spans="1:29" ht="15.75" customHeight="1">
      <c r="A808" s="47"/>
      <c r="B808" s="47" t="s">
        <v>51</v>
      </c>
      <c r="C808" s="60" t="s">
        <v>1393</v>
      </c>
      <c r="D808" s="49" t="s">
        <v>53</v>
      </c>
      <c r="E808" s="49">
        <v>50</v>
      </c>
      <c r="F808" s="50">
        <v>200</v>
      </c>
      <c r="G808" s="51" t="s">
        <v>54</v>
      </c>
      <c r="H808" s="52">
        <v>46143</v>
      </c>
      <c r="I808" s="53" t="s">
        <v>55</v>
      </c>
      <c r="J808" s="53" t="s">
        <v>56</v>
      </c>
      <c r="K808" s="53" t="s">
        <v>164</v>
      </c>
      <c r="L808" s="53" t="s">
        <v>91</v>
      </c>
      <c r="M808" s="54" t="s">
        <v>2534</v>
      </c>
      <c r="N808" s="56" t="s">
        <v>884</v>
      </c>
      <c r="O808" s="56" t="s">
        <v>2767</v>
      </c>
      <c r="P808" s="56"/>
      <c r="Q808" s="56" t="s">
        <v>3014</v>
      </c>
      <c r="R808" s="57" t="s">
        <v>158</v>
      </c>
      <c r="S808" s="57" t="s">
        <v>281</v>
      </c>
      <c r="T808" s="56"/>
      <c r="U808" s="56"/>
      <c r="V808" s="56"/>
      <c r="W808" s="56" t="s">
        <v>8</v>
      </c>
      <c r="X808" s="56"/>
      <c r="Y808" s="56"/>
      <c r="Z808" s="56"/>
      <c r="AA808" s="56"/>
      <c r="AB808" s="56"/>
      <c r="AC808" s="56"/>
    </row>
    <row r="809" spans="1:29" ht="15.75" customHeight="1">
      <c r="A809" s="35" t="s">
        <v>691</v>
      </c>
      <c r="B809" s="35" t="s">
        <v>156</v>
      </c>
      <c r="C809" s="36" t="s">
        <v>834</v>
      </c>
      <c r="D809" s="37" t="s">
        <v>53</v>
      </c>
      <c r="E809" s="37">
        <v>1000</v>
      </c>
      <c r="F809" s="38">
        <v>50</v>
      </c>
      <c r="G809" s="39" t="s">
        <v>54</v>
      </c>
      <c r="H809" s="40">
        <v>46143</v>
      </c>
      <c r="I809" s="41" t="s">
        <v>55</v>
      </c>
      <c r="J809" s="41" t="s">
        <v>56</v>
      </c>
      <c r="K809" s="41" t="s">
        <v>164</v>
      </c>
      <c r="L809" s="41" t="s">
        <v>58</v>
      </c>
      <c r="M809" s="42" t="s">
        <v>2534</v>
      </c>
      <c r="N809" s="44" t="s">
        <v>21</v>
      </c>
      <c r="O809" s="44" t="s">
        <v>2767</v>
      </c>
      <c r="P809" s="44"/>
      <c r="Q809" s="44" t="s">
        <v>3014</v>
      </c>
      <c r="R809" s="45" t="s">
        <v>158</v>
      </c>
      <c r="S809" s="45" t="s">
        <v>281</v>
      </c>
      <c r="T809" s="44"/>
      <c r="U809" s="44"/>
      <c r="V809" s="44"/>
      <c r="W809" s="44" t="s">
        <v>8</v>
      </c>
      <c r="X809" s="44"/>
      <c r="Y809" s="44"/>
      <c r="Z809" s="44"/>
      <c r="AA809" s="44"/>
      <c r="AB809" s="44"/>
      <c r="AC809" s="44"/>
    </row>
    <row r="810" spans="1:29" ht="15.75" customHeight="1">
      <c r="A810" s="47" t="s">
        <v>692</v>
      </c>
      <c r="B810" s="47" t="s">
        <v>1049</v>
      </c>
      <c r="C810" s="60" t="s">
        <v>2003</v>
      </c>
      <c r="D810" s="49" t="s">
        <v>53</v>
      </c>
      <c r="E810" s="49">
        <v>100</v>
      </c>
      <c r="F810" s="50">
        <v>1590</v>
      </c>
      <c r="G810" s="51" t="s">
        <v>54</v>
      </c>
      <c r="H810" s="52">
        <v>46174</v>
      </c>
      <c r="I810" s="53" t="s">
        <v>55</v>
      </c>
      <c r="J810" s="53" t="s">
        <v>56</v>
      </c>
      <c r="K810" s="53" t="s">
        <v>164</v>
      </c>
      <c r="L810" s="53" t="s">
        <v>58</v>
      </c>
      <c r="M810" s="54" t="s">
        <v>148</v>
      </c>
      <c r="N810" s="56" t="s">
        <v>21</v>
      </c>
      <c r="O810" s="56" t="s">
        <v>2767</v>
      </c>
      <c r="P810" s="56"/>
      <c r="Q810" s="56" t="s">
        <v>3014</v>
      </c>
      <c r="R810" s="57" t="s">
        <v>158</v>
      </c>
      <c r="S810" s="57" t="s">
        <v>281</v>
      </c>
      <c r="T810" s="56"/>
      <c r="U810" s="56"/>
      <c r="V810" s="56"/>
      <c r="W810" s="56" t="s">
        <v>8</v>
      </c>
      <c r="X810" s="56"/>
      <c r="Y810" s="56"/>
      <c r="Z810" s="56"/>
      <c r="AA810" s="56"/>
      <c r="AB810" s="56"/>
      <c r="AC810" s="56"/>
    </row>
    <row r="811" spans="1:29" ht="15.75" customHeight="1">
      <c r="A811" s="35" t="s">
        <v>694</v>
      </c>
      <c r="B811" s="35" t="s">
        <v>250</v>
      </c>
      <c r="C811" s="36" t="s">
        <v>280</v>
      </c>
      <c r="D811" s="37" t="s">
        <v>53</v>
      </c>
      <c r="E811" s="37">
        <v>25</v>
      </c>
      <c r="F811" s="38">
        <v>9000</v>
      </c>
      <c r="G811" s="39" t="s">
        <v>54</v>
      </c>
      <c r="H811" s="40">
        <v>46204</v>
      </c>
      <c r="I811" s="41" t="s">
        <v>55</v>
      </c>
      <c r="J811" s="41" t="s">
        <v>56</v>
      </c>
      <c r="K811" s="41" t="s">
        <v>164</v>
      </c>
      <c r="L811" s="41" t="s">
        <v>58</v>
      </c>
      <c r="M811" s="42" t="s">
        <v>2517</v>
      </c>
      <c r="N811" s="44" t="s">
        <v>21</v>
      </c>
      <c r="O811" s="44" t="s">
        <v>2767</v>
      </c>
      <c r="P811" s="44"/>
      <c r="Q811" s="44" t="s">
        <v>3014</v>
      </c>
      <c r="R811" s="45" t="s">
        <v>158</v>
      </c>
      <c r="S811" s="45" t="s">
        <v>281</v>
      </c>
      <c r="T811" s="44"/>
      <c r="U811" s="44"/>
      <c r="V811" s="44"/>
      <c r="W811" s="44" t="s">
        <v>8</v>
      </c>
      <c r="X811" s="44"/>
      <c r="Y811" s="44"/>
      <c r="Z811" s="44"/>
      <c r="AA811" s="44"/>
      <c r="AB811" s="44"/>
      <c r="AC811" s="44"/>
    </row>
    <row r="812" spans="1:29" ht="15.75" customHeight="1">
      <c r="A812" s="184"/>
      <c r="B812" s="184" t="s">
        <v>51</v>
      </c>
      <c r="C812" s="185" t="s">
        <v>1306</v>
      </c>
      <c r="D812" s="186" t="s">
        <v>583</v>
      </c>
      <c r="E812" s="186">
        <v>2</v>
      </c>
      <c r="F812" s="187">
        <v>940</v>
      </c>
      <c r="G812" s="188" t="s">
        <v>54</v>
      </c>
      <c r="H812" s="189">
        <v>46174</v>
      </c>
      <c r="I812" s="190" t="s">
        <v>55</v>
      </c>
      <c r="J812" s="190" t="s">
        <v>56</v>
      </c>
      <c r="K812" s="190" t="s">
        <v>164</v>
      </c>
      <c r="L812" s="190" t="s">
        <v>91</v>
      </c>
      <c r="M812" s="191" t="s">
        <v>2451</v>
      </c>
      <c r="N812" s="192" t="s">
        <v>884</v>
      </c>
      <c r="O812" s="56" t="s">
        <v>2452</v>
      </c>
      <c r="P812" s="56"/>
      <c r="Q812" s="56"/>
      <c r="R812" s="57" t="str">
        <f t="array" ref="R812">IFERROR(INDEX('BANCO DE DADOS'!$C$3:$C1636,MATCH(C812,'BANCO DE DADOS'!$B$3:$B1636,0),0),"")</f>
        <v>CEIB</v>
      </c>
      <c r="S812" s="57" t="str">
        <f t="array" ref="S812">IFERROR(INDEX('BANCO DE DADOS'!$D$3:$D1636,MATCH(C812,'BANCO DE DADOS'!$B$3:$B1636,0),0),"")</f>
        <v>SERVIÇOS DE BUSCA E RESGATE</v>
      </c>
      <c r="T812" s="56"/>
      <c r="U812" s="56"/>
      <c r="V812" s="56"/>
      <c r="W812" s="56"/>
      <c r="X812" s="56"/>
      <c r="Y812" s="56"/>
      <c r="Z812" s="56"/>
      <c r="AA812" s="56"/>
      <c r="AB812" s="56"/>
      <c r="AC812" s="56"/>
    </row>
    <row r="813" spans="1:29" ht="15.75" customHeight="1">
      <c r="A813" s="35" t="s">
        <v>695</v>
      </c>
      <c r="B813" s="35" t="s">
        <v>156</v>
      </c>
      <c r="C813" s="36" t="s">
        <v>745</v>
      </c>
      <c r="D813" s="37" t="s">
        <v>746</v>
      </c>
      <c r="E813" s="37">
        <v>10</v>
      </c>
      <c r="F813" s="38">
        <v>200</v>
      </c>
      <c r="G813" s="39" t="s">
        <v>54</v>
      </c>
      <c r="H813" s="40">
        <v>46143</v>
      </c>
      <c r="I813" s="41" t="s">
        <v>55</v>
      </c>
      <c r="J813" s="41" t="s">
        <v>56</v>
      </c>
      <c r="K813" s="41" t="s">
        <v>164</v>
      </c>
      <c r="L813" s="41" t="s">
        <v>58</v>
      </c>
      <c r="M813" s="42" t="s">
        <v>73</v>
      </c>
      <c r="N813" s="44" t="s">
        <v>21</v>
      </c>
      <c r="O813" s="44" t="s">
        <v>2767</v>
      </c>
      <c r="P813" s="44"/>
      <c r="Q813" s="44" t="s">
        <v>3014</v>
      </c>
      <c r="R813" s="45" t="s">
        <v>158</v>
      </c>
      <c r="S813" s="45" t="s">
        <v>281</v>
      </c>
      <c r="T813" s="44"/>
      <c r="U813" s="44"/>
      <c r="V813" s="44"/>
      <c r="W813" s="44" t="s">
        <v>8</v>
      </c>
      <c r="X813" s="44"/>
      <c r="Y813" s="44"/>
      <c r="Z813" s="44"/>
      <c r="AA813" s="44"/>
      <c r="AB813" s="44"/>
      <c r="AC813" s="44"/>
    </row>
    <row r="814" spans="1:29" ht="15.75" customHeight="1">
      <c r="A814" s="184"/>
      <c r="B814" s="184" t="s">
        <v>51</v>
      </c>
      <c r="C814" s="185" t="s">
        <v>2489</v>
      </c>
      <c r="D814" s="186" t="s">
        <v>53</v>
      </c>
      <c r="E814" s="186">
        <v>1</v>
      </c>
      <c r="F814" s="187">
        <v>300000</v>
      </c>
      <c r="G814" s="188" t="s">
        <v>54</v>
      </c>
      <c r="H814" s="189">
        <v>46266</v>
      </c>
      <c r="I814" s="190" t="s">
        <v>101</v>
      </c>
      <c r="J814" s="190" t="s">
        <v>56</v>
      </c>
      <c r="K814" s="190" t="s">
        <v>858</v>
      </c>
      <c r="L814" s="190" t="s">
        <v>91</v>
      </c>
      <c r="M814" s="191" t="s">
        <v>2451</v>
      </c>
      <c r="N814" s="192" t="s">
        <v>884</v>
      </c>
      <c r="O814" s="56" t="s">
        <v>2452</v>
      </c>
      <c r="P814" s="56"/>
      <c r="Q814" s="56"/>
      <c r="R814" s="57" t="str">
        <f t="array" ref="R814">IFERROR(INDEX('BANCO DE DADOS'!$C$3:$C1636,MATCH(C814,'BANCO DE DADOS'!$B$3:$B1636,0),0),"")</f>
        <v>CEIB</v>
      </c>
      <c r="S814" s="57" t="str">
        <f t="array" ref="S814">IFERROR(INDEX('BANCO DE DADOS'!$D$3:$D1636,MATCH(C814,'BANCO DE DADOS'!$B$3:$B1636,0),0),"")</f>
        <v>SERVIÇOS DE BUSCA E RESGATE</v>
      </c>
      <c r="T814" s="56"/>
      <c r="U814" s="56"/>
      <c r="V814" s="56"/>
      <c r="W814" s="56"/>
      <c r="X814" s="56"/>
      <c r="Y814" s="56"/>
      <c r="Z814" s="56"/>
      <c r="AA814" s="56"/>
      <c r="AB814" s="56"/>
      <c r="AC814" s="56"/>
    </row>
    <row r="815" spans="1:29" ht="15.75" customHeight="1">
      <c r="A815" s="35" t="s">
        <v>698</v>
      </c>
      <c r="B815" s="35" t="s">
        <v>1049</v>
      </c>
      <c r="C815" s="36" t="s">
        <v>1774</v>
      </c>
      <c r="D815" s="37" t="s">
        <v>1775</v>
      </c>
      <c r="E815" s="37">
        <v>1000</v>
      </c>
      <c r="F815" s="38">
        <v>30000</v>
      </c>
      <c r="G815" s="39" t="s">
        <v>54</v>
      </c>
      <c r="H815" s="40">
        <v>46235</v>
      </c>
      <c r="I815" s="41" t="s">
        <v>55</v>
      </c>
      <c r="J815" s="41" t="s">
        <v>56</v>
      </c>
      <c r="K815" s="41" t="s">
        <v>164</v>
      </c>
      <c r="L815" s="41" t="s">
        <v>58</v>
      </c>
      <c r="M815" s="42" t="s">
        <v>148</v>
      </c>
      <c r="N815" s="44" t="s">
        <v>21</v>
      </c>
      <c r="O815" s="44" t="s">
        <v>2767</v>
      </c>
      <c r="P815" s="44"/>
      <c r="Q815" s="44" t="s">
        <v>3014</v>
      </c>
      <c r="R815" s="45" t="s">
        <v>158</v>
      </c>
      <c r="S815" s="45" t="s">
        <v>281</v>
      </c>
      <c r="T815" s="44"/>
      <c r="U815" s="44"/>
      <c r="V815" s="44"/>
      <c r="W815" s="44" t="s">
        <v>8</v>
      </c>
      <c r="X815" s="44"/>
      <c r="Y815" s="44"/>
      <c r="Z815" s="44"/>
      <c r="AA815" s="44"/>
      <c r="AB815" s="44"/>
      <c r="AC815" s="44"/>
    </row>
    <row r="816" spans="1:29" ht="15.75" customHeight="1">
      <c r="A816" s="47" t="s">
        <v>699</v>
      </c>
      <c r="B816" s="47" t="s">
        <v>1049</v>
      </c>
      <c r="C816" s="60" t="s">
        <v>1863</v>
      </c>
      <c r="D816" s="49" t="s">
        <v>1775</v>
      </c>
      <c r="E816" s="49">
        <v>200</v>
      </c>
      <c r="F816" s="50">
        <v>6400</v>
      </c>
      <c r="G816" s="51" t="s">
        <v>54</v>
      </c>
      <c r="H816" s="52">
        <v>46204</v>
      </c>
      <c r="I816" s="53" t="s">
        <v>55</v>
      </c>
      <c r="J816" s="53" t="s">
        <v>56</v>
      </c>
      <c r="K816" s="53" t="s">
        <v>164</v>
      </c>
      <c r="L816" s="53" t="s">
        <v>58</v>
      </c>
      <c r="M816" s="54" t="s">
        <v>148</v>
      </c>
      <c r="N816" s="56" t="s">
        <v>21</v>
      </c>
      <c r="O816" s="56" t="s">
        <v>2767</v>
      </c>
      <c r="P816" s="56"/>
      <c r="Q816" s="56" t="s">
        <v>3014</v>
      </c>
      <c r="R816" s="57" t="s">
        <v>158</v>
      </c>
      <c r="S816" s="57" t="s">
        <v>281</v>
      </c>
      <c r="T816" s="56"/>
      <c r="U816" s="56"/>
      <c r="V816" s="56"/>
      <c r="W816" s="56" t="s">
        <v>8</v>
      </c>
      <c r="X816" s="56"/>
      <c r="Y816" s="56"/>
      <c r="Z816" s="56"/>
      <c r="AA816" s="56"/>
      <c r="AB816" s="56"/>
      <c r="AC816" s="56"/>
    </row>
    <row r="817" spans="1:29" ht="15.75" customHeight="1">
      <c r="A817" s="167"/>
      <c r="B817" s="167" t="s">
        <v>894</v>
      </c>
      <c r="C817" s="168" t="s">
        <v>895</v>
      </c>
      <c r="D817" s="176" t="s">
        <v>53</v>
      </c>
      <c r="E817" s="176">
        <v>6</v>
      </c>
      <c r="F817" s="177">
        <v>270000</v>
      </c>
      <c r="G817" s="178" t="s">
        <v>54</v>
      </c>
      <c r="H817" s="179">
        <v>46143</v>
      </c>
      <c r="I817" s="180" t="s">
        <v>101</v>
      </c>
      <c r="J817" s="180" t="s">
        <v>56</v>
      </c>
      <c r="K817" s="180" t="s">
        <v>858</v>
      </c>
      <c r="L817" s="180" t="s">
        <v>91</v>
      </c>
      <c r="M817" s="181" t="s">
        <v>2451</v>
      </c>
      <c r="N817" s="175" t="s">
        <v>884</v>
      </c>
      <c r="O817" s="44" t="s">
        <v>2452</v>
      </c>
      <c r="P817" s="44"/>
      <c r="Q817" s="44"/>
      <c r="R817" s="45" t="str">
        <f t="array" ref="R817">IFERROR(INDEX('BANCO DE DADOS'!$C$3:$C1636,MATCH(C817,'BANCO DE DADOS'!$B$3:$B1636,0),0),"")</f>
        <v xml:space="preserve">DOP - </v>
      </c>
      <c r="S817" s="45" t="str">
        <f t="array" ref="S817">IFERROR(INDEX('BANCO DE DADOS'!$D$3:$D1636,MATCH(C817,'BANCO DE DADOS'!$B$3:$B1636,0),0),"")</f>
        <v>KIT DE BOMBA PARA CAMINHONETE PARA COMBATE A INCÊNDIO FLORESTAL</v>
      </c>
      <c r="T817" s="44"/>
      <c r="U817" s="44"/>
      <c r="V817" s="44"/>
      <c r="W817" s="44"/>
      <c r="X817" s="44"/>
      <c r="Y817" s="44"/>
      <c r="Z817" s="44"/>
      <c r="AA817" s="44"/>
      <c r="AB817" s="44"/>
      <c r="AC817" s="44"/>
    </row>
    <row r="818" spans="1:29" ht="15.75" customHeight="1">
      <c r="A818" s="47" t="s">
        <v>701</v>
      </c>
      <c r="B818" s="47" t="s">
        <v>250</v>
      </c>
      <c r="C818" s="60" t="s">
        <v>838</v>
      </c>
      <c r="D818" s="49" t="s">
        <v>53</v>
      </c>
      <c r="E818" s="49">
        <v>1</v>
      </c>
      <c r="F818" s="50">
        <v>30</v>
      </c>
      <c r="G818" s="51" t="s">
        <v>54</v>
      </c>
      <c r="H818" s="52">
        <v>46143</v>
      </c>
      <c r="I818" s="53" t="s">
        <v>55</v>
      </c>
      <c r="J818" s="53" t="s">
        <v>56</v>
      </c>
      <c r="K818" s="53" t="s">
        <v>164</v>
      </c>
      <c r="L818" s="53" t="s">
        <v>58</v>
      </c>
      <c r="M818" s="54" t="s">
        <v>148</v>
      </c>
      <c r="N818" s="56" t="s">
        <v>21</v>
      </c>
      <c r="O818" s="56" t="s">
        <v>2767</v>
      </c>
      <c r="P818" s="56"/>
      <c r="Q818" s="56" t="s">
        <v>3014</v>
      </c>
      <c r="R818" s="57" t="s">
        <v>158</v>
      </c>
      <c r="S818" s="57" t="s">
        <v>281</v>
      </c>
      <c r="T818" s="56"/>
      <c r="U818" s="56"/>
      <c r="V818" s="56"/>
      <c r="W818" s="56" t="s">
        <v>8</v>
      </c>
      <c r="X818" s="56"/>
      <c r="Y818" s="56"/>
      <c r="Z818" s="56"/>
      <c r="AA818" s="56"/>
      <c r="AB818" s="56"/>
      <c r="AC818" s="56"/>
    </row>
    <row r="819" spans="1:29" ht="15.75" customHeight="1">
      <c r="A819" s="35" t="s">
        <v>702</v>
      </c>
      <c r="B819" s="35" t="s">
        <v>1049</v>
      </c>
      <c r="C819" s="36" t="s">
        <v>1825</v>
      </c>
      <c r="D819" s="37" t="s">
        <v>1826</v>
      </c>
      <c r="E819" s="37">
        <v>600</v>
      </c>
      <c r="F819" s="38">
        <v>8400</v>
      </c>
      <c r="G819" s="39" t="s">
        <v>54</v>
      </c>
      <c r="H819" s="40">
        <v>46204</v>
      </c>
      <c r="I819" s="41" t="s">
        <v>55</v>
      </c>
      <c r="J819" s="41" t="s">
        <v>56</v>
      </c>
      <c r="K819" s="41" t="s">
        <v>164</v>
      </c>
      <c r="L819" s="41" t="s">
        <v>58</v>
      </c>
      <c r="M819" s="42" t="s">
        <v>73</v>
      </c>
      <c r="N819" s="44" t="s">
        <v>21</v>
      </c>
      <c r="O819" s="44" t="s">
        <v>2767</v>
      </c>
      <c r="P819" s="44"/>
      <c r="Q819" s="44" t="s">
        <v>3014</v>
      </c>
      <c r="R819" s="45" t="s">
        <v>158</v>
      </c>
      <c r="S819" s="45" t="s">
        <v>281</v>
      </c>
      <c r="T819" s="44"/>
      <c r="U819" s="44"/>
      <c r="V819" s="44"/>
      <c r="W819" s="45" t="s">
        <v>8</v>
      </c>
      <c r="X819" s="44"/>
      <c r="Y819" s="44"/>
      <c r="Z819" s="44"/>
      <c r="AA819" s="44"/>
      <c r="AB819" s="44"/>
      <c r="AC819" s="44"/>
    </row>
    <row r="820" spans="1:29" ht="15.75" customHeight="1">
      <c r="A820" s="47" t="s">
        <v>707</v>
      </c>
      <c r="B820" s="47" t="s">
        <v>1049</v>
      </c>
      <c r="C820" s="60" t="s">
        <v>1923</v>
      </c>
      <c r="D820" s="49" t="s">
        <v>53</v>
      </c>
      <c r="E820" s="49">
        <v>500</v>
      </c>
      <c r="F820" s="50">
        <v>3250</v>
      </c>
      <c r="G820" s="51" t="s">
        <v>54</v>
      </c>
      <c r="H820" s="52">
        <v>46174</v>
      </c>
      <c r="I820" s="53" t="s">
        <v>55</v>
      </c>
      <c r="J820" s="53" t="s">
        <v>56</v>
      </c>
      <c r="K820" s="53" t="s">
        <v>164</v>
      </c>
      <c r="L820" s="53" t="s">
        <v>58</v>
      </c>
      <c r="M820" s="54" t="s">
        <v>2534</v>
      </c>
      <c r="N820" s="56" t="s">
        <v>21</v>
      </c>
      <c r="O820" s="56" t="s">
        <v>2767</v>
      </c>
      <c r="P820" s="56"/>
      <c r="Q820" s="56" t="s">
        <v>3014</v>
      </c>
      <c r="R820" s="57" t="s">
        <v>158</v>
      </c>
      <c r="S820" s="57" t="s">
        <v>281</v>
      </c>
      <c r="T820" s="56"/>
      <c r="U820" s="56"/>
      <c r="V820" s="56"/>
      <c r="W820" s="57" t="s">
        <v>8</v>
      </c>
      <c r="X820" s="56"/>
      <c r="Y820" s="56"/>
      <c r="Z820" s="56"/>
      <c r="AA820" s="56"/>
      <c r="AB820" s="56"/>
      <c r="AC820" s="56"/>
    </row>
    <row r="821" spans="1:29" ht="15.75" customHeight="1">
      <c r="A821" s="167"/>
      <c r="B821" s="167" t="s">
        <v>295</v>
      </c>
      <c r="C821" s="168" t="s">
        <v>1198</v>
      </c>
      <c r="D821" s="176" t="s">
        <v>53</v>
      </c>
      <c r="E821" s="176">
        <v>3</v>
      </c>
      <c r="F821" s="177">
        <v>4200</v>
      </c>
      <c r="G821" s="178" t="s">
        <v>54</v>
      </c>
      <c r="H821" s="179">
        <v>46204</v>
      </c>
      <c r="I821" s="180" t="s">
        <v>101</v>
      </c>
      <c r="J821" s="180" t="s">
        <v>56</v>
      </c>
      <c r="K821" s="180" t="s">
        <v>858</v>
      </c>
      <c r="L821" s="180" t="s">
        <v>91</v>
      </c>
      <c r="M821" s="181" t="s">
        <v>2451</v>
      </c>
      <c r="N821" s="175" t="s">
        <v>951</v>
      </c>
      <c r="O821" s="44" t="s">
        <v>2452</v>
      </c>
      <c r="P821" s="44"/>
      <c r="Q821" s="44"/>
      <c r="R821" s="45" t="str">
        <f t="array" ref="R821">IFERROR(INDEX('BANCO DE DADOS'!$C$3:$C1636,MATCH(C821,'BANCO DE DADOS'!$B$3:$B1636,0),0),"")</f>
        <v>ALMOXARIFADO GERAL - MATERIAL PARA MANUTENÇÃO</v>
      </c>
      <c r="S821" s="45" t="str">
        <f t="array" ref="S821">IFERROR(INDEX('BANCO DE DADOS'!$D$3:$D1636,MATCH(C821,'BANCO DE DADOS'!$B$3:$B1636,0),0),"")</f>
        <v>COMPRA DE EQUIPAMENTOS DE SEGURANÇA E ACESSO</v>
      </c>
      <c r="T821" s="44"/>
      <c r="U821" s="44"/>
      <c r="V821" s="44"/>
      <c r="W821" s="44"/>
      <c r="X821" s="44"/>
      <c r="Y821" s="44"/>
      <c r="Z821" s="44"/>
      <c r="AA821" s="44"/>
      <c r="AB821" s="44"/>
      <c r="AC821" s="44"/>
    </row>
    <row r="822" spans="1:29" ht="15.75" customHeight="1">
      <c r="A822" s="47" t="s">
        <v>784</v>
      </c>
      <c r="B822" s="47" t="s">
        <v>145</v>
      </c>
      <c r="C822" s="60" t="s">
        <v>231</v>
      </c>
      <c r="D822" s="49" t="s">
        <v>53</v>
      </c>
      <c r="E822" s="49">
        <v>480</v>
      </c>
      <c r="F822" s="50">
        <v>21600</v>
      </c>
      <c r="G822" s="51" t="s">
        <v>54</v>
      </c>
      <c r="H822" s="52">
        <v>46235</v>
      </c>
      <c r="I822" s="53" t="s">
        <v>55</v>
      </c>
      <c r="J822" s="53" t="s">
        <v>56</v>
      </c>
      <c r="K822" s="53" t="s">
        <v>164</v>
      </c>
      <c r="L822" s="53" t="s">
        <v>58</v>
      </c>
      <c r="M822" s="54" t="s">
        <v>2498</v>
      </c>
      <c r="N822" s="56" t="s">
        <v>21</v>
      </c>
      <c r="O822" s="56" t="s">
        <v>2767</v>
      </c>
      <c r="P822" s="56"/>
      <c r="Q822" s="56" t="s">
        <v>3015</v>
      </c>
      <c r="R822" s="57"/>
      <c r="S822" s="57" t="s">
        <v>110</v>
      </c>
      <c r="T822" s="56"/>
      <c r="U822" s="56"/>
      <c r="V822" s="56"/>
      <c r="W822" s="56" t="s">
        <v>145</v>
      </c>
      <c r="X822" s="56"/>
      <c r="Y822" s="56"/>
      <c r="Z822" s="56"/>
      <c r="AA822" s="56"/>
      <c r="AB822" s="56"/>
      <c r="AC822" s="56"/>
    </row>
    <row r="823" spans="1:29" ht="15.75" customHeight="1">
      <c r="A823" s="35" t="s">
        <v>786</v>
      </c>
      <c r="B823" s="35" t="s">
        <v>106</v>
      </c>
      <c r="C823" s="36" t="s">
        <v>107</v>
      </c>
      <c r="D823" s="37" t="s">
        <v>108</v>
      </c>
      <c r="E823" s="37">
        <v>330</v>
      </c>
      <c r="F823" s="38">
        <v>9900</v>
      </c>
      <c r="G823" s="39" t="s">
        <v>54</v>
      </c>
      <c r="H823" s="40">
        <v>46204</v>
      </c>
      <c r="I823" s="41" t="s">
        <v>55</v>
      </c>
      <c r="J823" s="41" t="s">
        <v>56</v>
      </c>
      <c r="K823" s="41" t="s">
        <v>83</v>
      </c>
      <c r="L823" s="41" t="s">
        <v>58</v>
      </c>
      <c r="M823" s="42" t="s">
        <v>109</v>
      </c>
      <c r="N823" s="44" t="s">
        <v>21</v>
      </c>
      <c r="O823" s="44" t="s">
        <v>2767</v>
      </c>
      <c r="P823" s="44"/>
      <c r="Q823" s="44" t="s">
        <v>3015</v>
      </c>
      <c r="R823" s="45"/>
      <c r="S823" s="45" t="s">
        <v>110</v>
      </c>
      <c r="T823" s="44"/>
      <c r="U823" s="44"/>
      <c r="V823" s="44"/>
      <c r="W823" s="44" t="s">
        <v>145</v>
      </c>
      <c r="X823" s="44"/>
      <c r="Y823" s="44"/>
      <c r="Z823" s="44"/>
      <c r="AA823" s="44"/>
      <c r="AB823" s="44"/>
      <c r="AC823" s="44"/>
    </row>
    <row r="824" spans="1:29" ht="15.75" customHeight="1">
      <c r="A824" s="47" t="s">
        <v>1633</v>
      </c>
      <c r="B824" s="47" t="s">
        <v>291</v>
      </c>
      <c r="C824" s="60" t="s">
        <v>1687</v>
      </c>
      <c r="D824" s="49" t="s">
        <v>53</v>
      </c>
      <c r="E824" s="49">
        <v>1</v>
      </c>
      <c r="F824" s="50">
        <v>3000</v>
      </c>
      <c r="G824" s="51" t="s">
        <v>54</v>
      </c>
      <c r="H824" s="52">
        <v>46174</v>
      </c>
      <c r="I824" s="53" t="s">
        <v>55</v>
      </c>
      <c r="J824" s="53" t="s">
        <v>56</v>
      </c>
      <c r="K824" s="53" t="s">
        <v>83</v>
      </c>
      <c r="L824" s="53" t="s">
        <v>91</v>
      </c>
      <c r="M824" s="54" t="s">
        <v>2486</v>
      </c>
      <c r="N824" s="56" t="s">
        <v>951</v>
      </c>
      <c r="O824" s="56" t="s">
        <v>2767</v>
      </c>
      <c r="P824" s="56"/>
      <c r="Q824" s="56" t="s">
        <v>3016</v>
      </c>
      <c r="R824" s="57">
        <f t="array" ref="R824">IFERROR(INDEX('BANCO DE DADOS'!$C$3:$C1636,MATCH(C824,'BANCO DE DADOS'!$B$3:$B1636,0),0),"")</f>
        <v>0</v>
      </c>
      <c r="S824" s="57" t="s">
        <v>1688</v>
      </c>
      <c r="T824" s="56"/>
      <c r="U824" s="56"/>
      <c r="V824" s="56"/>
      <c r="W824" s="56" t="s">
        <v>291</v>
      </c>
      <c r="X824" s="56"/>
      <c r="Y824" s="56"/>
      <c r="Z824" s="56"/>
      <c r="AA824" s="56"/>
      <c r="AB824" s="56"/>
      <c r="AC824" s="56"/>
    </row>
    <row r="825" spans="1:29" ht="15.75" customHeight="1">
      <c r="A825" s="35"/>
      <c r="B825" s="35" t="s">
        <v>2693</v>
      </c>
      <c r="C825" s="36"/>
      <c r="D825" s="37"/>
      <c r="E825" s="37"/>
      <c r="F825" s="38">
        <v>4200</v>
      </c>
      <c r="G825" s="39"/>
      <c r="H825" s="40"/>
      <c r="I825" s="41"/>
      <c r="J825" s="41"/>
      <c r="K825" s="41"/>
      <c r="L825" s="41"/>
      <c r="M825" s="42"/>
      <c r="N825" s="44" t="s">
        <v>951</v>
      </c>
      <c r="O825" s="44"/>
      <c r="P825" s="44"/>
      <c r="Q825" s="44" t="s">
        <v>3001</v>
      </c>
      <c r="R825" s="45"/>
      <c r="S825" s="45" t="s">
        <v>2361</v>
      </c>
      <c r="T825" s="44"/>
      <c r="U825" s="44"/>
      <c r="V825" s="44"/>
      <c r="W825" s="35" t="s">
        <v>3</v>
      </c>
      <c r="X825" s="44"/>
      <c r="Y825" s="44"/>
      <c r="Z825" s="44"/>
      <c r="AA825" s="44"/>
      <c r="AB825" s="44"/>
      <c r="AC825" s="44"/>
    </row>
    <row r="826" spans="1:29" ht="15.75" customHeight="1">
      <c r="A826" s="47" t="s">
        <v>809</v>
      </c>
      <c r="B826" s="47" t="s">
        <v>51</v>
      </c>
      <c r="C826" s="60" t="s">
        <v>112</v>
      </c>
      <c r="D826" s="49" t="s">
        <v>53</v>
      </c>
      <c r="E826" s="49">
        <v>206</v>
      </c>
      <c r="F826" s="50">
        <v>30900</v>
      </c>
      <c r="G826" s="51" t="s">
        <v>54</v>
      </c>
      <c r="H826" s="52">
        <v>46235</v>
      </c>
      <c r="I826" s="53" t="s">
        <v>55</v>
      </c>
      <c r="J826" s="53" t="s">
        <v>56</v>
      </c>
      <c r="K826" s="53" t="s">
        <v>83</v>
      </c>
      <c r="L826" s="53" t="s">
        <v>58</v>
      </c>
      <c r="M826" s="54" t="s">
        <v>2498</v>
      </c>
      <c r="N826" s="56" t="s">
        <v>21</v>
      </c>
      <c r="O826" s="56" t="s">
        <v>2767</v>
      </c>
      <c r="P826" s="56"/>
      <c r="Q826" s="56" t="s">
        <v>3017</v>
      </c>
      <c r="R826" s="57"/>
      <c r="S826" s="57" t="s">
        <v>113</v>
      </c>
      <c r="T826" s="56"/>
      <c r="U826" s="56"/>
      <c r="V826" s="56"/>
      <c r="W826" s="56" t="s">
        <v>51</v>
      </c>
      <c r="X826" s="56"/>
      <c r="Y826" s="56"/>
      <c r="Z826" s="56"/>
      <c r="AA826" s="56"/>
      <c r="AB826" s="56"/>
      <c r="AC826" s="56"/>
    </row>
    <row r="827" spans="1:29" ht="15.75" customHeight="1">
      <c r="A827" s="35"/>
      <c r="B827" s="35" t="s">
        <v>51</v>
      </c>
      <c r="C827" s="36" t="s">
        <v>645</v>
      </c>
      <c r="D827" s="37" t="s">
        <v>53</v>
      </c>
      <c r="E827" s="37">
        <v>60</v>
      </c>
      <c r="F827" s="38">
        <v>2400</v>
      </c>
      <c r="G827" s="39" t="s">
        <v>54</v>
      </c>
      <c r="H827" s="40">
        <v>46174</v>
      </c>
      <c r="I827" s="41" t="s">
        <v>55</v>
      </c>
      <c r="J827" s="41" t="s">
        <v>56</v>
      </c>
      <c r="K827" s="41" t="s">
        <v>164</v>
      </c>
      <c r="L827" s="41" t="s">
        <v>91</v>
      </c>
      <c r="M827" s="42" t="s">
        <v>2534</v>
      </c>
      <c r="N827" s="44" t="s">
        <v>884</v>
      </c>
      <c r="O827" s="44" t="s">
        <v>2767</v>
      </c>
      <c r="P827" s="44"/>
      <c r="Q827" s="44" t="s">
        <v>3018</v>
      </c>
      <c r="R827" s="45"/>
      <c r="S827" s="45" t="s">
        <v>360</v>
      </c>
      <c r="T827" s="44"/>
      <c r="U827" s="44"/>
      <c r="V827" s="44"/>
      <c r="W827" s="44" t="s">
        <v>51</v>
      </c>
      <c r="X827" s="44"/>
      <c r="Y827" s="44"/>
      <c r="Z827" s="44"/>
      <c r="AA827" s="44"/>
      <c r="AB827" s="44"/>
      <c r="AC827" s="44"/>
    </row>
    <row r="828" spans="1:29" ht="15.75" customHeight="1">
      <c r="A828" s="47"/>
      <c r="B828" s="47" t="s">
        <v>848</v>
      </c>
      <c r="C828" s="60" t="s">
        <v>645</v>
      </c>
      <c r="D828" s="49" t="s">
        <v>53</v>
      </c>
      <c r="E828" s="49">
        <v>50</v>
      </c>
      <c r="F828" s="50">
        <v>2000</v>
      </c>
      <c r="G828" s="51" t="s">
        <v>54</v>
      </c>
      <c r="H828" s="52">
        <v>46174</v>
      </c>
      <c r="I828" s="53" t="s">
        <v>55</v>
      </c>
      <c r="J828" s="53" t="s">
        <v>56</v>
      </c>
      <c r="K828" s="53" t="s">
        <v>164</v>
      </c>
      <c r="L828" s="53" t="s">
        <v>91</v>
      </c>
      <c r="M828" s="54" t="s">
        <v>2486</v>
      </c>
      <c r="N828" s="56" t="s">
        <v>884</v>
      </c>
      <c r="O828" s="56" t="s">
        <v>2767</v>
      </c>
      <c r="P828" s="56"/>
      <c r="Q828" s="56" t="s">
        <v>3018</v>
      </c>
      <c r="R828" s="57"/>
      <c r="S828" s="57" t="s">
        <v>360</v>
      </c>
      <c r="T828" s="56"/>
      <c r="U828" s="56"/>
      <c r="V828" s="56"/>
      <c r="W828" s="56" t="s">
        <v>51</v>
      </c>
      <c r="X828" s="56"/>
      <c r="Y828" s="56"/>
      <c r="Z828" s="56"/>
      <c r="AA828" s="56"/>
      <c r="AB828" s="56"/>
      <c r="AC828" s="56"/>
    </row>
    <row r="829" spans="1:29" ht="15.75" customHeight="1">
      <c r="A829" s="167"/>
      <c r="B829" s="167" t="s">
        <v>172</v>
      </c>
      <c r="C829" s="168" t="s">
        <v>2606</v>
      </c>
      <c r="D829" s="176" t="s">
        <v>53</v>
      </c>
      <c r="E829" s="176">
        <v>4</v>
      </c>
      <c r="F829" s="177">
        <v>4000</v>
      </c>
      <c r="G829" s="178" t="s">
        <v>54</v>
      </c>
      <c r="H829" s="179">
        <v>46204</v>
      </c>
      <c r="I829" s="180" t="s">
        <v>101</v>
      </c>
      <c r="J829" s="180" t="s">
        <v>56</v>
      </c>
      <c r="K829" s="180" t="s">
        <v>858</v>
      </c>
      <c r="L829" s="180" t="s">
        <v>91</v>
      </c>
      <c r="M829" s="181" t="s">
        <v>2451</v>
      </c>
      <c r="N829" s="175" t="s">
        <v>951</v>
      </c>
      <c r="O829" s="44" t="s">
        <v>2452</v>
      </c>
      <c r="P829" s="44"/>
      <c r="Q829" s="44"/>
      <c r="R829" s="45">
        <f t="array" ref="R829">IFERROR(INDEX('BANCO DE DADOS'!$C$3:$C1636,MATCH(C829,'BANCO DE DADOS'!$B$3:$B1636,0),0),"")</f>
        <v>0</v>
      </c>
      <c r="S829" s="45" t="str">
        <f t="array" ref="S829">IFERROR(INDEX('BANCO DE DADOS'!$D$3:$D1636,MATCH(C829,'BANCO DE DADOS'!$B$3:$B1636,0),0),"")</f>
        <v>COMPRA DE MÓVEIS PARA ÁREAS COMUNS</v>
      </c>
      <c r="T829" s="44"/>
      <c r="U829" s="44"/>
      <c r="V829" s="44"/>
      <c r="W829" s="44"/>
      <c r="X829" s="44"/>
      <c r="Y829" s="44"/>
      <c r="Z829" s="44"/>
      <c r="AA829" s="44"/>
      <c r="AB829" s="44"/>
      <c r="AC829" s="44"/>
    </row>
    <row r="830" spans="1:29" ht="15.75" customHeight="1">
      <c r="A830" s="47" t="s">
        <v>811</v>
      </c>
      <c r="B830" s="47" t="s">
        <v>317</v>
      </c>
      <c r="C830" s="60" t="s">
        <v>645</v>
      </c>
      <c r="D830" s="49" t="s">
        <v>53</v>
      </c>
      <c r="E830" s="49">
        <v>10</v>
      </c>
      <c r="F830" s="50">
        <v>400</v>
      </c>
      <c r="G830" s="51" t="s">
        <v>54</v>
      </c>
      <c r="H830" s="52">
        <v>46174</v>
      </c>
      <c r="I830" s="53" t="s">
        <v>55</v>
      </c>
      <c r="J830" s="53" t="s">
        <v>56</v>
      </c>
      <c r="K830" s="53" t="s">
        <v>164</v>
      </c>
      <c r="L830" s="53" t="s">
        <v>58</v>
      </c>
      <c r="M830" s="54" t="s">
        <v>2486</v>
      </c>
      <c r="N830" s="56" t="s">
        <v>21</v>
      </c>
      <c r="O830" s="56" t="s">
        <v>2767</v>
      </c>
      <c r="P830" s="56"/>
      <c r="Q830" s="56" t="s">
        <v>3018</v>
      </c>
      <c r="R830" s="57"/>
      <c r="S830" s="57" t="s">
        <v>360</v>
      </c>
      <c r="T830" s="56"/>
      <c r="U830" s="56"/>
      <c r="V830" s="56"/>
      <c r="W830" s="56" t="s">
        <v>51</v>
      </c>
      <c r="X830" s="56"/>
      <c r="Y830" s="56"/>
      <c r="Z830" s="56"/>
      <c r="AA830" s="56"/>
      <c r="AB830" s="56"/>
      <c r="AC830" s="56"/>
    </row>
    <row r="831" spans="1:29" ht="15.75" customHeight="1">
      <c r="A831" s="167"/>
      <c r="B831" s="167" t="s">
        <v>145</v>
      </c>
      <c r="C831" s="168" t="s">
        <v>2607</v>
      </c>
      <c r="D831" s="176" t="s">
        <v>53</v>
      </c>
      <c r="E831" s="176">
        <v>2</v>
      </c>
      <c r="F831" s="177">
        <v>4000</v>
      </c>
      <c r="G831" s="178" t="s">
        <v>54</v>
      </c>
      <c r="H831" s="179">
        <v>46204</v>
      </c>
      <c r="I831" s="180" t="s">
        <v>101</v>
      </c>
      <c r="J831" s="180" t="s">
        <v>56</v>
      </c>
      <c r="K831" s="180" t="s">
        <v>858</v>
      </c>
      <c r="L831" s="180" t="s">
        <v>91</v>
      </c>
      <c r="M831" s="181" t="s">
        <v>2451</v>
      </c>
      <c r="N831" s="175" t="s">
        <v>951</v>
      </c>
      <c r="O831" s="44" t="s">
        <v>2452</v>
      </c>
      <c r="P831" s="44"/>
      <c r="Q831" s="44"/>
      <c r="R831" s="45">
        <f t="array" ref="R831">IFERROR(INDEX('BANCO DE DADOS'!$C$3:$C1636,MATCH(C831,'BANCO DE DADOS'!$B$3:$B1636,0),0),"")</f>
        <v>0</v>
      </c>
      <c r="S831" s="45" t="str">
        <f t="array" ref="S831">IFERROR(INDEX('BANCO DE DADOS'!$D$3:$D1636,MATCH(C831,'BANCO DE DADOS'!$B$3:$B1636,0),0),"")</f>
        <v>COMPRA DE EQUIPAMENTOS PARA COZINHA E REFEITÓRIO</v>
      </c>
      <c r="T831" s="44"/>
      <c r="U831" s="44"/>
      <c r="V831" s="44"/>
      <c r="W831" s="44"/>
      <c r="X831" s="44"/>
      <c r="Y831" s="44"/>
      <c r="Z831" s="44"/>
      <c r="AA831" s="44"/>
      <c r="AB831" s="44"/>
      <c r="AC831" s="44"/>
    </row>
    <row r="832" spans="1:29" ht="15.75" customHeight="1">
      <c r="A832" s="47" t="s">
        <v>2861</v>
      </c>
      <c r="B832" s="47" t="s">
        <v>245</v>
      </c>
      <c r="C832" s="60" t="s">
        <v>645</v>
      </c>
      <c r="D832" s="49" t="s">
        <v>53</v>
      </c>
      <c r="E832" s="49">
        <v>10</v>
      </c>
      <c r="F832" s="50">
        <v>400</v>
      </c>
      <c r="G832" s="51" t="s">
        <v>54</v>
      </c>
      <c r="H832" s="52">
        <v>46174</v>
      </c>
      <c r="I832" s="53" t="s">
        <v>55</v>
      </c>
      <c r="J832" s="53" t="s">
        <v>56</v>
      </c>
      <c r="K832" s="53" t="s">
        <v>164</v>
      </c>
      <c r="L832" s="53" t="s">
        <v>58</v>
      </c>
      <c r="M832" s="54" t="s">
        <v>2486</v>
      </c>
      <c r="N832" s="56" t="s">
        <v>21</v>
      </c>
      <c r="O832" s="56" t="s">
        <v>2767</v>
      </c>
      <c r="P832" s="56"/>
      <c r="Q832" s="56" t="s">
        <v>3018</v>
      </c>
      <c r="R832" s="57"/>
      <c r="S832" s="57" t="s">
        <v>360</v>
      </c>
      <c r="T832" s="56"/>
      <c r="U832" s="56"/>
      <c r="V832" s="56"/>
      <c r="W832" s="56" t="s">
        <v>3019</v>
      </c>
      <c r="X832" s="56"/>
      <c r="Y832" s="56"/>
      <c r="Z832" s="56"/>
      <c r="AA832" s="56"/>
      <c r="AB832" s="56"/>
      <c r="AC832" s="56"/>
    </row>
    <row r="833" spans="1:29" ht="15.75" customHeight="1">
      <c r="A833" s="35" t="s">
        <v>812</v>
      </c>
      <c r="B833" s="35" t="s">
        <v>258</v>
      </c>
      <c r="C833" s="36" t="s">
        <v>359</v>
      </c>
      <c r="D833" s="37" t="s">
        <v>53</v>
      </c>
      <c r="E833" s="37">
        <v>5</v>
      </c>
      <c r="F833" s="38">
        <v>4500</v>
      </c>
      <c r="G833" s="39" t="s">
        <v>54</v>
      </c>
      <c r="H833" s="40">
        <v>46204</v>
      </c>
      <c r="I833" s="41" t="s">
        <v>55</v>
      </c>
      <c r="J833" s="41" t="s">
        <v>56</v>
      </c>
      <c r="K833" s="41" t="s">
        <v>164</v>
      </c>
      <c r="L833" s="41" t="s">
        <v>58</v>
      </c>
      <c r="M833" s="42" t="s">
        <v>73</v>
      </c>
      <c r="N833" s="44" t="s">
        <v>21</v>
      </c>
      <c r="O833" s="44" t="s">
        <v>2767</v>
      </c>
      <c r="P833" s="44"/>
      <c r="Q833" s="44" t="s">
        <v>3018</v>
      </c>
      <c r="R833" s="45"/>
      <c r="S833" s="45" t="s">
        <v>360</v>
      </c>
      <c r="T833" s="199"/>
      <c r="U833" s="44"/>
      <c r="V833" s="44"/>
      <c r="W833" s="44" t="s">
        <v>51</v>
      </c>
      <c r="X833" s="44"/>
      <c r="Y833" s="44"/>
      <c r="Z833" s="44"/>
      <c r="AA833" s="44"/>
      <c r="AB833" s="44"/>
      <c r="AC833" s="44"/>
    </row>
    <row r="834" spans="1:29" ht="15.75" customHeight="1">
      <c r="A834" s="47" t="s">
        <v>813</v>
      </c>
      <c r="B834" s="47" t="s">
        <v>169</v>
      </c>
      <c r="C834" s="60" t="s">
        <v>359</v>
      </c>
      <c r="D834" s="49" t="s">
        <v>53</v>
      </c>
      <c r="E834" s="49">
        <v>5</v>
      </c>
      <c r="F834" s="50">
        <v>4500</v>
      </c>
      <c r="G834" s="51" t="s">
        <v>54</v>
      </c>
      <c r="H834" s="52">
        <v>46204</v>
      </c>
      <c r="I834" s="53" t="s">
        <v>55</v>
      </c>
      <c r="J834" s="53" t="s">
        <v>56</v>
      </c>
      <c r="K834" s="53" t="s">
        <v>164</v>
      </c>
      <c r="L834" s="53" t="s">
        <v>58</v>
      </c>
      <c r="M834" s="54" t="s">
        <v>2739</v>
      </c>
      <c r="N834" s="56" t="s">
        <v>21</v>
      </c>
      <c r="O834" s="56" t="s">
        <v>2767</v>
      </c>
      <c r="P834" s="56"/>
      <c r="Q834" s="56" t="s">
        <v>3018</v>
      </c>
      <c r="R834" s="57"/>
      <c r="S834" s="57" t="s">
        <v>360</v>
      </c>
      <c r="T834" s="194"/>
      <c r="U834" s="56"/>
      <c r="V834" s="56"/>
      <c r="W834" s="56" t="s">
        <v>51</v>
      </c>
      <c r="X834" s="56"/>
      <c r="Y834" s="56"/>
      <c r="Z834" s="56"/>
      <c r="AA834" s="56"/>
      <c r="AB834" s="56"/>
      <c r="AC834" s="56"/>
    </row>
    <row r="835" spans="1:29" ht="15.75" customHeight="1">
      <c r="A835" s="167"/>
      <c r="B835" s="167" t="s">
        <v>245</v>
      </c>
      <c r="C835" s="168" t="s">
        <v>2608</v>
      </c>
      <c r="D835" s="176" t="s">
        <v>53</v>
      </c>
      <c r="E835" s="176">
        <v>2</v>
      </c>
      <c r="F835" s="177">
        <v>4000</v>
      </c>
      <c r="G835" s="178" t="s">
        <v>54</v>
      </c>
      <c r="H835" s="179">
        <v>46204</v>
      </c>
      <c r="I835" s="180" t="s">
        <v>101</v>
      </c>
      <c r="J835" s="180" t="s">
        <v>56</v>
      </c>
      <c r="K835" s="180" t="s">
        <v>858</v>
      </c>
      <c r="L835" s="180" t="s">
        <v>91</v>
      </c>
      <c r="M835" s="181" t="s">
        <v>2451</v>
      </c>
      <c r="N835" s="175" t="s">
        <v>951</v>
      </c>
      <c r="O835" s="44" t="s">
        <v>2452</v>
      </c>
      <c r="P835" s="44"/>
      <c r="Q835" s="44"/>
      <c r="R835" s="45">
        <f t="array" ref="R835">IFERROR(INDEX('BANCO DE DADOS'!$C$3:$C1636,MATCH(C835,'BANCO DE DADOS'!$B$3:$B1636,0),0),"")</f>
        <v>0</v>
      </c>
      <c r="S835" s="45" t="str">
        <f t="array" ref="S835">IFERROR(INDEX('BANCO DE DADOS'!$D$3:$D1636,MATCH(C835,'BANCO DE DADOS'!$B$3:$B1636,0),0),"")</f>
        <v>COMPRA DE FERRAMENTAS</v>
      </c>
      <c r="T835" s="44"/>
      <c r="U835" s="44"/>
      <c r="V835" s="44"/>
      <c r="W835" s="44"/>
      <c r="X835" s="44"/>
      <c r="Y835" s="44"/>
      <c r="Z835" s="44"/>
      <c r="AA835" s="44"/>
      <c r="AB835" s="44"/>
      <c r="AC835" s="44"/>
    </row>
    <row r="836" spans="1:29" ht="15.75" customHeight="1">
      <c r="A836" s="47" t="s">
        <v>814</v>
      </c>
      <c r="B836" s="47" t="s">
        <v>245</v>
      </c>
      <c r="C836" s="60" t="s">
        <v>359</v>
      </c>
      <c r="D836" s="49" t="s">
        <v>53</v>
      </c>
      <c r="E836" s="49">
        <v>3</v>
      </c>
      <c r="F836" s="50">
        <v>2700</v>
      </c>
      <c r="G836" s="51" t="s">
        <v>54</v>
      </c>
      <c r="H836" s="52">
        <v>46174</v>
      </c>
      <c r="I836" s="53" t="s">
        <v>55</v>
      </c>
      <c r="J836" s="53" t="s">
        <v>56</v>
      </c>
      <c r="K836" s="53" t="s">
        <v>164</v>
      </c>
      <c r="L836" s="53" t="s">
        <v>58</v>
      </c>
      <c r="M836" s="54" t="s">
        <v>2766</v>
      </c>
      <c r="N836" s="56" t="s">
        <v>21</v>
      </c>
      <c r="O836" s="56" t="s">
        <v>2767</v>
      </c>
      <c r="P836" s="56"/>
      <c r="Q836" s="56" t="s">
        <v>3018</v>
      </c>
      <c r="R836" s="57"/>
      <c r="S836" s="57" t="s">
        <v>360</v>
      </c>
      <c r="T836" s="194"/>
      <c r="U836" s="56"/>
      <c r="V836" s="56"/>
      <c r="W836" s="56" t="s">
        <v>51</v>
      </c>
      <c r="X836" s="56"/>
      <c r="Y836" s="56"/>
      <c r="Z836" s="56"/>
      <c r="AA836" s="56"/>
      <c r="AB836" s="56"/>
      <c r="AC836" s="56"/>
    </row>
    <row r="837" spans="1:29" ht="15.75" customHeight="1">
      <c r="A837" s="35" t="s">
        <v>815</v>
      </c>
      <c r="B837" s="35" t="s">
        <v>247</v>
      </c>
      <c r="C837" s="36" t="s">
        <v>359</v>
      </c>
      <c r="D837" s="37" t="s">
        <v>53</v>
      </c>
      <c r="E837" s="37">
        <v>3</v>
      </c>
      <c r="F837" s="38">
        <v>2700</v>
      </c>
      <c r="G837" s="39" t="s">
        <v>54</v>
      </c>
      <c r="H837" s="40">
        <v>46174</v>
      </c>
      <c r="I837" s="41" t="s">
        <v>55</v>
      </c>
      <c r="J837" s="41" t="s">
        <v>56</v>
      </c>
      <c r="K837" s="41" t="s">
        <v>164</v>
      </c>
      <c r="L837" s="41" t="s">
        <v>58</v>
      </c>
      <c r="M837" s="42" t="s">
        <v>1838</v>
      </c>
      <c r="N837" s="44" t="s">
        <v>21</v>
      </c>
      <c r="O837" s="44" t="s">
        <v>2767</v>
      </c>
      <c r="P837" s="44"/>
      <c r="Q837" s="44" t="s">
        <v>3018</v>
      </c>
      <c r="R837" s="45"/>
      <c r="S837" s="45" t="s">
        <v>360</v>
      </c>
      <c r="T837" s="199"/>
      <c r="U837" s="44"/>
      <c r="V837" s="44"/>
      <c r="W837" s="44" t="s">
        <v>51</v>
      </c>
      <c r="X837" s="44"/>
      <c r="Y837" s="44"/>
      <c r="Z837" s="44"/>
      <c r="AA837" s="44"/>
      <c r="AB837" s="44"/>
      <c r="AC837" s="44"/>
    </row>
    <row r="838" spans="1:29" ht="15.75" customHeight="1">
      <c r="A838" s="47" t="s">
        <v>817</v>
      </c>
      <c r="B838" s="47" t="s">
        <v>233</v>
      </c>
      <c r="C838" s="60" t="s">
        <v>359</v>
      </c>
      <c r="D838" s="49" t="s">
        <v>53</v>
      </c>
      <c r="E838" s="49">
        <v>1</v>
      </c>
      <c r="F838" s="50">
        <v>900</v>
      </c>
      <c r="G838" s="51" t="s">
        <v>54</v>
      </c>
      <c r="H838" s="52">
        <v>46174</v>
      </c>
      <c r="I838" s="53" t="s">
        <v>55</v>
      </c>
      <c r="J838" s="53" t="s">
        <v>56</v>
      </c>
      <c r="K838" s="53" t="s">
        <v>164</v>
      </c>
      <c r="L838" s="53" t="s">
        <v>58</v>
      </c>
      <c r="M838" s="54" t="s">
        <v>2837</v>
      </c>
      <c r="N838" s="56" t="s">
        <v>21</v>
      </c>
      <c r="O838" s="56" t="s">
        <v>2767</v>
      </c>
      <c r="P838" s="56"/>
      <c r="Q838" s="56" t="s">
        <v>3018</v>
      </c>
      <c r="R838" s="57"/>
      <c r="S838" s="57" t="s">
        <v>360</v>
      </c>
      <c r="T838" s="194"/>
      <c r="U838" s="56"/>
      <c r="V838" s="56"/>
      <c r="W838" s="56" t="s">
        <v>51</v>
      </c>
      <c r="X838" s="56"/>
      <c r="Y838" s="56"/>
      <c r="Z838" s="56"/>
      <c r="AA838" s="56"/>
      <c r="AB838" s="56"/>
      <c r="AC838" s="56"/>
    </row>
    <row r="839" spans="1:29" ht="15.75" customHeight="1">
      <c r="A839" s="35" t="s">
        <v>818</v>
      </c>
      <c r="B839" s="35" t="s">
        <v>172</v>
      </c>
      <c r="C839" s="36" t="s">
        <v>359</v>
      </c>
      <c r="D839" s="37" t="s">
        <v>53</v>
      </c>
      <c r="E839" s="37">
        <v>1</v>
      </c>
      <c r="F839" s="38">
        <v>900</v>
      </c>
      <c r="G839" s="39" t="s">
        <v>54</v>
      </c>
      <c r="H839" s="40">
        <v>46174</v>
      </c>
      <c r="I839" s="41" t="s">
        <v>55</v>
      </c>
      <c r="J839" s="41" t="s">
        <v>56</v>
      </c>
      <c r="K839" s="41" t="s">
        <v>164</v>
      </c>
      <c r="L839" s="41" t="s">
        <v>58</v>
      </c>
      <c r="M839" s="42" t="s">
        <v>2838</v>
      </c>
      <c r="N839" s="44" t="s">
        <v>21</v>
      </c>
      <c r="O839" s="44" t="s">
        <v>2767</v>
      </c>
      <c r="P839" s="44"/>
      <c r="Q839" s="44" t="s">
        <v>3018</v>
      </c>
      <c r="R839" s="45"/>
      <c r="S839" s="45" t="s">
        <v>360</v>
      </c>
      <c r="T839" s="199"/>
      <c r="U839" s="44"/>
      <c r="V839" s="44"/>
      <c r="W839" s="44" t="s">
        <v>51</v>
      </c>
      <c r="X839" s="44"/>
      <c r="Y839" s="44"/>
      <c r="Z839" s="44"/>
      <c r="AA839" s="44"/>
      <c r="AB839" s="44"/>
      <c r="AC839" s="44"/>
    </row>
    <row r="840" spans="1:29" ht="15.75" customHeight="1">
      <c r="A840" s="47" t="s">
        <v>1655</v>
      </c>
      <c r="B840" s="47" t="s">
        <v>233</v>
      </c>
      <c r="C840" s="60" t="s">
        <v>1543</v>
      </c>
      <c r="D840" s="49" t="s">
        <v>53</v>
      </c>
      <c r="E840" s="49">
        <v>2</v>
      </c>
      <c r="F840" s="50">
        <v>1700</v>
      </c>
      <c r="G840" s="51" t="s">
        <v>54</v>
      </c>
      <c r="H840" s="52">
        <v>46174</v>
      </c>
      <c r="I840" s="53" t="s">
        <v>101</v>
      </c>
      <c r="J840" s="53" t="s">
        <v>56</v>
      </c>
      <c r="K840" s="53" t="s">
        <v>858</v>
      </c>
      <c r="L840" s="53" t="s">
        <v>58</v>
      </c>
      <c r="M840" s="54" t="s">
        <v>2498</v>
      </c>
      <c r="N840" s="56" t="s">
        <v>951</v>
      </c>
      <c r="O840" s="56" t="s">
        <v>2767</v>
      </c>
      <c r="P840" s="56"/>
      <c r="Q840" s="56" t="s">
        <v>3018</v>
      </c>
      <c r="R840" s="57"/>
      <c r="S840" s="57" t="s">
        <v>360</v>
      </c>
      <c r="T840" s="56"/>
      <c r="U840" s="56"/>
      <c r="V840" s="56"/>
      <c r="W840" s="56" t="s">
        <v>51</v>
      </c>
      <c r="X840" s="56"/>
      <c r="Y840" s="56"/>
      <c r="Z840" s="56"/>
      <c r="AA840" s="56"/>
      <c r="AB840" s="56"/>
      <c r="AC840" s="56"/>
    </row>
    <row r="841" spans="1:29" ht="15.75" customHeight="1">
      <c r="A841" s="35" t="s">
        <v>820</v>
      </c>
      <c r="B841" s="35" t="s">
        <v>51</v>
      </c>
      <c r="C841" s="36" t="s">
        <v>619</v>
      </c>
      <c r="D841" s="37" t="s">
        <v>53</v>
      </c>
      <c r="E841" s="37">
        <v>8</v>
      </c>
      <c r="F841" s="38">
        <v>480</v>
      </c>
      <c r="G841" s="39" t="s">
        <v>54</v>
      </c>
      <c r="H841" s="40">
        <v>46174</v>
      </c>
      <c r="I841" s="41" t="s">
        <v>55</v>
      </c>
      <c r="J841" s="41" t="s">
        <v>56</v>
      </c>
      <c r="K841" s="41" t="s">
        <v>164</v>
      </c>
      <c r="L841" s="41" t="s">
        <v>91</v>
      </c>
      <c r="M841" s="42" t="s">
        <v>73</v>
      </c>
      <c r="N841" s="44" t="s">
        <v>21</v>
      </c>
      <c r="O841" s="44" t="s">
        <v>2767</v>
      </c>
      <c r="P841" s="44"/>
      <c r="Q841" s="44" t="s">
        <v>3018</v>
      </c>
      <c r="R841" s="45"/>
      <c r="S841" s="45" t="s">
        <v>360</v>
      </c>
      <c r="T841" s="44"/>
      <c r="U841" s="44"/>
      <c r="V841" s="44"/>
      <c r="W841" s="44" t="s">
        <v>51</v>
      </c>
      <c r="X841" s="44"/>
      <c r="Y841" s="44"/>
      <c r="Z841" s="44"/>
      <c r="AA841" s="44"/>
      <c r="AB841" s="44"/>
      <c r="AC841" s="44"/>
    </row>
    <row r="842" spans="1:29" ht="15.75" customHeight="1">
      <c r="A842" s="47" t="s">
        <v>1697</v>
      </c>
      <c r="B842" s="47" t="s">
        <v>51</v>
      </c>
      <c r="C842" s="60" t="s">
        <v>2614</v>
      </c>
      <c r="D842" s="49" t="s">
        <v>53</v>
      </c>
      <c r="E842" s="49">
        <v>40</v>
      </c>
      <c r="F842" s="50">
        <v>3200</v>
      </c>
      <c r="G842" s="51" t="s">
        <v>54</v>
      </c>
      <c r="H842" s="52">
        <v>46174</v>
      </c>
      <c r="I842" s="53" t="s">
        <v>55</v>
      </c>
      <c r="J842" s="53" t="s">
        <v>56</v>
      </c>
      <c r="K842" s="53" t="s">
        <v>164</v>
      </c>
      <c r="L842" s="53" t="s">
        <v>84</v>
      </c>
      <c r="M842" s="54" t="s">
        <v>2534</v>
      </c>
      <c r="N842" s="56" t="s">
        <v>951</v>
      </c>
      <c r="O842" s="56" t="s">
        <v>2767</v>
      </c>
      <c r="P842" s="56"/>
      <c r="Q842" s="56" t="s">
        <v>3018</v>
      </c>
      <c r="R842" s="57" t="s">
        <v>221</v>
      </c>
      <c r="S842" s="57" t="s">
        <v>360</v>
      </c>
      <c r="T842" s="56"/>
      <c r="U842" s="56"/>
      <c r="V842" s="56"/>
      <c r="W842" s="56" t="s">
        <v>3019</v>
      </c>
      <c r="X842" s="56"/>
      <c r="Y842" s="56"/>
      <c r="Z842" s="56"/>
      <c r="AA842" s="56"/>
      <c r="AB842" s="56"/>
      <c r="AC842" s="56"/>
    </row>
    <row r="843" spans="1:29" ht="15.75" customHeight="1">
      <c r="A843" s="35"/>
      <c r="B843" s="35" t="s">
        <v>51</v>
      </c>
      <c r="C843" s="36" t="s">
        <v>1287</v>
      </c>
      <c r="D843" s="37" t="s">
        <v>53</v>
      </c>
      <c r="E843" s="37">
        <v>2</v>
      </c>
      <c r="F843" s="38">
        <v>1224</v>
      </c>
      <c r="G843" s="39" t="s">
        <v>54</v>
      </c>
      <c r="H843" s="40">
        <v>46174</v>
      </c>
      <c r="I843" s="41" t="s">
        <v>55</v>
      </c>
      <c r="J843" s="41" t="s">
        <v>56</v>
      </c>
      <c r="K843" s="41" t="s">
        <v>164</v>
      </c>
      <c r="L843" s="41" t="s">
        <v>91</v>
      </c>
      <c r="M843" s="42" t="s">
        <v>148</v>
      </c>
      <c r="N843" s="44" t="s">
        <v>884</v>
      </c>
      <c r="O843" s="44" t="s">
        <v>2767</v>
      </c>
      <c r="P843" s="44"/>
      <c r="Q843" s="44" t="s">
        <v>2963</v>
      </c>
      <c r="R843" s="45"/>
      <c r="S843" s="45" t="s">
        <v>1288</v>
      </c>
      <c r="T843" s="44"/>
      <c r="U843" s="44"/>
      <c r="V843" s="44"/>
      <c r="W843" s="44" t="s">
        <v>51</v>
      </c>
      <c r="X843" s="44"/>
      <c r="Y843" s="44"/>
      <c r="Z843" s="44"/>
      <c r="AA843" s="44"/>
      <c r="AB843" s="44"/>
      <c r="AC843" s="44"/>
    </row>
    <row r="844" spans="1:29" ht="15.75" customHeight="1">
      <c r="A844" s="47" t="s">
        <v>1776</v>
      </c>
      <c r="B844" s="47" t="s">
        <v>51</v>
      </c>
      <c r="C844" s="60" t="s">
        <v>2594</v>
      </c>
      <c r="D844" s="49" t="s">
        <v>53</v>
      </c>
      <c r="E844" s="49">
        <v>30</v>
      </c>
      <c r="F844" s="50">
        <v>5400</v>
      </c>
      <c r="G844" s="51" t="s">
        <v>54</v>
      </c>
      <c r="H844" s="52">
        <v>46204</v>
      </c>
      <c r="I844" s="53" t="s">
        <v>55</v>
      </c>
      <c r="J844" s="53" t="s">
        <v>56</v>
      </c>
      <c r="K844" s="53" t="s">
        <v>164</v>
      </c>
      <c r="L844" s="53" t="s">
        <v>91</v>
      </c>
      <c r="M844" s="54" t="s">
        <v>2517</v>
      </c>
      <c r="N844" s="56" t="s">
        <v>951</v>
      </c>
      <c r="O844" s="56" t="s">
        <v>2767</v>
      </c>
      <c r="P844" s="56"/>
      <c r="Q844" s="56" t="s">
        <v>2961</v>
      </c>
      <c r="R844" s="57"/>
      <c r="S844" s="57" t="s">
        <v>2595</v>
      </c>
      <c r="T844" s="56"/>
      <c r="U844" s="56"/>
      <c r="V844" s="56"/>
      <c r="W844" s="56" t="s">
        <v>3</v>
      </c>
      <c r="X844" s="56"/>
      <c r="Y844" s="56"/>
      <c r="Z844" s="56"/>
      <c r="AA844" s="56"/>
      <c r="AB844" s="56"/>
      <c r="AC844" s="56"/>
    </row>
    <row r="845" spans="1:29" ht="15.75" customHeight="1">
      <c r="A845" s="35" t="s">
        <v>1557</v>
      </c>
      <c r="B845" s="35" t="s">
        <v>295</v>
      </c>
      <c r="C845" s="36" t="s">
        <v>1535</v>
      </c>
      <c r="D845" s="37" t="s">
        <v>53</v>
      </c>
      <c r="E845" s="37">
        <v>2</v>
      </c>
      <c r="F845" s="38">
        <v>3600</v>
      </c>
      <c r="G845" s="39" t="s">
        <v>54</v>
      </c>
      <c r="H845" s="40">
        <v>46174</v>
      </c>
      <c r="I845" s="41" t="s">
        <v>101</v>
      </c>
      <c r="J845" s="41" t="s">
        <v>56</v>
      </c>
      <c r="K845" s="41" t="s">
        <v>858</v>
      </c>
      <c r="L845" s="41" t="s">
        <v>58</v>
      </c>
      <c r="M845" s="42" t="s">
        <v>2534</v>
      </c>
      <c r="N845" s="44" t="s">
        <v>951</v>
      </c>
      <c r="O845" s="44" t="s">
        <v>2767</v>
      </c>
      <c r="P845" s="44"/>
      <c r="Q845" s="44" t="s">
        <v>3020</v>
      </c>
      <c r="R845" s="45"/>
      <c r="S845" s="45" t="s">
        <v>1536</v>
      </c>
      <c r="T845" s="44"/>
      <c r="U845" s="44"/>
      <c r="V845" s="44"/>
      <c r="W845" s="44" t="s">
        <v>2992</v>
      </c>
      <c r="X845" s="44"/>
      <c r="Y845" s="44"/>
      <c r="Z845" s="44"/>
      <c r="AA845" s="44"/>
      <c r="AB845" s="44"/>
      <c r="AC845" s="44"/>
    </row>
    <row r="846" spans="1:29" ht="15.75" customHeight="1">
      <c r="A846" s="47" t="s">
        <v>1645</v>
      </c>
      <c r="B846" s="47" t="s">
        <v>245</v>
      </c>
      <c r="C846" s="60" t="s">
        <v>1535</v>
      </c>
      <c r="D846" s="49" t="s">
        <v>53</v>
      </c>
      <c r="E846" s="49">
        <v>1</v>
      </c>
      <c r="F846" s="50">
        <v>1800</v>
      </c>
      <c r="G846" s="51" t="s">
        <v>54</v>
      </c>
      <c r="H846" s="52">
        <v>46174</v>
      </c>
      <c r="I846" s="53" t="s">
        <v>101</v>
      </c>
      <c r="J846" s="53" t="s">
        <v>56</v>
      </c>
      <c r="K846" s="53" t="s">
        <v>858</v>
      </c>
      <c r="L846" s="53" t="s">
        <v>58</v>
      </c>
      <c r="M846" s="54" t="s">
        <v>73</v>
      </c>
      <c r="N846" s="56" t="s">
        <v>951</v>
      </c>
      <c r="O846" s="56" t="s">
        <v>2767</v>
      </c>
      <c r="P846" s="56"/>
      <c r="Q846" s="56" t="s">
        <v>3020</v>
      </c>
      <c r="R846" s="57"/>
      <c r="S846" s="57" t="s">
        <v>1536</v>
      </c>
      <c r="T846" s="56"/>
      <c r="U846" s="56"/>
      <c r="V846" s="56"/>
      <c r="W846" s="56" t="s">
        <v>2992</v>
      </c>
      <c r="X846" s="56"/>
      <c r="Y846" s="56"/>
      <c r="Z846" s="56"/>
      <c r="AA846" s="56"/>
      <c r="AB846" s="56"/>
      <c r="AC846" s="56"/>
    </row>
    <row r="847" spans="1:29" ht="15.75" customHeight="1">
      <c r="A847" s="35" t="s">
        <v>794</v>
      </c>
      <c r="B847" s="35" t="s">
        <v>156</v>
      </c>
      <c r="C847" s="36" t="s">
        <v>157</v>
      </c>
      <c r="D847" s="37" t="s">
        <v>53</v>
      </c>
      <c r="E847" s="37">
        <v>2</v>
      </c>
      <c r="F847" s="38">
        <v>1060.2</v>
      </c>
      <c r="G847" s="39" t="s">
        <v>54</v>
      </c>
      <c r="H847" s="40">
        <v>46174</v>
      </c>
      <c r="I847" s="41" t="s">
        <v>55</v>
      </c>
      <c r="J847" s="41" t="s">
        <v>56</v>
      </c>
      <c r="K847" s="41" t="s">
        <v>147</v>
      </c>
      <c r="L847" s="41" t="s">
        <v>58</v>
      </c>
      <c r="M847" s="42" t="s">
        <v>2498</v>
      </c>
      <c r="N847" s="44" t="s">
        <v>21</v>
      </c>
      <c r="O847" s="44" t="s">
        <v>2767</v>
      </c>
      <c r="P847" s="44"/>
      <c r="Q847" s="44" t="s">
        <v>3021</v>
      </c>
      <c r="R847" s="45" t="s">
        <v>158</v>
      </c>
      <c r="S847" s="45" t="s">
        <v>159</v>
      </c>
      <c r="T847" s="44"/>
      <c r="U847" s="44"/>
      <c r="V847" s="44"/>
      <c r="W847" s="44" t="s">
        <v>2981</v>
      </c>
      <c r="X847" s="44"/>
      <c r="Y847" s="44"/>
      <c r="Z847" s="44"/>
      <c r="AA847" s="44"/>
      <c r="AB847" s="44"/>
      <c r="AC847" s="44"/>
    </row>
    <row r="848" spans="1:29" ht="15.75" customHeight="1">
      <c r="A848" s="184"/>
      <c r="B848" s="184" t="s">
        <v>254</v>
      </c>
      <c r="C848" s="185" t="s">
        <v>2605</v>
      </c>
      <c r="D848" s="186" t="s">
        <v>53</v>
      </c>
      <c r="E848" s="186">
        <v>1</v>
      </c>
      <c r="F848" s="187">
        <v>4000</v>
      </c>
      <c r="G848" s="188" t="s">
        <v>54</v>
      </c>
      <c r="H848" s="189">
        <v>46204</v>
      </c>
      <c r="I848" s="190" t="s">
        <v>101</v>
      </c>
      <c r="J848" s="190" t="s">
        <v>56</v>
      </c>
      <c r="K848" s="190" t="s">
        <v>858</v>
      </c>
      <c r="L848" s="190" t="s">
        <v>91</v>
      </c>
      <c r="M848" s="191" t="s">
        <v>2451</v>
      </c>
      <c r="N848" s="192" t="s">
        <v>951</v>
      </c>
      <c r="O848" s="56" t="s">
        <v>2452</v>
      </c>
      <c r="P848" s="56"/>
      <c r="Q848" s="56"/>
      <c r="R848" s="57">
        <f t="array" ref="R848">IFERROR(INDEX('BANCO DE DADOS'!$C$3:$C1636,MATCH(C848,'BANCO DE DADOS'!$B$3:$B1636,0),0),"")</f>
        <v>0</v>
      </c>
      <c r="S848" s="57" t="str">
        <f t="array" ref="S848">IFERROR(INDEX('BANCO DE DADOS'!$D$3:$D1636,MATCH(C848,'BANCO DE DADOS'!$B$3:$B1636,0),0),"")</f>
        <v>COMPRA DE EQUIPAMENTOS PARA COZINHA E REFEITÓRIO</v>
      </c>
      <c r="T848" s="56"/>
      <c r="U848" s="56"/>
      <c r="V848" s="56"/>
      <c r="W848" s="56"/>
      <c r="X848" s="56"/>
      <c r="Y848" s="56"/>
      <c r="Z848" s="56"/>
      <c r="AA848" s="56"/>
      <c r="AB848" s="56"/>
      <c r="AC848" s="56"/>
    </row>
    <row r="849" spans="1:29" ht="15.75" customHeight="1">
      <c r="A849" s="35" t="s">
        <v>788</v>
      </c>
      <c r="B849" s="35" t="s">
        <v>145</v>
      </c>
      <c r="C849" s="36" t="s">
        <v>224</v>
      </c>
      <c r="D849" s="37" t="s">
        <v>53</v>
      </c>
      <c r="E849" s="37">
        <v>1</v>
      </c>
      <c r="F849" s="38">
        <v>30000</v>
      </c>
      <c r="G849" s="39" t="s">
        <v>54</v>
      </c>
      <c r="H849" s="40">
        <v>46235</v>
      </c>
      <c r="I849" s="41" t="s">
        <v>55</v>
      </c>
      <c r="J849" s="41" t="s">
        <v>56</v>
      </c>
      <c r="K849" s="41" t="s">
        <v>164</v>
      </c>
      <c r="L849" s="41" t="s">
        <v>58</v>
      </c>
      <c r="M849" s="42" t="s">
        <v>73</v>
      </c>
      <c r="N849" s="44" t="s">
        <v>21</v>
      </c>
      <c r="O849" s="44" t="s">
        <v>2767</v>
      </c>
      <c r="P849" s="44"/>
      <c r="Q849" s="44" t="s">
        <v>3022</v>
      </c>
      <c r="R849" s="45"/>
      <c r="S849" s="45" t="s">
        <v>225</v>
      </c>
      <c r="T849" s="44"/>
      <c r="U849" s="44"/>
      <c r="V849" s="44"/>
      <c r="W849" s="44" t="s">
        <v>145</v>
      </c>
      <c r="X849" s="44"/>
      <c r="Y849" s="44"/>
      <c r="Z849" s="44"/>
      <c r="AA849" s="44"/>
      <c r="AB849" s="44"/>
      <c r="AC849" s="44"/>
    </row>
    <row r="850" spans="1:29" ht="15.75" customHeight="1">
      <c r="A850" s="184"/>
      <c r="B850" s="184" t="s">
        <v>2493</v>
      </c>
      <c r="C850" s="185" t="s">
        <v>2605</v>
      </c>
      <c r="D850" s="186" t="s">
        <v>53</v>
      </c>
      <c r="E850" s="186">
        <v>1</v>
      </c>
      <c r="F850" s="187">
        <v>4000</v>
      </c>
      <c r="G850" s="188" t="s">
        <v>54</v>
      </c>
      <c r="H850" s="189">
        <v>46204</v>
      </c>
      <c r="I850" s="190" t="s">
        <v>101</v>
      </c>
      <c r="J850" s="190" t="s">
        <v>56</v>
      </c>
      <c r="K850" s="190" t="s">
        <v>858</v>
      </c>
      <c r="L850" s="190" t="s">
        <v>91</v>
      </c>
      <c r="M850" s="191" t="s">
        <v>2451</v>
      </c>
      <c r="N850" s="192" t="s">
        <v>951</v>
      </c>
      <c r="O850" s="56" t="s">
        <v>2452</v>
      </c>
      <c r="P850" s="56"/>
      <c r="Q850" s="56"/>
      <c r="R850" s="57">
        <f t="array" ref="R850">IFERROR(INDEX('BANCO DE DADOS'!$C$3:$C1636,MATCH(C850,'BANCO DE DADOS'!$B$3:$B1636,0),0),"")</f>
        <v>0</v>
      </c>
      <c r="S850" s="57" t="str">
        <f t="array" ref="S850">IFERROR(INDEX('BANCO DE DADOS'!$D$3:$D1636,MATCH(C850,'BANCO DE DADOS'!$B$3:$B1636,0),0),"")</f>
        <v>COMPRA DE EQUIPAMENTOS PARA COZINHA E REFEITÓRIO</v>
      </c>
      <c r="T850" s="56"/>
      <c r="U850" s="56"/>
      <c r="V850" s="56"/>
      <c r="W850" s="56"/>
      <c r="X850" s="56"/>
      <c r="Y850" s="56"/>
      <c r="Z850" s="56"/>
      <c r="AA850" s="56"/>
      <c r="AB850" s="56"/>
      <c r="AC850" s="56"/>
    </row>
    <row r="851" spans="1:29" ht="15.75" customHeight="1">
      <c r="A851" s="167"/>
      <c r="B851" s="167" t="s">
        <v>1476</v>
      </c>
      <c r="C851" s="168" t="s">
        <v>2609</v>
      </c>
      <c r="D851" s="176" t="s">
        <v>53</v>
      </c>
      <c r="E851" s="176">
        <v>2</v>
      </c>
      <c r="F851" s="177">
        <v>4000</v>
      </c>
      <c r="G851" s="178" t="s">
        <v>54</v>
      </c>
      <c r="H851" s="179">
        <v>46204</v>
      </c>
      <c r="I851" s="180" t="s">
        <v>101</v>
      </c>
      <c r="J851" s="180" t="s">
        <v>56</v>
      </c>
      <c r="K851" s="180" t="s">
        <v>858</v>
      </c>
      <c r="L851" s="180" t="s">
        <v>91</v>
      </c>
      <c r="M851" s="181" t="s">
        <v>2451</v>
      </c>
      <c r="N851" s="175" t="s">
        <v>951</v>
      </c>
      <c r="O851" s="44" t="s">
        <v>2452</v>
      </c>
      <c r="P851" s="44"/>
      <c r="Q851" s="44"/>
      <c r="R851" s="45">
        <f t="array" ref="R851">IFERROR(INDEX('BANCO DE DADOS'!$C$3:$C1636,MATCH(C851,'BANCO DE DADOS'!$B$3:$B1636,0),0),"")</f>
        <v>0</v>
      </c>
      <c r="S851" s="45" t="str">
        <f t="array" ref="S851">IFERROR(INDEX('BANCO DE DADOS'!$D$3:$D1636,MATCH(C851,'BANCO DE DADOS'!$B$3:$B1636,0),0),"")</f>
        <v>COMPRA DE SMARTPHONES E TABLETS</v>
      </c>
      <c r="T851" s="44"/>
      <c r="U851" s="44"/>
      <c r="V851" s="44"/>
      <c r="W851" s="44"/>
      <c r="X851" s="44"/>
      <c r="Y851" s="44"/>
      <c r="Z851" s="44"/>
      <c r="AA851" s="44"/>
      <c r="AB851" s="44"/>
      <c r="AC851" s="44"/>
    </row>
    <row r="852" spans="1:29" ht="15.75" customHeight="1">
      <c r="A852" s="47" t="s">
        <v>1660</v>
      </c>
      <c r="B852" s="47" t="s">
        <v>51</v>
      </c>
      <c r="C852" s="60" t="s">
        <v>2556</v>
      </c>
      <c r="D852" s="49" t="s">
        <v>583</v>
      </c>
      <c r="E852" s="49">
        <v>120</v>
      </c>
      <c r="F852" s="50">
        <v>17280</v>
      </c>
      <c r="G852" s="51" t="s">
        <v>54</v>
      </c>
      <c r="H852" s="52">
        <v>46235</v>
      </c>
      <c r="I852" s="53" t="s">
        <v>55</v>
      </c>
      <c r="J852" s="53" t="s">
        <v>56</v>
      </c>
      <c r="K852" s="53" t="s">
        <v>164</v>
      </c>
      <c r="L852" s="53" t="s">
        <v>91</v>
      </c>
      <c r="M852" s="54" t="s">
        <v>2517</v>
      </c>
      <c r="N852" s="56" t="s">
        <v>951</v>
      </c>
      <c r="O852" s="56" t="s">
        <v>2767</v>
      </c>
      <c r="P852" s="56"/>
      <c r="Q852" s="56" t="s">
        <v>3023</v>
      </c>
      <c r="R852" s="57"/>
      <c r="S852" s="57" t="s">
        <v>2557</v>
      </c>
      <c r="T852" s="56"/>
      <c r="U852" s="56"/>
      <c r="V852" s="56"/>
      <c r="W852" s="56" t="s">
        <v>51</v>
      </c>
      <c r="X852" s="56"/>
      <c r="Y852" s="56"/>
      <c r="Z852" s="56"/>
      <c r="AA852" s="56"/>
      <c r="AB852" s="56"/>
      <c r="AC852" s="56"/>
    </row>
    <row r="853" spans="1:29" ht="15.75" customHeight="1">
      <c r="A853" s="35"/>
      <c r="B853" s="35" t="s">
        <v>51</v>
      </c>
      <c r="C853" s="36" t="s">
        <v>1356</v>
      </c>
      <c r="D853" s="37" t="s">
        <v>53</v>
      </c>
      <c r="E853" s="37">
        <v>3</v>
      </c>
      <c r="F853" s="38">
        <v>360</v>
      </c>
      <c r="G853" s="39" t="s">
        <v>54</v>
      </c>
      <c r="H853" s="40">
        <v>46174</v>
      </c>
      <c r="I853" s="41" t="s">
        <v>55</v>
      </c>
      <c r="J853" s="41" t="s">
        <v>56</v>
      </c>
      <c r="K853" s="41" t="s">
        <v>164</v>
      </c>
      <c r="L853" s="41" t="s">
        <v>91</v>
      </c>
      <c r="M853" s="42" t="s">
        <v>148</v>
      </c>
      <c r="N853" s="44" t="s">
        <v>884</v>
      </c>
      <c r="O853" s="44" t="s">
        <v>2767</v>
      </c>
      <c r="P853" s="44"/>
      <c r="Q853" s="44" t="s">
        <v>3024</v>
      </c>
      <c r="R853" s="45"/>
      <c r="S853" s="45" t="s">
        <v>319</v>
      </c>
      <c r="T853" s="44"/>
      <c r="U853" s="44"/>
      <c r="V853" s="44"/>
      <c r="W853" s="44" t="s">
        <v>3</v>
      </c>
      <c r="X853" s="44"/>
      <c r="Y853" s="44"/>
      <c r="Z853" s="44"/>
      <c r="AA853" s="44"/>
      <c r="AB853" s="44"/>
      <c r="AC853" s="44"/>
    </row>
    <row r="854" spans="1:29" ht="15.75" customHeight="1">
      <c r="A854" s="47" t="s">
        <v>2761</v>
      </c>
      <c r="B854" s="47" t="s">
        <v>317</v>
      </c>
      <c r="C854" s="60" t="s">
        <v>318</v>
      </c>
      <c r="D854" s="49" t="s">
        <v>53</v>
      </c>
      <c r="E854" s="49">
        <v>50</v>
      </c>
      <c r="F854" s="50">
        <v>5700</v>
      </c>
      <c r="G854" s="51" t="s">
        <v>54</v>
      </c>
      <c r="H854" s="52">
        <v>46204</v>
      </c>
      <c r="I854" s="53" t="s">
        <v>55</v>
      </c>
      <c r="J854" s="53" t="s">
        <v>56</v>
      </c>
      <c r="K854" s="53" t="s">
        <v>164</v>
      </c>
      <c r="L854" s="53" t="s">
        <v>58</v>
      </c>
      <c r="M854" s="54" t="s">
        <v>2534</v>
      </c>
      <c r="N854" s="56" t="s">
        <v>21</v>
      </c>
      <c r="O854" s="56" t="s">
        <v>2767</v>
      </c>
      <c r="P854" s="56"/>
      <c r="Q854" s="56" t="s">
        <v>3024</v>
      </c>
      <c r="R854" s="57"/>
      <c r="S854" s="57" t="s">
        <v>319</v>
      </c>
      <c r="T854" s="56"/>
      <c r="U854" s="56"/>
      <c r="V854" s="56"/>
      <c r="W854" s="56" t="s">
        <v>3</v>
      </c>
      <c r="X854" s="56"/>
      <c r="Y854" s="56"/>
      <c r="Z854" s="56"/>
      <c r="AA854" s="56"/>
      <c r="AB854" s="56"/>
      <c r="AC854" s="56"/>
    </row>
    <row r="855" spans="1:29" ht="15.75" customHeight="1">
      <c r="A855" s="35" t="s">
        <v>2785</v>
      </c>
      <c r="B855" s="35" t="s">
        <v>169</v>
      </c>
      <c r="C855" s="36" t="s">
        <v>318</v>
      </c>
      <c r="D855" s="37" t="s">
        <v>53</v>
      </c>
      <c r="E855" s="37">
        <v>30</v>
      </c>
      <c r="F855" s="38">
        <v>3420</v>
      </c>
      <c r="G855" s="39" t="s">
        <v>54</v>
      </c>
      <c r="H855" s="40">
        <v>46174</v>
      </c>
      <c r="I855" s="41" t="s">
        <v>55</v>
      </c>
      <c r="J855" s="41" t="s">
        <v>56</v>
      </c>
      <c r="K855" s="41" t="s">
        <v>164</v>
      </c>
      <c r="L855" s="41" t="s">
        <v>58</v>
      </c>
      <c r="M855" s="42" t="s">
        <v>2534</v>
      </c>
      <c r="N855" s="44" t="s">
        <v>21</v>
      </c>
      <c r="O855" s="44" t="s">
        <v>2767</v>
      </c>
      <c r="P855" s="44"/>
      <c r="Q855" s="44" t="s">
        <v>3024</v>
      </c>
      <c r="R855" s="45"/>
      <c r="S855" s="45" t="s">
        <v>319</v>
      </c>
      <c r="T855" s="44"/>
      <c r="U855" s="44"/>
      <c r="V855" s="44"/>
      <c r="W855" s="44" t="s">
        <v>3</v>
      </c>
      <c r="X855" s="44"/>
      <c r="Y855" s="44"/>
      <c r="Z855" s="44"/>
      <c r="AA855" s="44"/>
      <c r="AB855" s="44"/>
      <c r="AC855" s="44"/>
    </row>
    <row r="856" spans="1:29" ht="15.75" customHeight="1">
      <c r="A856" s="47"/>
      <c r="B856" s="47" t="s">
        <v>2693</v>
      </c>
      <c r="C856" s="60"/>
      <c r="D856" s="49"/>
      <c r="E856" s="49"/>
      <c r="F856" s="50">
        <v>50000</v>
      </c>
      <c r="G856" s="79"/>
      <c r="H856" s="87"/>
      <c r="I856" s="61"/>
      <c r="J856" s="61"/>
      <c r="K856" s="61"/>
      <c r="L856" s="61"/>
      <c r="M856" s="54"/>
      <c r="N856" s="56" t="s">
        <v>884</v>
      </c>
      <c r="O856" s="56"/>
      <c r="P856" s="56"/>
      <c r="Q856" s="56" t="s">
        <v>861</v>
      </c>
      <c r="R856" s="57"/>
      <c r="S856" s="57" t="s">
        <v>902</v>
      </c>
      <c r="T856" s="56"/>
      <c r="U856" s="56"/>
      <c r="V856" s="56"/>
      <c r="W856" s="56" t="s">
        <v>861</v>
      </c>
      <c r="X856" s="56"/>
      <c r="Y856" s="56"/>
      <c r="Z856" s="56"/>
      <c r="AA856" s="56"/>
      <c r="AB856" s="56"/>
      <c r="AC856" s="56"/>
    </row>
    <row r="857" spans="1:29" ht="15.75" customHeight="1">
      <c r="A857" s="35"/>
      <c r="B857" s="35" t="s">
        <v>2693</v>
      </c>
      <c r="C857" s="82"/>
      <c r="D857" s="37"/>
      <c r="E857" s="82"/>
      <c r="F857" s="38">
        <v>5100</v>
      </c>
      <c r="G857" s="39"/>
      <c r="H857" s="40"/>
      <c r="I857" s="41"/>
      <c r="J857" s="41"/>
      <c r="K857" s="41"/>
      <c r="L857" s="41"/>
      <c r="M857" s="42"/>
      <c r="N857" s="44" t="s">
        <v>861</v>
      </c>
      <c r="O857" s="44"/>
      <c r="P857" s="44"/>
      <c r="Q857" s="44" t="s">
        <v>861</v>
      </c>
      <c r="R857" s="45"/>
      <c r="S857" s="45" t="s">
        <v>2868</v>
      </c>
      <c r="T857" s="44"/>
      <c r="U857" s="44"/>
      <c r="V857" s="44"/>
      <c r="W857" s="44" t="s">
        <v>861</v>
      </c>
      <c r="X857" s="44"/>
      <c r="Y857" s="44"/>
      <c r="Z857" s="44"/>
      <c r="AA857" s="44"/>
      <c r="AB857" s="44"/>
      <c r="AC857" s="44"/>
    </row>
    <row r="858" spans="1:29" ht="15.75" customHeight="1">
      <c r="A858" s="47"/>
      <c r="B858" s="47" t="s">
        <v>2693</v>
      </c>
      <c r="C858" s="85"/>
      <c r="D858" s="49"/>
      <c r="E858" s="85"/>
      <c r="F858" s="50">
        <v>75000</v>
      </c>
      <c r="G858" s="51"/>
      <c r="H858" s="52"/>
      <c r="I858" s="53"/>
      <c r="J858" s="53"/>
      <c r="K858" s="53"/>
      <c r="L858" s="53"/>
      <c r="M858" s="54"/>
      <c r="N858" s="56" t="s">
        <v>884</v>
      </c>
      <c r="O858" s="56"/>
      <c r="P858" s="56"/>
      <c r="Q858" s="56" t="s">
        <v>861</v>
      </c>
      <c r="R858" s="57"/>
      <c r="S858" s="57" t="s">
        <v>2869</v>
      </c>
      <c r="T858" s="56"/>
      <c r="U858" s="56"/>
      <c r="V858" s="56"/>
      <c r="W858" s="56" t="s">
        <v>861</v>
      </c>
      <c r="X858" s="56"/>
      <c r="Y858" s="56"/>
      <c r="Z858" s="56"/>
      <c r="AA858" s="56"/>
      <c r="AB858" s="56"/>
      <c r="AC858" s="56"/>
    </row>
    <row r="859" spans="1:29" ht="15.75" customHeight="1">
      <c r="A859" s="35"/>
      <c r="B859" s="35" t="s">
        <v>2693</v>
      </c>
      <c r="C859" s="82"/>
      <c r="D859" s="37"/>
      <c r="E859" s="82"/>
      <c r="F859" s="38">
        <v>3000</v>
      </c>
      <c r="G859" s="39"/>
      <c r="H859" s="40"/>
      <c r="I859" s="41"/>
      <c r="J859" s="41"/>
      <c r="K859" s="41"/>
      <c r="L859" s="41"/>
      <c r="M859" s="42"/>
      <c r="N859" s="44" t="s">
        <v>884</v>
      </c>
      <c r="O859" s="44"/>
      <c r="P859" s="44"/>
      <c r="Q859" s="44" t="s">
        <v>861</v>
      </c>
      <c r="R859" s="45"/>
      <c r="S859" s="45" t="s">
        <v>1021</v>
      </c>
      <c r="T859" s="44"/>
      <c r="U859" s="44"/>
      <c r="V859" s="44"/>
      <c r="W859" s="44" t="s">
        <v>861</v>
      </c>
      <c r="X859" s="44"/>
      <c r="Y859" s="44"/>
      <c r="Z859" s="44"/>
      <c r="AA859" s="44"/>
      <c r="AB859" s="44"/>
      <c r="AC859" s="44"/>
    </row>
    <row r="860" spans="1:29" ht="15.75" customHeight="1">
      <c r="A860" s="47"/>
      <c r="B860" s="47" t="s">
        <v>2693</v>
      </c>
      <c r="C860" s="85"/>
      <c r="D860" s="49"/>
      <c r="E860" s="85"/>
      <c r="F860" s="50">
        <v>400</v>
      </c>
      <c r="G860" s="51"/>
      <c r="H860" s="52"/>
      <c r="I860" s="53"/>
      <c r="J860" s="53"/>
      <c r="K860" s="53"/>
      <c r="L860" s="53"/>
      <c r="M860" s="54"/>
      <c r="N860" s="56" t="s">
        <v>884</v>
      </c>
      <c r="O860" s="56"/>
      <c r="P860" s="56"/>
      <c r="Q860" s="56" t="s">
        <v>861</v>
      </c>
      <c r="R860" s="57"/>
      <c r="S860" s="57" t="s">
        <v>1352</v>
      </c>
      <c r="T860" s="56"/>
      <c r="U860" s="56"/>
      <c r="V860" s="56"/>
      <c r="W860" s="56" t="s">
        <v>861</v>
      </c>
      <c r="X860" s="56"/>
      <c r="Y860" s="56"/>
      <c r="Z860" s="56"/>
      <c r="AA860" s="56"/>
      <c r="AB860" s="56"/>
      <c r="AC860" s="56"/>
    </row>
    <row r="861" spans="1:29" ht="15.75" customHeight="1">
      <c r="A861" s="35"/>
      <c r="B861" s="35" t="s">
        <v>2693</v>
      </c>
      <c r="C861" s="82"/>
      <c r="D861" s="37"/>
      <c r="E861" s="82"/>
      <c r="F861" s="38">
        <v>200000</v>
      </c>
      <c r="G861" s="39"/>
      <c r="H861" s="40"/>
      <c r="I861" s="41"/>
      <c r="J861" s="41"/>
      <c r="K861" s="41"/>
      <c r="L861" s="41"/>
      <c r="M861" s="42"/>
      <c r="N861" s="44" t="s">
        <v>861</v>
      </c>
      <c r="O861" s="44"/>
      <c r="P861" s="44"/>
      <c r="Q861" s="44" t="s">
        <v>861</v>
      </c>
      <c r="R861" s="45"/>
      <c r="S861" s="45" t="s">
        <v>1034</v>
      </c>
      <c r="T861" s="44"/>
      <c r="U861" s="44"/>
      <c r="V861" s="44"/>
      <c r="W861" s="44" t="s">
        <v>861</v>
      </c>
      <c r="X861" s="44"/>
      <c r="Y861" s="44"/>
      <c r="Z861" s="44"/>
      <c r="AA861" s="44"/>
      <c r="AB861" s="44"/>
      <c r="AC861" s="44"/>
    </row>
    <row r="862" spans="1:29" ht="15.75" customHeight="1">
      <c r="A862" s="47"/>
      <c r="B862" s="47" t="s">
        <v>2693</v>
      </c>
      <c r="C862" s="85"/>
      <c r="D862" s="49"/>
      <c r="E862" s="85"/>
      <c r="F862" s="50">
        <v>225000</v>
      </c>
      <c r="G862" s="51"/>
      <c r="H862" s="52"/>
      <c r="I862" s="53"/>
      <c r="J862" s="53"/>
      <c r="K862" s="53"/>
      <c r="L862" s="53"/>
      <c r="M862" s="54"/>
      <c r="N862" s="56" t="s">
        <v>884</v>
      </c>
      <c r="O862" s="56"/>
      <c r="P862" s="56"/>
      <c r="Q862" s="56" t="s">
        <v>861</v>
      </c>
      <c r="R862" s="57"/>
      <c r="S862" s="57" t="s">
        <v>1040</v>
      </c>
      <c r="T862" s="56"/>
      <c r="U862" s="56"/>
      <c r="V862" s="56"/>
      <c r="W862" s="56" t="s">
        <v>861</v>
      </c>
      <c r="X862" s="56"/>
      <c r="Y862" s="56"/>
      <c r="Z862" s="56"/>
      <c r="AA862" s="56"/>
      <c r="AB862" s="56"/>
      <c r="AC862" s="56"/>
    </row>
    <row r="863" spans="1:29" ht="15.75" customHeight="1">
      <c r="A863" s="35"/>
      <c r="B863" s="35" t="s">
        <v>2693</v>
      </c>
      <c r="C863" s="82"/>
      <c r="D863" s="37"/>
      <c r="E863" s="82"/>
      <c r="F863" s="38">
        <v>500000</v>
      </c>
      <c r="G863" s="39"/>
      <c r="H863" s="40"/>
      <c r="I863" s="41"/>
      <c r="J863" s="41"/>
      <c r="K863" s="41"/>
      <c r="L863" s="41"/>
      <c r="M863" s="42"/>
      <c r="N863" s="44" t="s">
        <v>884</v>
      </c>
      <c r="O863" s="44"/>
      <c r="P863" s="44"/>
      <c r="Q863" s="44" t="s">
        <v>861</v>
      </c>
      <c r="R863" s="45"/>
      <c r="S863" s="45" t="s">
        <v>1028</v>
      </c>
      <c r="T863" s="44"/>
      <c r="U863" s="44"/>
      <c r="V863" s="44"/>
      <c r="W863" s="44" t="s">
        <v>861</v>
      </c>
      <c r="X863" s="44"/>
      <c r="Y863" s="44"/>
      <c r="Z863" s="44"/>
      <c r="AA863" s="44"/>
      <c r="AB863" s="44"/>
      <c r="AC863" s="44"/>
    </row>
    <row r="864" spans="1:29" ht="15.75" customHeight="1">
      <c r="A864" s="47"/>
      <c r="B864" s="47" t="s">
        <v>2693</v>
      </c>
      <c r="C864" s="85"/>
      <c r="D864" s="49"/>
      <c r="E864" s="85"/>
      <c r="F864" s="50">
        <v>500000</v>
      </c>
      <c r="G864" s="51"/>
      <c r="H864" s="52"/>
      <c r="I864" s="53"/>
      <c r="J864" s="53"/>
      <c r="K864" s="53"/>
      <c r="L864" s="53"/>
      <c r="M864" s="54"/>
      <c r="N864" s="56" t="s">
        <v>884</v>
      </c>
      <c r="O864" s="56"/>
      <c r="P864" s="56"/>
      <c r="Q864" s="56" t="s">
        <v>861</v>
      </c>
      <c r="R864" s="57"/>
      <c r="S864" s="57" t="s">
        <v>1030</v>
      </c>
      <c r="T864" s="56"/>
      <c r="U864" s="56"/>
      <c r="V864" s="56"/>
      <c r="W864" s="56" t="s">
        <v>861</v>
      </c>
      <c r="X864" s="56"/>
      <c r="Y864" s="56"/>
      <c r="Z864" s="56"/>
      <c r="AA864" s="56"/>
      <c r="AB864" s="56"/>
      <c r="AC864" s="56"/>
    </row>
    <row r="865" spans="1:29" ht="15.75" customHeight="1">
      <c r="A865" s="35"/>
      <c r="B865" s="35" t="s">
        <v>2693</v>
      </c>
      <c r="C865" s="82"/>
      <c r="D865" s="37"/>
      <c r="E865" s="82"/>
      <c r="F865" s="38">
        <v>305000</v>
      </c>
      <c r="G865" s="39"/>
      <c r="H865" s="40"/>
      <c r="I865" s="41"/>
      <c r="J865" s="41"/>
      <c r="K865" s="41"/>
      <c r="L865" s="41"/>
      <c r="M865" s="42"/>
      <c r="N865" s="44" t="s">
        <v>884</v>
      </c>
      <c r="O865" s="44"/>
      <c r="P865" s="44"/>
      <c r="Q865" s="44" t="s">
        <v>861</v>
      </c>
      <c r="R865" s="45"/>
      <c r="S865" s="45" t="s">
        <v>1038</v>
      </c>
      <c r="T865" s="44"/>
      <c r="U865" s="44"/>
      <c r="V865" s="44"/>
      <c r="W865" s="44" t="s">
        <v>861</v>
      </c>
      <c r="X865" s="44"/>
      <c r="Y865" s="44"/>
      <c r="Z865" s="44"/>
      <c r="AA865" s="44"/>
      <c r="AB865" s="44"/>
      <c r="AC865" s="44"/>
    </row>
    <row r="866" spans="1:29" ht="15.75" customHeight="1">
      <c r="A866" s="47"/>
      <c r="B866" s="47" t="s">
        <v>2693</v>
      </c>
      <c r="C866" s="85"/>
      <c r="D866" s="49"/>
      <c r="E866" s="85"/>
      <c r="F866" s="50">
        <v>500000</v>
      </c>
      <c r="G866" s="51"/>
      <c r="H866" s="52"/>
      <c r="I866" s="53"/>
      <c r="J866" s="53"/>
      <c r="K866" s="53"/>
      <c r="L866" s="53"/>
      <c r="M866" s="54"/>
      <c r="N866" s="56" t="s">
        <v>884</v>
      </c>
      <c r="O866" s="56"/>
      <c r="P866" s="56"/>
      <c r="Q866" s="56" t="s">
        <v>861</v>
      </c>
      <c r="R866" s="57"/>
      <c r="S866" s="57" t="s">
        <v>1032</v>
      </c>
      <c r="T866" s="56"/>
      <c r="U866" s="56"/>
      <c r="V866" s="56"/>
      <c r="W866" s="56" t="s">
        <v>861</v>
      </c>
      <c r="X866" s="56"/>
      <c r="Y866" s="56"/>
      <c r="Z866" s="56"/>
      <c r="AA866" s="56"/>
      <c r="AB866" s="56"/>
      <c r="AC866" s="56"/>
    </row>
    <row r="867" spans="1:29" ht="15.75" customHeight="1">
      <c r="A867" s="35"/>
      <c r="B867" s="35" t="s">
        <v>2693</v>
      </c>
      <c r="C867" s="82"/>
      <c r="D867" s="37"/>
      <c r="E867" s="82"/>
      <c r="F867" s="38">
        <v>600000</v>
      </c>
      <c r="G867" s="39"/>
      <c r="H867" s="40"/>
      <c r="I867" s="41"/>
      <c r="J867" s="41"/>
      <c r="K867" s="41"/>
      <c r="L867" s="41"/>
      <c r="M867" s="42"/>
      <c r="N867" s="44" t="s">
        <v>884</v>
      </c>
      <c r="O867" s="44"/>
      <c r="P867" s="44"/>
      <c r="Q867" s="44" t="s">
        <v>861</v>
      </c>
      <c r="R867" s="45"/>
      <c r="S867" s="45" t="s">
        <v>1036</v>
      </c>
      <c r="T867" s="44"/>
      <c r="U867" s="44"/>
      <c r="V867" s="44"/>
      <c r="W867" s="44" t="s">
        <v>861</v>
      </c>
      <c r="X867" s="44"/>
      <c r="Y867" s="44"/>
      <c r="Z867" s="44"/>
      <c r="AA867" s="44"/>
      <c r="AB867" s="44"/>
      <c r="AC867" s="44"/>
    </row>
    <row r="868" spans="1:29" ht="15.75" customHeight="1">
      <c r="A868" s="47"/>
      <c r="B868" s="47" t="s">
        <v>2693</v>
      </c>
      <c r="C868" s="85"/>
      <c r="D868" s="49"/>
      <c r="E868" s="85"/>
      <c r="F868" s="50">
        <v>75750</v>
      </c>
      <c r="G868" s="51"/>
      <c r="H868" s="52"/>
      <c r="I868" s="53"/>
      <c r="J868" s="53"/>
      <c r="K868" s="53"/>
      <c r="L868" s="53"/>
      <c r="M868" s="54"/>
      <c r="N868" s="56" t="s">
        <v>884</v>
      </c>
      <c r="O868" s="56"/>
      <c r="P868" s="56"/>
      <c r="Q868" s="56" t="s">
        <v>861</v>
      </c>
      <c r="R868" s="57"/>
      <c r="S868" s="57" t="s">
        <v>1058</v>
      </c>
      <c r="T868" s="56"/>
      <c r="U868" s="56"/>
      <c r="V868" s="56"/>
      <c r="W868" s="56" t="s">
        <v>861</v>
      </c>
      <c r="X868" s="56"/>
      <c r="Y868" s="56"/>
      <c r="Z868" s="56"/>
      <c r="AA868" s="56"/>
      <c r="AB868" s="56"/>
      <c r="AC868" s="56"/>
    </row>
    <row r="869" spans="1:29" ht="15.75" customHeight="1">
      <c r="A869" s="35"/>
      <c r="B869" s="35" t="s">
        <v>2693</v>
      </c>
      <c r="C869" s="82"/>
      <c r="D869" s="37"/>
      <c r="E869" s="82"/>
      <c r="F869" s="38">
        <v>30000</v>
      </c>
      <c r="G869" s="39"/>
      <c r="H869" s="40"/>
      <c r="I869" s="41"/>
      <c r="J869" s="41"/>
      <c r="K869" s="41"/>
      <c r="L869" s="41"/>
      <c r="M869" s="42"/>
      <c r="N869" s="44" t="s">
        <v>884</v>
      </c>
      <c r="O869" s="44"/>
      <c r="P869" s="44"/>
      <c r="Q869" s="44" t="s">
        <v>861</v>
      </c>
      <c r="R869" s="45"/>
      <c r="S869" s="45" t="s">
        <v>1043</v>
      </c>
      <c r="T869" s="44"/>
      <c r="U869" s="44"/>
      <c r="V869" s="44"/>
      <c r="W869" s="44" t="s">
        <v>861</v>
      </c>
      <c r="X869" s="44"/>
      <c r="Y869" s="44"/>
      <c r="Z869" s="44"/>
      <c r="AA869" s="44"/>
      <c r="AB869" s="44"/>
      <c r="AC869" s="44"/>
    </row>
    <row r="870" spans="1:29" ht="15.75" customHeight="1">
      <c r="A870" s="47"/>
      <c r="B870" s="184" t="s">
        <v>2693</v>
      </c>
      <c r="C870" s="213"/>
      <c r="D870" s="213"/>
      <c r="E870" s="213"/>
      <c r="F870" s="50">
        <v>100000</v>
      </c>
      <c r="G870" s="214"/>
      <c r="H870" s="215"/>
      <c r="I870" s="213"/>
      <c r="J870" s="213"/>
      <c r="K870" s="213"/>
      <c r="L870" s="213"/>
      <c r="M870" s="213"/>
      <c r="N870" s="56" t="s">
        <v>884</v>
      </c>
      <c r="O870" s="213"/>
      <c r="P870" s="213"/>
      <c r="Q870" s="192" t="s">
        <v>861</v>
      </c>
      <c r="R870" s="213"/>
      <c r="S870" s="57" t="s">
        <v>1053</v>
      </c>
      <c r="T870" s="213"/>
      <c r="U870" s="213"/>
      <c r="V870" s="213"/>
      <c r="W870" s="192" t="s">
        <v>861</v>
      </c>
      <c r="X870" s="56"/>
      <c r="Y870" s="56"/>
      <c r="Z870" s="56"/>
      <c r="AA870" s="56"/>
      <c r="AB870" s="56"/>
      <c r="AC870" s="56"/>
    </row>
    <row r="871" spans="1:29" ht="15.75" customHeight="1">
      <c r="A871" s="35"/>
      <c r="B871" s="167" t="s">
        <v>2693</v>
      </c>
      <c r="C871" s="210"/>
      <c r="D871" s="210"/>
      <c r="E871" s="210"/>
      <c r="F871" s="38">
        <v>5000</v>
      </c>
      <c r="G871" s="211"/>
      <c r="H871" s="212"/>
      <c r="I871" s="210"/>
      <c r="J871" s="210"/>
      <c r="K871" s="210"/>
      <c r="L871" s="210"/>
      <c r="M871" s="210"/>
      <c r="N871" s="175" t="s">
        <v>861</v>
      </c>
      <c r="O871" s="210"/>
      <c r="P871" s="210"/>
      <c r="Q871" s="175" t="s">
        <v>861</v>
      </c>
      <c r="R871" s="210"/>
      <c r="S871" s="195" t="s">
        <v>1017</v>
      </c>
      <c r="T871" s="210"/>
      <c r="U871" s="210"/>
      <c r="V871" s="210"/>
      <c r="W871" s="175" t="s">
        <v>861</v>
      </c>
      <c r="X871" s="44"/>
      <c r="Y871" s="44"/>
      <c r="Z871" s="44"/>
      <c r="AA871" s="44"/>
      <c r="AB871" s="44"/>
      <c r="AC871" s="44"/>
    </row>
    <row r="872" spans="1:29" ht="15.75" customHeight="1">
      <c r="A872" s="47"/>
      <c r="B872" s="184" t="s">
        <v>2693</v>
      </c>
      <c r="C872" s="213"/>
      <c r="D872" s="213"/>
      <c r="E872" s="213"/>
      <c r="F872" s="50">
        <v>1000000</v>
      </c>
      <c r="G872" s="214"/>
      <c r="H872" s="215"/>
      <c r="I872" s="213"/>
      <c r="J872" s="213"/>
      <c r="K872" s="213"/>
      <c r="L872" s="213"/>
      <c r="M872" s="213"/>
      <c r="N872" s="192" t="s">
        <v>861</v>
      </c>
      <c r="O872" s="213"/>
      <c r="P872" s="213"/>
      <c r="Q872" s="192" t="s">
        <v>861</v>
      </c>
      <c r="R872" s="213"/>
      <c r="S872" s="204" t="s">
        <v>898</v>
      </c>
      <c r="T872" s="213"/>
      <c r="U872" s="213"/>
      <c r="V872" s="213"/>
      <c r="W872" s="192" t="s">
        <v>861</v>
      </c>
      <c r="X872" s="56"/>
      <c r="Y872" s="56"/>
      <c r="Z872" s="56"/>
      <c r="AA872" s="56"/>
      <c r="AB872" s="56"/>
      <c r="AC872" s="56"/>
    </row>
    <row r="873" spans="1:29" ht="15.75" customHeight="1">
      <c r="A873" s="35"/>
      <c r="B873" s="35" t="s">
        <v>2693</v>
      </c>
      <c r="C873" s="36"/>
      <c r="D873" s="37"/>
      <c r="E873" s="37"/>
      <c r="F873" s="38">
        <v>3850</v>
      </c>
      <c r="G873" s="39"/>
      <c r="H873" s="40"/>
      <c r="I873" s="41"/>
      <c r="J873" s="41"/>
      <c r="K873" s="41"/>
      <c r="L873" s="41"/>
      <c r="M873" s="42"/>
      <c r="N873" s="44" t="s">
        <v>951</v>
      </c>
      <c r="O873" s="44"/>
      <c r="P873" s="44"/>
      <c r="Q873" s="44" t="s">
        <v>3116</v>
      </c>
      <c r="R873" s="45"/>
      <c r="S873" s="45" t="s">
        <v>712</v>
      </c>
      <c r="T873" s="44"/>
      <c r="U873" s="44"/>
      <c r="V873" s="44"/>
      <c r="W873" s="35" t="s">
        <v>156</v>
      </c>
      <c r="X873" s="44"/>
      <c r="Y873" s="44"/>
      <c r="Z873" s="44"/>
      <c r="AA873" s="44"/>
      <c r="AB873" s="44"/>
      <c r="AC873" s="44"/>
    </row>
    <row r="874" spans="1:29" ht="15.75" customHeight="1">
      <c r="A874" s="184"/>
      <c r="B874" s="184" t="s">
        <v>317</v>
      </c>
      <c r="C874" s="185" t="s">
        <v>2610</v>
      </c>
      <c r="D874" s="186" t="s">
        <v>53</v>
      </c>
      <c r="E874" s="186">
        <v>1</v>
      </c>
      <c r="F874" s="187">
        <v>3800</v>
      </c>
      <c r="G874" s="188" t="s">
        <v>54</v>
      </c>
      <c r="H874" s="189">
        <v>46174</v>
      </c>
      <c r="I874" s="190" t="s">
        <v>101</v>
      </c>
      <c r="J874" s="190" t="s">
        <v>56</v>
      </c>
      <c r="K874" s="190" t="s">
        <v>858</v>
      </c>
      <c r="L874" s="190" t="s">
        <v>91</v>
      </c>
      <c r="M874" s="191" t="s">
        <v>2451</v>
      </c>
      <c r="N874" s="192" t="s">
        <v>951</v>
      </c>
      <c r="O874" s="56" t="s">
        <v>2452</v>
      </c>
      <c r="P874" s="56"/>
      <c r="Q874" s="56"/>
      <c r="R874" s="57">
        <f t="array" ref="R874">IFERROR(INDEX('BANCO DE DADOS'!$C$3:$C1636,MATCH(C874,'BANCO DE DADOS'!$B$3:$B1636,0),0),"")</f>
        <v>0</v>
      </c>
      <c r="S874" s="57" t="str">
        <f t="array" ref="S874">IFERROR(INDEX('BANCO DE DADOS'!$D$3:$D1636,MATCH(C874,'BANCO DE DADOS'!$B$3:$B1636,0),0),"")</f>
        <v>COMPRA DE EQUIPAMENTOS PARA LIMPEZA E HIGIENE</v>
      </c>
      <c r="T874" s="56"/>
      <c r="U874" s="56"/>
      <c r="V874" s="56"/>
      <c r="W874" s="56"/>
      <c r="X874" s="56"/>
      <c r="Y874" s="56"/>
      <c r="Z874" s="56"/>
      <c r="AA874" s="56"/>
      <c r="AB874" s="56"/>
      <c r="AC874" s="56"/>
    </row>
    <row r="875" spans="1:29" ht="15.75" customHeight="1">
      <c r="A875" s="35" t="s">
        <v>2802</v>
      </c>
      <c r="B875" s="35" t="s">
        <v>283</v>
      </c>
      <c r="C875" s="36" t="s">
        <v>318</v>
      </c>
      <c r="D875" s="37" t="s">
        <v>53</v>
      </c>
      <c r="E875" s="37">
        <v>20</v>
      </c>
      <c r="F875" s="38">
        <v>2280</v>
      </c>
      <c r="G875" s="39" t="s">
        <v>54</v>
      </c>
      <c r="H875" s="40">
        <v>46174</v>
      </c>
      <c r="I875" s="41" t="s">
        <v>55</v>
      </c>
      <c r="J875" s="41" t="s">
        <v>56</v>
      </c>
      <c r="K875" s="41" t="s">
        <v>164</v>
      </c>
      <c r="L875" s="41" t="s">
        <v>58</v>
      </c>
      <c r="M875" s="42" t="s">
        <v>2534</v>
      </c>
      <c r="N875" s="44" t="s">
        <v>21</v>
      </c>
      <c r="O875" s="44" t="s">
        <v>2767</v>
      </c>
      <c r="P875" s="44"/>
      <c r="Q875" s="44" t="s">
        <v>3024</v>
      </c>
      <c r="R875" s="45"/>
      <c r="S875" s="45" t="s">
        <v>319</v>
      </c>
      <c r="T875" s="44"/>
      <c r="U875" s="44"/>
      <c r="V875" s="44"/>
      <c r="W875" s="44" t="s">
        <v>3</v>
      </c>
      <c r="X875" s="44"/>
      <c r="Y875" s="44"/>
      <c r="Z875" s="44"/>
      <c r="AA875" s="44"/>
      <c r="AB875" s="44"/>
      <c r="AC875" s="44"/>
    </row>
    <row r="876" spans="1:29" ht="15.75" customHeight="1">
      <c r="A876" s="47"/>
      <c r="B876" s="184" t="s">
        <v>2693</v>
      </c>
      <c r="C876" s="213"/>
      <c r="D876" s="213"/>
      <c r="E876" s="213"/>
      <c r="F876" s="50">
        <v>25000</v>
      </c>
      <c r="G876" s="214"/>
      <c r="H876" s="215"/>
      <c r="I876" s="213"/>
      <c r="J876" s="213"/>
      <c r="K876" s="213"/>
      <c r="L876" s="213"/>
      <c r="M876" s="213"/>
      <c r="N876" s="56" t="s">
        <v>884</v>
      </c>
      <c r="O876" s="213"/>
      <c r="P876" s="213"/>
      <c r="Q876" s="192" t="s">
        <v>861</v>
      </c>
      <c r="R876" s="213"/>
      <c r="S876" s="57" t="s">
        <v>1003</v>
      </c>
      <c r="T876" s="213"/>
      <c r="U876" s="213"/>
      <c r="V876" s="213"/>
      <c r="W876" s="192" t="s">
        <v>861</v>
      </c>
      <c r="X876" s="56"/>
      <c r="Y876" s="56"/>
      <c r="Z876" s="56"/>
      <c r="AA876" s="56"/>
      <c r="AB876" s="56"/>
      <c r="AC876" s="56"/>
    </row>
    <row r="877" spans="1:29" ht="15.75" customHeight="1">
      <c r="A877" s="35"/>
      <c r="B877" s="167" t="s">
        <v>2693</v>
      </c>
      <c r="C877" s="210"/>
      <c r="D877" s="210"/>
      <c r="E877" s="210"/>
      <c r="F877" s="38">
        <v>12000</v>
      </c>
      <c r="G877" s="211"/>
      <c r="H877" s="212"/>
      <c r="I877" s="210"/>
      <c r="J877" s="210"/>
      <c r="K877" s="210"/>
      <c r="L877" s="210"/>
      <c r="M877" s="210"/>
      <c r="N877" s="44" t="s">
        <v>884</v>
      </c>
      <c r="O877" s="210"/>
      <c r="P877" s="210"/>
      <c r="Q877" s="175" t="s">
        <v>861</v>
      </c>
      <c r="R877" s="210"/>
      <c r="S877" s="45" t="s">
        <v>1007</v>
      </c>
      <c r="T877" s="210"/>
      <c r="U877" s="210"/>
      <c r="V877" s="210"/>
      <c r="W877" s="175" t="s">
        <v>861</v>
      </c>
      <c r="X877" s="44"/>
      <c r="Y877" s="44"/>
      <c r="Z877" s="44"/>
      <c r="AA877" s="44"/>
      <c r="AB877" s="44"/>
      <c r="AC877" s="44"/>
    </row>
    <row r="878" spans="1:29" ht="15.75" customHeight="1">
      <c r="A878" s="47"/>
      <c r="B878" s="184" t="s">
        <v>2693</v>
      </c>
      <c r="C878" s="213"/>
      <c r="D878" s="213"/>
      <c r="E878" s="213"/>
      <c r="F878" s="50">
        <v>12000</v>
      </c>
      <c r="G878" s="214"/>
      <c r="H878" s="215"/>
      <c r="I878" s="213"/>
      <c r="J878" s="213"/>
      <c r="K878" s="213"/>
      <c r="L878" s="213"/>
      <c r="M878" s="213"/>
      <c r="N878" s="56" t="s">
        <v>884</v>
      </c>
      <c r="O878" s="213"/>
      <c r="P878" s="213"/>
      <c r="Q878" s="192" t="s">
        <v>861</v>
      </c>
      <c r="R878" s="213"/>
      <c r="S878" s="57" t="s">
        <v>1009</v>
      </c>
      <c r="T878" s="213"/>
      <c r="U878" s="213"/>
      <c r="V878" s="213"/>
      <c r="W878" s="192" t="s">
        <v>861</v>
      </c>
      <c r="X878" s="56"/>
      <c r="Y878" s="56"/>
      <c r="Z878" s="56"/>
      <c r="AA878" s="56"/>
      <c r="AB878" s="56"/>
      <c r="AC878" s="56"/>
    </row>
    <row r="879" spans="1:29" ht="15.75" customHeight="1">
      <c r="A879" s="35"/>
      <c r="B879" s="167" t="s">
        <v>2693</v>
      </c>
      <c r="C879" s="210"/>
      <c r="D879" s="210"/>
      <c r="E879" s="210"/>
      <c r="F879" s="38">
        <v>26000</v>
      </c>
      <c r="G879" s="211"/>
      <c r="H879" s="212"/>
      <c r="I879" s="210"/>
      <c r="J879" s="210"/>
      <c r="K879" s="210"/>
      <c r="L879" s="210"/>
      <c r="M879" s="210"/>
      <c r="N879" s="44" t="s">
        <v>884</v>
      </c>
      <c r="O879" s="210"/>
      <c r="P879" s="210"/>
      <c r="Q879" s="175" t="s">
        <v>861</v>
      </c>
      <c r="R879" s="210"/>
      <c r="S879" s="45" t="s">
        <v>1001</v>
      </c>
      <c r="T879" s="210"/>
      <c r="U879" s="210"/>
      <c r="V879" s="210"/>
      <c r="W879" s="175" t="s">
        <v>861</v>
      </c>
      <c r="X879" s="44"/>
      <c r="Y879" s="44"/>
      <c r="Z879" s="44"/>
      <c r="AA879" s="44"/>
      <c r="AB879" s="44"/>
      <c r="AC879" s="44"/>
    </row>
    <row r="880" spans="1:29" ht="15.75" customHeight="1">
      <c r="A880" s="47"/>
      <c r="B880" s="184" t="s">
        <v>2693</v>
      </c>
      <c r="C880" s="213"/>
      <c r="D880" s="213"/>
      <c r="E880" s="213"/>
      <c r="F880" s="50">
        <v>60000</v>
      </c>
      <c r="G880" s="214"/>
      <c r="H880" s="215"/>
      <c r="I880" s="213"/>
      <c r="J880" s="213"/>
      <c r="K880" s="213"/>
      <c r="L880" s="213"/>
      <c r="M880" s="213"/>
      <c r="N880" s="56" t="s">
        <v>884</v>
      </c>
      <c r="O880" s="213"/>
      <c r="P880" s="213"/>
      <c r="Q880" s="192" t="s">
        <v>861</v>
      </c>
      <c r="R880" s="213"/>
      <c r="S880" s="57" t="s">
        <v>993</v>
      </c>
      <c r="T880" s="213"/>
      <c r="U880" s="213"/>
      <c r="V880" s="213"/>
      <c r="W880" s="192" t="s">
        <v>861</v>
      </c>
      <c r="X880" s="56"/>
      <c r="Y880" s="56"/>
      <c r="Z880" s="56"/>
      <c r="AA880" s="56"/>
      <c r="AB880" s="56"/>
      <c r="AC880" s="56"/>
    </row>
    <row r="881" spans="1:29" ht="15.75" customHeight="1">
      <c r="A881" s="35"/>
      <c r="B881" s="167" t="s">
        <v>2693</v>
      </c>
      <c r="C881" s="210"/>
      <c r="D881" s="210"/>
      <c r="E881" s="210"/>
      <c r="F881" s="38">
        <v>120000</v>
      </c>
      <c r="G881" s="211"/>
      <c r="H881" s="212"/>
      <c r="I881" s="210"/>
      <c r="J881" s="210"/>
      <c r="K881" s="210"/>
      <c r="L881" s="210"/>
      <c r="M881" s="210"/>
      <c r="N881" s="44" t="s">
        <v>884</v>
      </c>
      <c r="O881" s="210"/>
      <c r="P881" s="210"/>
      <c r="Q881" s="175" t="s">
        <v>861</v>
      </c>
      <c r="R881" s="210"/>
      <c r="S881" s="45" t="s">
        <v>990</v>
      </c>
      <c r="T881" s="210"/>
      <c r="U881" s="210"/>
      <c r="V881" s="210"/>
      <c r="W881" s="175" t="s">
        <v>861</v>
      </c>
      <c r="X881" s="44"/>
      <c r="Y881" s="44"/>
      <c r="Z881" s="44"/>
      <c r="AA881" s="44"/>
      <c r="AB881" s="44"/>
      <c r="AC881" s="44"/>
    </row>
    <row r="882" spans="1:29" ht="15.75" customHeight="1">
      <c r="A882" s="47"/>
      <c r="B882" s="184" t="s">
        <v>2693</v>
      </c>
      <c r="C882" s="213"/>
      <c r="D882" s="213"/>
      <c r="E882" s="213"/>
      <c r="F882" s="50">
        <v>12000</v>
      </c>
      <c r="G882" s="214"/>
      <c r="H882" s="215"/>
      <c r="I882" s="213"/>
      <c r="J882" s="213"/>
      <c r="K882" s="213"/>
      <c r="L882" s="213"/>
      <c r="M882" s="213"/>
      <c r="N882" s="56" t="s">
        <v>884</v>
      </c>
      <c r="O882" s="213"/>
      <c r="P882" s="213"/>
      <c r="Q882" s="192" t="s">
        <v>861</v>
      </c>
      <c r="R882" s="213"/>
      <c r="S882" s="57" t="s">
        <v>1011</v>
      </c>
      <c r="T882" s="213"/>
      <c r="U882" s="213"/>
      <c r="V882" s="213"/>
      <c r="W882" s="192" t="s">
        <v>861</v>
      </c>
      <c r="X882" s="56"/>
      <c r="Y882" s="56"/>
      <c r="Z882" s="56"/>
      <c r="AA882" s="56"/>
      <c r="AB882" s="56"/>
      <c r="AC882" s="56"/>
    </row>
    <row r="883" spans="1:29" ht="15.75" customHeight="1">
      <c r="A883" s="35"/>
      <c r="B883" s="167" t="s">
        <v>2693</v>
      </c>
      <c r="C883" s="210"/>
      <c r="D883" s="210"/>
      <c r="E883" s="210"/>
      <c r="F883" s="38">
        <v>50000</v>
      </c>
      <c r="G883" s="211"/>
      <c r="H883" s="212"/>
      <c r="I883" s="210"/>
      <c r="J883" s="210"/>
      <c r="K883" s="210"/>
      <c r="L883" s="210"/>
      <c r="M883" s="210"/>
      <c r="N883" s="44" t="s">
        <v>884</v>
      </c>
      <c r="O883" s="210"/>
      <c r="P883" s="210"/>
      <c r="Q883" s="175" t="s">
        <v>861</v>
      </c>
      <c r="R883" s="210"/>
      <c r="S883" s="45" t="s">
        <v>995</v>
      </c>
      <c r="T883" s="210"/>
      <c r="U883" s="210"/>
      <c r="V883" s="210"/>
      <c r="W883" s="175" t="s">
        <v>861</v>
      </c>
      <c r="X883" s="44"/>
      <c r="Y883" s="44"/>
      <c r="Z883" s="44"/>
      <c r="AA883" s="44"/>
      <c r="AB883" s="44"/>
      <c r="AC883" s="44"/>
    </row>
    <row r="884" spans="1:29" ht="15.75" customHeight="1">
      <c r="A884" s="47"/>
      <c r="B884" s="184" t="s">
        <v>2693</v>
      </c>
      <c r="C884" s="213"/>
      <c r="D884" s="213"/>
      <c r="E884" s="213"/>
      <c r="F884" s="50">
        <v>15000</v>
      </c>
      <c r="G884" s="214"/>
      <c r="H884" s="215"/>
      <c r="I884" s="213"/>
      <c r="J884" s="213"/>
      <c r="K884" s="213"/>
      <c r="L884" s="213"/>
      <c r="M884" s="213"/>
      <c r="N884" s="56" t="s">
        <v>884</v>
      </c>
      <c r="O884" s="213"/>
      <c r="P884" s="213"/>
      <c r="Q884" s="192" t="s">
        <v>861</v>
      </c>
      <c r="R884" s="213"/>
      <c r="S884" s="57" t="s">
        <v>1005</v>
      </c>
      <c r="T884" s="213"/>
      <c r="U884" s="213"/>
      <c r="V884" s="213"/>
      <c r="W884" s="192" t="s">
        <v>861</v>
      </c>
      <c r="X884" s="56"/>
      <c r="Y884" s="56"/>
      <c r="Z884" s="56"/>
      <c r="AA884" s="56"/>
      <c r="AB884" s="56"/>
      <c r="AC884" s="56"/>
    </row>
    <row r="885" spans="1:29" ht="15.75" customHeight="1">
      <c r="A885" s="35"/>
      <c r="B885" s="167" t="s">
        <v>2693</v>
      </c>
      <c r="C885" s="210"/>
      <c r="D885" s="210"/>
      <c r="E885" s="210"/>
      <c r="F885" s="38">
        <v>7200</v>
      </c>
      <c r="G885" s="211"/>
      <c r="H885" s="212"/>
      <c r="I885" s="210"/>
      <c r="J885" s="210"/>
      <c r="K885" s="210"/>
      <c r="L885" s="210"/>
      <c r="M885" s="210"/>
      <c r="N885" s="44" t="s">
        <v>884</v>
      </c>
      <c r="O885" s="210"/>
      <c r="P885" s="210"/>
      <c r="Q885" s="175" t="s">
        <v>861</v>
      </c>
      <c r="R885" s="210"/>
      <c r="S885" s="45" t="s">
        <v>1060</v>
      </c>
      <c r="T885" s="210"/>
      <c r="U885" s="210"/>
      <c r="V885" s="210"/>
      <c r="W885" s="175" t="s">
        <v>861</v>
      </c>
      <c r="X885" s="44"/>
      <c r="Y885" s="44"/>
      <c r="Z885" s="44"/>
      <c r="AA885" s="44"/>
      <c r="AB885" s="44"/>
      <c r="AC885" s="44"/>
    </row>
    <row r="886" spans="1:29" ht="15.75" customHeight="1">
      <c r="A886" s="47" t="s">
        <v>2808</v>
      </c>
      <c r="B886" s="47" t="s">
        <v>258</v>
      </c>
      <c r="C886" s="60" t="s">
        <v>318</v>
      </c>
      <c r="D886" s="49" t="s">
        <v>53</v>
      </c>
      <c r="E886" s="49">
        <v>18</v>
      </c>
      <c r="F886" s="50">
        <v>2052</v>
      </c>
      <c r="G886" s="51" t="s">
        <v>54</v>
      </c>
      <c r="H886" s="52">
        <v>46174</v>
      </c>
      <c r="I886" s="53" t="s">
        <v>55</v>
      </c>
      <c r="J886" s="53" t="s">
        <v>56</v>
      </c>
      <c r="K886" s="53" t="s">
        <v>164</v>
      </c>
      <c r="L886" s="53" t="s">
        <v>58</v>
      </c>
      <c r="M886" s="54" t="s">
        <v>2534</v>
      </c>
      <c r="N886" s="56" t="s">
        <v>21</v>
      </c>
      <c r="O886" s="56" t="s">
        <v>2767</v>
      </c>
      <c r="P886" s="56"/>
      <c r="Q886" s="56" t="s">
        <v>3024</v>
      </c>
      <c r="R886" s="57"/>
      <c r="S886" s="57" t="s">
        <v>319</v>
      </c>
      <c r="T886" s="56"/>
      <c r="U886" s="56"/>
      <c r="V886" s="56"/>
      <c r="W886" s="56" t="s">
        <v>3</v>
      </c>
      <c r="X886" s="56"/>
      <c r="Y886" s="56"/>
      <c r="Z886" s="56"/>
      <c r="AA886" s="56"/>
      <c r="AB886" s="56"/>
      <c r="AC886" s="56"/>
    </row>
    <row r="887" spans="1:29" ht="15.75" customHeight="1">
      <c r="A887" s="35" t="s">
        <v>2809</v>
      </c>
      <c r="B887" s="35" t="s">
        <v>440</v>
      </c>
      <c r="C887" s="36" t="s">
        <v>318</v>
      </c>
      <c r="D887" s="37" t="s">
        <v>53</v>
      </c>
      <c r="E887" s="37">
        <v>18</v>
      </c>
      <c r="F887" s="38">
        <v>2052</v>
      </c>
      <c r="G887" s="39" t="s">
        <v>54</v>
      </c>
      <c r="H887" s="40">
        <v>46174</v>
      </c>
      <c r="I887" s="41" t="s">
        <v>55</v>
      </c>
      <c r="J887" s="41" t="s">
        <v>56</v>
      </c>
      <c r="K887" s="41" t="s">
        <v>164</v>
      </c>
      <c r="L887" s="41" t="s">
        <v>58</v>
      </c>
      <c r="M887" s="42" t="s">
        <v>2534</v>
      </c>
      <c r="N887" s="44" t="s">
        <v>21</v>
      </c>
      <c r="O887" s="44" t="s">
        <v>2767</v>
      </c>
      <c r="P887" s="44"/>
      <c r="Q887" s="44" t="s">
        <v>3024</v>
      </c>
      <c r="R887" s="45"/>
      <c r="S887" s="45" t="s">
        <v>319</v>
      </c>
      <c r="T887" s="44"/>
      <c r="U887" s="44"/>
      <c r="V887" s="44"/>
      <c r="W887" s="44" t="s">
        <v>3</v>
      </c>
      <c r="X887" s="44"/>
      <c r="Y887" s="44"/>
      <c r="Z887" s="44"/>
      <c r="AA887" s="44"/>
      <c r="AB887" s="44"/>
      <c r="AC887" s="44"/>
    </row>
    <row r="888" spans="1:29" ht="15.75" customHeight="1">
      <c r="A888" s="47" t="s">
        <v>2810</v>
      </c>
      <c r="B888" s="47" t="s">
        <v>172</v>
      </c>
      <c r="C888" s="60" t="s">
        <v>318</v>
      </c>
      <c r="D888" s="49" t="s">
        <v>53</v>
      </c>
      <c r="E888" s="49">
        <v>18</v>
      </c>
      <c r="F888" s="50">
        <v>2052</v>
      </c>
      <c r="G888" s="51" t="s">
        <v>54</v>
      </c>
      <c r="H888" s="52">
        <v>46174</v>
      </c>
      <c r="I888" s="53" t="s">
        <v>55</v>
      </c>
      <c r="J888" s="53" t="s">
        <v>56</v>
      </c>
      <c r="K888" s="53" t="s">
        <v>164</v>
      </c>
      <c r="L888" s="53" t="s">
        <v>58</v>
      </c>
      <c r="M888" s="54" t="s">
        <v>2534</v>
      </c>
      <c r="N888" s="56" t="s">
        <v>21</v>
      </c>
      <c r="O888" s="56" t="s">
        <v>2767</v>
      </c>
      <c r="P888" s="56"/>
      <c r="Q888" s="56" t="s">
        <v>3024</v>
      </c>
      <c r="R888" s="57"/>
      <c r="S888" s="57" t="s">
        <v>319</v>
      </c>
      <c r="T888" s="56"/>
      <c r="U888" s="56"/>
      <c r="V888" s="56"/>
      <c r="W888" s="56" t="s">
        <v>3</v>
      </c>
      <c r="X888" s="56"/>
      <c r="Y888" s="56"/>
      <c r="Z888" s="56"/>
      <c r="AA888" s="56"/>
      <c r="AB888" s="56"/>
      <c r="AC888" s="56"/>
    </row>
    <row r="889" spans="1:29" ht="15.75" customHeight="1">
      <c r="A889" s="35" t="s">
        <v>2817</v>
      </c>
      <c r="B889" s="35" t="s">
        <v>161</v>
      </c>
      <c r="C889" s="36" t="s">
        <v>318</v>
      </c>
      <c r="D889" s="37" t="s">
        <v>53</v>
      </c>
      <c r="E889" s="37">
        <v>15</v>
      </c>
      <c r="F889" s="38">
        <v>1710</v>
      </c>
      <c r="G889" s="39" t="s">
        <v>54</v>
      </c>
      <c r="H889" s="40">
        <v>46174</v>
      </c>
      <c r="I889" s="41" t="s">
        <v>55</v>
      </c>
      <c r="J889" s="41" t="s">
        <v>56</v>
      </c>
      <c r="K889" s="41" t="s">
        <v>164</v>
      </c>
      <c r="L889" s="41" t="s">
        <v>58</v>
      </c>
      <c r="M889" s="42" t="s">
        <v>2534</v>
      </c>
      <c r="N889" s="44" t="s">
        <v>21</v>
      </c>
      <c r="O889" s="44" t="s">
        <v>2767</v>
      </c>
      <c r="P889" s="44"/>
      <c r="Q889" s="44" t="s">
        <v>3024</v>
      </c>
      <c r="R889" s="45"/>
      <c r="S889" s="45" t="s">
        <v>319</v>
      </c>
      <c r="T889" s="44"/>
      <c r="U889" s="44"/>
      <c r="V889" s="44"/>
      <c r="W889" s="44" t="s">
        <v>3</v>
      </c>
      <c r="X889" s="44"/>
      <c r="Y889" s="44"/>
      <c r="Z889" s="44"/>
      <c r="AA889" s="44"/>
      <c r="AB889" s="44"/>
      <c r="AC889" s="44"/>
    </row>
    <row r="890" spans="1:29" ht="15.75" customHeight="1">
      <c r="A890" s="47" t="s">
        <v>2830</v>
      </c>
      <c r="B890" s="47" t="s">
        <v>245</v>
      </c>
      <c r="C890" s="60" t="s">
        <v>318</v>
      </c>
      <c r="D890" s="49" t="s">
        <v>53</v>
      </c>
      <c r="E890" s="49">
        <v>10</v>
      </c>
      <c r="F890" s="50">
        <v>1140</v>
      </c>
      <c r="G890" s="51" t="s">
        <v>54</v>
      </c>
      <c r="H890" s="52">
        <v>46174</v>
      </c>
      <c r="I890" s="53" t="s">
        <v>55</v>
      </c>
      <c r="J890" s="53" t="s">
        <v>56</v>
      </c>
      <c r="K890" s="53" t="s">
        <v>164</v>
      </c>
      <c r="L890" s="53" t="s">
        <v>58</v>
      </c>
      <c r="M890" s="54" t="s">
        <v>2534</v>
      </c>
      <c r="N890" s="56" t="s">
        <v>21</v>
      </c>
      <c r="O890" s="56" t="s">
        <v>2767</v>
      </c>
      <c r="P890" s="56"/>
      <c r="Q890" s="56" t="s">
        <v>3024</v>
      </c>
      <c r="R890" s="57"/>
      <c r="S890" s="57" t="s">
        <v>319</v>
      </c>
      <c r="T890" s="56"/>
      <c r="U890" s="56"/>
      <c r="V890" s="56"/>
      <c r="W890" s="56" t="s">
        <v>3</v>
      </c>
      <c r="X890" s="56"/>
      <c r="Y890" s="56"/>
      <c r="Z890" s="56"/>
      <c r="AA890" s="56"/>
      <c r="AB890" s="56"/>
      <c r="AC890" s="56"/>
    </row>
    <row r="891" spans="1:29" ht="15.75" customHeight="1">
      <c r="A891" s="35"/>
      <c r="B891" s="35" t="s">
        <v>51</v>
      </c>
      <c r="C891" s="36" t="s">
        <v>1227</v>
      </c>
      <c r="D891" s="37" t="s">
        <v>53</v>
      </c>
      <c r="E891" s="37">
        <v>30</v>
      </c>
      <c r="F891" s="38">
        <v>3420</v>
      </c>
      <c r="G891" s="39" t="s">
        <v>54</v>
      </c>
      <c r="H891" s="40">
        <v>46174</v>
      </c>
      <c r="I891" s="41" t="s">
        <v>55</v>
      </c>
      <c r="J891" s="41" t="s">
        <v>56</v>
      </c>
      <c r="K891" s="41" t="s">
        <v>164</v>
      </c>
      <c r="L891" s="41" t="s">
        <v>91</v>
      </c>
      <c r="M891" s="42" t="s">
        <v>2486</v>
      </c>
      <c r="N891" s="44" t="s">
        <v>884</v>
      </c>
      <c r="O891" s="44" t="s">
        <v>2767</v>
      </c>
      <c r="P891" s="44"/>
      <c r="Q891" s="44" t="s">
        <v>3024</v>
      </c>
      <c r="R891" s="45"/>
      <c r="S891" s="45" t="s">
        <v>319</v>
      </c>
      <c r="T891" s="44"/>
      <c r="U891" s="44"/>
      <c r="V891" s="44"/>
      <c r="W891" s="44" t="s">
        <v>3</v>
      </c>
      <c r="X891" s="44"/>
      <c r="Y891" s="44"/>
      <c r="Z891" s="44"/>
      <c r="AA891" s="44"/>
      <c r="AB891" s="44"/>
      <c r="AC891" s="44"/>
    </row>
    <row r="892" spans="1:29" ht="15.75" customHeight="1">
      <c r="A892" s="47"/>
      <c r="B892" s="47" t="s">
        <v>51</v>
      </c>
      <c r="C892" s="60" t="s">
        <v>1124</v>
      </c>
      <c r="D892" s="49" t="s">
        <v>53</v>
      </c>
      <c r="E892" s="49">
        <v>16</v>
      </c>
      <c r="F892" s="50">
        <v>12800</v>
      </c>
      <c r="G892" s="51" t="s">
        <v>54</v>
      </c>
      <c r="H892" s="52">
        <v>46235</v>
      </c>
      <c r="I892" s="53" t="s">
        <v>55</v>
      </c>
      <c r="J892" s="53" t="s">
        <v>56</v>
      </c>
      <c r="K892" s="53" t="s">
        <v>164</v>
      </c>
      <c r="L892" s="53" t="s">
        <v>91</v>
      </c>
      <c r="M892" s="54" t="s">
        <v>2534</v>
      </c>
      <c r="N892" s="56" t="s">
        <v>884</v>
      </c>
      <c r="O892" s="56" t="s">
        <v>2767</v>
      </c>
      <c r="P892" s="56"/>
      <c r="Q892" s="56" t="s">
        <v>3024</v>
      </c>
      <c r="R892" s="57"/>
      <c r="S892" s="57" t="s">
        <v>319</v>
      </c>
      <c r="T892" s="56"/>
      <c r="U892" s="56"/>
      <c r="V892" s="56"/>
      <c r="W892" s="56" t="s">
        <v>3</v>
      </c>
      <c r="X892" s="56"/>
      <c r="Y892" s="56"/>
      <c r="Z892" s="56"/>
      <c r="AA892" s="56"/>
      <c r="AB892" s="56"/>
      <c r="AC892" s="56"/>
    </row>
    <row r="893" spans="1:29" ht="15.75" customHeight="1">
      <c r="A893" s="35"/>
      <c r="B893" s="35" t="s">
        <v>51</v>
      </c>
      <c r="C893" s="36" t="s">
        <v>2497</v>
      </c>
      <c r="D893" s="37" t="s">
        <v>53</v>
      </c>
      <c r="E893" s="37">
        <v>5</v>
      </c>
      <c r="F893" s="38">
        <v>150000</v>
      </c>
      <c r="G893" s="39" t="s">
        <v>54</v>
      </c>
      <c r="H893" s="40">
        <v>46266</v>
      </c>
      <c r="I893" s="41" t="s">
        <v>55</v>
      </c>
      <c r="J893" s="41" t="s">
        <v>56</v>
      </c>
      <c r="K893" s="41" t="s">
        <v>164</v>
      </c>
      <c r="L893" s="41" t="s">
        <v>91</v>
      </c>
      <c r="M893" s="42" t="s">
        <v>2498</v>
      </c>
      <c r="N893" s="44" t="s">
        <v>884</v>
      </c>
      <c r="O893" s="44" t="s">
        <v>2767</v>
      </c>
      <c r="P893" s="44"/>
      <c r="Q893" s="44" t="s">
        <v>3123</v>
      </c>
      <c r="R893" s="45"/>
      <c r="S893" s="45" t="s">
        <v>2499</v>
      </c>
      <c r="T893" s="44"/>
      <c r="U893" s="44"/>
      <c r="V893" s="44"/>
      <c r="W893" s="44" t="s">
        <v>51</v>
      </c>
      <c r="X893" s="44"/>
      <c r="Y893" s="44"/>
      <c r="Z893" s="44"/>
      <c r="AA893" s="44"/>
      <c r="AB893" s="44"/>
      <c r="AC893" s="44"/>
    </row>
    <row r="894" spans="1:29" ht="15.75" customHeight="1">
      <c r="A894" s="47" t="s">
        <v>2899</v>
      </c>
      <c r="B894" s="47" t="s">
        <v>317</v>
      </c>
      <c r="C894" s="60" t="s">
        <v>732</v>
      </c>
      <c r="D894" s="49" t="s">
        <v>53</v>
      </c>
      <c r="E894" s="49">
        <v>3</v>
      </c>
      <c r="F894" s="50">
        <v>210</v>
      </c>
      <c r="G894" s="51" t="s">
        <v>54</v>
      </c>
      <c r="H894" s="52">
        <v>46143</v>
      </c>
      <c r="I894" s="53" t="s">
        <v>55</v>
      </c>
      <c r="J894" s="53" t="s">
        <v>56</v>
      </c>
      <c r="K894" s="53" t="s">
        <v>164</v>
      </c>
      <c r="L894" s="53" t="s">
        <v>58</v>
      </c>
      <c r="M894" s="54" t="s">
        <v>2517</v>
      </c>
      <c r="N894" s="56" t="s">
        <v>21</v>
      </c>
      <c r="O894" s="56" t="s">
        <v>2767</v>
      </c>
      <c r="P894" s="56"/>
      <c r="Q894" s="56" t="s">
        <v>3026</v>
      </c>
      <c r="R894" s="57"/>
      <c r="S894" s="57" t="s">
        <v>733</v>
      </c>
      <c r="T894" s="56"/>
      <c r="U894" s="56"/>
      <c r="V894" s="56"/>
      <c r="W894" s="56" t="s">
        <v>3</v>
      </c>
      <c r="X894" s="56"/>
      <c r="Y894" s="56"/>
      <c r="Z894" s="56"/>
      <c r="AA894" s="56"/>
      <c r="AB894" s="56"/>
      <c r="AC894" s="56"/>
    </row>
    <row r="895" spans="1:29" ht="15.75" customHeight="1">
      <c r="A895" s="35" t="s">
        <v>2900</v>
      </c>
      <c r="B895" s="35" t="s">
        <v>242</v>
      </c>
      <c r="C895" s="36" t="s">
        <v>732</v>
      </c>
      <c r="D895" s="37" t="s">
        <v>53</v>
      </c>
      <c r="E895" s="37">
        <v>3</v>
      </c>
      <c r="F895" s="38">
        <v>210</v>
      </c>
      <c r="G895" s="39" t="s">
        <v>54</v>
      </c>
      <c r="H895" s="40">
        <v>46143</v>
      </c>
      <c r="I895" s="41" t="s">
        <v>55</v>
      </c>
      <c r="J895" s="41" t="s">
        <v>56</v>
      </c>
      <c r="K895" s="41" t="s">
        <v>164</v>
      </c>
      <c r="L895" s="41" t="s">
        <v>58</v>
      </c>
      <c r="M895" s="42" t="s">
        <v>2534</v>
      </c>
      <c r="N895" s="44" t="s">
        <v>21</v>
      </c>
      <c r="O895" s="44" t="s">
        <v>2767</v>
      </c>
      <c r="P895" s="44"/>
      <c r="Q895" s="44" t="s">
        <v>3026</v>
      </c>
      <c r="R895" s="45"/>
      <c r="S895" s="45" t="s">
        <v>733</v>
      </c>
      <c r="T895" s="44"/>
      <c r="U895" s="44"/>
      <c r="V895" s="44"/>
      <c r="W895" s="44" t="s">
        <v>3</v>
      </c>
      <c r="X895" s="44"/>
      <c r="Y895" s="44"/>
      <c r="Z895" s="44"/>
      <c r="AA895" s="44"/>
      <c r="AB895" s="44"/>
      <c r="AC895" s="44"/>
    </row>
    <row r="896" spans="1:29" ht="15.75" customHeight="1">
      <c r="A896" s="47"/>
      <c r="B896" s="47" t="s">
        <v>51</v>
      </c>
      <c r="C896" s="60" t="s">
        <v>1225</v>
      </c>
      <c r="D896" s="49" t="s">
        <v>53</v>
      </c>
      <c r="E896" s="49">
        <v>35</v>
      </c>
      <c r="F896" s="50">
        <v>3500</v>
      </c>
      <c r="G896" s="51" t="s">
        <v>54</v>
      </c>
      <c r="H896" s="52">
        <v>46174</v>
      </c>
      <c r="I896" s="53" t="s">
        <v>55</v>
      </c>
      <c r="J896" s="53" t="s">
        <v>56</v>
      </c>
      <c r="K896" s="53" t="s">
        <v>164</v>
      </c>
      <c r="L896" s="53" t="s">
        <v>91</v>
      </c>
      <c r="M896" s="54" t="s">
        <v>2498</v>
      </c>
      <c r="N896" s="56" t="s">
        <v>884</v>
      </c>
      <c r="O896" s="56" t="s">
        <v>2767</v>
      </c>
      <c r="P896" s="56"/>
      <c r="Q896" s="56" t="s">
        <v>3026</v>
      </c>
      <c r="R896" s="57"/>
      <c r="S896" s="57" t="s">
        <v>733</v>
      </c>
      <c r="T896" s="56"/>
      <c r="U896" s="56"/>
      <c r="V896" s="56"/>
      <c r="W896" s="56" t="s">
        <v>3</v>
      </c>
      <c r="X896" s="56"/>
      <c r="Y896" s="56"/>
      <c r="Z896" s="56"/>
      <c r="AA896" s="56"/>
      <c r="AB896" s="56"/>
      <c r="AC896" s="56"/>
    </row>
    <row r="897" spans="1:29" ht="15.75" customHeight="1">
      <c r="A897" s="167"/>
      <c r="B897" s="167" t="s">
        <v>219</v>
      </c>
      <c r="C897" s="168" t="s">
        <v>2596</v>
      </c>
      <c r="D897" s="176" t="s">
        <v>53</v>
      </c>
      <c r="E897" s="176">
        <v>2</v>
      </c>
      <c r="F897" s="177">
        <v>3600</v>
      </c>
      <c r="G897" s="178" t="s">
        <v>54</v>
      </c>
      <c r="H897" s="179">
        <v>46174</v>
      </c>
      <c r="I897" s="180" t="s">
        <v>101</v>
      </c>
      <c r="J897" s="180" t="s">
        <v>56</v>
      </c>
      <c r="K897" s="180" t="s">
        <v>858</v>
      </c>
      <c r="L897" s="180" t="s">
        <v>91</v>
      </c>
      <c r="M897" s="181" t="s">
        <v>2451</v>
      </c>
      <c r="N897" s="175" t="s">
        <v>951</v>
      </c>
      <c r="O897" s="44" t="s">
        <v>2452</v>
      </c>
      <c r="P897" s="44"/>
      <c r="Q897" s="44"/>
      <c r="R897" s="45">
        <f t="array" ref="R897">IFERROR(INDEX('BANCO DE DADOS'!$C$3:$C1636,MATCH(C897,'BANCO DE DADOS'!$B$3:$B1636,0),0),"")</f>
        <v>0</v>
      </c>
      <c r="S897" s="45" t="str">
        <f t="array" ref="S897">IFERROR(INDEX('BANCO DE DADOS'!$D$3:$D1636,MATCH(C897,'BANCO DE DADOS'!$B$3:$B1636,0),0),"")</f>
        <v>COMPRA DE FERRAMENTAS</v>
      </c>
      <c r="T897" s="44"/>
      <c r="U897" s="44"/>
      <c r="V897" s="44"/>
      <c r="W897" s="44"/>
      <c r="X897" s="44"/>
      <c r="Y897" s="44"/>
      <c r="Z897" s="44"/>
      <c r="AA897" s="44"/>
      <c r="AB897" s="44"/>
      <c r="AC897" s="44"/>
    </row>
    <row r="898" spans="1:29" ht="15.75" customHeight="1">
      <c r="A898" s="47" t="s">
        <v>1777</v>
      </c>
      <c r="B898" s="47" t="s">
        <v>51</v>
      </c>
      <c r="C898" s="60" t="s">
        <v>1681</v>
      </c>
      <c r="D898" s="49" t="s">
        <v>53</v>
      </c>
      <c r="E898" s="49">
        <v>1</v>
      </c>
      <c r="F898" s="50">
        <v>20000</v>
      </c>
      <c r="G898" s="51" t="s">
        <v>54</v>
      </c>
      <c r="H898" s="52">
        <v>46235</v>
      </c>
      <c r="I898" s="53" t="s">
        <v>55</v>
      </c>
      <c r="J898" s="53" t="s">
        <v>56</v>
      </c>
      <c r="K898" s="53" t="s">
        <v>83</v>
      </c>
      <c r="L898" s="53" t="s">
        <v>91</v>
      </c>
      <c r="M898" s="54" t="s">
        <v>109</v>
      </c>
      <c r="N898" s="56" t="s">
        <v>951</v>
      </c>
      <c r="O898" s="56" t="s">
        <v>2767</v>
      </c>
      <c r="P898" s="56"/>
      <c r="Q898" s="56" t="s">
        <v>3027</v>
      </c>
      <c r="R898" s="57"/>
      <c r="S898" s="57" t="s">
        <v>1682</v>
      </c>
      <c r="T898" s="56"/>
      <c r="U898" s="56"/>
      <c r="V898" s="56"/>
      <c r="W898" s="56" t="s">
        <v>3</v>
      </c>
      <c r="X898" s="56"/>
      <c r="Y898" s="56"/>
      <c r="Z898" s="56"/>
      <c r="AA898" s="56"/>
      <c r="AB898" s="56"/>
      <c r="AC898" s="56"/>
    </row>
    <row r="899" spans="1:29" ht="15.75" customHeight="1">
      <c r="A899" s="35" t="s">
        <v>1781</v>
      </c>
      <c r="B899" s="35" t="s">
        <v>247</v>
      </c>
      <c r="C899" s="36" t="s">
        <v>1995</v>
      </c>
      <c r="D899" s="37" t="s">
        <v>53</v>
      </c>
      <c r="E899" s="37">
        <v>15</v>
      </c>
      <c r="F899" s="38">
        <v>3750</v>
      </c>
      <c r="G899" s="39" t="s">
        <v>54</v>
      </c>
      <c r="H899" s="40">
        <v>46174</v>
      </c>
      <c r="I899" s="41" t="s">
        <v>55</v>
      </c>
      <c r="J899" s="41" t="s">
        <v>56</v>
      </c>
      <c r="K899" s="41" t="s">
        <v>164</v>
      </c>
      <c r="L899" s="41" t="s">
        <v>91</v>
      </c>
      <c r="M899" s="42" t="s">
        <v>148</v>
      </c>
      <c r="N899" s="44" t="s">
        <v>951</v>
      </c>
      <c r="O899" s="44" t="s">
        <v>2767</v>
      </c>
      <c r="P899" s="44"/>
      <c r="Q899" s="44" t="s">
        <v>3027</v>
      </c>
      <c r="R899" s="45"/>
      <c r="S899" s="45" t="s">
        <v>1682</v>
      </c>
      <c r="T899" s="44"/>
      <c r="U899" s="44"/>
      <c r="V899" s="44"/>
      <c r="W899" s="44" t="s">
        <v>3</v>
      </c>
      <c r="X899" s="44"/>
      <c r="Y899" s="44"/>
      <c r="Z899" s="44"/>
      <c r="AA899" s="44"/>
      <c r="AB899" s="44"/>
      <c r="AC899" s="44"/>
    </row>
    <row r="900" spans="1:29" ht="15.75" customHeight="1">
      <c r="A900" s="47" t="s">
        <v>1663</v>
      </c>
      <c r="B900" s="47" t="s">
        <v>51</v>
      </c>
      <c r="C900" s="60" t="s">
        <v>1672</v>
      </c>
      <c r="D900" s="49" t="s">
        <v>53</v>
      </c>
      <c r="E900" s="49">
        <v>4</v>
      </c>
      <c r="F900" s="50">
        <v>210000</v>
      </c>
      <c r="G900" s="51" t="s">
        <v>54</v>
      </c>
      <c r="H900" s="52">
        <v>46266</v>
      </c>
      <c r="I900" s="53" t="s">
        <v>55</v>
      </c>
      <c r="J900" s="53" t="s">
        <v>56</v>
      </c>
      <c r="K900" s="53" t="s">
        <v>83</v>
      </c>
      <c r="L900" s="53" t="s">
        <v>91</v>
      </c>
      <c r="M900" s="54" t="s">
        <v>2534</v>
      </c>
      <c r="N900" s="56" t="s">
        <v>951</v>
      </c>
      <c r="O900" s="56" t="s">
        <v>2767</v>
      </c>
      <c r="P900" s="56"/>
      <c r="Q900" s="56" t="s">
        <v>3028</v>
      </c>
      <c r="R900" s="57"/>
      <c r="S900" s="57" t="s">
        <v>1673</v>
      </c>
      <c r="T900" s="56"/>
      <c r="U900" s="56"/>
      <c r="V900" s="56"/>
      <c r="W900" s="56" t="s">
        <v>51</v>
      </c>
      <c r="X900" s="56"/>
      <c r="Y900" s="56"/>
      <c r="Z900" s="56"/>
      <c r="AA900" s="56"/>
      <c r="AB900" s="56"/>
      <c r="AC900" s="56"/>
    </row>
    <row r="901" spans="1:29" ht="15.75" customHeight="1">
      <c r="A901" s="35" t="s">
        <v>1667</v>
      </c>
      <c r="B901" s="35" t="s">
        <v>51</v>
      </c>
      <c r="C901" s="36" t="s">
        <v>2554</v>
      </c>
      <c r="D901" s="37" t="s">
        <v>53</v>
      </c>
      <c r="E901" s="37">
        <v>1</v>
      </c>
      <c r="F901" s="38">
        <v>18000</v>
      </c>
      <c r="G901" s="39" t="s">
        <v>54</v>
      </c>
      <c r="H901" s="40">
        <v>46235</v>
      </c>
      <c r="I901" s="41" t="s">
        <v>55</v>
      </c>
      <c r="J901" s="41" t="s">
        <v>56</v>
      </c>
      <c r="K901" s="41" t="s">
        <v>83</v>
      </c>
      <c r="L901" s="41" t="s">
        <v>91</v>
      </c>
      <c r="M901" s="42" t="s">
        <v>109</v>
      </c>
      <c r="N901" s="44" t="s">
        <v>951</v>
      </c>
      <c r="O901" s="44" t="s">
        <v>2767</v>
      </c>
      <c r="P901" s="44"/>
      <c r="Q901" s="44" t="s">
        <v>3028</v>
      </c>
      <c r="R901" s="45"/>
      <c r="S901" s="45" t="s">
        <v>1673</v>
      </c>
      <c r="T901" s="44"/>
      <c r="U901" s="44"/>
      <c r="V901" s="44"/>
      <c r="W901" s="44" t="s">
        <v>51</v>
      </c>
      <c r="X901" s="44"/>
      <c r="Y901" s="44"/>
      <c r="Z901" s="44"/>
      <c r="AA901" s="44"/>
      <c r="AB901" s="44"/>
      <c r="AC901" s="44"/>
    </row>
    <row r="902" spans="1:29" ht="15.75" customHeight="1">
      <c r="A902" s="47"/>
      <c r="B902" s="47" t="s">
        <v>51</v>
      </c>
      <c r="C902" s="60" t="s">
        <v>2514</v>
      </c>
      <c r="D902" s="49" t="s">
        <v>53</v>
      </c>
      <c r="E902" s="49">
        <v>40</v>
      </c>
      <c r="F902" s="50">
        <v>64000</v>
      </c>
      <c r="G902" s="51" t="s">
        <v>54</v>
      </c>
      <c r="H902" s="52">
        <v>46204</v>
      </c>
      <c r="I902" s="53" t="s">
        <v>55</v>
      </c>
      <c r="J902" s="53" t="s">
        <v>56</v>
      </c>
      <c r="K902" s="53" t="s">
        <v>164</v>
      </c>
      <c r="L902" s="53" t="s">
        <v>91</v>
      </c>
      <c r="M902" s="54" t="s">
        <v>109</v>
      </c>
      <c r="N902" s="56" t="s">
        <v>884</v>
      </c>
      <c r="O902" s="56" t="s">
        <v>2767</v>
      </c>
      <c r="P902" s="56"/>
      <c r="Q902" s="56" t="s">
        <v>3112</v>
      </c>
      <c r="R902" s="57"/>
      <c r="S902" s="57" t="s">
        <v>2515</v>
      </c>
      <c r="T902" s="56"/>
      <c r="U902" s="56"/>
      <c r="V902" s="56"/>
      <c r="W902" s="56" t="s">
        <v>3</v>
      </c>
      <c r="X902" s="56"/>
      <c r="Y902" s="56"/>
      <c r="Z902" s="56"/>
      <c r="AA902" s="56"/>
      <c r="AB902" s="56"/>
      <c r="AC902" s="56"/>
    </row>
    <row r="903" spans="1:29" ht="15.75" customHeight="1">
      <c r="A903" s="35"/>
      <c r="B903" s="35" t="s">
        <v>51</v>
      </c>
      <c r="C903" s="36" t="s">
        <v>1186</v>
      </c>
      <c r="D903" s="37" t="s">
        <v>53</v>
      </c>
      <c r="E903" s="37">
        <v>1</v>
      </c>
      <c r="F903" s="38">
        <v>6000</v>
      </c>
      <c r="G903" s="39" t="s">
        <v>54</v>
      </c>
      <c r="H903" s="40">
        <v>46204</v>
      </c>
      <c r="I903" s="41" t="s">
        <v>55</v>
      </c>
      <c r="J903" s="41" t="s">
        <v>56</v>
      </c>
      <c r="K903" s="41" t="s">
        <v>164</v>
      </c>
      <c r="L903" s="41" t="s">
        <v>91</v>
      </c>
      <c r="M903" s="42" t="s">
        <v>2486</v>
      </c>
      <c r="N903" s="44" t="s">
        <v>884</v>
      </c>
      <c r="O903" s="44" t="s">
        <v>2767</v>
      </c>
      <c r="P903" s="44"/>
      <c r="Q903" s="44" t="s">
        <v>3098</v>
      </c>
      <c r="R903" s="45"/>
      <c r="S903" s="45" t="s">
        <v>1187</v>
      </c>
      <c r="T903" s="44"/>
      <c r="U903" s="44"/>
      <c r="V903" s="44"/>
      <c r="W903" s="44" t="s">
        <v>51</v>
      </c>
      <c r="X903" s="44"/>
      <c r="Y903" s="44"/>
      <c r="Z903" s="44"/>
      <c r="AA903" s="44"/>
      <c r="AB903" s="44"/>
      <c r="AC903" s="44"/>
    </row>
    <row r="904" spans="1:29" ht="15.75" customHeight="1">
      <c r="A904" s="47"/>
      <c r="B904" s="47" t="s">
        <v>51</v>
      </c>
      <c r="C904" s="60" t="s">
        <v>1181</v>
      </c>
      <c r="D904" s="49" t="s">
        <v>53</v>
      </c>
      <c r="E904" s="49">
        <v>6</v>
      </c>
      <c r="F904" s="50">
        <v>6600</v>
      </c>
      <c r="G904" s="51" t="s">
        <v>54</v>
      </c>
      <c r="H904" s="52">
        <v>46204</v>
      </c>
      <c r="I904" s="53" t="s">
        <v>55</v>
      </c>
      <c r="J904" s="53" t="s">
        <v>56</v>
      </c>
      <c r="K904" s="53" t="s">
        <v>164</v>
      </c>
      <c r="L904" s="53" t="s">
        <v>91</v>
      </c>
      <c r="M904" s="54" t="s">
        <v>148</v>
      </c>
      <c r="N904" s="56" t="s">
        <v>884</v>
      </c>
      <c r="O904" s="56" t="s">
        <v>2767</v>
      </c>
      <c r="P904" s="56"/>
      <c r="Q904" s="56" t="s">
        <v>3099</v>
      </c>
      <c r="R904" s="57">
        <f t="array" ref="R904">IFERROR(INDEX('BANCO DE DADOS'!$C$3:$C1636,MATCH(C904,'BANCO DE DADOS'!$B$3:$B1636,0),0),"")</f>
        <v>0</v>
      </c>
      <c r="S904" s="57" t="s">
        <v>1065</v>
      </c>
      <c r="T904" s="56"/>
      <c r="U904" s="56"/>
      <c r="V904" s="56"/>
      <c r="W904" s="56" t="s">
        <v>51</v>
      </c>
      <c r="X904" s="56"/>
      <c r="Y904" s="56"/>
      <c r="Z904" s="56"/>
      <c r="AA904" s="56"/>
      <c r="AB904" s="56"/>
      <c r="AC904" s="56"/>
    </row>
    <row r="905" spans="1:29" ht="15.75" customHeight="1">
      <c r="A905" s="35"/>
      <c r="B905" s="35" t="s">
        <v>848</v>
      </c>
      <c r="C905" s="36" t="s">
        <v>1064</v>
      </c>
      <c r="D905" s="37" t="s">
        <v>53</v>
      </c>
      <c r="E905" s="37">
        <v>40</v>
      </c>
      <c r="F905" s="38">
        <v>44000</v>
      </c>
      <c r="G905" s="39" t="s">
        <v>54</v>
      </c>
      <c r="H905" s="40">
        <v>46266</v>
      </c>
      <c r="I905" s="41" t="s">
        <v>55</v>
      </c>
      <c r="J905" s="41" t="s">
        <v>56</v>
      </c>
      <c r="K905" s="41" t="s">
        <v>164</v>
      </c>
      <c r="L905" s="41" t="s">
        <v>91</v>
      </c>
      <c r="M905" s="42" t="s">
        <v>2534</v>
      </c>
      <c r="N905" s="44" t="s">
        <v>884</v>
      </c>
      <c r="O905" s="44" t="s">
        <v>2767</v>
      </c>
      <c r="P905" s="44"/>
      <c r="Q905" s="44" t="s">
        <v>3099</v>
      </c>
      <c r="R905" s="45">
        <f t="array" ref="R905">IFERROR(INDEX('BANCO DE DADOS'!$C$3:$C1636,MATCH(C905,'BANCO DE DADOS'!$B$3:$B1636,0),0),"")</f>
        <v>0</v>
      </c>
      <c r="S905" s="45" t="s">
        <v>1065</v>
      </c>
      <c r="T905" s="44"/>
      <c r="U905" s="44"/>
      <c r="V905" s="44"/>
      <c r="W905" s="44" t="s">
        <v>51</v>
      </c>
      <c r="X905" s="44"/>
      <c r="Y905" s="44"/>
      <c r="Z905" s="44"/>
      <c r="AA905" s="44"/>
      <c r="AB905" s="44"/>
      <c r="AC905" s="44"/>
    </row>
    <row r="906" spans="1:29" ht="15.75" customHeight="1">
      <c r="A906" s="47" t="s">
        <v>1523</v>
      </c>
      <c r="B906" s="47" t="s">
        <v>51</v>
      </c>
      <c r="C906" s="60" t="s">
        <v>2630</v>
      </c>
      <c r="D906" s="49" t="s">
        <v>53</v>
      </c>
      <c r="E906" s="49">
        <v>2</v>
      </c>
      <c r="F906" s="50">
        <v>2400</v>
      </c>
      <c r="G906" s="51" t="s">
        <v>54</v>
      </c>
      <c r="H906" s="52">
        <v>46174</v>
      </c>
      <c r="I906" s="53" t="s">
        <v>55</v>
      </c>
      <c r="J906" s="53" t="s">
        <v>56</v>
      </c>
      <c r="K906" s="53" t="s">
        <v>164</v>
      </c>
      <c r="L906" s="53" t="s">
        <v>91</v>
      </c>
      <c r="M906" s="54" t="s">
        <v>2534</v>
      </c>
      <c r="N906" s="56" t="s">
        <v>951</v>
      </c>
      <c r="O906" s="56" t="s">
        <v>2767</v>
      </c>
      <c r="P906" s="56"/>
      <c r="Q906" s="56" t="s">
        <v>2959</v>
      </c>
      <c r="R906" s="57"/>
      <c r="S906" s="57" t="s">
        <v>499</v>
      </c>
      <c r="T906" s="56"/>
      <c r="U906" s="56"/>
      <c r="V906" s="56"/>
      <c r="W906" s="47" t="s">
        <v>233</v>
      </c>
      <c r="X906" s="56"/>
      <c r="Y906" s="56"/>
      <c r="Z906" s="56"/>
      <c r="AA906" s="56"/>
      <c r="AB906" s="56"/>
      <c r="AC906" s="56"/>
    </row>
    <row r="907" spans="1:29" ht="15.75" customHeight="1">
      <c r="A907" s="35" t="s">
        <v>117</v>
      </c>
      <c r="B907" s="35" t="s">
        <v>233</v>
      </c>
      <c r="C907" s="36" t="s">
        <v>498</v>
      </c>
      <c r="D907" s="37" t="s">
        <v>53</v>
      </c>
      <c r="E907" s="37">
        <v>2</v>
      </c>
      <c r="F907" s="38">
        <v>1140</v>
      </c>
      <c r="G907" s="39" t="s">
        <v>54</v>
      </c>
      <c r="H907" s="40">
        <v>46174</v>
      </c>
      <c r="I907" s="41" t="s">
        <v>55</v>
      </c>
      <c r="J907" s="41" t="s">
        <v>56</v>
      </c>
      <c r="K907" s="41" t="s">
        <v>164</v>
      </c>
      <c r="L907" s="41" t="s">
        <v>58</v>
      </c>
      <c r="M907" s="42" t="s">
        <v>2534</v>
      </c>
      <c r="N907" s="44" t="s">
        <v>21</v>
      </c>
      <c r="O907" s="44" t="s">
        <v>2767</v>
      </c>
      <c r="P907" s="44"/>
      <c r="Q907" s="44" t="s">
        <v>2959</v>
      </c>
      <c r="R907" s="45"/>
      <c r="S907" s="45" t="s">
        <v>499</v>
      </c>
      <c r="T907" s="44"/>
      <c r="U907" s="44"/>
      <c r="V907" s="44"/>
      <c r="W907" s="35" t="s">
        <v>233</v>
      </c>
      <c r="X907" s="44"/>
      <c r="Y907" s="44"/>
      <c r="Z907" s="44"/>
      <c r="AA907" s="44"/>
      <c r="AB907" s="44"/>
      <c r="AC907" s="44"/>
    </row>
    <row r="908" spans="1:29" ht="15.75" customHeight="1">
      <c r="A908" s="47" t="s">
        <v>119</v>
      </c>
      <c r="B908" s="47" t="s">
        <v>317</v>
      </c>
      <c r="C908" s="60" t="s">
        <v>498</v>
      </c>
      <c r="D908" s="49" t="s">
        <v>53</v>
      </c>
      <c r="E908" s="49">
        <v>2</v>
      </c>
      <c r="F908" s="50">
        <v>1140</v>
      </c>
      <c r="G908" s="51" t="s">
        <v>54</v>
      </c>
      <c r="H908" s="52">
        <v>46174</v>
      </c>
      <c r="I908" s="53" t="s">
        <v>55</v>
      </c>
      <c r="J908" s="53" t="s">
        <v>56</v>
      </c>
      <c r="K908" s="53" t="s">
        <v>164</v>
      </c>
      <c r="L908" s="53" t="s">
        <v>58</v>
      </c>
      <c r="M908" s="54" t="s">
        <v>2534</v>
      </c>
      <c r="N908" s="56" t="s">
        <v>21</v>
      </c>
      <c r="O908" s="56" t="s">
        <v>2767</v>
      </c>
      <c r="P908" s="56"/>
      <c r="Q908" s="56" t="s">
        <v>2959</v>
      </c>
      <c r="R908" s="57"/>
      <c r="S908" s="57" t="s">
        <v>499</v>
      </c>
      <c r="T908" s="56"/>
      <c r="U908" s="56"/>
      <c r="V908" s="56"/>
      <c r="W908" s="47" t="s">
        <v>233</v>
      </c>
      <c r="X908" s="56"/>
      <c r="Y908" s="56"/>
      <c r="Z908" s="56"/>
      <c r="AA908" s="56"/>
      <c r="AB908" s="56"/>
      <c r="AC908" s="56"/>
    </row>
    <row r="909" spans="1:29" ht="15.75" customHeight="1">
      <c r="A909" s="35" t="s">
        <v>123</v>
      </c>
      <c r="B909" s="35" t="s">
        <v>172</v>
      </c>
      <c r="C909" s="36" t="s">
        <v>498</v>
      </c>
      <c r="D909" s="37" t="s">
        <v>53</v>
      </c>
      <c r="E909" s="37">
        <v>2</v>
      </c>
      <c r="F909" s="38">
        <v>1140</v>
      </c>
      <c r="G909" s="39" t="s">
        <v>54</v>
      </c>
      <c r="H909" s="40">
        <v>46174</v>
      </c>
      <c r="I909" s="41" t="s">
        <v>55</v>
      </c>
      <c r="J909" s="41" t="s">
        <v>56</v>
      </c>
      <c r="K909" s="41" t="s">
        <v>164</v>
      </c>
      <c r="L909" s="41" t="s">
        <v>58</v>
      </c>
      <c r="M909" s="42" t="s">
        <v>2534</v>
      </c>
      <c r="N909" s="44" t="s">
        <v>21</v>
      </c>
      <c r="O909" s="44" t="s">
        <v>2767</v>
      </c>
      <c r="P909" s="44"/>
      <c r="Q909" s="44" t="s">
        <v>2959</v>
      </c>
      <c r="R909" s="45"/>
      <c r="S909" s="45" t="s">
        <v>499</v>
      </c>
      <c r="T909" s="44"/>
      <c r="U909" s="44"/>
      <c r="V909" s="44"/>
      <c r="W909" s="35" t="s">
        <v>233</v>
      </c>
      <c r="X909" s="44"/>
      <c r="Y909" s="44"/>
      <c r="Z909" s="44"/>
      <c r="AA909" s="44"/>
      <c r="AB909" s="44"/>
      <c r="AC909" s="44"/>
    </row>
    <row r="910" spans="1:29" ht="15.75" customHeight="1">
      <c r="A910" s="47" t="s">
        <v>126</v>
      </c>
      <c r="B910" s="47" t="s">
        <v>283</v>
      </c>
      <c r="C910" s="60" t="s">
        <v>498</v>
      </c>
      <c r="D910" s="49" t="s">
        <v>53</v>
      </c>
      <c r="E910" s="49">
        <v>1</v>
      </c>
      <c r="F910" s="50">
        <v>570</v>
      </c>
      <c r="G910" s="51" t="s">
        <v>54</v>
      </c>
      <c r="H910" s="52">
        <v>46174</v>
      </c>
      <c r="I910" s="53" t="s">
        <v>55</v>
      </c>
      <c r="J910" s="53" t="s">
        <v>56</v>
      </c>
      <c r="K910" s="53" t="s">
        <v>164</v>
      </c>
      <c r="L910" s="53" t="s">
        <v>58</v>
      </c>
      <c r="M910" s="54" t="s">
        <v>2534</v>
      </c>
      <c r="N910" s="56" t="s">
        <v>21</v>
      </c>
      <c r="O910" s="56" t="s">
        <v>2767</v>
      </c>
      <c r="P910" s="56"/>
      <c r="Q910" s="56" t="s">
        <v>2959</v>
      </c>
      <c r="R910" s="57"/>
      <c r="S910" s="57" t="s">
        <v>499</v>
      </c>
      <c r="T910" s="56"/>
      <c r="U910" s="56"/>
      <c r="V910" s="56"/>
      <c r="W910" s="47" t="s">
        <v>233</v>
      </c>
      <c r="X910" s="56"/>
      <c r="Y910" s="56"/>
      <c r="Z910" s="56"/>
      <c r="AA910" s="56"/>
      <c r="AB910" s="56"/>
      <c r="AC910" s="56"/>
    </row>
    <row r="911" spans="1:29" ht="15.75" customHeight="1">
      <c r="A911" s="35" t="s">
        <v>129</v>
      </c>
      <c r="B911" s="35" t="s">
        <v>242</v>
      </c>
      <c r="C911" s="36" t="s">
        <v>498</v>
      </c>
      <c r="D911" s="37" t="s">
        <v>53</v>
      </c>
      <c r="E911" s="37">
        <v>1</v>
      </c>
      <c r="F911" s="38">
        <v>570</v>
      </c>
      <c r="G911" s="39" t="s">
        <v>54</v>
      </c>
      <c r="H911" s="40">
        <v>46174</v>
      </c>
      <c r="I911" s="41" t="s">
        <v>55</v>
      </c>
      <c r="J911" s="41" t="s">
        <v>56</v>
      </c>
      <c r="K911" s="41" t="s">
        <v>164</v>
      </c>
      <c r="L911" s="41" t="s">
        <v>58</v>
      </c>
      <c r="M911" s="42" t="s">
        <v>2534</v>
      </c>
      <c r="N911" s="44" t="s">
        <v>21</v>
      </c>
      <c r="O911" s="44" t="s">
        <v>2767</v>
      </c>
      <c r="P911" s="44"/>
      <c r="Q911" s="44" t="s">
        <v>2959</v>
      </c>
      <c r="R911" s="45"/>
      <c r="S911" s="45" t="s">
        <v>499</v>
      </c>
      <c r="T911" s="44"/>
      <c r="U911" s="44"/>
      <c r="V911" s="44"/>
      <c r="W911" s="35" t="s">
        <v>233</v>
      </c>
      <c r="X911" s="44"/>
      <c r="Y911" s="44"/>
      <c r="Z911" s="44"/>
      <c r="AA911" s="44"/>
      <c r="AB911" s="44"/>
      <c r="AC911" s="44"/>
    </row>
    <row r="912" spans="1:29" ht="15.75" customHeight="1">
      <c r="A912" s="184"/>
      <c r="B912" s="184" t="s">
        <v>51</v>
      </c>
      <c r="C912" s="185" t="s">
        <v>1114</v>
      </c>
      <c r="D912" s="186" t="s">
        <v>53</v>
      </c>
      <c r="E912" s="186">
        <v>60</v>
      </c>
      <c r="F912" s="187">
        <v>15480</v>
      </c>
      <c r="G912" s="188" t="s">
        <v>54</v>
      </c>
      <c r="H912" s="189">
        <v>46235</v>
      </c>
      <c r="I912" s="190" t="s">
        <v>55</v>
      </c>
      <c r="J912" s="190" t="s">
        <v>56</v>
      </c>
      <c r="K912" s="190" t="s">
        <v>164</v>
      </c>
      <c r="L912" s="190" t="s">
        <v>91</v>
      </c>
      <c r="M912" s="191" t="s">
        <v>2451</v>
      </c>
      <c r="N912" s="192" t="s">
        <v>884</v>
      </c>
      <c r="O912" s="56" t="s">
        <v>2452</v>
      </c>
      <c r="P912" s="56"/>
      <c r="Q912" s="56"/>
      <c r="R912" s="57" t="str">
        <f t="array" ref="R912">IFERROR(INDEX('BANCO DE DADOS'!$C$3:$C1636,MATCH(C912,'BANCO DE DADOS'!$B$3:$B1636,0),0),"")</f>
        <v>DOP - EPI INCENDIO ESTRUTURAL</v>
      </c>
      <c r="S912" s="57" t="str">
        <f t="array" ref="S912">IFERROR(INDEX('BANCO DE DADOS'!$D$3:$D1636,MATCH(C912,'BANCO DE DADOS'!$B$3:$B1636,0),0),"")</f>
        <v>COMPRA DE EQUIPAMENTOS DE PROTEÇÃO PESSOAL ESPECIALIZADO</v>
      </c>
      <c r="T912" s="56"/>
      <c r="U912" s="56"/>
      <c r="V912" s="56"/>
      <c r="W912" s="56"/>
      <c r="X912" s="56"/>
      <c r="Y912" s="56"/>
      <c r="Z912" s="56"/>
      <c r="AA912" s="56"/>
      <c r="AB912" s="56"/>
      <c r="AC912" s="56"/>
    </row>
    <row r="913" spans="1:29" ht="15.75" customHeight="1">
      <c r="A913" s="35"/>
      <c r="B913" s="35" t="s">
        <v>51</v>
      </c>
      <c r="C913" s="36" t="s">
        <v>1280</v>
      </c>
      <c r="D913" s="37" t="s">
        <v>53</v>
      </c>
      <c r="E913" s="37">
        <v>3</v>
      </c>
      <c r="F913" s="38">
        <v>1440</v>
      </c>
      <c r="G913" s="39" t="s">
        <v>54</v>
      </c>
      <c r="H913" s="40">
        <v>46174</v>
      </c>
      <c r="I913" s="41" t="s">
        <v>55</v>
      </c>
      <c r="J913" s="41" t="s">
        <v>56</v>
      </c>
      <c r="K913" s="41" t="s">
        <v>164</v>
      </c>
      <c r="L913" s="41" t="s">
        <v>91</v>
      </c>
      <c r="M913" s="42" t="s">
        <v>2498</v>
      </c>
      <c r="N913" s="44" t="s">
        <v>884</v>
      </c>
      <c r="O913" s="44" t="s">
        <v>2767</v>
      </c>
      <c r="P913" s="44"/>
      <c r="Q913" s="44" t="s">
        <v>2959</v>
      </c>
      <c r="R913" s="45" t="s">
        <v>522</v>
      </c>
      <c r="S913" s="45" t="s">
        <v>499</v>
      </c>
      <c r="T913" s="44"/>
      <c r="U913" s="44"/>
      <c r="V913" s="44"/>
      <c r="W913" s="35" t="s">
        <v>233</v>
      </c>
      <c r="X913" s="44"/>
      <c r="Y913" s="44"/>
      <c r="Z913" s="44"/>
      <c r="AA913" s="44"/>
      <c r="AB913" s="44"/>
      <c r="AC913" s="44"/>
    </row>
    <row r="914" spans="1:29" ht="15.75" customHeight="1">
      <c r="A914" s="47"/>
      <c r="B914" s="47" t="s">
        <v>51</v>
      </c>
      <c r="C914" s="60" t="s">
        <v>1395</v>
      </c>
      <c r="D914" s="49" t="s">
        <v>53</v>
      </c>
      <c r="E914" s="49">
        <v>2</v>
      </c>
      <c r="F914" s="50">
        <v>200</v>
      </c>
      <c r="G914" s="51" t="s">
        <v>54</v>
      </c>
      <c r="H914" s="52">
        <v>46143</v>
      </c>
      <c r="I914" s="53" t="s">
        <v>55</v>
      </c>
      <c r="J914" s="53" t="s">
        <v>56</v>
      </c>
      <c r="K914" s="53" t="s">
        <v>164</v>
      </c>
      <c r="L914" s="53" t="s">
        <v>91</v>
      </c>
      <c r="M914" s="54" t="s">
        <v>73</v>
      </c>
      <c r="N914" s="56" t="s">
        <v>884</v>
      </c>
      <c r="O914" s="56" t="s">
        <v>2767</v>
      </c>
      <c r="P914" s="56"/>
      <c r="Q914" s="56" t="s">
        <v>2959</v>
      </c>
      <c r="R914" s="57"/>
      <c r="S914" s="57" t="s">
        <v>499</v>
      </c>
      <c r="T914" s="56"/>
      <c r="U914" s="56"/>
      <c r="V914" s="56"/>
      <c r="W914" s="47" t="s">
        <v>233</v>
      </c>
      <c r="X914" s="56"/>
      <c r="Y914" s="56"/>
      <c r="Z914" s="56"/>
      <c r="AA914" s="56"/>
      <c r="AB914" s="56"/>
      <c r="AC914" s="56"/>
    </row>
    <row r="915" spans="1:29" ht="15.75" customHeight="1">
      <c r="A915" s="35"/>
      <c r="B915" s="35" t="s">
        <v>848</v>
      </c>
      <c r="C915" s="36" t="s">
        <v>1075</v>
      </c>
      <c r="D915" s="37" t="s">
        <v>53</v>
      </c>
      <c r="E915" s="37">
        <v>50</v>
      </c>
      <c r="F915" s="38">
        <v>35000</v>
      </c>
      <c r="G915" s="39" t="s">
        <v>54</v>
      </c>
      <c r="H915" s="40">
        <v>46235</v>
      </c>
      <c r="I915" s="41" t="s">
        <v>55</v>
      </c>
      <c r="J915" s="41" t="s">
        <v>56</v>
      </c>
      <c r="K915" s="41" t="s">
        <v>164</v>
      </c>
      <c r="L915" s="41" t="s">
        <v>91</v>
      </c>
      <c r="M915" s="42" t="s">
        <v>2517</v>
      </c>
      <c r="N915" s="44" t="s">
        <v>884</v>
      </c>
      <c r="O915" s="44" t="s">
        <v>2767</v>
      </c>
      <c r="P915" s="44"/>
      <c r="Q915" s="44" t="s">
        <v>2962</v>
      </c>
      <c r="R915" s="45"/>
      <c r="S915" s="45" t="s">
        <v>1076</v>
      </c>
      <c r="T915" s="44"/>
      <c r="U915" s="44"/>
      <c r="V915" s="44"/>
      <c r="W915" s="44" t="s">
        <v>3</v>
      </c>
      <c r="X915" s="44"/>
      <c r="Y915" s="44"/>
      <c r="Z915" s="44"/>
      <c r="AA915" s="44"/>
      <c r="AB915" s="44"/>
      <c r="AC915" s="44"/>
    </row>
    <row r="916" spans="1:29" ht="15.75" customHeight="1">
      <c r="A916" s="47" t="s">
        <v>2839</v>
      </c>
      <c r="B916" s="47" t="s">
        <v>254</v>
      </c>
      <c r="C916" s="60" t="s">
        <v>528</v>
      </c>
      <c r="D916" s="49" t="s">
        <v>53</v>
      </c>
      <c r="E916" s="49">
        <v>50</v>
      </c>
      <c r="F916" s="50">
        <v>850</v>
      </c>
      <c r="G916" s="51" t="s">
        <v>54</v>
      </c>
      <c r="H916" s="52">
        <v>46174</v>
      </c>
      <c r="I916" s="53" t="s">
        <v>55</v>
      </c>
      <c r="J916" s="53" t="s">
        <v>56</v>
      </c>
      <c r="K916" s="53" t="s">
        <v>164</v>
      </c>
      <c r="L916" s="53" t="s">
        <v>58</v>
      </c>
      <c r="M916" s="54" t="s">
        <v>2498</v>
      </c>
      <c r="N916" s="56" t="s">
        <v>21</v>
      </c>
      <c r="O916" s="56" t="s">
        <v>2767</v>
      </c>
      <c r="P916" s="56"/>
      <c r="Q916" s="56" t="s">
        <v>3030</v>
      </c>
      <c r="R916" s="57"/>
      <c r="S916" s="57" t="s">
        <v>529</v>
      </c>
      <c r="T916" s="56"/>
      <c r="U916" s="56"/>
      <c r="V916" s="56"/>
      <c r="W916" s="56" t="s">
        <v>848</v>
      </c>
      <c r="X916" s="56"/>
      <c r="Y916" s="56"/>
      <c r="Z916" s="56"/>
      <c r="AA916" s="56"/>
      <c r="AB916" s="56"/>
      <c r="AC916" s="56"/>
    </row>
    <row r="917" spans="1:29" ht="15.75" customHeight="1">
      <c r="A917" s="35" t="s">
        <v>2840</v>
      </c>
      <c r="B917" s="35" t="s">
        <v>258</v>
      </c>
      <c r="C917" s="36" t="s">
        <v>528</v>
      </c>
      <c r="D917" s="37" t="s">
        <v>53</v>
      </c>
      <c r="E917" s="37">
        <v>50</v>
      </c>
      <c r="F917" s="38">
        <v>850</v>
      </c>
      <c r="G917" s="39" t="s">
        <v>54</v>
      </c>
      <c r="H917" s="40">
        <v>46174</v>
      </c>
      <c r="I917" s="41" t="s">
        <v>55</v>
      </c>
      <c r="J917" s="41" t="s">
        <v>56</v>
      </c>
      <c r="K917" s="41" t="s">
        <v>164</v>
      </c>
      <c r="L917" s="41" t="s">
        <v>58</v>
      </c>
      <c r="M917" s="42" t="s">
        <v>2486</v>
      </c>
      <c r="N917" s="44" t="s">
        <v>21</v>
      </c>
      <c r="O917" s="44" t="s">
        <v>2767</v>
      </c>
      <c r="P917" s="44"/>
      <c r="Q917" s="44" t="s">
        <v>3030</v>
      </c>
      <c r="R917" s="45"/>
      <c r="S917" s="45" t="s">
        <v>529</v>
      </c>
      <c r="T917" s="44"/>
      <c r="U917" s="44"/>
      <c r="V917" s="44"/>
      <c r="W917" s="44" t="s">
        <v>848</v>
      </c>
      <c r="X917" s="44"/>
      <c r="Y917" s="44"/>
      <c r="Z917" s="44"/>
      <c r="AA917" s="44"/>
      <c r="AB917" s="44"/>
      <c r="AC917" s="44"/>
    </row>
    <row r="918" spans="1:29" ht="15.75" customHeight="1">
      <c r="A918" s="47"/>
      <c r="B918" s="47" t="s">
        <v>51</v>
      </c>
      <c r="C918" s="60" t="s">
        <v>571</v>
      </c>
      <c r="D918" s="49" t="s">
        <v>53</v>
      </c>
      <c r="E918" s="49">
        <v>60</v>
      </c>
      <c r="F918" s="50">
        <v>2160</v>
      </c>
      <c r="G918" s="51" t="s">
        <v>54</v>
      </c>
      <c r="H918" s="52">
        <v>46174</v>
      </c>
      <c r="I918" s="53" t="s">
        <v>55</v>
      </c>
      <c r="J918" s="53" t="s">
        <v>56</v>
      </c>
      <c r="K918" s="53" t="s">
        <v>164</v>
      </c>
      <c r="L918" s="53" t="s">
        <v>91</v>
      </c>
      <c r="M918" s="54" t="s">
        <v>2517</v>
      </c>
      <c r="N918" s="56" t="s">
        <v>884</v>
      </c>
      <c r="O918" s="56" t="s">
        <v>2767</v>
      </c>
      <c r="P918" s="56"/>
      <c r="Q918" s="56" t="s">
        <v>3030</v>
      </c>
      <c r="R918" s="57"/>
      <c r="S918" s="57" t="s">
        <v>529</v>
      </c>
      <c r="T918" s="56"/>
      <c r="U918" s="56"/>
      <c r="V918" s="56"/>
      <c r="W918" s="56" t="s">
        <v>848</v>
      </c>
      <c r="X918" s="56"/>
      <c r="Y918" s="56"/>
      <c r="Z918" s="56"/>
      <c r="AA918" s="56"/>
      <c r="AB918" s="56"/>
      <c r="AC918" s="56"/>
    </row>
    <row r="919" spans="1:29" ht="15.75" customHeight="1">
      <c r="A919" s="35" t="s">
        <v>2843</v>
      </c>
      <c r="B919" s="35" t="s">
        <v>317</v>
      </c>
      <c r="C919" s="36" t="s">
        <v>571</v>
      </c>
      <c r="D919" s="37" t="s">
        <v>53</v>
      </c>
      <c r="E919" s="37">
        <v>20</v>
      </c>
      <c r="F919" s="38">
        <v>720</v>
      </c>
      <c r="G919" s="39" t="s">
        <v>54</v>
      </c>
      <c r="H919" s="40">
        <v>46174</v>
      </c>
      <c r="I919" s="41" t="s">
        <v>55</v>
      </c>
      <c r="J919" s="41" t="s">
        <v>56</v>
      </c>
      <c r="K919" s="41" t="s">
        <v>164</v>
      </c>
      <c r="L919" s="41" t="s">
        <v>58</v>
      </c>
      <c r="M919" s="42" t="s">
        <v>2517</v>
      </c>
      <c r="N919" s="44" t="s">
        <v>21</v>
      </c>
      <c r="O919" s="44" t="s">
        <v>2767</v>
      </c>
      <c r="P919" s="44"/>
      <c r="Q919" s="44" t="s">
        <v>3030</v>
      </c>
      <c r="R919" s="45"/>
      <c r="S919" s="45" t="s">
        <v>529</v>
      </c>
      <c r="T919" s="44"/>
      <c r="U919" s="44"/>
      <c r="V919" s="44"/>
      <c r="W919" s="44" t="s">
        <v>848</v>
      </c>
      <c r="X919" s="44"/>
      <c r="Y919" s="44"/>
      <c r="Z919" s="44"/>
      <c r="AA919" s="44"/>
      <c r="AB919" s="44"/>
      <c r="AC919" s="44"/>
    </row>
    <row r="920" spans="1:29" ht="15.75" customHeight="1">
      <c r="A920" s="47" t="s">
        <v>2851</v>
      </c>
      <c r="B920" s="47" t="s">
        <v>245</v>
      </c>
      <c r="C920" s="60" t="s">
        <v>571</v>
      </c>
      <c r="D920" s="49" t="s">
        <v>53</v>
      </c>
      <c r="E920" s="49">
        <v>15</v>
      </c>
      <c r="F920" s="50">
        <v>540</v>
      </c>
      <c r="G920" s="51" t="s">
        <v>54</v>
      </c>
      <c r="H920" s="52">
        <v>46174</v>
      </c>
      <c r="I920" s="53" t="s">
        <v>55</v>
      </c>
      <c r="J920" s="53" t="s">
        <v>56</v>
      </c>
      <c r="K920" s="53" t="s">
        <v>164</v>
      </c>
      <c r="L920" s="53" t="s">
        <v>58</v>
      </c>
      <c r="M920" s="54" t="s">
        <v>2498</v>
      </c>
      <c r="N920" s="56" t="s">
        <v>21</v>
      </c>
      <c r="O920" s="56" t="s">
        <v>2767</v>
      </c>
      <c r="P920" s="56"/>
      <c r="Q920" s="56" t="s">
        <v>3030</v>
      </c>
      <c r="R920" s="57"/>
      <c r="S920" s="57" t="s">
        <v>529</v>
      </c>
      <c r="T920" s="56"/>
      <c r="U920" s="56"/>
      <c r="V920" s="56"/>
      <c r="W920" s="56" t="s">
        <v>848</v>
      </c>
      <c r="X920" s="56"/>
      <c r="Y920" s="56"/>
      <c r="Z920" s="56"/>
      <c r="AA920" s="56"/>
      <c r="AB920" s="56"/>
      <c r="AC920" s="56"/>
    </row>
    <row r="921" spans="1:29" ht="15.75" customHeight="1">
      <c r="A921" s="35" t="s">
        <v>2862</v>
      </c>
      <c r="B921" s="35" t="s">
        <v>317</v>
      </c>
      <c r="C921" s="36" t="s">
        <v>648</v>
      </c>
      <c r="D921" s="37" t="s">
        <v>53</v>
      </c>
      <c r="E921" s="37">
        <v>20</v>
      </c>
      <c r="F921" s="38">
        <v>400</v>
      </c>
      <c r="G921" s="39" t="s">
        <v>54</v>
      </c>
      <c r="H921" s="40">
        <v>46174</v>
      </c>
      <c r="I921" s="41" t="s">
        <v>55</v>
      </c>
      <c r="J921" s="41" t="s">
        <v>56</v>
      </c>
      <c r="K921" s="41" t="s">
        <v>164</v>
      </c>
      <c r="L921" s="41" t="s">
        <v>58</v>
      </c>
      <c r="M921" s="42" t="s">
        <v>2517</v>
      </c>
      <c r="N921" s="44" t="s">
        <v>21</v>
      </c>
      <c r="O921" s="44" t="s">
        <v>2767</v>
      </c>
      <c r="P921" s="44"/>
      <c r="Q921" s="44" t="s">
        <v>3030</v>
      </c>
      <c r="R921" s="45"/>
      <c r="S921" s="45" t="s">
        <v>529</v>
      </c>
      <c r="T921" s="44"/>
      <c r="U921" s="44"/>
      <c r="V921" s="44"/>
      <c r="W921" s="44" t="s">
        <v>848</v>
      </c>
      <c r="X921" s="44"/>
      <c r="Y921" s="44"/>
      <c r="Z921" s="44"/>
      <c r="AA921" s="44"/>
      <c r="AB921" s="44"/>
      <c r="AC921" s="44"/>
    </row>
    <row r="922" spans="1:29" ht="15.75" customHeight="1">
      <c r="A922" s="47" t="s">
        <v>2881</v>
      </c>
      <c r="B922" s="47" t="s">
        <v>245</v>
      </c>
      <c r="C922" s="60" t="s">
        <v>648</v>
      </c>
      <c r="D922" s="49" t="s">
        <v>53</v>
      </c>
      <c r="E922" s="49">
        <v>15</v>
      </c>
      <c r="F922" s="50">
        <v>300</v>
      </c>
      <c r="G922" s="51" t="s">
        <v>54</v>
      </c>
      <c r="H922" s="52">
        <v>46174</v>
      </c>
      <c r="I922" s="53" t="s">
        <v>55</v>
      </c>
      <c r="J922" s="53" t="s">
        <v>56</v>
      </c>
      <c r="K922" s="53" t="s">
        <v>164</v>
      </c>
      <c r="L922" s="53" t="s">
        <v>58</v>
      </c>
      <c r="M922" s="54" t="s">
        <v>2517</v>
      </c>
      <c r="N922" s="56" t="s">
        <v>21</v>
      </c>
      <c r="O922" s="56" t="s">
        <v>2767</v>
      </c>
      <c r="P922" s="56"/>
      <c r="Q922" s="56" t="s">
        <v>3030</v>
      </c>
      <c r="R922" s="57"/>
      <c r="S922" s="57" t="s">
        <v>529</v>
      </c>
      <c r="T922" s="56"/>
      <c r="U922" s="56"/>
      <c r="V922" s="56"/>
      <c r="W922" s="56" t="s">
        <v>848</v>
      </c>
      <c r="X922" s="56"/>
      <c r="Y922" s="56"/>
      <c r="Z922" s="56"/>
      <c r="AA922" s="56"/>
      <c r="AB922" s="56"/>
      <c r="AC922" s="56"/>
    </row>
    <row r="923" spans="1:29" ht="15.75" customHeight="1">
      <c r="A923" s="35"/>
      <c r="B923" s="35" t="s">
        <v>51</v>
      </c>
      <c r="C923" s="36" t="s">
        <v>1202</v>
      </c>
      <c r="D923" s="37" t="s">
        <v>53</v>
      </c>
      <c r="E923" s="37">
        <v>100</v>
      </c>
      <c r="F923" s="38">
        <v>5400</v>
      </c>
      <c r="G923" s="39" t="s">
        <v>54</v>
      </c>
      <c r="H923" s="40">
        <v>46204</v>
      </c>
      <c r="I923" s="41" t="s">
        <v>55</v>
      </c>
      <c r="J923" s="41" t="s">
        <v>56</v>
      </c>
      <c r="K923" s="41" t="s">
        <v>164</v>
      </c>
      <c r="L923" s="41" t="s">
        <v>91</v>
      </c>
      <c r="M923" s="42" t="s">
        <v>2498</v>
      </c>
      <c r="N923" s="44" t="s">
        <v>884</v>
      </c>
      <c r="O923" s="44" t="s">
        <v>2767</v>
      </c>
      <c r="P923" s="44"/>
      <c r="Q923" s="44" t="s">
        <v>3030</v>
      </c>
      <c r="R923" s="45">
        <f t="array" ref="R923">IFERROR(INDEX('BANCO DE DADOS'!$C$3:$C1636,MATCH(C923,'BANCO DE DADOS'!$B$3:$B1636,0),0),"")</f>
        <v>0</v>
      </c>
      <c r="S923" s="45" t="s">
        <v>529</v>
      </c>
      <c r="T923" s="44"/>
      <c r="U923" s="44"/>
      <c r="V923" s="44"/>
      <c r="W923" s="44" t="s">
        <v>848</v>
      </c>
      <c r="X923" s="44"/>
      <c r="Y923" s="44"/>
      <c r="Z923" s="44"/>
      <c r="AA923" s="44"/>
      <c r="AB923" s="44"/>
      <c r="AC923" s="44"/>
    </row>
    <row r="924" spans="1:29" ht="15.75" customHeight="1">
      <c r="A924" s="47"/>
      <c r="B924" s="47" t="s">
        <v>51</v>
      </c>
      <c r="C924" s="60" t="s">
        <v>1341</v>
      </c>
      <c r="D924" s="49" t="s">
        <v>53</v>
      </c>
      <c r="E924" s="49">
        <v>10</v>
      </c>
      <c r="F924" s="50">
        <v>600</v>
      </c>
      <c r="G924" s="51" t="s">
        <v>54</v>
      </c>
      <c r="H924" s="52">
        <v>46174</v>
      </c>
      <c r="I924" s="53" t="s">
        <v>55</v>
      </c>
      <c r="J924" s="53" t="s">
        <v>56</v>
      </c>
      <c r="K924" s="53" t="s">
        <v>164</v>
      </c>
      <c r="L924" s="53" t="s">
        <v>91</v>
      </c>
      <c r="M924" s="54" t="s">
        <v>2486</v>
      </c>
      <c r="N924" s="56" t="s">
        <v>884</v>
      </c>
      <c r="O924" s="56" t="s">
        <v>2767</v>
      </c>
      <c r="P924" s="56"/>
      <c r="Q924" s="56" t="s">
        <v>2969</v>
      </c>
      <c r="R924" s="57"/>
      <c r="S924" s="57" t="s">
        <v>410</v>
      </c>
      <c r="T924" s="56"/>
      <c r="U924" s="56"/>
      <c r="V924" s="56"/>
      <c r="W924" s="56" t="s">
        <v>848</v>
      </c>
      <c r="X924" s="56"/>
      <c r="Y924" s="56"/>
      <c r="Z924" s="56"/>
      <c r="AA924" s="56"/>
      <c r="AB924" s="56"/>
      <c r="AC924" s="56"/>
    </row>
    <row r="925" spans="1:29" ht="15.75" customHeight="1">
      <c r="A925" s="35" t="s">
        <v>1698</v>
      </c>
      <c r="B925" s="35" t="s">
        <v>652</v>
      </c>
      <c r="C925" s="36" t="s">
        <v>2150</v>
      </c>
      <c r="D925" s="37" t="s">
        <v>53</v>
      </c>
      <c r="E925" s="37">
        <v>10</v>
      </c>
      <c r="F925" s="38">
        <v>1000</v>
      </c>
      <c r="G925" s="39" t="s">
        <v>54</v>
      </c>
      <c r="H925" s="40">
        <v>46174</v>
      </c>
      <c r="I925" s="41" t="s">
        <v>55</v>
      </c>
      <c r="J925" s="41" t="s">
        <v>56</v>
      </c>
      <c r="K925" s="41" t="s">
        <v>164</v>
      </c>
      <c r="L925" s="41" t="s">
        <v>91</v>
      </c>
      <c r="M925" s="42" t="s">
        <v>73</v>
      </c>
      <c r="N925" s="44" t="s">
        <v>951</v>
      </c>
      <c r="O925" s="44" t="s">
        <v>2767</v>
      </c>
      <c r="P925" s="44"/>
      <c r="Q925" s="44" t="s">
        <v>2969</v>
      </c>
      <c r="R925" s="45"/>
      <c r="S925" s="45" t="s">
        <v>410</v>
      </c>
      <c r="T925" s="44"/>
      <c r="U925" s="44"/>
      <c r="V925" s="44"/>
      <c r="W925" s="44" t="s">
        <v>848</v>
      </c>
      <c r="X925" s="44"/>
      <c r="Y925" s="44"/>
      <c r="Z925" s="44"/>
      <c r="AA925" s="44"/>
      <c r="AB925" s="44"/>
      <c r="AC925" s="44"/>
    </row>
    <row r="926" spans="1:29" ht="15.75" customHeight="1">
      <c r="A926" s="47"/>
      <c r="B926" s="47" t="s">
        <v>51</v>
      </c>
      <c r="C926" s="60" t="s">
        <v>1149</v>
      </c>
      <c r="D926" s="49" t="s">
        <v>1439</v>
      </c>
      <c r="E926" s="49">
        <v>2200</v>
      </c>
      <c r="F926" s="50">
        <v>102000</v>
      </c>
      <c r="G926" s="51" t="s">
        <v>54</v>
      </c>
      <c r="H926" s="52">
        <v>46266</v>
      </c>
      <c r="I926" s="53" t="s">
        <v>55</v>
      </c>
      <c r="J926" s="53" t="s">
        <v>56</v>
      </c>
      <c r="K926" s="53" t="s">
        <v>164</v>
      </c>
      <c r="L926" s="53" t="s">
        <v>91</v>
      </c>
      <c r="M926" s="54" t="s">
        <v>148</v>
      </c>
      <c r="N926" s="56" t="s">
        <v>884</v>
      </c>
      <c r="O926" s="56" t="s">
        <v>2767</v>
      </c>
      <c r="P926" s="56"/>
      <c r="Q926" s="56" t="s">
        <v>2969</v>
      </c>
      <c r="R926" s="57"/>
      <c r="S926" s="57" t="s">
        <v>410</v>
      </c>
      <c r="T926" s="56"/>
      <c r="U926" s="56"/>
      <c r="V926" s="56"/>
      <c r="W926" s="56" t="s">
        <v>848</v>
      </c>
      <c r="X926" s="56"/>
      <c r="Y926" s="56"/>
      <c r="Z926" s="56"/>
      <c r="AA926" s="56"/>
      <c r="AB926" s="56"/>
      <c r="AC926" s="56"/>
    </row>
    <row r="927" spans="1:29" ht="15.75" customHeight="1">
      <c r="A927" s="35"/>
      <c r="B927" s="35" t="s">
        <v>848</v>
      </c>
      <c r="C927" s="36" t="s">
        <v>1149</v>
      </c>
      <c r="D927" s="37" t="s">
        <v>1150</v>
      </c>
      <c r="E927" s="37">
        <v>300</v>
      </c>
      <c r="F927" s="38">
        <v>9000</v>
      </c>
      <c r="G927" s="39" t="s">
        <v>54</v>
      </c>
      <c r="H927" s="40">
        <v>46204</v>
      </c>
      <c r="I927" s="41" t="s">
        <v>55</v>
      </c>
      <c r="J927" s="41" t="s">
        <v>56</v>
      </c>
      <c r="K927" s="41" t="s">
        <v>164</v>
      </c>
      <c r="L927" s="41" t="s">
        <v>91</v>
      </c>
      <c r="M927" s="42" t="s">
        <v>2517</v>
      </c>
      <c r="N927" s="44" t="s">
        <v>884</v>
      </c>
      <c r="O927" s="44" t="s">
        <v>2767</v>
      </c>
      <c r="P927" s="44"/>
      <c r="Q927" s="44" t="s">
        <v>2969</v>
      </c>
      <c r="R927" s="45"/>
      <c r="S927" s="45" t="s">
        <v>410</v>
      </c>
      <c r="T927" s="44"/>
      <c r="U927" s="44"/>
      <c r="V927" s="44"/>
      <c r="W927" s="44" t="s">
        <v>848</v>
      </c>
      <c r="X927" s="44"/>
      <c r="Y927" s="44"/>
      <c r="Z927" s="44"/>
      <c r="AA927" s="44"/>
      <c r="AB927" s="44"/>
      <c r="AC927" s="44"/>
    </row>
    <row r="928" spans="1:29" ht="15.75" customHeight="1">
      <c r="A928" s="47"/>
      <c r="B928" s="47" t="s">
        <v>51</v>
      </c>
      <c r="C928" s="60" t="s">
        <v>409</v>
      </c>
      <c r="D928" s="49" t="s">
        <v>53</v>
      </c>
      <c r="E928" s="49">
        <v>10</v>
      </c>
      <c r="F928" s="50">
        <v>15000</v>
      </c>
      <c r="G928" s="51" t="s">
        <v>54</v>
      </c>
      <c r="H928" s="52">
        <v>46235</v>
      </c>
      <c r="I928" s="53" t="s">
        <v>55</v>
      </c>
      <c r="J928" s="53" t="s">
        <v>56</v>
      </c>
      <c r="K928" s="53" t="s">
        <v>164</v>
      </c>
      <c r="L928" s="53" t="s">
        <v>91</v>
      </c>
      <c r="M928" s="54" t="s">
        <v>2486</v>
      </c>
      <c r="N928" s="56" t="s">
        <v>884</v>
      </c>
      <c r="O928" s="56" t="s">
        <v>2767</v>
      </c>
      <c r="P928" s="56"/>
      <c r="Q928" s="56" t="s">
        <v>2969</v>
      </c>
      <c r="R928" s="57"/>
      <c r="S928" s="57" t="s">
        <v>410</v>
      </c>
      <c r="T928" s="56"/>
      <c r="U928" s="56"/>
      <c r="V928" s="56"/>
      <c r="W928" s="56" t="s">
        <v>848</v>
      </c>
      <c r="X928" s="56"/>
      <c r="Y928" s="56"/>
      <c r="Z928" s="56"/>
      <c r="AA928" s="56"/>
      <c r="AB928" s="56"/>
      <c r="AC928" s="56"/>
    </row>
    <row r="929" spans="1:29" ht="15.75" customHeight="1">
      <c r="A929" s="35" t="s">
        <v>2795</v>
      </c>
      <c r="B929" s="35" t="s">
        <v>169</v>
      </c>
      <c r="C929" s="36" t="s">
        <v>409</v>
      </c>
      <c r="D929" s="37" t="s">
        <v>53</v>
      </c>
      <c r="E929" s="37">
        <v>2</v>
      </c>
      <c r="F929" s="38">
        <v>3000</v>
      </c>
      <c r="G929" s="39" t="s">
        <v>54</v>
      </c>
      <c r="H929" s="40">
        <v>46174</v>
      </c>
      <c r="I929" s="41" t="s">
        <v>55</v>
      </c>
      <c r="J929" s="41" t="s">
        <v>56</v>
      </c>
      <c r="K929" s="41" t="s">
        <v>164</v>
      </c>
      <c r="L929" s="41" t="s">
        <v>58</v>
      </c>
      <c r="M929" s="42" t="s">
        <v>2534</v>
      </c>
      <c r="N929" s="44" t="s">
        <v>21</v>
      </c>
      <c r="O929" s="44" t="s">
        <v>2767</v>
      </c>
      <c r="P929" s="44"/>
      <c r="Q929" s="44" t="s">
        <v>2969</v>
      </c>
      <c r="R929" s="45"/>
      <c r="S929" s="45" t="s">
        <v>410</v>
      </c>
      <c r="T929" s="44"/>
      <c r="U929" s="44"/>
      <c r="V929" s="44"/>
      <c r="W929" s="44" t="s">
        <v>848</v>
      </c>
      <c r="X929" s="44"/>
      <c r="Y929" s="44"/>
      <c r="Z929" s="44"/>
      <c r="AA929" s="44"/>
      <c r="AB929" s="44"/>
      <c r="AC929" s="44"/>
    </row>
    <row r="930" spans="1:29" ht="15.75" customHeight="1">
      <c r="A930" s="47" t="s">
        <v>2821</v>
      </c>
      <c r="B930" s="47" t="s">
        <v>242</v>
      </c>
      <c r="C930" s="60" t="s">
        <v>409</v>
      </c>
      <c r="D930" s="49" t="s">
        <v>53</v>
      </c>
      <c r="E930" s="49">
        <v>1</v>
      </c>
      <c r="F930" s="50">
        <v>1500</v>
      </c>
      <c r="G930" s="51" t="s">
        <v>54</v>
      </c>
      <c r="H930" s="52">
        <v>46174</v>
      </c>
      <c r="I930" s="53" t="s">
        <v>55</v>
      </c>
      <c r="J930" s="53" t="s">
        <v>56</v>
      </c>
      <c r="K930" s="53" t="s">
        <v>164</v>
      </c>
      <c r="L930" s="53" t="s">
        <v>58</v>
      </c>
      <c r="M930" s="54" t="s">
        <v>2534</v>
      </c>
      <c r="N930" s="56" t="s">
        <v>21</v>
      </c>
      <c r="O930" s="56" t="s">
        <v>2767</v>
      </c>
      <c r="P930" s="56"/>
      <c r="Q930" s="56" t="s">
        <v>2969</v>
      </c>
      <c r="R930" s="57"/>
      <c r="S930" s="57" t="s">
        <v>410</v>
      </c>
      <c r="T930" s="56"/>
      <c r="U930" s="56"/>
      <c r="V930" s="56"/>
      <c r="W930" s="56" t="s">
        <v>848</v>
      </c>
      <c r="X930" s="56"/>
      <c r="Y930" s="56"/>
      <c r="Z930" s="56"/>
      <c r="AA930" s="56"/>
      <c r="AB930" s="56"/>
      <c r="AC930" s="56"/>
    </row>
    <row r="931" spans="1:29" ht="15.75" customHeight="1">
      <c r="A931" s="35" t="s">
        <v>2823</v>
      </c>
      <c r="B931" s="35" t="s">
        <v>1049</v>
      </c>
      <c r="C931" s="36" t="s">
        <v>2009</v>
      </c>
      <c r="D931" s="37" t="s">
        <v>1150</v>
      </c>
      <c r="E931" s="37">
        <v>1000</v>
      </c>
      <c r="F931" s="38">
        <v>1500</v>
      </c>
      <c r="G931" s="39" t="s">
        <v>54</v>
      </c>
      <c r="H931" s="40">
        <v>46174</v>
      </c>
      <c r="I931" s="41" t="s">
        <v>55</v>
      </c>
      <c r="J931" s="41" t="s">
        <v>56</v>
      </c>
      <c r="K931" s="41" t="s">
        <v>164</v>
      </c>
      <c r="L931" s="41" t="s">
        <v>58</v>
      </c>
      <c r="M931" s="42" t="s">
        <v>2534</v>
      </c>
      <c r="N931" s="44" t="s">
        <v>21</v>
      </c>
      <c r="O931" s="44" t="s">
        <v>2767</v>
      </c>
      <c r="P931" s="44"/>
      <c r="Q931" s="44" t="s">
        <v>2969</v>
      </c>
      <c r="R931" s="45"/>
      <c r="S931" s="45" t="s">
        <v>410</v>
      </c>
      <c r="T931" s="44"/>
      <c r="U931" s="44"/>
      <c r="V931" s="44"/>
      <c r="W931" s="44" t="s">
        <v>848</v>
      </c>
      <c r="X931" s="44"/>
      <c r="Y931" s="44"/>
      <c r="Z931" s="44"/>
      <c r="AA931" s="44"/>
      <c r="AB931" s="44"/>
      <c r="AC931" s="44"/>
    </row>
    <row r="932" spans="1:29" ht="15.75" customHeight="1">
      <c r="A932" s="47"/>
      <c r="B932" s="47" t="s">
        <v>51</v>
      </c>
      <c r="C932" s="60" t="s">
        <v>472</v>
      </c>
      <c r="D932" s="49" t="s">
        <v>53</v>
      </c>
      <c r="E932" s="49">
        <v>200</v>
      </c>
      <c r="F932" s="50">
        <v>6000</v>
      </c>
      <c r="G932" s="51" t="s">
        <v>54</v>
      </c>
      <c r="H932" s="52">
        <v>46174</v>
      </c>
      <c r="I932" s="53" t="s">
        <v>55</v>
      </c>
      <c r="J932" s="53" t="s">
        <v>56</v>
      </c>
      <c r="K932" s="53" t="s">
        <v>164</v>
      </c>
      <c r="L932" s="53" t="s">
        <v>91</v>
      </c>
      <c r="M932" s="54" t="s">
        <v>2498</v>
      </c>
      <c r="N932" s="56" t="s">
        <v>884</v>
      </c>
      <c r="O932" s="56" t="s">
        <v>2767</v>
      </c>
      <c r="P932" s="56"/>
      <c r="Q932" s="56" t="s">
        <v>2969</v>
      </c>
      <c r="R932" s="57"/>
      <c r="S932" s="57" t="s">
        <v>410</v>
      </c>
      <c r="T932" s="56"/>
      <c r="U932" s="56"/>
      <c r="V932" s="56"/>
      <c r="W932" s="56" t="s">
        <v>848</v>
      </c>
      <c r="X932" s="56"/>
      <c r="Y932" s="56"/>
      <c r="Z932" s="56"/>
      <c r="AA932" s="56"/>
      <c r="AB932" s="56"/>
      <c r="AC932" s="56"/>
    </row>
    <row r="933" spans="1:29" ht="15.75" customHeight="1">
      <c r="A933" s="35"/>
      <c r="B933" s="35" t="s">
        <v>848</v>
      </c>
      <c r="C933" s="36" t="s">
        <v>472</v>
      </c>
      <c r="D933" s="37" t="s">
        <v>1150</v>
      </c>
      <c r="E933" s="37">
        <v>200</v>
      </c>
      <c r="F933" s="38">
        <v>3000</v>
      </c>
      <c r="G933" s="39" t="s">
        <v>54</v>
      </c>
      <c r="H933" s="40">
        <v>46174</v>
      </c>
      <c r="I933" s="41" t="s">
        <v>55</v>
      </c>
      <c r="J933" s="41" t="s">
        <v>56</v>
      </c>
      <c r="K933" s="41" t="s">
        <v>164</v>
      </c>
      <c r="L933" s="41" t="s">
        <v>91</v>
      </c>
      <c r="M933" s="42" t="s">
        <v>2498</v>
      </c>
      <c r="N933" s="44" t="s">
        <v>884</v>
      </c>
      <c r="O933" s="44" t="s">
        <v>2767</v>
      </c>
      <c r="P933" s="44"/>
      <c r="Q933" s="44" t="s">
        <v>2969</v>
      </c>
      <c r="R933" s="45"/>
      <c r="S933" s="45" t="s">
        <v>410</v>
      </c>
      <c r="T933" s="44"/>
      <c r="U933" s="44"/>
      <c r="V933" s="44"/>
      <c r="W933" s="44" t="s">
        <v>848</v>
      </c>
      <c r="X933" s="44"/>
      <c r="Y933" s="44"/>
      <c r="Z933" s="44"/>
      <c r="AA933" s="44"/>
      <c r="AB933" s="44"/>
      <c r="AC933" s="44"/>
    </row>
    <row r="934" spans="1:29" ht="15.75" customHeight="1">
      <c r="A934" s="47" t="s">
        <v>2822</v>
      </c>
      <c r="B934" s="47" t="s">
        <v>254</v>
      </c>
      <c r="C934" s="60" t="s">
        <v>472</v>
      </c>
      <c r="D934" s="49" t="s">
        <v>473</v>
      </c>
      <c r="E934" s="49">
        <v>100</v>
      </c>
      <c r="F934" s="50">
        <v>1500</v>
      </c>
      <c r="G934" s="51" t="s">
        <v>54</v>
      </c>
      <c r="H934" s="52">
        <v>46174</v>
      </c>
      <c r="I934" s="53" t="s">
        <v>55</v>
      </c>
      <c r="J934" s="53" t="s">
        <v>56</v>
      </c>
      <c r="K934" s="53" t="s">
        <v>164</v>
      </c>
      <c r="L934" s="53" t="s">
        <v>58</v>
      </c>
      <c r="M934" s="54" t="s">
        <v>2534</v>
      </c>
      <c r="N934" s="56" t="s">
        <v>21</v>
      </c>
      <c r="O934" s="56" t="s">
        <v>2767</v>
      </c>
      <c r="P934" s="56"/>
      <c r="Q934" s="56" t="s">
        <v>2969</v>
      </c>
      <c r="R934" s="57"/>
      <c r="S934" s="57" t="s">
        <v>410</v>
      </c>
      <c r="T934" s="56"/>
      <c r="U934" s="56"/>
      <c r="V934" s="56"/>
      <c r="W934" s="56" t="s">
        <v>848</v>
      </c>
      <c r="X934" s="56"/>
      <c r="Y934" s="56"/>
      <c r="Z934" s="56"/>
      <c r="AA934" s="56"/>
      <c r="AB934" s="56"/>
      <c r="AC934" s="56"/>
    </row>
    <row r="935" spans="1:29" ht="15.75" customHeight="1">
      <c r="A935" s="35" t="s">
        <v>2901</v>
      </c>
      <c r="B935" s="35" t="s">
        <v>283</v>
      </c>
      <c r="C935" s="36" t="s">
        <v>748</v>
      </c>
      <c r="D935" s="37" t="s">
        <v>53</v>
      </c>
      <c r="E935" s="37">
        <v>2</v>
      </c>
      <c r="F935" s="38">
        <v>200</v>
      </c>
      <c r="G935" s="39" t="s">
        <v>54</v>
      </c>
      <c r="H935" s="40">
        <v>46143</v>
      </c>
      <c r="I935" s="41" t="s">
        <v>55</v>
      </c>
      <c r="J935" s="41" t="s">
        <v>56</v>
      </c>
      <c r="K935" s="41" t="s">
        <v>164</v>
      </c>
      <c r="L935" s="41" t="s">
        <v>58</v>
      </c>
      <c r="M935" s="42" t="s">
        <v>2517</v>
      </c>
      <c r="N935" s="44" t="s">
        <v>21</v>
      </c>
      <c r="O935" s="44" t="s">
        <v>2767</v>
      </c>
      <c r="P935" s="44"/>
      <c r="Q935" s="44" t="s">
        <v>2969</v>
      </c>
      <c r="R935" s="45"/>
      <c r="S935" s="45" t="s">
        <v>410</v>
      </c>
      <c r="T935" s="44"/>
      <c r="U935" s="44"/>
      <c r="V935" s="44"/>
      <c r="W935" s="44" t="s">
        <v>848</v>
      </c>
      <c r="X935" s="44"/>
      <c r="Y935" s="44"/>
      <c r="Z935" s="44"/>
      <c r="AA935" s="44"/>
      <c r="AB935" s="44"/>
      <c r="AC935" s="44"/>
    </row>
    <row r="936" spans="1:29" ht="15.75" customHeight="1">
      <c r="A936" s="47"/>
      <c r="B936" s="47" t="s">
        <v>51</v>
      </c>
      <c r="C936" s="60" t="s">
        <v>1194</v>
      </c>
      <c r="D936" s="49" t="s">
        <v>53</v>
      </c>
      <c r="E936" s="49">
        <v>45</v>
      </c>
      <c r="F936" s="50">
        <v>5940</v>
      </c>
      <c r="G936" s="51" t="s">
        <v>54</v>
      </c>
      <c r="H936" s="52">
        <v>46204</v>
      </c>
      <c r="I936" s="53" t="s">
        <v>55</v>
      </c>
      <c r="J936" s="53" t="s">
        <v>56</v>
      </c>
      <c r="K936" s="53" t="s">
        <v>164</v>
      </c>
      <c r="L936" s="53" t="s">
        <v>91</v>
      </c>
      <c r="M936" s="54" t="s">
        <v>73</v>
      </c>
      <c r="N936" s="56" t="s">
        <v>884</v>
      </c>
      <c r="O936" s="56" t="s">
        <v>2767</v>
      </c>
      <c r="P936" s="56"/>
      <c r="Q936" s="56" t="s">
        <v>2969</v>
      </c>
      <c r="R936" s="57"/>
      <c r="S936" s="57" t="s">
        <v>410</v>
      </c>
      <c r="T936" s="56"/>
      <c r="U936" s="56"/>
      <c r="V936" s="56"/>
      <c r="W936" s="56" t="s">
        <v>848</v>
      </c>
      <c r="X936" s="56"/>
      <c r="Y936" s="56"/>
      <c r="Z936" s="56"/>
      <c r="AA936" s="56"/>
      <c r="AB936" s="56"/>
      <c r="AC936" s="56"/>
    </row>
    <row r="937" spans="1:29" ht="15.75" customHeight="1">
      <c r="A937" s="35" t="s">
        <v>2873</v>
      </c>
      <c r="B937" s="35" t="s">
        <v>254</v>
      </c>
      <c r="C937" s="36" t="s">
        <v>679</v>
      </c>
      <c r="D937" s="37" t="s">
        <v>53</v>
      </c>
      <c r="E937" s="37">
        <v>10</v>
      </c>
      <c r="F937" s="38">
        <v>350</v>
      </c>
      <c r="G937" s="39" t="s">
        <v>54</v>
      </c>
      <c r="H937" s="40">
        <v>46174</v>
      </c>
      <c r="I937" s="41" t="s">
        <v>55</v>
      </c>
      <c r="J937" s="41" t="s">
        <v>56</v>
      </c>
      <c r="K937" s="41" t="s">
        <v>164</v>
      </c>
      <c r="L937" s="41" t="s">
        <v>58</v>
      </c>
      <c r="M937" s="42" t="s">
        <v>2517</v>
      </c>
      <c r="N937" s="44" t="s">
        <v>21</v>
      </c>
      <c r="O937" s="44" t="s">
        <v>2767</v>
      </c>
      <c r="P937" s="44"/>
      <c r="Q937" s="44" t="s">
        <v>2969</v>
      </c>
      <c r="R937" s="45"/>
      <c r="S937" s="45" t="s">
        <v>410</v>
      </c>
      <c r="T937" s="44"/>
      <c r="U937" s="44"/>
      <c r="V937" s="44"/>
      <c r="W937" s="44" t="s">
        <v>848</v>
      </c>
      <c r="X937" s="44"/>
      <c r="Y937" s="44"/>
      <c r="Z937" s="44"/>
      <c r="AA937" s="44"/>
      <c r="AB937" s="44"/>
      <c r="AC937" s="44"/>
    </row>
    <row r="938" spans="1:29" ht="15.75" customHeight="1">
      <c r="A938" s="47" t="s">
        <v>2854</v>
      </c>
      <c r="B938" s="47" t="s">
        <v>254</v>
      </c>
      <c r="C938" s="60" t="s">
        <v>614</v>
      </c>
      <c r="D938" s="49" t="s">
        <v>53</v>
      </c>
      <c r="E938" s="49">
        <v>10</v>
      </c>
      <c r="F938" s="50">
        <v>500</v>
      </c>
      <c r="G938" s="51" t="s">
        <v>54</v>
      </c>
      <c r="H938" s="52">
        <v>46174</v>
      </c>
      <c r="I938" s="53" t="s">
        <v>55</v>
      </c>
      <c r="J938" s="53" t="s">
        <v>56</v>
      </c>
      <c r="K938" s="53" t="s">
        <v>164</v>
      </c>
      <c r="L938" s="53" t="s">
        <v>58</v>
      </c>
      <c r="M938" s="54" t="s">
        <v>2517</v>
      </c>
      <c r="N938" s="56" t="s">
        <v>21</v>
      </c>
      <c r="O938" s="56" t="s">
        <v>2767</v>
      </c>
      <c r="P938" s="56"/>
      <c r="Q938" s="56" t="s">
        <v>2969</v>
      </c>
      <c r="R938" s="57"/>
      <c r="S938" s="57" t="s">
        <v>410</v>
      </c>
      <c r="T938" s="56"/>
      <c r="U938" s="56"/>
      <c r="V938" s="56"/>
      <c r="W938" s="56" t="s">
        <v>848</v>
      </c>
      <c r="X938" s="56"/>
      <c r="Y938" s="56"/>
      <c r="Z938" s="56"/>
      <c r="AA938" s="56"/>
      <c r="AB938" s="56"/>
      <c r="AC938" s="56"/>
    </row>
    <row r="939" spans="1:29" ht="15.75" customHeight="1">
      <c r="A939" s="35"/>
      <c r="B939" s="35" t="s">
        <v>51</v>
      </c>
      <c r="C939" s="36" t="s">
        <v>1267</v>
      </c>
      <c r="D939" s="37" t="s">
        <v>53</v>
      </c>
      <c r="E939" s="37">
        <v>200</v>
      </c>
      <c r="F939" s="38">
        <v>1920</v>
      </c>
      <c r="G939" s="39" t="s">
        <v>54</v>
      </c>
      <c r="H939" s="40">
        <v>46174</v>
      </c>
      <c r="I939" s="41" t="s">
        <v>55</v>
      </c>
      <c r="J939" s="41" t="s">
        <v>56</v>
      </c>
      <c r="K939" s="41" t="s">
        <v>164</v>
      </c>
      <c r="L939" s="41" t="s">
        <v>91</v>
      </c>
      <c r="M939" s="42" t="s">
        <v>2534</v>
      </c>
      <c r="N939" s="44" t="s">
        <v>884</v>
      </c>
      <c r="O939" s="44" t="s">
        <v>2767</v>
      </c>
      <c r="P939" s="44"/>
      <c r="Q939" s="44" t="s">
        <v>2969</v>
      </c>
      <c r="R939" s="45"/>
      <c r="S939" s="45" t="s">
        <v>410</v>
      </c>
      <c r="T939" s="44"/>
      <c r="U939" s="44"/>
      <c r="V939" s="44"/>
      <c r="W939" s="44" t="s">
        <v>848</v>
      </c>
      <c r="X939" s="44"/>
      <c r="Y939" s="44"/>
      <c r="Z939" s="44"/>
      <c r="AA939" s="44"/>
      <c r="AB939" s="44"/>
      <c r="AC939" s="44"/>
    </row>
    <row r="940" spans="1:29" ht="15.75" customHeight="1">
      <c r="A940" s="47"/>
      <c r="B940" s="47" t="s">
        <v>51</v>
      </c>
      <c r="C940" s="60" t="s">
        <v>1190</v>
      </c>
      <c r="D940" s="49" t="s">
        <v>53</v>
      </c>
      <c r="E940" s="49">
        <v>60</v>
      </c>
      <c r="F940" s="50">
        <v>6000</v>
      </c>
      <c r="G940" s="51" t="s">
        <v>54</v>
      </c>
      <c r="H940" s="52">
        <v>46204</v>
      </c>
      <c r="I940" s="53" t="s">
        <v>55</v>
      </c>
      <c r="J940" s="53" t="s">
        <v>56</v>
      </c>
      <c r="K940" s="53" t="s">
        <v>164</v>
      </c>
      <c r="L940" s="53" t="s">
        <v>91</v>
      </c>
      <c r="M940" s="54" t="s">
        <v>2517</v>
      </c>
      <c r="N940" s="56" t="s">
        <v>884</v>
      </c>
      <c r="O940" s="56" t="s">
        <v>2767</v>
      </c>
      <c r="P940" s="56"/>
      <c r="Q940" s="56" t="s">
        <v>2969</v>
      </c>
      <c r="R940" s="57"/>
      <c r="S940" s="57" t="s">
        <v>410</v>
      </c>
      <c r="T940" s="56"/>
      <c r="U940" s="56"/>
      <c r="V940" s="56"/>
      <c r="W940" s="56" t="s">
        <v>848</v>
      </c>
      <c r="X940" s="56"/>
      <c r="Y940" s="56"/>
      <c r="Z940" s="56"/>
      <c r="AA940" s="56"/>
      <c r="AB940" s="56"/>
      <c r="AC940" s="56"/>
    </row>
    <row r="941" spans="1:29" ht="15.75" customHeight="1">
      <c r="A941" s="35"/>
      <c r="B941" s="35" t="s">
        <v>848</v>
      </c>
      <c r="C941" s="36" t="s">
        <v>1190</v>
      </c>
      <c r="D941" s="37" t="s">
        <v>53</v>
      </c>
      <c r="E941" s="37">
        <v>10</v>
      </c>
      <c r="F941" s="38">
        <v>1000</v>
      </c>
      <c r="G941" s="39" t="s">
        <v>54</v>
      </c>
      <c r="H941" s="40">
        <v>46174</v>
      </c>
      <c r="I941" s="41" t="s">
        <v>55</v>
      </c>
      <c r="J941" s="41" t="s">
        <v>56</v>
      </c>
      <c r="K941" s="41" t="s">
        <v>164</v>
      </c>
      <c r="L941" s="41" t="s">
        <v>91</v>
      </c>
      <c r="M941" s="42" t="s">
        <v>148</v>
      </c>
      <c r="N941" s="44" t="s">
        <v>884</v>
      </c>
      <c r="O941" s="44" t="s">
        <v>2767</v>
      </c>
      <c r="P941" s="44"/>
      <c r="Q941" s="44" t="s">
        <v>2969</v>
      </c>
      <c r="R941" s="45"/>
      <c r="S941" s="45" t="s">
        <v>410</v>
      </c>
      <c r="T941" s="44"/>
      <c r="U941" s="44"/>
      <c r="V941" s="44"/>
      <c r="W941" s="44" t="s">
        <v>848</v>
      </c>
      <c r="X941" s="44"/>
      <c r="Y941" s="44"/>
      <c r="Z941" s="44"/>
      <c r="AA941" s="44"/>
      <c r="AB941" s="44"/>
      <c r="AC941" s="44"/>
    </row>
    <row r="942" spans="1:29" ht="15.75" customHeight="1">
      <c r="A942" s="47"/>
      <c r="B942" s="47" t="s">
        <v>51</v>
      </c>
      <c r="C942" s="60" t="s">
        <v>1176</v>
      </c>
      <c r="D942" s="49" t="s">
        <v>53</v>
      </c>
      <c r="E942" s="49">
        <v>60</v>
      </c>
      <c r="F942" s="50">
        <v>7200</v>
      </c>
      <c r="G942" s="51" t="s">
        <v>54</v>
      </c>
      <c r="H942" s="52">
        <v>46204</v>
      </c>
      <c r="I942" s="53" t="s">
        <v>55</v>
      </c>
      <c r="J942" s="53" t="s">
        <v>56</v>
      </c>
      <c r="K942" s="53" t="s">
        <v>164</v>
      </c>
      <c r="L942" s="53" t="s">
        <v>91</v>
      </c>
      <c r="M942" s="54" t="s">
        <v>2534</v>
      </c>
      <c r="N942" s="56" t="s">
        <v>884</v>
      </c>
      <c r="O942" s="56" t="s">
        <v>2767</v>
      </c>
      <c r="P942" s="56"/>
      <c r="Q942" s="56" t="s">
        <v>2969</v>
      </c>
      <c r="R942" s="57"/>
      <c r="S942" s="57" t="s">
        <v>410</v>
      </c>
      <c r="T942" s="56"/>
      <c r="U942" s="56"/>
      <c r="V942" s="56"/>
      <c r="W942" s="56" t="s">
        <v>848</v>
      </c>
      <c r="X942" s="56"/>
      <c r="Y942" s="56"/>
      <c r="Z942" s="56"/>
      <c r="AA942" s="56"/>
      <c r="AB942" s="56"/>
      <c r="AC942" s="56"/>
    </row>
    <row r="943" spans="1:29" ht="15.75" customHeight="1">
      <c r="A943" s="35"/>
      <c r="B943" s="35" t="s">
        <v>848</v>
      </c>
      <c r="C943" s="36" t="s">
        <v>1176</v>
      </c>
      <c r="D943" s="37" t="s">
        <v>53</v>
      </c>
      <c r="E943" s="37">
        <v>10</v>
      </c>
      <c r="F943" s="38">
        <v>1200</v>
      </c>
      <c r="G943" s="39" t="s">
        <v>54</v>
      </c>
      <c r="H943" s="40">
        <v>46174</v>
      </c>
      <c r="I943" s="41" t="s">
        <v>55</v>
      </c>
      <c r="J943" s="41" t="s">
        <v>56</v>
      </c>
      <c r="K943" s="41" t="s">
        <v>164</v>
      </c>
      <c r="L943" s="41" t="s">
        <v>91</v>
      </c>
      <c r="M943" s="42" t="s">
        <v>109</v>
      </c>
      <c r="N943" s="44" t="s">
        <v>884</v>
      </c>
      <c r="O943" s="44" t="s">
        <v>2767</v>
      </c>
      <c r="P943" s="44"/>
      <c r="Q943" s="44" t="s">
        <v>2969</v>
      </c>
      <c r="R943" s="45"/>
      <c r="S943" s="45" t="s">
        <v>410</v>
      </c>
      <c r="T943" s="44"/>
      <c r="U943" s="44"/>
      <c r="V943" s="44"/>
      <c r="W943" s="44" t="s">
        <v>848</v>
      </c>
      <c r="X943" s="44"/>
      <c r="Y943" s="44"/>
      <c r="Z943" s="44"/>
      <c r="AA943" s="44"/>
      <c r="AB943" s="44"/>
      <c r="AC943" s="44"/>
    </row>
    <row r="944" spans="1:29" ht="15.75" customHeight="1">
      <c r="A944" s="47"/>
      <c r="B944" s="47" t="s">
        <v>51</v>
      </c>
      <c r="C944" s="60" t="s">
        <v>1158</v>
      </c>
      <c r="D944" s="49" t="s">
        <v>53</v>
      </c>
      <c r="E944" s="49">
        <v>60</v>
      </c>
      <c r="F944" s="50">
        <v>8400</v>
      </c>
      <c r="G944" s="51" t="s">
        <v>54</v>
      </c>
      <c r="H944" s="52">
        <v>46204</v>
      </c>
      <c r="I944" s="53" t="s">
        <v>55</v>
      </c>
      <c r="J944" s="53" t="s">
        <v>56</v>
      </c>
      <c r="K944" s="53" t="s">
        <v>164</v>
      </c>
      <c r="L944" s="53" t="s">
        <v>91</v>
      </c>
      <c r="M944" s="54" t="s">
        <v>148</v>
      </c>
      <c r="N944" s="56" t="s">
        <v>884</v>
      </c>
      <c r="O944" s="56" t="s">
        <v>2767</v>
      </c>
      <c r="P944" s="56"/>
      <c r="Q944" s="56" t="s">
        <v>2969</v>
      </c>
      <c r="R944" s="57"/>
      <c r="S944" s="57" t="s">
        <v>410</v>
      </c>
      <c r="T944" s="56"/>
      <c r="U944" s="56"/>
      <c r="V944" s="56"/>
      <c r="W944" s="56" t="s">
        <v>848</v>
      </c>
      <c r="X944" s="56"/>
      <c r="Y944" s="56"/>
      <c r="Z944" s="56"/>
      <c r="AA944" s="56"/>
      <c r="AB944" s="56"/>
      <c r="AC944" s="56"/>
    </row>
    <row r="945" spans="1:29" ht="15.75" customHeight="1">
      <c r="A945" s="35"/>
      <c r="B945" s="35" t="s">
        <v>848</v>
      </c>
      <c r="C945" s="36" t="s">
        <v>1158</v>
      </c>
      <c r="D945" s="37" t="s">
        <v>53</v>
      </c>
      <c r="E945" s="37">
        <v>10</v>
      </c>
      <c r="F945" s="38">
        <v>1400</v>
      </c>
      <c r="G945" s="39" t="s">
        <v>54</v>
      </c>
      <c r="H945" s="40">
        <v>46174</v>
      </c>
      <c r="I945" s="41" t="s">
        <v>55</v>
      </c>
      <c r="J945" s="41" t="s">
        <v>56</v>
      </c>
      <c r="K945" s="41" t="s">
        <v>164</v>
      </c>
      <c r="L945" s="41" t="s">
        <v>91</v>
      </c>
      <c r="M945" s="42" t="s">
        <v>73</v>
      </c>
      <c r="N945" s="44" t="s">
        <v>884</v>
      </c>
      <c r="O945" s="44" t="s">
        <v>2767</v>
      </c>
      <c r="P945" s="44"/>
      <c r="Q945" s="44" t="s">
        <v>2969</v>
      </c>
      <c r="R945" s="45"/>
      <c r="S945" s="45" t="s">
        <v>410</v>
      </c>
      <c r="T945" s="44"/>
      <c r="U945" s="44"/>
      <c r="V945" s="44"/>
      <c r="W945" s="44" t="s">
        <v>848</v>
      </c>
      <c r="X945" s="44"/>
      <c r="Y945" s="44"/>
      <c r="Z945" s="44"/>
      <c r="AA945" s="44"/>
      <c r="AB945" s="44"/>
      <c r="AC945" s="44"/>
    </row>
    <row r="946" spans="1:29" ht="15.75" customHeight="1">
      <c r="A946" s="47"/>
      <c r="B946" s="47" t="s">
        <v>51</v>
      </c>
      <c r="C946" s="60" t="s">
        <v>1231</v>
      </c>
      <c r="D946" s="49" t="s">
        <v>53</v>
      </c>
      <c r="E946" s="49">
        <v>20</v>
      </c>
      <c r="F946" s="50">
        <v>3200</v>
      </c>
      <c r="G946" s="51" t="s">
        <v>54</v>
      </c>
      <c r="H946" s="52">
        <v>46174</v>
      </c>
      <c r="I946" s="53" t="s">
        <v>55</v>
      </c>
      <c r="J946" s="53" t="s">
        <v>56</v>
      </c>
      <c r="K946" s="53" t="s">
        <v>164</v>
      </c>
      <c r="L946" s="53" t="s">
        <v>91</v>
      </c>
      <c r="M946" s="54" t="s">
        <v>148</v>
      </c>
      <c r="N946" s="56" t="s">
        <v>884</v>
      </c>
      <c r="O946" s="56" t="s">
        <v>2767</v>
      </c>
      <c r="P946" s="56"/>
      <c r="Q946" s="56" t="s">
        <v>2969</v>
      </c>
      <c r="R946" s="57"/>
      <c r="S946" s="57" t="s">
        <v>410</v>
      </c>
      <c r="T946" s="56"/>
      <c r="U946" s="56"/>
      <c r="V946" s="56"/>
      <c r="W946" s="56" t="s">
        <v>848</v>
      </c>
      <c r="X946" s="56"/>
      <c r="Y946" s="56"/>
      <c r="Z946" s="56"/>
      <c r="AA946" s="56"/>
      <c r="AB946" s="56"/>
      <c r="AC946" s="56"/>
    </row>
    <row r="947" spans="1:29" ht="15.75" customHeight="1">
      <c r="A947" s="167"/>
      <c r="B947" s="167" t="s">
        <v>1049</v>
      </c>
      <c r="C947" s="168" t="s">
        <v>1917</v>
      </c>
      <c r="D947" s="176" t="s">
        <v>53</v>
      </c>
      <c r="E947" s="176">
        <v>1</v>
      </c>
      <c r="F947" s="177">
        <v>3500</v>
      </c>
      <c r="G947" s="178" t="s">
        <v>54</v>
      </c>
      <c r="H947" s="179">
        <v>46266</v>
      </c>
      <c r="I947" s="180" t="s">
        <v>55</v>
      </c>
      <c r="J947" s="180" t="s">
        <v>56</v>
      </c>
      <c r="K947" s="180" t="s">
        <v>164</v>
      </c>
      <c r="L947" s="180" t="s">
        <v>91</v>
      </c>
      <c r="M947" s="181" t="s">
        <v>2451</v>
      </c>
      <c r="N947" s="175" t="s">
        <v>951</v>
      </c>
      <c r="O947" s="44" t="s">
        <v>2452</v>
      </c>
      <c r="P947" s="44"/>
      <c r="Q947" s="44"/>
      <c r="R947" s="45" t="str">
        <f t="array" ref="R947">IFERROR(INDEX('BANCO DE DADOS'!$C$3:$C1636,MATCH(C947,'BANCO DE DADOS'!$B$3:$B1636,0),0),"")</f>
        <v>DOP - EPI INCENDIO ESTRUTURAL</v>
      </c>
      <c r="S947" s="45" t="str">
        <f t="array" ref="S947">IFERROR(INDEX('BANCO DE DADOS'!$D$3:$D1636,MATCH(C947,'BANCO DE DADOS'!$B$3:$B1636,0),0),"")</f>
        <v>COMPRA DE EPI PARA ATENDIMENTO A INCENDIO ESTRUTURAL</v>
      </c>
      <c r="T947" s="44"/>
      <c r="U947" s="44"/>
      <c r="V947" s="44"/>
      <c r="W947" s="44"/>
      <c r="X947" s="44"/>
      <c r="Y947" s="44"/>
      <c r="Z947" s="44"/>
      <c r="AA947" s="44"/>
      <c r="AB947" s="44"/>
      <c r="AC947" s="44"/>
    </row>
    <row r="948" spans="1:29" ht="15.75" customHeight="1">
      <c r="A948" s="47"/>
      <c r="B948" s="47" t="s">
        <v>848</v>
      </c>
      <c r="C948" s="60" t="s">
        <v>1231</v>
      </c>
      <c r="D948" s="49" t="s">
        <v>53</v>
      </c>
      <c r="E948" s="49">
        <v>10</v>
      </c>
      <c r="F948" s="50">
        <v>1600</v>
      </c>
      <c r="G948" s="51" t="s">
        <v>54</v>
      </c>
      <c r="H948" s="52">
        <v>46174</v>
      </c>
      <c r="I948" s="53" t="s">
        <v>55</v>
      </c>
      <c r="J948" s="53" t="s">
        <v>56</v>
      </c>
      <c r="K948" s="53" t="s">
        <v>164</v>
      </c>
      <c r="L948" s="53" t="s">
        <v>91</v>
      </c>
      <c r="M948" s="54" t="s">
        <v>109</v>
      </c>
      <c r="N948" s="56" t="s">
        <v>884</v>
      </c>
      <c r="O948" s="56" t="s">
        <v>2767</v>
      </c>
      <c r="P948" s="56"/>
      <c r="Q948" s="56" t="s">
        <v>2969</v>
      </c>
      <c r="R948" s="57"/>
      <c r="S948" s="57" t="s">
        <v>410</v>
      </c>
      <c r="T948" s="56"/>
      <c r="U948" s="56"/>
      <c r="V948" s="56"/>
      <c r="W948" s="56" t="s">
        <v>848</v>
      </c>
      <c r="X948" s="56"/>
      <c r="Y948" s="56"/>
      <c r="Z948" s="56"/>
      <c r="AA948" s="56"/>
      <c r="AB948" s="56"/>
      <c r="AC948" s="56"/>
    </row>
    <row r="949" spans="1:29" ht="15.75" customHeight="1">
      <c r="A949" s="35"/>
      <c r="B949" s="35" t="s">
        <v>51</v>
      </c>
      <c r="C949" s="36" t="s">
        <v>1361</v>
      </c>
      <c r="D949" s="37" t="s">
        <v>53</v>
      </c>
      <c r="E949" s="37">
        <v>4</v>
      </c>
      <c r="F949" s="38">
        <v>345.6</v>
      </c>
      <c r="G949" s="39" t="s">
        <v>54</v>
      </c>
      <c r="H949" s="40">
        <v>46174</v>
      </c>
      <c r="I949" s="41" t="s">
        <v>55</v>
      </c>
      <c r="J949" s="41" t="s">
        <v>56</v>
      </c>
      <c r="K949" s="41" t="s">
        <v>164</v>
      </c>
      <c r="L949" s="41" t="s">
        <v>91</v>
      </c>
      <c r="M949" s="42" t="s">
        <v>2517</v>
      </c>
      <c r="N949" s="44" t="s">
        <v>884</v>
      </c>
      <c r="O949" s="44" t="s">
        <v>2767</v>
      </c>
      <c r="P949" s="44"/>
      <c r="Q949" s="44" t="s">
        <v>2969</v>
      </c>
      <c r="R949" s="45"/>
      <c r="S949" s="45" t="s">
        <v>410</v>
      </c>
      <c r="T949" s="44"/>
      <c r="U949" s="44"/>
      <c r="V949" s="44"/>
      <c r="W949" s="44" t="s">
        <v>848</v>
      </c>
      <c r="X949" s="44"/>
      <c r="Y949" s="44"/>
      <c r="Z949" s="44"/>
      <c r="AA949" s="44"/>
      <c r="AB949" s="44"/>
      <c r="AC949" s="44"/>
    </row>
    <row r="950" spans="1:29" ht="15.75" customHeight="1">
      <c r="A950" s="47"/>
      <c r="B950" s="47" t="s">
        <v>51</v>
      </c>
      <c r="C950" s="60" t="s">
        <v>1214</v>
      </c>
      <c r="D950" s="49" t="s">
        <v>53</v>
      </c>
      <c r="E950" s="49">
        <v>50</v>
      </c>
      <c r="F950" s="50">
        <v>4250</v>
      </c>
      <c r="G950" s="51" t="s">
        <v>54</v>
      </c>
      <c r="H950" s="52">
        <v>46204</v>
      </c>
      <c r="I950" s="53" t="s">
        <v>55</v>
      </c>
      <c r="J950" s="53" t="s">
        <v>56</v>
      </c>
      <c r="K950" s="53" t="s">
        <v>164</v>
      </c>
      <c r="L950" s="53" t="s">
        <v>91</v>
      </c>
      <c r="M950" s="54" t="s">
        <v>2486</v>
      </c>
      <c r="N950" s="56" t="s">
        <v>884</v>
      </c>
      <c r="O950" s="56" t="s">
        <v>2767</v>
      </c>
      <c r="P950" s="56"/>
      <c r="Q950" s="56" t="s">
        <v>2969</v>
      </c>
      <c r="R950" s="57"/>
      <c r="S950" s="57" t="s">
        <v>410</v>
      </c>
      <c r="T950" s="56"/>
      <c r="U950" s="56"/>
      <c r="V950" s="56"/>
      <c r="W950" s="56" t="s">
        <v>848</v>
      </c>
      <c r="X950" s="56"/>
      <c r="Y950" s="56"/>
      <c r="Z950" s="56"/>
      <c r="AA950" s="56"/>
      <c r="AB950" s="56"/>
      <c r="AC950" s="56"/>
    </row>
    <row r="951" spans="1:29" ht="15.75" customHeight="1">
      <c r="A951" s="35"/>
      <c r="B951" s="35" t="s">
        <v>1407</v>
      </c>
      <c r="C951" s="36" t="s">
        <v>1417</v>
      </c>
      <c r="D951" s="37" t="s">
        <v>53</v>
      </c>
      <c r="E951" s="37">
        <v>20</v>
      </c>
      <c r="F951" s="38">
        <v>30000</v>
      </c>
      <c r="G951" s="39" t="s">
        <v>54</v>
      </c>
      <c r="H951" s="40">
        <v>46235</v>
      </c>
      <c r="I951" s="41" t="s">
        <v>55</v>
      </c>
      <c r="J951" s="41" t="s">
        <v>56</v>
      </c>
      <c r="K951" s="41" t="s">
        <v>164</v>
      </c>
      <c r="L951" s="41" t="s">
        <v>91</v>
      </c>
      <c r="M951" s="42" t="s">
        <v>148</v>
      </c>
      <c r="N951" s="44" t="s">
        <v>884</v>
      </c>
      <c r="O951" s="44" t="s">
        <v>2767</v>
      </c>
      <c r="P951" s="44"/>
      <c r="Q951" s="44" t="s">
        <v>3025</v>
      </c>
      <c r="R951" s="45" t="s">
        <v>1418</v>
      </c>
      <c r="S951" s="45" t="s">
        <v>1419</v>
      </c>
      <c r="T951" s="44"/>
      <c r="U951" s="44"/>
      <c r="V951" s="44"/>
      <c r="W951" s="44" t="s">
        <v>949</v>
      </c>
      <c r="X951" s="44"/>
      <c r="Y951" s="44"/>
      <c r="Z951" s="44"/>
      <c r="AA951" s="44"/>
      <c r="AB951" s="44"/>
      <c r="AC951" s="44"/>
    </row>
    <row r="952" spans="1:29" ht="15.75" customHeight="1">
      <c r="A952" s="47" t="s">
        <v>1720</v>
      </c>
      <c r="B952" s="47" t="s">
        <v>1407</v>
      </c>
      <c r="C952" s="60" t="s">
        <v>1646</v>
      </c>
      <c r="D952" s="49" t="s">
        <v>53</v>
      </c>
      <c r="E952" s="49">
        <v>1</v>
      </c>
      <c r="F952" s="50">
        <v>100000</v>
      </c>
      <c r="G952" s="51" t="s">
        <v>54</v>
      </c>
      <c r="H952" s="52">
        <v>46266</v>
      </c>
      <c r="I952" s="53" t="s">
        <v>101</v>
      </c>
      <c r="J952" s="53" t="s">
        <v>56</v>
      </c>
      <c r="K952" s="53" t="s">
        <v>858</v>
      </c>
      <c r="L952" s="53" t="s">
        <v>91</v>
      </c>
      <c r="M952" s="54" t="s">
        <v>2534</v>
      </c>
      <c r="N952" s="56" t="s">
        <v>951</v>
      </c>
      <c r="O952" s="56" t="s">
        <v>2767</v>
      </c>
      <c r="P952" s="56"/>
      <c r="Q952" s="56" t="s">
        <v>3025</v>
      </c>
      <c r="R952" s="57"/>
      <c r="S952" s="57" t="s">
        <v>1419</v>
      </c>
      <c r="T952" s="60"/>
      <c r="U952" s="56"/>
      <c r="V952" s="56"/>
      <c r="W952" s="56" t="s">
        <v>949</v>
      </c>
      <c r="X952" s="56"/>
      <c r="Y952" s="56"/>
      <c r="Z952" s="56"/>
      <c r="AA952" s="56"/>
      <c r="AB952" s="56"/>
      <c r="AC952" s="56"/>
    </row>
    <row r="953" spans="1:29" ht="15.75" customHeight="1">
      <c r="A953" s="35" t="s">
        <v>2724</v>
      </c>
      <c r="B953" s="35" t="s">
        <v>233</v>
      </c>
      <c r="C953" s="36" t="s">
        <v>234</v>
      </c>
      <c r="D953" s="37" t="s">
        <v>53</v>
      </c>
      <c r="E953" s="37">
        <v>4</v>
      </c>
      <c r="F953" s="38">
        <v>19200</v>
      </c>
      <c r="G953" s="39" t="s">
        <v>54</v>
      </c>
      <c r="H953" s="40">
        <v>46235</v>
      </c>
      <c r="I953" s="41" t="s">
        <v>55</v>
      </c>
      <c r="J953" s="41" t="s">
        <v>56</v>
      </c>
      <c r="K953" s="41" t="s">
        <v>164</v>
      </c>
      <c r="L953" s="41" t="s">
        <v>58</v>
      </c>
      <c r="M953" s="42" t="s">
        <v>73</v>
      </c>
      <c r="N953" s="44" t="s">
        <v>21</v>
      </c>
      <c r="O953" s="44" t="s">
        <v>2767</v>
      </c>
      <c r="P953" s="44"/>
      <c r="Q953" s="44" t="s">
        <v>3034</v>
      </c>
      <c r="R953" s="45"/>
      <c r="S953" s="45" t="s">
        <v>235</v>
      </c>
      <c r="T953" s="44"/>
      <c r="U953" s="44"/>
      <c r="V953" s="44"/>
      <c r="W953" s="35" t="s">
        <v>3</v>
      </c>
      <c r="X953" s="44"/>
      <c r="Y953" s="44"/>
      <c r="Z953" s="44"/>
      <c r="AA953" s="44"/>
      <c r="AB953" s="44"/>
      <c r="AC953" s="44"/>
    </row>
    <row r="954" spans="1:29" ht="15.75" customHeight="1">
      <c r="A954" s="47" t="s">
        <v>2738</v>
      </c>
      <c r="B954" s="47" t="s">
        <v>258</v>
      </c>
      <c r="C954" s="60" t="s">
        <v>234</v>
      </c>
      <c r="D954" s="49" t="s">
        <v>53</v>
      </c>
      <c r="E954" s="49">
        <v>2</v>
      </c>
      <c r="F954" s="50">
        <v>9600</v>
      </c>
      <c r="G954" s="51" t="s">
        <v>54</v>
      </c>
      <c r="H954" s="52">
        <v>46204</v>
      </c>
      <c r="I954" s="53" t="s">
        <v>55</v>
      </c>
      <c r="J954" s="53" t="s">
        <v>56</v>
      </c>
      <c r="K954" s="53" t="s">
        <v>164</v>
      </c>
      <c r="L954" s="53" t="s">
        <v>58</v>
      </c>
      <c r="M954" s="54" t="s">
        <v>2739</v>
      </c>
      <c r="N954" s="56" t="s">
        <v>21</v>
      </c>
      <c r="O954" s="56" t="s">
        <v>2767</v>
      </c>
      <c r="P954" s="56"/>
      <c r="Q954" s="56" t="s">
        <v>3034</v>
      </c>
      <c r="R954" s="57"/>
      <c r="S954" s="57" t="s">
        <v>235</v>
      </c>
      <c r="T954" s="56"/>
      <c r="U954" s="56"/>
      <c r="V954" s="56"/>
      <c r="W954" s="47" t="s">
        <v>3</v>
      </c>
      <c r="X954" s="56"/>
      <c r="Y954" s="56"/>
      <c r="Z954" s="56"/>
      <c r="AA954" s="56"/>
      <c r="AB954" s="56"/>
      <c r="AC954" s="56"/>
    </row>
    <row r="955" spans="1:29" ht="15.75" customHeight="1">
      <c r="A955" s="35" t="s">
        <v>1724</v>
      </c>
      <c r="B955" s="35" t="s">
        <v>1407</v>
      </c>
      <c r="C955" s="36" t="s">
        <v>1553</v>
      </c>
      <c r="D955" s="37" t="s">
        <v>53</v>
      </c>
      <c r="E955" s="37">
        <v>1</v>
      </c>
      <c r="F955" s="38">
        <v>2000000</v>
      </c>
      <c r="G955" s="39" t="s">
        <v>54</v>
      </c>
      <c r="H955" s="40">
        <v>46266</v>
      </c>
      <c r="I955" s="41" t="s">
        <v>101</v>
      </c>
      <c r="J955" s="41" t="s">
        <v>56</v>
      </c>
      <c r="K955" s="41" t="s">
        <v>858</v>
      </c>
      <c r="L955" s="41" t="s">
        <v>84</v>
      </c>
      <c r="M955" s="42" t="s">
        <v>2498</v>
      </c>
      <c r="N955" s="44" t="s">
        <v>951</v>
      </c>
      <c r="O955" s="44" t="s">
        <v>60</v>
      </c>
      <c r="P955" s="44"/>
      <c r="Q955" s="44" t="s">
        <v>3035</v>
      </c>
      <c r="R955" s="45"/>
      <c r="S955" s="45" t="s">
        <v>1553</v>
      </c>
      <c r="T955" s="36"/>
      <c r="U955" s="44"/>
      <c r="V955" s="44"/>
      <c r="W955" s="44" t="s">
        <v>949</v>
      </c>
      <c r="X955" s="44"/>
      <c r="Y955" s="44"/>
      <c r="Z955" s="44"/>
      <c r="AA955" s="44"/>
      <c r="AB955" s="44"/>
      <c r="AC955" s="44"/>
    </row>
    <row r="956" spans="1:29" ht="15.75" customHeight="1">
      <c r="A956" s="47"/>
      <c r="B956" s="47" t="s">
        <v>1407</v>
      </c>
      <c r="C956" s="60" t="s">
        <v>1421</v>
      </c>
      <c r="D956" s="49" t="s">
        <v>53</v>
      </c>
      <c r="E956" s="49">
        <v>12</v>
      </c>
      <c r="F956" s="50">
        <v>30000</v>
      </c>
      <c r="G956" s="51" t="s">
        <v>54</v>
      </c>
      <c r="H956" s="52">
        <v>46235</v>
      </c>
      <c r="I956" s="53" t="s">
        <v>55</v>
      </c>
      <c r="J956" s="53" t="s">
        <v>56</v>
      </c>
      <c r="K956" s="53" t="s">
        <v>164</v>
      </c>
      <c r="L956" s="53" t="s">
        <v>91</v>
      </c>
      <c r="M956" s="54" t="s">
        <v>109</v>
      </c>
      <c r="N956" s="56" t="s">
        <v>884</v>
      </c>
      <c r="O956" s="56" t="s">
        <v>2767</v>
      </c>
      <c r="P956" s="56"/>
      <c r="Q956" s="56" t="s">
        <v>2955</v>
      </c>
      <c r="R956" s="57"/>
      <c r="S956" s="57" t="s">
        <v>1422</v>
      </c>
      <c r="T956" s="56"/>
      <c r="U956" s="56"/>
      <c r="V956" s="56"/>
      <c r="W956" s="56" t="s">
        <v>949</v>
      </c>
      <c r="X956" s="56"/>
      <c r="Y956" s="56"/>
      <c r="Z956" s="56"/>
      <c r="AA956" s="56"/>
      <c r="AB956" s="56"/>
      <c r="AC956" s="56"/>
    </row>
    <row r="957" spans="1:29" ht="15.75" customHeight="1">
      <c r="A957" s="35" t="s">
        <v>1728</v>
      </c>
      <c r="B957" s="35" t="s">
        <v>51</v>
      </c>
      <c r="C957" s="36" t="s">
        <v>1410</v>
      </c>
      <c r="D957" s="37" t="s">
        <v>53</v>
      </c>
      <c r="E957" s="37">
        <v>20</v>
      </c>
      <c r="F957" s="38">
        <v>2880</v>
      </c>
      <c r="G957" s="39" t="s">
        <v>54</v>
      </c>
      <c r="H957" s="40">
        <v>46174</v>
      </c>
      <c r="I957" s="41" t="s">
        <v>55</v>
      </c>
      <c r="J957" s="41" t="s">
        <v>56</v>
      </c>
      <c r="K957" s="41" t="s">
        <v>164</v>
      </c>
      <c r="L957" s="41" t="s">
        <v>91</v>
      </c>
      <c r="M957" s="42" t="s">
        <v>148</v>
      </c>
      <c r="N957" s="44" t="s">
        <v>951</v>
      </c>
      <c r="O957" s="44" t="s">
        <v>2767</v>
      </c>
      <c r="P957" s="44"/>
      <c r="Q957" s="44" t="s">
        <v>2960</v>
      </c>
      <c r="R957" s="45"/>
      <c r="S957" s="45" t="s">
        <v>1411</v>
      </c>
      <c r="T957" s="44"/>
      <c r="U957" s="44"/>
      <c r="V957" s="44"/>
      <c r="W957" s="44" t="s">
        <v>949</v>
      </c>
      <c r="X957" s="44"/>
      <c r="Y957" s="44"/>
      <c r="Z957" s="44"/>
      <c r="AA957" s="44"/>
      <c r="AB957" s="44"/>
      <c r="AC957" s="44"/>
    </row>
    <row r="958" spans="1:29" ht="15.75" customHeight="1">
      <c r="A958" s="47"/>
      <c r="B958" s="47" t="s">
        <v>1407</v>
      </c>
      <c r="C958" s="60" t="s">
        <v>1410</v>
      </c>
      <c r="D958" s="49" t="s">
        <v>53</v>
      </c>
      <c r="E958" s="49">
        <v>250</v>
      </c>
      <c r="F958" s="50">
        <v>36000</v>
      </c>
      <c r="G958" s="51" t="s">
        <v>54</v>
      </c>
      <c r="H958" s="52">
        <v>46235</v>
      </c>
      <c r="I958" s="53" t="s">
        <v>55</v>
      </c>
      <c r="J958" s="53" t="s">
        <v>56</v>
      </c>
      <c r="K958" s="53" t="s">
        <v>164</v>
      </c>
      <c r="L958" s="53" t="s">
        <v>91</v>
      </c>
      <c r="M958" s="54" t="s">
        <v>73</v>
      </c>
      <c r="N958" s="56" t="s">
        <v>884</v>
      </c>
      <c r="O958" s="56" t="s">
        <v>2767</v>
      </c>
      <c r="P958" s="56"/>
      <c r="Q958" s="56" t="s">
        <v>2960</v>
      </c>
      <c r="R958" s="57"/>
      <c r="S958" s="57" t="s">
        <v>1411</v>
      </c>
      <c r="T958" s="56"/>
      <c r="U958" s="56"/>
      <c r="V958" s="56"/>
      <c r="W958" s="56" t="s">
        <v>949</v>
      </c>
      <c r="X958" s="56"/>
      <c r="Y958" s="56"/>
      <c r="Z958" s="56"/>
      <c r="AA958" s="56"/>
      <c r="AB958" s="56"/>
      <c r="AC958" s="56"/>
    </row>
    <row r="959" spans="1:29" ht="15.75" customHeight="1">
      <c r="A959" s="35"/>
      <c r="B959" s="35" t="s">
        <v>1407</v>
      </c>
      <c r="C959" s="36" t="s">
        <v>1493</v>
      </c>
      <c r="D959" s="37" t="s">
        <v>53</v>
      </c>
      <c r="E959" s="37">
        <v>12</v>
      </c>
      <c r="F959" s="38">
        <v>52551.24</v>
      </c>
      <c r="G959" s="39" t="s">
        <v>54</v>
      </c>
      <c r="H959" s="40"/>
      <c r="I959" s="41" t="s">
        <v>101</v>
      </c>
      <c r="J959" s="41"/>
      <c r="K959" s="41"/>
      <c r="L959" s="41"/>
      <c r="M959" s="42"/>
      <c r="N959" s="44" t="s">
        <v>951</v>
      </c>
      <c r="O959" s="44" t="s">
        <v>60</v>
      </c>
      <c r="P959" s="44"/>
      <c r="Q959" s="44"/>
      <c r="R959" s="45"/>
      <c r="S959" s="45" t="s">
        <v>1495</v>
      </c>
      <c r="T959" s="44"/>
      <c r="U959" s="44"/>
      <c r="V959" s="44" t="s">
        <v>1496</v>
      </c>
      <c r="W959" s="44" t="s">
        <v>3152</v>
      </c>
      <c r="X959" s="44"/>
      <c r="Y959" s="44"/>
      <c r="Z959" s="44"/>
      <c r="AA959" s="44"/>
      <c r="AB959" s="44"/>
      <c r="AC959" s="44"/>
    </row>
    <row r="960" spans="1:29" ht="15.75" customHeight="1">
      <c r="A960" s="47"/>
      <c r="B960" s="47" t="s">
        <v>1407</v>
      </c>
      <c r="C960" s="60" t="s">
        <v>2694</v>
      </c>
      <c r="D960" s="49" t="s">
        <v>53</v>
      </c>
      <c r="E960" s="49">
        <v>1</v>
      </c>
      <c r="F960" s="50">
        <v>600000</v>
      </c>
      <c r="G960" s="51" t="s">
        <v>54</v>
      </c>
      <c r="H960" s="52">
        <v>46266</v>
      </c>
      <c r="I960" s="53" t="s">
        <v>55</v>
      </c>
      <c r="J960" s="53" t="s">
        <v>56</v>
      </c>
      <c r="K960" s="53" t="s">
        <v>83</v>
      </c>
      <c r="L960" s="53" t="s">
        <v>91</v>
      </c>
      <c r="M960" s="54" t="s">
        <v>73</v>
      </c>
      <c r="N960" s="56" t="s">
        <v>884</v>
      </c>
      <c r="O960" s="56" t="s">
        <v>2767</v>
      </c>
      <c r="P960" s="56"/>
      <c r="Q960" s="56" t="s">
        <v>3127</v>
      </c>
      <c r="R960" s="57"/>
      <c r="S960" s="57" t="s">
        <v>2695</v>
      </c>
      <c r="T960" s="56"/>
      <c r="U960" s="56"/>
      <c r="V960" s="56"/>
      <c r="W960" s="56" t="s">
        <v>949</v>
      </c>
      <c r="X960" s="56"/>
      <c r="Y960" s="56"/>
      <c r="Z960" s="56"/>
      <c r="AA960" s="56"/>
      <c r="AB960" s="56"/>
      <c r="AC960" s="56"/>
    </row>
    <row r="961" spans="1:29" ht="15.75" customHeight="1">
      <c r="A961" s="35"/>
      <c r="B961" s="35" t="s">
        <v>1407</v>
      </c>
      <c r="C961" s="36" t="s">
        <v>1555</v>
      </c>
      <c r="D961" s="37" t="s">
        <v>53</v>
      </c>
      <c r="E961" s="37">
        <v>150</v>
      </c>
      <c r="F961" s="38">
        <v>1000000</v>
      </c>
      <c r="G961" s="39" t="s">
        <v>54</v>
      </c>
      <c r="H961" s="40">
        <v>46266</v>
      </c>
      <c r="I961" s="41" t="s">
        <v>101</v>
      </c>
      <c r="J961" s="41" t="s">
        <v>56</v>
      </c>
      <c r="K961" s="41" t="s">
        <v>858</v>
      </c>
      <c r="L961" s="41" t="s">
        <v>91</v>
      </c>
      <c r="M961" s="42" t="s">
        <v>2517</v>
      </c>
      <c r="N961" s="44" t="s">
        <v>884</v>
      </c>
      <c r="O961" s="44" t="s">
        <v>2767</v>
      </c>
      <c r="P961" s="44"/>
      <c r="Q961" s="44" t="s">
        <v>3006</v>
      </c>
      <c r="R961" s="45"/>
      <c r="S961" s="45" t="s">
        <v>1556</v>
      </c>
      <c r="T961" s="44"/>
      <c r="U961" s="44"/>
      <c r="V961" s="44"/>
      <c r="W961" s="44" t="s">
        <v>949</v>
      </c>
      <c r="X961" s="44"/>
      <c r="Y961" s="44"/>
      <c r="Z961" s="44"/>
      <c r="AA961" s="44"/>
      <c r="AB961" s="44"/>
      <c r="AC961" s="44"/>
    </row>
    <row r="962" spans="1:29" ht="15.75" customHeight="1">
      <c r="A962" s="47" t="s">
        <v>2833</v>
      </c>
      <c r="B962" s="47" t="s">
        <v>156</v>
      </c>
      <c r="C962" s="60" t="s">
        <v>507</v>
      </c>
      <c r="D962" s="49" t="s">
        <v>53</v>
      </c>
      <c r="E962" s="49">
        <v>30</v>
      </c>
      <c r="F962" s="50">
        <v>1050</v>
      </c>
      <c r="G962" s="51" t="s">
        <v>54</v>
      </c>
      <c r="H962" s="52">
        <v>46174</v>
      </c>
      <c r="I962" s="53" t="s">
        <v>55</v>
      </c>
      <c r="J962" s="53" t="s">
        <v>56</v>
      </c>
      <c r="K962" s="53" t="s">
        <v>164</v>
      </c>
      <c r="L962" s="53" t="s">
        <v>58</v>
      </c>
      <c r="M962" s="54" t="s">
        <v>2486</v>
      </c>
      <c r="N962" s="56" t="s">
        <v>21</v>
      </c>
      <c r="O962" s="56" t="s">
        <v>2767</v>
      </c>
      <c r="P962" s="56"/>
      <c r="Q962" s="56" t="s">
        <v>3037</v>
      </c>
      <c r="R962" s="57"/>
      <c r="S962" s="57" t="s">
        <v>508</v>
      </c>
      <c r="T962" s="56"/>
      <c r="U962" s="56"/>
      <c r="V962" s="56"/>
      <c r="W962" s="56" t="s">
        <v>156</v>
      </c>
      <c r="X962" s="56"/>
      <c r="Y962" s="56"/>
      <c r="Z962" s="56"/>
      <c r="AA962" s="56"/>
      <c r="AB962" s="56"/>
      <c r="AC962" s="56"/>
    </row>
    <row r="963" spans="1:29" ht="15.75" customHeight="1">
      <c r="A963" s="35" t="s">
        <v>1734</v>
      </c>
      <c r="B963" s="35" t="s">
        <v>156</v>
      </c>
      <c r="C963" s="36" t="s">
        <v>2526</v>
      </c>
      <c r="D963" s="37" t="s">
        <v>53</v>
      </c>
      <c r="E963" s="37">
        <v>1</v>
      </c>
      <c r="F963" s="38">
        <v>50000</v>
      </c>
      <c r="G963" s="39" t="s">
        <v>54</v>
      </c>
      <c r="H963" s="40">
        <v>46266</v>
      </c>
      <c r="I963" s="41" t="s">
        <v>55</v>
      </c>
      <c r="J963" s="41" t="s">
        <v>56</v>
      </c>
      <c r="K963" s="41" t="s">
        <v>83</v>
      </c>
      <c r="L963" s="41" t="s">
        <v>91</v>
      </c>
      <c r="M963" s="42" t="s">
        <v>109</v>
      </c>
      <c r="N963" s="44" t="s">
        <v>951</v>
      </c>
      <c r="O963" s="44" t="s">
        <v>2767</v>
      </c>
      <c r="P963" s="44"/>
      <c r="Q963" s="44" t="s">
        <v>3038</v>
      </c>
      <c r="R963" s="45"/>
      <c r="S963" s="45" t="s">
        <v>2527</v>
      </c>
      <c r="T963" s="44"/>
      <c r="U963" s="44"/>
      <c r="V963" s="44"/>
      <c r="W963" s="44" t="s">
        <v>156</v>
      </c>
      <c r="X963" s="44"/>
      <c r="Y963" s="44"/>
      <c r="Z963" s="44"/>
      <c r="AA963" s="44"/>
      <c r="AB963" s="44"/>
      <c r="AC963" s="44"/>
    </row>
    <row r="964" spans="1:29" ht="15.75" customHeight="1">
      <c r="A964" s="47" t="s">
        <v>1737</v>
      </c>
      <c r="B964" s="47" t="s">
        <v>156</v>
      </c>
      <c r="C964" s="60" t="s">
        <v>2267</v>
      </c>
      <c r="D964" s="49" t="s">
        <v>53</v>
      </c>
      <c r="E964" s="49">
        <v>1</v>
      </c>
      <c r="F964" s="50">
        <v>400</v>
      </c>
      <c r="G964" s="51" t="s">
        <v>54</v>
      </c>
      <c r="H964" s="52">
        <v>46174</v>
      </c>
      <c r="I964" s="53" t="s">
        <v>55</v>
      </c>
      <c r="J964" s="53" t="s">
        <v>56</v>
      </c>
      <c r="K964" s="53" t="s">
        <v>164</v>
      </c>
      <c r="L964" s="53" t="s">
        <v>91</v>
      </c>
      <c r="M964" s="54" t="s">
        <v>2534</v>
      </c>
      <c r="N964" s="56" t="s">
        <v>951</v>
      </c>
      <c r="O964" s="56" t="s">
        <v>2767</v>
      </c>
      <c r="P964" s="56"/>
      <c r="Q964" s="56" t="s">
        <v>3039</v>
      </c>
      <c r="R964" s="57">
        <f t="array" ref="R964">IFERROR(INDEX('BANCO DE DADOS'!$C$3:$C1636,MATCH(C964,'BANCO DE DADOS'!$B$3:$B1636,0),0),"")</f>
        <v>0</v>
      </c>
      <c r="S964" s="57" t="s">
        <v>2268</v>
      </c>
      <c r="T964" s="56"/>
      <c r="U964" s="56"/>
      <c r="V964" s="56"/>
      <c r="W964" s="56" t="s">
        <v>156</v>
      </c>
      <c r="X964" s="56"/>
      <c r="Y964" s="56"/>
      <c r="Z964" s="56"/>
      <c r="AA964" s="56"/>
      <c r="AB964" s="56"/>
      <c r="AC964" s="56"/>
    </row>
    <row r="965" spans="1:29" ht="15.75" customHeight="1">
      <c r="A965" s="35" t="s">
        <v>2884</v>
      </c>
      <c r="B965" s="35" t="s">
        <v>156</v>
      </c>
      <c r="C965" s="36" t="s">
        <v>696</v>
      </c>
      <c r="D965" s="37" t="s">
        <v>53</v>
      </c>
      <c r="E965" s="37">
        <v>6</v>
      </c>
      <c r="F965" s="38">
        <v>294</v>
      </c>
      <c r="G965" s="39" t="s">
        <v>54</v>
      </c>
      <c r="H965" s="40">
        <v>46174</v>
      </c>
      <c r="I965" s="41" t="s">
        <v>55</v>
      </c>
      <c r="J965" s="41" t="s">
        <v>56</v>
      </c>
      <c r="K965" s="41" t="s">
        <v>164</v>
      </c>
      <c r="L965" s="41" t="s">
        <v>58</v>
      </c>
      <c r="M965" s="42" t="s">
        <v>2486</v>
      </c>
      <c r="N965" s="44" t="s">
        <v>21</v>
      </c>
      <c r="O965" s="44" t="s">
        <v>2767</v>
      </c>
      <c r="P965" s="44"/>
      <c r="Q965" s="44" t="s">
        <v>3040</v>
      </c>
      <c r="R965" s="45" t="s">
        <v>697</v>
      </c>
      <c r="S965" s="45" t="s">
        <v>485</v>
      </c>
      <c r="T965" s="44"/>
      <c r="U965" s="44"/>
      <c r="V965" s="44"/>
      <c r="W965" s="44" t="s">
        <v>3041</v>
      </c>
      <c r="X965" s="44"/>
      <c r="Y965" s="44"/>
      <c r="Z965" s="44"/>
      <c r="AA965" s="44"/>
      <c r="AB965" s="44"/>
      <c r="AC965" s="44"/>
    </row>
    <row r="966" spans="1:29" ht="15.75" customHeight="1">
      <c r="A966" s="47" t="s">
        <v>2889</v>
      </c>
      <c r="B966" s="47" t="s">
        <v>156</v>
      </c>
      <c r="C966" s="60" t="s">
        <v>706</v>
      </c>
      <c r="D966" s="49" t="s">
        <v>53</v>
      </c>
      <c r="E966" s="49">
        <v>6</v>
      </c>
      <c r="F966" s="50">
        <v>257.82</v>
      </c>
      <c r="G966" s="51" t="s">
        <v>54</v>
      </c>
      <c r="H966" s="52">
        <v>46143</v>
      </c>
      <c r="I966" s="53" t="s">
        <v>55</v>
      </c>
      <c r="J966" s="53" t="s">
        <v>56</v>
      </c>
      <c r="K966" s="53" t="s">
        <v>164</v>
      </c>
      <c r="L966" s="53" t="s">
        <v>58</v>
      </c>
      <c r="M966" s="54" t="s">
        <v>2486</v>
      </c>
      <c r="N966" s="56" t="s">
        <v>21</v>
      </c>
      <c r="O966" s="56" t="s">
        <v>2767</v>
      </c>
      <c r="P966" s="56"/>
      <c r="Q966" s="56" t="s">
        <v>3040</v>
      </c>
      <c r="R966" s="57" t="s">
        <v>697</v>
      </c>
      <c r="S966" s="57" t="s">
        <v>485</v>
      </c>
      <c r="T966" s="56"/>
      <c r="U966" s="56"/>
      <c r="V966" s="56"/>
      <c r="W966" s="56" t="s">
        <v>3041</v>
      </c>
      <c r="X966" s="56"/>
      <c r="Y966" s="56"/>
      <c r="Z966" s="56"/>
      <c r="AA966" s="56"/>
      <c r="AB966" s="56"/>
      <c r="AC966" s="56"/>
    </row>
    <row r="967" spans="1:29" ht="15.75" customHeight="1">
      <c r="A967" s="35" t="s">
        <v>2828</v>
      </c>
      <c r="B967" s="35" t="s">
        <v>156</v>
      </c>
      <c r="C967" s="36" t="s">
        <v>484</v>
      </c>
      <c r="D967" s="37" t="s">
        <v>53</v>
      </c>
      <c r="E967" s="37">
        <v>3</v>
      </c>
      <c r="F967" s="38">
        <v>1333.32</v>
      </c>
      <c r="G967" s="39" t="s">
        <v>54</v>
      </c>
      <c r="H967" s="40">
        <v>46174</v>
      </c>
      <c r="I967" s="41" t="s">
        <v>55</v>
      </c>
      <c r="J967" s="41" t="s">
        <v>56</v>
      </c>
      <c r="K967" s="41" t="s">
        <v>164</v>
      </c>
      <c r="L967" s="41" t="s">
        <v>58</v>
      </c>
      <c r="M967" s="42" t="s">
        <v>2486</v>
      </c>
      <c r="N967" s="44" t="s">
        <v>21</v>
      </c>
      <c r="O967" s="44" t="s">
        <v>2767</v>
      </c>
      <c r="P967" s="44"/>
      <c r="Q967" s="44" t="s">
        <v>3040</v>
      </c>
      <c r="R967" s="45" t="str">
        <f t="array" ref="R967">IFERROR(INDEX('BANCO DE DADOS'!$C$3:$C1636,MATCH(C967,'BANCO DE DADOS'!$B$3:$B1636,0),0),"")</f>
        <v>FISIOTERAPIA</v>
      </c>
      <c r="S967" s="45" t="s">
        <v>485</v>
      </c>
      <c r="T967" s="44"/>
      <c r="U967" s="44"/>
      <c r="V967" s="44"/>
      <c r="W967" s="44" t="s">
        <v>3041</v>
      </c>
      <c r="X967" s="44"/>
      <c r="Y967" s="44"/>
      <c r="Z967" s="44"/>
      <c r="AA967" s="44"/>
      <c r="AB967" s="44"/>
      <c r="AC967" s="44"/>
    </row>
    <row r="968" spans="1:29" ht="15.75" customHeight="1">
      <c r="A968" s="47" t="s">
        <v>2863</v>
      </c>
      <c r="B968" s="47" t="s">
        <v>156</v>
      </c>
      <c r="C968" s="60" t="s">
        <v>650</v>
      </c>
      <c r="D968" s="49" t="s">
        <v>53</v>
      </c>
      <c r="E968" s="49">
        <v>40</v>
      </c>
      <c r="F968" s="50">
        <v>400</v>
      </c>
      <c r="G968" s="51" t="s">
        <v>54</v>
      </c>
      <c r="H968" s="52">
        <v>46174</v>
      </c>
      <c r="I968" s="53" t="s">
        <v>55</v>
      </c>
      <c r="J968" s="53" t="s">
        <v>56</v>
      </c>
      <c r="K968" s="53" t="s">
        <v>164</v>
      </c>
      <c r="L968" s="53" t="s">
        <v>58</v>
      </c>
      <c r="M968" s="54" t="s">
        <v>2498</v>
      </c>
      <c r="N968" s="56" t="s">
        <v>21</v>
      </c>
      <c r="O968" s="56" t="s">
        <v>2767</v>
      </c>
      <c r="P968" s="56"/>
      <c r="Q968" s="56" t="s">
        <v>3040</v>
      </c>
      <c r="R968" s="57" t="str">
        <f t="array" ref="R968">IFERROR(INDEX('BANCO DE DADOS'!$C$3:$C1636,MATCH(C968,'BANCO DE DADOS'!$B$3:$B1636,0),0),"")</f>
        <v>FISIOTERAPIA</v>
      </c>
      <c r="S968" s="57" t="s">
        <v>485</v>
      </c>
      <c r="T968" s="56"/>
      <c r="U968" s="56"/>
      <c r="V968" s="56"/>
      <c r="W968" s="56" t="s">
        <v>3041</v>
      </c>
      <c r="X968" s="56"/>
      <c r="Y968" s="56"/>
      <c r="Z968" s="56"/>
      <c r="AA968" s="56"/>
      <c r="AB968" s="56"/>
      <c r="AC968" s="56"/>
    </row>
    <row r="969" spans="1:29" ht="15.75" customHeight="1">
      <c r="A969" s="35" t="s">
        <v>2779</v>
      </c>
      <c r="B969" s="35" t="s">
        <v>156</v>
      </c>
      <c r="C969" s="36" t="s">
        <v>383</v>
      </c>
      <c r="D969" s="37" t="s">
        <v>384</v>
      </c>
      <c r="E969" s="37">
        <v>5</v>
      </c>
      <c r="F969" s="38">
        <v>3990</v>
      </c>
      <c r="G969" s="39" t="s">
        <v>54</v>
      </c>
      <c r="H969" s="40">
        <v>46204</v>
      </c>
      <c r="I969" s="41" t="s">
        <v>55</v>
      </c>
      <c r="J969" s="41" t="s">
        <v>56</v>
      </c>
      <c r="K969" s="41" t="s">
        <v>164</v>
      </c>
      <c r="L969" s="41" t="s">
        <v>58</v>
      </c>
      <c r="M969" s="42" t="s">
        <v>2498</v>
      </c>
      <c r="N969" s="44" t="s">
        <v>21</v>
      </c>
      <c r="O969" s="44" t="s">
        <v>2767</v>
      </c>
      <c r="P969" s="44"/>
      <c r="Q969" s="44" t="s">
        <v>3042</v>
      </c>
      <c r="R969" s="45" t="str">
        <f t="array" ref="R969">IFERROR(INDEX('BANCO DE DADOS'!$C$3:$C1636,MATCH(C969,'BANCO DE DADOS'!$B$3:$B1636,0),0),"")</f>
        <v>FISIOTERAPIA</v>
      </c>
      <c r="S969" s="45" t="s">
        <v>385</v>
      </c>
      <c r="T969" s="44"/>
      <c r="U969" s="44"/>
      <c r="V969" s="44"/>
      <c r="W969" s="44" t="s">
        <v>3041</v>
      </c>
      <c r="X969" s="44"/>
      <c r="Y969" s="44"/>
      <c r="Z969" s="44"/>
      <c r="AA969" s="44"/>
      <c r="AB969" s="44"/>
      <c r="AC969" s="44"/>
    </row>
    <row r="970" spans="1:29" ht="15.75" customHeight="1">
      <c r="A970" s="184"/>
      <c r="B970" s="184" t="s">
        <v>291</v>
      </c>
      <c r="C970" s="185" t="s">
        <v>2611</v>
      </c>
      <c r="D970" s="186" t="s">
        <v>53</v>
      </c>
      <c r="E970" s="186">
        <v>1</v>
      </c>
      <c r="F970" s="187">
        <v>3500</v>
      </c>
      <c r="G970" s="188" t="s">
        <v>54</v>
      </c>
      <c r="H970" s="189">
        <v>46174</v>
      </c>
      <c r="I970" s="190" t="s">
        <v>101</v>
      </c>
      <c r="J970" s="190" t="s">
        <v>56</v>
      </c>
      <c r="K970" s="190" t="s">
        <v>858</v>
      </c>
      <c r="L970" s="190" t="s">
        <v>84</v>
      </c>
      <c r="M970" s="191" t="s">
        <v>2451</v>
      </c>
      <c r="N970" s="192" t="s">
        <v>951</v>
      </c>
      <c r="O970" s="56" t="s">
        <v>2452</v>
      </c>
      <c r="P970" s="56"/>
      <c r="Q970" s="56"/>
      <c r="R970" s="57">
        <f t="array" ref="R970">IFERROR(INDEX('BANCO DE DADOS'!$C$3:$C1636,MATCH(C970,'BANCO DE DADOS'!$B$3:$B1636,0),0),"")</f>
        <v>0</v>
      </c>
      <c r="S970" s="57" t="str">
        <f t="array" ref="S970">IFERROR(INDEX('BANCO DE DADOS'!$D$3:$D1636,MATCH(C970,'BANCO DE DADOS'!$B$3:$B1636,0),0),"")</f>
        <v>COMPRA DE MÓVEIS E EQUIPAMENTOS DE ÁUDIO/VÍDEO</v>
      </c>
      <c r="T970" s="56"/>
      <c r="U970" s="56"/>
      <c r="V970" s="56"/>
      <c r="W970" s="56"/>
      <c r="X970" s="56"/>
      <c r="Y970" s="56"/>
      <c r="Z970" s="56"/>
      <c r="AA970" s="56"/>
      <c r="AB970" s="56"/>
      <c r="AC970" s="56"/>
    </row>
    <row r="971" spans="1:29" ht="15.75" customHeight="1">
      <c r="A971" s="167"/>
      <c r="B971" s="167" t="s">
        <v>233</v>
      </c>
      <c r="C971" s="168" t="s">
        <v>2565</v>
      </c>
      <c r="D971" s="176" t="s">
        <v>53</v>
      </c>
      <c r="E971" s="176">
        <v>1</v>
      </c>
      <c r="F971" s="177">
        <v>3500</v>
      </c>
      <c r="G971" s="178" t="s">
        <v>54</v>
      </c>
      <c r="H971" s="179">
        <v>46174</v>
      </c>
      <c r="I971" s="180" t="s">
        <v>101</v>
      </c>
      <c r="J971" s="180" t="s">
        <v>56</v>
      </c>
      <c r="K971" s="180" t="s">
        <v>858</v>
      </c>
      <c r="L971" s="180" t="s">
        <v>91</v>
      </c>
      <c r="M971" s="181" t="s">
        <v>2451</v>
      </c>
      <c r="N971" s="175" t="s">
        <v>951</v>
      </c>
      <c r="O971" s="44" t="s">
        <v>2452</v>
      </c>
      <c r="P971" s="44"/>
      <c r="Q971" s="44"/>
      <c r="R971" s="45" t="str">
        <f t="array" ref="R971">IFERROR(INDEX('BANCO DE DADOS'!$C$3:$C1636,MATCH(C971,'BANCO DE DADOS'!$B$3:$B1636,0),0),"")</f>
        <v>DEPMAT</v>
      </c>
      <c r="S971" s="45" t="str">
        <f t="array" ref="S971">IFERROR(INDEX('BANCO DE DADOS'!$D$3:$D1636,MATCH(C971,'BANCO DE DADOS'!$B$3:$B1636,0),0),"")</f>
        <v>COMPRA DE PEÇAS E ACESSÓRIOS VEICULARES</v>
      </c>
      <c r="T971" s="44"/>
      <c r="U971" s="44"/>
      <c r="V971" s="44"/>
      <c r="W971" s="44"/>
      <c r="X971" s="44"/>
      <c r="Y971" s="44"/>
      <c r="Z971" s="44"/>
      <c r="AA971" s="44"/>
      <c r="AB971" s="44"/>
      <c r="AC971" s="44"/>
    </row>
    <row r="972" spans="1:29" ht="15.75" customHeight="1">
      <c r="A972" s="184"/>
      <c r="B972" s="184" t="s">
        <v>291</v>
      </c>
      <c r="C972" s="185" t="s">
        <v>2612</v>
      </c>
      <c r="D972" s="186" t="s">
        <v>53</v>
      </c>
      <c r="E972" s="186">
        <v>6</v>
      </c>
      <c r="F972" s="187">
        <v>3480</v>
      </c>
      <c r="G972" s="188" t="s">
        <v>54</v>
      </c>
      <c r="H972" s="189">
        <v>46174</v>
      </c>
      <c r="I972" s="190" t="s">
        <v>101</v>
      </c>
      <c r="J972" s="190" t="s">
        <v>56</v>
      </c>
      <c r="K972" s="190" t="s">
        <v>858</v>
      </c>
      <c r="L972" s="190" t="s">
        <v>84</v>
      </c>
      <c r="M972" s="191" t="s">
        <v>2451</v>
      </c>
      <c r="N972" s="192" t="s">
        <v>951</v>
      </c>
      <c r="O972" s="56" t="s">
        <v>2452</v>
      </c>
      <c r="P972" s="56"/>
      <c r="Q972" s="56"/>
      <c r="R972" s="57" t="str">
        <f t="array" ref="R972">IFERROR(INDEX('BANCO DE DADOS'!$C$3:$C1636,MATCH(C972,'BANCO DE DADOS'!$B$3:$B1636,0),0),"")</f>
        <v>GTI - MULTIMIDIA</v>
      </c>
      <c r="S972" s="57" t="str">
        <f t="array" ref="S972">IFERROR(INDEX('BANCO DE DADOS'!$D$3:$D1636,MATCH(C972,'BANCO DE DADOS'!$B$3:$B1636,0),0),"")</f>
        <v>COMPRA DE EQUIPAMENTOS DE ÁUDIO E COMUNICAÇÃO</v>
      </c>
      <c r="T972" s="56"/>
      <c r="U972" s="56"/>
      <c r="V972" s="56"/>
      <c r="W972" s="56"/>
      <c r="X972" s="56"/>
      <c r="Y972" s="56"/>
      <c r="Z972" s="56"/>
      <c r="AA972" s="56"/>
      <c r="AB972" s="56"/>
      <c r="AC972" s="56"/>
    </row>
    <row r="973" spans="1:29" ht="15.75" customHeight="1">
      <c r="A973" s="35"/>
      <c r="B973" s="35" t="s">
        <v>51</v>
      </c>
      <c r="C973" s="36" t="s">
        <v>1128</v>
      </c>
      <c r="D973" s="37" t="s">
        <v>53</v>
      </c>
      <c r="E973" s="37">
        <v>1</v>
      </c>
      <c r="F973" s="38">
        <v>12000</v>
      </c>
      <c r="G973" s="39" t="s">
        <v>54</v>
      </c>
      <c r="H973" s="40">
        <v>46235</v>
      </c>
      <c r="I973" s="41" t="s">
        <v>55</v>
      </c>
      <c r="J973" s="41" t="s">
        <v>56</v>
      </c>
      <c r="K973" s="41" t="s">
        <v>164</v>
      </c>
      <c r="L973" s="41" t="s">
        <v>91</v>
      </c>
      <c r="M973" s="42" t="s">
        <v>2498</v>
      </c>
      <c r="N973" s="44" t="s">
        <v>884</v>
      </c>
      <c r="O973" s="44" t="s">
        <v>2767</v>
      </c>
      <c r="P973" s="44"/>
      <c r="Q973" s="44" t="s">
        <v>2923</v>
      </c>
      <c r="R973" s="45" t="s">
        <v>1129</v>
      </c>
      <c r="S973" s="45" t="s">
        <v>1128</v>
      </c>
      <c r="T973" s="44"/>
      <c r="U973" s="44"/>
      <c r="V973" s="44"/>
      <c r="W973" s="44" t="s">
        <v>1564</v>
      </c>
      <c r="X973" s="44"/>
      <c r="Y973" s="44"/>
      <c r="Z973" s="44"/>
      <c r="AA973" s="44"/>
      <c r="AB973" s="44"/>
      <c r="AC973" s="44"/>
    </row>
    <row r="974" spans="1:29" ht="15.75" customHeight="1">
      <c r="A974" s="184"/>
      <c r="B974" s="184" t="s">
        <v>775</v>
      </c>
      <c r="C974" s="185" t="s">
        <v>2615</v>
      </c>
      <c r="D974" s="186" t="s">
        <v>53</v>
      </c>
      <c r="E974" s="186">
        <v>4</v>
      </c>
      <c r="F974" s="187">
        <v>3200</v>
      </c>
      <c r="G974" s="188" t="s">
        <v>54</v>
      </c>
      <c r="H974" s="189">
        <v>46174</v>
      </c>
      <c r="I974" s="190" t="s">
        <v>101</v>
      </c>
      <c r="J974" s="190" t="s">
        <v>56</v>
      </c>
      <c r="K974" s="190" t="s">
        <v>858</v>
      </c>
      <c r="L974" s="190" t="s">
        <v>91</v>
      </c>
      <c r="M974" s="191" t="s">
        <v>2451</v>
      </c>
      <c r="N974" s="192" t="s">
        <v>951</v>
      </c>
      <c r="O974" s="56" t="s">
        <v>2452</v>
      </c>
      <c r="P974" s="56"/>
      <c r="Q974" s="56"/>
      <c r="R974" s="57">
        <f t="array" ref="R974">IFERROR(INDEX('BANCO DE DADOS'!$C$3:$C1636,MATCH(C974,'BANCO DE DADOS'!$B$3:$B1636,0),0),"")</f>
        <v>0</v>
      </c>
      <c r="S974" s="57" t="str">
        <f t="array" ref="S974">IFERROR(INDEX('BANCO DE DADOS'!$D$3:$D1636,MATCH(C974,'BANCO DE DADOS'!$B$3:$B1636,0),0),"")</f>
        <v>COMPRA DE MÓVEIS PARA ÁREAS COMUNS</v>
      </c>
      <c r="T974" s="56"/>
      <c r="U974" s="56"/>
      <c r="V974" s="56"/>
      <c r="W974" s="56"/>
      <c r="X974" s="56"/>
      <c r="Y974" s="56"/>
      <c r="Z974" s="56"/>
      <c r="AA974" s="56"/>
      <c r="AB974" s="56"/>
      <c r="AC974" s="56"/>
    </row>
    <row r="975" spans="1:29" ht="15.75" customHeight="1">
      <c r="A975" s="167"/>
      <c r="B975" s="167" t="s">
        <v>219</v>
      </c>
      <c r="C975" s="168" t="s">
        <v>2616</v>
      </c>
      <c r="D975" s="176" t="s">
        <v>53</v>
      </c>
      <c r="E975" s="176">
        <v>4</v>
      </c>
      <c r="F975" s="177">
        <v>3200</v>
      </c>
      <c r="G975" s="178" t="s">
        <v>54</v>
      </c>
      <c r="H975" s="179">
        <v>46174</v>
      </c>
      <c r="I975" s="180" t="s">
        <v>101</v>
      </c>
      <c r="J975" s="180" t="s">
        <v>56</v>
      </c>
      <c r="K975" s="180" t="s">
        <v>858</v>
      </c>
      <c r="L975" s="180" t="s">
        <v>91</v>
      </c>
      <c r="M975" s="181" t="s">
        <v>2451</v>
      </c>
      <c r="N975" s="175" t="s">
        <v>951</v>
      </c>
      <c r="O975" s="44" t="s">
        <v>2452</v>
      </c>
      <c r="P975" s="44"/>
      <c r="Q975" s="44"/>
      <c r="R975" s="45">
        <f t="array" ref="R975">IFERROR(INDEX('BANCO DE DADOS'!$C$3:$C1636,MATCH(C975,'BANCO DE DADOS'!$B$3:$B1636,0),0),"")</f>
        <v>0</v>
      </c>
      <c r="S975" s="45" t="str">
        <f t="array" ref="S975">IFERROR(INDEX('BANCO DE DADOS'!$D$3:$D1636,MATCH(C975,'BANCO DE DADOS'!$B$3:$B1636,0),0),"")</f>
        <v>COMPRA DE EQUIPAMENTOS PARA COZINHA E REFEITÓRIO</v>
      </c>
      <c r="T975" s="44"/>
      <c r="U975" s="44"/>
      <c r="V975" s="44"/>
      <c r="W975" s="44"/>
      <c r="X975" s="44"/>
      <c r="Y975" s="44"/>
      <c r="Z975" s="44"/>
      <c r="AA975" s="44"/>
      <c r="AB975" s="44"/>
      <c r="AC975" s="44"/>
    </row>
    <row r="976" spans="1:29" ht="15.75" customHeight="1">
      <c r="A976" s="47"/>
      <c r="B976" s="47" t="s">
        <v>848</v>
      </c>
      <c r="C976" s="60" t="s">
        <v>1473</v>
      </c>
      <c r="D976" s="49" t="s">
        <v>53</v>
      </c>
      <c r="E976" s="49"/>
      <c r="F976" s="50">
        <v>163066.63</v>
      </c>
      <c r="G976" s="51" t="s">
        <v>54</v>
      </c>
      <c r="H976" s="52"/>
      <c r="I976" s="53"/>
      <c r="J976" s="53"/>
      <c r="K976" s="53"/>
      <c r="L976" s="53"/>
      <c r="M976" s="54"/>
      <c r="N976" s="56" t="s">
        <v>884</v>
      </c>
      <c r="O976" s="56" t="s">
        <v>60</v>
      </c>
      <c r="P976" s="56"/>
      <c r="Q976" s="56"/>
      <c r="R976" s="57"/>
      <c r="S976" s="57" t="s">
        <v>1474</v>
      </c>
      <c r="T976" s="56"/>
      <c r="U976" s="56"/>
      <c r="V976" s="56" t="s">
        <v>3153</v>
      </c>
      <c r="W976" s="56" t="s">
        <v>848</v>
      </c>
      <c r="X976" s="56"/>
      <c r="Y976" s="56"/>
      <c r="Z976" s="56"/>
      <c r="AA976" s="56"/>
      <c r="AB976" s="56"/>
      <c r="AC976" s="56"/>
    </row>
    <row r="977" spans="1:29" ht="15.75" customHeight="1">
      <c r="A977" s="35"/>
      <c r="B977" s="35" t="s">
        <v>93</v>
      </c>
      <c r="C977" s="36" t="s">
        <v>1656</v>
      </c>
      <c r="D977" s="37" t="s">
        <v>53</v>
      </c>
      <c r="E977" s="37"/>
      <c r="F977" s="38">
        <v>21625.25</v>
      </c>
      <c r="G977" s="39" t="s">
        <v>54</v>
      </c>
      <c r="H977" s="40"/>
      <c r="I977" s="41" t="s">
        <v>55</v>
      </c>
      <c r="J977" s="41"/>
      <c r="K977" s="41"/>
      <c r="L977" s="41"/>
      <c r="M977" s="42"/>
      <c r="N977" s="44" t="s">
        <v>951</v>
      </c>
      <c r="O977" s="44" t="s">
        <v>60</v>
      </c>
      <c r="P977" s="44"/>
      <c r="Q977" s="44"/>
      <c r="R977" s="45"/>
      <c r="S977" s="45" t="s">
        <v>1658</v>
      </c>
      <c r="T977" s="44"/>
      <c r="U977" s="44"/>
      <c r="V977" s="44" t="s">
        <v>1659</v>
      </c>
      <c r="W977" s="44" t="s">
        <v>3151</v>
      </c>
      <c r="X977" s="44"/>
      <c r="Y977" s="44"/>
      <c r="Z977" s="44"/>
      <c r="AA977" s="44"/>
      <c r="AB977" s="44"/>
      <c r="AC977" s="44"/>
    </row>
    <row r="978" spans="1:29" ht="15.75" customHeight="1">
      <c r="A978" s="47"/>
      <c r="B978" s="47" t="s">
        <v>848</v>
      </c>
      <c r="C978" s="60" t="s">
        <v>985</v>
      </c>
      <c r="D978" s="49" t="s">
        <v>53</v>
      </c>
      <c r="E978" s="49"/>
      <c r="F978" s="50">
        <v>273820.52</v>
      </c>
      <c r="G978" s="51" t="s">
        <v>54</v>
      </c>
      <c r="H978" s="52"/>
      <c r="I978" s="53" t="s">
        <v>55</v>
      </c>
      <c r="J978" s="53"/>
      <c r="K978" s="53"/>
      <c r="L978" s="53"/>
      <c r="M978" s="54"/>
      <c r="N978" s="56" t="s">
        <v>884</v>
      </c>
      <c r="O978" s="56" t="s">
        <v>60</v>
      </c>
      <c r="P978" s="56"/>
      <c r="Q978" s="56"/>
      <c r="R978" s="57"/>
      <c r="S978" s="57" t="s">
        <v>987</v>
      </c>
      <c r="T978" s="56"/>
      <c r="U978" s="56"/>
      <c r="V978" s="56" t="s">
        <v>988</v>
      </c>
      <c r="W978" s="56" t="s">
        <v>848</v>
      </c>
      <c r="X978" s="56"/>
      <c r="Y978" s="56"/>
      <c r="Z978" s="56"/>
      <c r="AA978" s="56"/>
      <c r="AB978" s="56"/>
      <c r="AC978" s="56"/>
    </row>
    <row r="979" spans="1:29" ht="15.75" customHeight="1">
      <c r="A979" s="35"/>
      <c r="B979" s="44" t="s">
        <v>99</v>
      </c>
      <c r="C979" s="36" t="s">
        <v>100</v>
      </c>
      <c r="D979" s="37" t="s">
        <v>53</v>
      </c>
      <c r="E979" s="37"/>
      <c r="F979" s="38">
        <v>10672.67</v>
      </c>
      <c r="G979" s="39" t="s">
        <v>54</v>
      </c>
      <c r="H979" s="40"/>
      <c r="I979" s="41" t="s">
        <v>101</v>
      </c>
      <c r="J979" s="41"/>
      <c r="K979" s="41"/>
      <c r="L979" s="41"/>
      <c r="M979" s="42"/>
      <c r="N979" s="44" t="s">
        <v>21</v>
      </c>
      <c r="O979" s="44" t="s">
        <v>60</v>
      </c>
      <c r="P979" s="44"/>
      <c r="Q979" s="44"/>
      <c r="R979" s="45"/>
      <c r="S979" s="45" t="s">
        <v>103</v>
      </c>
      <c r="T979" s="44"/>
      <c r="U979" s="44"/>
      <c r="V979" s="44" t="s">
        <v>104</v>
      </c>
      <c r="W979" s="44" t="s">
        <v>99</v>
      </c>
      <c r="X979" s="44"/>
      <c r="Y979" s="44"/>
      <c r="Z979" s="44"/>
      <c r="AA979" s="44"/>
      <c r="AB979" s="44"/>
      <c r="AC979" s="44"/>
    </row>
    <row r="980" spans="1:29" ht="15.75" customHeight="1">
      <c r="A980" s="47" t="s">
        <v>1749</v>
      </c>
      <c r="B980" s="47" t="s">
        <v>1560</v>
      </c>
      <c r="C980" s="60" t="s">
        <v>1591</v>
      </c>
      <c r="D980" s="49" t="s">
        <v>53</v>
      </c>
      <c r="E980" s="49">
        <v>1</v>
      </c>
      <c r="F980" s="50">
        <v>1000</v>
      </c>
      <c r="G980" s="51" t="s">
        <v>54</v>
      </c>
      <c r="H980" s="52">
        <v>46266</v>
      </c>
      <c r="I980" s="53" t="s">
        <v>101</v>
      </c>
      <c r="J980" s="53" t="s">
        <v>56</v>
      </c>
      <c r="K980" s="53" t="s">
        <v>864</v>
      </c>
      <c r="L980" s="53" t="s">
        <v>84</v>
      </c>
      <c r="M980" s="205" t="s">
        <v>2451</v>
      </c>
      <c r="N980" s="56" t="s">
        <v>951</v>
      </c>
      <c r="O980" s="56" t="s">
        <v>2767</v>
      </c>
      <c r="P980" s="56"/>
      <c r="Q980" s="56" t="s">
        <v>3044</v>
      </c>
      <c r="R980" s="57"/>
      <c r="S980" s="57" t="s">
        <v>1592</v>
      </c>
      <c r="T980" s="56"/>
      <c r="U980" s="56"/>
      <c r="V980" s="56"/>
      <c r="W980" s="56" t="s">
        <v>1564</v>
      </c>
      <c r="X980" s="56"/>
      <c r="Y980" s="56"/>
      <c r="Z980" s="56"/>
      <c r="AA980" s="56"/>
      <c r="AB980" s="56"/>
      <c r="AC980" s="56"/>
    </row>
    <row r="981" spans="1:29" ht="15.75" customHeight="1">
      <c r="A981" s="167"/>
      <c r="B981" s="167" t="s">
        <v>219</v>
      </c>
      <c r="C981" s="168" t="s">
        <v>918</v>
      </c>
      <c r="D981" s="176" t="s">
        <v>53</v>
      </c>
      <c r="E981" s="176">
        <v>4</v>
      </c>
      <c r="F981" s="177">
        <v>3200</v>
      </c>
      <c r="G981" s="178" t="s">
        <v>54</v>
      </c>
      <c r="H981" s="179">
        <v>46174</v>
      </c>
      <c r="I981" s="180" t="s">
        <v>101</v>
      </c>
      <c r="J981" s="180" t="s">
        <v>56</v>
      </c>
      <c r="K981" s="180" t="s">
        <v>858</v>
      </c>
      <c r="L981" s="180" t="s">
        <v>84</v>
      </c>
      <c r="M981" s="181" t="s">
        <v>2451</v>
      </c>
      <c r="N981" s="175" t="s">
        <v>951</v>
      </c>
      <c r="O981" s="44" t="s">
        <v>2452</v>
      </c>
      <c r="P981" s="44"/>
      <c r="Q981" s="44"/>
      <c r="R981" s="45">
        <f t="array" ref="R981">IFERROR(INDEX('BANCO DE DADOS'!$C$3:$C1636,MATCH(C981,'BANCO DE DADOS'!$B$3:$B1636,0),0),"")</f>
        <v>0</v>
      </c>
      <c r="S981" s="45" t="str">
        <f t="array" ref="S981">IFERROR(INDEX('BANCO DE DADOS'!$D$3:$D1636,MATCH(C981,'BANCO DE DADOS'!$B$3:$B1636,0),0),"")</f>
        <v>COMPRA DE EQUIPAMENTOS PARA COZINHA E REFEITÓRIO</v>
      </c>
      <c r="T981" s="44"/>
      <c r="U981" s="44"/>
      <c r="V981" s="44"/>
      <c r="W981" s="44"/>
      <c r="X981" s="44"/>
      <c r="Y981" s="44"/>
      <c r="Z981" s="44"/>
      <c r="AA981" s="44"/>
      <c r="AB981" s="44"/>
      <c r="AC981" s="44"/>
    </row>
    <row r="982" spans="1:29" ht="15.75" customHeight="1">
      <c r="A982" s="184"/>
      <c r="B982" s="184" t="s">
        <v>291</v>
      </c>
      <c r="C982" s="185" t="s">
        <v>2617</v>
      </c>
      <c r="D982" s="186" t="s">
        <v>53</v>
      </c>
      <c r="E982" s="186">
        <v>1</v>
      </c>
      <c r="F982" s="187">
        <v>3200</v>
      </c>
      <c r="G982" s="188" t="s">
        <v>54</v>
      </c>
      <c r="H982" s="189">
        <v>46174</v>
      </c>
      <c r="I982" s="190" t="s">
        <v>101</v>
      </c>
      <c r="J982" s="190" t="s">
        <v>56</v>
      </c>
      <c r="K982" s="190" t="s">
        <v>858</v>
      </c>
      <c r="L982" s="190" t="s">
        <v>84</v>
      </c>
      <c r="M982" s="191" t="s">
        <v>2451</v>
      </c>
      <c r="N982" s="192" t="s">
        <v>951</v>
      </c>
      <c r="O982" s="56" t="s">
        <v>2452</v>
      </c>
      <c r="P982" s="56"/>
      <c r="Q982" s="56"/>
      <c r="R982" s="57">
        <f t="array" ref="R982">IFERROR(INDEX('BANCO DE DADOS'!$C$3:$C1636,MATCH(C982,'BANCO DE DADOS'!$B$3:$B1636,0),0),"")</f>
        <v>0</v>
      </c>
      <c r="S982" s="57" t="str">
        <f t="array" ref="S982">IFERROR(INDEX('BANCO DE DADOS'!$D$3:$D1636,MATCH(C982,'BANCO DE DADOS'!$B$3:$B1636,0),0),"")</f>
        <v>COMPRA DE EQUIPAMENTOS PARA COZINHA E REFEITÓRIO</v>
      </c>
      <c r="T982" s="56"/>
      <c r="U982" s="56"/>
      <c r="V982" s="56"/>
      <c r="W982" s="56"/>
      <c r="X982" s="56"/>
      <c r="Y982" s="56"/>
      <c r="Z982" s="56"/>
      <c r="AA982" s="56"/>
      <c r="AB982" s="56"/>
      <c r="AC982" s="56"/>
    </row>
    <row r="983" spans="1:29" ht="15.75" customHeight="1">
      <c r="A983" s="35"/>
      <c r="B983" s="35" t="s">
        <v>2693</v>
      </c>
      <c r="C983" s="36"/>
      <c r="D983" s="37"/>
      <c r="E983" s="37"/>
      <c r="F983" s="38">
        <v>3100</v>
      </c>
      <c r="G983" s="39"/>
      <c r="H983" s="40"/>
      <c r="I983" s="41"/>
      <c r="J983" s="41"/>
      <c r="K983" s="41"/>
      <c r="L983" s="41"/>
      <c r="M983" s="42"/>
      <c r="N983" s="44" t="s">
        <v>951</v>
      </c>
      <c r="O983" s="44"/>
      <c r="P983" s="44"/>
      <c r="Q983" s="44" t="s">
        <v>2997</v>
      </c>
      <c r="R983" s="45"/>
      <c r="S983" s="45" t="s">
        <v>2139</v>
      </c>
      <c r="T983" s="44"/>
      <c r="U983" s="44"/>
      <c r="V983" s="44"/>
      <c r="W983" s="35" t="s">
        <v>254</v>
      </c>
      <c r="X983" s="44"/>
      <c r="Y983" s="44"/>
      <c r="Z983" s="44"/>
      <c r="AA983" s="44"/>
      <c r="AB983" s="44"/>
      <c r="AC983" s="44"/>
    </row>
    <row r="984" spans="1:29" ht="15.75" customHeight="1">
      <c r="A984" s="47" t="s">
        <v>1751</v>
      </c>
      <c r="B984" s="47" t="s">
        <v>1560</v>
      </c>
      <c r="C984" s="60" t="s">
        <v>1594</v>
      </c>
      <c r="D984" s="49" t="s">
        <v>53</v>
      </c>
      <c r="E984" s="49">
        <v>1</v>
      </c>
      <c r="F984" s="50">
        <v>1000</v>
      </c>
      <c r="G984" s="51" t="s">
        <v>54</v>
      </c>
      <c r="H984" s="52">
        <v>46266</v>
      </c>
      <c r="I984" s="53" t="s">
        <v>101</v>
      </c>
      <c r="J984" s="53" t="s">
        <v>56</v>
      </c>
      <c r="K984" s="53" t="s">
        <v>864</v>
      </c>
      <c r="L984" s="53" t="s">
        <v>84</v>
      </c>
      <c r="M984" s="205" t="s">
        <v>2451</v>
      </c>
      <c r="N984" s="56" t="s">
        <v>951</v>
      </c>
      <c r="O984" s="56" t="s">
        <v>2767</v>
      </c>
      <c r="P984" s="56"/>
      <c r="Q984" s="56" t="s">
        <v>3045</v>
      </c>
      <c r="R984" s="57"/>
      <c r="S984" s="57" t="s">
        <v>1595</v>
      </c>
      <c r="T984" s="56"/>
      <c r="U984" s="56"/>
      <c r="V984" s="56"/>
      <c r="W984" s="56" t="s">
        <v>1564</v>
      </c>
      <c r="X984" s="56"/>
      <c r="Y984" s="56"/>
      <c r="Z984" s="56"/>
      <c r="AA984" s="56"/>
      <c r="AB984" s="56"/>
      <c r="AC984" s="56"/>
    </row>
    <row r="985" spans="1:29" ht="15.75" customHeight="1">
      <c r="A985" s="35"/>
      <c r="B985" s="35" t="s">
        <v>2693</v>
      </c>
      <c r="C985" s="36"/>
      <c r="D985" s="37"/>
      <c r="E985" s="37"/>
      <c r="F985" s="38">
        <v>184738</v>
      </c>
      <c r="G985" s="39"/>
      <c r="H985" s="40"/>
      <c r="I985" s="41"/>
      <c r="J985" s="41"/>
      <c r="K985" s="41"/>
      <c r="L985" s="41"/>
      <c r="M985" s="42"/>
      <c r="N985" s="44" t="s">
        <v>884</v>
      </c>
      <c r="O985" s="44"/>
      <c r="P985" s="44"/>
      <c r="Q985" s="44" t="s">
        <v>3011</v>
      </c>
      <c r="R985" s="45"/>
      <c r="S985" s="45" t="s">
        <v>288</v>
      </c>
      <c r="T985" s="44"/>
      <c r="U985" s="44"/>
      <c r="V985" s="44"/>
      <c r="W985" s="44" t="s">
        <v>848</v>
      </c>
      <c r="X985" s="44"/>
      <c r="Y985" s="44"/>
      <c r="Z985" s="44"/>
      <c r="AA985" s="44"/>
      <c r="AB985" s="44"/>
      <c r="AC985" s="44"/>
    </row>
    <row r="986" spans="1:29" ht="15.75" customHeight="1">
      <c r="A986" s="47"/>
      <c r="B986" s="47" t="s">
        <v>2693</v>
      </c>
      <c r="C986" s="60"/>
      <c r="D986" s="49"/>
      <c r="E986" s="49"/>
      <c r="F986" s="50">
        <v>11220</v>
      </c>
      <c r="G986" s="51"/>
      <c r="H986" s="52"/>
      <c r="I986" s="53"/>
      <c r="J986" s="53"/>
      <c r="K986" s="53"/>
      <c r="L986" s="53"/>
      <c r="M986" s="54"/>
      <c r="N986" s="56" t="s">
        <v>21</v>
      </c>
      <c r="O986" s="56"/>
      <c r="P986" s="56"/>
      <c r="Q986" s="56" t="s">
        <v>3030</v>
      </c>
      <c r="R986" s="57"/>
      <c r="S986" s="57" t="s">
        <v>529</v>
      </c>
      <c r="T986" s="56"/>
      <c r="U986" s="56"/>
      <c r="V986" s="56"/>
      <c r="W986" s="56" t="s">
        <v>848</v>
      </c>
      <c r="X986" s="56"/>
      <c r="Y986" s="56"/>
      <c r="Z986" s="56"/>
      <c r="AA986" s="56"/>
      <c r="AB986" s="56"/>
      <c r="AC986" s="56"/>
    </row>
    <row r="987" spans="1:29" ht="15.75" customHeight="1">
      <c r="A987" s="167"/>
      <c r="B987" s="167" t="s">
        <v>219</v>
      </c>
      <c r="C987" s="168" t="s">
        <v>1519</v>
      </c>
      <c r="D987" s="176" t="s">
        <v>53</v>
      </c>
      <c r="E987" s="176">
        <v>1</v>
      </c>
      <c r="F987" s="177">
        <v>3080</v>
      </c>
      <c r="G987" s="178" t="s">
        <v>54</v>
      </c>
      <c r="H987" s="179">
        <v>46174</v>
      </c>
      <c r="I987" s="180" t="s">
        <v>101</v>
      </c>
      <c r="J987" s="180" t="s">
        <v>56</v>
      </c>
      <c r="K987" s="180" t="s">
        <v>858</v>
      </c>
      <c r="L987" s="180" t="s">
        <v>91</v>
      </c>
      <c r="M987" s="181" t="s">
        <v>2451</v>
      </c>
      <c r="N987" s="175" t="s">
        <v>951</v>
      </c>
      <c r="O987" s="44" t="s">
        <v>2452</v>
      </c>
      <c r="P987" s="44"/>
      <c r="Q987" s="44"/>
      <c r="R987" s="45" t="str">
        <f t="array" ref="R987">IFERROR(INDEX('BANCO DE DADOS'!$C$3:$C1636,MATCH(C987,'BANCO DE DADOS'!$B$3:$B1636,0),0),"")</f>
        <v>DAL - AR CONDICIONADO</v>
      </c>
      <c r="S987" s="45" t="str">
        <f t="array" ref="S987">IFERROR(INDEX('BANCO DE DADOS'!$D$3:$D1636,MATCH(C987,'BANCO DE DADOS'!$B$3:$B1636,0),0),"")</f>
        <v>COMPRA DE EQUIPAMENTOS DE CLIMATIZAÇÃO</v>
      </c>
      <c r="T987" s="44"/>
      <c r="U987" s="44"/>
      <c r="V987" s="44"/>
      <c r="W987" s="44"/>
      <c r="X987" s="44"/>
      <c r="Y987" s="44"/>
      <c r="Z987" s="44"/>
      <c r="AA987" s="44"/>
      <c r="AB987" s="44" t="s">
        <v>1515</v>
      </c>
      <c r="AC987" s="44"/>
    </row>
    <row r="988" spans="1:29" ht="15.75" customHeight="1">
      <c r="A988" s="184"/>
      <c r="B988" s="184" t="s">
        <v>145</v>
      </c>
      <c r="C988" s="185" t="s">
        <v>2618</v>
      </c>
      <c r="D988" s="186" t="s">
        <v>53</v>
      </c>
      <c r="E988" s="186">
        <v>2</v>
      </c>
      <c r="F988" s="187">
        <v>3000</v>
      </c>
      <c r="G988" s="188" t="s">
        <v>54</v>
      </c>
      <c r="H988" s="189">
        <v>46174</v>
      </c>
      <c r="I988" s="190" t="s">
        <v>101</v>
      </c>
      <c r="J988" s="190" t="s">
        <v>56</v>
      </c>
      <c r="K988" s="190" t="s">
        <v>858</v>
      </c>
      <c r="L988" s="190" t="s">
        <v>91</v>
      </c>
      <c r="M988" s="191" t="s">
        <v>2451</v>
      </c>
      <c r="N988" s="192" t="s">
        <v>951</v>
      </c>
      <c r="O988" s="56" t="s">
        <v>2452</v>
      </c>
      <c r="P988" s="56"/>
      <c r="Q988" s="56"/>
      <c r="R988" s="57" t="str">
        <f t="array" ref="R988">IFERROR(INDEX('BANCO DE DADOS'!$C$3:$C1636,MATCH(C988,'BANCO DE DADOS'!$B$3:$B1636,0),0),"")</f>
        <v>ASCOM</v>
      </c>
      <c r="S988" s="57" t="str">
        <f t="array" ref="S988">IFERROR(INDEX('BANCO DE DADOS'!$D$3:$D1636,MATCH(C988,'BANCO DE DADOS'!$B$3:$B1636,0),0),"")</f>
        <v>COMPRA DE MATERIAIS DE APRESENTAÇÃO E BACKDROP</v>
      </c>
      <c r="T988" s="56"/>
      <c r="U988" s="56"/>
      <c r="V988" s="56"/>
      <c r="W988" s="56"/>
      <c r="X988" s="56"/>
      <c r="Y988" s="56"/>
      <c r="Z988" s="56"/>
      <c r="AA988" s="56"/>
      <c r="AB988" s="56"/>
      <c r="AC988" s="56"/>
    </row>
    <row r="989" spans="1:29" ht="15.75" customHeight="1">
      <c r="A989" s="35" t="s">
        <v>1756</v>
      </c>
      <c r="B989" s="35" t="s">
        <v>1560</v>
      </c>
      <c r="C989" s="36" t="s">
        <v>1588</v>
      </c>
      <c r="D989" s="37" t="s">
        <v>53</v>
      </c>
      <c r="E989" s="37">
        <v>1</v>
      </c>
      <c r="F989" s="38">
        <v>1000000</v>
      </c>
      <c r="G989" s="39" t="s">
        <v>54</v>
      </c>
      <c r="H989" s="40">
        <v>46266</v>
      </c>
      <c r="I989" s="41" t="s">
        <v>101</v>
      </c>
      <c r="J989" s="41" t="s">
        <v>56</v>
      </c>
      <c r="K989" s="41" t="s">
        <v>864</v>
      </c>
      <c r="L989" s="41" t="s">
        <v>84</v>
      </c>
      <c r="M989" s="42" t="s">
        <v>2534</v>
      </c>
      <c r="N989" s="44" t="s">
        <v>951</v>
      </c>
      <c r="O989" s="44" t="s">
        <v>60</v>
      </c>
      <c r="P989" s="44"/>
      <c r="Q989" s="44" t="s">
        <v>3046</v>
      </c>
      <c r="R989" s="45"/>
      <c r="S989" s="45" t="s">
        <v>1589</v>
      </c>
      <c r="T989" s="44"/>
      <c r="U989" s="44"/>
      <c r="V989" s="44"/>
      <c r="W989" s="44" t="s">
        <v>1564</v>
      </c>
      <c r="X989" s="44"/>
      <c r="Y989" s="44"/>
      <c r="Z989" s="44"/>
      <c r="AA989" s="44"/>
      <c r="AB989" s="44"/>
      <c r="AC989" s="44"/>
    </row>
    <row r="990" spans="1:29" ht="15.75" customHeight="1">
      <c r="A990" s="47"/>
      <c r="B990" s="47" t="s">
        <v>2693</v>
      </c>
      <c r="C990" s="60"/>
      <c r="D990" s="49"/>
      <c r="E990" s="49"/>
      <c r="F990" s="50">
        <v>187605.6</v>
      </c>
      <c r="G990" s="51"/>
      <c r="H990" s="52"/>
      <c r="I990" s="53"/>
      <c r="J990" s="53"/>
      <c r="K990" s="53"/>
      <c r="L990" s="53"/>
      <c r="M990" s="54"/>
      <c r="N990" s="56" t="s">
        <v>884</v>
      </c>
      <c r="O990" s="56"/>
      <c r="P990" s="56"/>
      <c r="Q990" s="56" t="s">
        <v>2969</v>
      </c>
      <c r="R990" s="57"/>
      <c r="S990" s="57" t="s">
        <v>410</v>
      </c>
      <c r="T990" s="56"/>
      <c r="U990" s="56"/>
      <c r="V990" s="56"/>
      <c r="W990" s="56" t="s">
        <v>848</v>
      </c>
      <c r="X990" s="56"/>
      <c r="Y990" s="56"/>
      <c r="Z990" s="56"/>
      <c r="AA990" s="56"/>
      <c r="AB990" s="56"/>
      <c r="AC990" s="56"/>
    </row>
    <row r="991" spans="1:29" ht="15.75" customHeight="1">
      <c r="A991" s="35" t="s">
        <v>1759</v>
      </c>
      <c r="B991" s="35" t="s">
        <v>1560</v>
      </c>
      <c r="C991" s="36" t="s">
        <v>1585</v>
      </c>
      <c r="D991" s="37" t="s">
        <v>53</v>
      </c>
      <c r="E991" s="37">
        <v>1</v>
      </c>
      <c r="F991" s="38">
        <v>1000000</v>
      </c>
      <c r="G991" s="39" t="s">
        <v>66</v>
      </c>
      <c r="H991" s="40">
        <v>46266</v>
      </c>
      <c r="I991" s="41" t="s">
        <v>101</v>
      </c>
      <c r="J991" s="41" t="s">
        <v>56</v>
      </c>
      <c r="K991" s="41" t="s">
        <v>864</v>
      </c>
      <c r="L991" s="41" t="s">
        <v>91</v>
      </c>
      <c r="M991" s="42" t="s">
        <v>2517</v>
      </c>
      <c r="N991" s="44" t="s">
        <v>951</v>
      </c>
      <c r="O991" s="44" t="s">
        <v>60</v>
      </c>
      <c r="P991" s="44"/>
      <c r="Q991" s="44" t="s">
        <v>3047</v>
      </c>
      <c r="R991" s="45"/>
      <c r="S991" s="45" t="s">
        <v>1586</v>
      </c>
      <c r="T991" s="44"/>
      <c r="U991" s="44"/>
      <c r="V991" s="44"/>
      <c r="W991" s="44" t="s">
        <v>1564</v>
      </c>
      <c r="X991" s="44"/>
      <c r="Y991" s="44"/>
      <c r="Z991" s="44"/>
      <c r="AA991" s="44"/>
      <c r="AB991" s="44"/>
      <c r="AC991" s="44"/>
    </row>
    <row r="992" spans="1:29" ht="15.75" customHeight="1">
      <c r="A992" s="47"/>
      <c r="B992" s="47" t="s">
        <v>2693</v>
      </c>
      <c r="C992" s="60"/>
      <c r="D992" s="49"/>
      <c r="E992" s="49"/>
      <c r="F992" s="50">
        <v>645038</v>
      </c>
      <c r="G992" s="51"/>
      <c r="H992" s="52"/>
      <c r="I992" s="53"/>
      <c r="J992" s="53"/>
      <c r="K992" s="53"/>
      <c r="L992" s="53"/>
      <c r="M992" s="54"/>
      <c r="N992" s="56" t="s">
        <v>884</v>
      </c>
      <c r="O992" s="56"/>
      <c r="P992" s="56"/>
      <c r="Q992" s="56" t="s">
        <v>2977</v>
      </c>
      <c r="R992" s="57"/>
      <c r="S992" s="57" t="s">
        <v>229</v>
      </c>
      <c r="T992" s="56"/>
      <c r="U992" s="56"/>
      <c r="V992" s="56"/>
      <c r="W992" s="56" t="s">
        <v>848</v>
      </c>
      <c r="X992" s="56"/>
      <c r="Y992" s="56"/>
      <c r="Z992" s="56"/>
      <c r="AA992" s="56"/>
      <c r="AB992" s="56"/>
      <c r="AC992" s="56"/>
    </row>
    <row r="993" spans="1:29" ht="15.75" customHeight="1">
      <c r="A993" s="35"/>
      <c r="B993" s="35" t="s">
        <v>2693</v>
      </c>
      <c r="C993" s="36"/>
      <c r="D993" s="37"/>
      <c r="E993" s="37"/>
      <c r="F993" s="38">
        <v>500000</v>
      </c>
      <c r="G993" s="39"/>
      <c r="H993" s="40"/>
      <c r="I993" s="41"/>
      <c r="J993" s="41"/>
      <c r="K993" s="41"/>
      <c r="L993" s="41"/>
      <c r="M993" s="42"/>
      <c r="N993" s="44" t="s">
        <v>884</v>
      </c>
      <c r="O993" s="44"/>
      <c r="P993" s="44"/>
      <c r="Q993" s="44" t="s">
        <v>3029</v>
      </c>
      <c r="R993" s="45"/>
      <c r="S993" s="45" t="s">
        <v>2471</v>
      </c>
      <c r="T993" s="44"/>
      <c r="U993" s="44"/>
      <c r="V993" s="44"/>
      <c r="W993" s="44" t="s">
        <v>848</v>
      </c>
      <c r="X993" s="44"/>
      <c r="Y993" s="44"/>
      <c r="Z993" s="44"/>
      <c r="AA993" s="44"/>
      <c r="AB993" s="44"/>
      <c r="AC993" s="44"/>
    </row>
    <row r="994" spans="1:29" ht="15.75" customHeight="1">
      <c r="A994" s="47"/>
      <c r="B994" s="47" t="s">
        <v>2693</v>
      </c>
      <c r="C994" s="60"/>
      <c r="D994" s="49"/>
      <c r="E994" s="49"/>
      <c r="F994" s="50">
        <v>3000</v>
      </c>
      <c r="G994" s="51"/>
      <c r="H994" s="52"/>
      <c r="I994" s="53"/>
      <c r="J994" s="53"/>
      <c r="K994" s="53"/>
      <c r="L994" s="53"/>
      <c r="M994" s="54"/>
      <c r="N994" s="56" t="s">
        <v>951</v>
      </c>
      <c r="O994" s="56"/>
      <c r="P994" s="56"/>
      <c r="Q994" s="56" t="s">
        <v>3016</v>
      </c>
      <c r="R994" s="57"/>
      <c r="S994" s="57" t="s">
        <v>1688</v>
      </c>
      <c r="T994" s="56"/>
      <c r="U994" s="56"/>
      <c r="V994" s="56"/>
      <c r="W994" s="56" t="s">
        <v>291</v>
      </c>
      <c r="X994" s="56"/>
      <c r="Y994" s="56"/>
      <c r="Z994" s="56"/>
      <c r="AA994" s="56"/>
      <c r="AB994" s="56"/>
      <c r="AC994" s="56"/>
    </row>
    <row r="995" spans="1:29" ht="15.75" customHeight="1">
      <c r="A995" s="167"/>
      <c r="B995" s="167" t="s">
        <v>237</v>
      </c>
      <c r="C995" s="168" t="s">
        <v>2607</v>
      </c>
      <c r="D995" s="176" t="s">
        <v>53</v>
      </c>
      <c r="E995" s="176">
        <v>2</v>
      </c>
      <c r="F995" s="177">
        <v>3000</v>
      </c>
      <c r="G995" s="178" t="s">
        <v>54</v>
      </c>
      <c r="H995" s="179">
        <v>46174</v>
      </c>
      <c r="I995" s="180" t="s">
        <v>101</v>
      </c>
      <c r="J995" s="180" t="s">
        <v>56</v>
      </c>
      <c r="K995" s="180" t="s">
        <v>858</v>
      </c>
      <c r="L995" s="180" t="s">
        <v>91</v>
      </c>
      <c r="M995" s="181" t="s">
        <v>2451</v>
      </c>
      <c r="N995" s="175" t="s">
        <v>951</v>
      </c>
      <c r="O995" s="44" t="s">
        <v>2452</v>
      </c>
      <c r="P995" s="44"/>
      <c r="Q995" s="44"/>
      <c r="R995" s="45">
        <f t="array" ref="R995">IFERROR(INDEX('BANCO DE DADOS'!$C$3:$C1636,MATCH(C995,'BANCO DE DADOS'!$B$3:$B1636,0),0),"")</f>
        <v>0</v>
      </c>
      <c r="S995" s="45" t="str">
        <f t="array" ref="S995">IFERROR(INDEX('BANCO DE DADOS'!$D$3:$D1636,MATCH(C995,'BANCO DE DADOS'!$B$3:$B1636,0),0),"")</f>
        <v>COMPRA DE EQUIPAMENTOS PARA COZINHA E REFEITÓRIO</v>
      </c>
      <c r="T995" s="44"/>
      <c r="U995" s="44"/>
      <c r="V995" s="44"/>
      <c r="W995" s="44"/>
      <c r="X995" s="44"/>
      <c r="Y995" s="44"/>
      <c r="Z995" s="44"/>
      <c r="AA995" s="44"/>
      <c r="AB995" s="44"/>
      <c r="AC995" s="44"/>
    </row>
    <row r="996" spans="1:29" ht="15.75" customHeight="1">
      <c r="A996" s="184"/>
      <c r="B996" s="184" t="s">
        <v>1521</v>
      </c>
      <c r="C996" s="185" t="s">
        <v>2619</v>
      </c>
      <c r="D996" s="186" t="s">
        <v>53</v>
      </c>
      <c r="E996" s="186">
        <v>1</v>
      </c>
      <c r="F996" s="187">
        <v>3000</v>
      </c>
      <c r="G996" s="188" t="s">
        <v>54</v>
      </c>
      <c r="H996" s="189">
        <v>46174</v>
      </c>
      <c r="I996" s="190" t="s">
        <v>101</v>
      </c>
      <c r="J996" s="190" t="s">
        <v>56</v>
      </c>
      <c r="K996" s="190" t="s">
        <v>858</v>
      </c>
      <c r="L996" s="190" t="s">
        <v>91</v>
      </c>
      <c r="M996" s="191" t="s">
        <v>2451</v>
      </c>
      <c r="N996" s="192" t="s">
        <v>951</v>
      </c>
      <c r="O996" s="56" t="s">
        <v>2452</v>
      </c>
      <c r="P996" s="56"/>
      <c r="Q996" s="56"/>
      <c r="R996" s="57" t="str">
        <f t="array" ref="R996">IFERROR(INDEX('BANCO DE DADOS'!$C$3:$C1636,MATCH(C996,'BANCO DE DADOS'!$B$3:$B1636,0),0),"")</f>
        <v>DAL - ELETRODOMÉSTICOS</v>
      </c>
      <c r="S996" s="57" t="str">
        <f t="array" ref="S996">IFERROR(INDEX('BANCO DE DADOS'!$D$3:$D1636,MATCH(C996,'BANCO DE DADOS'!$B$3:$B1636,0),0),"")</f>
        <v>COMPRA DE ELETRODOMÉSTICOS</v>
      </c>
      <c r="T996" s="56"/>
      <c r="U996" s="56"/>
      <c r="V996" s="56"/>
      <c r="W996" s="56"/>
      <c r="X996" s="56"/>
      <c r="Y996" s="56"/>
      <c r="Z996" s="56"/>
      <c r="AA996" s="56"/>
      <c r="AB996" s="56"/>
      <c r="AC996" s="56"/>
    </row>
    <row r="997" spans="1:29" ht="15.75" customHeight="1">
      <c r="A997" s="167"/>
      <c r="B997" s="167" t="s">
        <v>1476</v>
      </c>
      <c r="C997" s="168" t="s">
        <v>2620</v>
      </c>
      <c r="D997" s="176" t="s">
        <v>53</v>
      </c>
      <c r="E997" s="176">
        <v>2</v>
      </c>
      <c r="F997" s="177">
        <v>3000</v>
      </c>
      <c r="G997" s="178" t="s">
        <v>54</v>
      </c>
      <c r="H997" s="179">
        <v>46174</v>
      </c>
      <c r="I997" s="180" t="s">
        <v>101</v>
      </c>
      <c r="J997" s="180" t="s">
        <v>56</v>
      </c>
      <c r="K997" s="180" t="s">
        <v>858</v>
      </c>
      <c r="L997" s="180" t="s">
        <v>91</v>
      </c>
      <c r="M997" s="181" t="s">
        <v>2451</v>
      </c>
      <c r="N997" s="175" t="s">
        <v>951</v>
      </c>
      <c r="O997" s="44" t="s">
        <v>2452</v>
      </c>
      <c r="P997" s="44"/>
      <c r="Q997" s="44"/>
      <c r="R997" s="45" t="str">
        <f t="array" ref="R997">IFERROR(INDEX('BANCO DE DADOS'!$C$3:$C1636,MATCH(C997,'BANCO DE DADOS'!$B$3:$B1636,0),0),"")</f>
        <v>DOP</v>
      </c>
      <c r="S997" s="45" t="str">
        <f t="array" ref="S997">IFERROR(INDEX('BANCO DE DADOS'!$D$3:$D1636,MATCH(C997,'BANCO DE DADOS'!$B$3:$B1636,0),0),"")</f>
        <v>COMPRA DE HOLOFOTES PORTATEIS COM BATERIA E CARREGADOR</v>
      </c>
      <c r="T997" s="44"/>
      <c r="U997" s="44"/>
      <c r="V997" s="44"/>
      <c r="W997" s="44"/>
      <c r="X997" s="44"/>
      <c r="Y997" s="44"/>
      <c r="Z997" s="44"/>
      <c r="AA997" s="44"/>
      <c r="AB997" s="44"/>
      <c r="AC997" s="44"/>
    </row>
    <row r="998" spans="1:29" ht="15.75" customHeight="1">
      <c r="A998" s="47"/>
      <c r="B998" s="47" t="s">
        <v>1560</v>
      </c>
      <c r="C998" s="60" t="s">
        <v>2445</v>
      </c>
      <c r="D998" s="49" t="s">
        <v>53</v>
      </c>
      <c r="E998" s="49">
        <v>11</v>
      </c>
      <c r="F998" s="50">
        <v>500000</v>
      </c>
      <c r="G998" s="51"/>
      <c r="H998" s="52"/>
      <c r="I998" s="53" t="s">
        <v>55</v>
      </c>
      <c r="J998" s="53" t="s">
        <v>56</v>
      </c>
      <c r="K998" s="53"/>
      <c r="L998" s="53"/>
      <c r="M998" s="54" t="s">
        <v>109</v>
      </c>
      <c r="N998" s="56" t="s">
        <v>884</v>
      </c>
      <c r="O998" s="56" t="s">
        <v>2767</v>
      </c>
      <c r="P998" s="56"/>
      <c r="Q998" s="56" t="s">
        <v>3113</v>
      </c>
      <c r="R998" s="57"/>
      <c r="S998" s="57" t="s">
        <v>2445</v>
      </c>
      <c r="T998" s="56"/>
      <c r="U998" s="56"/>
      <c r="V998" s="56"/>
      <c r="W998" s="56" t="s">
        <v>1564</v>
      </c>
      <c r="X998" s="56"/>
      <c r="Y998" s="56"/>
      <c r="Z998" s="56"/>
      <c r="AA998" s="56"/>
      <c r="AB998" s="56"/>
      <c r="AC998" s="56"/>
    </row>
    <row r="999" spans="1:29" ht="15.75" customHeight="1">
      <c r="A999" s="35"/>
      <c r="B999" s="35" t="s">
        <v>2693</v>
      </c>
      <c r="C999" s="36"/>
      <c r="D999" s="37"/>
      <c r="E999" s="37"/>
      <c r="F999" s="38">
        <v>2820</v>
      </c>
      <c r="G999" s="39"/>
      <c r="H999" s="40"/>
      <c r="I999" s="41"/>
      <c r="J999" s="41"/>
      <c r="K999" s="41"/>
      <c r="L999" s="41"/>
      <c r="M999" s="42"/>
      <c r="N999" s="44" t="s">
        <v>21</v>
      </c>
      <c r="O999" s="44"/>
      <c r="P999" s="44"/>
      <c r="Q999" s="44" t="s">
        <v>3109</v>
      </c>
      <c r="R999" s="45"/>
      <c r="S999" s="45" t="s">
        <v>635</v>
      </c>
      <c r="T999" s="44"/>
      <c r="U999" s="44"/>
      <c r="V999" s="44"/>
      <c r="W999" s="44" t="s">
        <v>848</v>
      </c>
      <c r="X999" s="44"/>
      <c r="Y999" s="44"/>
      <c r="Z999" s="44"/>
      <c r="AA999" s="44"/>
      <c r="AB999" s="44"/>
      <c r="AC999" s="44"/>
    </row>
    <row r="1000" spans="1:29" ht="15.75" customHeight="1">
      <c r="A1000" s="47" t="s">
        <v>1805</v>
      </c>
      <c r="B1000" s="47" t="s">
        <v>70</v>
      </c>
      <c r="C1000" s="60" t="s">
        <v>1502</v>
      </c>
      <c r="D1000" s="49" t="s">
        <v>53</v>
      </c>
      <c r="E1000" s="49">
        <v>1</v>
      </c>
      <c r="F1000" s="50">
        <v>180300</v>
      </c>
      <c r="G1000" s="51" t="s">
        <v>54</v>
      </c>
      <c r="H1000" s="52">
        <v>46266</v>
      </c>
      <c r="I1000" s="53" t="s">
        <v>101</v>
      </c>
      <c r="J1000" s="53" t="s">
        <v>56</v>
      </c>
      <c r="K1000" s="53" t="s">
        <v>858</v>
      </c>
      <c r="L1000" s="53" t="s">
        <v>91</v>
      </c>
      <c r="M1000" s="54" t="s">
        <v>2517</v>
      </c>
      <c r="N1000" s="56" t="s">
        <v>951</v>
      </c>
      <c r="O1000" s="56" t="s">
        <v>60</v>
      </c>
      <c r="P1000" s="56"/>
      <c r="Q1000" s="56" t="s">
        <v>3048</v>
      </c>
      <c r="R1000" s="57"/>
      <c r="S1000" s="57" t="s">
        <v>1502</v>
      </c>
      <c r="T1000" s="60"/>
      <c r="U1000" s="56"/>
      <c r="V1000" s="56"/>
      <c r="W1000" s="56" t="s">
        <v>2933</v>
      </c>
      <c r="X1000" s="56"/>
      <c r="Y1000" s="56"/>
      <c r="Z1000" s="56"/>
      <c r="AA1000" s="56"/>
      <c r="AB1000" s="56"/>
      <c r="AC1000" s="56"/>
    </row>
    <row r="1001" spans="1:29" ht="15.75" customHeight="1">
      <c r="A1001" s="35"/>
      <c r="B1001" s="35" t="s">
        <v>70</v>
      </c>
      <c r="C1001" s="36" t="s">
        <v>1502</v>
      </c>
      <c r="D1001" s="37" t="s">
        <v>53</v>
      </c>
      <c r="E1001" s="37">
        <v>1</v>
      </c>
      <c r="F1001" s="38">
        <v>500000</v>
      </c>
      <c r="G1001" s="74" t="s">
        <v>54</v>
      </c>
      <c r="H1001" s="86">
        <v>46266</v>
      </c>
      <c r="I1001" s="75" t="s">
        <v>101</v>
      </c>
      <c r="J1001" s="75" t="s">
        <v>56</v>
      </c>
      <c r="K1001" s="75" t="s">
        <v>858</v>
      </c>
      <c r="L1001" s="75" t="s">
        <v>91</v>
      </c>
      <c r="M1001" s="42" t="s">
        <v>109</v>
      </c>
      <c r="N1001" s="44" t="s">
        <v>884</v>
      </c>
      <c r="O1001" s="44" t="s">
        <v>2767</v>
      </c>
      <c r="P1001" s="44"/>
      <c r="Q1001" s="44" t="s">
        <v>2932</v>
      </c>
      <c r="R1001" s="45"/>
      <c r="S1001" s="45" t="s">
        <v>1502</v>
      </c>
      <c r="T1001" s="44"/>
      <c r="U1001" s="44"/>
      <c r="V1001" s="44"/>
      <c r="W1001" s="44" t="s">
        <v>2933</v>
      </c>
      <c r="X1001" s="44"/>
      <c r="Y1001" s="44"/>
      <c r="Z1001" s="44"/>
      <c r="AA1001" s="44"/>
      <c r="AB1001" s="44"/>
      <c r="AC1001" s="44"/>
    </row>
    <row r="1002" spans="1:29" ht="15.75" customHeight="1">
      <c r="A1002" s="47" t="s">
        <v>1806</v>
      </c>
      <c r="B1002" s="47" t="s">
        <v>291</v>
      </c>
      <c r="C1002" s="60" t="s">
        <v>2270</v>
      </c>
      <c r="D1002" s="49" t="s">
        <v>53</v>
      </c>
      <c r="E1002" s="49">
        <v>2</v>
      </c>
      <c r="F1002" s="50">
        <v>400</v>
      </c>
      <c r="G1002" s="51" t="s">
        <v>54</v>
      </c>
      <c r="H1002" s="52">
        <v>46174</v>
      </c>
      <c r="I1002" s="53" t="s">
        <v>55</v>
      </c>
      <c r="J1002" s="53" t="s">
        <v>56</v>
      </c>
      <c r="K1002" s="53" t="s">
        <v>164</v>
      </c>
      <c r="L1002" s="53" t="s">
        <v>91</v>
      </c>
      <c r="M1002" s="54" t="s">
        <v>2498</v>
      </c>
      <c r="N1002" s="56" t="s">
        <v>951</v>
      </c>
      <c r="O1002" s="56" t="s">
        <v>2767</v>
      </c>
      <c r="P1002" s="56"/>
      <c r="Q1002" s="56" t="s">
        <v>2956</v>
      </c>
      <c r="R1002" s="57"/>
      <c r="S1002" s="57" t="s">
        <v>1132</v>
      </c>
      <c r="T1002" s="56"/>
      <c r="U1002" s="56"/>
      <c r="V1002" s="56"/>
      <c r="W1002" s="56" t="s">
        <v>2933</v>
      </c>
      <c r="X1002" s="56"/>
      <c r="Y1002" s="56"/>
      <c r="Z1002" s="56"/>
      <c r="AA1002" s="56"/>
      <c r="AB1002" s="56"/>
      <c r="AC1002" s="56"/>
    </row>
    <row r="1003" spans="1:29" ht="15.75" customHeight="1">
      <c r="A1003" s="35" t="s">
        <v>1809</v>
      </c>
      <c r="B1003" s="35" t="s">
        <v>291</v>
      </c>
      <c r="C1003" s="36" t="s">
        <v>2164</v>
      </c>
      <c r="D1003" s="37" t="s">
        <v>53</v>
      </c>
      <c r="E1003" s="37">
        <v>2</v>
      </c>
      <c r="F1003" s="38">
        <v>800</v>
      </c>
      <c r="G1003" s="39" t="s">
        <v>54</v>
      </c>
      <c r="H1003" s="40">
        <v>46174</v>
      </c>
      <c r="I1003" s="41" t="s">
        <v>55</v>
      </c>
      <c r="J1003" s="41" t="s">
        <v>56</v>
      </c>
      <c r="K1003" s="41" t="s">
        <v>164</v>
      </c>
      <c r="L1003" s="41" t="s">
        <v>91</v>
      </c>
      <c r="M1003" s="42" t="s">
        <v>2486</v>
      </c>
      <c r="N1003" s="44" t="s">
        <v>951</v>
      </c>
      <c r="O1003" s="44" t="s">
        <v>2767</v>
      </c>
      <c r="P1003" s="44"/>
      <c r="Q1003" s="44" t="s">
        <v>2956</v>
      </c>
      <c r="R1003" s="45"/>
      <c r="S1003" s="45" t="s">
        <v>1132</v>
      </c>
      <c r="T1003" s="44"/>
      <c r="U1003" s="44"/>
      <c r="V1003" s="44"/>
      <c r="W1003" s="44" t="s">
        <v>2933</v>
      </c>
      <c r="X1003" s="44"/>
      <c r="Y1003" s="44"/>
      <c r="Z1003" s="44"/>
      <c r="AA1003" s="44"/>
      <c r="AB1003" s="44"/>
      <c r="AC1003" s="44"/>
    </row>
    <row r="1004" spans="1:29" ht="15.75" customHeight="1">
      <c r="A1004" s="184"/>
      <c r="B1004" s="184" t="s">
        <v>291</v>
      </c>
      <c r="C1004" s="185" t="s">
        <v>2621</v>
      </c>
      <c r="D1004" s="186" t="s">
        <v>53</v>
      </c>
      <c r="E1004" s="186">
        <v>1</v>
      </c>
      <c r="F1004" s="187">
        <v>3000</v>
      </c>
      <c r="G1004" s="188" t="s">
        <v>54</v>
      </c>
      <c r="H1004" s="189">
        <v>46174</v>
      </c>
      <c r="I1004" s="190" t="s">
        <v>101</v>
      </c>
      <c r="J1004" s="190" t="s">
        <v>56</v>
      </c>
      <c r="K1004" s="190" t="s">
        <v>858</v>
      </c>
      <c r="L1004" s="190" t="s">
        <v>84</v>
      </c>
      <c r="M1004" s="191" t="s">
        <v>2451</v>
      </c>
      <c r="N1004" s="192" t="s">
        <v>951</v>
      </c>
      <c r="O1004" s="56" t="s">
        <v>2452</v>
      </c>
      <c r="P1004" s="56"/>
      <c r="Q1004" s="56"/>
      <c r="R1004" s="57" t="str">
        <f t="array" ref="R1004">IFERROR(INDEX('BANCO DE DADOS'!$C$3:$C1636,MATCH(C1004,'BANCO DE DADOS'!$B$3:$B1636,0),0),"")</f>
        <v>GTI - MULTIMIDIA</v>
      </c>
      <c r="S1004" s="57" t="str">
        <f t="array" ref="S1004">IFERROR(INDEX('BANCO DE DADOS'!$D$3:$D1636,MATCH(C1004,'BANCO DE DADOS'!$B$3:$B1636,0),0),"")</f>
        <v>COMPRA DE EQUIPAMENTOS DE APRESENTAÇÃO E MULTIMÍDIA</v>
      </c>
      <c r="T1004" s="56"/>
      <c r="U1004" s="56"/>
      <c r="V1004" s="56"/>
      <c r="W1004" s="56"/>
      <c r="X1004" s="56"/>
      <c r="Y1004" s="56"/>
      <c r="Z1004" s="56"/>
      <c r="AA1004" s="56"/>
      <c r="AB1004" s="56"/>
      <c r="AC1004" s="56"/>
    </row>
    <row r="1005" spans="1:29" ht="15.75" customHeight="1">
      <c r="A1005" s="35"/>
      <c r="B1005" s="35" t="s">
        <v>70</v>
      </c>
      <c r="C1005" s="36" t="s">
        <v>1131</v>
      </c>
      <c r="D1005" s="37" t="s">
        <v>53</v>
      </c>
      <c r="E1005" s="37">
        <v>10</v>
      </c>
      <c r="F1005" s="38">
        <v>12000</v>
      </c>
      <c r="G1005" s="39" t="s">
        <v>54</v>
      </c>
      <c r="H1005" s="40">
        <v>46235</v>
      </c>
      <c r="I1005" s="41" t="s">
        <v>55</v>
      </c>
      <c r="J1005" s="41" t="s">
        <v>56</v>
      </c>
      <c r="K1005" s="41" t="s">
        <v>164</v>
      </c>
      <c r="L1005" s="41" t="s">
        <v>91</v>
      </c>
      <c r="M1005" s="42" t="s">
        <v>2486</v>
      </c>
      <c r="N1005" s="44" t="s">
        <v>884</v>
      </c>
      <c r="O1005" s="44" t="s">
        <v>2767</v>
      </c>
      <c r="P1005" s="44"/>
      <c r="Q1005" s="44" t="s">
        <v>2956</v>
      </c>
      <c r="R1005" s="45"/>
      <c r="S1005" s="45" t="s">
        <v>1132</v>
      </c>
      <c r="T1005" s="44"/>
      <c r="U1005" s="44"/>
      <c r="V1005" s="44"/>
      <c r="W1005" s="44" t="s">
        <v>2933</v>
      </c>
      <c r="X1005" s="44"/>
      <c r="Y1005" s="44"/>
      <c r="Z1005" s="44"/>
      <c r="AA1005" s="44"/>
      <c r="AB1005" s="44"/>
      <c r="AC1005" s="44"/>
    </row>
    <row r="1006" spans="1:29" ht="15.75" customHeight="1">
      <c r="A1006" s="47" t="s">
        <v>1811</v>
      </c>
      <c r="B1006" s="47" t="s">
        <v>233</v>
      </c>
      <c r="C1006" s="60" t="s">
        <v>1539</v>
      </c>
      <c r="D1006" s="49" t="s">
        <v>53</v>
      </c>
      <c r="E1006" s="49">
        <v>1</v>
      </c>
      <c r="F1006" s="50">
        <v>2800</v>
      </c>
      <c r="G1006" s="51" t="s">
        <v>54</v>
      </c>
      <c r="H1006" s="52">
        <v>46174</v>
      </c>
      <c r="I1006" s="53" t="s">
        <v>101</v>
      </c>
      <c r="J1006" s="53" t="s">
        <v>56</v>
      </c>
      <c r="K1006" s="53" t="s">
        <v>858</v>
      </c>
      <c r="L1006" s="53" t="s">
        <v>58</v>
      </c>
      <c r="M1006" s="54" t="s">
        <v>148</v>
      </c>
      <c r="N1006" s="56" t="s">
        <v>951</v>
      </c>
      <c r="O1006" s="56" t="s">
        <v>2767</v>
      </c>
      <c r="P1006" s="56"/>
      <c r="Q1006" s="56" t="s">
        <v>3012</v>
      </c>
      <c r="R1006" s="57"/>
      <c r="S1006" s="57" t="s">
        <v>1540</v>
      </c>
      <c r="T1006" s="56"/>
      <c r="U1006" s="56"/>
      <c r="V1006" s="56"/>
      <c r="W1006" s="56" t="s">
        <v>2933</v>
      </c>
      <c r="X1006" s="56"/>
      <c r="Y1006" s="56"/>
      <c r="Z1006" s="56"/>
      <c r="AA1006" s="56"/>
      <c r="AB1006" s="56"/>
      <c r="AC1006" s="56"/>
    </row>
    <row r="1007" spans="1:29" ht="15.75" customHeight="1">
      <c r="A1007" s="35"/>
      <c r="B1007" s="35" t="s">
        <v>70</v>
      </c>
      <c r="C1007" s="36" t="s">
        <v>1174</v>
      </c>
      <c r="D1007" s="37" t="s">
        <v>53</v>
      </c>
      <c r="E1007" s="37">
        <v>30</v>
      </c>
      <c r="F1007" s="38">
        <v>7500</v>
      </c>
      <c r="G1007" s="39" t="s">
        <v>54</v>
      </c>
      <c r="H1007" s="40">
        <v>46204</v>
      </c>
      <c r="I1007" s="41" t="s">
        <v>55</v>
      </c>
      <c r="J1007" s="41" t="s">
        <v>56</v>
      </c>
      <c r="K1007" s="41" t="s">
        <v>164</v>
      </c>
      <c r="L1007" s="41" t="s">
        <v>91</v>
      </c>
      <c r="M1007" s="42" t="s">
        <v>109</v>
      </c>
      <c r="N1007" s="44" t="s">
        <v>884</v>
      </c>
      <c r="O1007" s="44" t="s">
        <v>2767</v>
      </c>
      <c r="P1007" s="44"/>
      <c r="Q1007" s="44" t="s">
        <v>3012</v>
      </c>
      <c r="R1007" s="45"/>
      <c r="S1007" s="45" t="str">
        <f t="array" ref="S1007">IFERROR(INDEX('BANCO DE DADOS'!$D$3:$D1636,MATCH(C1007,'BANCO DE DADOS'!$B$3:$B1636,0),0),"")</f>
        <v>COMPRA DE EQUIPAMENTOS DE INFORMÁTICA E PERIFÉRICOS</v>
      </c>
      <c r="T1007" s="44"/>
      <c r="U1007" s="44"/>
      <c r="V1007" s="44"/>
      <c r="W1007" s="44" t="s">
        <v>2933</v>
      </c>
      <c r="X1007" s="44"/>
      <c r="Y1007" s="44"/>
      <c r="Z1007" s="44"/>
      <c r="AA1007" s="44"/>
      <c r="AB1007" s="44"/>
      <c r="AC1007" s="44"/>
    </row>
    <row r="1008" spans="1:29" ht="15.75" customHeight="1">
      <c r="A1008" s="47"/>
      <c r="B1008" s="47" t="s">
        <v>70</v>
      </c>
      <c r="C1008" s="113" t="s">
        <v>1092</v>
      </c>
      <c r="D1008" s="49" t="s">
        <v>53</v>
      </c>
      <c r="E1008" s="49">
        <v>100</v>
      </c>
      <c r="F1008" s="50">
        <v>25000</v>
      </c>
      <c r="G1008" s="51" t="s">
        <v>54</v>
      </c>
      <c r="H1008" s="52">
        <v>46235</v>
      </c>
      <c r="I1008" s="53" t="s">
        <v>55</v>
      </c>
      <c r="J1008" s="53" t="s">
        <v>56</v>
      </c>
      <c r="K1008" s="53" t="s">
        <v>164</v>
      </c>
      <c r="L1008" s="53" t="s">
        <v>91</v>
      </c>
      <c r="M1008" s="54" t="s">
        <v>109</v>
      </c>
      <c r="N1008" s="56" t="s">
        <v>884</v>
      </c>
      <c r="O1008" s="56" t="s">
        <v>2767</v>
      </c>
      <c r="P1008" s="56"/>
      <c r="Q1008" s="56" t="s">
        <v>3012</v>
      </c>
      <c r="R1008" s="57"/>
      <c r="S1008" s="57" t="str">
        <f t="array" ref="S1008">IFERROR(INDEX('BANCO DE DADOS'!$D$3:$D1636,MATCH(C1008,'BANCO DE DADOS'!$B$3:$B1636,0),0),"")</f>
        <v>COMPRA DE EQUIPAMENTOS DE ÁUDIO E COMUNICAÇÃO</v>
      </c>
      <c r="T1008" s="56"/>
      <c r="U1008" s="56"/>
      <c r="V1008" s="56"/>
      <c r="W1008" s="56" t="s">
        <v>2933</v>
      </c>
      <c r="X1008" s="56"/>
      <c r="Y1008" s="56"/>
      <c r="Z1008" s="56"/>
      <c r="AA1008" s="56"/>
      <c r="AB1008" s="56"/>
      <c r="AC1008" s="56"/>
    </row>
    <row r="1009" spans="1:29" ht="15.75" customHeight="1">
      <c r="A1009" s="35" t="s">
        <v>1813</v>
      </c>
      <c r="B1009" s="35" t="s">
        <v>1476</v>
      </c>
      <c r="C1009" s="36" t="s">
        <v>2093</v>
      </c>
      <c r="D1009" s="37" t="s">
        <v>53</v>
      </c>
      <c r="E1009" s="37">
        <v>1</v>
      </c>
      <c r="F1009" s="38">
        <v>1500</v>
      </c>
      <c r="G1009" s="39" t="s">
        <v>54</v>
      </c>
      <c r="H1009" s="40">
        <v>46174</v>
      </c>
      <c r="I1009" s="41" t="s">
        <v>55</v>
      </c>
      <c r="J1009" s="41" t="s">
        <v>56</v>
      </c>
      <c r="K1009" s="41" t="s">
        <v>164</v>
      </c>
      <c r="L1009" s="41" t="s">
        <v>58</v>
      </c>
      <c r="M1009" s="42" t="s">
        <v>2517</v>
      </c>
      <c r="N1009" s="44" t="s">
        <v>951</v>
      </c>
      <c r="O1009" s="44" t="s">
        <v>2767</v>
      </c>
      <c r="P1009" s="44"/>
      <c r="Q1009" s="44" t="s">
        <v>3012</v>
      </c>
      <c r="R1009" s="45"/>
      <c r="S1009" s="45" t="s">
        <v>1540</v>
      </c>
      <c r="T1009" s="44"/>
      <c r="U1009" s="44"/>
      <c r="V1009" s="44"/>
      <c r="W1009" s="44" t="s">
        <v>2933</v>
      </c>
      <c r="X1009" s="44"/>
      <c r="Y1009" s="44"/>
      <c r="Z1009" s="44"/>
      <c r="AA1009" s="44"/>
      <c r="AB1009" s="44"/>
      <c r="AC1009" s="44"/>
    </row>
    <row r="1010" spans="1:29" ht="15.75" customHeight="1">
      <c r="A1010" s="47"/>
      <c r="B1010" s="47" t="s">
        <v>70</v>
      </c>
      <c r="C1010" s="60" t="s">
        <v>1134</v>
      </c>
      <c r="D1010" s="49" t="s">
        <v>53</v>
      </c>
      <c r="E1010" s="49">
        <v>80</v>
      </c>
      <c r="F1010" s="50">
        <v>12000</v>
      </c>
      <c r="G1010" s="51" t="s">
        <v>54</v>
      </c>
      <c r="H1010" s="52">
        <v>46235</v>
      </c>
      <c r="I1010" s="53" t="s">
        <v>55</v>
      </c>
      <c r="J1010" s="53" t="s">
        <v>56</v>
      </c>
      <c r="K1010" s="53" t="s">
        <v>164</v>
      </c>
      <c r="L1010" s="53" t="s">
        <v>91</v>
      </c>
      <c r="M1010" s="54" t="s">
        <v>2498</v>
      </c>
      <c r="N1010" s="56" t="s">
        <v>884</v>
      </c>
      <c r="O1010" s="56" t="s">
        <v>2767</v>
      </c>
      <c r="P1010" s="56"/>
      <c r="Q1010" s="56" t="s">
        <v>3012</v>
      </c>
      <c r="R1010" s="57"/>
      <c r="S1010" s="57" t="str">
        <f t="array" ref="S1010">IFERROR(INDEX('BANCO DE DADOS'!$D$3:$D1636,MATCH(C1010,'BANCO DE DADOS'!$B$3:$B1636,0),0),"")</f>
        <v>COMPRA DE EQUIPAMENTOS DE INFORMÁTICA E PERIFÉRICOS</v>
      </c>
      <c r="T1010" s="56"/>
      <c r="U1010" s="56"/>
      <c r="V1010" s="56"/>
      <c r="W1010" s="56" t="s">
        <v>2933</v>
      </c>
      <c r="X1010" s="56"/>
      <c r="Y1010" s="56"/>
      <c r="Z1010" s="56"/>
      <c r="AA1010" s="56"/>
      <c r="AB1010" s="56"/>
      <c r="AC1010" s="56"/>
    </row>
    <row r="1011" spans="1:29" ht="15.75" customHeight="1">
      <c r="A1011" s="167"/>
      <c r="B1011" s="167" t="s">
        <v>291</v>
      </c>
      <c r="C1011" s="168" t="s">
        <v>2622</v>
      </c>
      <c r="D1011" s="176" t="s">
        <v>53</v>
      </c>
      <c r="E1011" s="176">
        <v>1</v>
      </c>
      <c r="F1011" s="177">
        <v>3000</v>
      </c>
      <c r="G1011" s="178" t="s">
        <v>54</v>
      </c>
      <c r="H1011" s="179">
        <v>46174</v>
      </c>
      <c r="I1011" s="180" t="s">
        <v>101</v>
      </c>
      <c r="J1011" s="180" t="s">
        <v>56</v>
      </c>
      <c r="K1011" s="180" t="s">
        <v>858</v>
      </c>
      <c r="L1011" s="180" t="s">
        <v>84</v>
      </c>
      <c r="M1011" s="181" t="s">
        <v>2451</v>
      </c>
      <c r="N1011" s="175" t="s">
        <v>951</v>
      </c>
      <c r="O1011" s="44" t="s">
        <v>2452</v>
      </c>
      <c r="P1011" s="44"/>
      <c r="Q1011" s="44"/>
      <c r="R1011" s="45" t="str">
        <f t="array" ref="R1011">IFERROR(INDEX('BANCO DE DADOS'!$C$3:$C1636,MATCH(C1011,'BANCO DE DADOS'!$B$3:$B1636,0),0),"")</f>
        <v>DAL - ELETRODOMÉSTICOS</v>
      </c>
      <c r="S1011" s="45" t="str">
        <f t="array" ref="S1011">IFERROR(INDEX('BANCO DE DADOS'!$D$3:$D1636,MATCH(C1011,'BANCO DE DADOS'!$B$3:$B1636,0),0),"")</f>
        <v>COMPRA DE EQUIPAMENTOS DE ÁUDIO E VÍDEO</v>
      </c>
      <c r="T1011" s="44"/>
      <c r="U1011" s="44"/>
      <c r="V1011" s="44"/>
      <c r="W1011" s="44"/>
      <c r="X1011" s="44"/>
      <c r="Y1011" s="44"/>
      <c r="Z1011" s="44"/>
      <c r="AA1011" s="44"/>
      <c r="AB1011" s="44"/>
      <c r="AC1011" s="44"/>
    </row>
    <row r="1012" spans="1:29" ht="15.75" customHeight="1">
      <c r="A1012" s="47"/>
      <c r="B1012" s="47" t="s">
        <v>70</v>
      </c>
      <c r="C1012" s="60" t="s">
        <v>1246</v>
      </c>
      <c r="D1012" s="49" t="s">
        <v>53</v>
      </c>
      <c r="E1012" s="49">
        <v>20</v>
      </c>
      <c r="F1012" s="50">
        <v>2400</v>
      </c>
      <c r="G1012" s="51" t="s">
        <v>54</v>
      </c>
      <c r="H1012" s="52">
        <v>46174</v>
      </c>
      <c r="I1012" s="53" t="s">
        <v>55</v>
      </c>
      <c r="J1012" s="53" t="s">
        <v>56</v>
      </c>
      <c r="K1012" s="53" t="s">
        <v>164</v>
      </c>
      <c r="L1012" s="53" t="s">
        <v>91</v>
      </c>
      <c r="M1012" s="54" t="s">
        <v>73</v>
      </c>
      <c r="N1012" s="56" t="s">
        <v>884</v>
      </c>
      <c r="O1012" s="56" t="s">
        <v>2767</v>
      </c>
      <c r="P1012" s="56"/>
      <c r="Q1012" s="56" t="s">
        <v>3012</v>
      </c>
      <c r="R1012" s="57"/>
      <c r="S1012" s="57" t="str">
        <f t="array" ref="S1012">IFERROR(INDEX('BANCO DE DADOS'!$D$3:$D1636,MATCH(C1012,'BANCO DE DADOS'!$B$3:$B1636,0),0),"")</f>
        <v>COMPRA DE EQUIPAMENTOS DE INFORMÁTICA E PERIFÉRICOS</v>
      </c>
      <c r="T1012" s="56"/>
      <c r="U1012" s="56"/>
      <c r="V1012" s="56"/>
      <c r="W1012" s="56" t="s">
        <v>2933</v>
      </c>
      <c r="X1012" s="56"/>
      <c r="Y1012" s="56"/>
      <c r="Z1012" s="56"/>
      <c r="AA1012" s="56"/>
      <c r="AB1012" s="56"/>
      <c r="AC1012" s="56"/>
    </row>
    <row r="1013" spans="1:29" ht="15.75" customHeight="1">
      <c r="A1013" s="35"/>
      <c r="B1013" s="35" t="s">
        <v>70</v>
      </c>
      <c r="C1013" s="36" t="s">
        <v>1084</v>
      </c>
      <c r="D1013" s="37" t="s">
        <v>53</v>
      </c>
      <c r="E1013" s="37">
        <v>100</v>
      </c>
      <c r="F1013" s="38">
        <v>30000</v>
      </c>
      <c r="G1013" s="39" t="s">
        <v>54</v>
      </c>
      <c r="H1013" s="40">
        <v>46235</v>
      </c>
      <c r="I1013" s="41" t="s">
        <v>55</v>
      </c>
      <c r="J1013" s="41" t="s">
        <v>56</v>
      </c>
      <c r="K1013" s="41" t="s">
        <v>164</v>
      </c>
      <c r="L1013" s="41" t="s">
        <v>91</v>
      </c>
      <c r="M1013" s="42" t="s">
        <v>2534</v>
      </c>
      <c r="N1013" s="44" t="s">
        <v>884</v>
      </c>
      <c r="O1013" s="44" t="s">
        <v>2767</v>
      </c>
      <c r="P1013" s="44"/>
      <c r="Q1013" s="44" t="s">
        <v>2935</v>
      </c>
      <c r="R1013" s="45"/>
      <c r="S1013" s="45" t="s">
        <v>1085</v>
      </c>
      <c r="T1013" s="44"/>
      <c r="U1013" s="44"/>
      <c r="V1013" s="44"/>
      <c r="W1013" s="44" t="s">
        <v>2933</v>
      </c>
      <c r="X1013" s="44"/>
      <c r="Y1013" s="44"/>
      <c r="Z1013" s="44"/>
      <c r="AA1013" s="44"/>
      <c r="AB1013" s="44"/>
      <c r="AC1013" s="44"/>
    </row>
    <row r="1014" spans="1:29" ht="15.75" customHeight="1">
      <c r="A1014" s="47" t="s">
        <v>2712</v>
      </c>
      <c r="B1014" s="47" t="s">
        <v>70</v>
      </c>
      <c r="C1014" s="60" t="s">
        <v>71</v>
      </c>
      <c r="D1014" s="49" t="s">
        <v>53</v>
      </c>
      <c r="E1014" s="49">
        <v>10</v>
      </c>
      <c r="F1014" s="50">
        <v>55000</v>
      </c>
      <c r="G1014" s="51" t="s">
        <v>54</v>
      </c>
      <c r="H1014" s="52">
        <v>46266</v>
      </c>
      <c r="I1014" s="53" t="s">
        <v>55</v>
      </c>
      <c r="J1014" s="53" t="s">
        <v>56</v>
      </c>
      <c r="K1014" s="53" t="s">
        <v>72</v>
      </c>
      <c r="L1014" s="53" t="s">
        <v>58</v>
      </c>
      <c r="M1014" s="54" t="s">
        <v>73</v>
      </c>
      <c r="N1014" s="56" t="s">
        <v>21</v>
      </c>
      <c r="O1014" s="56" t="s">
        <v>2767</v>
      </c>
      <c r="P1014" s="56"/>
      <c r="Q1014" s="56" t="s">
        <v>3049</v>
      </c>
      <c r="R1014" s="57"/>
      <c r="S1014" s="57" t="s">
        <v>74</v>
      </c>
      <c r="T1014" s="56"/>
      <c r="U1014" s="56"/>
      <c r="V1014" s="56"/>
      <c r="W1014" s="56" t="s">
        <v>2933</v>
      </c>
      <c r="X1014" s="56"/>
      <c r="Y1014" s="56"/>
      <c r="Z1014" s="56"/>
      <c r="AA1014" s="56"/>
      <c r="AB1014" s="56"/>
      <c r="AC1014" s="56"/>
    </row>
    <row r="1015" spans="1:29" ht="15.75" customHeight="1">
      <c r="A1015" s="35" t="s">
        <v>2803</v>
      </c>
      <c r="B1015" s="35" t="s">
        <v>250</v>
      </c>
      <c r="C1015" s="36" t="s">
        <v>432</v>
      </c>
      <c r="D1015" s="37" t="s">
        <v>53</v>
      </c>
      <c r="E1015" s="37">
        <v>25</v>
      </c>
      <c r="F1015" s="38">
        <v>2250</v>
      </c>
      <c r="G1015" s="39" t="s">
        <v>54</v>
      </c>
      <c r="H1015" s="40">
        <v>46174</v>
      </c>
      <c r="I1015" s="41" t="s">
        <v>55</v>
      </c>
      <c r="J1015" s="41" t="s">
        <v>56</v>
      </c>
      <c r="K1015" s="41" t="s">
        <v>164</v>
      </c>
      <c r="L1015" s="41" t="s">
        <v>58</v>
      </c>
      <c r="M1015" s="42" t="s">
        <v>2517</v>
      </c>
      <c r="N1015" s="44" t="s">
        <v>21</v>
      </c>
      <c r="O1015" s="44" t="s">
        <v>2767</v>
      </c>
      <c r="P1015" s="44"/>
      <c r="Q1015" s="44" t="s">
        <v>3050</v>
      </c>
      <c r="R1015" s="45"/>
      <c r="S1015" s="45" t="s">
        <v>433</v>
      </c>
      <c r="T1015" s="44"/>
      <c r="U1015" s="44"/>
      <c r="V1015" s="44"/>
      <c r="W1015" s="44" t="s">
        <v>3051</v>
      </c>
      <c r="X1015" s="44"/>
      <c r="Y1015" s="44"/>
      <c r="Z1015" s="44"/>
      <c r="AA1015" s="44"/>
      <c r="AB1015" s="44"/>
      <c r="AC1015" s="44"/>
    </row>
    <row r="1016" spans="1:29" ht="15.75" customHeight="1">
      <c r="A1016" s="47" t="s">
        <v>1824</v>
      </c>
      <c r="B1016" s="47" t="s">
        <v>250</v>
      </c>
      <c r="C1016" s="60" t="s">
        <v>1848</v>
      </c>
      <c r="D1016" s="49" t="s">
        <v>53</v>
      </c>
      <c r="E1016" s="49">
        <v>2000</v>
      </c>
      <c r="F1016" s="50">
        <v>18000</v>
      </c>
      <c r="G1016" s="51" t="s">
        <v>54</v>
      </c>
      <c r="H1016" s="52">
        <v>46235</v>
      </c>
      <c r="I1016" s="53" t="s">
        <v>55</v>
      </c>
      <c r="J1016" s="53" t="s">
        <v>56</v>
      </c>
      <c r="K1016" s="53" t="s">
        <v>164</v>
      </c>
      <c r="L1016" s="53" t="s">
        <v>58</v>
      </c>
      <c r="M1016" s="54" t="s">
        <v>2534</v>
      </c>
      <c r="N1016" s="56" t="s">
        <v>951</v>
      </c>
      <c r="O1016" s="56" t="s">
        <v>2767</v>
      </c>
      <c r="P1016" s="56"/>
      <c r="Q1016" s="56" t="s">
        <v>3052</v>
      </c>
      <c r="R1016" s="57"/>
      <c r="S1016" s="57" t="s">
        <v>1849</v>
      </c>
      <c r="T1016" s="56"/>
      <c r="U1016" s="56"/>
      <c r="V1016" s="56"/>
      <c r="W1016" s="56" t="s">
        <v>3051</v>
      </c>
      <c r="X1016" s="56"/>
      <c r="Y1016" s="56"/>
      <c r="Z1016" s="56"/>
      <c r="AA1016" s="56"/>
      <c r="AB1016" s="56"/>
      <c r="AC1016" s="56"/>
    </row>
    <row r="1017" spans="1:29" ht="15.75" customHeight="1">
      <c r="A1017" s="35" t="s">
        <v>1827</v>
      </c>
      <c r="B1017" s="35" t="s">
        <v>250</v>
      </c>
      <c r="C1017" s="36" t="s">
        <v>1859</v>
      </c>
      <c r="D1017" s="37" t="s">
        <v>53</v>
      </c>
      <c r="E1017" s="37">
        <v>3000</v>
      </c>
      <c r="F1017" s="38">
        <v>15000</v>
      </c>
      <c r="G1017" s="39" t="s">
        <v>54</v>
      </c>
      <c r="H1017" s="40">
        <v>46235</v>
      </c>
      <c r="I1017" s="41" t="s">
        <v>55</v>
      </c>
      <c r="J1017" s="41" t="s">
        <v>56</v>
      </c>
      <c r="K1017" s="41" t="s">
        <v>164</v>
      </c>
      <c r="L1017" s="41" t="s">
        <v>58</v>
      </c>
      <c r="M1017" s="42" t="s">
        <v>2486</v>
      </c>
      <c r="N1017" s="44" t="s">
        <v>951</v>
      </c>
      <c r="O1017" s="44" t="s">
        <v>2767</v>
      </c>
      <c r="P1017" s="44"/>
      <c r="Q1017" s="44" t="s">
        <v>3052</v>
      </c>
      <c r="R1017" s="45"/>
      <c r="S1017" s="45" t="s">
        <v>1849</v>
      </c>
      <c r="T1017" s="44"/>
      <c r="U1017" s="44"/>
      <c r="V1017" s="44"/>
      <c r="W1017" s="44" t="s">
        <v>3051</v>
      </c>
      <c r="X1017" s="44"/>
      <c r="Y1017" s="44"/>
      <c r="Z1017" s="44"/>
      <c r="AA1017" s="44"/>
      <c r="AB1017" s="44"/>
      <c r="AC1017" s="44"/>
    </row>
    <row r="1018" spans="1:29" ht="15.75" customHeight="1">
      <c r="A1018" s="47" t="s">
        <v>2737</v>
      </c>
      <c r="B1018" s="47" t="s">
        <v>250</v>
      </c>
      <c r="C1018" s="60" t="s">
        <v>270</v>
      </c>
      <c r="D1018" s="49" t="s">
        <v>53</v>
      </c>
      <c r="E1018" s="49">
        <v>50</v>
      </c>
      <c r="F1018" s="50">
        <v>10000</v>
      </c>
      <c r="G1018" s="51" t="s">
        <v>54</v>
      </c>
      <c r="H1018" s="52">
        <v>46204</v>
      </c>
      <c r="I1018" s="53" t="s">
        <v>55</v>
      </c>
      <c r="J1018" s="53" t="s">
        <v>56</v>
      </c>
      <c r="K1018" s="53" t="s">
        <v>164</v>
      </c>
      <c r="L1018" s="53" t="s">
        <v>58</v>
      </c>
      <c r="M1018" s="54" t="s">
        <v>148</v>
      </c>
      <c r="N1018" s="56" t="s">
        <v>21</v>
      </c>
      <c r="O1018" s="56" t="s">
        <v>2767</v>
      </c>
      <c r="P1018" s="56"/>
      <c r="Q1018" s="56" t="s">
        <v>3053</v>
      </c>
      <c r="R1018" s="57">
        <f t="array" ref="R1018">IFERROR(INDEX('BANCO DE DADOS'!$C$3:$C1636,MATCH(C1018,'BANCO DE DADOS'!$B$3:$B1636,0),0),"")</f>
        <v>0</v>
      </c>
      <c r="S1018" s="57" t="s">
        <v>271</v>
      </c>
      <c r="T1018" s="56"/>
      <c r="U1018" s="56"/>
      <c r="V1018" s="56"/>
      <c r="W1018" s="56" t="s">
        <v>3051</v>
      </c>
      <c r="X1018" s="56"/>
      <c r="Y1018" s="56"/>
      <c r="Z1018" s="56"/>
      <c r="AA1018" s="56"/>
      <c r="AB1018" s="56"/>
      <c r="AC1018" s="56"/>
    </row>
    <row r="1019" spans="1:29" ht="15.75" customHeight="1">
      <c r="A1019" s="35" t="s">
        <v>1829</v>
      </c>
      <c r="B1019" s="35" t="s">
        <v>250</v>
      </c>
      <c r="C1019" s="36" t="s">
        <v>1511</v>
      </c>
      <c r="D1019" s="37" t="s">
        <v>53</v>
      </c>
      <c r="E1019" s="37">
        <v>5000</v>
      </c>
      <c r="F1019" s="38">
        <v>20000</v>
      </c>
      <c r="G1019" s="39" t="s">
        <v>54</v>
      </c>
      <c r="H1019" s="40">
        <v>46235</v>
      </c>
      <c r="I1019" s="41" t="s">
        <v>55</v>
      </c>
      <c r="J1019" s="41" t="s">
        <v>56</v>
      </c>
      <c r="K1019" s="41" t="s">
        <v>858</v>
      </c>
      <c r="L1019" s="41" t="s">
        <v>91</v>
      </c>
      <c r="M1019" s="42" t="s">
        <v>2498</v>
      </c>
      <c r="N1019" s="44" t="s">
        <v>951</v>
      </c>
      <c r="O1019" s="44" t="s">
        <v>2767</v>
      </c>
      <c r="P1019" s="44"/>
      <c r="Q1019" s="44" t="s">
        <v>3054</v>
      </c>
      <c r="R1019" s="45"/>
      <c r="S1019" s="45" t="s">
        <v>1512</v>
      </c>
      <c r="T1019" s="44"/>
      <c r="U1019" s="44"/>
      <c r="V1019" s="44"/>
      <c r="W1019" s="44" t="s">
        <v>250</v>
      </c>
      <c r="X1019" s="44"/>
      <c r="Y1019" s="44"/>
      <c r="Z1019" s="44"/>
      <c r="AA1019" s="44"/>
      <c r="AB1019" s="44"/>
      <c r="AC1019" s="44"/>
    </row>
    <row r="1020" spans="1:29" ht="15.75" customHeight="1">
      <c r="A1020" s="184"/>
      <c r="B1020" s="184" t="s">
        <v>169</v>
      </c>
      <c r="C1020" s="185" t="s">
        <v>2623</v>
      </c>
      <c r="D1020" s="186" t="s">
        <v>53</v>
      </c>
      <c r="E1020" s="186">
        <v>1</v>
      </c>
      <c r="F1020" s="187">
        <v>2879</v>
      </c>
      <c r="G1020" s="188" t="s">
        <v>54</v>
      </c>
      <c r="H1020" s="189">
        <v>46174</v>
      </c>
      <c r="I1020" s="190" t="s">
        <v>101</v>
      </c>
      <c r="J1020" s="190" t="s">
        <v>56</v>
      </c>
      <c r="K1020" s="190" t="s">
        <v>858</v>
      </c>
      <c r="L1020" s="190" t="s">
        <v>91</v>
      </c>
      <c r="M1020" s="191" t="s">
        <v>2451</v>
      </c>
      <c r="N1020" s="192" t="s">
        <v>951</v>
      </c>
      <c r="O1020" s="56" t="s">
        <v>2452</v>
      </c>
      <c r="P1020" s="56"/>
      <c r="Q1020" s="56"/>
      <c r="R1020" s="57" t="str">
        <f t="array" ref="R1020">IFERROR(INDEX('BANCO DE DADOS'!$C$3:$C1636,MATCH(C1020,'BANCO DE DADOS'!$B$3:$B1636,0),0),"")</f>
        <v>GTI - MULTIMIDIA</v>
      </c>
      <c r="S1020" s="57" t="str">
        <f t="array" ref="S1020">IFERROR(INDEX('BANCO DE DADOS'!$D$3:$D1636,MATCH(C1020,'BANCO DE DADOS'!$B$3:$B1636,0),0),"")</f>
        <v>COMPRA DE EQUIPAMENTOS DE APRESENTAÇÃO E MULTIMÍDIA</v>
      </c>
      <c r="T1020" s="56"/>
      <c r="U1020" s="56"/>
      <c r="V1020" s="56"/>
      <c r="W1020" s="56"/>
      <c r="X1020" s="56"/>
      <c r="Y1020" s="56"/>
      <c r="Z1020" s="56"/>
      <c r="AA1020" s="56"/>
      <c r="AB1020" s="56"/>
      <c r="AC1020" s="56"/>
    </row>
    <row r="1021" spans="1:29" ht="15.75" customHeight="1">
      <c r="A1021" s="35" t="s">
        <v>2763</v>
      </c>
      <c r="B1021" s="35" t="s">
        <v>258</v>
      </c>
      <c r="C1021" s="36" t="s">
        <v>325</v>
      </c>
      <c r="D1021" s="37" t="s">
        <v>53</v>
      </c>
      <c r="E1021" s="37">
        <v>12</v>
      </c>
      <c r="F1021" s="38">
        <v>5400</v>
      </c>
      <c r="G1021" s="39" t="s">
        <v>54</v>
      </c>
      <c r="H1021" s="40">
        <v>46204</v>
      </c>
      <c r="I1021" s="41" t="s">
        <v>55</v>
      </c>
      <c r="J1021" s="41" t="s">
        <v>56</v>
      </c>
      <c r="K1021" s="41" t="s">
        <v>164</v>
      </c>
      <c r="L1021" s="41" t="s">
        <v>58</v>
      </c>
      <c r="M1021" s="42" t="s">
        <v>2534</v>
      </c>
      <c r="N1021" s="44" t="s">
        <v>21</v>
      </c>
      <c r="O1021" s="44" t="s">
        <v>2767</v>
      </c>
      <c r="P1021" s="44"/>
      <c r="Q1021" s="44" t="s">
        <v>2974</v>
      </c>
      <c r="R1021" s="45"/>
      <c r="S1021" s="45" t="s">
        <v>260</v>
      </c>
      <c r="T1021" s="44"/>
      <c r="U1021" s="44"/>
      <c r="V1021" s="44"/>
      <c r="W1021" s="44" t="s">
        <v>888</v>
      </c>
      <c r="X1021" s="44"/>
      <c r="Y1021" s="44"/>
      <c r="Z1021" s="44"/>
      <c r="AA1021" s="44"/>
      <c r="AB1021" s="44"/>
      <c r="AC1021" s="44"/>
    </row>
    <row r="1022" spans="1:29" ht="15.75" customHeight="1">
      <c r="A1022" s="47"/>
      <c r="B1022" s="47" t="s">
        <v>848</v>
      </c>
      <c r="C1022" s="60" t="s">
        <v>1087</v>
      </c>
      <c r="D1022" s="49" t="s">
        <v>53</v>
      </c>
      <c r="E1022" s="49">
        <v>50</v>
      </c>
      <c r="F1022" s="50">
        <v>30000</v>
      </c>
      <c r="G1022" s="51" t="s">
        <v>54</v>
      </c>
      <c r="H1022" s="52">
        <v>46235</v>
      </c>
      <c r="I1022" s="53" t="s">
        <v>55</v>
      </c>
      <c r="J1022" s="53" t="s">
        <v>56</v>
      </c>
      <c r="K1022" s="53" t="s">
        <v>164</v>
      </c>
      <c r="L1022" s="53" t="s">
        <v>91</v>
      </c>
      <c r="M1022" s="54" t="s">
        <v>2517</v>
      </c>
      <c r="N1022" s="56" t="s">
        <v>884</v>
      </c>
      <c r="O1022" s="56" t="s">
        <v>2767</v>
      </c>
      <c r="P1022" s="56"/>
      <c r="Q1022" s="56" t="s">
        <v>2974</v>
      </c>
      <c r="R1022" s="57"/>
      <c r="S1022" s="57" t="s">
        <v>260</v>
      </c>
      <c r="T1022" s="56"/>
      <c r="U1022" s="56"/>
      <c r="V1022" s="56"/>
      <c r="W1022" s="56" t="s">
        <v>888</v>
      </c>
      <c r="X1022" s="56"/>
      <c r="Y1022" s="56"/>
      <c r="Z1022" s="56"/>
      <c r="AA1022" s="56"/>
      <c r="AB1022" s="56"/>
      <c r="AC1022" s="56"/>
    </row>
    <row r="1023" spans="1:29" ht="15.75" customHeight="1">
      <c r="A1023" s="167"/>
      <c r="B1023" s="167" t="s">
        <v>848</v>
      </c>
      <c r="C1023" s="168" t="s">
        <v>912</v>
      </c>
      <c r="D1023" s="176" t="s">
        <v>53</v>
      </c>
      <c r="E1023" s="176">
        <v>2</v>
      </c>
      <c r="F1023" s="177">
        <v>14000</v>
      </c>
      <c r="G1023" s="178" t="s">
        <v>54</v>
      </c>
      <c r="H1023" s="179">
        <v>46235</v>
      </c>
      <c r="I1023" s="180" t="s">
        <v>101</v>
      </c>
      <c r="J1023" s="180" t="s">
        <v>56</v>
      </c>
      <c r="K1023" s="180" t="s">
        <v>858</v>
      </c>
      <c r="L1023" s="180" t="s">
        <v>91</v>
      </c>
      <c r="M1023" s="181" t="s">
        <v>2451</v>
      </c>
      <c r="N1023" s="175" t="s">
        <v>884</v>
      </c>
      <c r="O1023" s="44" t="s">
        <v>2452</v>
      </c>
      <c r="P1023" s="44"/>
      <c r="Q1023" s="44"/>
      <c r="R1023" s="45">
        <f t="array" ref="R1023">IFERROR(INDEX('BANCO DE DADOS'!$C$3:$C1636,MATCH(C1023,'BANCO DE DADOS'!$B$3:$B1636,0),0),"")</f>
        <v>0</v>
      </c>
      <c r="S1023" s="45" t="str">
        <f t="array" ref="S1023">IFERROR(INDEX('BANCO DE DADOS'!$D$3:$D1636,MATCH(C1023,'BANCO DE DADOS'!$B$3:$B1636,0),0),"")</f>
        <v>COMPRA DE EQUIPAMENTOS OPERACIONAIS E MÁQUINAS</v>
      </c>
      <c r="T1023" s="44"/>
      <c r="U1023" s="44"/>
      <c r="V1023" s="44"/>
      <c r="W1023" s="44"/>
      <c r="X1023" s="44"/>
      <c r="Y1023" s="44"/>
      <c r="Z1023" s="44"/>
      <c r="AA1023" s="44"/>
      <c r="AB1023" s="44"/>
      <c r="AC1023" s="44"/>
    </row>
    <row r="1024" spans="1:29" ht="15.75" customHeight="1">
      <c r="A1024" s="47" t="s">
        <v>1831</v>
      </c>
      <c r="B1024" s="47" t="s">
        <v>888</v>
      </c>
      <c r="C1024" s="60" t="s">
        <v>2662</v>
      </c>
      <c r="D1024" s="49" t="s">
        <v>53</v>
      </c>
      <c r="E1024" s="49">
        <v>5</v>
      </c>
      <c r="F1024" s="50">
        <v>555</v>
      </c>
      <c r="G1024" s="51" t="s">
        <v>54</v>
      </c>
      <c r="H1024" s="52">
        <v>46174</v>
      </c>
      <c r="I1024" s="53" t="s">
        <v>55</v>
      </c>
      <c r="J1024" s="53" t="s">
        <v>56</v>
      </c>
      <c r="K1024" s="53" t="s">
        <v>164</v>
      </c>
      <c r="L1024" s="53" t="s">
        <v>91</v>
      </c>
      <c r="M1024" s="54" t="s">
        <v>73</v>
      </c>
      <c r="N1024" s="56" t="s">
        <v>951</v>
      </c>
      <c r="O1024" s="56" t="s">
        <v>2767</v>
      </c>
      <c r="P1024" s="56"/>
      <c r="Q1024" s="56" t="s">
        <v>2974</v>
      </c>
      <c r="R1024" s="57"/>
      <c r="S1024" s="57" t="s">
        <v>260</v>
      </c>
      <c r="T1024" s="56"/>
      <c r="U1024" s="56"/>
      <c r="V1024" s="56"/>
      <c r="W1024" s="56" t="s">
        <v>888</v>
      </c>
      <c r="X1024" s="56"/>
      <c r="Y1024" s="56"/>
      <c r="Z1024" s="56"/>
      <c r="AA1024" s="56"/>
      <c r="AB1024" s="56"/>
      <c r="AC1024" s="56"/>
    </row>
    <row r="1025" spans="1:29" ht="15.75" customHeight="1">
      <c r="A1025" s="167"/>
      <c r="B1025" s="167" t="s">
        <v>51</v>
      </c>
      <c r="C1025" s="168" t="s">
        <v>938</v>
      </c>
      <c r="D1025" s="176" t="s">
        <v>53</v>
      </c>
      <c r="E1025" s="176">
        <v>6</v>
      </c>
      <c r="F1025" s="177">
        <v>4320</v>
      </c>
      <c r="G1025" s="178" t="s">
        <v>54</v>
      </c>
      <c r="H1025" s="179">
        <v>46204</v>
      </c>
      <c r="I1025" s="180" t="s">
        <v>101</v>
      </c>
      <c r="J1025" s="180" t="s">
        <v>56</v>
      </c>
      <c r="K1025" s="180" t="s">
        <v>858</v>
      </c>
      <c r="L1025" s="180" t="s">
        <v>91</v>
      </c>
      <c r="M1025" s="181" t="s">
        <v>2451</v>
      </c>
      <c r="N1025" s="175" t="s">
        <v>884</v>
      </c>
      <c r="O1025" s="44" t="s">
        <v>2452</v>
      </c>
      <c r="P1025" s="44"/>
      <c r="Q1025" s="44"/>
      <c r="R1025" s="45" t="str">
        <f t="array" ref="R1025">IFERROR(INDEX('BANCO DE DADOS'!$C$3:$C1636,MATCH(C1025,'BANCO DE DADOS'!$B$3:$B1636,0),0),"")</f>
        <v>CEIB - EQUIPAMENTO PARA TREINAMENTO</v>
      </c>
      <c r="S1025" s="45" t="str">
        <f t="array" ref="S1025">IFERROR(INDEX('BANCO DE DADOS'!$D$3:$D1636,MATCH(C1025,'BANCO DE DADOS'!$B$3:$B1636,0),0),"")</f>
        <v>COMPRA DE EQUIPAMENTOS DE EFEITOS ESPECIAIS</v>
      </c>
      <c r="T1025" s="44"/>
      <c r="U1025" s="44"/>
      <c r="V1025" s="44"/>
      <c r="W1025" s="44"/>
      <c r="X1025" s="44"/>
      <c r="Y1025" s="44"/>
      <c r="Z1025" s="44"/>
      <c r="AA1025" s="44"/>
      <c r="AB1025" s="44"/>
      <c r="AC1025" s="44"/>
    </row>
    <row r="1026" spans="1:29" ht="15.75" customHeight="1">
      <c r="A1026" s="184"/>
      <c r="B1026" s="184" t="s">
        <v>254</v>
      </c>
      <c r="C1026" s="185" t="s">
        <v>2625</v>
      </c>
      <c r="D1026" s="186" t="s">
        <v>53</v>
      </c>
      <c r="E1026" s="186">
        <v>6</v>
      </c>
      <c r="F1026" s="187">
        <v>2700</v>
      </c>
      <c r="G1026" s="188" t="s">
        <v>54</v>
      </c>
      <c r="H1026" s="189">
        <v>46174</v>
      </c>
      <c r="I1026" s="190" t="s">
        <v>101</v>
      </c>
      <c r="J1026" s="190" t="s">
        <v>56</v>
      </c>
      <c r="K1026" s="190" t="s">
        <v>858</v>
      </c>
      <c r="L1026" s="190" t="s">
        <v>84</v>
      </c>
      <c r="M1026" s="191" t="s">
        <v>2451</v>
      </c>
      <c r="N1026" s="192" t="s">
        <v>951</v>
      </c>
      <c r="O1026" s="56" t="s">
        <v>2452</v>
      </c>
      <c r="P1026" s="56"/>
      <c r="Q1026" s="56"/>
      <c r="R1026" s="57" t="str">
        <f t="array" ref="R1026">IFERROR(INDEX('BANCO DE DADOS'!$C$3:$C1636,MATCH(C1026,'BANCO DE DADOS'!$B$3:$B1636,0),0),"")</f>
        <v>DAL - ELETRODOMÉSTICOS</v>
      </c>
      <c r="S1026" s="57" t="str">
        <f t="array" ref="S1026">IFERROR(INDEX('BANCO DE DADOS'!$D$3:$D1636,MATCH(C1026,'BANCO DE DADOS'!$B$3:$B1636,0),0),"")</f>
        <v>COMPRA DE EQUIPAMENTOS DE VENTILAÇÃO</v>
      </c>
      <c r="T1026" s="56"/>
      <c r="U1026" s="56"/>
      <c r="V1026" s="56"/>
      <c r="W1026" s="56"/>
      <c r="X1026" s="56"/>
      <c r="Y1026" s="56"/>
      <c r="Z1026" s="56"/>
      <c r="AA1026" s="56"/>
      <c r="AB1026" s="56"/>
      <c r="AC1026" s="56"/>
    </row>
    <row r="1027" spans="1:29" ht="15.75" customHeight="1">
      <c r="A1027" s="167"/>
      <c r="B1027" s="167" t="s">
        <v>1521</v>
      </c>
      <c r="C1027" s="168" t="s">
        <v>2626</v>
      </c>
      <c r="D1027" s="176" t="s">
        <v>53</v>
      </c>
      <c r="E1027" s="176">
        <v>1</v>
      </c>
      <c r="F1027" s="177">
        <v>2600</v>
      </c>
      <c r="G1027" s="178" t="s">
        <v>54</v>
      </c>
      <c r="H1027" s="179">
        <v>46174</v>
      </c>
      <c r="I1027" s="180" t="s">
        <v>101</v>
      </c>
      <c r="J1027" s="180" t="s">
        <v>56</v>
      </c>
      <c r="K1027" s="180" t="s">
        <v>858</v>
      </c>
      <c r="L1027" s="180" t="s">
        <v>91</v>
      </c>
      <c r="M1027" s="181" t="s">
        <v>2451</v>
      </c>
      <c r="N1027" s="175" t="s">
        <v>951</v>
      </c>
      <c r="O1027" s="44" t="s">
        <v>2452</v>
      </c>
      <c r="P1027" s="44"/>
      <c r="Q1027" s="44"/>
      <c r="R1027" s="45" t="str">
        <f t="array" ref="R1027">IFERROR(INDEX('BANCO DE DADOS'!$C$3:$C1636,MATCH(C1027,'BANCO DE DADOS'!$B$3:$B1636,0),0),"")</f>
        <v>ALMOXARIFADO GERAL - ARMAZENAMENTO</v>
      </c>
      <c r="S1027" s="45" t="str">
        <f t="array" ref="S1027">IFERROR(INDEX('BANCO DE DADOS'!$D$3:$D1636,MATCH(C1027,'BANCO DE DADOS'!$B$3:$B1636,0),0),"")</f>
        <v>COMPRA DE EQUIPAMENTOS DE SEGURANÇA E ARMAZENAGEM</v>
      </c>
      <c r="T1027" s="44"/>
      <c r="U1027" s="44"/>
      <c r="V1027" s="44"/>
      <c r="W1027" s="44"/>
      <c r="X1027" s="44"/>
      <c r="Y1027" s="44"/>
      <c r="Z1027" s="44"/>
      <c r="AA1027" s="44"/>
      <c r="AB1027" s="44"/>
      <c r="AC1027" s="44"/>
    </row>
    <row r="1028" spans="1:29" ht="15.75" customHeight="1">
      <c r="A1028" s="184"/>
      <c r="B1028" s="184" t="s">
        <v>161</v>
      </c>
      <c r="C1028" s="185" t="s">
        <v>2576</v>
      </c>
      <c r="D1028" s="186" t="s">
        <v>53</v>
      </c>
      <c r="E1028" s="186">
        <v>1</v>
      </c>
      <c r="F1028" s="187">
        <v>2600</v>
      </c>
      <c r="G1028" s="188" t="s">
        <v>54</v>
      </c>
      <c r="H1028" s="189">
        <v>46174</v>
      </c>
      <c r="I1028" s="190" t="s">
        <v>101</v>
      </c>
      <c r="J1028" s="190" t="s">
        <v>56</v>
      </c>
      <c r="K1028" s="190" t="s">
        <v>858</v>
      </c>
      <c r="L1028" s="190" t="s">
        <v>91</v>
      </c>
      <c r="M1028" s="191" t="s">
        <v>2451</v>
      </c>
      <c r="N1028" s="192" t="s">
        <v>951</v>
      </c>
      <c r="O1028" s="56" t="s">
        <v>2452</v>
      </c>
      <c r="P1028" s="56"/>
      <c r="Q1028" s="56"/>
      <c r="R1028" s="57">
        <f t="array" ref="R1028">IFERROR(INDEX('BANCO DE DADOS'!$C$3:$C1636,MATCH(C1028,'BANCO DE DADOS'!$B$3:$B1636,0),0),"")</f>
        <v>0</v>
      </c>
      <c r="S1028" s="57" t="str">
        <f t="array" ref="S1028">IFERROR(INDEX('BANCO DE DADOS'!$D$3:$D1636,MATCH(C1028,'BANCO DE DADOS'!$B$3:$B1636,0),0),"")</f>
        <v>COMPRA DE EQUIPAMENTOS PARA COZINHA E REFEITÓRIO</v>
      </c>
      <c r="T1028" s="56"/>
      <c r="U1028" s="56"/>
      <c r="V1028" s="56"/>
      <c r="W1028" s="56"/>
      <c r="X1028" s="56"/>
      <c r="Y1028" s="56"/>
      <c r="Z1028" s="56"/>
      <c r="AA1028" s="56"/>
      <c r="AB1028" s="56"/>
      <c r="AC1028" s="56"/>
    </row>
    <row r="1029" spans="1:29" ht="15.75" customHeight="1">
      <c r="A1029" s="167"/>
      <c r="B1029" s="167" t="s">
        <v>245</v>
      </c>
      <c r="C1029" s="168" t="s">
        <v>2576</v>
      </c>
      <c r="D1029" s="176" t="s">
        <v>53</v>
      </c>
      <c r="E1029" s="176">
        <v>1</v>
      </c>
      <c r="F1029" s="177">
        <v>2600</v>
      </c>
      <c r="G1029" s="178" t="s">
        <v>54</v>
      </c>
      <c r="H1029" s="179">
        <v>46174</v>
      </c>
      <c r="I1029" s="180" t="s">
        <v>101</v>
      </c>
      <c r="J1029" s="180" t="s">
        <v>56</v>
      </c>
      <c r="K1029" s="180" t="s">
        <v>858</v>
      </c>
      <c r="L1029" s="180" t="s">
        <v>91</v>
      </c>
      <c r="M1029" s="181" t="s">
        <v>2451</v>
      </c>
      <c r="N1029" s="175" t="s">
        <v>951</v>
      </c>
      <c r="O1029" s="44" t="s">
        <v>2452</v>
      </c>
      <c r="P1029" s="44"/>
      <c r="Q1029" s="44"/>
      <c r="R1029" s="45">
        <f t="array" ref="R1029">IFERROR(INDEX('BANCO DE DADOS'!$C$3:$C1636,MATCH(C1029,'BANCO DE DADOS'!$B$3:$B1636,0),0),"")</f>
        <v>0</v>
      </c>
      <c r="S1029" s="45" t="str">
        <f t="array" ref="S1029">IFERROR(INDEX('BANCO DE DADOS'!$D$3:$D1636,MATCH(C1029,'BANCO DE DADOS'!$B$3:$B1636,0),0),"")</f>
        <v>COMPRA DE EQUIPAMENTOS PARA COZINHA E REFEITÓRIO</v>
      </c>
      <c r="T1029" s="44"/>
      <c r="U1029" s="44"/>
      <c r="V1029" s="44"/>
      <c r="W1029" s="44"/>
      <c r="X1029" s="44"/>
      <c r="Y1029" s="44"/>
      <c r="Z1029" s="44"/>
      <c r="AA1029" s="44"/>
      <c r="AB1029" s="44"/>
      <c r="AC1029" s="44"/>
    </row>
    <row r="1030" spans="1:29" ht="15.75" customHeight="1">
      <c r="A1030" s="184"/>
      <c r="B1030" s="184" t="s">
        <v>172</v>
      </c>
      <c r="C1030" s="185" t="s">
        <v>2627</v>
      </c>
      <c r="D1030" s="186" t="s">
        <v>53</v>
      </c>
      <c r="E1030" s="186">
        <v>5</v>
      </c>
      <c r="F1030" s="187">
        <v>2500</v>
      </c>
      <c r="G1030" s="188" t="s">
        <v>54</v>
      </c>
      <c r="H1030" s="189">
        <v>46174</v>
      </c>
      <c r="I1030" s="190" t="s">
        <v>101</v>
      </c>
      <c r="J1030" s="190" t="s">
        <v>56</v>
      </c>
      <c r="K1030" s="190" t="s">
        <v>858</v>
      </c>
      <c r="L1030" s="190" t="s">
        <v>91</v>
      </c>
      <c r="M1030" s="191" t="s">
        <v>2451</v>
      </c>
      <c r="N1030" s="192" t="s">
        <v>951</v>
      </c>
      <c r="O1030" s="56" t="s">
        <v>2452</v>
      </c>
      <c r="P1030" s="56"/>
      <c r="Q1030" s="56"/>
      <c r="R1030" s="57">
        <f t="array" ref="R1030">IFERROR(INDEX('BANCO DE DADOS'!$C$3:$C1636,MATCH(C1030,'BANCO DE DADOS'!$B$3:$B1636,0),0),"")</f>
        <v>0</v>
      </c>
      <c r="S1030" s="57" t="str">
        <f t="array" ref="S1030">IFERROR(INDEX('BANCO DE DADOS'!$D$3:$D1636,MATCH(C1030,'BANCO DE DADOS'!$B$3:$B1636,0),0),"")</f>
        <v>COMPRA DE MÓVEIS E EQUIPAMENTOS PARA ÁREAS COMUNS</v>
      </c>
      <c r="T1030" s="56"/>
      <c r="U1030" s="56"/>
      <c r="V1030" s="56"/>
      <c r="W1030" s="56"/>
      <c r="X1030" s="56"/>
      <c r="Y1030" s="56"/>
      <c r="Z1030" s="56"/>
      <c r="AA1030" s="56"/>
      <c r="AB1030" s="56"/>
      <c r="AC1030" s="56"/>
    </row>
    <row r="1031" spans="1:29" ht="15.75" customHeight="1">
      <c r="A1031" s="167"/>
      <c r="B1031" s="167" t="s">
        <v>291</v>
      </c>
      <c r="C1031" s="168" t="s">
        <v>2628</v>
      </c>
      <c r="D1031" s="176" t="s">
        <v>53</v>
      </c>
      <c r="E1031" s="176">
        <v>1</v>
      </c>
      <c r="F1031" s="177">
        <v>2500</v>
      </c>
      <c r="G1031" s="178" t="s">
        <v>54</v>
      </c>
      <c r="H1031" s="179">
        <v>46174</v>
      </c>
      <c r="I1031" s="180" t="s">
        <v>101</v>
      </c>
      <c r="J1031" s="180" t="s">
        <v>56</v>
      </c>
      <c r="K1031" s="180" t="s">
        <v>858</v>
      </c>
      <c r="L1031" s="180" t="s">
        <v>91</v>
      </c>
      <c r="M1031" s="181" t="s">
        <v>2451</v>
      </c>
      <c r="N1031" s="175" t="s">
        <v>951</v>
      </c>
      <c r="O1031" s="44" t="s">
        <v>2452</v>
      </c>
      <c r="P1031" s="44"/>
      <c r="Q1031" s="44"/>
      <c r="R1031" s="45">
        <f t="array" ref="R1031">IFERROR(INDEX('BANCO DE DADOS'!$C$3:$C1636,MATCH(C1031,'BANCO DE DADOS'!$B$3:$B1636,0),0),"")</f>
        <v>0</v>
      </c>
      <c r="S1031" s="45" t="str">
        <f t="array" ref="S1031">IFERROR(INDEX('BANCO DE DADOS'!$D$3:$D1636,MATCH(C1031,'BANCO DE DADOS'!$B$3:$B1636,0),0),"")</f>
        <v>COMPRA DE EQUIPAMENTOS PARA COZINHA E REFEITÓRIO</v>
      </c>
      <c r="T1031" s="44"/>
      <c r="U1031" s="44"/>
      <c r="V1031" s="44"/>
      <c r="W1031" s="44"/>
      <c r="X1031" s="44"/>
      <c r="Y1031" s="44"/>
      <c r="Z1031" s="44"/>
      <c r="AA1031" s="44"/>
      <c r="AB1031" s="44"/>
      <c r="AC1031" s="44"/>
    </row>
    <row r="1032" spans="1:29" ht="15.75" customHeight="1">
      <c r="A1032" s="184"/>
      <c r="B1032" s="184" t="s">
        <v>254</v>
      </c>
      <c r="C1032" s="185" t="s">
        <v>2599</v>
      </c>
      <c r="D1032" s="186" t="s">
        <v>53</v>
      </c>
      <c r="E1032" s="186">
        <v>1</v>
      </c>
      <c r="F1032" s="187">
        <v>2500</v>
      </c>
      <c r="G1032" s="188" t="s">
        <v>54</v>
      </c>
      <c r="H1032" s="189">
        <v>46174</v>
      </c>
      <c r="I1032" s="190" t="s">
        <v>101</v>
      </c>
      <c r="J1032" s="190" t="s">
        <v>56</v>
      </c>
      <c r="K1032" s="190" t="s">
        <v>858</v>
      </c>
      <c r="L1032" s="190" t="s">
        <v>91</v>
      </c>
      <c r="M1032" s="191" t="s">
        <v>2451</v>
      </c>
      <c r="N1032" s="192" t="s">
        <v>951</v>
      </c>
      <c r="O1032" s="56" t="s">
        <v>2452</v>
      </c>
      <c r="P1032" s="56"/>
      <c r="Q1032" s="56"/>
      <c r="R1032" s="57">
        <f t="array" ref="R1032">IFERROR(INDEX('BANCO DE DADOS'!$C$3:$C1636,MATCH(C1032,'BANCO DE DADOS'!$B$3:$B1636,0),0),"")</f>
        <v>0</v>
      </c>
      <c r="S1032" s="57">
        <f t="array" ref="S1032">IFERROR(INDEX('BANCO DE DADOS'!$D$3:$D1636,MATCH(C1032,'BANCO DE DADOS'!$B$3:$B1636,0),0),"")</f>
        <v>0</v>
      </c>
      <c r="T1032" s="56"/>
      <c r="U1032" s="56"/>
      <c r="V1032" s="56"/>
      <c r="W1032" s="56"/>
      <c r="X1032" s="56"/>
      <c r="Y1032" s="56"/>
      <c r="Z1032" s="56"/>
      <c r="AA1032" s="56"/>
      <c r="AB1032" s="56"/>
      <c r="AC1032" s="56"/>
    </row>
    <row r="1033" spans="1:29" ht="15.75" customHeight="1">
      <c r="A1033" s="167"/>
      <c r="B1033" s="167" t="s">
        <v>652</v>
      </c>
      <c r="C1033" s="168" t="s">
        <v>2599</v>
      </c>
      <c r="D1033" s="176" t="s">
        <v>53</v>
      </c>
      <c r="E1033" s="176">
        <v>1</v>
      </c>
      <c r="F1033" s="177">
        <v>2500</v>
      </c>
      <c r="G1033" s="178" t="s">
        <v>54</v>
      </c>
      <c r="H1033" s="179">
        <v>46174</v>
      </c>
      <c r="I1033" s="180" t="s">
        <v>101</v>
      </c>
      <c r="J1033" s="180" t="s">
        <v>56</v>
      </c>
      <c r="K1033" s="180" t="s">
        <v>858</v>
      </c>
      <c r="L1033" s="180" t="s">
        <v>91</v>
      </c>
      <c r="M1033" s="181" t="s">
        <v>2451</v>
      </c>
      <c r="N1033" s="175" t="s">
        <v>951</v>
      </c>
      <c r="O1033" s="44" t="s">
        <v>2452</v>
      </c>
      <c r="P1033" s="44"/>
      <c r="Q1033" s="44"/>
      <c r="R1033" s="45">
        <f t="array" ref="R1033">IFERROR(INDEX('BANCO DE DADOS'!$C$3:$C1636,MATCH(C1033,'BANCO DE DADOS'!$B$3:$B1636,0),0),"")</f>
        <v>0</v>
      </c>
      <c r="S1033" s="45">
        <f t="array" ref="S1033">IFERROR(INDEX('BANCO DE DADOS'!$D$3:$D1636,MATCH(C1033,'BANCO DE DADOS'!$B$3:$B1636,0),0),"")</f>
        <v>0</v>
      </c>
      <c r="T1033" s="44"/>
      <c r="U1033" s="44"/>
      <c r="V1033" s="44"/>
      <c r="W1033" s="44"/>
      <c r="X1033" s="44"/>
      <c r="Y1033" s="44"/>
      <c r="Z1033" s="44"/>
      <c r="AA1033" s="44"/>
      <c r="AB1033" s="44"/>
      <c r="AC1033" s="44"/>
    </row>
    <row r="1034" spans="1:29" ht="15.75" customHeight="1">
      <c r="A1034" s="184"/>
      <c r="B1034" s="184" t="s">
        <v>440</v>
      </c>
      <c r="C1034" s="185" t="s">
        <v>2600</v>
      </c>
      <c r="D1034" s="186" t="s">
        <v>53</v>
      </c>
      <c r="E1034" s="186">
        <v>1</v>
      </c>
      <c r="F1034" s="187">
        <v>2500</v>
      </c>
      <c r="G1034" s="188" t="s">
        <v>54</v>
      </c>
      <c r="H1034" s="189">
        <v>46174</v>
      </c>
      <c r="I1034" s="190" t="s">
        <v>101</v>
      </c>
      <c r="J1034" s="190" t="s">
        <v>56</v>
      </c>
      <c r="K1034" s="190" t="s">
        <v>858</v>
      </c>
      <c r="L1034" s="190" t="s">
        <v>91</v>
      </c>
      <c r="M1034" s="191" t="s">
        <v>2451</v>
      </c>
      <c r="N1034" s="192" t="s">
        <v>951</v>
      </c>
      <c r="O1034" s="56" t="s">
        <v>2452</v>
      </c>
      <c r="P1034" s="56"/>
      <c r="Q1034" s="56"/>
      <c r="R1034" s="57">
        <f t="array" ref="R1034">IFERROR(INDEX('BANCO DE DADOS'!$C$3:$C1636,MATCH(C1034,'BANCO DE DADOS'!$B$3:$B1636,0),0),"")</f>
        <v>0</v>
      </c>
      <c r="S1034" s="57" t="str">
        <f t="array" ref="S1034">IFERROR(INDEX('BANCO DE DADOS'!$D$3:$D1636,MATCH(C1034,'BANCO DE DADOS'!$B$3:$B1636,0),0),"")</f>
        <v>COMPRA DE EQUIPAMENTOS PARA COZINHA E REFEITÓRIO</v>
      </c>
      <c r="T1034" s="56"/>
      <c r="U1034" s="56"/>
      <c r="V1034" s="56"/>
      <c r="W1034" s="56"/>
      <c r="X1034" s="56"/>
      <c r="Y1034" s="56"/>
      <c r="Z1034" s="56"/>
      <c r="AA1034" s="56"/>
      <c r="AB1034" s="56"/>
      <c r="AC1034" s="56"/>
    </row>
    <row r="1035" spans="1:29" ht="15.75" customHeight="1">
      <c r="A1035" s="167"/>
      <c r="B1035" s="167" t="s">
        <v>237</v>
      </c>
      <c r="C1035" s="168" t="s">
        <v>2629</v>
      </c>
      <c r="D1035" s="176" t="s">
        <v>53</v>
      </c>
      <c r="E1035" s="176">
        <v>1</v>
      </c>
      <c r="F1035" s="177">
        <v>2500</v>
      </c>
      <c r="G1035" s="178" t="s">
        <v>54</v>
      </c>
      <c r="H1035" s="179">
        <v>46174</v>
      </c>
      <c r="I1035" s="180" t="s">
        <v>101</v>
      </c>
      <c r="J1035" s="180" t="s">
        <v>56</v>
      </c>
      <c r="K1035" s="180" t="s">
        <v>858</v>
      </c>
      <c r="L1035" s="180" t="s">
        <v>91</v>
      </c>
      <c r="M1035" s="181" t="s">
        <v>2451</v>
      </c>
      <c r="N1035" s="175" t="s">
        <v>951</v>
      </c>
      <c r="O1035" s="44" t="s">
        <v>2452</v>
      </c>
      <c r="P1035" s="44"/>
      <c r="Q1035" s="44"/>
      <c r="R1035" s="45">
        <f t="array" ref="R1035">IFERROR(INDEX('BANCO DE DADOS'!$C$3:$C1636,MATCH(C1035,'BANCO DE DADOS'!$B$3:$B1636,0),0),"")</f>
        <v>0</v>
      </c>
      <c r="S1035" s="45" t="str">
        <f t="array" ref="S1035">IFERROR(INDEX('BANCO DE DADOS'!$D$3:$D1636,MATCH(C1035,'BANCO DE DADOS'!$B$3:$B1636,0),0),"")</f>
        <v>COMPRA DE EQUIPAMENTOS OPERACIONAIS E MÁQUINAS</v>
      </c>
      <c r="T1035" s="44"/>
      <c r="U1035" s="44"/>
      <c r="V1035" s="44"/>
      <c r="W1035" s="44"/>
      <c r="X1035" s="44"/>
      <c r="Y1035" s="44"/>
      <c r="Z1035" s="44"/>
      <c r="AA1035" s="44"/>
      <c r="AB1035" s="44"/>
      <c r="AC1035" s="44"/>
    </row>
    <row r="1036" spans="1:29" ht="15.75" customHeight="1">
      <c r="A1036" s="47" t="s">
        <v>1834</v>
      </c>
      <c r="B1036" s="47" t="s">
        <v>888</v>
      </c>
      <c r="C1036" s="60" t="s">
        <v>2661</v>
      </c>
      <c r="D1036" s="49" t="s">
        <v>53</v>
      </c>
      <c r="E1036" s="49">
        <v>5</v>
      </c>
      <c r="F1036" s="50">
        <v>585</v>
      </c>
      <c r="G1036" s="51" t="s">
        <v>54</v>
      </c>
      <c r="H1036" s="52">
        <v>46174</v>
      </c>
      <c r="I1036" s="53" t="s">
        <v>55</v>
      </c>
      <c r="J1036" s="53" t="s">
        <v>56</v>
      </c>
      <c r="K1036" s="53" t="s">
        <v>2358</v>
      </c>
      <c r="L1036" s="53" t="s">
        <v>91</v>
      </c>
      <c r="M1036" s="54" t="s">
        <v>2498</v>
      </c>
      <c r="N1036" s="56" t="s">
        <v>951</v>
      </c>
      <c r="O1036" s="56" t="s">
        <v>2767</v>
      </c>
      <c r="P1036" s="56"/>
      <c r="Q1036" s="56" t="s">
        <v>2974</v>
      </c>
      <c r="R1036" s="57"/>
      <c r="S1036" s="57" t="s">
        <v>260</v>
      </c>
      <c r="T1036" s="56"/>
      <c r="U1036" s="56"/>
      <c r="V1036" s="56"/>
      <c r="W1036" s="56" t="s">
        <v>888</v>
      </c>
      <c r="X1036" s="56"/>
      <c r="Y1036" s="56"/>
      <c r="Z1036" s="56"/>
      <c r="AA1036" s="56"/>
      <c r="AB1036" s="56"/>
      <c r="AC1036" s="56"/>
    </row>
    <row r="1037" spans="1:29" ht="15.75" customHeight="1">
      <c r="A1037" s="35"/>
      <c r="B1037" s="35" t="s">
        <v>848</v>
      </c>
      <c r="C1037" s="36" t="s">
        <v>1136</v>
      </c>
      <c r="D1037" s="37" t="s">
        <v>163</v>
      </c>
      <c r="E1037" s="37">
        <v>40</v>
      </c>
      <c r="F1037" s="38">
        <v>12000</v>
      </c>
      <c r="G1037" s="39" t="s">
        <v>54</v>
      </c>
      <c r="H1037" s="40">
        <v>46235</v>
      </c>
      <c r="I1037" s="41" t="s">
        <v>55</v>
      </c>
      <c r="J1037" s="41" t="s">
        <v>56</v>
      </c>
      <c r="K1037" s="41" t="s">
        <v>164</v>
      </c>
      <c r="L1037" s="41" t="s">
        <v>91</v>
      </c>
      <c r="M1037" s="42" t="s">
        <v>73</v>
      </c>
      <c r="N1037" s="44" t="s">
        <v>884</v>
      </c>
      <c r="O1037" s="44" t="s">
        <v>2767</v>
      </c>
      <c r="P1037" s="44"/>
      <c r="Q1037" s="44" t="s">
        <v>2974</v>
      </c>
      <c r="R1037" s="45"/>
      <c r="S1037" s="45" t="s">
        <v>260</v>
      </c>
      <c r="T1037" s="44"/>
      <c r="U1037" s="44"/>
      <c r="V1037" s="44"/>
      <c r="W1037" s="44" t="s">
        <v>888</v>
      </c>
      <c r="X1037" s="44"/>
      <c r="Y1037" s="44"/>
      <c r="Z1037" s="44"/>
      <c r="AA1037" s="44"/>
      <c r="AB1037" s="44"/>
      <c r="AC1037" s="44"/>
    </row>
    <row r="1038" spans="1:29" ht="15.75" customHeight="1">
      <c r="A1038" s="47" t="s">
        <v>1836</v>
      </c>
      <c r="B1038" s="47" t="s">
        <v>888</v>
      </c>
      <c r="C1038" s="60" t="s">
        <v>2669</v>
      </c>
      <c r="D1038" s="49" t="s">
        <v>53</v>
      </c>
      <c r="E1038" s="49">
        <v>5</v>
      </c>
      <c r="F1038" s="50">
        <v>475</v>
      </c>
      <c r="G1038" s="51" t="s">
        <v>54</v>
      </c>
      <c r="H1038" s="52">
        <v>46174</v>
      </c>
      <c r="I1038" s="53" t="s">
        <v>55</v>
      </c>
      <c r="J1038" s="53" t="s">
        <v>56</v>
      </c>
      <c r="K1038" s="53" t="s">
        <v>164</v>
      </c>
      <c r="L1038" s="53" t="s">
        <v>91</v>
      </c>
      <c r="M1038" s="54" t="s">
        <v>148</v>
      </c>
      <c r="N1038" s="56" t="s">
        <v>951</v>
      </c>
      <c r="O1038" s="56" t="s">
        <v>2767</v>
      </c>
      <c r="P1038" s="56"/>
      <c r="Q1038" s="56" t="s">
        <v>2974</v>
      </c>
      <c r="R1038" s="57">
        <f t="array" ref="R1038">IFERROR(INDEX('BANCO DE DADOS'!$C$3:$C1636,MATCH(C1038,'BANCO DE DADOS'!$B$3:$B1636,0),0),"")</f>
        <v>0</v>
      </c>
      <c r="S1038" s="57" t="s">
        <v>260</v>
      </c>
      <c r="T1038" s="56"/>
      <c r="U1038" s="56"/>
      <c r="V1038" s="56"/>
      <c r="W1038" s="56" t="s">
        <v>888</v>
      </c>
      <c r="X1038" s="56"/>
      <c r="Y1038" s="56"/>
      <c r="Z1038" s="56"/>
      <c r="AA1038" s="56"/>
      <c r="AB1038" s="56"/>
      <c r="AC1038" s="56"/>
    </row>
    <row r="1039" spans="1:29" ht="15.75" customHeight="1">
      <c r="A1039" s="35" t="s">
        <v>1839</v>
      </c>
      <c r="B1039" s="35" t="s">
        <v>888</v>
      </c>
      <c r="C1039" s="36" t="s">
        <v>2660</v>
      </c>
      <c r="D1039" s="37" t="s">
        <v>53</v>
      </c>
      <c r="E1039" s="37">
        <v>300</v>
      </c>
      <c r="F1039" s="38">
        <v>600</v>
      </c>
      <c r="G1039" s="39" t="s">
        <v>54</v>
      </c>
      <c r="H1039" s="40">
        <v>46174</v>
      </c>
      <c r="I1039" s="41" t="s">
        <v>55</v>
      </c>
      <c r="J1039" s="41" t="s">
        <v>56</v>
      </c>
      <c r="K1039" s="41" t="s">
        <v>164</v>
      </c>
      <c r="L1039" s="41" t="s">
        <v>91</v>
      </c>
      <c r="M1039" s="42" t="s">
        <v>2534</v>
      </c>
      <c r="N1039" s="44" t="s">
        <v>951</v>
      </c>
      <c r="O1039" s="44" t="s">
        <v>2767</v>
      </c>
      <c r="P1039" s="44"/>
      <c r="Q1039" s="44" t="s">
        <v>2974</v>
      </c>
      <c r="R1039" s="45">
        <f t="array" ref="R1039">IFERROR(INDEX('BANCO DE DADOS'!$C$3:$C1636,MATCH(C1039,'BANCO DE DADOS'!$B$3:$B1636,0),0),"")</f>
        <v>0</v>
      </c>
      <c r="S1039" s="45" t="s">
        <v>260</v>
      </c>
      <c r="T1039" s="44"/>
      <c r="U1039" s="44"/>
      <c r="V1039" s="44"/>
      <c r="W1039" s="44" t="s">
        <v>888</v>
      </c>
      <c r="X1039" s="44"/>
      <c r="Y1039" s="44"/>
      <c r="Z1039" s="44"/>
      <c r="AA1039" s="44"/>
      <c r="AB1039" s="44"/>
      <c r="AC1039" s="44"/>
    </row>
    <row r="1040" spans="1:29" ht="15.75" customHeight="1">
      <c r="A1040" s="47" t="s">
        <v>2733</v>
      </c>
      <c r="B1040" s="47" t="s">
        <v>258</v>
      </c>
      <c r="C1040" s="60" t="s">
        <v>259</v>
      </c>
      <c r="D1040" s="49" t="s">
        <v>53</v>
      </c>
      <c r="E1040" s="49">
        <v>12</v>
      </c>
      <c r="F1040" s="50">
        <v>14400</v>
      </c>
      <c r="G1040" s="51" t="s">
        <v>54</v>
      </c>
      <c r="H1040" s="52">
        <v>46235</v>
      </c>
      <c r="I1040" s="53" t="s">
        <v>55</v>
      </c>
      <c r="J1040" s="53" t="s">
        <v>56</v>
      </c>
      <c r="K1040" s="53" t="s">
        <v>164</v>
      </c>
      <c r="L1040" s="53" t="s">
        <v>58</v>
      </c>
      <c r="M1040" s="54" t="s">
        <v>148</v>
      </c>
      <c r="N1040" s="56" t="s">
        <v>21</v>
      </c>
      <c r="O1040" s="56" t="s">
        <v>2767</v>
      </c>
      <c r="P1040" s="56"/>
      <c r="Q1040" s="56" t="s">
        <v>2974</v>
      </c>
      <c r="R1040" s="57">
        <f t="array" ref="R1040">IFERROR(INDEX('BANCO DE DADOS'!$C$3:$C1636,MATCH(C1040,'BANCO DE DADOS'!$B$3:$B1636,0),0),"")</f>
        <v>0</v>
      </c>
      <c r="S1040" s="57" t="s">
        <v>260</v>
      </c>
      <c r="T1040" s="56"/>
      <c r="U1040" s="56"/>
      <c r="V1040" s="56"/>
      <c r="W1040" s="56" t="s">
        <v>888</v>
      </c>
      <c r="X1040" s="56"/>
      <c r="Y1040" s="56"/>
      <c r="Z1040" s="56"/>
      <c r="AA1040" s="56"/>
      <c r="AB1040" s="56"/>
      <c r="AC1040" s="56"/>
    </row>
    <row r="1041" spans="1:29" ht="15.75" customHeight="1">
      <c r="A1041" s="35" t="s">
        <v>2748</v>
      </c>
      <c r="B1041" s="35" t="s">
        <v>242</v>
      </c>
      <c r="C1041" s="36" t="s">
        <v>259</v>
      </c>
      <c r="D1041" s="37" t="s">
        <v>53</v>
      </c>
      <c r="E1041" s="37">
        <v>6</v>
      </c>
      <c r="F1041" s="38">
        <v>7200</v>
      </c>
      <c r="G1041" s="39" t="s">
        <v>54</v>
      </c>
      <c r="H1041" s="40">
        <v>46204</v>
      </c>
      <c r="I1041" s="41" t="s">
        <v>55</v>
      </c>
      <c r="J1041" s="41" t="s">
        <v>56</v>
      </c>
      <c r="K1041" s="41" t="s">
        <v>164</v>
      </c>
      <c r="L1041" s="41" t="s">
        <v>58</v>
      </c>
      <c r="M1041" s="42" t="s">
        <v>148</v>
      </c>
      <c r="N1041" s="44" t="s">
        <v>21</v>
      </c>
      <c r="O1041" s="44" t="s">
        <v>2767</v>
      </c>
      <c r="P1041" s="44"/>
      <c r="Q1041" s="44" t="s">
        <v>2974</v>
      </c>
      <c r="R1041" s="45">
        <f t="array" ref="R1041">IFERROR(INDEX('BANCO DE DADOS'!$C$3:$C1636,MATCH(C1041,'BANCO DE DADOS'!$B$3:$B1636,0),0),"")</f>
        <v>0</v>
      </c>
      <c r="S1041" s="45" t="s">
        <v>260</v>
      </c>
      <c r="T1041" s="44"/>
      <c r="U1041" s="44"/>
      <c r="V1041" s="44"/>
      <c r="W1041" s="44" t="s">
        <v>888</v>
      </c>
      <c r="X1041" s="44"/>
      <c r="Y1041" s="44"/>
      <c r="Z1041" s="44"/>
      <c r="AA1041" s="44"/>
      <c r="AB1041" s="44"/>
      <c r="AC1041" s="44"/>
    </row>
    <row r="1042" spans="1:29" ht="15.75" customHeight="1">
      <c r="A1042" s="47" t="s">
        <v>1841</v>
      </c>
      <c r="B1042" s="47" t="s">
        <v>888</v>
      </c>
      <c r="C1042" s="60" t="s">
        <v>2597</v>
      </c>
      <c r="D1042" s="49" t="s">
        <v>53</v>
      </c>
      <c r="E1042" s="49">
        <v>1</v>
      </c>
      <c r="F1042" s="50">
        <v>5000</v>
      </c>
      <c r="G1042" s="51" t="s">
        <v>54</v>
      </c>
      <c r="H1042" s="52">
        <v>46204</v>
      </c>
      <c r="I1042" s="53" t="s">
        <v>55</v>
      </c>
      <c r="J1042" s="53" t="s">
        <v>56</v>
      </c>
      <c r="K1042" s="53" t="s">
        <v>83</v>
      </c>
      <c r="L1042" s="53" t="s">
        <v>91</v>
      </c>
      <c r="M1042" s="54" t="s">
        <v>2517</v>
      </c>
      <c r="N1042" s="56" t="s">
        <v>951</v>
      </c>
      <c r="O1042" s="56" t="s">
        <v>2767</v>
      </c>
      <c r="P1042" s="56"/>
      <c r="Q1042" s="56" t="s">
        <v>3055</v>
      </c>
      <c r="R1042" s="57">
        <f t="array" ref="R1042">IFERROR(INDEX('BANCO DE DADOS'!$C$3:$C1636,MATCH(C1042,'BANCO DE DADOS'!$B$3:$B1636,0),0),"")</f>
        <v>0</v>
      </c>
      <c r="S1042" s="57" t="s">
        <v>2598</v>
      </c>
      <c r="T1042" s="56"/>
      <c r="U1042" s="56"/>
      <c r="V1042" s="56"/>
      <c r="W1042" s="56" t="s">
        <v>888</v>
      </c>
      <c r="X1042" s="56"/>
      <c r="Y1042" s="56"/>
      <c r="Z1042" s="56"/>
      <c r="AA1042" s="56"/>
      <c r="AB1042" s="56"/>
      <c r="AC1042" s="56"/>
    </row>
    <row r="1043" spans="1:29" ht="15.75" customHeight="1">
      <c r="A1043" s="35" t="s">
        <v>1843</v>
      </c>
      <c r="B1043" s="35" t="s">
        <v>888</v>
      </c>
      <c r="C1043" s="36" t="s">
        <v>2548</v>
      </c>
      <c r="D1043" s="37" t="s">
        <v>53</v>
      </c>
      <c r="E1043" s="37">
        <v>13</v>
      </c>
      <c r="F1043" s="38">
        <v>23400</v>
      </c>
      <c r="G1043" s="39" t="s">
        <v>54</v>
      </c>
      <c r="H1043" s="40">
        <v>46235</v>
      </c>
      <c r="I1043" s="41" t="s">
        <v>55</v>
      </c>
      <c r="J1043" s="41" t="s">
        <v>56</v>
      </c>
      <c r="K1043" s="41" t="s">
        <v>164</v>
      </c>
      <c r="L1043" s="41" t="s">
        <v>91</v>
      </c>
      <c r="M1043" s="42" t="s">
        <v>2534</v>
      </c>
      <c r="N1043" s="44" t="s">
        <v>951</v>
      </c>
      <c r="O1043" s="44" t="s">
        <v>2767</v>
      </c>
      <c r="P1043" s="44"/>
      <c r="Q1043" s="44" t="s">
        <v>3056</v>
      </c>
      <c r="R1043" s="45"/>
      <c r="S1043" s="45" t="s">
        <v>2549</v>
      </c>
      <c r="T1043" s="44"/>
      <c r="U1043" s="44"/>
      <c r="V1043" s="44"/>
      <c r="W1043" s="44" t="s">
        <v>888</v>
      </c>
      <c r="X1043" s="44"/>
      <c r="Y1043" s="44"/>
      <c r="Z1043" s="44"/>
      <c r="AA1043" s="44"/>
      <c r="AB1043" s="44"/>
      <c r="AC1043" s="44"/>
    </row>
    <row r="1044" spans="1:29" ht="15.75" customHeight="1">
      <c r="A1044" s="47" t="s">
        <v>1847</v>
      </c>
      <c r="B1044" s="47" t="s">
        <v>1476</v>
      </c>
      <c r="C1044" s="60" t="s">
        <v>2015</v>
      </c>
      <c r="D1044" s="49" t="s">
        <v>53</v>
      </c>
      <c r="E1044" s="49">
        <v>30</v>
      </c>
      <c r="F1044" s="50">
        <v>3000</v>
      </c>
      <c r="G1044" s="51" t="s">
        <v>54</v>
      </c>
      <c r="H1044" s="52">
        <v>46174</v>
      </c>
      <c r="I1044" s="53" t="s">
        <v>55</v>
      </c>
      <c r="J1044" s="53" t="s">
        <v>56</v>
      </c>
      <c r="K1044" s="53" t="s">
        <v>164</v>
      </c>
      <c r="L1044" s="53" t="s">
        <v>58</v>
      </c>
      <c r="M1044" s="54" t="s">
        <v>73</v>
      </c>
      <c r="N1044" s="56" t="s">
        <v>951</v>
      </c>
      <c r="O1044" s="56" t="s">
        <v>2767</v>
      </c>
      <c r="P1044" s="56"/>
      <c r="Q1044" s="56" t="s">
        <v>3057</v>
      </c>
      <c r="R1044" s="57"/>
      <c r="S1044" s="57" t="s">
        <v>1964</v>
      </c>
      <c r="T1044" s="56"/>
      <c r="U1044" s="56"/>
      <c r="V1044" s="56"/>
      <c r="W1044" s="56" t="s">
        <v>3058</v>
      </c>
      <c r="X1044" s="56"/>
      <c r="Y1044" s="56"/>
      <c r="Z1044" s="56"/>
      <c r="AA1044" s="56"/>
      <c r="AB1044" s="56"/>
      <c r="AC1044" s="56"/>
    </row>
    <row r="1045" spans="1:29" ht="15.75" customHeight="1">
      <c r="A1045" s="35" t="s">
        <v>1850</v>
      </c>
      <c r="B1045" s="35" t="s">
        <v>1476</v>
      </c>
      <c r="C1045" s="36" t="s">
        <v>1964</v>
      </c>
      <c r="D1045" s="37" t="s">
        <v>53</v>
      </c>
      <c r="E1045" s="37">
        <v>1</v>
      </c>
      <c r="F1045" s="38">
        <v>5000</v>
      </c>
      <c r="G1045" s="39" t="s">
        <v>54</v>
      </c>
      <c r="H1045" s="40">
        <v>46204</v>
      </c>
      <c r="I1045" s="41" t="s">
        <v>55</v>
      </c>
      <c r="J1045" s="41" t="s">
        <v>56</v>
      </c>
      <c r="K1045" s="41" t="s">
        <v>164</v>
      </c>
      <c r="L1045" s="41" t="s">
        <v>58</v>
      </c>
      <c r="M1045" s="42" t="s">
        <v>109</v>
      </c>
      <c r="N1045" s="44" t="s">
        <v>951</v>
      </c>
      <c r="O1045" s="44" t="s">
        <v>2767</v>
      </c>
      <c r="P1045" s="44"/>
      <c r="Q1045" s="44" t="s">
        <v>3057</v>
      </c>
      <c r="R1045" s="45"/>
      <c r="S1045" s="45" t="s">
        <v>1964</v>
      </c>
      <c r="T1045" s="44"/>
      <c r="U1045" s="44"/>
      <c r="V1045" s="44"/>
      <c r="W1045" s="44" t="s">
        <v>3058</v>
      </c>
      <c r="X1045" s="44"/>
      <c r="Y1045" s="44"/>
      <c r="Z1045" s="44"/>
      <c r="AA1045" s="44"/>
      <c r="AB1045" s="44"/>
      <c r="AC1045" s="44"/>
    </row>
    <row r="1046" spans="1:29" ht="15.75" customHeight="1">
      <c r="A1046" s="47" t="s">
        <v>2864</v>
      </c>
      <c r="B1046" s="47" t="s">
        <v>652</v>
      </c>
      <c r="C1046" s="60" t="s">
        <v>653</v>
      </c>
      <c r="D1046" s="49" t="s">
        <v>53</v>
      </c>
      <c r="E1046" s="49">
        <v>1</v>
      </c>
      <c r="F1046" s="50">
        <v>400</v>
      </c>
      <c r="G1046" s="51" t="s">
        <v>54</v>
      </c>
      <c r="H1046" s="52">
        <v>46174</v>
      </c>
      <c r="I1046" s="53" t="s">
        <v>55</v>
      </c>
      <c r="J1046" s="53" t="s">
        <v>56</v>
      </c>
      <c r="K1046" s="53" t="s">
        <v>164</v>
      </c>
      <c r="L1046" s="53" t="s">
        <v>58</v>
      </c>
      <c r="M1046" s="54" t="s">
        <v>2498</v>
      </c>
      <c r="N1046" s="56" t="s">
        <v>21</v>
      </c>
      <c r="O1046" s="56" t="s">
        <v>2767</v>
      </c>
      <c r="P1046" s="56"/>
      <c r="Q1046" s="56" t="s">
        <v>3059</v>
      </c>
      <c r="R1046" s="57" t="s">
        <v>654</v>
      </c>
      <c r="S1046" s="57" t="s">
        <v>655</v>
      </c>
      <c r="T1046" s="194"/>
      <c r="U1046" s="56"/>
      <c r="V1046" s="56"/>
      <c r="W1046" s="56" t="s">
        <v>652</v>
      </c>
      <c r="X1046" s="56"/>
      <c r="Y1046" s="56"/>
      <c r="Z1046" s="56"/>
      <c r="AA1046" s="56"/>
      <c r="AB1046" s="56"/>
      <c r="AC1046" s="56"/>
    </row>
    <row r="1047" spans="1:29" ht="15.75" customHeight="1">
      <c r="A1047" s="35" t="s">
        <v>1914</v>
      </c>
      <c r="B1047" s="35" t="s">
        <v>652</v>
      </c>
      <c r="C1047" s="36" t="s">
        <v>2166</v>
      </c>
      <c r="D1047" s="37" t="s">
        <v>53</v>
      </c>
      <c r="E1047" s="37">
        <v>50</v>
      </c>
      <c r="F1047" s="38">
        <v>800</v>
      </c>
      <c r="G1047" s="39" t="s">
        <v>54</v>
      </c>
      <c r="H1047" s="40">
        <v>46174</v>
      </c>
      <c r="I1047" s="41" t="s">
        <v>55</v>
      </c>
      <c r="J1047" s="41" t="s">
        <v>56</v>
      </c>
      <c r="K1047" s="41" t="s">
        <v>164</v>
      </c>
      <c r="L1047" s="41" t="s">
        <v>91</v>
      </c>
      <c r="M1047" s="42" t="s">
        <v>73</v>
      </c>
      <c r="N1047" s="44" t="s">
        <v>951</v>
      </c>
      <c r="O1047" s="44" t="s">
        <v>2767</v>
      </c>
      <c r="P1047" s="44"/>
      <c r="Q1047" s="44" t="s">
        <v>3059</v>
      </c>
      <c r="R1047" s="45" t="s">
        <v>654</v>
      </c>
      <c r="S1047" s="45" t="s">
        <v>655</v>
      </c>
      <c r="T1047" s="44"/>
      <c r="U1047" s="44"/>
      <c r="V1047" s="44"/>
      <c r="W1047" s="44" t="s">
        <v>652</v>
      </c>
      <c r="X1047" s="44"/>
      <c r="Y1047" s="44"/>
      <c r="Z1047" s="44"/>
      <c r="AA1047" s="44"/>
      <c r="AB1047" s="44"/>
      <c r="AC1047" s="44"/>
    </row>
    <row r="1048" spans="1:29" ht="15.75" customHeight="1">
      <c r="A1048" s="47" t="s">
        <v>1916</v>
      </c>
      <c r="B1048" s="47" t="s">
        <v>888</v>
      </c>
      <c r="C1048" s="60" t="s">
        <v>2680</v>
      </c>
      <c r="D1048" s="49" t="s">
        <v>53</v>
      </c>
      <c r="E1048" s="49">
        <v>2</v>
      </c>
      <c r="F1048" s="50">
        <v>100</v>
      </c>
      <c r="G1048" s="51" t="s">
        <v>54</v>
      </c>
      <c r="H1048" s="52">
        <v>46143</v>
      </c>
      <c r="I1048" s="53" t="s">
        <v>55</v>
      </c>
      <c r="J1048" s="53" t="s">
        <v>56</v>
      </c>
      <c r="K1048" s="53" t="s">
        <v>164</v>
      </c>
      <c r="L1048" s="53" t="s">
        <v>91</v>
      </c>
      <c r="M1048" s="54" t="s">
        <v>109</v>
      </c>
      <c r="N1048" s="56" t="s">
        <v>951</v>
      </c>
      <c r="O1048" s="56" t="s">
        <v>2767</v>
      </c>
      <c r="P1048" s="56"/>
      <c r="Q1048" s="56" t="s">
        <v>3059</v>
      </c>
      <c r="R1048" s="57">
        <f t="array" ref="R1048">IFERROR(INDEX('BANCO DE DADOS'!$C$3:$C1636,MATCH(C1048,'BANCO DE DADOS'!$B$3:$B1636,0),0),"")</f>
        <v>0</v>
      </c>
      <c r="S1048" s="57" t="s">
        <v>655</v>
      </c>
      <c r="T1048" s="56"/>
      <c r="U1048" s="56"/>
      <c r="V1048" s="56"/>
      <c r="W1048" s="56" t="s">
        <v>652</v>
      </c>
      <c r="X1048" s="56"/>
      <c r="Y1048" s="56"/>
      <c r="Z1048" s="56"/>
      <c r="AA1048" s="56"/>
      <c r="AB1048" s="56"/>
      <c r="AC1048" s="56"/>
    </row>
    <row r="1049" spans="1:29" ht="15.75" customHeight="1">
      <c r="A1049" s="35" t="s">
        <v>2865</v>
      </c>
      <c r="B1049" s="35" t="s">
        <v>652</v>
      </c>
      <c r="C1049" s="36" t="s">
        <v>657</v>
      </c>
      <c r="D1049" s="37" t="s">
        <v>53</v>
      </c>
      <c r="E1049" s="37">
        <v>10</v>
      </c>
      <c r="F1049" s="38">
        <v>400</v>
      </c>
      <c r="G1049" s="39" t="s">
        <v>54</v>
      </c>
      <c r="H1049" s="40">
        <v>46174</v>
      </c>
      <c r="I1049" s="41" t="s">
        <v>55</v>
      </c>
      <c r="J1049" s="41" t="s">
        <v>56</v>
      </c>
      <c r="K1049" s="41" t="s">
        <v>164</v>
      </c>
      <c r="L1049" s="41" t="s">
        <v>58</v>
      </c>
      <c r="M1049" s="42" t="s">
        <v>2486</v>
      </c>
      <c r="N1049" s="44" t="s">
        <v>21</v>
      </c>
      <c r="O1049" s="44" t="s">
        <v>2767</v>
      </c>
      <c r="P1049" s="44"/>
      <c r="Q1049" s="44" t="s">
        <v>3059</v>
      </c>
      <c r="R1049" s="45" t="s">
        <v>654</v>
      </c>
      <c r="S1049" s="45" t="s">
        <v>655</v>
      </c>
      <c r="T1049" s="44"/>
      <c r="U1049" s="44"/>
      <c r="V1049" s="44"/>
      <c r="W1049" s="44" t="s">
        <v>652</v>
      </c>
      <c r="X1049" s="44"/>
      <c r="Y1049" s="44"/>
      <c r="Z1049" s="44"/>
      <c r="AA1049" s="44"/>
      <c r="AB1049" s="44"/>
      <c r="AC1049" s="44"/>
    </row>
    <row r="1050" spans="1:29" ht="15.75" customHeight="1">
      <c r="A1050" s="47" t="s">
        <v>1937</v>
      </c>
      <c r="B1050" s="47" t="s">
        <v>1699</v>
      </c>
      <c r="C1050" s="60" t="s">
        <v>1700</v>
      </c>
      <c r="D1050" s="49" t="s">
        <v>53</v>
      </c>
      <c r="E1050" s="49">
        <v>13</v>
      </c>
      <c r="F1050" s="50">
        <v>130000</v>
      </c>
      <c r="G1050" s="51" t="s">
        <v>54</v>
      </c>
      <c r="H1050" s="52">
        <v>46266</v>
      </c>
      <c r="I1050" s="53" t="s">
        <v>55</v>
      </c>
      <c r="J1050" s="53" t="s">
        <v>56</v>
      </c>
      <c r="K1050" s="53" t="s">
        <v>83</v>
      </c>
      <c r="L1050" s="53" t="s">
        <v>91</v>
      </c>
      <c r="M1050" s="54" t="s">
        <v>2498</v>
      </c>
      <c r="N1050" s="56" t="s">
        <v>951</v>
      </c>
      <c r="O1050" s="56" t="s">
        <v>2767</v>
      </c>
      <c r="P1050" s="56"/>
      <c r="Q1050" s="56" t="s">
        <v>3060</v>
      </c>
      <c r="R1050" s="57"/>
      <c r="S1050" s="57" t="s">
        <v>1702</v>
      </c>
      <c r="T1050" s="56"/>
      <c r="U1050" s="56"/>
      <c r="V1050" s="56"/>
      <c r="W1050" s="56" t="s">
        <v>1699</v>
      </c>
      <c r="X1050" s="56"/>
      <c r="Y1050" s="56"/>
      <c r="Z1050" s="56"/>
      <c r="AA1050" s="56"/>
      <c r="AB1050" s="56"/>
      <c r="AC1050" s="56"/>
    </row>
    <row r="1051" spans="1:29" ht="15.75" customHeight="1">
      <c r="A1051" s="35" t="s">
        <v>1940</v>
      </c>
      <c r="B1051" s="35" t="s">
        <v>1699</v>
      </c>
      <c r="C1051" s="36" t="s">
        <v>2345</v>
      </c>
      <c r="D1051" s="37" t="s">
        <v>53</v>
      </c>
      <c r="E1051" s="37">
        <v>28</v>
      </c>
      <c r="F1051" s="38">
        <v>28000</v>
      </c>
      <c r="G1051" s="39" t="s">
        <v>54</v>
      </c>
      <c r="H1051" s="40">
        <v>46235</v>
      </c>
      <c r="I1051" s="41" t="s">
        <v>55</v>
      </c>
      <c r="J1051" s="41" t="s">
        <v>56</v>
      </c>
      <c r="K1051" s="41" t="s">
        <v>164</v>
      </c>
      <c r="L1051" s="41" t="s">
        <v>91</v>
      </c>
      <c r="M1051" s="42" t="s">
        <v>2486</v>
      </c>
      <c r="N1051" s="44" t="s">
        <v>951</v>
      </c>
      <c r="O1051" s="44" t="s">
        <v>2767</v>
      </c>
      <c r="P1051" s="44"/>
      <c r="Q1051" s="44" t="s">
        <v>3061</v>
      </c>
      <c r="R1051" s="45"/>
      <c r="S1051" s="45" t="s">
        <v>2345</v>
      </c>
      <c r="T1051" s="44"/>
      <c r="U1051" s="44"/>
      <c r="V1051" s="44"/>
      <c r="W1051" s="44" t="s">
        <v>1699</v>
      </c>
      <c r="X1051" s="44"/>
      <c r="Y1051" s="44"/>
      <c r="Z1051" s="44"/>
      <c r="AA1051" s="44"/>
      <c r="AB1051" s="44"/>
      <c r="AC1051" s="44"/>
    </row>
    <row r="1052" spans="1:29" ht="15.75" customHeight="1">
      <c r="A1052" s="47" t="s">
        <v>1941</v>
      </c>
      <c r="B1052" s="47" t="s">
        <v>1699</v>
      </c>
      <c r="C1052" s="60" t="s">
        <v>1704</v>
      </c>
      <c r="D1052" s="49" t="s">
        <v>53</v>
      </c>
      <c r="E1052" s="49">
        <v>13</v>
      </c>
      <c r="F1052" s="50">
        <v>130000</v>
      </c>
      <c r="G1052" s="51" t="s">
        <v>54</v>
      </c>
      <c r="H1052" s="52">
        <v>46266</v>
      </c>
      <c r="I1052" s="53" t="s">
        <v>55</v>
      </c>
      <c r="J1052" s="53" t="s">
        <v>56</v>
      </c>
      <c r="K1052" s="53" t="s">
        <v>83</v>
      </c>
      <c r="L1052" s="53" t="s">
        <v>91</v>
      </c>
      <c r="M1052" s="54" t="s">
        <v>2486</v>
      </c>
      <c r="N1052" s="56" t="s">
        <v>951</v>
      </c>
      <c r="O1052" s="56" t="s">
        <v>2767</v>
      </c>
      <c r="P1052" s="56"/>
      <c r="Q1052" s="56" t="s">
        <v>3062</v>
      </c>
      <c r="R1052" s="57">
        <f t="array" ref="R1052">IFERROR(INDEX('BANCO DE DADOS'!$C$3:$C1636,MATCH(C1052,'BANCO DE DADOS'!$B$3:$B1636,0),0),"")</f>
        <v>0</v>
      </c>
      <c r="S1052" s="57" t="s">
        <v>1704</v>
      </c>
      <c r="T1052" s="56"/>
      <c r="U1052" s="56"/>
      <c r="V1052" s="56"/>
      <c r="W1052" s="56" t="s">
        <v>1699</v>
      </c>
      <c r="X1052" s="56"/>
      <c r="Y1052" s="56"/>
      <c r="Z1052" s="56"/>
      <c r="AA1052" s="56"/>
      <c r="AB1052" s="56"/>
      <c r="AC1052" s="56"/>
    </row>
    <row r="1053" spans="1:29" ht="15.75" customHeight="1">
      <c r="A1053" s="35"/>
      <c r="B1053" s="35" t="s">
        <v>51</v>
      </c>
      <c r="C1053" s="36" t="s">
        <v>463</v>
      </c>
      <c r="D1053" s="37" t="s">
        <v>53</v>
      </c>
      <c r="E1053" s="37">
        <v>8</v>
      </c>
      <c r="F1053" s="38">
        <v>888</v>
      </c>
      <c r="G1053" s="39" t="s">
        <v>54</v>
      </c>
      <c r="H1053" s="40">
        <v>46174</v>
      </c>
      <c r="I1053" s="41" t="s">
        <v>55</v>
      </c>
      <c r="J1053" s="41" t="s">
        <v>56</v>
      </c>
      <c r="K1053" s="41" t="s">
        <v>164</v>
      </c>
      <c r="L1053" s="41" t="s">
        <v>91</v>
      </c>
      <c r="M1053" s="42" t="s">
        <v>73</v>
      </c>
      <c r="N1053" s="44" t="s">
        <v>884</v>
      </c>
      <c r="O1053" s="44" t="s">
        <v>2767</v>
      </c>
      <c r="P1053" s="44"/>
      <c r="Q1053" s="44" t="s">
        <v>2966</v>
      </c>
      <c r="R1053" s="45"/>
      <c r="S1053" s="45" t="s">
        <v>464</v>
      </c>
      <c r="T1053" s="44"/>
      <c r="U1053" s="44"/>
      <c r="V1053" s="44"/>
      <c r="W1053" s="35" t="s">
        <v>169</v>
      </c>
      <c r="X1053" s="44"/>
      <c r="Y1053" s="44"/>
      <c r="Z1053" s="44"/>
      <c r="AA1053" s="44"/>
      <c r="AB1053" s="44"/>
      <c r="AC1053" s="44"/>
    </row>
    <row r="1054" spans="1:29" ht="15.75" customHeight="1">
      <c r="A1054" s="47" t="s">
        <v>241</v>
      </c>
      <c r="B1054" s="47" t="s">
        <v>247</v>
      </c>
      <c r="C1054" s="60" t="s">
        <v>463</v>
      </c>
      <c r="D1054" s="49" t="s">
        <v>53</v>
      </c>
      <c r="E1054" s="49">
        <v>15</v>
      </c>
      <c r="F1054" s="50">
        <v>1665</v>
      </c>
      <c r="G1054" s="51" t="s">
        <v>54</v>
      </c>
      <c r="H1054" s="52">
        <v>46174</v>
      </c>
      <c r="I1054" s="53" t="s">
        <v>55</v>
      </c>
      <c r="J1054" s="53" t="s">
        <v>56</v>
      </c>
      <c r="K1054" s="53" t="s">
        <v>164</v>
      </c>
      <c r="L1054" s="53" t="s">
        <v>58</v>
      </c>
      <c r="M1054" s="54" t="s">
        <v>109</v>
      </c>
      <c r="N1054" s="56" t="s">
        <v>21</v>
      </c>
      <c r="O1054" s="56" t="s">
        <v>2767</v>
      </c>
      <c r="P1054" s="56"/>
      <c r="Q1054" s="56" t="s">
        <v>2966</v>
      </c>
      <c r="R1054" s="57"/>
      <c r="S1054" s="57" t="s">
        <v>464</v>
      </c>
      <c r="T1054" s="56"/>
      <c r="U1054" s="56"/>
      <c r="V1054" s="56"/>
      <c r="W1054" s="47" t="s">
        <v>169</v>
      </c>
      <c r="X1054" s="56"/>
      <c r="Y1054" s="56"/>
      <c r="Z1054" s="56"/>
      <c r="AA1054" s="56"/>
      <c r="AB1054" s="56"/>
      <c r="AC1054" s="56"/>
    </row>
    <row r="1055" spans="1:29" ht="15.75" customHeight="1">
      <c r="A1055" s="35" t="s">
        <v>243</v>
      </c>
      <c r="B1055" s="35" t="s">
        <v>169</v>
      </c>
      <c r="C1055" s="36" t="s">
        <v>463</v>
      </c>
      <c r="D1055" s="37" t="s">
        <v>53</v>
      </c>
      <c r="E1055" s="37">
        <v>10</v>
      </c>
      <c r="F1055" s="38">
        <v>1110</v>
      </c>
      <c r="G1055" s="39" t="s">
        <v>54</v>
      </c>
      <c r="H1055" s="40">
        <v>46174</v>
      </c>
      <c r="I1055" s="41" t="s">
        <v>55</v>
      </c>
      <c r="J1055" s="41" t="s">
        <v>56</v>
      </c>
      <c r="K1055" s="41" t="s">
        <v>164</v>
      </c>
      <c r="L1055" s="41" t="s">
        <v>58</v>
      </c>
      <c r="M1055" s="42" t="s">
        <v>109</v>
      </c>
      <c r="N1055" s="44" t="s">
        <v>21</v>
      </c>
      <c r="O1055" s="44" t="s">
        <v>2767</v>
      </c>
      <c r="P1055" s="44"/>
      <c r="Q1055" s="44" t="s">
        <v>2966</v>
      </c>
      <c r="R1055" s="45"/>
      <c r="S1055" s="45" t="s">
        <v>464</v>
      </c>
      <c r="T1055" s="44"/>
      <c r="U1055" s="44"/>
      <c r="V1055" s="44"/>
      <c r="W1055" s="35" t="s">
        <v>169</v>
      </c>
      <c r="X1055" s="44"/>
      <c r="Y1055" s="44"/>
      <c r="Z1055" s="44"/>
      <c r="AA1055" s="44"/>
      <c r="AB1055" s="44"/>
      <c r="AC1055" s="44"/>
    </row>
    <row r="1056" spans="1:29" ht="15.75" customHeight="1">
      <c r="A1056" s="47" t="s">
        <v>269</v>
      </c>
      <c r="B1056" s="47" t="s">
        <v>156</v>
      </c>
      <c r="C1056" s="60" t="s">
        <v>659</v>
      </c>
      <c r="D1056" s="49" t="s">
        <v>53</v>
      </c>
      <c r="E1056" s="49">
        <v>8</v>
      </c>
      <c r="F1056" s="50">
        <v>400</v>
      </c>
      <c r="G1056" s="51" t="s">
        <v>54</v>
      </c>
      <c r="H1056" s="52">
        <v>46174</v>
      </c>
      <c r="I1056" s="53" t="s">
        <v>55</v>
      </c>
      <c r="J1056" s="53" t="s">
        <v>56</v>
      </c>
      <c r="K1056" s="53" t="s">
        <v>164</v>
      </c>
      <c r="L1056" s="53" t="s">
        <v>91</v>
      </c>
      <c r="M1056" s="54" t="s">
        <v>148</v>
      </c>
      <c r="N1056" s="56" t="s">
        <v>21</v>
      </c>
      <c r="O1056" s="56" t="s">
        <v>2767</v>
      </c>
      <c r="P1056" s="56"/>
      <c r="Q1056" s="56" t="s">
        <v>3063</v>
      </c>
      <c r="R1056" s="57"/>
      <c r="S1056" s="57" t="s">
        <v>660</v>
      </c>
      <c r="T1056" s="56"/>
      <c r="U1056" s="56"/>
      <c r="V1056" s="56"/>
      <c r="W1056" s="56" t="s">
        <v>2992</v>
      </c>
      <c r="X1056" s="56"/>
      <c r="Y1056" s="56"/>
      <c r="Z1056" s="56"/>
      <c r="AA1056" s="56"/>
      <c r="AB1056" s="56"/>
      <c r="AC1056" s="56"/>
    </row>
    <row r="1057" spans="1:29" ht="15.75" customHeight="1">
      <c r="A1057" s="35" t="s">
        <v>1567</v>
      </c>
      <c r="B1057" s="35" t="s">
        <v>317</v>
      </c>
      <c r="C1057" s="36" t="s">
        <v>659</v>
      </c>
      <c r="D1057" s="37" t="s">
        <v>53</v>
      </c>
      <c r="E1057" s="37">
        <v>11</v>
      </c>
      <c r="F1057" s="38">
        <v>550</v>
      </c>
      <c r="G1057" s="39" t="s">
        <v>54</v>
      </c>
      <c r="H1057" s="40">
        <v>46174</v>
      </c>
      <c r="I1057" s="41" t="s">
        <v>55</v>
      </c>
      <c r="J1057" s="41" t="s">
        <v>56</v>
      </c>
      <c r="K1057" s="41" t="s">
        <v>164</v>
      </c>
      <c r="L1057" s="41" t="s">
        <v>91</v>
      </c>
      <c r="M1057" s="42" t="s">
        <v>2517</v>
      </c>
      <c r="N1057" s="44" t="s">
        <v>951</v>
      </c>
      <c r="O1057" s="44" t="s">
        <v>2767</v>
      </c>
      <c r="P1057" s="44"/>
      <c r="Q1057" s="44" t="s">
        <v>3063</v>
      </c>
      <c r="R1057" s="45"/>
      <c r="S1057" s="45" t="s">
        <v>660</v>
      </c>
      <c r="T1057" s="44"/>
      <c r="U1057" s="44"/>
      <c r="V1057" s="44"/>
      <c r="W1057" s="44" t="s">
        <v>2992</v>
      </c>
      <c r="X1057" s="44"/>
      <c r="Y1057" s="44"/>
      <c r="Z1057" s="44"/>
      <c r="AA1057" s="44"/>
      <c r="AB1057" s="44"/>
      <c r="AC1057" s="44"/>
    </row>
    <row r="1058" spans="1:29" ht="15.75" customHeight="1">
      <c r="A1058" s="47" t="s">
        <v>1558</v>
      </c>
      <c r="B1058" s="47" t="s">
        <v>1476</v>
      </c>
      <c r="C1058" s="60" t="s">
        <v>659</v>
      </c>
      <c r="D1058" s="49" t="s">
        <v>53</v>
      </c>
      <c r="E1058" s="49">
        <v>4</v>
      </c>
      <c r="F1058" s="50">
        <v>400</v>
      </c>
      <c r="G1058" s="51" t="s">
        <v>54</v>
      </c>
      <c r="H1058" s="52">
        <v>46174</v>
      </c>
      <c r="I1058" s="53" t="s">
        <v>55</v>
      </c>
      <c r="J1058" s="53" t="s">
        <v>56</v>
      </c>
      <c r="K1058" s="53" t="s">
        <v>164</v>
      </c>
      <c r="L1058" s="53" t="s">
        <v>91</v>
      </c>
      <c r="M1058" s="54" t="s">
        <v>2486</v>
      </c>
      <c r="N1058" s="56" t="s">
        <v>951</v>
      </c>
      <c r="O1058" s="56" t="s">
        <v>2767</v>
      </c>
      <c r="P1058" s="56"/>
      <c r="Q1058" s="56" t="s">
        <v>3063</v>
      </c>
      <c r="R1058" s="57"/>
      <c r="S1058" s="57" t="s">
        <v>660</v>
      </c>
      <c r="T1058" s="56"/>
      <c r="U1058" s="56"/>
      <c r="V1058" s="56"/>
      <c r="W1058" s="56" t="s">
        <v>2992</v>
      </c>
      <c r="X1058" s="56"/>
      <c r="Y1058" s="56"/>
      <c r="Z1058" s="56"/>
      <c r="AA1058" s="56"/>
      <c r="AB1058" s="56"/>
      <c r="AC1058" s="56"/>
    </row>
    <row r="1059" spans="1:29" ht="15.75" customHeight="1">
      <c r="A1059" s="35" t="s">
        <v>1559</v>
      </c>
      <c r="B1059" s="35" t="s">
        <v>295</v>
      </c>
      <c r="C1059" s="36" t="s">
        <v>2011</v>
      </c>
      <c r="D1059" s="37" t="s">
        <v>53</v>
      </c>
      <c r="E1059" s="37">
        <v>30</v>
      </c>
      <c r="F1059" s="38">
        <v>9000</v>
      </c>
      <c r="G1059" s="39" t="s">
        <v>54</v>
      </c>
      <c r="H1059" s="40">
        <v>46204</v>
      </c>
      <c r="I1059" s="41" t="s">
        <v>55</v>
      </c>
      <c r="J1059" s="41" t="s">
        <v>56</v>
      </c>
      <c r="K1059" s="41" t="s">
        <v>164</v>
      </c>
      <c r="L1059" s="41" t="s">
        <v>91</v>
      </c>
      <c r="M1059" s="42" t="s">
        <v>2517</v>
      </c>
      <c r="N1059" s="44" t="s">
        <v>951</v>
      </c>
      <c r="O1059" s="44" t="s">
        <v>2767</v>
      </c>
      <c r="P1059" s="44"/>
      <c r="Q1059" s="44" t="s">
        <v>3063</v>
      </c>
      <c r="R1059" s="45"/>
      <c r="S1059" s="45" t="s">
        <v>660</v>
      </c>
      <c r="T1059" s="44"/>
      <c r="U1059" s="44"/>
      <c r="V1059" s="44"/>
      <c r="W1059" s="44" t="s">
        <v>2992</v>
      </c>
      <c r="X1059" s="44"/>
      <c r="Y1059" s="44"/>
      <c r="Z1059" s="44"/>
      <c r="AA1059" s="44"/>
      <c r="AB1059" s="44"/>
      <c r="AC1059" s="44"/>
    </row>
    <row r="1060" spans="1:29" ht="15.75" customHeight="1">
      <c r="A1060" s="184"/>
      <c r="B1060" s="184" t="s">
        <v>254</v>
      </c>
      <c r="C1060" s="185" t="s">
        <v>2631</v>
      </c>
      <c r="D1060" s="186" t="s">
        <v>53</v>
      </c>
      <c r="E1060" s="186">
        <v>1</v>
      </c>
      <c r="F1060" s="187">
        <v>2400</v>
      </c>
      <c r="G1060" s="188" t="s">
        <v>54</v>
      </c>
      <c r="H1060" s="189">
        <v>46174</v>
      </c>
      <c r="I1060" s="190" t="s">
        <v>101</v>
      </c>
      <c r="J1060" s="190" t="s">
        <v>56</v>
      </c>
      <c r="K1060" s="190" t="s">
        <v>858</v>
      </c>
      <c r="L1060" s="190" t="s">
        <v>91</v>
      </c>
      <c r="M1060" s="191" t="s">
        <v>2451</v>
      </c>
      <c r="N1060" s="192" t="s">
        <v>951</v>
      </c>
      <c r="O1060" s="56" t="s">
        <v>2452</v>
      </c>
      <c r="P1060" s="56"/>
      <c r="Q1060" s="56"/>
      <c r="R1060" s="57">
        <f t="array" ref="R1060">IFERROR(INDEX('BANCO DE DADOS'!$C$3:$C1636,MATCH(C1060,'BANCO DE DADOS'!$B$3:$B1636,0),0),"")</f>
        <v>0</v>
      </c>
      <c r="S1060" s="57" t="str">
        <f t="array" ref="S1060">IFERROR(INDEX('BANCO DE DADOS'!$D$3:$D1636,MATCH(C1060,'BANCO DE DADOS'!$B$3:$B1636,0),0),"")</f>
        <v>COMPRA DE EQUIPAMENTOS PARA ÁREAS COMUNS</v>
      </c>
      <c r="T1060" s="56"/>
      <c r="U1060" s="56"/>
      <c r="V1060" s="56"/>
      <c r="W1060" s="56"/>
      <c r="X1060" s="56"/>
      <c r="Y1060" s="56"/>
      <c r="Z1060" s="56"/>
      <c r="AA1060" s="56"/>
      <c r="AB1060" s="56"/>
      <c r="AC1060" s="56"/>
    </row>
    <row r="1061" spans="1:29" ht="15.75" customHeight="1">
      <c r="A1061" s="167"/>
      <c r="B1061" s="167" t="s">
        <v>219</v>
      </c>
      <c r="C1061" s="168" t="s">
        <v>2631</v>
      </c>
      <c r="D1061" s="176" t="s">
        <v>53</v>
      </c>
      <c r="E1061" s="176">
        <v>1</v>
      </c>
      <c r="F1061" s="177">
        <v>2400</v>
      </c>
      <c r="G1061" s="178" t="s">
        <v>54</v>
      </c>
      <c r="H1061" s="179">
        <v>46174</v>
      </c>
      <c r="I1061" s="180" t="s">
        <v>101</v>
      </c>
      <c r="J1061" s="180" t="s">
        <v>56</v>
      </c>
      <c r="K1061" s="180" t="s">
        <v>858</v>
      </c>
      <c r="L1061" s="180" t="s">
        <v>91</v>
      </c>
      <c r="M1061" s="181" t="s">
        <v>2451</v>
      </c>
      <c r="N1061" s="175" t="s">
        <v>951</v>
      </c>
      <c r="O1061" s="44" t="s">
        <v>2452</v>
      </c>
      <c r="P1061" s="44"/>
      <c r="Q1061" s="44"/>
      <c r="R1061" s="45">
        <f t="array" ref="R1061">IFERROR(INDEX('BANCO DE DADOS'!$C$3:$C1636,MATCH(C1061,'BANCO DE DADOS'!$B$3:$B1636,0),0),"")</f>
        <v>0</v>
      </c>
      <c r="S1061" s="45" t="str">
        <f t="array" ref="S1061">IFERROR(INDEX('BANCO DE DADOS'!$D$3:$D1636,MATCH(C1061,'BANCO DE DADOS'!$B$3:$B1636,0),0),"")</f>
        <v>COMPRA DE EQUIPAMENTOS PARA ÁREAS COMUNS</v>
      </c>
      <c r="T1061" s="44"/>
      <c r="U1061" s="44"/>
      <c r="V1061" s="44"/>
      <c r="W1061" s="44"/>
      <c r="X1061" s="44"/>
      <c r="Y1061" s="44"/>
      <c r="Z1061" s="44"/>
      <c r="AA1061" s="44"/>
      <c r="AB1061" s="44"/>
      <c r="AC1061" s="44"/>
    </row>
    <row r="1062" spans="1:29" ht="15.75" customHeight="1">
      <c r="A1062" s="47" t="s">
        <v>289</v>
      </c>
      <c r="B1062" s="47" t="s">
        <v>106</v>
      </c>
      <c r="C1062" s="60" t="s">
        <v>183</v>
      </c>
      <c r="D1062" s="49" t="s">
        <v>184</v>
      </c>
      <c r="E1062" s="49">
        <v>12</v>
      </c>
      <c r="F1062" s="50">
        <v>600</v>
      </c>
      <c r="G1062" s="51" t="s">
        <v>54</v>
      </c>
      <c r="H1062" s="52">
        <v>46174</v>
      </c>
      <c r="I1062" s="53" t="s">
        <v>55</v>
      </c>
      <c r="J1062" s="53" t="s">
        <v>56</v>
      </c>
      <c r="K1062" s="53" t="s">
        <v>164</v>
      </c>
      <c r="L1062" s="53" t="s">
        <v>58</v>
      </c>
      <c r="M1062" s="54" t="s">
        <v>2534</v>
      </c>
      <c r="N1062" s="56" t="s">
        <v>21</v>
      </c>
      <c r="O1062" s="56" t="s">
        <v>2767</v>
      </c>
      <c r="P1062" s="56"/>
      <c r="Q1062" s="56" t="s">
        <v>3064</v>
      </c>
      <c r="R1062" s="57" t="s">
        <v>177</v>
      </c>
      <c r="S1062" s="57" t="s">
        <v>185</v>
      </c>
      <c r="T1062" s="206"/>
      <c r="U1062" s="56"/>
      <c r="V1062" s="56"/>
      <c r="W1062" s="56" t="s">
        <v>2958</v>
      </c>
      <c r="X1062" s="56"/>
      <c r="Y1062" s="56"/>
      <c r="Z1062" s="56"/>
      <c r="AA1062" s="56"/>
      <c r="AB1062" s="56"/>
      <c r="AC1062" s="56"/>
    </row>
    <row r="1063" spans="1:29" ht="15.75" customHeight="1">
      <c r="A1063" s="167"/>
      <c r="B1063" s="167" t="s">
        <v>51</v>
      </c>
      <c r="C1063" s="168" t="s">
        <v>943</v>
      </c>
      <c r="D1063" s="176" t="s">
        <v>53</v>
      </c>
      <c r="E1063" s="176">
        <v>5</v>
      </c>
      <c r="F1063" s="177">
        <v>2100</v>
      </c>
      <c r="G1063" s="178" t="s">
        <v>54</v>
      </c>
      <c r="H1063" s="179">
        <v>46174</v>
      </c>
      <c r="I1063" s="180" t="s">
        <v>101</v>
      </c>
      <c r="J1063" s="180" t="s">
        <v>56</v>
      </c>
      <c r="K1063" s="180" t="s">
        <v>858</v>
      </c>
      <c r="L1063" s="180" t="s">
        <v>91</v>
      </c>
      <c r="M1063" s="181" t="s">
        <v>2451</v>
      </c>
      <c r="N1063" s="175" t="s">
        <v>884</v>
      </c>
      <c r="O1063" s="44" t="s">
        <v>2452</v>
      </c>
      <c r="P1063" s="44"/>
      <c r="Q1063" s="44"/>
      <c r="R1063" s="45" t="str">
        <f t="array" ref="R1063">IFERROR(INDEX('BANCO DE DADOS'!$C$3:$C1636,MATCH(C1063,'BANCO DE DADOS'!$B$3:$B1636,0),0),"")</f>
        <v>DOP - EQUIPAMENTO OPERACIONAL SALVAMENTO TERRESTRE</v>
      </c>
      <c r="S1063" s="45" t="str">
        <f t="array" ref="S1063">IFERROR(INDEX('BANCO DE DADOS'!$D$3:$D1636,MATCH(C1063,'BANCO DE DADOS'!$B$3:$B1636,0),0),"")</f>
        <v>COMPRA DE EQUIPAMENTOS DE RESGATE E SALVAMENTO</v>
      </c>
      <c r="T1063" s="44"/>
      <c r="U1063" s="44"/>
      <c r="V1063" s="44"/>
      <c r="W1063" s="44"/>
      <c r="X1063" s="44"/>
      <c r="Y1063" s="44"/>
      <c r="Z1063" s="44"/>
      <c r="AA1063" s="44"/>
      <c r="AB1063" s="44"/>
      <c r="AC1063" s="44"/>
    </row>
    <row r="1064" spans="1:29" ht="15.75" customHeight="1">
      <c r="A1064" s="184"/>
      <c r="B1064" s="184" t="s">
        <v>440</v>
      </c>
      <c r="C1064" s="185" t="s">
        <v>918</v>
      </c>
      <c r="D1064" s="186" t="s">
        <v>53</v>
      </c>
      <c r="E1064" s="186">
        <v>3</v>
      </c>
      <c r="F1064" s="187">
        <v>2400</v>
      </c>
      <c r="G1064" s="188" t="s">
        <v>54</v>
      </c>
      <c r="H1064" s="189">
        <v>46174</v>
      </c>
      <c r="I1064" s="190" t="s">
        <v>101</v>
      </c>
      <c r="J1064" s="190" t="s">
        <v>56</v>
      </c>
      <c r="K1064" s="190" t="s">
        <v>858</v>
      </c>
      <c r="L1064" s="190" t="s">
        <v>84</v>
      </c>
      <c r="M1064" s="191" t="s">
        <v>2451</v>
      </c>
      <c r="N1064" s="192" t="s">
        <v>951</v>
      </c>
      <c r="O1064" s="56" t="s">
        <v>2452</v>
      </c>
      <c r="P1064" s="56"/>
      <c r="Q1064" s="56"/>
      <c r="R1064" s="57">
        <f t="array" ref="R1064">IFERROR(INDEX('BANCO DE DADOS'!$C$3:$C1636,MATCH(C1064,'BANCO DE DADOS'!$B$3:$B1636,0),0),"")</f>
        <v>0</v>
      </c>
      <c r="S1064" s="57" t="str">
        <f t="array" ref="S1064">IFERROR(INDEX('BANCO DE DADOS'!$D$3:$D1636,MATCH(C1064,'BANCO DE DADOS'!$B$3:$B1636,0),0),"")</f>
        <v>COMPRA DE EQUIPAMENTOS PARA COZINHA E REFEITÓRIO</v>
      </c>
      <c r="T1064" s="56"/>
      <c r="U1064" s="56"/>
      <c r="V1064" s="56"/>
      <c r="W1064" s="56"/>
      <c r="X1064" s="56"/>
      <c r="Y1064" s="56"/>
      <c r="Z1064" s="56"/>
      <c r="AA1064" s="56"/>
      <c r="AB1064" s="56"/>
      <c r="AC1064" s="56"/>
    </row>
    <row r="1065" spans="1:29" ht="15.75" customHeight="1">
      <c r="A1065" s="35"/>
      <c r="B1065" s="35" t="s">
        <v>2693</v>
      </c>
      <c r="C1065" s="36"/>
      <c r="D1065" s="37"/>
      <c r="E1065" s="37"/>
      <c r="F1065" s="38">
        <v>2285.14</v>
      </c>
      <c r="G1065" s="39"/>
      <c r="H1065" s="40"/>
      <c r="I1065" s="41"/>
      <c r="J1065" s="41"/>
      <c r="K1065" s="41"/>
      <c r="L1065" s="41"/>
      <c r="M1065" s="42"/>
      <c r="N1065" s="44" t="s">
        <v>951</v>
      </c>
      <c r="O1065" s="44"/>
      <c r="P1065" s="44"/>
      <c r="Q1065" s="44" t="s">
        <v>3040</v>
      </c>
      <c r="R1065" s="45"/>
      <c r="S1065" s="45" t="s">
        <v>485</v>
      </c>
      <c r="T1065" s="44"/>
      <c r="U1065" s="44"/>
      <c r="V1065" s="44"/>
      <c r="W1065" s="44" t="s">
        <v>3041</v>
      </c>
      <c r="X1065" s="44"/>
      <c r="Y1065" s="44"/>
      <c r="Z1065" s="44"/>
      <c r="AA1065" s="44"/>
      <c r="AB1065" s="44"/>
      <c r="AC1065" s="44"/>
    </row>
    <row r="1066" spans="1:29" ht="15.75" customHeight="1">
      <c r="A1066" s="184"/>
      <c r="B1066" s="184" t="s">
        <v>440</v>
      </c>
      <c r="C1066" s="185" t="s">
        <v>2632</v>
      </c>
      <c r="D1066" s="186" t="s">
        <v>53</v>
      </c>
      <c r="E1066" s="186">
        <v>2</v>
      </c>
      <c r="F1066" s="187">
        <v>2132</v>
      </c>
      <c r="G1066" s="188" t="s">
        <v>54</v>
      </c>
      <c r="H1066" s="189">
        <v>46174</v>
      </c>
      <c r="I1066" s="190" t="s">
        <v>101</v>
      </c>
      <c r="J1066" s="190" t="s">
        <v>56</v>
      </c>
      <c r="K1066" s="190" t="s">
        <v>858</v>
      </c>
      <c r="L1066" s="190" t="s">
        <v>58</v>
      </c>
      <c r="M1066" s="191" t="s">
        <v>2451</v>
      </c>
      <c r="N1066" s="192" t="s">
        <v>951</v>
      </c>
      <c r="O1066" s="56" t="s">
        <v>2452</v>
      </c>
      <c r="P1066" s="56"/>
      <c r="Q1066" s="56"/>
      <c r="R1066" s="57">
        <f t="array" ref="R1066">IFERROR(INDEX('BANCO DE DADOS'!$C$3:$C1636,MATCH(C1066,'BANCO DE DADOS'!$B$3:$B1636,0),0),"")</f>
        <v>0</v>
      </c>
      <c r="S1066" s="57" t="str">
        <f t="array" ref="S1066">IFERROR(INDEX('BANCO DE DADOS'!$D$3:$D1636,MATCH(C1066,'BANCO DE DADOS'!$B$3:$B1636,0),0),"")</f>
        <v>COMPRA DE EQUIPAMENTOS ELÉTRICOS E MOTORES</v>
      </c>
      <c r="T1066" s="56"/>
      <c r="U1066" s="56"/>
      <c r="V1066" s="56"/>
      <c r="W1066" s="56"/>
      <c r="X1066" s="56"/>
      <c r="Y1066" s="56"/>
      <c r="Z1066" s="56"/>
      <c r="AA1066" s="56"/>
      <c r="AB1066" s="56"/>
      <c r="AC1066" s="56"/>
    </row>
    <row r="1067" spans="1:29" ht="15.75" customHeight="1">
      <c r="A1067" s="35" t="s">
        <v>290</v>
      </c>
      <c r="B1067" s="35" t="s">
        <v>106</v>
      </c>
      <c r="C1067" s="36" t="s">
        <v>204</v>
      </c>
      <c r="D1067" s="37" t="s">
        <v>205</v>
      </c>
      <c r="E1067" s="37">
        <v>12</v>
      </c>
      <c r="F1067" s="38">
        <v>360</v>
      </c>
      <c r="G1067" s="39" t="s">
        <v>54</v>
      </c>
      <c r="H1067" s="40">
        <v>46174</v>
      </c>
      <c r="I1067" s="41" t="s">
        <v>55</v>
      </c>
      <c r="J1067" s="41" t="s">
        <v>56</v>
      </c>
      <c r="K1067" s="41" t="s">
        <v>164</v>
      </c>
      <c r="L1067" s="41" t="s">
        <v>58</v>
      </c>
      <c r="M1067" s="42" t="s">
        <v>2534</v>
      </c>
      <c r="N1067" s="44" t="s">
        <v>21</v>
      </c>
      <c r="O1067" s="44" t="s">
        <v>2767</v>
      </c>
      <c r="P1067" s="44"/>
      <c r="Q1067" s="44" t="s">
        <v>3064</v>
      </c>
      <c r="R1067" s="45" t="s">
        <v>177</v>
      </c>
      <c r="S1067" s="45" t="s">
        <v>185</v>
      </c>
      <c r="T1067" s="208"/>
      <c r="U1067" s="44"/>
      <c r="V1067" s="44"/>
      <c r="W1067" s="45" t="s">
        <v>2958</v>
      </c>
      <c r="X1067" s="44"/>
      <c r="Y1067" s="44"/>
      <c r="Z1067" s="44"/>
      <c r="AA1067" s="44"/>
      <c r="AB1067" s="44"/>
      <c r="AC1067" s="44"/>
    </row>
    <row r="1068" spans="1:29" ht="15.75" customHeight="1">
      <c r="A1068" s="47" t="s">
        <v>294</v>
      </c>
      <c r="B1068" s="47" t="s">
        <v>106</v>
      </c>
      <c r="C1068" s="60" t="s">
        <v>187</v>
      </c>
      <c r="D1068" s="49" t="s">
        <v>188</v>
      </c>
      <c r="E1068" s="49">
        <v>12</v>
      </c>
      <c r="F1068" s="50">
        <v>480</v>
      </c>
      <c r="G1068" s="51" t="s">
        <v>54</v>
      </c>
      <c r="H1068" s="52">
        <v>46174</v>
      </c>
      <c r="I1068" s="53" t="s">
        <v>55</v>
      </c>
      <c r="J1068" s="53" t="s">
        <v>56</v>
      </c>
      <c r="K1068" s="53" t="s">
        <v>164</v>
      </c>
      <c r="L1068" s="53" t="s">
        <v>58</v>
      </c>
      <c r="M1068" s="54" t="s">
        <v>2498</v>
      </c>
      <c r="N1068" s="56" t="s">
        <v>21</v>
      </c>
      <c r="O1068" s="56" t="s">
        <v>2767</v>
      </c>
      <c r="P1068" s="56"/>
      <c r="Q1068" s="56" t="s">
        <v>3064</v>
      </c>
      <c r="R1068" s="57" t="s">
        <v>177</v>
      </c>
      <c r="S1068" s="57" t="s">
        <v>185</v>
      </c>
      <c r="T1068" s="56"/>
      <c r="U1068" s="56"/>
      <c r="V1068" s="56"/>
      <c r="W1068" s="56" t="s">
        <v>2958</v>
      </c>
      <c r="X1068" s="56"/>
      <c r="Y1068" s="56"/>
      <c r="Z1068" s="56"/>
      <c r="AA1068" s="56"/>
      <c r="AB1068" s="56"/>
      <c r="AC1068" s="56"/>
    </row>
    <row r="1069" spans="1:29" ht="15.75" customHeight="1">
      <c r="A1069" s="35" t="s">
        <v>298</v>
      </c>
      <c r="B1069" s="35" t="s">
        <v>106</v>
      </c>
      <c r="C1069" s="36" t="s">
        <v>190</v>
      </c>
      <c r="D1069" s="37" t="s">
        <v>188</v>
      </c>
      <c r="E1069" s="37">
        <v>12</v>
      </c>
      <c r="F1069" s="38">
        <v>480</v>
      </c>
      <c r="G1069" s="39" t="s">
        <v>54</v>
      </c>
      <c r="H1069" s="40">
        <v>46174</v>
      </c>
      <c r="I1069" s="41" t="s">
        <v>55</v>
      </c>
      <c r="J1069" s="41" t="s">
        <v>56</v>
      </c>
      <c r="K1069" s="41" t="s">
        <v>164</v>
      </c>
      <c r="L1069" s="41" t="s">
        <v>58</v>
      </c>
      <c r="M1069" s="42" t="s">
        <v>2498</v>
      </c>
      <c r="N1069" s="44" t="s">
        <v>21</v>
      </c>
      <c r="O1069" s="44" t="s">
        <v>2767</v>
      </c>
      <c r="P1069" s="44"/>
      <c r="Q1069" s="44" t="s">
        <v>3064</v>
      </c>
      <c r="R1069" s="45" t="s">
        <v>177</v>
      </c>
      <c r="S1069" s="45" t="s">
        <v>185</v>
      </c>
      <c r="T1069" s="44"/>
      <c r="U1069" s="44"/>
      <c r="V1069" s="44"/>
      <c r="W1069" s="44" t="s">
        <v>2958</v>
      </c>
      <c r="X1069" s="44"/>
      <c r="Y1069" s="44"/>
      <c r="Z1069" s="44"/>
      <c r="AA1069" s="44"/>
      <c r="AB1069" s="44"/>
      <c r="AC1069" s="44"/>
    </row>
    <row r="1070" spans="1:29" ht="15.75" customHeight="1">
      <c r="A1070" s="47" t="s">
        <v>299</v>
      </c>
      <c r="B1070" s="47" t="s">
        <v>106</v>
      </c>
      <c r="C1070" s="60" t="s">
        <v>192</v>
      </c>
      <c r="D1070" s="49" t="s">
        <v>193</v>
      </c>
      <c r="E1070" s="49">
        <v>12</v>
      </c>
      <c r="F1070" s="50">
        <v>480</v>
      </c>
      <c r="G1070" s="51" t="s">
        <v>54</v>
      </c>
      <c r="H1070" s="52">
        <v>46174</v>
      </c>
      <c r="I1070" s="53" t="s">
        <v>55</v>
      </c>
      <c r="J1070" s="53" t="s">
        <v>56</v>
      </c>
      <c r="K1070" s="53" t="s">
        <v>164</v>
      </c>
      <c r="L1070" s="53" t="s">
        <v>58</v>
      </c>
      <c r="M1070" s="54" t="s">
        <v>148</v>
      </c>
      <c r="N1070" s="56" t="s">
        <v>21</v>
      </c>
      <c r="O1070" s="56" t="s">
        <v>2767</v>
      </c>
      <c r="P1070" s="56"/>
      <c r="Q1070" s="56" t="s">
        <v>3064</v>
      </c>
      <c r="R1070" s="57"/>
      <c r="S1070" s="57" t="s">
        <v>185</v>
      </c>
      <c r="T1070" s="56"/>
      <c r="U1070" s="56"/>
      <c r="V1070" s="56"/>
      <c r="W1070" s="56" t="s">
        <v>2958</v>
      </c>
      <c r="X1070" s="56"/>
      <c r="Y1070" s="56"/>
      <c r="Z1070" s="56"/>
      <c r="AA1070" s="56"/>
      <c r="AB1070" s="56"/>
      <c r="AC1070" s="56"/>
    </row>
    <row r="1071" spans="1:29" ht="15.75" customHeight="1">
      <c r="A1071" s="35"/>
      <c r="B1071" s="35" t="s">
        <v>2693</v>
      </c>
      <c r="C1071" s="36"/>
      <c r="D1071" s="37"/>
      <c r="E1071" s="37"/>
      <c r="F1071" s="38">
        <v>2000</v>
      </c>
      <c r="G1071" s="39"/>
      <c r="H1071" s="40"/>
      <c r="I1071" s="41"/>
      <c r="J1071" s="41"/>
      <c r="K1071" s="41"/>
      <c r="L1071" s="41"/>
      <c r="M1071" s="42"/>
      <c r="N1071" s="44" t="s">
        <v>951</v>
      </c>
      <c r="O1071" s="44"/>
      <c r="P1071" s="44"/>
      <c r="Q1071" s="44" t="s">
        <v>3103</v>
      </c>
      <c r="R1071" s="45"/>
      <c r="S1071" s="45" t="s">
        <v>1691</v>
      </c>
      <c r="T1071" s="44"/>
      <c r="U1071" s="44"/>
      <c r="V1071" s="44"/>
      <c r="W1071" s="35" t="s">
        <v>172</v>
      </c>
      <c r="X1071" s="44"/>
      <c r="Y1071" s="44"/>
      <c r="Z1071" s="44"/>
      <c r="AA1071" s="44"/>
      <c r="AB1071" s="44"/>
      <c r="AC1071" s="44"/>
    </row>
    <row r="1072" spans="1:29" ht="15.75" customHeight="1">
      <c r="A1072" s="47" t="s">
        <v>300</v>
      </c>
      <c r="B1072" s="47" t="s">
        <v>106</v>
      </c>
      <c r="C1072" s="60" t="s">
        <v>195</v>
      </c>
      <c r="D1072" s="49" t="s">
        <v>196</v>
      </c>
      <c r="E1072" s="49">
        <v>50</v>
      </c>
      <c r="F1072" s="50">
        <v>450</v>
      </c>
      <c r="G1072" s="51" t="s">
        <v>54</v>
      </c>
      <c r="H1072" s="52">
        <v>46174</v>
      </c>
      <c r="I1072" s="53" t="s">
        <v>55</v>
      </c>
      <c r="J1072" s="53" t="s">
        <v>56</v>
      </c>
      <c r="K1072" s="53" t="s">
        <v>164</v>
      </c>
      <c r="L1072" s="53" t="s">
        <v>58</v>
      </c>
      <c r="M1072" s="54" t="s">
        <v>73</v>
      </c>
      <c r="N1072" s="56" t="s">
        <v>21</v>
      </c>
      <c r="O1072" s="56" t="s">
        <v>2767</v>
      </c>
      <c r="P1072" s="56"/>
      <c r="Q1072" s="56" t="s">
        <v>3064</v>
      </c>
      <c r="R1072" s="57"/>
      <c r="S1072" s="57" t="s">
        <v>185</v>
      </c>
      <c r="T1072" s="56"/>
      <c r="U1072" s="56"/>
      <c r="V1072" s="56"/>
      <c r="W1072" s="56" t="s">
        <v>2958</v>
      </c>
      <c r="X1072" s="56"/>
      <c r="Y1072" s="56"/>
      <c r="Z1072" s="56"/>
      <c r="AA1072" s="56"/>
      <c r="AB1072" s="56"/>
      <c r="AC1072" s="56"/>
    </row>
    <row r="1073" spans="1:29" ht="15.75" customHeight="1">
      <c r="A1073" s="167"/>
      <c r="B1073" s="167" t="s">
        <v>51</v>
      </c>
      <c r="C1073" s="168" t="s">
        <v>918</v>
      </c>
      <c r="D1073" s="176" t="s">
        <v>53</v>
      </c>
      <c r="E1073" s="176">
        <v>15</v>
      </c>
      <c r="F1073" s="177">
        <v>12000</v>
      </c>
      <c r="G1073" s="178" t="s">
        <v>54</v>
      </c>
      <c r="H1073" s="179">
        <v>46235</v>
      </c>
      <c r="I1073" s="180" t="s">
        <v>101</v>
      </c>
      <c r="J1073" s="180" t="s">
        <v>56</v>
      </c>
      <c r="K1073" s="180" t="s">
        <v>858</v>
      </c>
      <c r="L1073" s="180" t="s">
        <v>84</v>
      </c>
      <c r="M1073" s="181" t="s">
        <v>2451</v>
      </c>
      <c r="N1073" s="175" t="s">
        <v>884</v>
      </c>
      <c r="O1073" s="44" t="s">
        <v>2452</v>
      </c>
      <c r="P1073" s="44"/>
      <c r="Q1073" s="44"/>
      <c r="R1073" s="45">
        <f t="array" ref="R1073">IFERROR(INDEX('BANCO DE DADOS'!$C$3:$C1636,MATCH(C1073,'BANCO DE DADOS'!$B$3:$B1636,0),0),"")</f>
        <v>0</v>
      </c>
      <c r="S1073" s="45" t="str">
        <f t="array" ref="S1073">IFERROR(INDEX('BANCO DE DADOS'!$D$3:$D1636,MATCH(C1073,'BANCO DE DADOS'!$B$3:$B1636,0),0),"")</f>
        <v>COMPRA DE EQUIPAMENTOS PARA COZINHA E REFEITÓRIO</v>
      </c>
      <c r="T1073" s="44"/>
      <c r="U1073" s="44"/>
      <c r="V1073" s="44"/>
      <c r="W1073" s="44"/>
      <c r="X1073" s="44"/>
      <c r="Y1073" s="44"/>
      <c r="Z1073" s="44"/>
      <c r="AA1073" s="44"/>
      <c r="AB1073" s="44"/>
      <c r="AC1073" s="44"/>
    </row>
    <row r="1074" spans="1:29" ht="15.75" customHeight="1">
      <c r="A1074" s="47" t="s">
        <v>301</v>
      </c>
      <c r="B1074" s="47" t="s">
        <v>106</v>
      </c>
      <c r="C1074" s="60" t="s">
        <v>198</v>
      </c>
      <c r="D1074" s="49" t="s">
        <v>199</v>
      </c>
      <c r="E1074" s="49">
        <v>24</v>
      </c>
      <c r="F1074" s="50">
        <v>432</v>
      </c>
      <c r="G1074" s="51" t="s">
        <v>54</v>
      </c>
      <c r="H1074" s="52">
        <v>46174</v>
      </c>
      <c r="I1074" s="53" t="s">
        <v>55</v>
      </c>
      <c r="J1074" s="53" t="s">
        <v>56</v>
      </c>
      <c r="K1074" s="53" t="s">
        <v>164</v>
      </c>
      <c r="L1074" s="53" t="s">
        <v>58</v>
      </c>
      <c r="M1074" s="54" t="s">
        <v>73</v>
      </c>
      <c r="N1074" s="56" t="s">
        <v>21</v>
      </c>
      <c r="O1074" s="56" t="s">
        <v>2767</v>
      </c>
      <c r="P1074" s="56"/>
      <c r="Q1074" s="56" t="s">
        <v>3064</v>
      </c>
      <c r="R1074" s="57"/>
      <c r="S1074" s="57" t="s">
        <v>185</v>
      </c>
      <c r="T1074" s="56"/>
      <c r="U1074" s="56"/>
      <c r="V1074" s="56"/>
      <c r="W1074" s="56" t="s">
        <v>2958</v>
      </c>
      <c r="X1074" s="56"/>
      <c r="Y1074" s="56"/>
      <c r="Z1074" s="56"/>
      <c r="AA1074" s="56"/>
      <c r="AB1074" s="56"/>
      <c r="AC1074" s="56"/>
    </row>
    <row r="1075" spans="1:29" ht="15.75" customHeight="1">
      <c r="A1075" s="167"/>
      <c r="B1075" s="167" t="s">
        <v>440</v>
      </c>
      <c r="C1075" s="168" t="s">
        <v>2633</v>
      </c>
      <c r="D1075" s="176" t="s">
        <v>53</v>
      </c>
      <c r="E1075" s="176">
        <v>1</v>
      </c>
      <c r="F1075" s="177">
        <v>2000</v>
      </c>
      <c r="G1075" s="178" t="s">
        <v>54</v>
      </c>
      <c r="H1075" s="179">
        <v>46174</v>
      </c>
      <c r="I1075" s="180" t="s">
        <v>101</v>
      </c>
      <c r="J1075" s="180" t="s">
        <v>56</v>
      </c>
      <c r="K1075" s="180" t="s">
        <v>858</v>
      </c>
      <c r="L1075" s="180" t="s">
        <v>91</v>
      </c>
      <c r="M1075" s="181" t="s">
        <v>2451</v>
      </c>
      <c r="N1075" s="175" t="s">
        <v>951</v>
      </c>
      <c r="O1075" s="44" t="s">
        <v>2452</v>
      </c>
      <c r="P1075" s="44"/>
      <c r="Q1075" s="44"/>
      <c r="R1075" s="45">
        <f t="array" ref="R1075">IFERROR(INDEX('BANCO DE DADOS'!$C$3:$C1636,MATCH(C1075,'BANCO DE DADOS'!$B$3:$B1636,0),0),"")</f>
        <v>0</v>
      </c>
      <c r="S1075" s="45" t="str">
        <f t="array" ref="S1075">IFERROR(INDEX('BANCO DE DADOS'!$D$3:$D1636,MATCH(C1075,'BANCO DE DADOS'!$B$3:$B1636,0),0),"")</f>
        <v>COMPRA DE EQUIPAMENTOS PARA COZINHA E REFEITÓRIO</v>
      </c>
      <c r="T1075" s="44"/>
      <c r="U1075" s="44"/>
      <c r="V1075" s="44"/>
      <c r="W1075" s="44"/>
      <c r="X1075" s="44"/>
      <c r="Y1075" s="44"/>
      <c r="Z1075" s="44"/>
      <c r="AA1075" s="44"/>
      <c r="AB1075" s="44"/>
      <c r="AC1075" s="44"/>
    </row>
    <row r="1076" spans="1:29" ht="15.75" customHeight="1">
      <c r="A1076" s="184"/>
      <c r="B1076" s="184" t="s">
        <v>317</v>
      </c>
      <c r="C1076" s="185" t="s">
        <v>2608</v>
      </c>
      <c r="D1076" s="186" t="s">
        <v>53</v>
      </c>
      <c r="E1076" s="186">
        <v>1</v>
      </c>
      <c r="F1076" s="187">
        <v>2000</v>
      </c>
      <c r="G1076" s="188" t="s">
        <v>54</v>
      </c>
      <c r="H1076" s="189">
        <v>46174</v>
      </c>
      <c r="I1076" s="190" t="s">
        <v>101</v>
      </c>
      <c r="J1076" s="190" t="s">
        <v>56</v>
      </c>
      <c r="K1076" s="190" t="s">
        <v>858</v>
      </c>
      <c r="L1076" s="190" t="s">
        <v>91</v>
      </c>
      <c r="M1076" s="191" t="s">
        <v>2451</v>
      </c>
      <c r="N1076" s="192" t="s">
        <v>951</v>
      </c>
      <c r="O1076" s="56" t="s">
        <v>2452</v>
      </c>
      <c r="P1076" s="56"/>
      <c r="Q1076" s="56"/>
      <c r="R1076" s="57">
        <f t="array" ref="R1076">IFERROR(INDEX('BANCO DE DADOS'!$C$3:$C1636,MATCH(C1076,'BANCO DE DADOS'!$B$3:$B1636,0),0),"")</f>
        <v>0</v>
      </c>
      <c r="S1076" s="57" t="str">
        <f t="array" ref="S1076">IFERROR(INDEX('BANCO DE DADOS'!$D$3:$D1636,MATCH(C1076,'BANCO DE DADOS'!$B$3:$B1636,0),0),"")</f>
        <v>COMPRA DE FERRAMENTAS</v>
      </c>
      <c r="T1076" s="56"/>
      <c r="U1076" s="56"/>
      <c r="V1076" s="56"/>
      <c r="W1076" s="56"/>
      <c r="X1076" s="56"/>
      <c r="Y1076" s="56"/>
      <c r="Z1076" s="56"/>
      <c r="AA1076" s="56"/>
      <c r="AB1076" s="56"/>
      <c r="AC1076" s="56"/>
    </row>
    <row r="1077" spans="1:29" ht="15.75" customHeight="1">
      <c r="A1077" s="35" t="s">
        <v>306</v>
      </c>
      <c r="B1077" s="35" t="s">
        <v>106</v>
      </c>
      <c r="C1077" s="36" t="s">
        <v>212</v>
      </c>
      <c r="D1077" s="37" t="s">
        <v>196</v>
      </c>
      <c r="E1077" s="37">
        <v>6</v>
      </c>
      <c r="F1077" s="38">
        <v>33</v>
      </c>
      <c r="G1077" s="39" t="s">
        <v>54</v>
      </c>
      <c r="H1077" s="40">
        <v>46143</v>
      </c>
      <c r="I1077" s="41" t="s">
        <v>55</v>
      </c>
      <c r="J1077" s="41" t="s">
        <v>56</v>
      </c>
      <c r="K1077" s="41" t="s">
        <v>164</v>
      </c>
      <c r="L1077" s="41" t="s">
        <v>58</v>
      </c>
      <c r="M1077" s="42" t="s">
        <v>2517</v>
      </c>
      <c r="N1077" s="44" t="s">
        <v>21</v>
      </c>
      <c r="O1077" s="44" t="s">
        <v>2767</v>
      </c>
      <c r="P1077" s="44"/>
      <c r="Q1077" s="44" t="s">
        <v>3064</v>
      </c>
      <c r="R1077" s="45"/>
      <c r="S1077" s="45" t="s">
        <v>185</v>
      </c>
      <c r="T1077" s="44"/>
      <c r="U1077" s="44"/>
      <c r="V1077" s="44"/>
      <c r="W1077" s="44" t="s">
        <v>2958</v>
      </c>
      <c r="X1077" s="44"/>
      <c r="Y1077" s="44"/>
      <c r="Z1077" s="44"/>
      <c r="AA1077" s="44"/>
      <c r="AB1077" s="44"/>
      <c r="AC1077" s="44"/>
    </row>
    <row r="1078" spans="1:29" ht="15.75" customHeight="1">
      <c r="A1078" s="184"/>
      <c r="B1078" s="184" t="s">
        <v>1476</v>
      </c>
      <c r="C1078" s="185" t="s">
        <v>2634</v>
      </c>
      <c r="D1078" s="186" t="s">
        <v>53</v>
      </c>
      <c r="E1078" s="186">
        <v>1</v>
      </c>
      <c r="F1078" s="187">
        <v>2000</v>
      </c>
      <c r="G1078" s="188" t="s">
        <v>54</v>
      </c>
      <c r="H1078" s="189">
        <v>46174</v>
      </c>
      <c r="I1078" s="190" t="s">
        <v>101</v>
      </c>
      <c r="J1078" s="190" t="s">
        <v>56</v>
      </c>
      <c r="K1078" s="190" t="s">
        <v>858</v>
      </c>
      <c r="L1078" s="190" t="s">
        <v>91</v>
      </c>
      <c r="M1078" s="191" t="s">
        <v>2451</v>
      </c>
      <c r="N1078" s="192" t="s">
        <v>951</v>
      </c>
      <c r="O1078" s="56" t="s">
        <v>2452</v>
      </c>
      <c r="P1078" s="56"/>
      <c r="Q1078" s="56"/>
      <c r="R1078" s="57">
        <f t="array" ref="R1078">IFERROR(INDEX('BANCO DE DADOS'!$C$3:$C1636,MATCH(C1078,'BANCO DE DADOS'!$B$3:$B1636,0),0),"")</f>
        <v>0</v>
      </c>
      <c r="S1078" s="57" t="str">
        <f t="array" ref="S1078">IFERROR(INDEX('BANCO DE DADOS'!$D$3:$D1636,MATCH(C1078,'BANCO DE DADOS'!$B$3:$B1636,0),0),"")</f>
        <v>COMPRA DE INSUMOS MÉDICOS E DE PRIMEIROS SOCORROS</v>
      </c>
      <c r="T1078" s="56"/>
      <c r="U1078" s="56"/>
      <c r="V1078" s="56"/>
      <c r="W1078" s="56"/>
      <c r="X1078" s="56"/>
      <c r="Y1078" s="56"/>
      <c r="Z1078" s="56"/>
      <c r="AA1078" s="56"/>
      <c r="AB1078" s="56"/>
      <c r="AC1078" s="56"/>
    </row>
    <row r="1079" spans="1:29" ht="15.75" customHeight="1">
      <c r="A1079" s="167"/>
      <c r="B1079" s="167" t="s">
        <v>247</v>
      </c>
      <c r="C1079" s="168" t="s">
        <v>2586</v>
      </c>
      <c r="D1079" s="176" t="s">
        <v>53</v>
      </c>
      <c r="E1079" s="176">
        <v>1</v>
      </c>
      <c r="F1079" s="177">
        <v>2000</v>
      </c>
      <c r="G1079" s="178" t="s">
        <v>54</v>
      </c>
      <c r="H1079" s="179">
        <v>46174</v>
      </c>
      <c r="I1079" s="180" t="s">
        <v>101</v>
      </c>
      <c r="J1079" s="180" t="s">
        <v>56</v>
      </c>
      <c r="K1079" s="180" t="s">
        <v>858</v>
      </c>
      <c r="L1079" s="180" t="s">
        <v>84</v>
      </c>
      <c r="M1079" s="181" t="s">
        <v>2451</v>
      </c>
      <c r="N1079" s="175" t="s">
        <v>951</v>
      </c>
      <c r="O1079" s="44" t="s">
        <v>2452</v>
      </c>
      <c r="P1079" s="44"/>
      <c r="Q1079" s="44"/>
      <c r="R1079" s="45" t="str">
        <f t="array" ref="R1079">IFERROR(INDEX('BANCO DE DADOS'!$C$3:$C1636,MATCH(C1079,'BANCO DE DADOS'!$B$3:$B1636,0),0),"")</f>
        <v>CEIB - EQUIPAMENTO PARA TREINAMENTO</v>
      </c>
      <c r="S1079" s="45" t="str">
        <f t="array" ref="S1079">IFERROR(INDEX('BANCO DE DADOS'!$D$3:$D1636,MATCH(C1079,'BANCO DE DADOS'!$B$3:$B1636,0),0),"")</f>
        <v>COMPRA DE EQUIPAMENTOS DE TREINAMENTO E SIMULAÇÃO</v>
      </c>
      <c r="T1079" s="44"/>
      <c r="U1079" s="44"/>
      <c r="V1079" s="44"/>
      <c r="W1079" s="44"/>
      <c r="X1079" s="44"/>
      <c r="Y1079" s="44"/>
      <c r="Z1079" s="44"/>
      <c r="AA1079" s="44"/>
      <c r="AB1079" s="44"/>
      <c r="AC1079" s="44"/>
    </row>
    <row r="1080" spans="1:29" ht="15.75" customHeight="1">
      <c r="A1080" s="47" t="s">
        <v>310</v>
      </c>
      <c r="B1080" s="47" t="s">
        <v>106</v>
      </c>
      <c r="C1080" s="60" t="s">
        <v>214</v>
      </c>
      <c r="D1080" s="49" t="s">
        <v>196</v>
      </c>
      <c r="E1080" s="49">
        <v>6</v>
      </c>
      <c r="F1080" s="50">
        <v>33</v>
      </c>
      <c r="G1080" s="51" t="s">
        <v>54</v>
      </c>
      <c r="H1080" s="52">
        <v>46143</v>
      </c>
      <c r="I1080" s="53" t="s">
        <v>55</v>
      </c>
      <c r="J1080" s="53" t="s">
        <v>56</v>
      </c>
      <c r="K1080" s="53" t="s">
        <v>164</v>
      </c>
      <c r="L1080" s="53" t="s">
        <v>58</v>
      </c>
      <c r="M1080" s="54" t="s">
        <v>2517</v>
      </c>
      <c r="N1080" s="56" t="s">
        <v>21</v>
      </c>
      <c r="O1080" s="56" t="s">
        <v>2767</v>
      </c>
      <c r="P1080" s="56"/>
      <c r="Q1080" s="56" t="s">
        <v>3064</v>
      </c>
      <c r="R1080" s="57"/>
      <c r="S1080" s="57" t="s">
        <v>185</v>
      </c>
      <c r="T1080" s="56"/>
      <c r="U1080" s="56"/>
      <c r="V1080" s="56"/>
      <c r="W1080" s="56" t="s">
        <v>2958</v>
      </c>
      <c r="X1080" s="56"/>
      <c r="Y1080" s="56"/>
      <c r="Z1080" s="56"/>
      <c r="AA1080" s="56"/>
      <c r="AB1080" s="56"/>
      <c r="AC1080" s="56"/>
    </row>
    <row r="1081" spans="1:29" ht="15.75" customHeight="1">
      <c r="A1081" s="35" t="s">
        <v>1525</v>
      </c>
      <c r="B1081" s="35" t="s">
        <v>233</v>
      </c>
      <c r="C1081" s="36" t="s">
        <v>1545</v>
      </c>
      <c r="D1081" s="37" t="s">
        <v>53</v>
      </c>
      <c r="E1081" s="37">
        <v>1</v>
      </c>
      <c r="F1081" s="38">
        <v>1500</v>
      </c>
      <c r="G1081" s="39" t="s">
        <v>54</v>
      </c>
      <c r="H1081" s="40">
        <v>46174</v>
      </c>
      <c r="I1081" s="41" t="s">
        <v>101</v>
      </c>
      <c r="J1081" s="41" t="s">
        <v>56</v>
      </c>
      <c r="K1081" s="41" t="s">
        <v>858</v>
      </c>
      <c r="L1081" s="41" t="s">
        <v>58</v>
      </c>
      <c r="M1081" s="42" t="s">
        <v>2486</v>
      </c>
      <c r="N1081" s="44" t="s">
        <v>951</v>
      </c>
      <c r="O1081" s="44" t="s">
        <v>2767</v>
      </c>
      <c r="P1081" s="44"/>
      <c r="Q1081" s="44" t="s">
        <v>3065</v>
      </c>
      <c r="R1081" s="45"/>
      <c r="S1081" s="45" t="s">
        <v>1545</v>
      </c>
      <c r="T1081" s="44"/>
      <c r="U1081" s="44"/>
      <c r="V1081" s="44"/>
      <c r="W1081" s="44" t="s">
        <v>233</v>
      </c>
      <c r="X1081" s="44"/>
      <c r="Y1081" s="44"/>
      <c r="Z1081" s="44"/>
      <c r="AA1081" s="44"/>
      <c r="AB1081" s="44"/>
      <c r="AC1081" s="44"/>
    </row>
    <row r="1082" spans="1:29" ht="15.75" customHeight="1">
      <c r="A1082" s="47" t="s">
        <v>139</v>
      </c>
      <c r="B1082" s="47" t="s">
        <v>317</v>
      </c>
      <c r="C1082" s="60" t="s">
        <v>337</v>
      </c>
      <c r="D1082" s="49" t="s">
        <v>53</v>
      </c>
      <c r="E1082" s="49">
        <v>1</v>
      </c>
      <c r="F1082" s="50">
        <v>5000</v>
      </c>
      <c r="G1082" s="51" t="s">
        <v>54</v>
      </c>
      <c r="H1082" s="52">
        <v>46204</v>
      </c>
      <c r="I1082" s="53" t="s">
        <v>55</v>
      </c>
      <c r="J1082" s="53" t="s">
        <v>56</v>
      </c>
      <c r="K1082" s="53" t="s">
        <v>164</v>
      </c>
      <c r="L1082" s="53" t="s">
        <v>58</v>
      </c>
      <c r="M1082" s="54" t="s">
        <v>109</v>
      </c>
      <c r="N1082" s="56" t="s">
        <v>21</v>
      </c>
      <c r="O1082" s="56" t="s">
        <v>2767</v>
      </c>
      <c r="P1082" s="56"/>
      <c r="Q1082" s="56" t="s">
        <v>3066</v>
      </c>
      <c r="R1082" s="57" t="s">
        <v>338</v>
      </c>
      <c r="S1082" s="57" t="s">
        <v>339</v>
      </c>
      <c r="T1082" s="56"/>
      <c r="U1082" s="56"/>
      <c r="V1082" s="56"/>
      <c r="W1082" s="47" t="s">
        <v>317</v>
      </c>
      <c r="X1082" s="56"/>
      <c r="Y1082" s="56"/>
      <c r="Z1082" s="56"/>
      <c r="AA1082" s="56"/>
      <c r="AB1082" s="56"/>
      <c r="AC1082" s="56"/>
    </row>
    <row r="1083" spans="1:29" ht="15.75" customHeight="1">
      <c r="A1083" s="35"/>
      <c r="B1083" s="35" t="s">
        <v>51</v>
      </c>
      <c r="C1083" s="36" t="s">
        <v>1303</v>
      </c>
      <c r="D1083" s="37" t="s">
        <v>53</v>
      </c>
      <c r="E1083" s="37">
        <v>10</v>
      </c>
      <c r="F1083" s="38">
        <v>1000</v>
      </c>
      <c r="G1083" s="39" t="s">
        <v>54</v>
      </c>
      <c r="H1083" s="40">
        <v>46174</v>
      </c>
      <c r="I1083" s="41" t="s">
        <v>55</v>
      </c>
      <c r="J1083" s="41" t="s">
        <v>56</v>
      </c>
      <c r="K1083" s="41" t="s">
        <v>164</v>
      </c>
      <c r="L1083" s="41" t="s">
        <v>91</v>
      </c>
      <c r="M1083" s="42" t="s">
        <v>2486</v>
      </c>
      <c r="N1083" s="44" t="s">
        <v>884</v>
      </c>
      <c r="O1083" s="44" t="s">
        <v>2767</v>
      </c>
      <c r="P1083" s="44"/>
      <c r="Q1083" s="44" t="s">
        <v>3067</v>
      </c>
      <c r="R1083" s="45" t="s">
        <v>1304</v>
      </c>
      <c r="S1083" s="45" t="s">
        <v>275</v>
      </c>
      <c r="T1083" s="44"/>
      <c r="U1083" s="44"/>
      <c r="V1083" s="44"/>
      <c r="W1083" s="44" t="s">
        <v>3079</v>
      </c>
      <c r="X1083" s="44"/>
      <c r="Y1083" s="44"/>
      <c r="Z1083" s="44"/>
      <c r="AA1083" s="44"/>
      <c r="AB1083" s="44"/>
      <c r="AC1083" s="44"/>
    </row>
    <row r="1084" spans="1:29" ht="15.75" customHeight="1">
      <c r="A1084" s="76"/>
      <c r="B1084" s="76" t="s">
        <v>233</v>
      </c>
      <c r="C1084" s="113" t="s">
        <v>2635</v>
      </c>
      <c r="D1084" s="77" t="s">
        <v>53</v>
      </c>
      <c r="E1084" s="77">
        <v>1</v>
      </c>
      <c r="F1084" s="78">
        <v>2000</v>
      </c>
      <c r="G1084" s="79" t="s">
        <v>54</v>
      </c>
      <c r="H1084" s="87">
        <v>46174</v>
      </c>
      <c r="I1084" s="61" t="s">
        <v>101</v>
      </c>
      <c r="J1084" s="61" t="s">
        <v>56</v>
      </c>
      <c r="K1084" s="61" t="s">
        <v>858</v>
      </c>
      <c r="L1084" s="61" t="s">
        <v>91</v>
      </c>
      <c r="M1084" s="62" t="s">
        <v>2451</v>
      </c>
      <c r="N1084" s="70" t="s">
        <v>951</v>
      </c>
      <c r="O1084" s="56" t="s">
        <v>2452</v>
      </c>
      <c r="P1084" s="56"/>
      <c r="Q1084" s="56"/>
      <c r="R1084" s="57">
        <f t="array" ref="R1084">IFERROR(INDEX('BANCO DE DADOS'!$C$3:$C1636,MATCH(C1084,'BANCO DE DADOS'!$B$3:$B1636,0),0),"")</f>
        <v>0</v>
      </c>
      <c r="S1084" s="57" t="str">
        <f t="array" ref="S1084">IFERROR(INDEX('BANCO DE DADOS'!$D$3:$D1636,MATCH(C1084,'BANCO DE DADOS'!$B$3:$B1636,0),0),"")</f>
        <v>COMPRA DE FERRAMENTAS</v>
      </c>
      <c r="T1084" s="56"/>
      <c r="U1084" s="56"/>
      <c r="V1084" s="56"/>
      <c r="W1084" s="56"/>
      <c r="X1084" s="56"/>
      <c r="Y1084" s="56"/>
      <c r="Z1084" s="56"/>
      <c r="AA1084" s="56"/>
      <c r="AB1084" s="56"/>
      <c r="AC1084" s="56"/>
    </row>
    <row r="1085" spans="1:29" ht="15.75" customHeight="1">
      <c r="A1085" s="35"/>
      <c r="B1085" s="35" t="s">
        <v>2693</v>
      </c>
      <c r="C1085" s="36"/>
      <c r="D1085" s="37"/>
      <c r="E1085" s="37"/>
      <c r="F1085" s="38">
        <v>80000</v>
      </c>
      <c r="G1085" s="39"/>
      <c r="H1085" s="40"/>
      <c r="I1085" s="41"/>
      <c r="J1085" s="41"/>
      <c r="K1085" s="41"/>
      <c r="L1085" s="41"/>
      <c r="M1085" s="42"/>
      <c r="N1085" s="44" t="s">
        <v>2755</v>
      </c>
      <c r="O1085" s="44"/>
      <c r="P1085" s="44"/>
      <c r="Q1085" s="44" t="s">
        <v>2985</v>
      </c>
      <c r="R1085" s="45"/>
      <c r="S1085" s="45" t="s">
        <v>2338</v>
      </c>
      <c r="T1085" s="44"/>
      <c r="U1085" s="44"/>
      <c r="V1085" s="44"/>
      <c r="W1085" s="44" t="s">
        <v>949</v>
      </c>
      <c r="X1085" s="44"/>
      <c r="Y1085" s="44"/>
      <c r="Z1085" s="44"/>
      <c r="AA1085" s="44"/>
      <c r="AB1085" s="44"/>
      <c r="AC1085" s="44"/>
    </row>
    <row r="1086" spans="1:29" ht="15.75" customHeight="1">
      <c r="A1086" s="47"/>
      <c r="B1086" s="47" t="s">
        <v>2693</v>
      </c>
      <c r="C1086" s="60"/>
      <c r="D1086" s="49"/>
      <c r="E1086" s="49"/>
      <c r="F1086" s="50">
        <v>50000</v>
      </c>
      <c r="G1086" s="51"/>
      <c r="H1086" s="52"/>
      <c r="I1086" s="53"/>
      <c r="J1086" s="53"/>
      <c r="K1086" s="53"/>
      <c r="L1086" s="53"/>
      <c r="M1086" s="54"/>
      <c r="N1086" s="56" t="s">
        <v>2755</v>
      </c>
      <c r="O1086" s="56"/>
      <c r="P1086" s="56"/>
      <c r="Q1086" s="56" t="s">
        <v>2990</v>
      </c>
      <c r="R1086" s="57"/>
      <c r="S1086" s="57" t="s">
        <v>1694</v>
      </c>
      <c r="T1086" s="56"/>
      <c r="U1086" s="56"/>
      <c r="V1086" s="56"/>
      <c r="W1086" s="56" t="s">
        <v>949</v>
      </c>
      <c r="X1086" s="56"/>
      <c r="Y1086" s="56"/>
      <c r="Z1086" s="56"/>
      <c r="AA1086" s="56"/>
      <c r="AB1086" s="56"/>
      <c r="AC1086" s="56"/>
    </row>
    <row r="1087" spans="1:29" ht="15.75" customHeight="1">
      <c r="A1087" s="35"/>
      <c r="B1087" s="35" t="s">
        <v>2693</v>
      </c>
      <c r="C1087" s="36"/>
      <c r="D1087" s="37"/>
      <c r="E1087" s="37"/>
      <c r="F1087" s="38">
        <v>25000</v>
      </c>
      <c r="G1087" s="39"/>
      <c r="H1087" s="40"/>
      <c r="I1087" s="41"/>
      <c r="J1087" s="41"/>
      <c r="K1087" s="41"/>
      <c r="L1087" s="41"/>
      <c r="M1087" s="42"/>
      <c r="N1087" s="44" t="s">
        <v>884</v>
      </c>
      <c r="O1087" s="44"/>
      <c r="P1087" s="44"/>
      <c r="Q1087" s="44" t="s">
        <v>2954</v>
      </c>
      <c r="R1087" s="45"/>
      <c r="S1087" s="45" t="s">
        <v>1483</v>
      </c>
      <c r="T1087" s="44"/>
      <c r="U1087" s="44"/>
      <c r="V1087" s="44"/>
      <c r="W1087" s="44" t="s">
        <v>949</v>
      </c>
      <c r="X1087" s="44"/>
      <c r="Y1087" s="44"/>
      <c r="Z1087" s="44"/>
      <c r="AA1087" s="44"/>
      <c r="AB1087" s="44"/>
      <c r="AC1087" s="44"/>
    </row>
    <row r="1088" spans="1:29" ht="15.75" customHeight="1">
      <c r="A1088" s="184"/>
      <c r="B1088" s="184" t="s">
        <v>258</v>
      </c>
      <c r="C1088" s="185" t="s">
        <v>2636</v>
      </c>
      <c r="D1088" s="186" t="s">
        <v>53</v>
      </c>
      <c r="E1088" s="186">
        <v>4</v>
      </c>
      <c r="F1088" s="187">
        <v>2000</v>
      </c>
      <c r="G1088" s="188" t="s">
        <v>54</v>
      </c>
      <c r="H1088" s="189">
        <v>46174</v>
      </c>
      <c r="I1088" s="190" t="s">
        <v>101</v>
      </c>
      <c r="J1088" s="190" t="s">
        <v>56</v>
      </c>
      <c r="K1088" s="190" t="s">
        <v>858</v>
      </c>
      <c r="L1088" s="190" t="s">
        <v>84</v>
      </c>
      <c r="M1088" s="191" t="s">
        <v>2451</v>
      </c>
      <c r="N1088" s="192" t="s">
        <v>951</v>
      </c>
      <c r="O1088" s="56" t="s">
        <v>2452</v>
      </c>
      <c r="P1088" s="56"/>
      <c r="Q1088" s="56"/>
      <c r="R1088" s="57">
        <f t="array" ref="R1088">IFERROR(INDEX('BANCO DE DADOS'!$C$3:$C1636,MATCH(C1088,'BANCO DE DADOS'!$B$3:$B1636,0),0),"")</f>
        <v>0</v>
      </c>
      <c r="S1088" s="57" t="str">
        <f t="array" ref="S1088">IFERROR(INDEX('BANCO DE DADOS'!$D$3:$D1636,MATCH(C1088,'BANCO DE DADOS'!$B$3:$B1636,0),0),"")</f>
        <v>COMPRA DE FERRAMENTAS</v>
      </c>
      <c r="T1088" s="56"/>
      <c r="U1088" s="56"/>
      <c r="V1088" s="56"/>
      <c r="W1088" s="56"/>
      <c r="X1088" s="56"/>
      <c r="Y1088" s="56"/>
      <c r="Z1088" s="56"/>
      <c r="AA1088" s="56"/>
      <c r="AB1088" s="56"/>
      <c r="AC1088" s="56"/>
    </row>
    <row r="1089" spans="1:29" ht="15.75" customHeight="1">
      <c r="A1089" s="35" t="s">
        <v>1621</v>
      </c>
      <c r="B1089" s="35" t="s">
        <v>156</v>
      </c>
      <c r="C1089" s="36" t="s">
        <v>2273</v>
      </c>
      <c r="D1089" s="37" t="s">
        <v>53</v>
      </c>
      <c r="E1089" s="37">
        <v>800</v>
      </c>
      <c r="F1089" s="38">
        <v>400</v>
      </c>
      <c r="G1089" s="39" t="s">
        <v>54</v>
      </c>
      <c r="H1089" s="40">
        <v>46174</v>
      </c>
      <c r="I1089" s="41" t="s">
        <v>55</v>
      </c>
      <c r="J1089" s="41" t="s">
        <v>56</v>
      </c>
      <c r="K1089" s="41" t="s">
        <v>164</v>
      </c>
      <c r="L1089" s="41" t="s">
        <v>58</v>
      </c>
      <c r="M1089" s="42" t="s">
        <v>109</v>
      </c>
      <c r="N1089" s="44" t="s">
        <v>951</v>
      </c>
      <c r="O1089" s="44" t="s">
        <v>2767</v>
      </c>
      <c r="P1089" s="44"/>
      <c r="Q1089" s="44" t="s">
        <v>3067</v>
      </c>
      <c r="R1089" s="45"/>
      <c r="S1089" s="45" t="s">
        <v>275</v>
      </c>
      <c r="T1089" s="44"/>
      <c r="U1089" s="44"/>
      <c r="V1089" s="44"/>
      <c r="W1089" s="44" t="s">
        <v>2981</v>
      </c>
      <c r="X1089" s="44"/>
      <c r="Y1089" s="44"/>
      <c r="Z1089" s="44"/>
      <c r="AA1089" s="44"/>
      <c r="AB1089" s="44"/>
      <c r="AC1089" s="44"/>
    </row>
    <row r="1090" spans="1:29" ht="15.75" customHeight="1">
      <c r="A1090" s="47"/>
      <c r="B1090" s="47" t="s">
        <v>2693</v>
      </c>
      <c r="C1090" s="60"/>
      <c r="D1090" s="49"/>
      <c r="E1090" s="49"/>
      <c r="F1090" s="50">
        <v>30000</v>
      </c>
      <c r="G1090" s="51"/>
      <c r="H1090" s="52"/>
      <c r="I1090" s="53"/>
      <c r="J1090" s="53"/>
      <c r="K1090" s="53"/>
      <c r="L1090" s="53"/>
      <c r="M1090" s="54"/>
      <c r="N1090" s="56" t="s">
        <v>884</v>
      </c>
      <c r="O1090" s="56"/>
      <c r="P1090" s="56"/>
      <c r="Q1090" s="56" t="s">
        <v>2955</v>
      </c>
      <c r="R1090" s="57"/>
      <c r="S1090" s="57" t="s">
        <v>1422</v>
      </c>
      <c r="T1090" s="56"/>
      <c r="U1090" s="56"/>
      <c r="V1090" s="56"/>
      <c r="W1090" s="56" t="s">
        <v>949</v>
      </c>
      <c r="X1090" s="56"/>
      <c r="Y1090" s="56"/>
      <c r="Z1090" s="56"/>
      <c r="AA1090" s="56"/>
      <c r="AB1090" s="56"/>
      <c r="AC1090" s="56"/>
    </row>
    <row r="1091" spans="1:29" ht="15.75" customHeight="1">
      <c r="A1091" s="167"/>
      <c r="B1091" s="167" t="s">
        <v>440</v>
      </c>
      <c r="C1091" s="168" t="s">
        <v>2637</v>
      </c>
      <c r="D1091" s="176" t="s">
        <v>53</v>
      </c>
      <c r="E1091" s="176">
        <v>1</v>
      </c>
      <c r="F1091" s="177">
        <v>1848</v>
      </c>
      <c r="G1091" s="178" t="s">
        <v>54</v>
      </c>
      <c r="H1091" s="179">
        <v>46174</v>
      </c>
      <c r="I1091" s="180" t="s">
        <v>101</v>
      </c>
      <c r="J1091" s="180" t="s">
        <v>56</v>
      </c>
      <c r="K1091" s="180" t="s">
        <v>858</v>
      </c>
      <c r="L1091" s="180" t="s">
        <v>91</v>
      </c>
      <c r="M1091" s="181" t="s">
        <v>2451</v>
      </c>
      <c r="N1091" s="175" t="s">
        <v>951</v>
      </c>
      <c r="O1091" s="44" t="s">
        <v>2452</v>
      </c>
      <c r="P1091" s="44"/>
      <c r="Q1091" s="44"/>
      <c r="R1091" s="45" t="str">
        <f t="array" ref="R1091">IFERROR(INDEX('BANCO DE DADOS'!$C$3:$C1636,MATCH(C1091,'BANCO DE DADOS'!$B$3:$B1636,0),0),"")</f>
        <v>CEIB</v>
      </c>
      <c r="S1091" s="45" t="str">
        <f t="array" ref="S1091">IFERROR(INDEX('BANCO DE DADOS'!$D$3:$D1636,MATCH(C1091,'BANCO DE DADOS'!$B$3:$B1636,0),0),"")</f>
        <v>COMPRA DE MATERIAIS PARA ÁREAS COMUNS</v>
      </c>
      <c r="T1091" s="44"/>
      <c r="U1091" s="44"/>
      <c r="V1091" s="44"/>
      <c r="W1091" s="44"/>
      <c r="X1091" s="44"/>
      <c r="Y1091" s="44"/>
      <c r="Z1091" s="44"/>
      <c r="AA1091" s="44"/>
      <c r="AB1091" s="44"/>
      <c r="AC1091" s="44"/>
    </row>
    <row r="1092" spans="1:29" ht="15.75" customHeight="1">
      <c r="A1092" s="47"/>
      <c r="B1092" s="47" t="s">
        <v>2693</v>
      </c>
      <c r="C1092" s="60"/>
      <c r="D1092" s="49"/>
      <c r="E1092" s="49"/>
      <c r="F1092" s="50">
        <v>1800</v>
      </c>
      <c r="G1092" s="51"/>
      <c r="H1092" s="52"/>
      <c r="I1092" s="53"/>
      <c r="J1092" s="53"/>
      <c r="K1092" s="53"/>
      <c r="L1092" s="53"/>
      <c r="M1092" s="54"/>
      <c r="N1092" s="56" t="s">
        <v>951</v>
      </c>
      <c r="O1092" s="56"/>
      <c r="P1092" s="56"/>
      <c r="Q1092" s="56" t="s">
        <v>2998</v>
      </c>
      <c r="R1092" s="57"/>
      <c r="S1092" s="57" t="s">
        <v>2072</v>
      </c>
      <c r="T1092" s="56"/>
      <c r="U1092" s="56"/>
      <c r="V1092" s="56"/>
      <c r="W1092" s="47" t="s">
        <v>219</v>
      </c>
      <c r="X1092" s="56"/>
      <c r="Y1092" s="56"/>
      <c r="Z1092" s="56"/>
      <c r="AA1092" s="56"/>
      <c r="AB1092" s="56"/>
      <c r="AC1092" s="56"/>
    </row>
    <row r="1093" spans="1:29" ht="15.75" customHeight="1">
      <c r="A1093" s="35"/>
      <c r="B1093" s="35" t="s">
        <v>2693</v>
      </c>
      <c r="C1093" s="36"/>
      <c r="D1093" s="37"/>
      <c r="E1093" s="37"/>
      <c r="F1093" s="38">
        <v>600000</v>
      </c>
      <c r="G1093" s="39"/>
      <c r="H1093" s="40"/>
      <c r="I1093" s="41"/>
      <c r="J1093" s="41"/>
      <c r="K1093" s="41"/>
      <c r="L1093" s="41"/>
      <c r="M1093" s="42"/>
      <c r="N1093" s="44" t="s">
        <v>884</v>
      </c>
      <c r="O1093" s="44"/>
      <c r="P1093" s="44"/>
      <c r="Q1093" s="44" t="s">
        <v>3127</v>
      </c>
      <c r="R1093" s="45"/>
      <c r="S1093" s="45" t="s">
        <v>2695</v>
      </c>
      <c r="T1093" s="44"/>
      <c r="U1093" s="44"/>
      <c r="V1093" s="44"/>
      <c r="W1093" s="44" t="s">
        <v>949</v>
      </c>
      <c r="X1093" s="44"/>
      <c r="Y1093" s="44"/>
      <c r="Z1093" s="44"/>
      <c r="AA1093" s="44"/>
      <c r="AB1093" s="44"/>
      <c r="AC1093" s="44"/>
    </row>
    <row r="1094" spans="1:29" ht="15.75" customHeight="1">
      <c r="A1094" s="47"/>
      <c r="B1094" s="47" t="s">
        <v>2693</v>
      </c>
      <c r="C1094" s="60"/>
      <c r="D1094" s="49"/>
      <c r="E1094" s="49"/>
      <c r="F1094" s="50">
        <v>1000000</v>
      </c>
      <c r="G1094" s="51"/>
      <c r="H1094" s="52"/>
      <c r="I1094" s="53"/>
      <c r="J1094" s="53"/>
      <c r="K1094" s="53"/>
      <c r="L1094" s="53"/>
      <c r="M1094" s="54"/>
      <c r="N1094" s="56" t="s">
        <v>884</v>
      </c>
      <c r="O1094" s="56"/>
      <c r="P1094" s="56"/>
      <c r="Q1094" s="56" t="s">
        <v>3006</v>
      </c>
      <c r="R1094" s="57"/>
      <c r="S1094" s="57" t="s">
        <v>1556</v>
      </c>
      <c r="T1094" s="56"/>
      <c r="U1094" s="56"/>
      <c r="V1094" s="56"/>
      <c r="W1094" s="56" t="s">
        <v>949</v>
      </c>
      <c r="X1094" s="56"/>
      <c r="Y1094" s="56"/>
      <c r="Z1094" s="56"/>
      <c r="AA1094" s="56"/>
      <c r="AB1094" s="56"/>
      <c r="AC1094" s="56"/>
    </row>
    <row r="1095" spans="1:29" ht="15.75" customHeight="1">
      <c r="A1095" s="35"/>
      <c r="B1095" s="35" t="s">
        <v>1407</v>
      </c>
      <c r="C1095" s="36"/>
      <c r="D1095" s="37"/>
      <c r="E1095" s="37"/>
      <c r="F1095" s="38">
        <v>600000</v>
      </c>
      <c r="G1095" s="39"/>
      <c r="H1095" s="40"/>
      <c r="I1095" s="41"/>
      <c r="J1095" s="41"/>
      <c r="K1095" s="41"/>
      <c r="L1095" s="41"/>
      <c r="M1095" s="42"/>
      <c r="N1095" s="44" t="s">
        <v>884</v>
      </c>
      <c r="O1095" s="44"/>
      <c r="P1095" s="44"/>
      <c r="Q1095" s="44" t="s">
        <v>3133</v>
      </c>
      <c r="R1095" s="45"/>
      <c r="S1095" s="45" t="s">
        <v>2466</v>
      </c>
      <c r="T1095" s="44"/>
      <c r="U1095" s="44"/>
      <c r="V1095" s="44"/>
      <c r="W1095" s="44" t="s">
        <v>949</v>
      </c>
      <c r="X1095" s="44"/>
      <c r="Y1095" s="44"/>
      <c r="Z1095" s="44"/>
      <c r="AA1095" s="44"/>
      <c r="AB1095" s="44"/>
      <c r="AC1095" s="44"/>
    </row>
    <row r="1096" spans="1:29" ht="15.75" customHeight="1">
      <c r="A1096" s="47" t="s">
        <v>795</v>
      </c>
      <c r="B1096" s="47" t="s">
        <v>156</v>
      </c>
      <c r="C1096" s="60" t="s">
        <v>274</v>
      </c>
      <c r="D1096" s="49" t="s">
        <v>53</v>
      </c>
      <c r="E1096" s="49">
        <v>800</v>
      </c>
      <c r="F1096" s="50">
        <v>9600</v>
      </c>
      <c r="G1096" s="51" t="s">
        <v>54</v>
      </c>
      <c r="H1096" s="52">
        <v>46204</v>
      </c>
      <c r="I1096" s="53" t="s">
        <v>55</v>
      </c>
      <c r="J1096" s="53" t="s">
        <v>56</v>
      </c>
      <c r="K1096" s="53" t="s">
        <v>164</v>
      </c>
      <c r="L1096" s="53" t="s">
        <v>58</v>
      </c>
      <c r="M1096" s="54" t="s">
        <v>2534</v>
      </c>
      <c r="N1096" s="56" t="s">
        <v>21</v>
      </c>
      <c r="O1096" s="56" t="s">
        <v>2767</v>
      </c>
      <c r="P1096" s="56"/>
      <c r="Q1096" s="56" t="s">
        <v>3067</v>
      </c>
      <c r="R1096" s="57"/>
      <c r="S1096" s="57" t="s">
        <v>275</v>
      </c>
      <c r="T1096" s="56"/>
      <c r="U1096" s="56"/>
      <c r="V1096" s="56"/>
      <c r="W1096" s="56" t="s">
        <v>2981</v>
      </c>
      <c r="X1096" s="56"/>
      <c r="Y1096" s="56"/>
      <c r="Z1096" s="56"/>
      <c r="AA1096" s="56"/>
      <c r="AB1096" s="56"/>
      <c r="AC1096" s="56"/>
    </row>
    <row r="1097" spans="1:29" ht="15.75" customHeight="1">
      <c r="A1097" s="35" t="s">
        <v>796</v>
      </c>
      <c r="B1097" s="35" t="s">
        <v>156</v>
      </c>
      <c r="C1097" s="36" t="s">
        <v>458</v>
      </c>
      <c r="D1097" s="37" t="s">
        <v>53</v>
      </c>
      <c r="E1097" s="37">
        <v>800</v>
      </c>
      <c r="F1097" s="38">
        <v>1760</v>
      </c>
      <c r="G1097" s="39" t="s">
        <v>54</v>
      </c>
      <c r="H1097" s="40">
        <v>46174</v>
      </c>
      <c r="I1097" s="41" t="s">
        <v>55</v>
      </c>
      <c r="J1097" s="41" t="s">
        <v>56</v>
      </c>
      <c r="K1097" s="41" t="s">
        <v>164</v>
      </c>
      <c r="L1097" s="41" t="s">
        <v>58</v>
      </c>
      <c r="M1097" s="42" t="s">
        <v>2534</v>
      </c>
      <c r="N1097" s="44" t="s">
        <v>21</v>
      </c>
      <c r="O1097" s="44" t="s">
        <v>2767</v>
      </c>
      <c r="P1097" s="44"/>
      <c r="Q1097" s="44" t="s">
        <v>3067</v>
      </c>
      <c r="R1097" s="45"/>
      <c r="S1097" s="45" t="s">
        <v>275</v>
      </c>
      <c r="T1097" s="44"/>
      <c r="U1097" s="44"/>
      <c r="V1097" s="44"/>
      <c r="W1097" s="44" t="s">
        <v>2981</v>
      </c>
      <c r="X1097" s="44"/>
      <c r="Y1097" s="44"/>
      <c r="Z1097" s="44"/>
      <c r="AA1097" s="44"/>
      <c r="AB1097" s="44"/>
      <c r="AC1097" s="44"/>
    </row>
    <row r="1098" spans="1:29" ht="15.75" customHeight="1">
      <c r="A1098" s="47" t="s">
        <v>797</v>
      </c>
      <c r="B1098" s="47" t="s">
        <v>156</v>
      </c>
      <c r="C1098" s="60" t="s">
        <v>277</v>
      </c>
      <c r="D1098" s="49" t="s">
        <v>53</v>
      </c>
      <c r="E1098" s="49">
        <v>800</v>
      </c>
      <c r="F1098" s="50">
        <v>9600</v>
      </c>
      <c r="G1098" s="51" t="s">
        <v>54</v>
      </c>
      <c r="H1098" s="52">
        <v>46204</v>
      </c>
      <c r="I1098" s="53" t="s">
        <v>55</v>
      </c>
      <c r="J1098" s="53" t="s">
        <v>56</v>
      </c>
      <c r="K1098" s="53" t="s">
        <v>164</v>
      </c>
      <c r="L1098" s="53" t="s">
        <v>58</v>
      </c>
      <c r="M1098" s="54" t="s">
        <v>2534</v>
      </c>
      <c r="N1098" s="56" t="s">
        <v>21</v>
      </c>
      <c r="O1098" s="56" t="s">
        <v>2767</v>
      </c>
      <c r="P1098" s="56"/>
      <c r="Q1098" s="56" t="s">
        <v>3067</v>
      </c>
      <c r="R1098" s="57"/>
      <c r="S1098" s="57" t="s">
        <v>275</v>
      </c>
      <c r="T1098" s="56"/>
      <c r="U1098" s="56"/>
      <c r="V1098" s="56"/>
      <c r="W1098" s="56" t="s">
        <v>2981</v>
      </c>
      <c r="X1098" s="56"/>
      <c r="Y1098" s="56"/>
      <c r="Z1098" s="56"/>
      <c r="AA1098" s="56"/>
      <c r="AB1098" s="56"/>
      <c r="AC1098" s="56"/>
    </row>
    <row r="1099" spans="1:29" ht="15.75" customHeight="1">
      <c r="A1099" s="35" t="s">
        <v>1638</v>
      </c>
      <c r="B1099" s="35" t="s">
        <v>291</v>
      </c>
      <c r="C1099" s="36" t="s">
        <v>2176</v>
      </c>
      <c r="D1099" s="37" t="s">
        <v>53</v>
      </c>
      <c r="E1099" s="37">
        <v>1</v>
      </c>
      <c r="F1099" s="38">
        <v>750</v>
      </c>
      <c r="G1099" s="39" t="s">
        <v>54</v>
      </c>
      <c r="H1099" s="40">
        <v>46174</v>
      </c>
      <c r="I1099" s="41" t="s">
        <v>55</v>
      </c>
      <c r="J1099" s="41" t="s">
        <v>56</v>
      </c>
      <c r="K1099" s="41" t="s">
        <v>164</v>
      </c>
      <c r="L1099" s="41" t="s">
        <v>91</v>
      </c>
      <c r="M1099" s="42" t="s">
        <v>109</v>
      </c>
      <c r="N1099" s="44" t="s">
        <v>951</v>
      </c>
      <c r="O1099" s="44" t="s">
        <v>2767</v>
      </c>
      <c r="P1099" s="44"/>
      <c r="Q1099" s="44" t="s">
        <v>3068</v>
      </c>
      <c r="R1099" s="45">
        <f t="array" ref="R1099">IFERROR(INDEX('BANCO DE DADOS'!$C$3:$C1636,MATCH(C1099,'BANCO DE DADOS'!$B$3:$B1636,0),0),"")</f>
        <v>0</v>
      </c>
      <c r="S1099" s="45" t="s">
        <v>2177</v>
      </c>
      <c r="T1099" s="44"/>
      <c r="U1099" s="44"/>
      <c r="V1099" s="44"/>
      <c r="W1099" s="44" t="s">
        <v>291</v>
      </c>
      <c r="X1099" s="44"/>
      <c r="Y1099" s="44"/>
      <c r="Z1099" s="44"/>
      <c r="AA1099" s="44"/>
      <c r="AB1099" s="44"/>
      <c r="AC1099" s="44"/>
    </row>
    <row r="1100" spans="1:29" ht="15.75" customHeight="1">
      <c r="A1100" s="47"/>
      <c r="B1100" s="47" t="s">
        <v>2693</v>
      </c>
      <c r="C1100" s="60"/>
      <c r="D1100" s="49"/>
      <c r="E1100" s="49"/>
      <c r="F1100" s="50">
        <v>1050</v>
      </c>
      <c r="G1100" s="51"/>
      <c r="H1100" s="52"/>
      <c r="I1100" s="53"/>
      <c r="J1100" s="53"/>
      <c r="K1100" s="53"/>
      <c r="L1100" s="53"/>
      <c r="M1100" s="54"/>
      <c r="N1100" s="56" t="s">
        <v>21</v>
      </c>
      <c r="O1100" s="56"/>
      <c r="P1100" s="56"/>
      <c r="Q1100" s="56" t="s">
        <v>3037</v>
      </c>
      <c r="R1100" s="57"/>
      <c r="S1100" s="57" t="s">
        <v>508</v>
      </c>
      <c r="T1100" s="56"/>
      <c r="U1100" s="56"/>
      <c r="V1100" s="56"/>
      <c r="W1100" s="56" t="s">
        <v>156</v>
      </c>
      <c r="X1100" s="56"/>
      <c r="Y1100" s="56"/>
      <c r="Z1100" s="56"/>
      <c r="AA1100" s="56"/>
      <c r="AB1100" s="56"/>
      <c r="AC1100" s="56"/>
    </row>
    <row r="1101" spans="1:29" ht="15.75" customHeight="1">
      <c r="A1101" s="35" t="s">
        <v>1671</v>
      </c>
      <c r="B1101" s="35" t="s">
        <v>51</v>
      </c>
      <c r="C1101" s="36" t="s">
        <v>2134</v>
      </c>
      <c r="D1101" s="37" t="s">
        <v>53</v>
      </c>
      <c r="E1101" s="37">
        <v>6</v>
      </c>
      <c r="F1101" s="38">
        <v>1080</v>
      </c>
      <c r="G1101" s="39" t="s">
        <v>54</v>
      </c>
      <c r="H1101" s="40">
        <v>46174</v>
      </c>
      <c r="I1101" s="41" t="s">
        <v>55</v>
      </c>
      <c r="J1101" s="41" t="s">
        <v>56</v>
      </c>
      <c r="K1101" s="41" t="s">
        <v>164</v>
      </c>
      <c r="L1101" s="41" t="s">
        <v>91</v>
      </c>
      <c r="M1101" s="42" t="s">
        <v>2498</v>
      </c>
      <c r="N1101" s="44" t="s">
        <v>951</v>
      </c>
      <c r="O1101" s="44" t="s">
        <v>2767</v>
      </c>
      <c r="P1101" s="44"/>
      <c r="Q1101" s="44" t="s">
        <v>3070</v>
      </c>
      <c r="R1101" s="45" t="str">
        <f t="array" ref="R1101">IFERROR(INDEX('BANCO DE DADOS'!$C$3:$C1636,MATCH(C1101,'BANCO DE DADOS'!$B$3:$B1636,0),0),"")</f>
        <v>CEIB</v>
      </c>
      <c r="S1101" s="45" t="s">
        <v>1327</v>
      </c>
      <c r="T1101" s="44"/>
      <c r="U1101" s="44"/>
      <c r="V1101" s="44"/>
      <c r="W1101" s="44" t="s">
        <v>51</v>
      </c>
      <c r="X1101" s="44"/>
      <c r="Y1101" s="44"/>
      <c r="Z1101" s="44"/>
      <c r="AA1101" s="44"/>
      <c r="AB1101" s="44"/>
      <c r="AC1101" s="44"/>
    </row>
    <row r="1102" spans="1:29" ht="15.75" customHeight="1">
      <c r="A1102" s="184"/>
      <c r="B1102" s="184" t="s">
        <v>237</v>
      </c>
      <c r="C1102" s="185" t="s">
        <v>2638</v>
      </c>
      <c r="D1102" s="186" t="s">
        <v>53</v>
      </c>
      <c r="E1102" s="186">
        <v>1</v>
      </c>
      <c r="F1102" s="187">
        <v>1800</v>
      </c>
      <c r="G1102" s="188" t="s">
        <v>54</v>
      </c>
      <c r="H1102" s="189">
        <v>46174</v>
      </c>
      <c r="I1102" s="190" t="s">
        <v>101</v>
      </c>
      <c r="J1102" s="190" t="s">
        <v>56</v>
      </c>
      <c r="K1102" s="190" t="s">
        <v>858</v>
      </c>
      <c r="L1102" s="190" t="s">
        <v>91</v>
      </c>
      <c r="M1102" s="191" t="s">
        <v>2451</v>
      </c>
      <c r="N1102" s="192" t="s">
        <v>951</v>
      </c>
      <c r="O1102" s="56" t="s">
        <v>2452</v>
      </c>
      <c r="P1102" s="56"/>
      <c r="Q1102" s="56"/>
      <c r="R1102" s="57" t="str">
        <f t="array" ref="R1102">IFERROR(INDEX('BANCO DE DADOS'!$C$3:$C1636,MATCH(C1102,'BANCO DE DADOS'!$B$3:$B1636,0),0),"")</f>
        <v>GTI - MULTIMIDIA</v>
      </c>
      <c r="S1102" s="57" t="str">
        <f t="array" ref="S1102">IFERROR(INDEX('BANCO DE DADOS'!$D$3:$D1636,MATCH(C1102,'BANCO DE DADOS'!$B$3:$B1636,0),0),"")</f>
        <v>COMPRA DE EQUIPAMENTOS DE SOM E ÁUDIO</v>
      </c>
      <c r="T1102" s="56"/>
      <c r="U1102" s="56"/>
      <c r="V1102" s="56"/>
      <c r="W1102" s="56"/>
      <c r="X1102" s="56"/>
      <c r="Y1102" s="56"/>
      <c r="Z1102" s="56"/>
      <c r="AA1102" s="56"/>
      <c r="AB1102" s="56"/>
      <c r="AC1102" s="56"/>
    </row>
    <row r="1103" spans="1:29" ht="15.75" customHeight="1">
      <c r="A1103" s="167"/>
      <c r="B1103" s="167" t="s">
        <v>169</v>
      </c>
      <c r="C1103" s="168" t="s">
        <v>2638</v>
      </c>
      <c r="D1103" s="176" t="s">
        <v>53</v>
      </c>
      <c r="E1103" s="176">
        <v>1</v>
      </c>
      <c r="F1103" s="177">
        <v>1800</v>
      </c>
      <c r="G1103" s="178" t="s">
        <v>54</v>
      </c>
      <c r="H1103" s="179">
        <v>46174</v>
      </c>
      <c r="I1103" s="180" t="s">
        <v>101</v>
      </c>
      <c r="J1103" s="180" t="s">
        <v>56</v>
      </c>
      <c r="K1103" s="180" t="s">
        <v>858</v>
      </c>
      <c r="L1103" s="180" t="s">
        <v>91</v>
      </c>
      <c r="M1103" s="181" t="s">
        <v>2451</v>
      </c>
      <c r="N1103" s="175" t="s">
        <v>951</v>
      </c>
      <c r="O1103" s="44" t="s">
        <v>2452</v>
      </c>
      <c r="P1103" s="44"/>
      <c r="Q1103" s="44"/>
      <c r="R1103" s="45" t="str">
        <f t="array" ref="R1103">IFERROR(INDEX('BANCO DE DADOS'!$C$3:$C1636,MATCH(C1103,'BANCO DE DADOS'!$B$3:$B1636,0),0),"")</f>
        <v>GTI - MULTIMIDIA</v>
      </c>
      <c r="S1103" s="45" t="str">
        <f t="array" ref="S1103">IFERROR(INDEX('BANCO DE DADOS'!$D$3:$D1636,MATCH(C1103,'BANCO DE DADOS'!$B$3:$B1636,0),0),"")</f>
        <v>COMPRA DE EQUIPAMENTOS DE SOM E ÁUDIO</v>
      </c>
      <c r="T1103" s="44"/>
      <c r="U1103" s="44"/>
      <c r="V1103" s="44"/>
      <c r="W1103" s="44"/>
      <c r="X1103" s="44"/>
      <c r="Y1103" s="44"/>
      <c r="Z1103" s="44"/>
      <c r="AA1103" s="44"/>
      <c r="AB1103" s="44"/>
      <c r="AC1103" s="44"/>
    </row>
    <row r="1104" spans="1:29" ht="15.75" customHeight="1">
      <c r="A1104" s="47" t="s">
        <v>1674</v>
      </c>
      <c r="B1104" s="47" t="s">
        <v>51</v>
      </c>
      <c r="C1104" s="60" t="s">
        <v>1760</v>
      </c>
      <c r="D1104" s="49" t="s">
        <v>53</v>
      </c>
      <c r="E1104" s="49">
        <v>1200</v>
      </c>
      <c r="F1104" s="50">
        <v>60000</v>
      </c>
      <c r="G1104" s="51" t="s">
        <v>54</v>
      </c>
      <c r="H1104" s="52">
        <v>46266</v>
      </c>
      <c r="I1104" s="53" t="s">
        <v>55</v>
      </c>
      <c r="J1104" s="53" t="s">
        <v>56</v>
      </c>
      <c r="K1104" s="53" t="s">
        <v>164</v>
      </c>
      <c r="L1104" s="53" t="s">
        <v>91</v>
      </c>
      <c r="M1104" s="54" t="s">
        <v>109</v>
      </c>
      <c r="N1104" s="56" t="s">
        <v>951</v>
      </c>
      <c r="O1104" s="56" t="s">
        <v>2767</v>
      </c>
      <c r="P1104" s="56"/>
      <c r="Q1104" s="56" t="s">
        <v>3070</v>
      </c>
      <c r="R1104" s="57" t="str">
        <f t="array" ref="R1104">IFERROR(INDEX('BANCO DE DADOS'!$C$3:$C1636,MATCH(C1104,'BANCO DE DADOS'!$B$3:$B1636,0),0),"")</f>
        <v>CEIB</v>
      </c>
      <c r="S1104" s="57" t="s">
        <v>1327</v>
      </c>
      <c r="T1104" s="56"/>
      <c r="U1104" s="56"/>
      <c r="V1104" s="56"/>
      <c r="W1104" s="56" t="s">
        <v>51</v>
      </c>
      <c r="X1104" s="56"/>
      <c r="Y1104" s="56"/>
      <c r="Z1104" s="56"/>
      <c r="AA1104" s="56"/>
      <c r="AB1104" s="56"/>
      <c r="AC1104" s="56"/>
    </row>
    <row r="1105" spans="1:29" ht="15.75" customHeight="1">
      <c r="A1105" s="167"/>
      <c r="B1105" s="167" t="s">
        <v>242</v>
      </c>
      <c r="C1105" s="168" t="s">
        <v>2638</v>
      </c>
      <c r="D1105" s="176" t="s">
        <v>53</v>
      </c>
      <c r="E1105" s="176">
        <v>1</v>
      </c>
      <c r="F1105" s="177">
        <v>1800</v>
      </c>
      <c r="G1105" s="178" t="s">
        <v>54</v>
      </c>
      <c r="H1105" s="179">
        <v>46174</v>
      </c>
      <c r="I1105" s="180" t="s">
        <v>101</v>
      </c>
      <c r="J1105" s="180" t="s">
        <v>56</v>
      </c>
      <c r="K1105" s="180" t="s">
        <v>858</v>
      </c>
      <c r="L1105" s="180" t="s">
        <v>91</v>
      </c>
      <c r="M1105" s="181" t="s">
        <v>2451</v>
      </c>
      <c r="N1105" s="175" t="s">
        <v>951</v>
      </c>
      <c r="O1105" s="44" t="s">
        <v>2452</v>
      </c>
      <c r="P1105" s="44"/>
      <c r="Q1105" s="44"/>
      <c r="R1105" s="45" t="str">
        <f t="array" ref="R1105">IFERROR(INDEX('BANCO DE DADOS'!$C$3:$C1636,MATCH(C1105,'BANCO DE DADOS'!$B$3:$B1636,0),0),"")</f>
        <v>GTI - MULTIMIDIA</v>
      </c>
      <c r="S1105" s="45" t="str">
        <f t="array" ref="S1105">IFERROR(INDEX('BANCO DE DADOS'!$D$3:$D1636,MATCH(C1105,'BANCO DE DADOS'!$B$3:$B1636,0),0),"")</f>
        <v>COMPRA DE EQUIPAMENTOS DE SOM E ÁUDIO</v>
      </c>
      <c r="T1105" s="44"/>
      <c r="U1105" s="44"/>
      <c r="V1105" s="44"/>
      <c r="W1105" s="44"/>
      <c r="X1105" s="44"/>
      <c r="Y1105" s="44"/>
      <c r="Z1105" s="44"/>
      <c r="AA1105" s="44"/>
      <c r="AB1105" s="44"/>
      <c r="AC1105" s="44"/>
    </row>
    <row r="1106" spans="1:29" ht="15.75" customHeight="1">
      <c r="A1106" s="184"/>
      <c r="B1106" s="184" t="s">
        <v>775</v>
      </c>
      <c r="C1106" s="185" t="s">
        <v>2638</v>
      </c>
      <c r="D1106" s="186" t="s">
        <v>53</v>
      </c>
      <c r="E1106" s="186">
        <v>1</v>
      </c>
      <c r="F1106" s="187">
        <v>1800</v>
      </c>
      <c r="G1106" s="188" t="s">
        <v>54</v>
      </c>
      <c r="H1106" s="189">
        <v>46174</v>
      </c>
      <c r="I1106" s="190" t="s">
        <v>101</v>
      </c>
      <c r="J1106" s="190" t="s">
        <v>56</v>
      </c>
      <c r="K1106" s="190" t="s">
        <v>858</v>
      </c>
      <c r="L1106" s="190" t="s">
        <v>91</v>
      </c>
      <c r="M1106" s="191" t="s">
        <v>2451</v>
      </c>
      <c r="N1106" s="192" t="s">
        <v>951</v>
      </c>
      <c r="O1106" s="56" t="s">
        <v>2452</v>
      </c>
      <c r="P1106" s="56"/>
      <c r="Q1106" s="56"/>
      <c r="R1106" s="57" t="str">
        <f t="array" ref="R1106">IFERROR(INDEX('BANCO DE DADOS'!$C$3:$C1636,MATCH(C1106,'BANCO DE DADOS'!$B$3:$B1636,0),0),"")</f>
        <v>GTI - MULTIMIDIA</v>
      </c>
      <c r="S1106" s="57" t="str">
        <f t="array" ref="S1106">IFERROR(INDEX('BANCO DE DADOS'!$D$3:$D1636,MATCH(C1106,'BANCO DE DADOS'!$B$3:$B1636,0),0),"")</f>
        <v>COMPRA DE EQUIPAMENTOS DE SOM E ÁUDIO</v>
      </c>
      <c r="T1106" s="56"/>
      <c r="U1106" s="56"/>
      <c r="V1106" s="56"/>
      <c r="W1106" s="56"/>
      <c r="X1106" s="56"/>
      <c r="Y1106" s="56"/>
      <c r="Z1106" s="56"/>
      <c r="AA1106" s="56"/>
      <c r="AB1106" s="56"/>
      <c r="AC1106" s="56"/>
    </row>
    <row r="1107" spans="1:29" ht="15.75" customHeight="1">
      <c r="A1107" s="35"/>
      <c r="B1107" s="35" t="s">
        <v>2693</v>
      </c>
      <c r="C1107" s="36"/>
      <c r="D1107" s="37"/>
      <c r="E1107" s="37"/>
      <c r="F1107" s="38">
        <v>4800</v>
      </c>
      <c r="G1107" s="39"/>
      <c r="H1107" s="40"/>
      <c r="I1107" s="41"/>
      <c r="J1107" s="41"/>
      <c r="K1107" s="41"/>
      <c r="L1107" s="41"/>
      <c r="M1107" s="42"/>
      <c r="N1107" s="44" t="s">
        <v>21</v>
      </c>
      <c r="O1107" s="44"/>
      <c r="P1107" s="44"/>
      <c r="Q1107" s="44" t="s">
        <v>3108</v>
      </c>
      <c r="R1107" s="45"/>
      <c r="S1107" s="45" t="s">
        <v>349</v>
      </c>
      <c r="T1107" s="44"/>
      <c r="U1107" s="44"/>
      <c r="V1107" s="44"/>
      <c r="W1107" s="44" t="s">
        <v>894</v>
      </c>
      <c r="X1107" s="44"/>
      <c r="Y1107" s="44"/>
      <c r="Z1107" s="44"/>
      <c r="AA1107" s="44"/>
      <c r="AB1107" s="44"/>
      <c r="AC1107" s="44"/>
    </row>
    <row r="1108" spans="1:29" ht="15.75" customHeight="1">
      <c r="A1108" s="47" t="s">
        <v>1677</v>
      </c>
      <c r="B1108" s="47" t="s">
        <v>51</v>
      </c>
      <c r="C1108" s="60" t="s">
        <v>2659</v>
      </c>
      <c r="D1108" s="49" t="s">
        <v>1337</v>
      </c>
      <c r="E1108" s="49">
        <v>4</v>
      </c>
      <c r="F1108" s="50">
        <v>600</v>
      </c>
      <c r="G1108" s="51" t="s">
        <v>54</v>
      </c>
      <c r="H1108" s="52">
        <v>46174</v>
      </c>
      <c r="I1108" s="53" t="s">
        <v>55</v>
      </c>
      <c r="J1108" s="53" t="s">
        <v>56</v>
      </c>
      <c r="K1108" s="53" t="s">
        <v>164</v>
      </c>
      <c r="L1108" s="53" t="s">
        <v>91</v>
      </c>
      <c r="M1108" s="54" t="s">
        <v>148</v>
      </c>
      <c r="N1108" s="56" t="s">
        <v>951</v>
      </c>
      <c r="O1108" s="56" t="s">
        <v>2767</v>
      </c>
      <c r="P1108" s="56"/>
      <c r="Q1108" s="56" t="s">
        <v>3070</v>
      </c>
      <c r="R1108" s="57"/>
      <c r="S1108" s="57" t="s">
        <v>1327</v>
      </c>
      <c r="T1108" s="56"/>
      <c r="U1108" s="56"/>
      <c r="V1108" s="56"/>
      <c r="W1108" s="56" t="s">
        <v>51</v>
      </c>
      <c r="X1108" s="56"/>
      <c r="Y1108" s="56"/>
      <c r="Z1108" s="56"/>
      <c r="AA1108" s="56"/>
      <c r="AB1108" s="56"/>
      <c r="AC1108" s="56"/>
    </row>
    <row r="1109" spans="1:29" ht="15.75" customHeight="1">
      <c r="A1109" s="35"/>
      <c r="B1109" s="35" t="s">
        <v>51</v>
      </c>
      <c r="C1109" s="36" t="s">
        <v>1239</v>
      </c>
      <c r="D1109" s="37" t="s">
        <v>53</v>
      </c>
      <c r="E1109" s="37">
        <v>2</v>
      </c>
      <c r="F1109" s="38">
        <v>3000</v>
      </c>
      <c r="G1109" s="39" t="s">
        <v>54</v>
      </c>
      <c r="H1109" s="40">
        <v>46174</v>
      </c>
      <c r="I1109" s="41" t="s">
        <v>55</v>
      </c>
      <c r="J1109" s="41" t="s">
        <v>56</v>
      </c>
      <c r="K1109" s="41" t="s">
        <v>164</v>
      </c>
      <c r="L1109" s="41" t="s">
        <v>91</v>
      </c>
      <c r="M1109" s="42" t="s">
        <v>148</v>
      </c>
      <c r="N1109" s="44" t="s">
        <v>884</v>
      </c>
      <c r="O1109" s="44" t="s">
        <v>2767</v>
      </c>
      <c r="P1109" s="44"/>
      <c r="Q1109" s="44" t="s">
        <v>3070</v>
      </c>
      <c r="R1109" s="45"/>
      <c r="S1109" s="45" t="s">
        <v>1240</v>
      </c>
      <c r="T1109" s="44"/>
      <c r="U1109" s="44"/>
      <c r="V1109" s="44"/>
      <c r="W1109" s="44" t="s">
        <v>51</v>
      </c>
      <c r="X1109" s="44"/>
      <c r="Y1109" s="44"/>
      <c r="Z1109" s="44"/>
      <c r="AA1109" s="44"/>
      <c r="AB1109" s="44"/>
      <c r="AC1109" s="44"/>
    </row>
    <row r="1110" spans="1:29" ht="15.75" customHeight="1">
      <c r="A1110" s="47"/>
      <c r="B1110" s="47" t="s">
        <v>51</v>
      </c>
      <c r="C1110" s="60" t="s">
        <v>1345</v>
      </c>
      <c r="D1110" s="49" t="s">
        <v>53</v>
      </c>
      <c r="E1110" s="49">
        <v>12</v>
      </c>
      <c r="F1110" s="50">
        <v>420</v>
      </c>
      <c r="G1110" s="51" t="s">
        <v>54</v>
      </c>
      <c r="H1110" s="52">
        <v>46174</v>
      </c>
      <c r="I1110" s="53" t="s">
        <v>55</v>
      </c>
      <c r="J1110" s="53" t="s">
        <v>56</v>
      </c>
      <c r="K1110" s="53" t="s">
        <v>164</v>
      </c>
      <c r="L1110" s="53" t="s">
        <v>91</v>
      </c>
      <c r="M1110" s="54" t="s">
        <v>148</v>
      </c>
      <c r="N1110" s="56" t="s">
        <v>884</v>
      </c>
      <c r="O1110" s="56" t="s">
        <v>2767</v>
      </c>
      <c r="P1110" s="56"/>
      <c r="Q1110" s="56" t="s">
        <v>3070</v>
      </c>
      <c r="R1110" s="57"/>
      <c r="S1110" s="57" t="s">
        <v>1327</v>
      </c>
      <c r="T1110" s="56"/>
      <c r="U1110" s="56"/>
      <c r="V1110" s="56"/>
      <c r="W1110" s="56" t="s">
        <v>51</v>
      </c>
      <c r="X1110" s="56"/>
      <c r="Y1110" s="56"/>
      <c r="Z1110" s="56"/>
      <c r="AA1110" s="56"/>
      <c r="AB1110" s="56"/>
      <c r="AC1110" s="56"/>
    </row>
    <row r="1111" spans="1:29" ht="15.75" customHeight="1">
      <c r="A1111" s="35"/>
      <c r="B1111" s="35" t="s">
        <v>51</v>
      </c>
      <c r="C1111" s="36" t="s">
        <v>1326</v>
      </c>
      <c r="D1111" s="37" t="s">
        <v>53</v>
      </c>
      <c r="E1111" s="37">
        <v>12</v>
      </c>
      <c r="F1111" s="38">
        <v>720</v>
      </c>
      <c r="G1111" s="39" t="s">
        <v>54</v>
      </c>
      <c r="H1111" s="40">
        <v>46174</v>
      </c>
      <c r="I1111" s="41" t="s">
        <v>55</v>
      </c>
      <c r="J1111" s="41" t="s">
        <v>56</v>
      </c>
      <c r="K1111" s="41" t="s">
        <v>164</v>
      </c>
      <c r="L1111" s="41" t="s">
        <v>91</v>
      </c>
      <c r="M1111" s="42" t="s">
        <v>109</v>
      </c>
      <c r="N1111" s="44" t="s">
        <v>884</v>
      </c>
      <c r="O1111" s="44" t="s">
        <v>2767</v>
      </c>
      <c r="P1111" s="44"/>
      <c r="Q1111" s="44" t="s">
        <v>3070</v>
      </c>
      <c r="R1111" s="45"/>
      <c r="S1111" s="45" t="s">
        <v>1327</v>
      </c>
      <c r="T1111" s="44"/>
      <c r="U1111" s="44"/>
      <c r="V1111" s="44"/>
      <c r="W1111" s="44" t="s">
        <v>51</v>
      </c>
      <c r="X1111" s="44"/>
      <c r="Y1111" s="44"/>
      <c r="Z1111" s="44"/>
      <c r="AA1111" s="44"/>
      <c r="AB1111" s="44"/>
      <c r="AC1111" s="44"/>
    </row>
    <row r="1112" spans="1:29" ht="15.75" customHeight="1">
      <c r="A1112" s="47" t="s">
        <v>1703</v>
      </c>
      <c r="B1112" s="47" t="s">
        <v>848</v>
      </c>
      <c r="C1112" s="60" t="s">
        <v>1765</v>
      </c>
      <c r="D1112" s="49" t="s">
        <v>1258</v>
      </c>
      <c r="E1112" s="49">
        <v>1600</v>
      </c>
      <c r="F1112" s="50">
        <v>56000</v>
      </c>
      <c r="G1112" s="51" t="s">
        <v>54</v>
      </c>
      <c r="H1112" s="52">
        <v>46266</v>
      </c>
      <c r="I1112" s="53" t="s">
        <v>55</v>
      </c>
      <c r="J1112" s="53" t="s">
        <v>56</v>
      </c>
      <c r="K1112" s="53" t="s">
        <v>164</v>
      </c>
      <c r="L1112" s="53" t="s">
        <v>91</v>
      </c>
      <c r="M1112" s="54" t="s">
        <v>2498</v>
      </c>
      <c r="N1112" s="56" t="s">
        <v>951</v>
      </c>
      <c r="O1112" s="56" t="s">
        <v>2767</v>
      </c>
      <c r="P1112" s="56"/>
      <c r="Q1112" s="56" t="s">
        <v>3072</v>
      </c>
      <c r="R1112" s="57"/>
      <c r="S1112" s="57" t="s">
        <v>1763</v>
      </c>
      <c r="T1112" s="56"/>
      <c r="U1112" s="56"/>
      <c r="V1112" s="56"/>
      <c r="W1112" s="56" t="s">
        <v>848</v>
      </c>
      <c r="X1112" s="56"/>
      <c r="Y1112" s="56"/>
      <c r="Z1112" s="56"/>
      <c r="AA1112" s="56"/>
      <c r="AB1112" s="56"/>
      <c r="AC1112" s="56"/>
    </row>
    <row r="1113" spans="1:29" ht="15.75" customHeight="1">
      <c r="A1113" s="35" t="s">
        <v>1705</v>
      </c>
      <c r="B1113" s="35" t="s">
        <v>848</v>
      </c>
      <c r="C1113" s="36" t="s">
        <v>1762</v>
      </c>
      <c r="D1113" s="37" t="s">
        <v>1258</v>
      </c>
      <c r="E1113" s="37">
        <v>1920</v>
      </c>
      <c r="F1113" s="38">
        <v>57600</v>
      </c>
      <c r="G1113" s="39" t="s">
        <v>54</v>
      </c>
      <c r="H1113" s="40">
        <v>46266</v>
      </c>
      <c r="I1113" s="41" t="s">
        <v>55</v>
      </c>
      <c r="J1113" s="41" t="s">
        <v>56</v>
      </c>
      <c r="K1113" s="41" t="s">
        <v>164</v>
      </c>
      <c r="L1113" s="41" t="s">
        <v>91</v>
      </c>
      <c r="M1113" s="42" t="s">
        <v>2534</v>
      </c>
      <c r="N1113" s="44" t="s">
        <v>951</v>
      </c>
      <c r="O1113" s="44" t="s">
        <v>2767</v>
      </c>
      <c r="P1113" s="44"/>
      <c r="Q1113" s="44" t="s">
        <v>3072</v>
      </c>
      <c r="R1113" s="45"/>
      <c r="S1113" s="45" t="s">
        <v>1763</v>
      </c>
      <c r="T1113" s="44"/>
      <c r="U1113" s="44"/>
      <c r="V1113" s="44"/>
      <c r="W1113" s="44" t="s">
        <v>848</v>
      </c>
      <c r="X1113" s="44"/>
      <c r="Y1113" s="44"/>
      <c r="Z1113" s="44"/>
      <c r="AA1113" s="44"/>
      <c r="AB1113" s="44"/>
      <c r="AC1113" s="44"/>
    </row>
    <row r="1114" spans="1:29" ht="15.75" customHeight="1">
      <c r="A1114" s="47" t="s">
        <v>2716</v>
      </c>
      <c r="B1114" s="47" t="s">
        <v>70</v>
      </c>
      <c r="C1114" s="60" t="s">
        <v>216</v>
      </c>
      <c r="D1114" s="49" t="s">
        <v>53</v>
      </c>
      <c r="E1114" s="49">
        <v>5</v>
      </c>
      <c r="F1114" s="50">
        <v>42875</v>
      </c>
      <c r="G1114" s="51" t="s">
        <v>54</v>
      </c>
      <c r="H1114" s="52">
        <v>46266</v>
      </c>
      <c r="I1114" s="53" t="s">
        <v>55</v>
      </c>
      <c r="J1114" s="53" t="s">
        <v>56</v>
      </c>
      <c r="K1114" s="53" t="s">
        <v>164</v>
      </c>
      <c r="L1114" s="53" t="s">
        <v>58</v>
      </c>
      <c r="M1114" s="54" t="s">
        <v>2534</v>
      </c>
      <c r="N1114" s="56" t="s">
        <v>21</v>
      </c>
      <c r="O1114" s="56" t="s">
        <v>2767</v>
      </c>
      <c r="P1114" s="56"/>
      <c r="Q1114" s="56" t="s">
        <v>3073</v>
      </c>
      <c r="R1114" s="57"/>
      <c r="S1114" s="57" t="s">
        <v>217</v>
      </c>
      <c r="T1114" s="56"/>
      <c r="U1114" s="56"/>
      <c r="V1114" s="56"/>
      <c r="W1114" s="56" t="s">
        <v>2933</v>
      </c>
      <c r="X1114" s="56"/>
      <c r="Y1114" s="56"/>
      <c r="Z1114" s="56"/>
      <c r="AA1114" s="56"/>
      <c r="AB1114" s="56"/>
      <c r="AC1114" s="56"/>
    </row>
    <row r="1115" spans="1:29" ht="15.75" customHeight="1">
      <c r="A1115" s="35" t="s">
        <v>1816</v>
      </c>
      <c r="B1115" s="35" t="s">
        <v>70</v>
      </c>
      <c r="C1115" s="36" t="s">
        <v>2485</v>
      </c>
      <c r="D1115" s="37" t="s">
        <v>53</v>
      </c>
      <c r="E1115" s="37">
        <v>12</v>
      </c>
      <c r="F1115" s="38">
        <v>447000</v>
      </c>
      <c r="G1115" s="39" t="s">
        <v>54</v>
      </c>
      <c r="H1115" s="40">
        <v>46266</v>
      </c>
      <c r="I1115" s="41" t="s">
        <v>55</v>
      </c>
      <c r="J1115" s="41" t="s">
        <v>56</v>
      </c>
      <c r="K1115" s="41" t="s">
        <v>72</v>
      </c>
      <c r="L1115" s="41" t="s">
        <v>84</v>
      </c>
      <c r="M1115" s="42" t="s">
        <v>2486</v>
      </c>
      <c r="N1115" s="44" t="s">
        <v>951</v>
      </c>
      <c r="O1115" s="44" t="s">
        <v>60</v>
      </c>
      <c r="P1115" s="44"/>
      <c r="Q1115" s="44" t="s">
        <v>3074</v>
      </c>
      <c r="R1115" s="45"/>
      <c r="S1115" s="45" t="s">
        <v>2487</v>
      </c>
      <c r="T1115" s="44"/>
      <c r="U1115" s="44"/>
      <c r="V1115" s="44"/>
      <c r="W1115" s="44" t="s">
        <v>2933</v>
      </c>
      <c r="X1115" s="44"/>
      <c r="Y1115" s="44"/>
      <c r="Z1115" s="44"/>
      <c r="AA1115" s="44"/>
      <c r="AB1115" s="44"/>
      <c r="AC1115" s="44"/>
    </row>
    <row r="1116" spans="1:29" ht="15.75" customHeight="1">
      <c r="A1116" s="184"/>
      <c r="B1116" s="184" t="s">
        <v>219</v>
      </c>
      <c r="C1116" s="185" t="s">
        <v>2071</v>
      </c>
      <c r="D1116" s="186" t="s">
        <v>53</v>
      </c>
      <c r="E1116" s="186">
        <v>12</v>
      </c>
      <c r="F1116" s="187">
        <v>1800</v>
      </c>
      <c r="G1116" s="188" t="s">
        <v>54</v>
      </c>
      <c r="H1116" s="189">
        <v>46174</v>
      </c>
      <c r="I1116" s="190" t="s">
        <v>55</v>
      </c>
      <c r="J1116" s="190" t="s">
        <v>56</v>
      </c>
      <c r="K1116" s="190" t="s">
        <v>164</v>
      </c>
      <c r="L1116" s="190" t="s">
        <v>91</v>
      </c>
      <c r="M1116" s="191" t="s">
        <v>2451</v>
      </c>
      <c r="N1116" s="192" t="s">
        <v>951</v>
      </c>
      <c r="O1116" s="56" t="s">
        <v>2452</v>
      </c>
      <c r="P1116" s="56"/>
      <c r="Q1116" s="56"/>
      <c r="R1116" s="57" t="str">
        <f t="array" ref="R1116">IFERROR(INDEX('BANCO DE DADOS'!$C$3:$C1636,MATCH(C1116,'BANCO DE DADOS'!$B$3:$B1636,0),0),"")</f>
        <v>GTI - MULTIMIDIA</v>
      </c>
      <c r="S1116" s="57" t="str">
        <f t="array" ref="S1116">IFERROR(INDEX('BANCO DE DADOS'!$D$3:$D1636,MATCH(C1116,'BANCO DE DADOS'!$B$3:$B1636,0),0),"")</f>
        <v>COMPRA DE EQUIPAMENTOS DE SEGURANÇA E VIGILÂNCIA</v>
      </c>
      <c r="T1116" s="56"/>
      <c r="U1116" s="56"/>
      <c r="V1116" s="56"/>
      <c r="W1116" s="56"/>
      <c r="X1116" s="56"/>
      <c r="Y1116" s="56"/>
      <c r="Z1116" s="56"/>
      <c r="AA1116" s="56"/>
      <c r="AB1116" s="56"/>
      <c r="AC1116" s="56"/>
    </row>
    <row r="1117" spans="1:29" ht="15.75" customHeight="1">
      <c r="A1117" s="35" t="s">
        <v>1818</v>
      </c>
      <c r="B1117" s="35" t="s">
        <v>70</v>
      </c>
      <c r="C1117" s="36" t="s">
        <v>1613</v>
      </c>
      <c r="D1117" s="37" t="s">
        <v>53</v>
      </c>
      <c r="E1117" s="37">
        <v>1</v>
      </c>
      <c r="F1117" s="38">
        <v>26000</v>
      </c>
      <c r="G1117" s="39" t="s">
        <v>66</v>
      </c>
      <c r="H1117" s="40">
        <v>46235</v>
      </c>
      <c r="I1117" s="41" t="s">
        <v>55</v>
      </c>
      <c r="J1117" s="41" t="s">
        <v>56</v>
      </c>
      <c r="K1117" s="41" t="s">
        <v>72</v>
      </c>
      <c r="L1117" s="41" t="s">
        <v>91</v>
      </c>
      <c r="M1117" s="42" t="s">
        <v>73</v>
      </c>
      <c r="N1117" s="44" t="s">
        <v>951</v>
      </c>
      <c r="O1117" s="44" t="s">
        <v>2767</v>
      </c>
      <c r="P1117" s="44"/>
      <c r="Q1117" s="44" t="s">
        <v>3075</v>
      </c>
      <c r="R1117" s="45"/>
      <c r="S1117" s="45" t="s">
        <v>1614</v>
      </c>
      <c r="T1117" s="44"/>
      <c r="U1117" s="44"/>
      <c r="V1117" s="44"/>
      <c r="W1117" s="44" t="s">
        <v>2933</v>
      </c>
      <c r="X1117" s="44"/>
      <c r="Y1117" s="44"/>
      <c r="Z1117" s="44"/>
      <c r="AA1117" s="44"/>
      <c r="AB1117" s="44"/>
      <c r="AC1117" s="44"/>
    </row>
    <row r="1118" spans="1:29" ht="15.75" customHeight="1">
      <c r="A1118" s="47" t="s">
        <v>2698</v>
      </c>
      <c r="B1118" s="47" t="s">
        <v>70</v>
      </c>
      <c r="C1118" s="60" t="s">
        <v>2482</v>
      </c>
      <c r="D1118" s="49" t="s">
        <v>2476</v>
      </c>
      <c r="E1118" s="49">
        <v>5000</v>
      </c>
      <c r="F1118" s="50">
        <v>600000</v>
      </c>
      <c r="G1118" s="51" t="s">
        <v>66</v>
      </c>
      <c r="H1118" s="52">
        <v>46266</v>
      </c>
      <c r="I1118" s="53" t="s">
        <v>55</v>
      </c>
      <c r="J1118" s="53" t="s">
        <v>56</v>
      </c>
      <c r="K1118" s="53" t="s">
        <v>72</v>
      </c>
      <c r="L1118" s="53" t="s">
        <v>58</v>
      </c>
      <c r="M1118" s="54" t="s">
        <v>148</v>
      </c>
      <c r="N1118" s="56" t="s">
        <v>21</v>
      </c>
      <c r="O1118" s="56" t="s">
        <v>2767</v>
      </c>
      <c r="P1118" s="56"/>
      <c r="Q1118" s="56" t="s">
        <v>3076</v>
      </c>
      <c r="R1118" s="57"/>
      <c r="S1118" s="57" t="s">
        <v>2483</v>
      </c>
      <c r="T1118" s="56"/>
      <c r="U1118" s="56"/>
      <c r="V1118" s="56"/>
      <c r="W1118" s="56" t="s">
        <v>2933</v>
      </c>
      <c r="X1118" s="56"/>
      <c r="Y1118" s="56"/>
      <c r="Z1118" s="56"/>
      <c r="AA1118" s="56"/>
      <c r="AB1118" s="56"/>
      <c r="AC1118" s="56"/>
    </row>
    <row r="1119" spans="1:29" ht="15.75" customHeight="1">
      <c r="A1119" s="35" t="s">
        <v>75</v>
      </c>
      <c r="B1119" s="35" t="s">
        <v>219</v>
      </c>
      <c r="C1119" s="36" t="s">
        <v>220</v>
      </c>
      <c r="D1119" s="37" t="s">
        <v>53</v>
      </c>
      <c r="E1119" s="37">
        <v>20</v>
      </c>
      <c r="F1119" s="38">
        <v>32000</v>
      </c>
      <c r="G1119" s="39" t="s">
        <v>54</v>
      </c>
      <c r="H1119" s="40">
        <v>46235</v>
      </c>
      <c r="I1119" s="41" t="s">
        <v>55</v>
      </c>
      <c r="J1119" s="41" t="s">
        <v>56</v>
      </c>
      <c r="K1119" s="41" t="s">
        <v>164</v>
      </c>
      <c r="L1119" s="41" t="s">
        <v>58</v>
      </c>
      <c r="M1119" s="42" t="s">
        <v>2498</v>
      </c>
      <c r="N1119" s="44" t="s">
        <v>21</v>
      </c>
      <c r="O1119" s="44" t="s">
        <v>2767</v>
      </c>
      <c r="P1119" s="44"/>
      <c r="Q1119" s="44" t="s">
        <v>3077</v>
      </c>
      <c r="R1119" s="45" t="s">
        <v>221</v>
      </c>
      <c r="S1119" s="45" t="s">
        <v>222</v>
      </c>
      <c r="T1119" s="44"/>
      <c r="U1119" s="44"/>
      <c r="V1119" s="44"/>
      <c r="W1119" s="35" t="s">
        <v>219</v>
      </c>
      <c r="X1119" s="44"/>
      <c r="Y1119" s="44"/>
      <c r="Z1119" s="44"/>
      <c r="AA1119" s="44"/>
      <c r="AB1119" s="44"/>
      <c r="AC1119" s="44"/>
    </row>
    <row r="1120" spans="1:29" ht="15.75" customHeight="1">
      <c r="A1120" s="47" t="s">
        <v>78</v>
      </c>
      <c r="B1120" s="47" t="s">
        <v>161</v>
      </c>
      <c r="C1120" s="60" t="s">
        <v>220</v>
      </c>
      <c r="D1120" s="49" t="s">
        <v>53</v>
      </c>
      <c r="E1120" s="49">
        <v>10</v>
      </c>
      <c r="F1120" s="50">
        <v>16000</v>
      </c>
      <c r="G1120" s="51" t="s">
        <v>54</v>
      </c>
      <c r="H1120" s="52">
        <v>46235</v>
      </c>
      <c r="I1120" s="53" t="s">
        <v>55</v>
      </c>
      <c r="J1120" s="53" t="s">
        <v>56</v>
      </c>
      <c r="K1120" s="53" t="s">
        <v>164</v>
      </c>
      <c r="L1120" s="53" t="s">
        <v>58</v>
      </c>
      <c r="M1120" s="54" t="s">
        <v>2498</v>
      </c>
      <c r="N1120" s="56" t="s">
        <v>21</v>
      </c>
      <c r="O1120" s="56" t="s">
        <v>2767</v>
      </c>
      <c r="P1120" s="56"/>
      <c r="Q1120" s="56" t="s">
        <v>3077</v>
      </c>
      <c r="R1120" s="57" t="s">
        <v>221</v>
      </c>
      <c r="S1120" s="57" t="s">
        <v>222</v>
      </c>
      <c r="T1120" s="56"/>
      <c r="U1120" s="56"/>
      <c r="V1120" s="56"/>
      <c r="W1120" s="47" t="s">
        <v>219</v>
      </c>
      <c r="X1120" s="56"/>
      <c r="Y1120" s="56"/>
      <c r="Z1120" s="56"/>
      <c r="AA1120" s="56"/>
      <c r="AB1120" s="56"/>
      <c r="AC1120" s="56"/>
    </row>
    <row r="1121" spans="1:29" ht="15.75" customHeight="1">
      <c r="A1121" s="35" t="s">
        <v>81</v>
      </c>
      <c r="B1121" s="35" t="s">
        <v>245</v>
      </c>
      <c r="C1121" s="36" t="s">
        <v>220</v>
      </c>
      <c r="D1121" s="37" t="s">
        <v>53</v>
      </c>
      <c r="E1121" s="37">
        <v>10</v>
      </c>
      <c r="F1121" s="38">
        <v>16000</v>
      </c>
      <c r="G1121" s="39" t="s">
        <v>54</v>
      </c>
      <c r="H1121" s="40">
        <v>46235</v>
      </c>
      <c r="I1121" s="41" t="s">
        <v>55</v>
      </c>
      <c r="J1121" s="41" t="s">
        <v>56</v>
      </c>
      <c r="K1121" s="41" t="s">
        <v>164</v>
      </c>
      <c r="L1121" s="41" t="s">
        <v>58</v>
      </c>
      <c r="M1121" s="42" t="s">
        <v>2498</v>
      </c>
      <c r="N1121" s="44" t="s">
        <v>21</v>
      </c>
      <c r="O1121" s="44" t="s">
        <v>2767</v>
      </c>
      <c r="P1121" s="44"/>
      <c r="Q1121" s="44" t="s">
        <v>3077</v>
      </c>
      <c r="R1121" s="45" t="s">
        <v>221</v>
      </c>
      <c r="S1121" s="45" t="s">
        <v>222</v>
      </c>
      <c r="T1121" s="44"/>
      <c r="U1121" s="44"/>
      <c r="V1121" s="44"/>
      <c r="W1121" s="35" t="s">
        <v>219</v>
      </c>
      <c r="X1121" s="44"/>
      <c r="Y1121" s="44"/>
      <c r="Z1121" s="44"/>
      <c r="AA1121" s="44"/>
      <c r="AB1121" s="44"/>
      <c r="AC1121" s="44"/>
    </row>
    <row r="1122" spans="1:29" ht="15.75" customHeight="1">
      <c r="A1122" s="184"/>
      <c r="B1122" s="184" t="s">
        <v>233</v>
      </c>
      <c r="C1122" s="185" t="s">
        <v>2596</v>
      </c>
      <c r="D1122" s="186" t="s">
        <v>53</v>
      </c>
      <c r="E1122" s="186">
        <v>1</v>
      </c>
      <c r="F1122" s="187">
        <v>1800</v>
      </c>
      <c r="G1122" s="188" t="s">
        <v>54</v>
      </c>
      <c r="H1122" s="189">
        <v>46174</v>
      </c>
      <c r="I1122" s="190" t="s">
        <v>101</v>
      </c>
      <c r="J1122" s="190" t="s">
        <v>56</v>
      </c>
      <c r="K1122" s="190" t="s">
        <v>858</v>
      </c>
      <c r="L1122" s="190" t="s">
        <v>91</v>
      </c>
      <c r="M1122" s="191" t="s">
        <v>2451</v>
      </c>
      <c r="N1122" s="192" t="s">
        <v>951</v>
      </c>
      <c r="O1122" s="56" t="s">
        <v>2452</v>
      </c>
      <c r="P1122" s="56"/>
      <c r="Q1122" s="56"/>
      <c r="R1122" s="57">
        <f t="array" ref="R1122">IFERROR(INDEX('BANCO DE DADOS'!$C$3:$C1636,MATCH(C1122,'BANCO DE DADOS'!$B$3:$B1636,0),0),"")</f>
        <v>0</v>
      </c>
      <c r="S1122" s="57" t="str">
        <f t="array" ref="S1122">IFERROR(INDEX('BANCO DE DADOS'!$D$3:$D1636,MATCH(C1122,'BANCO DE DADOS'!$B$3:$B1636,0),0),"")</f>
        <v>COMPRA DE FERRAMENTAS</v>
      </c>
      <c r="T1122" s="56"/>
      <c r="U1122" s="56"/>
      <c r="V1122" s="56"/>
      <c r="W1122" s="56"/>
      <c r="X1122" s="56"/>
      <c r="Y1122" s="56"/>
      <c r="Z1122" s="56"/>
      <c r="AA1122" s="56"/>
      <c r="AB1122" s="56"/>
      <c r="AC1122" s="56"/>
    </row>
    <row r="1123" spans="1:29" ht="15.75" customHeight="1">
      <c r="A1123" s="35"/>
      <c r="B1123" s="35" t="s">
        <v>2693</v>
      </c>
      <c r="C1123" s="36"/>
      <c r="D1123" s="37"/>
      <c r="E1123" s="37"/>
      <c r="F1123" s="38">
        <v>3990</v>
      </c>
      <c r="G1123" s="39"/>
      <c r="H1123" s="40"/>
      <c r="I1123" s="41"/>
      <c r="J1123" s="41"/>
      <c r="K1123" s="41"/>
      <c r="L1123" s="41"/>
      <c r="M1123" s="42"/>
      <c r="N1123" s="44" t="s">
        <v>21</v>
      </c>
      <c r="O1123" s="44"/>
      <c r="P1123" s="44"/>
      <c r="Q1123" s="44" t="s">
        <v>3042</v>
      </c>
      <c r="R1123" s="45"/>
      <c r="S1123" s="45" t="s">
        <v>385</v>
      </c>
      <c r="T1123" s="44"/>
      <c r="U1123" s="44"/>
      <c r="V1123" s="44"/>
      <c r="W1123" s="44" t="s">
        <v>3041</v>
      </c>
      <c r="X1123" s="44"/>
      <c r="Y1123" s="44"/>
      <c r="Z1123" s="44"/>
      <c r="AA1123" s="44"/>
      <c r="AB1123" s="44"/>
      <c r="AC1123" s="44"/>
    </row>
    <row r="1124" spans="1:29" ht="15.75" customHeight="1">
      <c r="A1124" s="47" t="s">
        <v>89</v>
      </c>
      <c r="B1124" s="47" t="s">
        <v>247</v>
      </c>
      <c r="C1124" s="60" t="s">
        <v>220</v>
      </c>
      <c r="D1124" s="49" t="s">
        <v>53</v>
      </c>
      <c r="E1124" s="49">
        <v>10</v>
      </c>
      <c r="F1124" s="50">
        <v>16000</v>
      </c>
      <c r="G1124" s="51" t="s">
        <v>54</v>
      </c>
      <c r="H1124" s="52">
        <v>46235</v>
      </c>
      <c r="I1124" s="53" t="s">
        <v>55</v>
      </c>
      <c r="J1124" s="53" t="s">
        <v>56</v>
      </c>
      <c r="K1124" s="53" t="s">
        <v>164</v>
      </c>
      <c r="L1124" s="53" t="s">
        <v>58</v>
      </c>
      <c r="M1124" s="54" t="s">
        <v>2498</v>
      </c>
      <c r="N1124" s="56" t="s">
        <v>21</v>
      </c>
      <c r="O1124" s="56" t="s">
        <v>2767</v>
      </c>
      <c r="P1124" s="56"/>
      <c r="Q1124" s="56" t="s">
        <v>3077</v>
      </c>
      <c r="R1124" s="57" t="s">
        <v>221</v>
      </c>
      <c r="S1124" s="57" t="s">
        <v>222</v>
      </c>
      <c r="T1124" s="56"/>
      <c r="U1124" s="56"/>
      <c r="V1124" s="56"/>
      <c r="W1124" s="47" t="s">
        <v>219</v>
      </c>
      <c r="X1124" s="56"/>
      <c r="Y1124" s="56"/>
      <c r="Z1124" s="56"/>
      <c r="AA1124" s="56"/>
      <c r="AB1124" s="56"/>
      <c r="AC1124" s="56"/>
    </row>
    <row r="1125" spans="1:29" ht="15.75" customHeight="1">
      <c r="A1125" s="35" t="s">
        <v>92</v>
      </c>
      <c r="B1125" s="35" t="s">
        <v>169</v>
      </c>
      <c r="C1125" s="36" t="s">
        <v>220</v>
      </c>
      <c r="D1125" s="37" t="s">
        <v>53</v>
      </c>
      <c r="E1125" s="37">
        <v>10</v>
      </c>
      <c r="F1125" s="38">
        <v>16000</v>
      </c>
      <c r="G1125" s="39" t="s">
        <v>54</v>
      </c>
      <c r="H1125" s="40">
        <v>46235</v>
      </c>
      <c r="I1125" s="41" t="s">
        <v>55</v>
      </c>
      <c r="J1125" s="41" t="s">
        <v>56</v>
      </c>
      <c r="K1125" s="41" t="s">
        <v>164</v>
      </c>
      <c r="L1125" s="41" t="s">
        <v>58</v>
      </c>
      <c r="M1125" s="42" t="s">
        <v>2498</v>
      </c>
      <c r="N1125" s="44" t="s">
        <v>21</v>
      </c>
      <c r="O1125" s="44" t="s">
        <v>2767</v>
      </c>
      <c r="P1125" s="44"/>
      <c r="Q1125" s="44" t="s">
        <v>3077</v>
      </c>
      <c r="R1125" s="45" t="s">
        <v>221</v>
      </c>
      <c r="S1125" s="45" t="s">
        <v>222</v>
      </c>
      <c r="T1125" s="44"/>
      <c r="U1125" s="44"/>
      <c r="V1125" s="44"/>
      <c r="W1125" s="35" t="s">
        <v>219</v>
      </c>
      <c r="X1125" s="44"/>
      <c r="Y1125" s="44"/>
      <c r="Z1125" s="44"/>
      <c r="AA1125" s="44"/>
      <c r="AB1125" s="44"/>
      <c r="AC1125" s="44"/>
    </row>
    <row r="1126" spans="1:29" ht="15.75" customHeight="1">
      <c r="A1126" s="184"/>
      <c r="B1126" s="184" t="s">
        <v>247</v>
      </c>
      <c r="C1126" s="185" t="s">
        <v>2596</v>
      </c>
      <c r="D1126" s="186" t="s">
        <v>53</v>
      </c>
      <c r="E1126" s="186">
        <v>1</v>
      </c>
      <c r="F1126" s="187">
        <v>1800</v>
      </c>
      <c r="G1126" s="188" t="s">
        <v>54</v>
      </c>
      <c r="H1126" s="189">
        <v>46174</v>
      </c>
      <c r="I1126" s="190" t="s">
        <v>101</v>
      </c>
      <c r="J1126" s="190" t="s">
        <v>56</v>
      </c>
      <c r="K1126" s="190" t="s">
        <v>858</v>
      </c>
      <c r="L1126" s="190" t="s">
        <v>91</v>
      </c>
      <c r="M1126" s="191" t="s">
        <v>2451</v>
      </c>
      <c r="N1126" s="192" t="s">
        <v>951</v>
      </c>
      <c r="O1126" s="56" t="s">
        <v>2452</v>
      </c>
      <c r="P1126" s="56"/>
      <c r="Q1126" s="56"/>
      <c r="R1126" s="57">
        <f t="array" ref="R1126">IFERROR(INDEX('BANCO DE DADOS'!$C$3:$C1636,MATCH(C1126,'BANCO DE DADOS'!$B$3:$B1636,0),0),"")</f>
        <v>0</v>
      </c>
      <c r="S1126" s="57" t="str">
        <f t="array" ref="S1126">IFERROR(INDEX('BANCO DE DADOS'!$D$3:$D1636,MATCH(C1126,'BANCO DE DADOS'!$B$3:$B1636,0),0),"")</f>
        <v>COMPRA DE FERRAMENTAS</v>
      </c>
      <c r="T1126" s="56"/>
      <c r="U1126" s="56"/>
      <c r="V1126" s="56"/>
      <c r="W1126" s="56"/>
      <c r="X1126" s="56"/>
      <c r="Y1126" s="56"/>
      <c r="Z1126" s="56"/>
      <c r="AA1126" s="56"/>
      <c r="AB1126" s="56"/>
      <c r="AC1126" s="56"/>
    </row>
    <row r="1127" spans="1:29" ht="15.75" customHeight="1">
      <c r="A1127" s="167"/>
      <c r="B1127" s="167" t="s">
        <v>440</v>
      </c>
      <c r="C1127" s="168" t="s">
        <v>2596</v>
      </c>
      <c r="D1127" s="176" t="s">
        <v>53</v>
      </c>
      <c r="E1127" s="176">
        <v>1</v>
      </c>
      <c r="F1127" s="177">
        <v>1800</v>
      </c>
      <c r="G1127" s="178" t="s">
        <v>54</v>
      </c>
      <c r="H1127" s="179">
        <v>46174</v>
      </c>
      <c r="I1127" s="180" t="s">
        <v>101</v>
      </c>
      <c r="J1127" s="180" t="s">
        <v>56</v>
      </c>
      <c r="K1127" s="180" t="s">
        <v>858</v>
      </c>
      <c r="L1127" s="180" t="s">
        <v>91</v>
      </c>
      <c r="M1127" s="181" t="s">
        <v>2451</v>
      </c>
      <c r="N1127" s="175" t="s">
        <v>951</v>
      </c>
      <c r="O1127" s="44" t="s">
        <v>2452</v>
      </c>
      <c r="P1127" s="44"/>
      <c r="Q1127" s="44"/>
      <c r="R1127" s="45">
        <f t="array" ref="R1127">IFERROR(INDEX('BANCO DE DADOS'!$C$3:$C1636,MATCH(C1127,'BANCO DE DADOS'!$B$3:$B1636,0),0),"")</f>
        <v>0</v>
      </c>
      <c r="S1127" s="45" t="str">
        <f t="array" ref="S1127">IFERROR(INDEX('BANCO DE DADOS'!$D$3:$D1636,MATCH(C1127,'BANCO DE DADOS'!$B$3:$B1636,0),0),"")</f>
        <v>COMPRA DE FERRAMENTAS</v>
      </c>
      <c r="T1127" s="44"/>
      <c r="U1127" s="44"/>
      <c r="V1127" s="44"/>
      <c r="W1127" s="44"/>
      <c r="X1127" s="44"/>
      <c r="Y1127" s="44"/>
      <c r="Z1127" s="44"/>
      <c r="AA1127" s="44"/>
      <c r="AB1127" s="44"/>
      <c r="AC1127" s="44"/>
    </row>
    <row r="1128" spans="1:29" ht="15.75" customHeight="1">
      <c r="A1128" s="184"/>
      <c r="B1128" s="184" t="s">
        <v>242</v>
      </c>
      <c r="C1128" s="185" t="s">
        <v>2596</v>
      </c>
      <c r="D1128" s="186" t="s">
        <v>53</v>
      </c>
      <c r="E1128" s="186">
        <v>1</v>
      </c>
      <c r="F1128" s="187">
        <v>1800</v>
      </c>
      <c r="G1128" s="188" t="s">
        <v>54</v>
      </c>
      <c r="H1128" s="189">
        <v>46174</v>
      </c>
      <c r="I1128" s="190" t="s">
        <v>101</v>
      </c>
      <c r="J1128" s="190" t="s">
        <v>56</v>
      </c>
      <c r="K1128" s="190" t="s">
        <v>858</v>
      </c>
      <c r="L1128" s="190" t="s">
        <v>91</v>
      </c>
      <c r="M1128" s="191" t="s">
        <v>2451</v>
      </c>
      <c r="N1128" s="192" t="s">
        <v>951</v>
      </c>
      <c r="O1128" s="56" t="s">
        <v>2452</v>
      </c>
      <c r="P1128" s="56"/>
      <c r="Q1128" s="56"/>
      <c r="R1128" s="57">
        <f t="array" ref="R1128">IFERROR(INDEX('BANCO DE DADOS'!$C$3:$C1636,MATCH(C1128,'BANCO DE DADOS'!$B$3:$B1636,0),0),"")</f>
        <v>0</v>
      </c>
      <c r="S1128" s="57" t="str">
        <f t="array" ref="S1128">IFERROR(INDEX('BANCO DE DADOS'!$D$3:$D1636,MATCH(C1128,'BANCO DE DADOS'!$B$3:$B1636,0),0),"")</f>
        <v>COMPRA DE FERRAMENTAS</v>
      </c>
      <c r="T1128" s="56"/>
      <c r="U1128" s="56"/>
      <c r="V1128" s="56"/>
      <c r="W1128" s="56"/>
      <c r="X1128" s="56"/>
      <c r="Y1128" s="56"/>
      <c r="Z1128" s="56"/>
      <c r="AA1128" s="56"/>
      <c r="AB1128" s="56"/>
      <c r="AC1128" s="56"/>
    </row>
    <row r="1129" spans="1:29" ht="15.75" customHeight="1">
      <c r="A1129" s="167"/>
      <c r="B1129" s="167" t="s">
        <v>172</v>
      </c>
      <c r="C1129" s="168" t="s">
        <v>2596</v>
      </c>
      <c r="D1129" s="176" t="s">
        <v>53</v>
      </c>
      <c r="E1129" s="176">
        <v>1</v>
      </c>
      <c r="F1129" s="177">
        <v>1800</v>
      </c>
      <c r="G1129" s="178" t="s">
        <v>54</v>
      </c>
      <c r="H1129" s="179">
        <v>46174</v>
      </c>
      <c r="I1129" s="180" t="s">
        <v>101</v>
      </c>
      <c r="J1129" s="180" t="s">
        <v>56</v>
      </c>
      <c r="K1129" s="180" t="s">
        <v>858</v>
      </c>
      <c r="L1129" s="180" t="s">
        <v>91</v>
      </c>
      <c r="M1129" s="181" t="s">
        <v>2451</v>
      </c>
      <c r="N1129" s="175" t="s">
        <v>951</v>
      </c>
      <c r="O1129" s="44" t="s">
        <v>2452</v>
      </c>
      <c r="P1129" s="44"/>
      <c r="Q1129" s="44"/>
      <c r="R1129" s="45">
        <f t="array" ref="R1129">IFERROR(INDEX('BANCO DE DADOS'!$C$3:$C1636,MATCH(C1129,'BANCO DE DADOS'!$B$3:$B1636,0),0),"")</f>
        <v>0</v>
      </c>
      <c r="S1129" s="45" t="str">
        <f t="array" ref="S1129">IFERROR(INDEX('BANCO DE DADOS'!$D$3:$D1636,MATCH(C1129,'BANCO DE DADOS'!$B$3:$B1636,0),0),"")</f>
        <v>COMPRA DE FERRAMENTAS</v>
      </c>
      <c r="T1129" s="44"/>
      <c r="U1129" s="44"/>
      <c r="V1129" s="44"/>
      <c r="W1129" s="44"/>
      <c r="X1129" s="44"/>
      <c r="Y1129" s="44"/>
      <c r="Z1129" s="44"/>
      <c r="AA1129" s="44"/>
      <c r="AB1129" s="44"/>
      <c r="AC1129" s="44"/>
    </row>
    <row r="1130" spans="1:29" ht="15.75" customHeight="1">
      <c r="A1130" s="47"/>
      <c r="B1130" s="47" t="s">
        <v>51</v>
      </c>
      <c r="C1130" s="60" t="s">
        <v>220</v>
      </c>
      <c r="D1130" s="49" t="s">
        <v>53</v>
      </c>
      <c r="E1130" s="49">
        <v>10</v>
      </c>
      <c r="F1130" s="50">
        <v>16000</v>
      </c>
      <c r="G1130" s="51" t="s">
        <v>54</v>
      </c>
      <c r="H1130" s="52">
        <v>46235</v>
      </c>
      <c r="I1130" s="53" t="s">
        <v>55</v>
      </c>
      <c r="J1130" s="53" t="s">
        <v>56</v>
      </c>
      <c r="K1130" s="53" t="s">
        <v>164</v>
      </c>
      <c r="L1130" s="53" t="s">
        <v>84</v>
      </c>
      <c r="M1130" s="54" t="s">
        <v>2498</v>
      </c>
      <c r="N1130" s="56" t="s">
        <v>884</v>
      </c>
      <c r="O1130" s="56" t="s">
        <v>2767</v>
      </c>
      <c r="P1130" s="56"/>
      <c r="Q1130" s="56" t="s">
        <v>3077</v>
      </c>
      <c r="R1130" s="57" t="s">
        <v>221</v>
      </c>
      <c r="S1130" s="57" t="s">
        <v>222</v>
      </c>
      <c r="T1130" s="56"/>
      <c r="U1130" s="56"/>
      <c r="V1130" s="56"/>
      <c r="W1130" s="47" t="s">
        <v>219</v>
      </c>
      <c r="X1130" s="56"/>
      <c r="Y1130" s="56"/>
      <c r="Z1130" s="56"/>
      <c r="AA1130" s="56"/>
      <c r="AB1130" s="56"/>
      <c r="AC1130" s="56"/>
    </row>
    <row r="1131" spans="1:29" ht="15.75" customHeight="1">
      <c r="A1131" s="35"/>
      <c r="B1131" s="35" t="s">
        <v>283</v>
      </c>
      <c r="C1131" s="36" t="s">
        <v>1196</v>
      </c>
      <c r="D1131" s="37" t="s">
        <v>53</v>
      </c>
      <c r="E1131" s="37">
        <v>2</v>
      </c>
      <c r="F1131" s="38">
        <v>1980</v>
      </c>
      <c r="G1131" s="39" t="s">
        <v>54</v>
      </c>
      <c r="H1131" s="40">
        <v>46174</v>
      </c>
      <c r="I1131" s="41" t="s">
        <v>55</v>
      </c>
      <c r="J1131" s="41" t="s">
        <v>56</v>
      </c>
      <c r="K1131" s="41" t="s">
        <v>164</v>
      </c>
      <c r="L1131" s="41" t="s">
        <v>91</v>
      </c>
      <c r="M1131" s="42" t="s">
        <v>148</v>
      </c>
      <c r="N1131" s="44" t="s">
        <v>884</v>
      </c>
      <c r="O1131" s="44" t="s">
        <v>2767</v>
      </c>
      <c r="P1131" s="44"/>
      <c r="Q1131" s="44" t="s">
        <v>3077</v>
      </c>
      <c r="R1131" s="45" t="s">
        <v>221</v>
      </c>
      <c r="S1131" s="45" t="s">
        <v>222</v>
      </c>
      <c r="T1131" s="44"/>
      <c r="U1131" s="44"/>
      <c r="V1131" s="44"/>
      <c r="W1131" s="35" t="s">
        <v>219</v>
      </c>
      <c r="X1131" s="44"/>
      <c r="Y1131" s="44"/>
      <c r="Z1131" s="44"/>
      <c r="AA1131" s="44"/>
      <c r="AB1131" s="44"/>
      <c r="AC1131" s="44"/>
    </row>
    <row r="1132" spans="1:29" ht="15.75" customHeight="1">
      <c r="A1132" s="47"/>
      <c r="B1132" s="47" t="s">
        <v>2693</v>
      </c>
      <c r="C1132" s="60"/>
      <c r="D1132" s="49"/>
      <c r="E1132" s="49"/>
      <c r="F1132" s="50">
        <v>1700</v>
      </c>
      <c r="G1132" s="51"/>
      <c r="H1132" s="52"/>
      <c r="I1132" s="53"/>
      <c r="J1132" s="53"/>
      <c r="K1132" s="53"/>
      <c r="L1132" s="53"/>
      <c r="M1132" s="54"/>
      <c r="N1132" s="56" t="s">
        <v>951</v>
      </c>
      <c r="O1132" s="56"/>
      <c r="P1132" s="56"/>
      <c r="Q1132" s="56" t="s">
        <v>3059</v>
      </c>
      <c r="R1132" s="57"/>
      <c r="S1132" s="57" t="s">
        <v>655</v>
      </c>
      <c r="T1132" s="56"/>
      <c r="U1132" s="56"/>
      <c r="V1132" s="56"/>
      <c r="W1132" s="56" t="s">
        <v>652</v>
      </c>
      <c r="X1132" s="56"/>
      <c r="Y1132" s="56"/>
      <c r="Z1132" s="56"/>
      <c r="AA1132" s="56"/>
      <c r="AB1132" s="56"/>
      <c r="AC1132" s="56"/>
    </row>
    <row r="1133" spans="1:29" ht="15.75" customHeight="1">
      <c r="A1133" s="167"/>
      <c r="B1133" s="167" t="s">
        <v>245</v>
      </c>
      <c r="C1133" s="168" t="s">
        <v>2639</v>
      </c>
      <c r="D1133" s="176" t="s">
        <v>53</v>
      </c>
      <c r="E1133" s="176">
        <v>20</v>
      </c>
      <c r="F1133" s="177">
        <v>1600</v>
      </c>
      <c r="G1133" s="178" t="s">
        <v>54</v>
      </c>
      <c r="H1133" s="179">
        <v>46174</v>
      </c>
      <c r="I1133" s="180" t="s">
        <v>101</v>
      </c>
      <c r="J1133" s="180" t="s">
        <v>56</v>
      </c>
      <c r="K1133" s="180" t="s">
        <v>858</v>
      </c>
      <c r="L1133" s="180" t="s">
        <v>91</v>
      </c>
      <c r="M1133" s="181" t="s">
        <v>2451</v>
      </c>
      <c r="N1133" s="175" t="s">
        <v>951</v>
      </c>
      <c r="O1133" s="44" t="s">
        <v>2452</v>
      </c>
      <c r="P1133" s="44"/>
      <c r="Q1133" s="44"/>
      <c r="R1133" s="45">
        <f t="array" ref="R1133">IFERROR(INDEX('BANCO DE DADOS'!$C$3:$C1636,MATCH(C1133,'BANCO DE DADOS'!$B$3:$B1636,0),0),"")</f>
        <v>0</v>
      </c>
      <c r="S1133" s="45" t="str">
        <f t="array" ref="S1133">IFERROR(INDEX('BANCO DE DADOS'!$D$3:$D1636,MATCH(C1133,'BANCO DE DADOS'!$B$3:$B1636,0),0),"")</f>
        <v>COMPRA DE MATERIAIS PARA PROTEÇÃO E CONSERVAÇÃO</v>
      </c>
      <c r="T1133" s="44"/>
      <c r="U1133" s="44"/>
      <c r="V1133" s="44"/>
      <c r="W1133" s="44"/>
      <c r="X1133" s="44"/>
      <c r="Y1133" s="44"/>
      <c r="Z1133" s="44"/>
      <c r="AA1133" s="44"/>
      <c r="AB1133" s="44"/>
      <c r="AC1133" s="44"/>
    </row>
    <row r="1134" spans="1:29" ht="15.75" customHeight="1">
      <c r="A1134" s="184"/>
      <c r="B1134" s="184" t="s">
        <v>247</v>
      </c>
      <c r="C1134" s="185" t="s">
        <v>2639</v>
      </c>
      <c r="D1134" s="186" t="s">
        <v>53</v>
      </c>
      <c r="E1134" s="186">
        <v>20</v>
      </c>
      <c r="F1134" s="187">
        <v>1600</v>
      </c>
      <c r="G1134" s="188" t="s">
        <v>54</v>
      </c>
      <c r="H1134" s="189">
        <v>46174</v>
      </c>
      <c r="I1134" s="190" t="s">
        <v>101</v>
      </c>
      <c r="J1134" s="190" t="s">
        <v>56</v>
      </c>
      <c r="K1134" s="190" t="s">
        <v>858</v>
      </c>
      <c r="L1134" s="190" t="s">
        <v>91</v>
      </c>
      <c r="M1134" s="191" t="s">
        <v>2451</v>
      </c>
      <c r="N1134" s="192" t="s">
        <v>951</v>
      </c>
      <c r="O1134" s="56" t="s">
        <v>2452</v>
      </c>
      <c r="P1134" s="56"/>
      <c r="Q1134" s="56"/>
      <c r="R1134" s="57">
        <f t="array" ref="R1134">IFERROR(INDEX('BANCO DE DADOS'!$C$3:$C1636,MATCH(C1134,'BANCO DE DADOS'!$B$3:$B1636,0),0),"")</f>
        <v>0</v>
      </c>
      <c r="S1134" s="57" t="str">
        <f t="array" ref="S1134">IFERROR(INDEX('BANCO DE DADOS'!$D$3:$D1636,MATCH(C1134,'BANCO DE DADOS'!$B$3:$B1636,0),0),"")</f>
        <v>COMPRA DE MATERIAIS PARA PROTEÇÃO E CONSERVAÇÃO</v>
      </c>
      <c r="T1134" s="56"/>
      <c r="U1134" s="56"/>
      <c r="V1134" s="56"/>
      <c r="W1134" s="56"/>
      <c r="X1134" s="56"/>
      <c r="Y1134" s="56"/>
      <c r="Z1134" s="56"/>
      <c r="AA1134" s="56"/>
      <c r="AB1134" s="56"/>
      <c r="AC1134" s="56"/>
    </row>
    <row r="1135" spans="1:29" ht="15.75" customHeight="1">
      <c r="A1135" s="35"/>
      <c r="B1135" s="35" t="s">
        <v>245</v>
      </c>
      <c r="C1135" s="36" t="s">
        <v>1196</v>
      </c>
      <c r="D1135" s="37" t="s">
        <v>53</v>
      </c>
      <c r="E1135" s="37">
        <v>2</v>
      </c>
      <c r="F1135" s="38">
        <v>1980</v>
      </c>
      <c r="G1135" s="39" t="s">
        <v>54</v>
      </c>
      <c r="H1135" s="40">
        <v>46174</v>
      </c>
      <c r="I1135" s="41" t="s">
        <v>55</v>
      </c>
      <c r="J1135" s="41" t="s">
        <v>56</v>
      </c>
      <c r="K1135" s="41" t="s">
        <v>164</v>
      </c>
      <c r="L1135" s="41" t="s">
        <v>91</v>
      </c>
      <c r="M1135" s="42" t="s">
        <v>109</v>
      </c>
      <c r="N1135" s="44" t="s">
        <v>884</v>
      </c>
      <c r="O1135" s="44" t="s">
        <v>2767</v>
      </c>
      <c r="P1135" s="44"/>
      <c r="Q1135" s="44" t="s">
        <v>3077</v>
      </c>
      <c r="R1135" s="45" t="s">
        <v>221</v>
      </c>
      <c r="S1135" s="45" t="s">
        <v>222</v>
      </c>
      <c r="T1135" s="44"/>
      <c r="U1135" s="44"/>
      <c r="V1135" s="44"/>
      <c r="W1135" s="35" t="s">
        <v>219</v>
      </c>
      <c r="X1135" s="44"/>
      <c r="Y1135" s="44"/>
      <c r="Z1135" s="44"/>
      <c r="AA1135" s="44"/>
      <c r="AB1135" s="44"/>
      <c r="AC1135" s="44"/>
    </row>
    <row r="1136" spans="1:29" ht="15.75" customHeight="1">
      <c r="A1136" s="47"/>
      <c r="B1136" s="47" t="s">
        <v>2693</v>
      </c>
      <c r="C1136" s="60"/>
      <c r="D1136" s="49"/>
      <c r="E1136" s="49"/>
      <c r="F1136" s="50">
        <v>480000</v>
      </c>
      <c r="G1136" s="51"/>
      <c r="H1136" s="52"/>
      <c r="I1136" s="53"/>
      <c r="J1136" s="53"/>
      <c r="K1136" s="53"/>
      <c r="L1136" s="53"/>
      <c r="M1136" s="54"/>
      <c r="N1136" s="56" t="s">
        <v>884</v>
      </c>
      <c r="O1136" s="56"/>
      <c r="P1136" s="56"/>
      <c r="Q1136" s="56" t="s">
        <v>3138</v>
      </c>
      <c r="R1136" s="57"/>
      <c r="S1136" s="57" t="s">
        <v>2479</v>
      </c>
      <c r="T1136" s="56"/>
      <c r="U1136" s="56"/>
      <c r="V1136" s="56"/>
      <c r="W1136" s="56" t="s">
        <v>1564</v>
      </c>
      <c r="X1136" s="56"/>
      <c r="Y1136" s="56"/>
      <c r="Z1136" s="56"/>
      <c r="AA1136" s="56"/>
      <c r="AB1136" s="56"/>
      <c r="AC1136" s="56"/>
    </row>
    <row r="1137" spans="1:29" ht="15.75" customHeight="1">
      <c r="A1137" s="35"/>
      <c r="B1137" s="35" t="s">
        <v>2693</v>
      </c>
      <c r="C1137" s="36"/>
      <c r="D1137" s="37"/>
      <c r="E1137" s="37"/>
      <c r="F1137" s="38">
        <v>12000</v>
      </c>
      <c r="G1137" s="39"/>
      <c r="H1137" s="40"/>
      <c r="I1137" s="41"/>
      <c r="J1137" s="41"/>
      <c r="K1137" s="41"/>
      <c r="L1137" s="41"/>
      <c r="M1137" s="42"/>
      <c r="N1137" s="44" t="s">
        <v>884</v>
      </c>
      <c r="O1137" s="44"/>
      <c r="P1137" s="44"/>
      <c r="Q1137" s="44" t="s">
        <v>2923</v>
      </c>
      <c r="R1137" s="45"/>
      <c r="S1137" s="45" t="s">
        <v>1128</v>
      </c>
      <c r="T1137" s="44"/>
      <c r="U1137" s="44"/>
      <c r="V1137" s="44"/>
      <c r="W1137" s="44" t="s">
        <v>1564</v>
      </c>
      <c r="X1137" s="44"/>
      <c r="Y1137" s="44"/>
      <c r="Z1137" s="44"/>
      <c r="AA1137" s="44"/>
      <c r="AB1137" s="44"/>
      <c r="AC1137" s="44"/>
    </row>
    <row r="1138" spans="1:29" ht="15.75" customHeight="1">
      <c r="A1138" s="184"/>
      <c r="B1138" s="184" t="s">
        <v>295</v>
      </c>
      <c r="C1138" s="185" t="s">
        <v>2639</v>
      </c>
      <c r="D1138" s="186" t="s">
        <v>53</v>
      </c>
      <c r="E1138" s="186">
        <v>20</v>
      </c>
      <c r="F1138" s="187">
        <v>1600</v>
      </c>
      <c r="G1138" s="188" t="s">
        <v>54</v>
      </c>
      <c r="H1138" s="189">
        <v>46174</v>
      </c>
      <c r="I1138" s="190" t="s">
        <v>101</v>
      </c>
      <c r="J1138" s="190" t="s">
        <v>56</v>
      </c>
      <c r="K1138" s="190" t="s">
        <v>858</v>
      </c>
      <c r="L1138" s="190" t="s">
        <v>91</v>
      </c>
      <c r="M1138" s="191" t="s">
        <v>2451</v>
      </c>
      <c r="N1138" s="192" t="s">
        <v>951</v>
      </c>
      <c r="O1138" s="56" t="s">
        <v>2452</v>
      </c>
      <c r="P1138" s="56"/>
      <c r="Q1138" s="56"/>
      <c r="R1138" s="57">
        <f t="array" ref="R1138">IFERROR(INDEX('BANCO DE DADOS'!$C$3:$C1636,MATCH(C1138,'BANCO DE DADOS'!$B$3:$B1636,0),0),"")</f>
        <v>0</v>
      </c>
      <c r="S1138" s="57" t="str">
        <f t="array" ref="S1138">IFERROR(INDEX('BANCO DE DADOS'!$D$3:$D1636,MATCH(C1138,'BANCO DE DADOS'!$B$3:$B1636,0),0),"")</f>
        <v>COMPRA DE MATERIAIS PARA PROTEÇÃO E CONSERVAÇÃO</v>
      </c>
      <c r="T1138" s="56"/>
      <c r="U1138" s="56"/>
      <c r="V1138" s="56"/>
      <c r="W1138" s="56"/>
      <c r="X1138" s="56"/>
      <c r="Y1138" s="56"/>
      <c r="Z1138" s="56"/>
      <c r="AA1138" s="56"/>
      <c r="AB1138" s="56"/>
      <c r="AC1138" s="56"/>
    </row>
    <row r="1139" spans="1:29" ht="15.75" customHeight="1">
      <c r="A1139" s="167"/>
      <c r="B1139" s="167" t="s">
        <v>317</v>
      </c>
      <c r="C1139" s="168" t="s">
        <v>2616</v>
      </c>
      <c r="D1139" s="176" t="s">
        <v>53</v>
      </c>
      <c r="E1139" s="176">
        <v>2</v>
      </c>
      <c r="F1139" s="177">
        <v>1600</v>
      </c>
      <c r="G1139" s="178" t="s">
        <v>54</v>
      </c>
      <c r="H1139" s="179">
        <v>46174</v>
      </c>
      <c r="I1139" s="180" t="s">
        <v>101</v>
      </c>
      <c r="J1139" s="180" t="s">
        <v>56</v>
      </c>
      <c r="K1139" s="180" t="s">
        <v>858</v>
      </c>
      <c r="L1139" s="180" t="s">
        <v>91</v>
      </c>
      <c r="M1139" s="181" t="s">
        <v>2451</v>
      </c>
      <c r="N1139" s="175" t="s">
        <v>951</v>
      </c>
      <c r="O1139" s="44" t="s">
        <v>2452</v>
      </c>
      <c r="P1139" s="44"/>
      <c r="Q1139" s="44"/>
      <c r="R1139" s="45">
        <f t="array" ref="R1139">IFERROR(INDEX('BANCO DE DADOS'!$C$3:$C1636,MATCH(C1139,'BANCO DE DADOS'!$B$3:$B1636,0),0),"")</f>
        <v>0</v>
      </c>
      <c r="S1139" s="45" t="str">
        <f t="array" ref="S1139">IFERROR(INDEX('BANCO DE DADOS'!$D$3:$D1636,MATCH(C1139,'BANCO DE DADOS'!$B$3:$B1636,0),0),"")</f>
        <v>COMPRA DE EQUIPAMENTOS PARA COZINHA E REFEITÓRIO</v>
      </c>
      <c r="T1139" s="44"/>
      <c r="U1139" s="44"/>
      <c r="V1139" s="44"/>
      <c r="W1139" s="44"/>
      <c r="X1139" s="44"/>
      <c r="Y1139" s="44"/>
      <c r="Z1139" s="44"/>
      <c r="AA1139" s="44"/>
      <c r="AB1139" s="44"/>
      <c r="AC1139" s="44"/>
    </row>
    <row r="1140" spans="1:29" ht="15.75" customHeight="1">
      <c r="A1140" s="47"/>
      <c r="B1140" s="47" t="s">
        <v>2693</v>
      </c>
      <c r="C1140" s="60"/>
      <c r="D1140" s="49"/>
      <c r="E1140" s="49"/>
      <c r="F1140" s="50">
        <v>1000</v>
      </c>
      <c r="G1140" s="51"/>
      <c r="H1140" s="52"/>
      <c r="I1140" s="53"/>
      <c r="J1140" s="53"/>
      <c r="K1140" s="53"/>
      <c r="L1140" s="53"/>
      <c r="M1140" s="205"/>
      <c r="N1140" s="56"/>
      <c r="O1140" s="56"/>
      <c r="P1140" s="56"/>
      <c r="Q1140" s="56" t="s">
        <v>3045</v>
      </c>
      <c r="R1140" s="57"/>
      <c r="S1140" s="57" t="s">
        <v>1595</v>
      </c>
      <c r="T1140" s="56"/>
      <c r="U1140" s="56"/>
      <c r="V1140" s="56"/>
      <c r="W1140" s="56" t="s">
        <v>1564</v>
      </c>
      <c r="X1140" s="56"/>
      <c r="Y1140" s="56"/>
      <c r="Z1140" s="56"/>
      <c r="AA1140" s="56"/>
      <c r="AB1140" s="56"/>
      <c r="AC1140" s="56"/>
    </row>
    <row r="1141" spans="1:29" ht="15.75" customHeight="1">
      <c r="A1141" s="167"/>
      <c r="B1141" s="167" t="s">
        <v>440</v>
      </c>
      <c r="C1141" s="168" t="s">
        <v>2616</v>
      </c>
      <c r="D1141" s="176" t="s">
        <v>53</v>
      </c>
      <c r="E1141" s="176">
        <v>2</v>
      </c>
      <c r="F1141" s="177">
        <v>1600</v>
      </c>
      <c r="G1141" s="178" t="s">
        <v>54</v>
      </c>
      <c r="H1141" s="179">
        <v>46174</v>
      </c>
      <c r="I1141" s="180" t="s">
        <v>101</v>
      </c>
      <c r="J1141" s="180" t="s">
        <v>56</v>
      </c>
      <c r="K1141" s="180" t="s">
        <v>858</v>
      </c>
      <c r="L1141" s="180" t="s">
        <v>91</v>
      </c>
      <c r="M1141" s="181" t="s">
        <v>2451</v>
      </c>
      <c r="N1141" s="175" t="s">
        <v>951</v>
      </c>
      <c r="O1141" s="44" t="s">
        <v>2452</v>
      </c>
      <c r="P1141" s="44"/>
      <c r="Q1141" s="44"/>
      <c r="R1141" s="45">
        <f t="array" ref="R1141">IFERROR(INDEX('BANCO DE DADOS'!$C$3:$C1636,MATCH(C1141,'BANCO DE DADOS'!$B$3:$B1636,0),0),"")</f>
        <v>0</v>
      </c>
      <c r="S1141" s="45" t="str">
        <f t="array" ref="S1141">IFERROR(INDEX('BANCO DE DADOS'!$D$3:$D1636,MATCH(C1141,'BANCO DE DADOS'!$B$3:$B1636,0),0),"")</f>
        <v>COMPRA DE EQUIPAMENTOS PARA COZINHA E REFEITÓRIO</v>
      </c>
      <c r="T1141" s="44"/>
      <c r="U1141" s="44"/>
      <c r="V1141" s="44"/>
      <c r="W1141" s="44"/>
      <c r="X1141" s="44"/>
      <c r="Y1141" s="44"/>
      <c r="Z1141" s="44"/>
      <c r="AA1141" s="44"/>
      <c r="AB1141" s="44"/>
      <c r="AC1141" s="44"/>
    </row>
    <row r="1142" spans="1:29" ht="15.75" customHeight="1">
      <c r="A1142" s="184"/>
      <c r="B1142" s="184" t="s">
        <v>848</v>
      </c>
      <c r="C1142" s="185" t="s">
        <v>2640</v>
      </c>
      <c r="D1142" s="186" t="s">
        <v>53</v>
      </c>
      <c r="E1142" s="186">
        <v>2</v>
      </c>
      <c r="F1142" s="187">
        <v>1600</v>
      </c>
      <c r="G1142" s="188" t="s">
        <v>54</v>
      </c>
      <c r="H1142" s="189">
        <v>46174</v>
      </c>
      <c r="I1142" s="190" t="s">
        <v>101</v>
      </c>
      <c r="J1142" s="190" t="s">
        <v>56</v>
      </c>
      <c r="K1142" s="190" t="s">
        <v>858</v>
      </c>
      <c r="L1142" s="190" t="s">
        <v>84</v>
      </c>
      <c r="M1142" s="191" t="s">
        <v>2451</v>
      </c>
      <c r="N1142" s="192" t="s">
        <v>951</v>
      </c>
      <c r="O1142" s="56" t="s">
        <v>2452</v>
      </c>
      <c r="P1142" s="56"/>
      <c r="Q1142" s="56"/>
      <c r="R1142" s="57">
        <f t="array" ref="R1142">IFERROR(INDEX('BANCO DE DADOS'!$C$3:$C1636,MATCH(C1142,'BANCO DE DADOS'!$B$3:$B1636,0),0),"")</f>
        <v>0</v>
      </c>
      <c r="S1142" s="57" t="str">
        <f t="array" ref="S1142">IFERROR(INDEX('BANCO DE DADOS'!$D$3:$D1636,MATCH(C1142,'BANCO DE DADOS'!$B$3:$B1636,0),0),"")</f>
        <v>COMPRA DE EQUIPAMENTOS PARA JARDIM E IRRIGAÇÃO</v>
      </c>
      <c r="T1142" s="56"/>
      <c r="U1142" s="56"/>
      <c r="V1142" s="56"/>
      <c r="W1142" s="56"/>
      <c r="X1142" s="56"/>
      <c r="Y1142" s="56"/>
      <c r="Z1142" s="56"/>
      <c r="AA1142" s="56"/>
      <c r="AB1142" s="56"/>
      <c r="AC1142" s="56"/>
    </row>
    <row r="1143" spans="1:29" ht="15.75" customHeight="1">
      <c r="A1143" s="35"/>
      <c r="B1143" s="35" t="s">
        <v>2693</v>
      </c>
      <c r="C1143" s="36"/>
      <c r="D1143" s="37"/>
      <c r="E1143" s="37"/>
      <c r="F1143" s="38">
        <v>500000</v>
      </c>
      <c r="G1143" s="39"/>
      <c r="H1143" s="40"/>
      <c r="I1143" s="41"/>
      <c r="J1143" s="41"/>
      <c r="K1143" s="41"/>
      <c r="L1143" s="41"/>
      <c r="M1143" s="42"/>
      <c r="N1143" s="44" t="s">
        <v>884</v>
      </c>
      <c r="O1143" s="44"/>
      <c r="P1143" s="44"/>
      <c r="Q1143" s="44" t="s">
        <v>3113</v>
      </c>
      <c r="R1143" s="45"/>
      <c r="S1143" s="45" t="s">
        <v>2445</v>
      </c>
      <c r="T1143" s="44"/>
      <c r="U1143" s="44"/>
      <c r="V1143" s="44"/>
      <c r="W1143" s="44" t="s">
        <v>1564</v>
      </c>
      <c r="X1143" s="44"/>
      <c r="Y1143" s="44"/>
      <c r="Z1143" s="44"/>
      <c r="AA1143" s="44"/>
      <c r="AB1143" s="44"/>
      <c r="AC1143" s="44"/>
    </row>
    <row r="1144" spans="1:29" ht="15.75" customHeight="1">
      <c r="A1144" s="47"/>
      <c r="B1144" s="47" t="s">
        <v>242</v>
      </c>
      <c r="C1144" s="60" t="s">
        <v>1196</v>
      </c>
      <c r="D1144" s="49" t="s">
        <v>53</v>
      </c>
      <c r="E1144" s="49">
        <v>2</v>
      </c>
      <c r="F1144" s="50">
        <v>1980</v>
      </c>
      <c r="G1144" s="51" t="s">
        <v>54</v>
      </c>
      <c r="H1144" s="52">
        <v>46174</v>
      </c>
      <c r="I1144" s="53" t="s">
        <v>55</v>
      </c>
      <c r="J1144" s="53" t="s">
        <v>56</v>
      </c>
      <c r="K1144" s="53" t="s">
        <v>164</v>
      </c>
      <c r="L1144" s="53" t="s">
        <v>91</v>
      </c>
      <c r="M1144" s="54" t="s">
        <v>2517</v>
      </c>
      <c r="N1144" s="56" t="s">
        <v>884</v>
      </c>
      <c r="O1144" s="56" t="s">
        <v>2767</v>
      </c>
      <c r="P1144" s="56"/>
      <c r="Q1144" s="56" t="s">
        <v>3077</v>
      </c>
      <c r="R1144" s="57" t="s">
        <v>221</v>
      </c>
      <c r="S1144" s="57" t="s">
        <v>222</v>
      </c>
      <c r="T1144" s="56"/>
      <c r="U1144" s="56"/>
      <c r="V1144" s="56"/>
      <c r="W1144" s="47" t="s">
        <v>219</v>
      </c>
      <c r="X1144" s="56"/>
      <c r="Y1144" s="56"/>
      <c r="Z1144" s="56"/>
      <c r="AA1144" s="56"/>
      <c r="AB1144" s="56"/>
      <c r="AC1144" s="56"/>
    </row>
    <row r="1145" spans="1:29" ht="15.75" customHeight="1">
      <c r="A1145" s="35"/>
      <c r="B1145" s="35" t="s">
        <v>894</v>
      </c>
      <c r="C1145" s="36" t="s">
        <v>1196</v>
      </c>
      <c r="D1145" s="37" t="s">
        <v>53</v>
      </c>
      <c r="E1145" s="37">
        <v>6</v>
      </c>
      <c r="F1145" s="38">
        <v>5940</v>
      </c>
      <c r="G1145" s="39" t="s">
        <v>54</v>
      </c>
      <c r="H1145" s="40">
        <v>46204</v>
      </c>
      <c r="I1145" s="41" t="s">
        <v>55</v>
      </c>
      <c r="J1145" s="41" t="s">
        <v>56</v>
      </c>
      <c r="K1145" s="41" t="s">
        <v>164</v>
      </c>
      <c r="L1145" s="41" t="s">
        <v>91</v>
      </c>
      <c r="M1145" s="42" t="s">
        <v>148</v>
      </c>
      <c r="N1145" s="44" t="s">
        <v>884</v>
      </c>
      <c r="O1145" s="44" t="s">
        <v>2767</v>
      </c>
      <c r="P1145" s="44"/>
      <c r="Q1145" s="44" t="s">
        <v>3077</v>
      </c>
      <c r="R1145" s="45" t="s">
        <v>221</v>
      </c>
      <c r="S1145" s="45" t="s">
        <v>222</v>
      </c>
      <c r="T1145" s="44"/>
      <c r="U1145" s="44"/>
      <c r="V1145" s="44"/>
      <c r="W1145" s="35" t="s">
        <v>219</v>
      </c>
      <c r="X1145" s="44"/>
      <c r="Y1145" s="44"/>
      <c r="Z1145" s="44"/>
      <c r="AA1145" s="44"/>
      <c r="AB1145" s="44"/>
      <c r="AC1145" s="44"/>
    </row>
    <row r="1146" spans="1:29" ht="15.75" customHeight="1">
      <c r="A1146" s="47" t="s">
        <v>1503</v>
      </c>
      <c r="B1146" s="47" t="s">
        <v>51</v>
      </c>
      <c r="C1146" s="60" t="s">
        <v>1196</v>
      </c>
      <c r="D1146" s="49" t="s">
        <v>53</v>
      </c>
      <c r="E1146" s="49">
        <v>4</v>
      </c>
      <c r="F1146" s="50">
        <v>3960</v>
      </c>
      <c r="G1146" s="51" t="s">
        <v>54</v>
      </c>
      <c r="H1146" s="52">
        <v>46204</v>
      </c>
      <c r="I1146" s="53" t="s">
        <v>55</v>
      </c>
      <c r="J1146" s="53" t="s">
        <v>56</v>
      </c>
      <c r="K1146" s="53" t="s">
        <v>164</v>
      </c>
      <c r="L1146" s="53" t="s">
        <v>91</v>
      </c>
      <c r="M1146" s="54" t="s">
        <v>73</v>
      </c>
      <c r="N1146" s="56" t="s">
        <v>951</v>
      </c>
      <c r="O1146" s="56" t="s">
        <v>2767</v>
      </c>
      <c r="P1146" s="56"/>
      <c r="Q1146" s="56" t="s">
        <v>3077</v>
      </c>
      <c r="R1146" s="57" t="s">
        <v>221</v>
      </c>
      <c r="S1146" s="57" t="s">
        <v>222</v>
      </c>
      <c r="T1146" s="56"/>
      <c r="U1146" s="56"/>
      <c r="V1146" s="56"/>
      <c r="W1146" s="47" t="s">
        <v>219</v>
      </c>
      <c r="X1146" s="56"/>
      <c r="Y1146" s="56"/>
      <c r="Z1146" s="56"/>
      <c r="AA1146" s="56"/>
      <c r="AB1146" s="56"/>
      <c r="AC1146" s="56"/>
    </row>
    <row r="1147" spans="1:29" ht="15.75" customHeight="1">
      <c r="A1147" s="35" t="s">
        <v>144</v>
      </c>
      <c r="B1147" s="35" t="s">
        <v>317</v>
      </c>
      <c r="C1147" s="36" t="s">
        <v>494</v>
      </c>
      <c r="D1147" s="37" t="s">
        <v>53</v>
      </c>
      <c r="E1147" s="37">
        <v>4</v>
      </c>
      <c r="F1147" s="38">
        <v>1160</v>
      </c>
      <c r="G1147" s="39" t="s">
        <v>54</v>
      </c>
      <c r="H1147" s="40">
        <v>46174</v>
      </c>
      <c r="I1147" s="41" t="s">
        <v>55</v>
      </c>
      <c r="J1147" s="41" t="s">
        <v>56</v>
      </c>
      <c r="K1147" s="41" t="s">
        <v>164</v>
      </c>
      <c r="L1147" s="41" t="s">
        <v>58</v>
      </c>
      <c r="M1147" s="42" t="s">
        <v>148</v>
      </c>
      <c r="N1147" s="44" t="s">
        <v>21</v>
      </c>
      <c r="O1147" s="44" t="s">
        <v>2767</v>
      </c>
      <c r="P1147" s="44"/>
      <c r="Q1147" s="44" t="s">
        <v>3010</v>
      </c>
      <c r="R1147" s="45"/>
      <c r="S1147" s="45" t="s">
        <v>488</v>
      </c>
      <c r="T1147" s="199"/>
      <c r="U1147" s="44"/>
      <c r="V1147" s="44"/>
      <c r="W1147" s="35" t="s">
        <v>317</v>
      </c>
      <c r="X1147" s="44"/>
      <c r="Y1147" s="44"/>
      <c r="Z1147" s="44"/>
      <c r="AA1147" s="44"/>
      <c r="AB1147" s="44"/>
      <c r="AC1147" s="44"/>
    </row>
    <row r="1148" spans="1:29" ht="15.75" customHeight="1">
      <c r="A1148" s="47" t="s">
        <v>151</v>
      </c>
      <c r="B1148" s="47" t="s">
        <v>247</v>
      </c>
      <c r="C1148" s="60" t="s">
        <v>494</v>
      </c>
      <c r="D1148" s="49" t="s">
        <v>53</v>
      </c>
      <c r="E1148" s="49">
        <v>4</v>
      </c>
      <c r="F1148" s="50">
        <v>1160</v>
      </c>
      <c r="G1148" s="51" t="s">
        <v>54</v>
      </c>
      <c r="H1148" s="52">
        <v>46174</v>
      </c>
      <c r="I1148" s="53" t="s">
        <v>55</v>
      </c>
      <c r="J1148" s="53" t="s">
        <v>56</v>
      </c>
      <c r="K1148" s="53" t="s">
        <v>164</v>
      </c>
      <c r="L1148" s="53" t="s">
        <v>58</v>
      </c>
      <c r="M1148" s="54" t="s">
        <v>148</v>
      </c>
      <c r="N1148" s="56" t="s">
        <v>21</v>
      </c>
      <c r="O1148" s="56" t="s">
        <v>2767</v>
      </c>
      <c r="P1148" s="56"/>
      <c r="Q1148" s="56" t="s">
        <v>3010</v>
      </c>
      <c r="R1148" s="57"/>
      <c r="S1148" s="57" t="s">
        <v>488</v>
      </c>
      <c r="T1148" s="194"/>
      <c r="U1148" s="56"/>
      <c r="V1148" s="56"/>
      <c r="W1148" s="47" t="s">
        <v>317</v>
      </c>
      <c r="X1148" s="56"/>
      <c r="Y1148" s="56"/>
      <c r="Z1148" s="56"/>
      <c r="AA1148" s="56"/>
      <c r="AB1148" s="56"/>
      <c r="AC1148" s="56"/>
    </row>
    <row r="1149" spans="1:29" ht="15.75" customHeight="1">
      <c r="A1149" s="35" t="s">
        <v>155</v>
      </c>
      <c r="B1149" s="35" t="s">
        <v>245</v>
      </c>
      <c r="C1149" s="36" t="s">
        <v>494</v>
      </c>
      <c r="D1149" s="37" t="s">
        <v>53</v>
      </c>
      <c r="E1149" s="37">
        <v>3</v>
      </c>
      <c r="F1149" s="38">
        <v>870</v>
      </c>
      <c r="G1149" s="39" t="s">
        <v>54</v>
      </c>
      <c r="H1149" s="40">
        <v>46174</v>
      </c>
      <c r="I1149" s="41" t="s">
        <v>55</v>
      </c>
      <c r="J1149" s="41" t="s">
        <v>56</v>
      </c>
      <c r="K1149" s="41" t="s">
        <v>164</v>
      </c>
      <c r="L1149" s="41" t="s">
        <v>58</v>
      </c>
      <c r="M1149" s="42" t="s">
        <v>148</v>
      </c>
      <c r="N1149" s="44" t="s">
        <v>21</v>
      </c>
      <c r="O1149" s="44" t="s">
        <v>2767</v>
      </c>
      <c r="P1149" s="44"/>
      <c r="Q1149" s="44" t="s">
        <v>3010</v>
      </c>
      <c r="R1149" s="45"/>
      <c r="S1149" s="45" t="s">
        <v>488</v>
      </c>
      <c r="T1149" s="199"/>
      <c r="U1149" s="44"/>
      <c r="V1149" s="44"/>
      <c r="W1149" s="35" t="s">
        <v>317</v>
      </c>
      <c r="X1149" s="44"/>
      <c r="Y1149" s="44"/>
      <c r="Z1149" s="44"/>
      <c r="AA1149" s="44"/>
      <c r="AB1149" s="44"/>
      <c r="AC1149" s="44"/>
    </row>
    <row r="1150" spans="1:29" ht="15.75" customHeight="1">
      <c r="A1150" s="47" t="s">
        <v>160</v>
      </c>
      <c r="B1150" s="47" t="s">
        <v>283</v>
      </c>
      <c r="C1150" s="60" t="s">
        <v>494</v>
      </c>
      <c r="D1150" s="49" t="s">
        <v>53</v>
      </c>
      <c r="E1150" s="49">
        <v>2</v>
      </c>
      <c r="F1150" s="50">
        <v>580</v>
      </c>
      <c r="G1150" s="51" t="s">
        <v>54</v>
      </c>
      <c r="H1150" s="52">
        <v>46174</v>
      </c>
      <c r="I1150" s="53" t="s">
        <v>55</v>
      </c>
      <c r="J1150" s="53" t="s">
        <v>56</v>
      </c>
      <c r="K1150" s="53" t="s">
        <v>164</v>
      </c>
      <c r="L1150" s="53" t="s">
        <v>58</v>
      </c>
      <c r="M1150" s="54" t="s">
        <v>148</v>
      </c>
      <c r="N1150" s="56" t="s">
        <v>21</v>
      </c>
      <c r="O1150" s="56" t="s">
        <v>2767</v>
      </c>
      <c r="P1150" s="56"/>
      <c r="Q1150" s="56" t="s">
        <v>3010</v>
      </c>
      <c r="R1150" s="57"/>
      <c r="S1150" s="57" t="s">
        <v>488</v>
      </c>
      <c r="T1150" s="194"/>
      <c r="U1150" s="56"/>
      <c r="V1150" s="56"/>
      <c r="W1150" s="47" t="s">
        <v>317</v>
      </c>
      <c r="X1150" s="56"/>
      <c r="Y1150" s="56"/>
      <c r="Z1150" s="56"/>
      <c r="AA1150" s="56"/>
      <c r="AB1150" s="56"/>
      <c r="AC1150" s="56"/>
    </row>
    <row r="1151" spans="1:29" ht="15.75" customHeight="1">
      <c r="A1151" s="35"/>
      <c r="B1151" s="35" t="s">
        <v>51</v>
      </c>
      <c r="C1151" s="36" t="s">
        <v>549</v>
      </c>
      <c r="D1151" s="37" t="s">
        <v>53</v>
      </c>
      <c r="E1151" s="37">
        <v>4</v>
      </c>
      <c r="F1151" s="38">
        <v>720</v>
      </c>
      <c r="G1151" s="39" t="s">
        <v>54</v>
      </c>
      <c r="H1151" s="40">
        <v>46174</v>
      </c>
      <c r="I1151" s="41" t="s">
        <v>55</v>
      </c>
      <c r="J1151" s="41" t="s">
        <v>56</v>
      </c>
      <c r="K1151" s="41" t="s">
        <v>164</v>
      </c>
      <c r="L1151" s="41" t="s">
        <v>91</v>
      </c>
      <c r="M1151" s="42" t="s">
        <v>2486</v>
      </c>
      <c r="N1151" s="44" t="s">
        <v>884</v>
      </c>
      <c r="O1151" s="44" t="s">
        <v>2767</v>
      </c>
      <c r="P1151" s="44"/>
      <c r="Q1151" s="44" t="s">
        <v>3010</v>
      </c>
      <c r="R1151" s="45"/>
      <c r="S1151" s="45" t="s">
        <v>488</v>
      </c>
      <c r="T1151" s="44"/>
      <c r="U1151" s="44"/>
      <c r="V1151" s="44"/>
      <c r="W1151" s="35" t="s">
        <v>317</v>
      </c>
      <c r="X1151" s="44"/>
      <c r="Y1151" s="44"/>
      <c r="Z1151" s="44"/>
      <c r="AA1151" s="44"/>
      <c r="AB1151" s="44"/>
      <c r="AC1151" s="44"/>
    </row>
    <row r="1152" spans="1:29" ht="15.75" customHeight="1">
      <c r="A1152" s="47" t="s">
        <v>168</v>
      </c>
      <c r="B1152" s="47" t="s">
        <v>440</v>
      </c>
      <c r="C1152" s="60" t="s">
        <v>549</v>
      </c>
      <c r="D1152" s="49" t="s">
        <v>53</v>
      </c>
      <c r="E1152" s="49">
        <v>4</v>
      </c>
      <c r="F1152" s="50">
        <v>800</v>
      </c>
      <c r="G1152" s="51" t="s">
        <v>54</v>
      </c>
      <c r="H1152" s="52">
        <v>46174</v>
      </c>
      <c r="I1152" s="53" t="s">
        <v>55</v>
      </c>
      <c r="J1152" s="53" t="s">
        <v>56</v>
      </c>
      <c r="K1152" s="53" t="s">
        <v>164</v>
      </c>
      <c r="L1152" s="53" t="s">
        <v>58</v>
      </c>
      <c r="M1152" s="54" t="s">
        <v>2498</v>
      </c>
      <c r="N1152" s="56" t="s">
        <v>21</v>
      </c>
      <c r="O1152" s="56" t="s">
        <v>2767</v>
      </c>
      <c r="P1152" s="56"/>
      <c r="Q1152" s="56" t="s">
        <v>3010</v>
      </c>
      <c r="R1152" s="57"/>
      <c r="S1152" s="57" t="s">
        <v>488</v>
      </c>
      <c r="T1152" s="56"/>
      <c r="U1152" s="56"/>
      <c r="V1152" s="56"/>
      <c r="W1152" s="47" t="s">
        <v>317</v>
      </c>
      <c r="X1152" s="56"/>
      <c r="Y1152" s="56"/>
      <c r="Z1152" s="56"/>
      <c r="AA1152" s="56"/>
      <c r="AB1152" s="56"/>
      <c r="AC1152" s="56"/>
    </row>
    <row r="1153" spans="1:29" ht="15.75" customHeight="1">
      <c r="A1153" s="167"/>
      <c r="B1153" s="167" t="s">
        <v>169</v>
      </c>
      <c r="C1153" s="168" t="s">
        <v>2641</v>
      </c>
      <c r="D1153" s="176" t="s">
        <v>53</v>
      </c>
      <c r="E1153" s="176">
        <v>1</v>
      </c>
      <c r="F1153" s="177">
        <v>1550</v>
      </c>
      <c r="G1153" s="178" t="s">
        <v>54</v>
      </c>
      <c r="H1153" s="179">
        <v>46174</v>
      </c>
      <c r="I1153" s="180" t="s">
        <v>101</v>
      </c>
      <c r="J1153" s="180" t="s">
        <v>56</v>
      </c>
      <c r="K1153" s="180" t="s">
        <v>858</v>
      </c>
      <c r="L1153" s="180" t="s">
        <v>91</v>
      </c>
      <c r="M1153" s="181" t="s">
        <v>2451</v>
      </c>
      <c r="N1153" s="175" t="s">
        <v>951</v>
      </c>
      <c r="O1153" s="44" t="s">
        <v>2452</v>
      </c>
      <c r="P1153" s="44"/>
      <c r="Q1153" s="44"/>
      <c r="R1153" s="45">
        <f t="array" ref="R1153">IFERROR(INDEX('BANCO DE DADOS'!$C$3:$C1636,MATCH(C1153,'BANCO DE DADOS'!$B$3:$B1636,0),0),"")</f>
        <v>0</v>
      </c>
      <c r="S1153" s="45" t="str">
        <f t="array" ref="S1153">IFERROR(INDEX('BANCO DE DADOS'!$D$3:$D1636,MATCH(C1153,'BANCO DE DADOS'!$B$3:$B1636,0),0),"")</f>
        <v>COMPRA DE EQUIPAMENTOS PARA COZINHA E REFEITÓRIO</v>
      </c>
      <c r="T1153" s="44"/>
      <c r="U1153" s="44"/>
      <c r="V1153" s="44"/>
      <c r="W1153" s="44"/>
      <c r="X1153" s="44"/>
      <c r="Y1153" s="44"/>
      <c r="Z1153" s="44"/>
      <c r="AA1153" s="44"/>
      <c r="AB1153" s="44"/>
      <c r="AC1153" s="44"/>
    </row>
    <row r="1154" spans="1:29" ht="15.75" customHeight="1">
      <c r="A1154" s="47" t="s">
        <v>171</v>
      </c>
      <c r="B1154" s="47" t="s">
        <v>317</v>
      </c>
      <c r="C1154" s="60" t="s">
        <v>549</v>
      </c>
      <c r="D1154" s="49" t="s">
        <v>53</v>
      </c>
      <c r="E1154" s="49">
        <v>4</v>
      </c>
      <c r="F1154" s="50">
        <v>600</v>
      </c>
      <c r="G1154" s="51" t="s">
        <v>54</v>
      </c>
      <c r="H1154" s="52">
        <v>46174</v>
      </c>
      <c r="I1154" s="53" t="s">
        <v>55</v>
      </c>
      <c r="J1154" s="53" t="s">
        <v>56</v>
      </c>
      <c r="K1154" s="53" t="s">
        <v>164</v>
      </c>
      <c r="L1154" s="53" t="s">
        <v>58</v>
      </c>
      <c r="M1154" s="54" t="s">
        <v>2498</v>
      </c>
      <c r="N1154" s="56" t="s">
        <v>21</v>
      </c>
      <c r="O1154" s="56" t="s">
        <v>2767</v>
      </c>
      <c r="P1154" s="56"/>
      <c r="Q1154" s="56" t="s">
        <v>3010</v>
      </c>
      <c r="R1154" s="57"/>
      <c r="S1154" s="57" t="s">
        <v>488</v>
      </c>
      <c r="T1154" s="56"/>
      <c r="U1154" s="56"/>
      <c r="V1154" s="56"/>
      <c r="W1154" s="47" t="s">
        <v>317</v>
      </c>
      <c r="X1154" s="56"/>
      <c r="Y1154" s="56"/>
      <c r="Z1154" s="56"/>
      <c r="AA1154" s="56"/>
      <c r="AB1154" s="56"/>
      <c r="AC1154" s="56"/>
    </row>
    <row r="1155" spans="1:29" ht="15.75" customHeight="1">
      <c r="A1155" s="35" t="s">
        <v>174</v>
      </c>
      <c r="B1155" s="35" t="s">
        <v>245</v>
      </c>
      <c r="C1155" s="36" t="s">
        <v>549</v>
      </c>
      <c r="D1155" s="37" t="s">
        <v>53</v>
      </c>
      <c r="E1155" s="37">
        <v>3</v>
      </c>
      <c r="F1155" s="38">
        <v>450</v>
      </c>
      <c r="G1155" s="39" t="s">
        <v>54</v>
      </c>
      <c r="H1155" s="40">
        <v>46174</v>
      </c>
      <c r="I1155" s="41" t="s">
        <v>55</v>
      </c>
      <c r="J1155" s="41" t="s">
        <v>56</v>
      </c>
      <c r="K1155" s="41" t="s">
        <v>164</v>
      </c>
      <c r="L1155" s="41" t="s">
        <v>58</v>
      </c>
      <c r="M1155" s="42" t="s">
        <v>2498</v>
      </c>
      <c r="N1155" s="44" t="s">
        <v>21</v>
      </c>
      <c r="O1155" s="44" t="s">
        <v>2767</v>
      </c>
      <c r="P1155" s="44"/>
      <c r="Q1155" s="44" t="s">
        <v>3010</v>
      </c>
      <c r="R1155" s="45"/>
      <c r="S1155" s="45" t="s">
        <v>488</v>
      </c>
      <c r="T1155" s="44"/>
      <c r="U1155" s="44"/>
      <c r="V1155" s="44"/>
      <c r="W1155" s="35" t="s">
        <v>317</v>
      </c>
      <c r="X1155" s="44"/>
      <c r="Y1155" s="44"/>
      <c r="Z1155" s="44"/>
      <c r="AA1155" s="44"/>
      <c r="AB1155" s="44"/>
      <c r="AC1155" s="44"/>
    </row>
    <row r="1156" spans="1:29" ht="15.75" customHeight="1">
      <c r="A1156" s="47" t="s">
        <v>179</v>
      </c>
      <c r="B1156" s="47" t="s">
        <v>172</v>
      </c>
      <c r="C1156" s="60" t="s">
        <v>549</v>
      </c>
      <c r="D1156" s="49" t="s">
        <v>53</v>
      </c>
      <c r="E1156" s="49">
        <v>2</v>
      </c>
      <c r="F1156" s="50">
        <v>400</v>
      </c>
      <c r="G1156" s="51" t="s">
        <v>54</v>
      </c>
      <c r="H1156" s="52">
        <v>46174</v>
      </c>
      <c r="I1156" s="53" t="s">
        <v>55</v>
      </c>
      <c r="J1156" s="53" t="s">
        <v>56</v>
      </c>
      <c r="K1156" s="53" t="s">
        <v>164</v>
      </c>
      <c r="L1156" s="53" t="s">
        <v>58</v>
      </c>
      <c r="M1156" s="54" t="s">
        <v>2498</v>
      </c>
      <c r="N1156" s="56" t="s">
        <v>21</v>
      </c>
      <c r="O1156" s="56" t="s">
        <v>2767</v>
      </c>
      <c r="P1156" s="56"/>
      <c r="Q1156" s="56" t="s">
        <v>3010</v>
      </c>
      <c r="R1156" s="57"/>
      <c r="S1156" s="57" t="s">
        <v>488</v>
      </c>
      <c r="T1156" s="56"/>
      <c r="U1156" s="56"/>
      <c r="V1156" s="56"/>
      <c r="W1156" s="47" t="s">
        <v>317</v>
      </c>
      <c r="X1156" s="56"/>
      <c r="Y1156" s="56"/>
      <c r="Z1156" s="56"/>
      <c r="AA1156" s="56"/>
      <c r="AB1156" s="56"/>
      <c r="AC1156" s="56"/>
    </row>
    <row r="1157" spans="1:29" ht="15.75" customHeight="1">
      <c r="A1157" s="35" t="s">
        <v>182</v>
      </c>
      <c r="B1157" s="35" t="s">
        <v>233</v>
      </c>
      <c r="C1157" s="36" t="s">
        <v>549</v>
      </c>
      <c r="D1157" s="37" t="s">
        <v>53</v>
      </c>
      <c r="E1157" s="37">
        <v>1</v>
      </c>
      <c r="F1157" s="38">
        <v>100</v>
      </c>
      <c r="G1157" s="39" t="s">
        <v>54</v>
      </c>
      <c r="H1157" s="40">
        <v>46143</v>
      </c>
      <c r="I1157" s="41" t="s">
        <v>55</v>
      </c>
      <c r="J1157" s="41" t="s">
        <v>56</v>
      </c>
      <c r="K1157" s="41" t="s">
        <v>164</v>
      </c>
      <c r="L1157" s="41" t="s">
        <v>58</v>
      </c>
      <c r="M1157" s="42" t="s">
        <v>2498</v>
      </c>
      <c r="N1157" s="44" t="s">
        <v>21</v>
      </c>
      <c r="O1157" s="44" t="s">
        <v>2767</v>
      </c>
      <c r="P1157" s="44"/>
      <c r="Q1157" s="44" t="s">
        <v>3010</v>
      </c>
      <c r="R1157" s="45"/>
      <c r="S1157" s="45" t="s">
        <v>488</v>
      </c>
      <c r="T1157" s="44"/>
      <c r="U1157" s="44"/>
      <c r="V1157" s="44"/>
      <c r="W1157" s="35" t="s">
        <v>317</v>
      </c>
      <c r="X1157" s="44"/>
      <c r="Y1157" s="44"/>
      <c r="Z1157" s="44"/>
      <c r="AA1157" s="44"/>
      <c r="AB1157" s="44"/>
      <c r="AC1157" s="44"/>
    </row>
    <row r="1158" spans="1:29" ht="15.75" customHeight="1">
      <c r="A1158" s="47" t="s">
        <v>186</v>
      </c>
      <c r="B1158" s="47" t="s">
        <v>295</v>
      </c>
      <c r="C1158" s="60" t="s">
        <v>521</v>
      </c>
      <c r="D1158" s="49" t="s">
        <v>53</v>
      </c>
      <c r="E1158" s="49">
        <v>3</v>
      </c>
      <c r="F1158" s="50">
        <v>900</v>
      </c>
      <c r="G1158" s="51" t="s">
        <v>54</v>
      </c>
      <c r="H1158" s="52">
        <v>46174</v>
      </c>
      <c r="I1158" s="53" t="s">
        <v>55</v>
      </c>
      <c r="J1158" s="53" t="s">
        <v>56</v>
      </c>
      <c r="K1158" s="53" t="s">
        <v>164</v>
      </c>
      <c r="L1158" s="53" t="s">
        <v>58</v>
      </c>
      <c r="M1158" s="54" t="s">
        <v>73</v>
      </c>
      <c r="N1158" s="56" t="s">
        <v>21</v>
      </c>
      <c r="O1158" s="56" t="s">
        <v>2767</v>
      </c>
      <c r="P1158" s="56"/>
      <c r="Q1158" s="56" t="s">
        <v>3010</v>
      </c>
      <c r="R1158" s="57" t="s">
        <v>522</v>
      </c>
      <c r="S1158" s="57" t="s">
        <v>488</v>
      </c>
      <c r="T1158" s="56"/>
      <c r="U1158" s="56"/>
      <c r="V1158" s="56"/>
      <c r="W1158" s="47" t="s">
        <v>317</v>
      </c>
      <c r="X1158" s="56"/>
      <c r="Y1158" s="56"/>
      <c r="Z1158" s="56"/>
      <c r="AA1158" s="56"/>
      <c r="AB1158" s="56"/>
      <c r="AC1158" s="56"/>
    </row>
    <row r="1159" spans="1:29" ht="15.75" customHeight="1">
      <c r="A1159" s="35"/>
      <c r="B1159" s="35" t="s">
        <v>2693</v>
      </c>
      <c r="C1159" s="36"/>
      <c r="D1159" s="37"/>
      <c r="E1159" s="37"/>
      <c r="F1159" s="38">
        <v>1500</v>
      </c>
      <c r="G1159" s="39"/>
      <c r="H1159" s="40"/>
      <c r="I1159" s="41"/>
      <c r="J1159" s="41"/>
      <c r="K1159" s="41"/>
      <c r="L1159" s="41"/>
      <c r="M1159" s="42"/>
      <c r="N1159" s="44" t="s">
        <v>951</v>
      </c>
      <c r="O1159" s="44"/>
      <c r="P1159" s="44"/>
      <c r="Q1159" s="44" t="s">
        <v>3065</v>
      </c>
      <c r="R1159" s="45"/>
      <c r="S1159" s="45" t="s">
        <v>1545</v>
      </c>
      <c r="T1159" s="44"/>
      <c r="U1159" s="44"/>
      <c r="V1159" s="44"/>
      <c r="W1159" s="44" t="s">
        <v>233</v>
      </c>
      <c r="X1159" s="44"/>
      <c r="Y1159" s="44"/>
      <c r="Z1159" s="44"/>
      <c r="AA1159" s="44"/>
      <c r="AB1159" s="44"/>
      <c r="AC1159" s="44"/>
    </row>
    <row r="1160" spans="1:29" ht="15.75" customHeight="1">
      <c r="A1160" s="47" t="s">
        <v>189</v>
      </c>
      <c r="B1160" s="47" t="s">
        <v>295</v>
      </c>
      <c r="C1160" s="60" t="s">
        <v>592</v>
      </c>
      <c r="D1160" s="49" t="s">
        <v>53</v>
      </c>
      <c r="E1160" s="49">
        <v>3</v>
      </c>
      <c r="F1160" s="50">
        <v>600</v>
      </c>
      <c r="G1160" s="51" t="s">
        <v>54</v>
      </c>
      <c r="H1160" s="52">
        <v>46174</v>
      </c>
      <c r="I1160" s="53" t="s">
        <v>55</v>
      </c>
      <c r="J1160" s="53" t="s">
        <v>56</v>
      </c>
      <c r="K1160" s="53" t="s">
        <v>164</v>
      </c>
      <c r="L1160" s="53" t="s">
        <v>58</v>
      </c>
      <c r="M1160" s="54" t="s">
        <v>73</v>
      </c>
      <c r="N1160" s="56" t="s">
        <v>21</v>
      </c>
      <c r="O1160" s="56" t="s">
        <v>2767</v>
      </c>
      <c r="P1160" s="56"/>
      <c r="Q1160" s="56" t="s">
        <v>3010</v>
      </c>
      <c r="R1160" s="57" t="s">
        <v>522</v>
      </c>
      <c r="S1160" s="57" t="s">
        <v>488</v>
      </c>
      <c r="T1160" s="56"/>
      <c r="U1160" s="56"/>
      <c r="V1160" s="56"/>
      <c r="W1160" s="47" t="s">
        <v>317</v>
      </c>
      <c r="X1160" s="56"/>
      <c r="Y1160" s="56"/>
      <c r="Z1160" s="56"/>
      <c r="AA1160" s="56"/>
      <c r="AB1160" s="56"/>
      <c r="AC1160" s="56"/>
    </row>
    <row r="1161" spans="1:29" ht="15.75" customHeight="1">
      <c r="A1161" s="35" t="s">
        <v>191</v>
      </c>
      <c r="B1161" s="35" t="s">
        <v>295</v>
      </c>
      <c r="C1161" s="36" t="s">
        <v>594</v>
      </c>
      <c r="D1161" s="37" t="s">
        <v>53</v>
      </c>
      <c r="E1161" s="37">
        <v>3</v>
      </c>
      <c r="F1161" s="38">
        <v>600</v>
      </c>
      <c r="G1161" s="39" t="s">
        <v>54</v>
      </c>
      <c r="H1161" s="40">
        <v>46174</v>
      </c>
      <c r="I1161" s="41" t="s">
        <v>55</v>
      </c>
      <c r="J1161" s="41" t="s">
        <v>56</v>
      </c>
      <c r="K1161" s="41" t="s">
        <v>164</v>
      </c>
      <c r="L1161" s="41" t="s">
        <v>58</v>
      </c>
      <c r="M1161" s="42" t="s">
        <v>2486</v>
      </c>
      <c r="N1161" s="44" t="s">
        <v>21</v>
      </c>
      <c r="O1161" s="44" t="s">
        <v>2767</v>
      </c>
      <c r="P1161" s="44"/>
      <c r="Q1161" s="44" t="s">
        <v>3010</v>
      </c>
      <c r="R1161" s="45" t="s">
        <v>522</v>
      </c>
      <c r="S1161" s="45" t="s">
        <v>488</v>
      </c>
      <c r="T1161" s="44"/>
      <c r="U1161" s="44"/>
      <c r="V1161" s="44"/>
      <c r="W1161" s="35" t="s">
        <v>317</v>
      </c>
      <c r="X1161" s="44"/>
      <c r="Y1161" s="44"/>
      <c r="Z1161" s="44"/>
      <c r="AA1161" s="44"/>
      <c r="AB1161" s="44"/>
      <c r="AC1161" s="44"/>
    </row>
    <row r="1162" spans="1:29" ht="15.75" customHeight="1">
      <c r="A1162" s="184"/>
      <c r="B1162" s="184" t="s">
        <v>233</v>
      </c>
      <c r="C1162" s="185" t="s">
        <v>2607</v>
      </c>
      <c r="D1162" s="186" t="s">
        <v>53</v>
      </c>
      <c r="E1162" s="186">
        <v>1</v>
      </c>
      <c r="F1162" s="187">
        <v>1500</v>
      </c>
      <c r="G1162" s="188" t="s">
        <v>54</v>
      </c>
      <c r="H1162" s="189">
        <v>46174</v>
      </c>
      <c r="I1162" s="190" t="s">
        <v>101</v>
      </c>
      <c r="J1162" s="190" t="s">
        <v>56</v>
      </c>
      <c r="K1162" s="190" t="s">
        <v>858</v>
      </c>
      <c r="L1162" s="190" t="s">
        <v>91</v>
      </c>
      <c r="M1162" s="191" t="s">
        <v>2451</v>
      </c>
      <c r="N1162" s="192" t="s">
        <v>951</v>
      </c>
      <c r="O1162" s="56" t="s">
        <v>2452</v>
      </c>
      <c r="P1162" s="56"/>
      <c r="Q1162" s="56"/>
      <c r="R1162" s="57">
        <f t="array" ref="R1162">IFERROR(INDEX('BANCO DE DADOS'!$C$3:$C1636,MATCH(C1162,'BANCO DE DADOS'!$B$3:$B1636,0),0),"")</f>
        <v>0</v>
      </c>
      <c r="S1162" s="57" t="str">
        <f t="array" ref="S1162">IFERROR(INDEX('BANCO DE DADOS'!$D$3:$D1636,MATCH(C1162,'BANCO DE DADOS'!$B$3:$B1636,0),0),"")</f>
        <v>COMPRA DE EQUIPAMENTOS PARA COZINHA E REFEITÓRIO</v>
      </c>
      <c r="T1162" s="56"/>
      <c r="U1162" s="56"/>
      <c r="V1162" s="56"/>
      <c r="W1162" s="56"/>
      <c r="X1162" s="56"/>
      <c r="Y1162" s="56"/>
      <c r="Z1162" s="56"/>
      <c r="AA1162" s="56"/>
      <c r="AB1162" s="56"/>
      <c r="AC1162" s="56"/>
    </row>
    <row r="1163" spans="1:29" ht="15.75" customHeight="1">
      <c r="A1163" s="35"/>
      <c r="B1163" s="35" t="s">
        <v>51</v>
      </c>
      <c r="C1163" s="36" t="s">
        <v>1330</v>
      </c>
      <c r="D1163" s="37" t="s">
        <v>53</v>
      </c>
      <c r="E1163" s="37">
        <v>4</v>
      </c>
      <c r="F1163" s="38">
        <v>720</v>
      </c>
      <c r="G1163" s="39" t="s">
        <v>54</v>
      </c>
      <c r="H1163" s="40">
        <v>46174</v>
      </c>
      <c r="I1163" s="41" t="s">
        <v>55</v>
      </c>
      <c r="J1163" s="41" t="s">
        <v>56</v>
      </c>
      <c r="K1163" s="41" t="s">
        <v>164</v>
      </c>
      <c r="L1163" s="41" t="s">
        <v>91</v>
      </c>
      <c r="M1163" s="42" t="s">
        <v>73</v>
      </c>
      <c r="N1163" s="44" t="s">
        <v>884</v>
      </c>
      <c r="O1163" s="44" t="s">
        <v>2767</v>
      </c>
      <c r="P1163" s="44"/>
      <c r="Q1163" s="44" t="s">
        <v>3010</v>
      </c>
      <c r="R1163" s="45" t="s">
        <v>522</v>
      </c>
      <c r="S1163" s="45" t="s">
        <v>488</v>
      </c>
      <c r="T1163" s="44"/>
      <c r="U1163" s="44"/>
      <c r="V1163" s="44"/>
      <c r="W1163" s="35" t="s">
        <v>317</v>
      </c>
      <c r="X1163" s="44"/>
      <c r="Y1163" s="44"/>
      <c r="Z1163" s="44"/>
      <c r="AA1163" s="44"/>
      <c r="AB1163" s="44"/>
      <c r="AC1163" s="44"/>
    </row>
    <row r="1164" spans="1:29" ht="15.75" customHeight="1">
      <c r="A1164" s="47" t="s">
        <v>194</v>
      </c>
      <c r="B1164" s="47" t="s">
        <v>245</v>
      </c>
      <c r="C1164" s="60" t="s">
        <v>487</v>
      </c>
      <c r="D1164" s="49" t="s">
        <v>53</v>
      </c>
      <c r="E1164" s="49">
        <v>2</v>
      </c>
      <c r="F1164" s="50">
        <v>1200</v>
      </c>
      <c r="G1164" s="51" t="s">
        <v>54</v>
      </c>
      <c r="H1164" s="52">
        <v>46174</v>
      </c>
      <c r="I1164" s="53" t="s">
        <v>55</v>
      </c>
      <c r="J1164" s="53" t="s">
        <v>56</v>
      </c>
      <c r="K1164" s="53" t="s">
        <v>164</v>
      </c>
      <c r="L1164" s="53" t="s">
        <v>58</v>
      </c>
      <c r="M1164" s="54" t="s">
        <v>2498</v>
      </c>
      <c r="N1164" s="56" t="s">
        <v>21</v>
      </c>
      <c r="O1164" s="56" t="s">
        <v>2767</v>
      </c>
      <c r="P1164" s="56"/>
      <c r="Q1164" s="56" t="s">
        <v>3010</v>
      </c>
      <c r="R1164" s="57"/>
      <c r="S1164" s="57" t="s">
        <v>488</v>
      </c>
      <c r="T1164" s="56"/>
      <c r="U1164" s="56"/>
      <c r="V1164" s="56"/>
      <c r="W1164" s="47" t="s">
        <v>317</v>
      </c>
      <c r="X1164" s="56"/>
      <c r="Y1164" s="56"/>
      <c r="Z1164" s="56"/>
      <c r="AA1164" s="56"/>
      <c r="AB1164" s="56"/>
      <c r="AC1164" s="56"/>
    </row>
    <row r="1165" spans="1:29" ht="15.75" customHeight="1">
      <c r="A1165" s="35" t="s">
        <v>197</v>
      </c>
      <c r="B1165" s="35" t="s">
        <v>317</v>
      </c>
      <c r="C1165" s="36" t="s">
        <v>487</v>
      </c>
      <c r="D1165" s="37" t="s">
        <v>53</v>
      </c>
      <c r="E1165" s="37">
        <v>2</v>
      </c>
      <c r="F1165" s="38">
        <v>1200</v>
      </c>
      <c r="G1165" s="39" t="s">
        <v>54</v>
      </c>
      <c r="H1165" s="40">
        <v>46174</v>
      </c>
      <c r="I1165" s="41" t="s">
        <v>55</v>
      </c>
      <c r="J1165" s="41" t="s">
        <v>56</v>
      </c>
      <c r="K1165" s="41" t="s">
        <v>164</v>
      </c>
      <c r="L1165" s="41" t="s">
        <v>58</v>
      </c>
      <c r="M1165" s="42" t="s">
        <v>2498</v>
      </c>
      <c r="N1165" s="44" t="s">
        <v>21</v>
      </c>
      <c r="O1165" s="44" t="s">
        <v>2767</v>
      </c>
      <c r="P1165" s="44"/>
      <c r="Q1165" s="44" t="s">
        <v>3010</v>
      </c>
      <c r="R1165" s="45"/>
      <c r="S1165" s="45" t="s">
        <v>488</v>
      </c>
      <c r="T1165" s="44"/>
      <c r="U1165" s="44"/>
      <c r="V1165" s="44"/>
      <c r="W1165" s="35" t="s">
        <v>317</v>
      </c>
      <c r="X1165" s="44"/>
      <c r="Y1165" s="44"/>
      <c r="Z1165" s="44"/>
      <c r="AA1165" s="44"/>
      <c r="AB1165" s="44"/>
      <c r="AC1165" s="44"/>
    </row>
    <row r="1166" spans="1:29" ht="15.75" customHeight="1">
      <c r="A1166" s="47" t="s">
        <v>200</v>
      </c>
      <c r="B1166" s="47" t="s">
        <v>242</v>
      </c>
      <c r="C1166" s="60" t="s">
        <v>487</v>
      </c>
      <c r="D1166" s="49" t="s">
        <v>53</v>
      </c>
      <c r="E1166" s="49">
        <v>1</v>
      </c>
      <c r="F1166" s="50">
        <v>600</v>
      </c>
      <c r="G1166" s="51" t="s">
        <v>54</v>
      </c>
      <c r="H1166" s="52">
        <v>46174</v>
      </c>
      <c r="I1166" s="53" t="s">
        <v>55</v>
      </c>
      <c r="J1166" s="53" t="s">
        <v>56</v>
      </c>
      <c r="K1166" s="53" t="s">
        <v>164</v>
      </c>
      <c r="L1166" s="53" t="s">
        <v>58</v>
      </c>
      <c r="M1166" s="54" t="s">
        <v>2498</v>
      </c>
      <c r="N1166" s="56" t="s">
        <v>21</v>
      </c>
      <c r="O1166" s="56" t="s">
        <v>2767</v>
      </c>
      <c r="P1166" s="56"/>
      <c r="Q1166" s="56" t="s">
        <v>3010</v>
      </c>
      <c r="R1166" s="57"/>
      <c r="S1166" s="57" t="s">
        <v>488</v>
      </c>
      <c r="T1166" s="56"/>
      <c r="U1166" s="56"/>
      <c r="V1166" s="56"/>
      <c r="W1166" s="47" t="s">
        <v>317</v>
      </c>
      <c r="X1166" s="56"/>
      <c r="Y1166" s="56"/>
      <c r="Z1166" s="56"/>
      <c r="AA1166" s="56"/>
      <c r="AB1166" s="56"/>
      <c r="AC1166" s="56"/>
    </row>
    <row r="1167" spans="1:29" ht="15.75" customHeight="1">
      <c r="A1167" s="35"/>
      <c r="B1167" s="35" t="s">
        <v>51</v>
      </c>
      <c r="C1167" s="36" t="s">
        <v>487</v>
      </c>
      <c r="D1167" s="37" t="s">
        <v>53</v>
      </c>
      <c r="E1167" s="37">
        <v>4</v>
      </c>
      <c r="F1167" s="38">
        <v>2400</v>
      </c>
      <c r="G1167" s="39" t="s">
        <v>54</v>
      </c>
      <c r="H1167" s="40">
        <v>46174</v>
      </c>
      <c r="I1167" s="41" t="s">
        <v>55</v>
      </c>
      <c r="J1167" s="41" t="s">
        <v>56</v>
      </c>
      <c r="K1167" s="41" t="s">
        <v>164</v>
      </c>
      <c r="L1167" s="41" t="s">
        <v>91</v>
      </c>
      <c r="M1167" s="42" t="s">
        <v>2498</v>
      </c>
      <c r="N1167" s="44" t="s">
        <v>884</v>
      </c>
      <c r="O1167" s="44" t="s">
        <v>2767</v>
      </c>
      <c r="P1167" s="44"/>
      <c r="Q1167" s="44" t="s">
        <v>3010</v>
      </c>
      <c r="R1167" s="45"/>
      <c r="S1167" s="45" t="s">
        <v>488</v>
      </c>
      <c r="T1167" s="44"/>
      <c r="U1167" s="44"/>
      <c r="V1167" s="44"/>
      <c r="W1167" s="35" t="s">
        <v>317</v>
      </c>
      <c r="X1167" s="44"/>
      <c r="Y1167" s="44"/>
      <c r="Z1167" s="44"/>
      <c r="AA1167" s="44"/>
      <c r="AB1167" s="44"/>
      <c r="AC1167" s="44"/>
    </row>
    <row r="1168" spans="1:29" ht="15.75" customHeight="1">
      <c r="A1168" s="47" t="s">
        <v>203</v>
      </c>
      <c r="B1168" s="47" t="s">
        <v>169</v>
      </c>
      <c r="C1168" s="60" t="s">
        <v>551</v>
      </c>
      <c r="D1168" s="49" t="s">
        <v>53</v>
      </c>
      <c r="E1168" s="49">
        <v>4</v>
      </c>
      <c r="F1168" s="50">
        <v>800</v>
      </c>
      <c r="G1168" s="51" t="s">
        <v>54</v>
      </c>
      <c r="H1168" s="52">
        <v>46174</v>
      </c>
      <c r="I1168" s="53" t="s">
        <v>55</v>
      </c>
      <c r="J1168" s="53" t="s">
        <v>56</v>
      </c>
      <c r="K1168" s="53" t="s">
        <v>164</v>
      </c>
      <c r="L1168" s="53" t="s">
        <v>58</v>
      </c>
      <c r="M1168" s="54" t="s">
        <v>109</v>
      </c>
      <c r="N1168" s="56" t="s">
        <v>21</v>
      </c>
      <c r="O1168" s="56" t="s">
        <v>2767</v>
      </c>
      <c r="P1168" s="56"/>
      <c r="Q1168" s="56" t="s">
        <v>3010</v>
      </c>
      <c r="R1168" s="57"/>
      <c r="S1168" s="57" t="s">
        <v>488</v>
      </c>
      <c r="T1168" s="56"/>
      <c r="U1168" s="56"/>
      <c r="V1168" s="56"/>
      <c r="W1168" s="47" t="s">
        <v>317</v>
      </c>
      <c r="X1168" s="56"/>
      <c r="Y1168" s="56"/>
      <c r="Z1168" s="56"/>
      <c r="AA1168" s="56"/>
      <c r="AB1168" s="56"/>
      <c r="AC1168" s="56"/>
    </row>
    <row r="1169" spans="1:29" ht="15.75" customHeight="1">
      <c r="A1169" s="35" t="s">
        <v>206</v>
      </c>
      <c r="B1169" s="35" t="s">
        <v>440</v>
      </c>
      <c r="C1169" s="36" t="s">
        <v>551</v>
      </c>
      <c r="D1169" s="37" t="s">
        <v>53</v>
      </c>
      <c r="E1169" s="37">
        <v>4</v>
      </c>
      <c r="F1169" s="38">
        <v>800</v>
      </c>
      <c r="G1169" s="39" t="s">
        <v>54</v>
      </c>
      <c r="H1169" s="40">
        <v>46174</v>
      </c>
      <c r="I1169" s="41" t="s">
        <v>55</v>
      </c>
      <c r="J1169" s="41" t="s">
        <v>56</v>
      </c>
      <c r="K1169" s="41" t="s">
        <v>164</v>
      </c>
      <c r="L1169" s="41" t="s">
        <v>58</v>
      </c>
      <c r="M1169" s="42" t="s">
        <v>109</v>
      </c>
      <c r="N1169" s="44" t="s">
        <v>21</v>
      </c>
      <c r="O1169" s="44" t="s">
        <v>2767</v>
      </c>
      <c r="P1169" s="44"/>
      <c r="Q1169" s="44" t="s">
        <v>3010</v>
      </c>
      <c r="R1169" s="45"/>
      <c r="S1169" s="45" t="s">
        <v>488</v>
      </c>
      <c r="T1169" s="44"/>
      <c r="U1169" s="44"/>
      <c r="V1169" s="44"/>
      <c r="W1169" s="35" t="s">
        <v>317</v>
      </c>
      <c r="X1169" s="44"/>
      <c r="Y1169" s="44"/>
      <c r="Z1169" s="44"/>
      <c r="AA1169" s="44"/>
      <c r="AB1169" s="44"/>
      <c r="AC1169" s="44"/>
    </row>
    <row r="1170" spans="1:29" ht="15.75" customHeight="1">
      <c r="A1170" s="47" t="s">
        <v>208</v>
      </c>
      <c r="B1170" s="47" t="s">
        <v>242</v>
      </c>
      <c r="C1170" s="60" t="s">
        <v>551</v>
      </c>
      <c r="D1170" s="49" t="s">
        <v>53</v>
      </c>
      <c r="E1170" s="49">
        <v>4</v>
      </c>
      <c r="F1170" s="50">
        <v>800</v>
      </c>
      <c r="G1170" s="51" t="s">
        <v>54</v>
      </c>
      <c r="H1170" s="52">
        <v>46174</v>
      </c>
      <c r="I1170" s="53" t="s">
        <v>55</v>
      </c>
      <c r="J1170" s="53" t="s">
        <v>56</v>
      </c>
      <c r="K1170" s="53" t="s">
        <v>164</v>
      </c>
      <c r="L1170" s="53" t="s">
        <v>58</v>
      </c>
      <c r="M1170" s="54" t="s">
        <v>109</v>
      </c>
      <c r="N1170" s="56" t="s">
        <v>21</v>
      </c>
      <c r="O1170" s="56" t="s">
        <v>2767</v>
      </c>
      <c r="P1170" s="56"/>
      <c r="Q1170" s="56" t="s">
        <v>3010</v>
      </c>
      <c r="R1170" s="57"/>
      <c r="S1170" s="57" t="s">
        <v>488</v>
      </c>
      <c r="T1170" s="56"/>
      <c r="U1170" s="56"/>
      <c r="V1170" s="56"/>
      <c r="W1170" s="47" t="s">
        <v>317</v>
      </c>
      <c r="X1170" s="56"/>
      <c r="Y1170" s="56"/>
      <c r="Z1170" s="56"/>
      <c r="AA1170" s="56"/>
      <c r="AB1170" s="56"/>
      <c r="AC1170" s="56"/>
    </row>
    <row r="1171" spans="1:29" ht="15.75" customHeight="1">
      <c r="A1171" s="35" t="s">
        <v>211</v>
      </c>
      <c r="B1171" s="35" t="s">
        <v>172</v>
      </c>
      <c r="C1171" s="36" t="s">
        <v>551</v>
      </c>
      <c r="D1171" s="37" t="s">
        <v>53</v>
      </c>
      <c r="E1171" s="37">
        <v>4</v>
      </c>
      <c r="F1171" s="38">
        <v>800</v>
      </c>
      <c r="G1171" s="39" t="s">
        <v>54</v>
      </c>
      <c r="H1171" s="40">
        <v>46174</v>
      </c>
      <c r="I1171" s="41" t="s">
        <v>55</v>
      </c>
      <c r="J1171" s="41" t="s">
        <v>56</v>
      </c>
      <c r="K1171" s="41" t="s">
        <v>164</v>
      </c>
      <c r="L1171" s="41" t="s">
        <v>58</v>
      </c>
      <c r="M1171" s="42" t="s">
        <v>109</v>
      </c>
      <c r="N1171" s="44" t="s">
        <v>21</v>
      </c>
      <c r="O1171" s="44" t="s">
        <v>2767</v>
      </c>
      <c r="P1171" s="44"/>
      <c r="Q1171" s="44" t="s">
        <v>3010</v>
      </c>
      <c r="R1171" s="45"/>
      <c r="S1171" s="45" t="s">
        <v>488</v>
      </c>
      <c r="T1171" s="44"/>
      <c r="U1171" s="44"/>
      <c r="V1171" s="44"/>
      <c r="W1171" s="35" t="s">
        <v>317</v>
      </c>
      <c r="X1171" s="44"/>
      <c r="Y1171" s="44"/>
      <c r="Z1171" s="44"/>
      <c r="AA1171" s="44"/>
      <c r="AB1171" s="44"/>
      <c r="AC1171" s="44"/>
    </row>
    <row r="1172" spans="1:29" ht="15.75" customHeight="1">
      <c r="A1172" s="47" t="s">
        <v>213</v>
      </c>
      <c r="B1172" s="47" t="s">
        <v>245</v>
      </c>
      <c r="C1172" s="60" t="s">
        <v>551</v>
      </c>
      <c r="D1172" s="49" t="s">
        <v>53</v>
      </c>
      <c r="E1172" s="49">
        <v>3</v>
      </c>
      <c r="F1172" s="50">
        <v>600</v>
      </c>
      <c r="G1172" s="51" t="s">
        <v>54</v>
      </c>
      <c r="H1172" s="52">
        <v>46174</v>
      </c>
      <c r="I1172" s="53" t="s">
        <v>55</v>
      </c>
      <c r="J1172" s="53" t="s">
        <v>56</v>
      </c>
      <c r="K1172" s="53" t="s">
        <v>164</v>
      </c>
      <c r="L1172" s="53" t="s">
        <v>58</v>
      </c>
      <c r="M1172" s="54" t="s">
        <v>109</v>
      </c>
      <c r="N1172" s="56" t="s">
        <v>21</v>
      </c>
      <c r="O1172" s="56" t="s">
        <v>2767</v>
      </c>
      <c r="P1172" s="56"/>
      <c r="Q1172" s="56" t="s">
        <v>3010</v>
      </c>
      <c r="R1172" s="57"/>
      <c r="S1172" s="57" t="s">
        <v>488</v>
      </c>
      <c r="T1172" s="56"/>
      <c r="U1172" s="56"/>
      <c r="V1172" s="56"/>
      <c r="W1172" s="47" t="s">
        <v>317</v>
      </c>
      <c r="X1172" s="56"/>
      <c r="Y1172" s="56"/>
      <c r="Z1172" s="56"/>
      <c r="AA1172" s="56"/>
      <c r="AB1172" s="56"/>
      <c r="AC1172" s="56"/>
    </row>
    <row r="1173" spans="1:29" ht="15.75" customHeight="1">
      <c r="A1173" s="35" t="s">
        <v>215</v>
      </c>
      <c r="B1173" s="35" t="s">
        <v>283</v>
      </c>
      <c r="C1173" s="36" t="s">
        <v>551</v>
      </c>
      <c r="D1173" s="37" t="s">
        <v>53</v>
      </c>
      <c r="E1173" s="37">
        <v>2</v>
      </c>
      <c r="F1173" s="38">
        <v>400</v>
      </c>
      <c r="G1173" s="39" t="s">
        <v>54</v>
      </c>
      <c r="H1173" s="40">
        <v>46174</v>
      </c>
      <c r="I1173" s="41" t="s">
        <v>55</v>
      </c>
      <c r="J1173" s="41" t="s">
        <v>56</v>
      </c>
      <c r="K1173" s="41" t="s">
        <v>164</v>
      </c>
      <c r="L1173" s="41" t="s">
        <v>58</v>
      </c>
      <c r="M1173" s="42" t="s">
        <v>109</v>
      </c>
      <c r="N1173" s="44" t="s">
        <v>21</v>
      </c>
      <c r="O1173" s="44" t="s">
        <v>2767</v>
      </c>
      <c r="P1173" s="44"/>
      <c r="Q1173" s="44" t="s">
        <v>3010</v>
      </c>
      <c r="R1173" s="45"/>
      <c r="S1173" s="45" t="s">
        <v>488</v>
      </c>
      <c r="T1173" s="44"/>
      <c r="U1173" s="44"/>
      <c r="V1173" s="44"/>
      <c r="W1173" s="35" t="s">
        <v>317</v>
      </c>
      <c r="X1173" s="44"/>
      <c r="Y1173" s="44"/>
      <c r="Z1173" s="44"/>
      <c r="AA1173" s="44"/>
      <c r="AB1173" s="44"/>
      <c r="AC1173" s="44"/>
    </row>
    <row r="1174" spans="1:29" ht="15.75" customHeight="1">
      <c r="A1174" s="47"/>
      <c r="B1174" s="47" t="s">
        <v>51</v>
      </c>
      <c r="C1174" s="60" t="s">
        <v>551</v>
      </c>
      <c r="D1174" s="49" t="s">
        <v>53</v>
      </c>
      <c r="E1174" s="49">
        <v>4</v>
      </c>
      <c r="F1174" s="50">
        <v>800</v>
      </c>
      <c r="G1174" s="51" t="s">
        <v>54</v>
      </c>
      <c r="H1174" s="52">
        <v>46174</v>
      </c>
      <c r="I1174" s="53" t="s">
        <v>55</v>
      </c>
      <c r="J1174" s="53" t="s">
        <v>56</v>
      </c>
      <c r="K1174" s="53" t="s">
        <v>164</v>
      </c>
      <c r="L1174" s="53" t="s">
        <v>91</v>
      </c>
      <c r="M1174" s="54" t="s">
        <v>2517</v>
      </c>
      <c r="N1174" s="56" t="s">
        <v>884</v>
      </c>
      <c r="O1174" s="56" t="s">
        <v>2767</v>
      </c>
      <c r="P1174" s="56"/>
      <c r="Q1174" s="56" t="s">
        <v>3010</v>
      </c>
      <c r="R1174" s="57"/>
      <c r="S1174" s="57" t="s">
        <v>488</v>
      </c>
      <c r="T1174" s="56"/>
      <c r="U1174" s="56"/>
      <c r="V1174" s="56"/>
      <c r="W1174" s="47" t="s">
        <v>317</v>
      </c>
      <c r="X1174" s="56"/>
      <c r="Y1174" s="56"/>
      <c r="Z1174" s="56"/>
      <c r="AA1174" s="56"/>
      <c r="AB1174" s="56"/>
      <c r="AC1174" s="56"/>
    </row>
    <row r="1175" spans="1:29" ht="15.75" customHeight="1">
      <c r="A1175" s="35" t="s">
        <v>218</v>
      </c>
      <c r="B1175" s="35" t="s">
        <v>237</v>
      </c>
      <c r="C1175" s="36" t="s">
        <v>551</v>
      </c>
      <c r="D1175" s="37" t="s">
        <v>53</v>
      </c>
      <c r="E1175" s="37">
        <v>1</v>
      </c>
      <c r="F1175" s="38">
        <v>200</v>
      </c>
      <c r="G1175" s="39" t="s">
        <v>54</v>
      </c>
      <c r="H1175" s="40">
        <v>46143</v>
      </c>
      <c r="I1175" s="41" t="s">
        <v>55</v>
      </c>
      <c r="J1175" s="41" t="s">
        <v>56</v>
      </c>
      <c r="K1175" s="41" t="s">
        <v>164</v>
      </c>
      <c r="L1175" s="41" t="s">
        <v>58</v>
      </c>
      <c r="M1175" s="42" t="s">
        <v>109</v>
      </c>
      <c r="N1175" s="44" t="s">
        <v>21</v>
      </c>
      <c r="O1175" s="44" t="s">
        <v>2767</v>
      </c>
      <c r="P1175" s="44"/>
      <c r="Q1175" s="44" t="s">
        <v>3010</v>
      </c>
      <c r="R1175" s="45"/>
      <c r="S1175" s="45" t="s">
        <v>488</v>
      </c>
      <c r="T1175" s="44"/>
      <c r="U1175" s="44"/>
      <c r="V1175" s="44"/>
      <c r="W1175" s="35" t="s">
        <v>317</v>
      </c>
      <c r="X1175" s="44"/>
      <c r="Y1175" s="44"/>
      <c r="Z1175" s="44"/>
      <c r="AA1175" s="44"/>
      <c r="AB1175" s="44"/>
      <c r="AC1175" s="44"/>
    </row>
    <row r="1176" spans="1:29" ht="15.75" customHeight="1">
      <c r="A1176" s="47" t="s">
        <v>1528</v>
      </c>
      <c r="B1176" s="47" t="s">
        <v>317</v>
      </c>
      <c r="C1176" s="60" t="s">
        <v>551</v>
      </c>
      <c r="D1176" s="49" t="s">
        <v>53</v>
      </c>
      <c r="E1176" s="49">
        <v>4</v>
      </c>
      <c r="F1176" s="50">
        <v>800</v>
      </c>
      <c r="G1176" s="51" t="s">
        <v>54</v>
      </c>
      <c r="H1176" s="52">
        <v>46174</v>
      </c>
      <c r="I1176" s="53" t="s">
        <v>55</v>
      </c>
      <c r="J1176" s="53" t="s">
        <v>56</v>
      </c>
      <c r="K1176" s="53" t="s">
        <v>164</v>
      </c>
      <c r="L1176" s="53" t="s">
        <v>58</v>
      </c>
      <c r="M1176" s="54" t="s">
        <v>2534</v>
      </c>
      <c r="N1176" s="56" t="s">
        <v>951</v>
      </c>
      <c r="O1176" s="56" t="s">
        <v>2767</v>
      </c>
      <c r="P1176" s="56"/>
      <c r="Q1176" s="56" t="s">
        <v>3010</v>
      </c>
      <c r="R1176" s="57"/>
      <c r="S1176" s="57" t="s">
        <v>488</v>
      </c>
      <c r="T1176" s="56"/>
      <c r="U1176" s="56"/>
      <c r="V1176" s="56"/>
      <c r="W1176" s="47" t="s">
        <v>317</v>
      </c>
      <c r="X1176" s="56"/>
      <c r="Y1176" s="56"/>
      <c r="Z1176" s="56"/>
      <c r="AA1176" s="56"/>
      <c r="AB1176" s="56"/>
      <c r="AC1176" s="56"/>
    </row>
    <row r="1177" spans="1:29" ht="15.75" customHeight="1">
      <c r="A1177" s="35" t="s">
        <v>822</v>
      </c>
      <c r="B1177" s="35" t="s">
        <v>295</v>
      </c>
      <c r="C1177" s="36" t="s">
        <v>296</v>
      </c>
      <c r="D1177" s="37" t="s">
        <v>53</v>
      </c>
      <c r="E1177" s="37">
        <v>6</v>
      </c>
      <c r="F1177" s="38">
        <v>6600</v>
      </c>
      <c r="G1177" s="39" t="s">
        <v>54</v>
      </c>
      <c r="H1177" s="40">
        <v>46204</v>
      </c>
      <c r="I1177" s="41" t="s">
        <v>55</v>
      </c>
      <c r="J1177" s="41" t="s">
        <v>56</v>
      </c>
      <c r="K1177" s="41" t="s">
        <v>164</v>
      </c>
      <c r="L1177" s="41" t="s">
        <v>58</v>
      </c>
      <c r="M1177" s="42" t="s">
        <v>109</v>
      </c>
      <c r="N1177" s="44" t="s">
        <v>21</v>
      </c>
      <c r="O1177" s="44" t="s">
        <v>2767</v>
      </c>
      <c r="P1177" s="44"/>
      <c r="Q1177" s="44" t="s">
        <v>3081</v>
      </c>
      <c r="R1177" s="45"/>
      <c r="S1177" s="45" t="s">
        <v>297</v>
      </c>
      <c r="T1177" s="44"/>
      <c r="U1177" s="44"/>
      <c r="V1177" s="44"/>
      <c r="W1177" s="44" t="s">
        <v>51</v>
      </c>
      <c r="X1177" s="44"/>
      <c r="Y1177" s="44"/>
      <c r="Z1177" s="44"/>
      <c r="AA1177" s="44"/>
      <c r="AB1177" s="44"/>
      <c r="AC1177" s="44"/>
    </row>
    <row r="1178" spans="1:29" ht="15.75" customHeight="1">
      <c r="A1178" s="47" t="s">
        <v>825</v>
      </c>
      <c r="B1178" s="47" t="s">
        <v>237</v>
      </c>
      <c r="C1178" s="60" t="s">
        <v>296</v>
      </c>
      <c r="D1178" s="49" t="s">
        <v>53</v>
      </c>
      <c r="E1178" s="49">
        <v>4</v>
      </c>
      <c r="F1178" s="50">
        <v>4400</v>
      </c>
      <c r="G1178" s="51" t="s">
        <v>54</v>
      </c>
      <c r="H1178" s="52">
        <v>46204</v>
      </c>
      <c r="I1178" s="53" t="s">
        <v>55</v>
      </c>
      <c r="J1178" s="53" t="s">
        <v>56</v>
      </c>
      <c r="K1178" s="53" t="s">
        <v>164</v>
      </c>
      <c r="L1178" s="53" t="s">
        <v>58</v>
      </c>
      <c r="M1178" s="54" t="s">
        <v>109</v>
      </c>
      <c r="N1178" s="56" t="s">
        <v>21</v>
      </c>
      <c r="O1178" s="56" t="s">
        <v>2767</v>
      </c>
      <c r="P1178" s="56"/>
      <c r="Q1178" s="56" t="s">
        <v>3081</v>
      </c>
      <c r="R1178" s="57"/>
      <c r="S1178" s="57" t="s">
        <v>297</v>
      </c>
      <c r="T1178" s="56"/>
      <c r="U1178" s="56"/>
      <c r="V1178" s="56"/>
      <c r="W1178" s="56" t="s">
        <v>51</v>
      </c>
      <c r="X1178" s="56"/>
      <c r="Y1178" s="56"/>
      <c r="Z1178" s="56"/>
      <c r="AA1178" s="56"/>
      <c r="AB1178" s="56"/>
      <c r="AC1178" s="56"/>
    </row>
    <row r="1179" spans="1:29" ht="15.75" customHeight="1">
      <c r="A1179" s="167"/>
      <c r="B1179" s="167" t="s">
        <v>440</v>
      </c>
      <c r="C1179" s="168" t="s">
        <v>2607</v>
      </c>
      <c r="D1179" s="176" t="s">
        <v>53</v>
      </c>
      <c r="E1179" s="176">
        <v>1</v>
      </c>
      <c r="F1179" s="177">
        <v>1500</v>
      </c>
      <c r="G1179" s="178" t="s">
        <v>54</v>
      </c>
      <c r="H1179" s="179">
        <v>46174</v>
      </c>
      <c r="I1179" s="180" t="s">
        <v>101</v>
      </c>
      <c r="J1179" s="180" t="s">
        <v>56</v>
      </c>
      <c r="K1179" s="180" t="s">
        <v>858</v>
      </c>
      <c r="L1179" s="180" t="s">
        <v>91</v>
      </c>
      <c r="M1179" s="181" t="s">
        <v>2451</v>
      </c>
      <c r="N1179" s="175" t="s">
        <v>951</v>
      </c>
      <c r="O1179" s="44" t="s">
        <v>2452</v>
      </c>
      <c r="P1179" s="44"/>
      <c r="Q1179" s="44"/>
      <c r="R1179" s="45">
        <f t="array" ref="R1179">IFERROR(INDEX('BANCO DE DADOS'!$C$3:$C1636,MATCH(C1179,'BANCO DE DADOS'!$B$3:$B1636,0),0),"")</f>
        <v>0</v>
      </c>
      <c r="S1179" s="45" t="str">
        <f t="array" ref="S1179">IFERROR(INDEX('BANCO DE DADOS'!$D$3:$D1636,MATCH(C1179,'BANCO DE DADOS'!$B$3:$B1636,0),0),"")</f>
        <v>COMPRA DE EQUIPAMENTOS PARA COZINHA E REFEITÓRIO</v>
      </c>
      <c r="T1179" s="44"/>
      <c r="U1179" s="44"/>
      <c r="V1179" s="44"/>
      <c r="W1179" s="44"/>
      <c r="X1179" s="44"/>
      <c r="Y1179" s="44"/>
      <c r="Z1179" s="44"/>
      <c r="AA1179" s="44"/>
      <c r="AB1179" s="44"/>
      <c r="AC1179" s="44"/>
    </row>
    <row r="1180" spans="1:29" ht="15.75" customHeight="1">
      <c r="A1180" s="184"/>
      <c r="B1180" s="184" t="s">
        <v>652</v>
      </c>
      <c r="C1180" s="185" t="s">
        <v>2642</v>
      </c>
      <c r="D1180" s="186" t="s">
        <v>53</v>
      </c>
      <c r="E1180" s="186">
        <v>15</v>
      </c>
      <c r="F1180" s="187">
        <v>1500</v>
      </c>
      <c r="G1180" s="188" t="s">
        <v>54</v>
      </c>
      <c r="H1180" s="189">
        <v>46174</v>
      </c>
      <c r="I1180" s="190" t="s">
        <v>101</v>
      </c>
      <c r="J1180" s="190" t="s">
        <v>56</v>
      </c>
      <c r="K1180" s="190" t="s">
        <v>858</v>
      </c>
      <c r="L1180" s="190" t="s">
        <v>91</v>
      </c>
      <c r="M1180" s="191" t="s">
        <v>2451</v>
      </c>
      <c r="N1180" s="192" t="s">
        <v>951</v>
      </c>
      <c r="O1180" s="56" t="s">
        <v>2452</v>
      </c>
      <c r="P1180" s="56"/>
      <c r="Q1180" s="56"/>
      <c r="R1180" s="57" t="str">
        <f t="array" ref="R1180">IFERROR(INDEX('BANCO DE DADOS'!$C$3:$C1636,MATCH(C1180,'BANCO DE DADOS'!$B$3:$B1636,0),0),"")</f>
        <v>ALMOXARIFADO GERAL - MATERIAL DE LIMPEZA</v>
      </c>
      <c r="S1180" s="57" t="str">
        <f t="array" ref="S1180">IFERROR(INDEX('BANCO DE DADOS'!$D$3:$D1636,MATCH(C1180,'BANCO DE DADOS'!$B$3:$B1636,0),0),"")</f>
        <v>COMPRA DE EQUIPAMENTOS E MATERIAIS DE LIMPEZA</v>
      </c>
      <c r="T1180" s="56"/>
      <c r="U1180" s="56"/>
      <c r="V1180" s="56"/>
      <c r="W1180" s="56"/>
      <c r="X1180" s="56"/>
      <c r="Y1180" s="56"/>
      <c r="Z1180" s="56"/>
      <c r="AA1180" s="56"/>
      <c r="AB1180" s="56"/>
      <c r="AC1180" s="56"/>
    </row>
    <row r="1181" spans="1:29" ht="15.75" customHeight="1">
      <c r="A1181" s="35" t="s">
        <v>827</v>
      </c>
      <c r="B1181" s="35" t="s">
        <v>169</v>
      </c>
      <c r="C1181" s="36" t="s">
        <v>296</v>
      </c>
      <c r="D1181" s="37" t="s">
        <v>53</v>
      </c>
      <c r="E1181" s="37">
        <v>4</v>
      </c>
      <c r="F1181" s="38">
        <v>4400</v>
      </c>
      <c r="G1181" s="39" t="s">
        <v>54</v>
      </c>
      <c r="H1181" s="40">
        <v>46204</v>
      </c>
      <c r="I1181" s="41" t="s">
        <v>55</v>
      </c>
      <c r="J1181" s="41" t="s">
        <v>56</v>
      </c>
      <c r="K1181" s="41" t="s">
        <v>164</v>
      </c>
      <c r="L1181" s="41" t="s">
        <v>58</v>
      </c>
      <c r="M1181" s="42" t="s">
        <v>109</v>
      </c>
      <c r="N1181" s="44" t="s">
        <v>21</v>
      </c>
      <c r="O1181" s="44" t="s">
        <v>2767</v>
      </c>
      <c r="P1181" s="44"/>
      <c r="Q1181" s="44" t="s">
        <v>3081</v>
      </c>
      <c r="R1181" s="45"/>
      <c r="S1181" s="45" t="s">
        <v>297</v>
      </c>
      <c r="T1181" s="44"/>
      <c r="U1181" s="44"/>
      <c r="V1181" s="44"/>
      <c r="W1181" s="44" t="s">
        <v>51</v>
      </c>
      <c r="X1181" s="44"/>
      <c r="Y1181" s="44"/>
      <c r="Z1181" s="44"/>
      <c r="AA1181" s="44"/>
      <c r="AB1181" s="44"/>
      <c r="AC1181" s="44"/>
    </row>
    <row r="1182" spans="1:29" ht="15.75" customHeight="1">
      <c r="A1182" s="47" t="s">
        <v>829</v>
      </c>
      <c r="B1182" s="47" t="s">
        <v>242</v>
      </c>
      <c r="C1182" s="60" t="s">
        <v>296</v>
      </c>
      <c r="D1182" s="49" t="s">
        <v>53</v>
      </c>
      <c r="E1182" s="49">
        <v>4</v>
      </c>
      <c r="F1182" s="50">
        <v>4400</v>
      </c>
      <c r="G1182" s="51" t="s">
        <v>54</v>
      </c>
      <c r="H1182" s="52">
        <v>46204</v>
      </c>
      <c r="I1182" s="53" t="s">
        <v>55</v>
      </c>
      <c r="J1182" s="53" t="s">
        <v>56</v>
      </c>
      <c r="K1182" s="53" t="s">
        <v>164</v>
      </c>
      <c r="L1182" s="53" t="s">
        <v>58</v>
      </c>
      <c r="M1182" s="54" t="s">
        <v>109</v>
      </c>
      <c r="N1182" s="56" t="s">
        <v>21</v>
      </c>
      <c r="O1182" s="56" t="s">
        <v>2767</v>
      </c>
      <c r="P1182" s="56"/>
      <c r="Q1182" s="56" t="s">
        <v>3081</v>
      </c>
      <c r="R1182" s="57"/>
      <c r="S1182" s="57" t="s">
        <v>297</v>
      </c>
      <c r="T1182" s="56"/>
      <c r="U1182" s="56"/>
      <c r="V1182" s="56"/>
      <c r="W1182" s="56" t="s">
        <v>51</v>
      </c>
      <c r="X1182" s="56"/>
      <c r="Y1182" s="56"/>
      <c r="Z1182" s="56"/>
      <c r="AA1182" s="56"/>
      <c r="AB1182" s="56"/>
      <c r="AC1182" s="56"/>
    </row>
    <row r="1183" spans="1:29" ht="15.75" customHeight="1">
      <c r="A1183" s="35" t="s">
        <v>831</v>
      </c>
      <c r="B1183" s="35" t="s">
        <v>51</v>
      </c>
      <c r="C1183" s="36" t="s">
        <v>535</v>
      </c>
      <c r="D1183" s="37" t="s">
        <v>53</v>
      </c>
      <c r="E1183" s="37">
        <v>6</v>
      </c>
      <c r="F1183" s="38">
        <v>840</v>
      </c>
      <c r="G1183" s="39" t="s">
        <v>54</v>
      </c>
      <c r="H1183" s="40">
        <v>46174</v>
      </c>
      <c r="I1183" s="41" t="s">
        <v>55</v>
      </c>
      <c r="J1183" s="41" t="s">
        <v>56</v>
      </c>
      <c r="K1183" s="41" t="s">
        <v>164</v>
      </c>
      <c r="L1183" s="41" t="s">
        <v>58</v>
      </c>
      <c r="M1183" s="42" t="s">
        <v>109</v>
      </c>
      <c r="N1183" s="44" t="s">
        <v>21</v>
      </c>
      <c r="O1183" s="44" t="s">
        <v>2767</v>
      </c>
      <c r="P1183" s="44"/>
      <c r="Q1183" s="44" t="s">
        <v>3081</v>
      </c>
      <c r="R1183" s="45"/>
      <c r="S1183" s="45" t="s">
        <v>297</v>
      </c>
      <c r="T1183" s="44"/>
      <c r="U1183" s="44"/>
      <c r="V1183" s="44"/>
      <c r="W1183" s="44" t="s">
        <v>51</v>
      </c>
      <c r="X1183" s="44"/>
      <c r="Y1183" s="44"/>
      <c r="Z1183" s="44"/>
      <c r="AA1183" s="44"/>
      <c r="AB1183" s="44"/>
      <c r="AC1183" s="44"/>
    </row>
    <row r="1184" spans="1:29" ht="15.75" customHeight="1">
      <c r="A1184" s="47" t="s">
        <v>1680</v>
      </c>
      <c r="B1184" s="47" t="s">
        <v>51</v>
      </c>
      <c r="C1184" s="60" t="s">
        <v>2675</v>
      </c>
      <c r="D1184" s="49" t="s">
        <v>53</v>
      </c>
      <c r="E1184" s="49">
        <v>4</v>
      </c>
      <c r="F1184" s="50">
        <v>240</v>
      </c>
      <c r="G1184" s="51" t="s">
        <v>54</v>
      </c>
      <c r="H1184" s="52">
        <v>46143</v>
      </c>
      <c r="I1184" s="53" t="s">
        <v>55</v>
      </c>
      <c r="J1184" s="53" t="s">
        <v>56</v>
      </c>
      <c r="K1184" s="53" t="s">
        <v>164</v>
      </c>
      <c r="L1184" s="53" t="s">
        <v>58</v>
      </c>
      <c r="M1184" s="54" t="s">
        <v>73</v>
      </c>
      <c r="N1184" s="56" t="s">
        <v>951</v>
      </c>
      <c r="O1184" s="56" t="s">
        <v>2767</v>
      </c>
      <c r="P1184" s="56"/>
      <c r="Q1184" s="56" t="s">
        <v>3081</v>
      </c>
      <c r="R1184" s="57"/>
      <c r="S1184" s="57" t="s">
        <v>297</v>
      </c>
      <c r="T1184" s="56"/>
      <c r="U1184" s="56"/>
      <c r="V1184" s="56"/>
      <c r="W1184" s="56" t="s">
        <v>51</v>
      </c>
      <c r="X1184" s="56"/>
      <c r="Y1184" s="56"/>
      <c r="Z1184" s="56"/>
      <c r="AA1184" s="56"/>
      <c r="AB1184" s="56"/>
      <c r="AC1184" s="56"/>
    </row>
    <row r="1185" spans="1:29" ht="15.75" customHeight="1">
      <c r="A1185" s="35" t="s">
        <v>833</v>
      </c>
      <c r="B1185" s="35" t="s">
        <v>161</v>
      </c>
      <c r="C1185" s="36" t="s">
        <v>556</v>
      </c>
      <c r="D1185" s="37" t="s">
        <v>53</v>
      </c>
      <c r="E1185" s="37">
        <v>1</v>
      </c>
      <c r="F1185" s="38">
        <v>800</v>
      </c>
      <c r="G1185" s="39" t="s">
        <v>54</v>
      </c>
      <c r="H1185" s="40">
        <v>46174</v>
      </c>
      <c r="I1185" s="41" t="s">
        <v>55</v>
      </c>
      <c r="J1185" s="41" t="s">
        <v>56</v>
      </c>
      <c r="K1185" s="41" t="s">
        <v>164</v>
      </c>
      <c r="L1185" s="41" t="s">
        <v>58</v>
      </c>
      <c r="M1185" s="42" t="s">
        <v>109</v>
      </c>
      <c r="N1185" s="44" t="s">
        <v>21</v>
      </c>
      <c r="O1185" s="44" t="s">
        <v>2767</v>
      </c>
      <c r="P1185" s="44"/>
      <c r="Q1185" s="44" t="s">
        <v>3081</v>
      </c>
      <c r="R1185" s="45"/>
      <c r="S1185" s="45" t="s">
        <v>297</v>
      </c>
      <c r="T1185" s="44"/>
      <c r="U1185" s="44"/>
      <c r="V1185" s="44"/>
      <c r="W1185" s="44" t="s">
        <v>51</v>
      </c>
      <c r="X1185" s="44"/>
      <c r="Y1185" s="44"/>
      <c r="Z1185" s="44"/>
      <c r="AA1185" s="44"/>
      <c r="AB1185" s="44"/>
      <c r="AC1185" s="44"/>
    </row>
    <row r="1186" spans="1:29" ht="15.75" customHeight="1">
      <c r="A1186" s="47" t="s">
        <v>1785</v>
      </c>
      <c r="B1186" s="47" t="s">
        <v>51</v>
      </c>
      <c r="C1186" s="60" t="s">
        <v>2546</v>
      </c>
      <c r="D1186" s="49" t="s">
        <v>53</v>
      </c>
      <c r="E1186" s="49">
        <v>4</v>
      </c>
      <c r="F1186" s="50">
        <v>24000</v>
      </c>
      <c r="G1186" s="51" t="s">
        <v>54</v>
      </c>
      <c r="H1186" s="52">
        <v>46235</v>
      </c>
      <c r="I1186" s="53" t="s">
        <v>55</v>
      </c>
      <c r="J1186" s="53" t="s">
        <v>56</v>
      </c>
      <c r="K1186" s="53" t="s">
        <v>164</v>
      </c>
      <c r="L1186" s="53" t="s">
        <v>91</v>
      </c>
      <c r="M1186" s="54" t="s">
        <v>2517</v>
      </c>
      <c r="N1186" s="56" t="s">
        <v>951</v>
      </c>
      <c r="O1186" s="56" t="s">
        <v>2767</v>
      </c>
      <c r="P1186" s="56"/>
      <c r="Q1186" s="56" t="s">
        <v>3082</v>
      </c>
      <c r="R1186" s="57"/>
      <c r="S1186" s="57" t="s">
        <v>2546</v>
      </c>
      <c r="T1186" s="56"/>
      <c r="U1186" s="56"/>
      <c r="V1186" s="56"/>
      <c r="W1186" s="56" t="s">
        <v>3</v>
      </c>
      <c r="X1186" s="56"/>
      <c r="Y1186" s="56"/>
      <c r="Z1186" s="56"/>
      <c r="AA1186" s="56"/>
      <c r="AB1186" s="56"/>
      <c r="AC1186" s="56"/>
    </row>
    <row r="1187" spans="1:29" ht="15.75" customHeight="1">
      <c r="A1187" s="35"/>
      <c r="B1187" s="35" t="s">
        <v>51</v>
      </c>
      <c r="C1187" s="36" t="s">
        <v>1106</v>
      </c>
      <c r="D1187" s="37" t="s">
        <v>53</v>
      </c>
      <c r="E1187" s="37">
        <v>3</v>
      </c>
      <c r="F1187" s="38">
        <v>18360</v>
      </c>
      <c r="G1187" s="39" t="s">
        <v>54</v>
      </c>
      <c r="H1187" s="40">
        <v>46235</v>
      </c>
      <c r="I1187" s="41" t="s">
        <v>55</v>
      </c>
      <c r="J1187" s="41" t="s">
        <v>56</v>
      </c>
      <c r="K1187" s="41" t="s">
        <v>164</v>
      </c>
      <c r="L1187" s="41" t="s">
        <v>91</v>
      </c>
      <c r="M1187" s="42" t="s">
        <v>2517</v>
      </c>
      <c r="N1187" s="44" t="s">
        <v>884</v>
      </c>
      <c r="O1187" s="44" t="s">
        <v>2767</v>
      </c>
      <c r="P1187" s="44"/>
      <c r="Q1187" s="44" t="s">
        <v>3083</v>
      </c>
      <c r="R1187" s="45"/>
      <c r="S1187" s="45" t="s">
        <v>1080</v>
      </c>
      <c r="T1187" s="44"/>
      <c r="U1187" s="44"/>
      <c r="V1187" s="44"/>
      <c r="W1187" s="44" t="s">
        <v>51</v>
      </c>
      <c r="X1187" s="44"/>
      <c r="Y1187" s="44"/>
      <c r="Z1187" s="44"/>
      <c r="AA1187" s="44"/>
      <c r="AB1187" s="44"/>
      <c r="AC1187" s="44"/>
    </row>
    <row r="1188" spans="1:29" ht="15.75" customHeight="1">
      <c r="A1188" s="47"/>
      <c r="B1188" s="47" t="s">
        <v>51</v>
      </c>
      <c r="C1188" s="60" t="s">
        <v>1079</v>
      </c>
      <c r="D1188" s="49" t="s">
        <v>53</v>
      </c>
      <c r="E1188" s="49">
        <v>8</v>
      </c>
      <c r="F1188" s="50">
        <v>32000</v>
      </c>
      <c r="G1188" s="51" t="s">
        <v>54</v>
      </c>
      <c r="H1188" s="52">
        <v>46235</v>
      </c>
      <c r="I1188" s="53" t="s">
        <v>55</v>
      </c>
      <c r="J1188" s="53" t="s">
        <v>56</v>
      </c>
      <c r="K1188" s="53" t="s">
        <v>164</v>
      </c>
      <c r="L1188" s="53" t="s">
        <v>91</v>
      </c>
      <c r="M1188" s="54" t="s">
        <v>2486</v>
      </c>
      <c r="N1188" s="56" t="s">
        <v>884</v>
      </c>
      <c r="O1188" s="56" t="s">
        <v>2767</v>
      </c>
      <c r="P1188" s="56"/>
      <c r="Q1188" s="56" t="s">
        <v>3083</v>
      </c>
      <c r="R1188" s="57"/>
      <c r="S1188" s="57" t="s">
        <v>1080</v>
      </c>
      <c r="T1188" s="56"/>
      <c r="U1188" s="56"/>
      <c r="V1188" s="56"/>
      <c r="W1188" s="56" t="s">
        <v>51</v>
      </c>
      <c r="X1188" s="56"/>
      <c r="Y1188" s="56"/>
      <c r="Z1188" s="56"/>
      <c r="AA1188" s="56"/>
      <c r="AB1188" s="56"/>
      <c r="AC1188" s="56"/>
    </row>
    <row r="1189" spans="1:29" ht="15.75" customHeight="1">
      <c r="A1189" s="35"/>
      <c r="B1189" s="35" t="s">
        <v>51</v>
      </c>
      <c r="C1189" s="36" t="s">
        <v>1082</v>
      </c>
      <c r="D1189" s="37" t="s">
        <v>53</v>
      </c>
      <c r="E1189" s="37">
        <v>14</v>
      </c>
      <c r="F1189" s="38">
        <v>30240</v>
      </c>
      <c r="G1189" s="39" t="s">
        <v>54</v>
      </c>
      <c r="H1189" s="40">
        <v>46235</v>
      </c>
      <c r="I1189" s="41" t="s">
        <v>55</v>
      </c>
      <c r="J1189" s="41" t="s">
        <v>56</v>
      </c>
      <c r="K1189" s="41" t="s">
        <v>164</v>
      </c>
      <c r="L1189" s="41" t="s">
        <v>91</v>
      </c>
      <c r="M1189" s="42" t="s">
        <v>73</v>
      </c>
      <c r="N1189" s="44" t="s">
        <v>884</v>
      </c>
      <c r="O1189" s="44" t="s">
        <v>2767</v>
      </c>
      <c r="P1189" s="44"/>
      <c r="Q1189" s="44" t="s">
        <v>3083</v>
      </c>
      <c r="R1189" s="45"/>
      <c r="S1189" s="45" t="s">
        <v>1080</v>
      </c>
      <c r="T1189" s="44"/>
      <c r="U1189" s="44"/>
      <c r="V1189" s="44"/>
      <c r="W1189" s="44" t="s">
        <v>51</v>
      </c>
      <c r="X1189" s="44"/>
      <c r="Y1189" s="44"/>
      <c r="Z1189" s="44"/>
      <c r="AA1189" s="44"/>
      <c r="AB1189" s="44"/>
      <c r="AC1189" s="44"/>
    </row>
    <row r="1190" spans="1:29" ht="15.75" customHeight="1">
      <c r="A1190" s="47"/>
      <c r="B1190" s="47" t="s">
        <v>848</v>
      </c>
      <c r="C1190" s="60" t="s">
        <v>1082</v>
      </c>
      <c r="D1190" s="49" t="s">
        <v>53</v>
      </c>
      <c r="E1190" s="49">
        <v>2</v>
      </c>
      <c r="F1190" s="50">
        <v>4320</v>
      </c>
      <c r="G1190" s="51" t="s">
        <v>54</v>
      </c>
      <c r="H1190" s="52">
        <v>46204</v>
      </c>
      <c r="I1190" s="53" t="s">
        <v>55</v>
      </c>
      <c r="J1190" s="53" t="s">
        <v>56</v>
      </c>
      <c r="K1190" s="53" t="s">
        <v>164</v>
      </c>
      <c r="L1190" s="53" t="s">
        <v>91</v>
      </c>
      <c r="M1190" s="54" t="s">
        <v>2498</v>
      </c>
      <c r="N1190" s="56" t="s">
        <v>884</v>
      </c>
      <c r="O1190" s="56" t="s">
        <v>2767</v>
      </c>
      <c r="P1190" s="56"/>
      <c r="Q1190" s="56" t="s">
        <v>3083</v>
      </c>
      <c r="R1190" s="57"/>
      <c r="S1190" s="57" t="s">
        <v>1080</v>
      </c>
      <c r="T1190" s="56"/>
      <c r="U1190" s="56"/>
      <c r="V1190" s="56"/>
      <c r="W1190" s="56" t="s">
        <v>51</v>
      </c>
      <c r="X1190" s="56"/>
      <c r="Y1190" s="56"/>
      <c r="Z1190" s="56"/>
      <c r="AA1190" s="56"/>
      <c r="AB1190" s="56"/>
      <c r="AC1190" s="56"/>
    </row>
    <row r="1191" spans="1:29" ht="15.75" customHeight="1">
      <c r="A1191" s="35"/>
      <c r="B1191" s="35" t="s">
        <v>51</v>
      </c>
      <c r="C1191" s="36" t="s">
        <v>2531</v>
      </c>
      <c r="D1191" s="37" t="s">
        <v>53</v>
      </c>
      <c r="E1191" s="37">
        <v>8</v>
      </c>
      <c r="F1191" s="38">
        <v>48000</v>
      </c>
      <c r="G1191" s="39" t="s">
        <v>54</v>
      </c>
      <c r="H1191" s="40">
        <v>46266</v>
      </c>
      <c r="I1191" s="41" t="s">
        <v>55</v>
      </c>
      <c r="J1191" s="41" t="s">
        <v>56</v>
      </c>
      <c r="K1191" s="41" t="s">
        <v>164</v>
      </c>
      <c r="L1191" s="41" t="s">
        <v>91</v>
      </c>
      <c r="M1191" s="42" t="s">
        <v>2498</v>
      </c>
      <c r="N1191" s="44" t="s">
        <v>884</v>
      </c>
      <c r="O1191" s="44" t="s">
        <v>2767</v>
      </c>
      <c r="P1191" s="44"/>
      <c r="Q1191" s="44" t="s">
        <v>3083</v>
      </c>
      <c r="R1191" s="45"/>
      <c r="S1191" s="45" t="s">
        <v>1080</v>
      </c>
      <c r="T1191" s="44"/>
      <c r="U1191" s="44"/>
      <c r="V1191" s="44"/>
      <c r="W1191" s="44" t="s">
        <v>51</v>
      </c>
      <c r="X1191" s="44"/>
      <c r="Y1191" s="44"/>
      <c r="Z1191" s="44"/>
      <c r="AA1191" s="44"/>
      <c r="AB1191" s="44"/>
      <c r="AC1191" s="44"/>
    </row>
    <row r="1192" spans="1:29" ht="15.75" customHeight="1">
      <c r="A1192" s="184"/>
      <c r="B1192" s="184" t="s">
        <v>237</v>
      </c>
      <c r="C1192" s="185" t="s">
        <v>2589</v>
      </c>
      <c r="D1192" s="186" t="s">
        <v>53</v>
      </c>
      <c r="E1192" s="186">
        <v>1</v>
      </c>
      <c r="F1192" s="187">
        <v>1500</v>
      </c>
      <c r="G1192" s="188" t="s">
        <v>54</v>
      </c>
      <c r="H1192" s="189">
        <v>46174</v>
      </c>
      <c r="I1192" s="190" t="s">
        <v>101</v>
      </c>
      <c r="J1192" s="190" t="s">
        <v>56</v>
      </c>
      <c r="K1192" s="190" t="s">
        <v>858</v>
      </c>
      <c r="L1192" s="190" t="s">
        <v>84</v>
      </c>
      <c r="M1192" s="191" t="s">
        <v>2451</v>
      </c>
      <c r="N1192" s="192" t="s">
        <v>951</v>
      </c>
      <c r="O1192" s="56" t="s">
        <v>2452</v>
      </c>
      <c r="P1192" s="56"/>
      <c r="Q1192" s="56"/>
      <c r="R1192" s="57" t="str">
        <f t="array" ref="R1192">IFERROR(INDEX('BANCO DE DADOS'!$C$3:$C1636,MATCH(C1192,'BANCO DE DADOS'!$B$3:$B1636,0),0),"")</f>
        <v>CEIB - EQUIPAMENTO PARA TREINAMENTO</v>
      </c>
      <c r="S1192" s="57" t="str">
        <f t="array" ref="S1192">IFERROR(INDEX('BANCO DE DADOS'!$D$3:$D1636,MATCH(C1192,'BANCO DE DADOS'!$B$3:$B1636,0),0),"")</f>
        <v>COMPRA DE EQUIPAMENTOS DE TREINAMENTO E SIMULAÇÃO</v>
      </c>
      <c r="T1192" s="56"/>
      <c r="U1192" s="56"/>
      <c r="V1192" s="56"/>
      <c r="W1192" s="56"/>
      <c r="X1192" s="56"/>
      <c r="Y1192" s="56"/>
      <c r="Z1192" s="56"/>
      <c r="AA1192" s="56"/>
      <c r="AB1192" s="56"/>
      <c r="AC1192" s="56"/>
    </row>
    <row r="1193" spans="1:29" ht="15.75" customHeight="1">
      <c r="A1193" s="167"/>
      <c r="B1193" s="167" t="s">
        <v>247</v>
      </c>
      <c r="C1193" s="168" t="s">
        <v>2589</v>
      </c>
      <c r="D1193" s="176" t="s">
        <v>53</v>
      </c>
      <c r="E1193" s="176">
        <v>1</v>
      </c>
      <c r="F1193" s="177">
        <v>1500</v>
      </c>
      <c r="G1193" s="178" t="s">
        <v>54</v>
      </c>
      <c r="H1193" s="179">
        <v>46174</v>
      </c>
      <c r="I1193" s="180" t="s">
        <v>101</v>
      </c>
      <c r="J1193" s="180" t="s">
        <v>56</v>
      </c>
      <c r="K1193" s="180" t="s">
        <v>858</v>
      </c>
      <c r="L1193" s="180" t="s">
        <v>84</v>
      </c>
      <c r="M1193" s="181" t="s">
        <v>2451</v>
      </c>
      <c r="N1193" s="175" t="s">
        <v>951</v>
      </c>
      <c r="O1193" s="44" t="s">
        <v>2452</v>
      </c>
      <c r="P1193" s="44"/>
      <c r="Q1193" s="44"/>
      <c r="R1193" s="45" t="str">
        <f t="array" ref="R1193">IFERROR(INDEX('BANCO DE DADOS'!$C$3:$C1636,MATCH(C1193,'BANCO DE DADOS'!$B$3:$B1636,0),0),"")</f>
        <v>CEIB - EQUIPAMENTO PARA TREINAMENTO</v>
      </c>
      <c r="S1193" s="45" t="str">
        <f t="array" ref="S1193">IFERROR(INDEX('BANCO DE DADOS'!$D$3:$D1636,MATCH(C1193,'BANCO DE DADOS'!$B$3:$B1636,0),0),"")</f>
        <v>COMPRA DE EQUIPAMENTOS DE TREINAMENTO E SIMULAÇÃO</v>
      </c>
      <c r="T1193" s="44"/>
      <c r="U1193" s="44"/>
      <c r="V1193" s="44"/>
      <c r="W1193" s="44"/>
      <c r="X1193" s="44"/>
      <c r="Y1193" s="44"/>
      <c r="Z1193" s="44"/>
      <c r="AA1193" s="44"/>
      <c r="AB1193" s="44"/>
      <c r="AC1193" s="44"/>
    </row>
    <row r="1194" spans="1:29" ht="15.75" customHeight="1">
      <c r="A1194" s="184"/>
      <c r="B1194" s="184" t="s">
        <v>245</v>
      </c>
      <c r="C1194" s="185" t="s">
        <v>2602</v>
      </c>
      <c r="D1194" s="186" t="s">
        <v>53</v>
      </c>
      <c r="E1194" s="186">
        <v>1</v>
      </c>
      <c r="F1194" s="187">
        <v>1500</v>
      </c>
      <c r="G1194" s="188" t="s">
        <v>54</v>
      </c>
      <c r="H1194" s="189">
        <v>46174</v>
      </c>
      <c r="I1194" s="190" t="s">
        <v>101</v>
      </c>
      <c r="J1194" s="190" t="s">
        <v>56</v>
      </c>
      <c r="K1194" s="190" t="s">
        <v>858</v>
      </c>
      <c r="L1194" s="190" t="s">
        <v>58</v>
      </c>
      <c r="M1194" s="191" t="s">
        <v>2451</v>
      </c>
      <c r="N1194" s="192" t="s">
        <v>951</v>
      </c>
      <c r="O1194" s="56" t="s">
        <v>2452</v>
      </c>
      <c r="P1194" s="56"/>
      <c r="Q1194" s="56"/>
      <c r="R1194" s="57">
        <f t="array" ref="R1194">IFERROR(INDEX('BANCO DE DADOS'!$C$3:$C1636,MATCH(C1194,'BANCO DE DADOS'!$B$3:$B1636,0),0),"")</f>
        <v>0</v>
      </c>
      <c r="S1194" s="57" t="str">
        <f t="array" ref="S1194">IFERROR(INDEX('BANCO DE DADOS'!$D$3:$D1636,MATCH(C1194,'BANCO DE DADOS'!$B$3:$B1636,0),0),"")</f>
        <v>COMPRA DE EQUIPAMENTOS ELÉTRICOS E MOTORES</v>
      </c>
      <c r="T1194" s="56"/>
      <c r="U1194" s="56"/>
      <c r="V1194" s="56"/>
      <c r="W1194" s="56"/>
      <c r="X1194" s="56"/>
      <c r="Y1194" s="56"/>
      <c r="Z1194" s="56"/>
      <c r="AA1194" s="56"/>
      <c r="AB1194" s="56"/>
      <c r="AC1194" s="56"/>
    </row>
    <row r="1195" spans="1:29" ht="15.75" customHeight="1">
      <c r="A1195" s="35"/>
      <c r="B1195" s="35" t="s">
        <v>848</v>
      </c>
      <c r="C1195" s="36" t="s">
        <v>1138</v>
      </c>
      <c r="D1195" s="37" t="s">
        <v>53</v>
      </c>
      <c r="E1195" s="37">
        <v>2</v>
      </c>
      <c r="F1195" s="38">
        <v>12000</v>
      </c>
      <c r="G1195" s="39" t="s">
        <v>54</v>
      </c>
      <c r="H1195" s="40">
        <v>46235</v>
      </c>
      <c r="I1195" s="41" t="s">
        <v>55</v>
      </c>
      <c r="J1195" s="41" t="s">
        <v>56</v>
      </c>
      <c r="K1195" s="41" t="s">
        <v>164</v>
      </c>
      <c r="L1195" s="41" t="s">
        <v>91</v>
      </c>
      <c r="M1195" s="42" t="s">
        <v>148</v>
      </c>
      <c r="N1195" s="44" t="s">
        <v>884</v>
      </c>
      <c r="O1195" s="44" t="s">
        <v>2767</v>
      </c>
      <c r="P1195" s="44"/>
      <c r="Q1195" s="44" t="s">
        <v>3083</v>
      </c>
      <c r="R1195" s="45"/>
      <c r="S1195" s="45" t="s">
        <v>1080</v>
      </c>
      <c r="T1195" s="44"/>
      <c r="U1195" s="44"/>
      <c r="V1195" s="44"/>
      <c r="W1195" s="44" t="s">
        <v>51</v>
      </c>
      <c r="X1195" s="44"/>
      <c r="Y1195" s="44"/>
      <c r="Z1195" s="44"/>
      <c r="AA1195" s="44"/>
      <c r="AB1195" s="44"/>
      <c r="AC1195" s="44"/>
    </row>
    <row r="1196" spans="1:29" ht="15.75" customHeight="1">
      <c r="A1196" s="47"/>
      <c r="B1196" s="47" t="s">
        <v>51</v>
      </c>
      <c r="C1196" s="60" t="s">
        <v>1156</v>
      </c>
      <c r="D1196" s="49" t="s">
        <v>53</v>
      </c>
      <c r="E1196" s="49">
        <v>4</v>
      </c>
      <c r="F1196" s="50">
        <v>8800</v>
      </c>
      <c r="G1196" s="51" t="s">
        <v>54</v>
      </c>
      <c r="H1196" s="52">
        <v>46204</v>
      </c>
      <c r="I1196" s="53" t="s">
        <v>55</v>
      </c>
      <c r="J1196" s="53" t="s">
        <v>56</v>
      </c>
      <c r="K1196" s="53" t="s">
        <v>164</v>
      </c>
      <c r="L1196" s="53" t="s">
        <v>91</v>
      </c>
      <c r="M1196" s="54" t="s">
        <v>2486</v>
      </c>
      <c r="N1196" s="56" t="s">
        <v>884</v>
      </c>
      <c r="O1196" s="56" t="s">
        <v>2767</v>
      </c>
      <c r="P1196" s="56"/>
      <c r="Q1196" s="56" t="s">
        <v>3083</v>
      </c>
      <c r="R1196" s="57" t="s">
        <v>158</v>
      </c>
      <c r="S1196" s="57" t="s">
        <v>1080</v>
      </c>
      <c r="T1196" s="56"/>
      <c r="U1196" s="56"/>
      <c r="V1196" s="56"/>
      <c r="W1196" s="56" t="s">
        <v>51</v>
      </c>
      <c r="X1196" s="56"/>
      <c r="Y1196" s="56"/>
      <c r="Z1196" s="56"/>
      <c r="AA1196" s="56"/>
      <c r="AB1196" s="56"/>
      <c r="AC1196" s="56"/>
    </row>
    <row r="1197" spans="1:29" ht="15.75" customHeight="1">
      <c r="A1197" s="35" t="s">
        <v>835</v>
      </c>
      <c r="B1197" s="35" t="s">
        <v>51</v>
      </c>
      <c r="C1197" s="36" t="s">
        <v>412</v>
      </c>
      <c r="D1197" s="37" t="s">
        <v>413</v>
      </c>
      <c r="E1197" s="37">
        <v>50</v>
      </c>
      <c r="F1197" s="38">
        <v>3000</v>
      </c>
      <c r="G1197" s="39" t="s">
        <v>54</v>
      </c>
      <c r="H1197" s="40">
        <v>46174</v>
      </c>
      <c r="I1197" s="41" t="s">
        <v>55</v>
      </c>
      <c r="J1197" s="41" t="s">
        <v>56</v>
      </c>
      <c r="K1197" s="41" t="s">
        <v>164</v>
      </c>
      <c r="L1197" s="41" t="s">
        <v>58</v>
      </c>
      <c r="M1197" s="42" t="s">
        <v>2498</v>
      </c>
      <c r="N1197" s="44" t="s">
        <v>21</v>
      </c>
      <c r="O1197" s="44" t="s">
        <v>2767</v>
      </c>
      <c r="P1197" s="44"/>
      <c r="Q1197" s="44" t="s">
        <v>3084</v>
      </c>
      <c r="R1197" s="45">
        <f t="array" ref="R1197">IFERROR(INDEX('BANCO DE DADOS'!$C$3:$C1636,MATCH(C1197,'BANCO DE DADOS'!$B$3:$B1636,0),0),"")</f>
        <v>0</v>
      </c>
      <c r="S1197" s="45" t="s">
        <v>412</v>
      </c>
      <c r="T1197" s="44"/>
      <c r="U1197" s="44"/>
      <c r="V1197" s="44"/>
      <c r="W1197" s="44" t="s">
        <v>51</v>
      </c>
      <c r="X1197" s="44"/>
      <c r="Y1197" s="44"/>
      <c r="Z1197" s="44"/>
      <c r="AA1197" s="44"/>
      <c r="AB1197" s="44"/>
      <c r="AC1197" s="44"/>
    </row>
    <row r="1198" spans="1:29" ht="15.75" customHeight="1">
      <c r="A1198" s="47" t="s">
        <v>720</v>
      </c>
      <c r="B1198" s="47" t="s">
        <v>1049</v>
      </c>
      <c r="C1198" s="60" t="s">
        <v>945</v>
      </c>
      <c r="D1198" s="49" t="s">
        <v>53</v>
      </c>
      <c r="E1198" s="49">
        <v>30</v>
      </c>
      <c r="F1198" s="50">
        <v>26700</v>
      </c>
      <c r="G1198" s="51" t="s">
        <v>54</v>
      </c>
      <c r="H1198" s="52">
        <v>46235</v>
      </c>
      <c r="I1198" s="53" t="s">
        <v>55</v>
      </c>
      <c r="J1198" s="53" t="s">
        <v>56</v>
      </c>
      <c r="K1198" s="53" t="s">
        <v>164</v>
      </c>
      <c r="L1198" s="53" t="s">
        <v>58</v>
      </c>
      <c r="M1198" s="54" t="s">
        <v>109</v>
      </c>
      <c r="N1198" s="56" t="s">
        <v>21</v>
      </c>
      <c r="O1198" s="56" t="s">
        <v>2767</v>
      </c>
      <c r="P1198" s="56"/>
      <c r="Q1198" s="56" t="s">
        <v>3085</v>
      </c>
      <c r="R1198" s="57" t="s">
        <v>158</v>
      </c>
      <c r="S1198" s="57" t="s">
        <v>515</v>
      </c>
      <c r="T1198" s="56"/>
      <c r="U1198" s="56"/>
      <c r="V1198" s="56"/>
      <c r="W1198" s="45" t="s">
        <v>8</v>
      </c>
      <c r="X1198" s="56"/>
      <c r="Y1198" s="56"/>
      <c r="Z1198" s="56"/>
      <c r="AA1198" s="56"/>
      <c r="AB1198" s="56"/>
      <c r="AC1198" s="56"/>
    </row>
    <row r="1199" spans="1:29" ht="15.75" customHeight="1">
      <c r="A1199" s="35"/>
      <c r="B1199" s="35" t="s">
        <v>51</v>
      </c>
      <c r="C1199" s="36" t="s">
        <v>1276</v>
      </c>
      <c r="D1199" s="37" t="s">
        <v>53</v>
      </c>
      <c r="E1199" s="37">
        <v>5</v>
      </c>
      <c r="F1199" s="38">
        <v>1500</v>
      </c>
      <c r="G1199" s="39" t="s">
        <v>54</v>
      </c>
      <c r="H1199" s="40">
        <v>46174</v>
      </c>
      <c r="I1199" s="41" t="s">
        <v>55</v>
      </c>
      <c r="J1199" s="41" t="s">
        <v>56</v>
      </c>
      <c r="K1199" s="41" t="s">
        <v>164</v>
      </c>
      <c r="L1199" s="41" t="s">
        <v>91</v>
      </c>
      <c r="M1199" s="42" t="s">
        <v>2517</v>
      </c>
      <c r="N1199" s="44" t="s">
        <v>884</v>
      </c>
      <c r="O1199" s="44" t="s">
        <v>2767</v>
      </c>
      <c r="P1199" s="44"/>
      <c r="Q1199" s="44" t="s">
        <v>3085</v>
      </c>
      <c r="R1199" s="45" t="s">
        <v>158</v>
      </c>
      <c r="S1199" s="45" t="s">
        <v>515</v>
      </c>
      <c r="T1199" s="44"/>
      <c r="U1199" s="44"/>
      <c r="V1199" s="44"/>
      <c r="W1199" s="44" t="s">
        <v>51</v>
      </c>
      <c r="X1199" s="44"/>
      <c r="Y1199" s="44"/>
      <c r="Z1199" s="44"/>
      <c r="AA1199" s="44"/>
      <c r="AB1199" s="44"/>
      <c r="AC1199" s="44"/>
    </row>
    <row r="1200" spans="1:29" ht="15.75" customHeight="1">
      <c r="A1200" s="47" t="s">
        <v>721</v>
      </c>
      <c r="B1200" s="47" t="s">
        <v>1049</v>
      </c>
      <c r="C1200" s="60" t="s">
        <v>2192</v>
      </c>
      <c r="D1200" s="49" t="s">
        <v>53</v>
      </c>
      <c r="E1200" s="49">
        <v>30</v>
      </c>
      <c r="F1200" s="50">
        <v>258</v>
      </c>
      <c r="G1200" s="51" t="s">
        <v>54</v>
      </c>
      <c r="H1200" s="52">
        <v>46143</v>
      </c>
      <c r="I1200" s="53" t="s">
        <v>55</v>
      </c>
      <c r="J1200" s="53" t="s">
        <v>56</v>
      </c>
      <c r="K1200" s="53" t="s">
        <v>164</v>
      </c>
      <c r="L1200" s="53" t="s">
        <v>58</v>
      </c>
      <c r="M1200" s="54" t="s">
        <v>2486</v>
      </c>
      <c r="N1200" s="56" t="s">
        <v>21</v>
      </c>
      <c r="O1200" s="56" t="s">
        <v>2767</v>
      </c>
      <c r="P1200" s="56"/>
      <c r="Q1200" s="56" t="s">
        <v>3085</v>
      </c>
      <c r="R1200" s="57" t="s">
        <v>158</v>
      </c>
      <c r="S1200" s="57" t="s">
        <v>515</v>
      </c>
      <c r="T1200" s="56"/>
      <c r="U1200" s="56"/>
      <c r="V1200" s="56"/>
      <c r="W1200" s="56" t="s">
        <v>8</v>
      </c>
      <c r="X1200" s="56"/>
      <c r="Y1200" s="56"/>
      <c r="Z1200" s="56"/>
      <c r="AA1200" s="56"/>
      <c r="AB1200" s="56"/>
      <c r="AC1200" s="56"/>
    </row>
    <row r="1201" spans="1:29" ht="15.75" customHeight="1">
      <c r="A1201" s="35"/>
      <c r="B1201" s="35" t="s">
        <v>51</v>
      </c>
      <c r="C1201" s="36" t="s">
        <v>1332</v>
      </c>
      <c r="D1201" s="37" t="s">
        <v>53</v>
      </c>
      <c r="E1201" s="37">
        <v>8</v>
      </c>
      <c r="F1201" s="38">
        <v>648</v>
      </c>
      <c r="G1201" s="39" t="s">
        <v>54</v>
      </c>
      <c r="H1201" s="40">
        <v>46174</v>
      </c>
      <c r="I1201" s="41" t="s">
        <v>55</v>
      </c>
      <c r="J1201" s="41" t="s">
        <v>56</v>
      </c>
      <c r="K1201" s="41" t="s">
        <v>164</v>
      </c>
      <c r="L1201" s="41" t="s">
        <v>91</v>
      </c>
      <c r="M1201" s="42" t="s">
        <v>2517</v>
      </c>
      <c r="N1201" s="44" t="s">
        <v>884</v>
      </c>
      <c r="O1201" s="44" t="s">
        <v>2767</v>
      </c>
      <c r="P1201" s="44"/>
      <c r="Q1201" s="44" t="s">
        <v>3085</v>
      </c>
      <c r="R1201" s="45" t="s">
        <v>158</v>
      </c>
      <c r="S1201" s="45" t="s">
        <v>515</v>
      </c>
      <c r="T1201" s="44"/>
      <c r="U1201" s="44"/>
      <c r="V1201" s="44"/>
      <c r="W1201" s="44" t="s">
        <v>8</v>
      </c>
      <c r="X1201" s="44"/>
      <c r="Y1201" s="44"/>
      <c r="Z1201" s="44"/>
      <c r="AA1201" s="44"/>
      <c r="AB1201" s="44"/>
      <c r="AC1201" s="44"/>
    </row>
    <row r="1202" spans="1:29" ht="15.75" customHeight="1">
      <c r="A1202" s="47"/>
      <c r="B1202" s="47" t="s">
        <v>51</v>
      </c>
      <c r="C1202" s="60" t="s">
        <v>1438</v>
      </c>
      <c r="D1202" s="49" t="s">
        <v>1439</v>
      </c>
      <c r="E1202" s="49">
        <v>2</v>
      </c>
      <c r="F1202" s="50">
        <v>113.4</v>
      </c>
      <c r="G1202" s="51" t="s">
        <v>54</v>
      </c>
      <c r="H1202" s="52">
        <v>46143</v>
      </c>
      <c r="I1202" s="53" t="s">
        <v>55</v>
      </c>
      <c r="J1202" s="53" t="s">
        <v>56</v>
      </c>
      <c r="K1202" s="53" t="s">
        <v>164</v>
      </c>
      <c r="L1202" s="53" t="s">
        <v>91</v>
      </c>
      <c r="M1202" s="54" t="s">
        <v>109</v>
      </c>
      <c r="N1202" s="56" t="s">
        <v>884</v>
      </c>
      <c r="O1202" s="56" t="s">
        <v>2767</v>
      </c>
      <c r="P1202" s="56"/>
      <c r="Q1202" s="56" t="s">
        <v>3085</v>
      </c>
      <c r="R1202" s="57" t="s">
        <v>158</v>
      </c>
      <c r="S1202" s="57" t="s">
        <v>515</v>
      </c>
      <c r="T1202" s="56"/>
      <c r="U1202" s="56"/>
      <c r="V1202" s="56"/>
      <c r="W1202" s="56" t="s">
        <v>8</v>
      </c>
      <c r="X1202" s="56"/>
      <c r="Y1202" s="56"/>
      <c r="Z1202" s="56"/>
      <c r="AA1202" s="56"/>
      <c r="AB1202" s="56"/>
      <c r="AC1202" s="56"/>
    </row>
    <row r="1203" spans="1:29" ht="15.75" customHeight="1">
      <c r="A1203" s="35" t="s">
        <v>723</v>
      </c>
      <c r="B1203" s="35" t="s">
        <v>1049</v>
      </c>
      <c r="C1203" s="36" t="s">
        <v>1907</v>
      </c>
      <c r="D1203" s="37" t="s">
        <v>53</v>
      </c>
      <c r="E1203" s="37">
        <v>150</v>
      </c>
      <c r="F1203" s="38">
        <v>3900</v>
      </c>
      <c r="G1203" s="39" t="s">
        <v>54</v>
      </c>
      <c r="H1203" s="40">
        <v>46174</v>
      </c>
      <c r="I1203" s="41" t="s">
        <v>55</v>
      </c>
      <c r="J1203" s="41" t="s">
        <v>56</v>
      </c>
      <c r="K1203" s="41" t="s">
        <v>164</v>
      </c>
      <c r="L1203" s="41" t="s">
        <v>58</v>
      </c>
      <c r="M1203" s="42" t="s">
        <v>73</v>
      </c>
      <c r="N1203" s="44" t="s">
        <v>21</v>
      </c>
      <c r="O1203" s="44" t="s">
        <v>2767</v>
      </c>
      <c r="P1203" s="44"/>
      <c r="Q1203" s="44" t="s">
        <v>3085</v>
      </c>
      <c r="R1203" s="45" t="s">
        <v>158</v>
      </c>
      <c r="S1203" s="45" t="s">
        <v>515</v>
      </c>
      <c r="T1203" s="44"/>
      <c r="U1203" s="44"/>
      <c r="V1203" s="44"/>
      <c r="W1203" s="44" t="s">
        <v>8</v>
      </c>
      <c r="X1203" s="44"/>
      <c r="Y1203" s="44"/>
      <c r="Z1203" s="44"/>
      <c r="AA1203" s="44"/>
      <c r="AB1203" s="44"/>
      <c r="AC1203" s="44"/>
    </row>
    <row r="1204" spans="1:29" ht="15.75" customHeight="1">
      <c r="A1204" s="47" t="s">
        <v>725</v>
      </c>
      <c r="B1204" s="47" t="s">
        <v>1049</v>
      </c>
      <c r="C1204" s="60" t="s">
        <v>1909</v>
      </c>
      <c r="D1204" s="49" t="s">
        <v>53</v>
      </c>
      <c r="E1204" s="49">
        <v>150</v>
      </c>
      <c r="F1204" s="50">
        <v>3900</v>
      </c>
      <c r="G1204" s="51" t="s">
        <v>54</v>
      </c>
      <c r="H1204" s="52">
        <v>46174</v>
      </c>
      <c r="I1204" s="53" t="s">
        <v>55</v>
      </c>
      <c r="J1204" s="53" t="s">
        <v>56</v>
      </c>
      <c r="K1204" s="53" t="s">
        <v>164</v>
      </c>
      <c r="L1204" s="53" t="s">
        <v>58</v>
      </c>
      <c r="M1204" s="54" t="s">
        <v>2739</v>
      </c>
      <c r="N1204" s="56" t="s">
        <v>21</v>
      </c>
      <c r="O1204" s="56" t="s">
        <v>2767</v>
      </c>
      <c r="P1204" s="56"/>
      <c r="Q1204" s="56" t="s">
        <v>3085</v>
      </c>
      <c r="R1204" s="57" t="s">
        <v>158</v>
      </c>
      <c r="S1204" s="57" t="s">
        <v>515</v>
      </c>
      <c r="T1204" s="56"/>
      <c r="U1204" s="56"/>
      <c r="V1204" s="56"/>
      <c r="W1204" s="56" t="s">
        <v>8</v>
      </c>
      <c r="X1204" s="56"/>
      <c r="Y1204" s="56"/>
      <c r="Z1204" s="56"/>
      <c r="AA1204" s="56"/>
      <c r="AB1204" s="56"/>
      <c r="AC1204" s="56"/>
    </row>
    <row r="1205" spans="1:29" ht="15.75" customHeight="1">
      <c r="A1205" s="35" t="s">
        <v>727</v>
      </c>
      <c r="B1205" s="35" t="s">
        <v>1049</v>
      </c>
      <c r="C1205" s="36" t="s">
        <v>1884</v>
      </c>
      <c r="D1205" s="37" t="s">
        <v>53</v>
      </c>
      <c r="E1205" s="37">
        <v>200</v>
      </c>
      <c r="F1205" s="38">
        <v>5200</v>
      </c>
      <c r="G1205" s="39" t="s">
        <v>54</v>
      </c>
      <c r="H1205" s="40">
        <v>46204</v>
      </c>
      <c r="I1205" s="41" t="s">
        <v>55</v>
      </c>
      <c r="J1205" s="41" t="s">
        <v>56</v>
      </c>
      <c r="K1205" s="41" t="s">
        <v>164</v>
      </c>
      <c r="L1205" s="41" t="s">
        <v>58</v>
      </c>
      <c r="M1205" s="42" t="s">
        <v>2766</v>
      </c>
      <c r="N1205" s="44" t="s">
        <v>21</v>
      </c>
      <c r="O1205" s="44" t="s">
        <v>2767</v>
      </c>
      <c r="P1205" s="44"/>
      <c r="Q1205" s="44" t="s">
        <v>3085</v>
      </c>
      <c r="R1205" s="45" t="s">
        <v>158</v>
      </c>
      <c r="S1205" s="45" t="s">
        <v>515</v>
      </c>
      <c r="T1205" s="44"/>
      <c r="U1205" s="44"/>
      <c r="V1205" s="44"/>
      <c r="W1205" s="44" t="s">
        <v>8</v>
      </c>
      <c r="X1205" s="44"/>
      <c r="Y1205" s="44"/>
      <c r="Z1205" s="44"/>
      <c r="AA1205" s="44"/>
      <c r="AB1205" s="44"/>
      <c r="AC1205" s="44"/>
    </row>
    <row r="1206" spans="1:29" ht="15.75" customHeight="1">
      <c r="A1206" s="47" t="s">
        <v>731</v>
      </c>
      <c r="B1206" s="47" t="s">
        <v>1049</v>
      </c>
      <c r="C1206" s="60" t="s">
        <v>1837</v>
      </c>
      <c r="D1206" s="49" t="s">
        <v>53</v>
      </c>
      <c r="E1206" s="49">
        <v>300</v>
      </c>
      <c r="F1206" s="50">
        <v>7800</v>
      </c>
      <c r="G1206" s="51" t="s">
        <v>54</v>
      </c>
      <c r="H1206" s="52">
        <v>46204</v>
      </c>
      <c r="I1206" s="53" t="s">
        <v>55</v>
      </c>
      <c r="J1206" s="53" t="s">
        <v>56</v>
      </c>
      <c r="K1206" s="53" t="s">
        <v>164</v>
      </c>
      <c r="L1206" s="53" t="s">
        <v>58</v>
      </c>
      <c r="M1206" s="54" t="s">
        <v>1838</v>
      </c>
      <c r="N1206" s="56" t="s">
        <v>21</v>
      </c>
      <c r="O1206" s="56" t="s">
        <v>2767</v>
      </c>
      <c r="P1206" s="56"/>
      <c r="Q1206" s="56" t="s">
        <v>3085</v>
      </c>
      <c r="R1206" s="57" t="s">
        <v>158</v>
      </c>
      <c r="S1206" s="57" t="s">
        <v>515</v>
      </c>
      <c r="T1206" s="56"/>
      <c r="U1206" s="56"/>
      <c r="V1206" s="56"/>
      <c r="W1206" s="56" t="s">
        <v>8</v>
      </c>
      <c r="X1206" s="56"/>
      <c r="Y1206" s="56"/>
      <c r="Z1206" s="56"/>
      <c r="AA1206" s="56"/>
      <c r="AB1206" s="56"/>
      <c r="AC1206" s="56"/>
    </row>
    <row r="1207" spans="1:29" ht="15.75" customHeight="1">
      <c r="A1207" s="35"/>
      <c r="B1207" s="35" t="s">
        <v>51</v>
      </c>
      <c r="C1207" s="36" t="s">
        <v>1371</v>
      </c>
      <c r="D1207" s="37" t="s">
        <v>583</v>
      </c>
      <c r="E1207" s="37">
        <v>5</v>
      </c>
      <c r="F1207" s="38">
        <v>290</v>
      </c>
      <c r="G1207" s="39" t="s">
        <v>54</v>
      </c>
      <c r="H1207" s="40">
        <v>46143</v>
      </c>
      <c r="I1207" s="41" t="s">
        <v>55</v>
      </c>
      <c r="J1207" s="41" t="s">
        <v>56</v>
      </c>
      <c r="K1207" s="41" t="s">
        <v>164</v>
      </c>
      <c r="L1207" s="41" t="s">
        <v>91</v>
      </c>
      <c r="M1207" s="42" t="s">
        <v>148</v>
      </c>
      <c r="N1207" s="44" t="s">
        <v>884</v>
      </c>
      <c r="O1207" s="44" t="s">
        <v>2767</v>
      </c>
      <c r="P1207" s="44"/>
      <c r="Q1207" s="44" t="s">
        <v>3085</v>
      </c>
      <c r="R1207" s="45" t="s">
        <v>158</v>
      </c>
      <c r="S1207" s="45" t="s">
        <v>515</v>
      </c>
      <c r="T1207" s="44"/>
      <c r="U1207" s="44"/>
      <c r="V1207" s="44"/>
      <c r="W1207" s="44" t="s">
        <v>8</v>
      </c>
      <c r="X1207" s="44"/>
      <c r="Y1207" s="44"/>
      <c r="Z1207" s="44"/>
      <c r="AA1207" s="44"/>
      <c r="AB1207" s="44"/>
      <c r="AC1207" s="44"/>
    </row>
    <row r="1208" spans="1:29" ht="15.75" customHeight="1">
      <c r="A1208" s="47" t="s">
        <v>734</v>
      </c>
      <c r="B1208" s="47" t="s">
        <v>1049</v>
      </c>
      <c r="C1208" s="60" t="s">
        <v>1865</v>
      </c>
      <c r="D1208" s="49" t="s">
        <v>53</v>
      </c>
      <c r="E1208" s="49">
        <v>50</v>
      </c>
      <c r="F1208" s="50">
        <v>6350</v>
      </c>
      <c r="G1208" s="51" t="s">
        <v>54</v>
      </c>
      <c r="H1208" s="52">
        <v>46204</v>
      </c>
      <c r="I1208" s="53" t="s">
        <v>55</v>
      </c>
      <c r="J1208" s="53" t="s">
        <v>56</v>
      </c>
      <c r="K1208" s="53" t="s">
        <v>164</v>
      </c>
      <c r="L1208" s="53" t="s">
        <v>58</v>
      </c>
      <c r="M1208" s="54" t="s">
        <v>109</v>
      </c>
      <c r="N1208" s="56" t="s">
        <v>21</v>
      </c>
      <c r="O1208" s="56" t="s">
        <v>2767</v>
      </c>
      <c r="P1208" s="56"/>
      <c r="Q1208" s="56" t="s">
        <v>3085</v>
      </c>
      <c r="R1208" s="57" t="s">
        <v>158</v>
      </c>
      <c r="S1208" s="57" t="s">
        <v>515</v>
      </c>
      <c r="T1208" s="56"/>
      <c r="U1208" s="56"/>
      <c r="V1208" s="56"/>
      <c r="W1208" s="56" t="s">
        <v>8</v>
      </c>
      <c r="X1208" s="56"/>
      <c r="Y1208" s="56"/>
      <c r="Z1208" s="56"/>
      <c r="AA1208" s="56"/>
      <c r="AB1208" s="56"/>
      <c r="AC1208" s="56"/>
    </row>
    <row r="1209" spans="1:29" ht="15.75" customHeight="1">
      <c r="A1209" s="35" t="s">
        <v>735</v>
      </c>
      <c r="B1209" s="35" t="s">
        <v>51</v>
      </c>
      <c r="C1209" s="36" t="s">
        <v>582</v>
      </c>
      <c r="D1209" s="37" t="s">
        <v>583</v>
      </c>
      <c r="E1209" s="37">
        <v>5</v>
      </c>
      <c r="F1209" s="38">
        <v>650</v>
      </c>
      <c r="G1209" s="39" t="s">
        <v>54</v>
      </c>
      <c r="H1209" s="40">
        <v>46174</v>
      </c>
      <c r="I1209" s="41" t="s">
        <v>55</v>
      </c>
      <c r="J1209" s="41" t="s">
        <v>56</v>
      </c>
      <c r="K1209" s="41" t="s">
        <v>164</v>
      </c>
      <c r="L1209" s="41" t="s">
        <v>58</v>
      </c>
      <c r="M1209" s="42" t="s">
        <v>148</v>
      </c>
      <c r="N1209" s="44" t="s">
        <v>21</v>
      </c>
      <c r="O1209" s="44" t="s">
        <v>2767</v>
      </c>
      <c r="P1209" s="44"/>
      <c r="Q1209" s="44" t="s">
        <v>3085</v>
      </c>
      <c r="R1209" s="45" t="s">
        <v>158</v>
      </c>
      <c r="S1209" s="45" t="s">
        <v>515</v>
      </c>
      <c r="T1209" s="44"/>
      <c r="U1209" s="44"/>
      <c r="V1209" s="44"/>
      <c r="W1209" s="44" t="s">
        <v>8</v>
      </c>
      <c r="X1209" s="44"/>
      <c r="Y1209" s="44"/>
      <c r="Z1209" s="44"/>
      <c r="AA1209" s="44"/>
      <c r="AB1209" s="44"/>
      <c r="AC1209" s="44"/>
    </row>
    <row r="1210" spans="1:29" ht="15.75" customHeight="1">
      <c r="A1210" s="47" t="s">
        <v>737</v>
      </c>
      <c r="B1210" s="47" t="s">
        <v>1049</v>
      </c>
      <c r="C1210" s="60" t="s">
        <v>722</v>
      </c>
      <c r="D1210" s="49" t="s">
        <v>53</v>
      </c>
      <c r="E1210" s="49">
        <v>750</v>
      </c>
      <c r="F1210" s="50">
        <v>7125</v>
      </c>
      <c r="G1210" s="51" t="s">
        <v>54</v>
      </c>
      <c r="H1210" s="52">
        <v>46204</v>
      </c>
      <c r="I1210" s="53" t="s">
        <v>55</v>
      </c>
      <c r="J1210" s="53" t="s">
        <v>56</v>
      </c>
      <c r="K1210" s="53" t="s">
        <v>164</v>
      </c>
      <c r="L1210" s="53" t="s">
        <v>58</v>
      </c>
      <c r="M1210" s="54" t="s">
        <v>148</v>
      </c>
      <c r="N1210" s="56" t="s">
        <v>21</v>
      </c>
      <c r="O1210" s="56" t="s">
        <v>2767</v>
      </c>
      <c r="P1210" s="56"/>
      <c r="Q1210" s="56" t="s">
        <v>3085</v>
      </c>
      <c r="R1210" s="57" t="s">
        <v>158</v>
      </c>
      <c r="S1210" s="57" t="s">
        <v>515</v>
      </c>
      <c r="T1210" s="56"/>
      <c r="U1210" s="56"/>
      <c r="V1210" s="56"/>
      <c r="W1210" s="57" t="s">
        <v>8</v>
      </c>
      <c r="X1210" s="56"/>
      <c r="Y1210" s="56"/>
      <c r="Z1210" s="56"/>
      <c r="AA1210" s="56"/>
      <c r="AB1210" s="56"/>
      <c r="AC1210" s="56"/>
    </row>
    <row r="1211" spans="1:29" ht="15.75" customHeight="1">
      <c r="A1211" s="35"/>
      <c r="B1211" s="35" t="s">
        <v>51</v>
      </c>
      <c r="C1211" s="36" t="s">
        <v>722</v>
      </c>
      <c r="D1211" s="37" t="s">
        <v>53</v>
      </c>
      <c r="E1211" s="37">
        <v>30</v>
      </c>
      <c r="F1211" s="38">
        <v>285</v>
      </c>
      <c r="G1211" s="39" t="s">
        <v>54</v>
      </c>
      <c r="H1211" s="40">
        <v>46143</v>
      </c>
      <c r="I1211" s="41" t="s">
        <v>55</v>
      </c>
      <c r="J1211" s="41" t="s">
        <v>56</v>
      </c>
      <c r="K1211" s="41" t="s">
        <v>164</v>
      </c>
      <c r="L1211" s="41" t="s">
        <v>91</v>
      </c>
      <c r="M1211" s="42" t="s">
        <v>2517</v>
      </c>
      <c r="N1211" s="44" t="s">
        <v>884</v>
      </c>
      <c r="O1211" s="44" t="s">
        <v>2767</v>
      </c>
      <c r="P1211" s="44"/>
      <c r="Q1211" s="44" t="s">
        <v>3085</v>
      </c>
      <c r="R1211" s="45" t="s">
        <v>158</v>
      </c>
      <c r="S1211" s="45" t="s">
        <v>515</v>
      </c>
      <c r="T1211" s="44"/>
      <c r="U1211" s="44"/>
      <c r="V1211" s="44"/>
      <c r="W1211" s="45" t="s">
        <v>8</v>
      </c>
      <c r="X1211" s="44"/>
      <c r="Y1211" s="44"/>
      <c r="Z1211" s="44"/>
      <c r="AA1211" s="44"/>
      <c r="AB1211" s="44"/>
      <c r="AC1211" s="44"/>
    </row>
    <row r="1212" spans="1:29" ht="15.75" customHeight="1">
      <c r="A1212" s="47" t="s">
        <v>739</v>
      </c>
      <c r="B1212" s="47" t="s">
        <v>250</v>
      </c>
      <c r="C1212" s="60" t="s">
        <v>722</v>
      </c>
      <c r="D1212" s="49" t="s">
        <v>53</v>
      </c>
      <c r="E1212" s="49">
        <v>25</v>
      </c>
      <c r="F1212" s="50">
        <v>237.5</v>
      </c>
      <c r="G1212" s="51" t="s">
        <v>54</v>
      </c>
      <c r="H1212" s="52">
        <v>46143</v>
      </c>
      <c r="I1212" s="53" t="s">
        <v>55</v>
      </c>
      <c r="J1212" s="53" t="s">
        <v>56</v>
      </c>
      <c r="K1212" s="53" t="s">
        <v>164</v>
      </c>
      <c r="L1212" s="53" t="s">
        <v>58</v>
      </c>
      <c r="M1212" s="54" t="s">
        <v>148</v>
      </c>
      <c r="N1212" s="56" t="s">
        <v>21</v>
      </c>
      <c r="O1212" s="56" t="s">
        <v>2767</v>
      </c>
      <c r="P1212" s="56"/>
      <c r="Q1212" s="56" t="s">
        <v>3085</v>
      </c>
      <c r="R1212" s="57" t="s">
        <v>158</v>
      </c>
      <c r="S1212" s="57" t="s">
        <v>515</v>
      </c>
      <c r="T1212" s="56"/>
      <c r="U1212" s="56"/>
      <c r="V1212" s="56"/>
      <c r="W1212" s="57" t="s">
        <v>8</v>
      </c>
      <c r="X1212" s="56"/>
      <c r="Y1212" s="56"/>
      <c r="Z1212" s="56"/>
      <c r="AA1212" s="56"/>
      <c r="AB1212" s="56"/>
      <c r="AC1212" s="56"/>
    </row>
    <row r="1213" spans="1:29" ht="15.75" customHeight="1">
      <c r="A1213" s="35"/>
      <c r="B1213" s="35" t="s">
        <v>51</v>
      </c>
      <c r="C1213" s="36" t="s">
        <v>1309</v>
      </c>
      <c r="D1213" s="37" t="s">
        <v>53</v>
      </c>
      <c r="E1213" s="37">
        <v>10</v>
      </c>
      <c r="F1213" s="38">
        <v>920</v>
      </c>
      <c r="G1213" s="39" t="s">
        <v>54</v>
      </c>
      <c r="H1213" s="40">
        <v>46174</v>
      </c>
      <c r="I1213" s="41" t="s">
        <v>55</v>
      </c>
      <c r="J1213" s="41" t="s">
        <v>56</v>
      </c>
      <c r="K1213" s="41" t="s">
        <v>164</v>
      </c>
      <c r="L1213" s="41" t="s">
        <v>91</v>
      </c>
      <c r="M1213" s="42" t="s">
        <v>2534</v>
      </c>
      <c r="N1213" s="44" t="s">
        <v>884</v>
      </c>
      <c r="O1213" s="44" t="s">
        <v>2767</v>
      </c>
      <c r="P1213" s="44"/>
      <c r="Q1213" s="44" t="s">
        <v>3085</v>
      </c>
      <c r="R1213" s="45" t="s">
        <v>158</v>
      </c>
      <c r="S1213" s="45" t="s">
        <v>515</v>
      </c>
      <c r="T1213" s="44"/>
      <c r="U1213" s="44"/>
      <c r="V1213" s="44"/>
      <c r="W1213" s="44" t="s">
        <v>8</v>
      </c>
      <c r="X1213" s="44"/>
      <c r="Y1213" s="44"/>
      <c r="Z1213" s="44"/>
      <c r="AA1213" s="44"/>
      <c r="AB1213" s="44"/>
      <c r="AC1213" s="44"/>
    </row>
    <row r="1214" spans="1:29" ht="15.75" customHeight="1">
      <c r="A1214" s="47"/>
      <c r="B1214" s="47" t="s">
        <v>51</v>
      </c>
      <c r="C1214" s="60" t="s">
        <v>1311</v>
      </c>
      <c r="D1214" s="49" t="s">
        <v>53</v>
      </c>
      <c r="E1214" s="49">
        <v>10</v>
      </c>
      <c r="F1214" s="50">
        <v>920</v>
      </c>
      <c r="G1214" s="51" t="s">
        <v>54</v>
      </c>
      <c r="H1214" s="52">
        <v>46174</v>
      </c>
      <c r="I1214" s="53" t="s">
        <v>55</v>
      </c>
      <c r="J1214" s="53" t="s">
        <v>56</v>
      </c>
      <c r="K1214" s="53" t="s">
        <v>164</v>
      </c>
      <c r="L1214" s="53" t="s">
        <v>91</v>
      </c>
      <c r="M1214" s="54" t="s">
        <v>2498</v>
      </c>
      <c r="N1214" s="56" t="s">
        <v>884</v>
      </c>
      <c r="O1214" s="56" t="s">
        <v>2767</v>
      </c>
      <c r="P1214" s="56"/>
      <c r="Q1214" s="56" t="s">
        <v>3085</v>
      </c>
      <c r="R1214" s="57" t="s">
        <v>158</v>
      </c>
      <c r="S1214" s="57" t="s">
        <v>515</v>
      </c>
      <c r="T1214" s="56"/>
      <c r="U1214" s="56"/>
      <c r="V1214" s="56"/>
      <c r="W1214" s="56" t="s">
        <v>8</v>
      </c>
      <c r="X1214" s="56"/>
      <c r="Y1214" s="56"/>
      <c r="Z1214" s="56"/>
      <c r="AA1214" s="56"/>
      <c r="AB1214" s="56"/>
      <c r="AC1214" s="56"/>
    </row>
    <row r="1215" spans="1:29" ht="15.75" customHeight="1">
      <c r="A1215" s="35" t="s">
        <v>742</v>
      </c>
      <c r="B1215" s="35" t="s">
        <v>169</v>
      </c>
      <c r="C1215" s="36" t="s">
        <v>567</v>
      </c>
      <c r="D1215" s="37" t="s">
        <v>53</v>
      </c>
      <c r="E1215" s="37">
        <v>10</v>
      </c>
      <c r="F1215" s="38">
        <v>740</v>
      </c>
      <c r="G1215" s="39" t="s">
        <v>54</v>
      </c>
      <c r="H1215" s="40">
        <v>46174</v>
      </c>
      <c r="I1215" s="41" t="s">
        <v>55</v>
      </c>
      <c r="J1215" s="41" t="s">
        <v>56</v>
      </c>
      <c r="K1215" s="41" t="s">
        <v>164</v>
      </c>
      <c r="L1215" s="41" t="s">
        <v>58</v>
      </c>
      <c r="M1215" s="42" t="s">
        <v>109</v>
      </c>
      <c r="N1215" s="44" t="s">
        <v>21</v>
      </c>
      <c r="O1215" s="44" t="s">
        <v>2767</v>
      </c>
      <c r="P1215" s="44"/>
      <c r="Q1215" s="44" t="s">
        <v>3085</v>
      </c>
      <c r="R1215" s="45" t="s">
        <v>158</v>
      </c>
      <c r="S1215" s="45" t="s">
        <v>515</v>
      </c>
      <c r="T1215" s="44"/>
      <c r="U1215" s="44"/>
      <c r="V1215" s="44"/>
      <c r="W1215" s="45" t="s">
        <v>8</v>
      </c>
      <c r="X1215" s="44"/>
      <c r="Y1215" s="44"/>
      <c r="Z1215" s="44"/>
      <c r="AA1215" s="44"/>
      <c r="AB1215" s="44"/>
      <c r="AC1215" s="44"/>
    </row>
    <row r="1216" spans="1:29" ht="15.75" customHeight="1">
      <c r="A1216" s="47" t="s">
        <v>743</v>
      </c>
      <c r="B1216" s="47" t="s">
        <v>1049</v>
      </c>
      <c r="C1216" s="60" t="s">
        <v>628</v>
      </c>
      <c r="D1216" s="49" t="s">
        <v>53</v>
      </c>
      <c r="E1216" s="49">
        <v>50</v>
      </c>
      <c r="F1216" s="50">
        <v>11100</v>
      </c>
      <c r="G1216" s="51" t="s">
        <v>54</v>
      </c>
      <c r="H1216" s="52">
        <v>46235</v>
      </c>
      <c r="I1216" s="53" t="s">
        <v>55</v>
      </c>
      <c r="J1216" s="53" t="s">
        <v>56</v>
      </c>
      <c r="K1216" s="53" t="s">
        <v>164</v>
      </c>
      <c r="L1216" s="53" t="s">
        <v>58</v>
      </c>
      <c r="M1216" s="54" t="s">
        <v>2517</v>
      </c>
      <c r="N1216" s="56" t="s">
        <v>21</v>
      </c>
      <c r="O1216" s="56" t="s">
        <v>2767</v>
      </c>
      <c r="P1216" s="56"/>
      <c r="Q1216" s="56" t="s">
        <v>3085</v>
      </c>
      <c r="R1216" s="57" t="s">
        <v>158</v>
      </c>
      <c r="S1216" s="57" t="s">
        <v>515</v>
      </c>
      <c r="T1216" s="56"/>
      <c r="U1216" s="56"/>
      <c r="V1216" s="56"/>
      <c r="W1216" s="57" t="s">
        <v>8</v>
      </c>
      <c r="X1216" s="56"/>
      <c r="Y1216" s="56"/>
      <c r="Z1216" s="56"/>
      <c r="AA1216" s="56"/>
      <c r="AB1216" s="56"/>
      <c r="AC1216" s="56"/>
    </row>
    <row r="1217" spans="1:29" ht="15.75" customHeight="1">
      <c r="A1217" s="35" t="s">
        <v>744</v>
      </c>
      <c r="B1217" s="35" t="s">
        <v>245</v>
      </c>
      <c r="C1217" s="36" t="s">
        <v>628</v>
      </c>
      <c r="D1217" s="37" t="s">
        <v>53</v>
      </c>
      <c r="E1217" s="37">
        <v>2</v>
      </c>
      <c r="F1217" s="38">
        <v>444</v>
      </c>
      <c r="G1217" s="39" t="s">
        <v>54</v>
      </c>
      <c r="H1217" s="40">
        <v>46174</v>
      </c>
      <c r="I1217" s="41" t="s">
        <v>55</v>
      </c>
      <c r="J1217" s="41" t="s">
        <v>56</v>
      </c>
      <c r="K1217" s="41" t="s">
        <v>164</v>
      </c>
      <c r="L1217" s="41" t="s">
        <v>58</v>
      </c>
      <c r="M1217" s="42" t="s">
        <v>2517</v>
      </c>
      <c r="N1217" s="44" t="s">
        <v>21</v>
      </c>
      <c r="O1217" s="44" t="s">
        <v>2767</v>
      </c>
      <c r="P1217" s="44"/>
      <c r="Q1217" s="44" t="s">
        <v>3085</v>
      </c>
      <c r="R1217" s="45" t="s">
        <v>158</v>
      </c>
      <c r="S1217" s="45" t="s">
        <v>515</v>
      </c>
      <c r="T1217" s="44"/>
      <c r="U1217" s="44"/>
      <c r="V1217" s="44"/>
      <c r="W1217" s="45" t="s">
        <v>8</v>
      </c>
      <c r="X1217" s="44"/>
      <c r="Y1217" s="44"/>
      <c r="Z1217" s="44"/>
      <c r="AA1217" s="44"/>
      <c r="AB1217" s="44"/>
      <c r="AC1217" s="44"/>
    </row>
    <row r="1218" spans="1:29" ht="15.75" customHeight="1">
      <c r="A1218" s="184"/>
      <c r="B1218" s="184" t="s">
        <v>1476</v>
      </c>
      <c r="C1218" s="185" t="s">
        <v>2643</v>
      </c>
      <c r="D1218" s="186" t="s">
        <v>53</v>
      </c>
      <c r="E1218" s="186">
        <v>1</v>
      </c>
      <c r="F1218" s="187">
        <v>1500</v>
      </c>
      <c r="G1218" s="188" t="s">
        <v>54</v>
      </c>
      <c r="H1218" s="189">
        <v>46174</v>
      </c>
      <c r="I1218" s="190" t="s">
        <v>101</v>
      </c>
      <c r="J1218" s="190" t="s">
        <v>56</v>
      </c>
      <c r="K1218" s="190" t="s">
        <v>858</v>
      </c>
      <c r="L1218" s="190" t="s">
        <v>84</v>
      </c>
      <c r="M1218" s="191" t="s">
        <v>2451</v>
      </c>
      <c r="N1218" s="192" t="s">
        <v>951</v>
      </c>
      <c r="O1218" s="56" t="s">
        <v>2452</v>
      </c>
      <c r="P1218" s="56"/>
      <c r="Q1218" s="56"/>
      <c r="R1218" s="57" t="str">
        <f t="array" ref="R1218">IFERROR(INDEX('BANCO DE DADOS'!$C$3:$C1636,MATCH(C1218,'BANCO DE DADOS'!$B$3:$B1636,0),0),"")</f>
        <v>ASCOM - EQUIPAMENTO FOTO E VIDEO</v>
      </c>
      <c r="S1218" s="57" t="str">
        <f t="array" ref="S1218">IFERROR(INDEX('BANCO DE DADOS'!$D$3:$D1636,MATCH(C1218,'BANCO DE DADOS'!$B$3:$B1636,0),0),"")</f>
        <v>COMPRA DE EQUIPAMENTOS DE FOTOGRAFIA E VÍDEO</v>
      </c>
      <c r="T1218" s="56"/>
      <c r="U1218" s="56"/>
      <c r="V1218" s="56"/>
      <c r="W1218" s="56"/>
      <c r="X1218" s="56"/>
      <c r="Y1218" s="56"/>
      <c r="Z1218" s="56"/>
      <c r="AA1218" s="56"/>
      <c r="AB1218" s="56"/>
      <c r="AC1218" s="56"/>
    </row>
    <row r="1219" spans="1:29" ht="15.75" customHeight="1">
      <c r="A1219" s="167"/>
      <c r="B1219" s="167" t="s">
        <v>237</v>
      </c>
      <c r="C1219" s="168" t="s">
        <v>1198</v>
      </c>
      <c r="D1219" s="176" t="s">
        <v>53</v>
      </c>
      <c r="E1219" s="176">
        <v>1</v>
      </c>
      <c r="F1219" s="177">
        <v>1400</v>
      </c>
      <c r="G1219" s="178" t="s">
        <v>54</v>
      </c>
      <c r="H1219" s="179">
        <v>46174</v>
      </c>
      <c r="I1219" s="180" t="s">
        <v>101</v>
      </c>
      <c r="J1219" s="180" t="s">
        <v>56</v>
      </c>
      <c r="K1219" s="180" t="s">
        <v>858</v>
      </c>
      <c r="L1219" s="180" t="s">
        <v>91</v>
      </c>
      <c r="M1219" s="181" t="s">
        <v>2451</v>
      </c>
      <c r="N1219" s="175" t="s">
        <v>951</v>
      </c>
      <c r="O1219" s="44" t="s">
        <v>2452</v>
      </c>
      <c r="P1219" s="44"/>
      <c r="Q1219" s="44"/>
      <c r="R1219" s="45" t="str">
        <f t="array" ref="R1219">IFERROR(INDEX('BANCO DE DADOS'!$C$3:$C1636,MATCH(C1219,'BANCO DE DADOS'!$B$3:$B1636,0),0),"")</f>
        <v>ALMOXARIFADO GERAL - MATERIAL PARA MANUTENÇÃO</v>
      </c>
      <c r="S1219" s="45" t="str">
        <f t="array" ref="S1219">IFERROR(INDEX('BANCO DE DADOS'!$D$3:$D1636,MATCH(C1219,'BANCO DE DADOS'!$B$3:$B1636,0),0),"")</f>
        <v>COMPRA DE EQUIPAMENTOS DE SEGURANÇA E ACESSO</v>
      </c>
      <c r="T1219" s="44"/>
      <c r="U1219" s="44"/>
      <c r="V1219" s="44"/>
      <c r="W1219" s="44"/>
      <c r="X1219" s="44"/>
      <c r="Y1219" s="44"/>
      <c r="Z1219" s="44"/>
      <c r="AA1219" s="44"/>
      <c r="AB1219" s="44"/>
      <c r="AC1219" s="44"/>
    </row>
    <row r="1220" spans="1:29" ht="15.75" customHeight="1">
      <c r="A1220" s="47" t="s">
        <v>1606</v>
      </c>
      <c r="B1220" s="47" t="s">
        <v>51</v>
      </c>
      <c r="C1220" s="60" t="s">
        <v>628</v>
      </c>
      <c r="D1220" s="49" t="s">
        <v>53</v>
      </c>
      <c r="E1220" s="49">
        <v>20</v>
      </c>
      <c r="F1220" s="50">
        <v>4440</v>
      </c>
      <c r="G1220" s="51" t="s">
        <v>54</v>
      </c>
      <c r="H1220" s="52">
        <v>46204</v>
      </c>
      <c r="I1220" s="53" t="s">
        <v>55</v>
      </c>
      <c r="J1220" s="53" t="s">
        <v>56</v>
      </c>
      <c r="K1220" s="53" t="s">
        <v>164</v>
      </c>
      <c r="L1220" s="53" t="s">
        <v>58</v>
      </c>
      <c r="M1220" s="54" t="s">
        <v>2498</v>
      </c>
      <c r="N1220" s="56" t="s">
        <v>951</v>
      </c>
      <c r="O1220" s="56" t="s">
        <v>2767</v>
      </c>
      <c r="P1220" s="56"/>
      <c r="Q1220" s="56" t="s">
        <v>3085</v>
      </c>
      <c r="R1220" s="57" t="s">
        <v>158</v>
      </c>
      <c r="S1220" s="57" t="s">
        <v>515</v>
      </c>
      <c r="T1220" s="56"/>
      <c r="U1220" s="56"/>
      <c r="V1220" s="56"/>
      <c r="W1220" s="57" t="s">
        <v>8</v>
      </c>
      <c r="X1220" s="56"/>
      <c r="Y1220" s="56"/>
      <c r="Z1220" s="56"/>
      <c r="AA1220" s="56"/>
      <c r="AB1220" s="56"/>
      <c r="AC1220" s="56"/>
    </row>
    <row r="1221" spans="1:29" ht="15.75" customHeight="1">
      <c r="A1221" s="35" t="s">
        <v>747</v>
      </c>
      <c r="B1221" s="35" t="s">
        <v>1049</v>
      </c>
      <c r="C1221" s="36" t="s">
        <v>1269</v>
      </c>
      <c r="D1221" s="37" t="s">
        <v>53</v>
      </c>
      <c r="E1221" s="37">
        <v>40</v>
      </c>
      <c r="F1221" s="38">
        <v>2400</v>
      </c>
      <c r="G1221" s="39" t="s">
        <v>54</v>
      </c>
      <c r="H1221" s="40">
        <v>46174</v>
      </c>
      <c r="I1221" s="41" t="s">
        <v>55</v>
      </c>
      <c r="J1221" s="41" t="s">
        <v>56</v>
      </c>
      <c r="K1221" s="41" t="s">
        <v>164</v>
      </c>
      <c r="L1221" s="41" t="s">
        <v>91</v>
      </c>
      <c r="M1221" s="42" t="s">
        <v>2498</v>
      </c>
      <c r="N1221" s="44" t="s">
        <v>21</v>
      </c>
      <c r="O1221" s="44" t="s">
        <v>2767</v>
      </c>
      <c r="P1221" s="44"/>
      <c r="Q1221" s="44" t="s">
        <v>3085</v>
      </c>
      <c r="R1221" s="45" t="s">
        <v>158</v>
      </c>
      <c r="S1221" s="45" t="s">
        <v>515</v>
      </c>
      <c r="T1221" s="44"/>
      <c r="U1221" s="44"/>
      <c r="V1221" s="44"/>
      <c r="W1221" s="45" t="s">
        <v>8</v>
      </c>
      <c r="X1221" s="44"/>
      <c r="Y1221" s="44"/>
      <c r="Z1221" s="44"/>
      <c r="AA1221" s="44"/>
      <c r="AB1221" s="44"/>
      <c r="AC1221" s="44"/>
    </row>
    <row r="1222" spans="1:29" ht="15.75" customHeight="1">
      <c r="A1222" s="47"/>
      <c r="B1222" s="47" t="s">
        <v>51</v>
      </c>
      <c r="C1222" s="60" t="s">
        <v>1269</v>
      </c>
      <c r="D1222" s="49" t="s">
        <v>53</v>
      </c>
      <c r="E1222" s="49">
        <v>30</v>
      </c>
      <c r="F1222" s="50">
        <v>1800</v>
      </c>
      <c r="G1222" s="51" t="s">
        <v>54</v>
      </c>
      <c r="H1222" s="52">
        <v>46174</v>
      </c>
      <c r="I1222" s="53" t="s">
        <v>55</v>
      </c>
      <c r="J1222" s="53" t="s">
        <v>56</v>
      </c>
      <c r="K1222" s="53" t="s">
        <v>164</v>
      </c>
      <c r="L1222" s="53" t="s">
        <v>91</v>
      </c>
      <c r="M1222" s="54" t="s">
        <v>2486</v>
      </c>
      <c r="N1222" s="56" t="s">
        <v>884</v>
      </c>
      <c r="O1222" s="56" t="s">
        <v>2767</v>
      </c>
      <c r="P1222" s="56"/>
      <c r="Q1222" s="56" t="s">
        <v>3085</v>
      </c>
      <c r="R1222" s="57" t="s">
        <v>158</v>
      </c>
      <c r="S1222" s="57" t="s">
        <v>515</v>
      </c>
      <c r="T1222" s="56"/>
      <c r="U1222" s="56"/>
      <c r="V1222" s="56"/>
      <c r="W1222" s="57" t="s">
        <v>8</v>
      </c>
      <c r="X1222" s="56"/>
      <c r="Y1222" s="56"/>
      <c r="Z1222" s="56"/>
      <c r="AA1222" s="56"/>
      <c r="AB1222" s="56"/>
      <c r="AC1222" s="56"/>
    </row>
    <row r="1223" spans="1:29" ht="15.75" customHeight="1">
      <c r="A1223" s="35" t="s">
        <v>749</v>
      </c>
      <c r="B1223" s="35" t="s">
        <v>1049</v>
      </c>
      <c r="C1223" s="36" t="s">
        <v>1919</v>
      </c>
      <c r="D1223" s="37" t="s">
        <v>53</v>
      </c>
      <c r="E1223" s="37">
        <v>700</v>
      </c>
      <c r="F1223" s="38">
        <v>3360</v>
      </c>
      <c r="G1223" s="39" t="s">
        <v>54</v>
      </c>
      <c r="H1223" s="40">
        <v>46174</v>
      </c>
      <c r="I1223" s="41" t="s">
        <v>55</v>
      </c>
      <c r="J1223" s="41" t="s">
        <v>56</v>
      </c>
      <c r="K1223" s="41" t="s">
        <v>164</v>
      </c>
      <c r="L1223" s="41" t="s">
        <v>58</v>
      </c>
      <c r="M1223" s="42" t="s">
        <v>2517</v>
      </c>
      <c r="N1223" s="44" t="s">
        <v>21</v>
      </c>
      <c r="O1223" s="44" t="s">
        <v>2767</v>
      </c>
      <c r="P1223" s="44"/>
      <c r="Q1223" s="44" t="s">
        <v>3085</v>
      </c>
      <c r="R1223" s="45" t="s">
        <v>158</v>
      </c>
      <c r="S1223" s="45" t="s">
        <v>515</v>
      </c>
      <c r="T1223" s="44"/>
      <c r="U1223" s="44"/>
      <c r="V1223" s="44"/>
      <c r="W1223" s="45" t="s">
        <v>8</v>
      </c>
      <c r="X1223" s="44"/>
      <c r="Y1223" s="44"/>
      <c r="Z1223" s="44"/>
      <c r="AA1223" s="44"/>
      <c r="AB1223" s="44"/>
      <c r="AC1223" s="44"/>
    </row>
    <row r="1224" spans="1:29" ht="15.75" customHeight="1">
      <c r="A1224" s="184"/>
      <c r="B1224" s="184" t="s">
        <v>247</v>
      </c>
      <c r="C1224" s="185" t="s">
        <v>1198</v>
      </c>
      <c r="D1224" s="186" t="s">
        <v>53</v>
      </c>
      <c r="E1224" s="186">
        <v>1</v>
      </c>
      <c r="F1224" s="187">
        <v>1400</v>
      </c>
      <c r="G1224" s="188" t="s">
        <v>54</v>
      </c>
      <c r="H1224" s="189">
        <v>46174</v>
      </c>
      <c r="I1224" s="190" t="s">
        <v>101</v>
      </c>
      <c r="J1224" s="190" t="s">
        <v>56</v>
      </c>
      <c r="K1224" s="190" t="s">
        <v>858</v>
      </c>
      <c r="L1224" s="190" t="s">
        <v>91</v>
      </c>
      <c r="M1224" s="191" t="s">
        <v>2451</v>
      </c>
      <c r="N1224" s="192" t="s">
        <v>951</v>
      </c>
      <c r="O1224" s="56" t="s">
        <v>2452</v>
      </c>
      <c r="P1224" s="56"/>
      <c r="Q1224" s="56"/>
      <c r="R1224" s="57" t="str">
        <f t="array" ref="R1224">IFERROR(INDEX('BANCO DE DADOS'!$C$3:$C1636,MATCH(C1224,'BANCO DE DADOS'!$B$3:$B1636,0),0),"")</f>
        <v>ALMOXARIFADO GERAL - MATERIAL PARA MANUTENÇÃO</v>
      </c>
      <c r="S1224" s="57" t="str">
        <f t="array" ref="S1224">IFERROR(INDEX('BANCO DE DADOS'!$D$3:$D1636,MATCH(C1224,'BANCO DE DADOS'!$B$3:$B1636,0),0),"")</f>
        <v>COMPRA DE EQUIPAMENTOS DE SEGURANÇA E ACESSO</v>
      </c>
      <c r="T1224" s="56"/>
      <c r="U1224" s="56"/>
      <c r="V1224" s="56"/>
      <c r="W1224" s="56"/>
      <c r="X1224" s="56"/>
      <c r="Y1224" s="56"/>
      <c r="Z1224" s="56"/>
      <c r="AA1224" s="56"/>
      <c r="AB1224" s="56"/>
      <c r="AC1224" s="56"/>
    </row>
    <row r="1225" spans="1:29" ht="15.75" customHeight="1">
      <c r="A1225" s="167"/>
      <c r="B1225" s="167" t="s">
        <v>317</v>
      </c>
      <c r="C1225" s="168" t="s">
        <v>2644</v>
      </c>
      <c r="D1225" s="176" t="s">
        <v>53</v>
      </c>
      <c r="E1225" s="176">
        <v>2</v>
      </c>
      <c r="F1225" s="177">
        <v>1400</v>
      </c>
      <c r="G1225" s="178" t="s">
        <v>54</v>
      </c>
      <c r="H1225" s="179">
        <v>46174</v>
      </c>
      <c r="I1225" s="180" t="s">
        <v>101</v>
      </c>
      <c r="J1225" s="180" t="s">
        <v>56</v>
      </c>
      <c r="K1225" s="180" t="s">
        <v>858</v>
      </c>
      <c r="L1225" s="180" t="s">
        <v>91</v>
      </c>
      <c r="M1225" s="181" t="s">
        <v>2451</v>
      </c>
      <c r="N1225" s="175" t="s">
        <v>951</v>
      </c>
      <c r="O1225" s="44" t="s">
        <v>2452</v>
      </c>
      <c r="P1225" s="44"/>
      <c r="Q1225" s="44"/>
      <c r="R1225" s="45">
        <f t="array" ref="R1225">IFERROR(INDEX('BANCO DE DADOS'!$C$3:$C1636,MATCH(C1225,'BANCO DE DADOS'!$B$3:$B1636,0),0),"")</f>
        <v>0</v>
      </c>
      <c r="S1225" s="45" t="str">
        <f t="array" ref="S1225">IFERROR(INDEX('BANCO DE DADOS'!$D$3:$D1636,MATCH(C1225,'BANCO DE DADOS'!$B$3:$B1636,0),0),"")</f>
        <v>COMPRA DE EQUIPAMENTOS PARA COZINHA E REFEITÓRIO</v>
      </c>
      <c r="T1225" s="44"/>
      <c r="U1225" s="44"/>
      <c r="V1225" s="44"/>
      <c r="W1225" s="44"/>
      <c r="X1225" s="44"/>
      <c r="Y1225" s="44"/>
      <c r="Z1225" s="44"/>
      <c r="AA1225" s="44"/>
      <c r="AB1225" s="44"/>
      <c r="AC1225" s="44"/>
    </row>
    <row r="1226" spans="1:29" ht="15.75" customHeight="1">
      <c r="A1226" s="184"/>
      <c r="B1226" s="184" t="s">
        <v>172</v>
      </c>
      <c r="C1226" s="185" t="s">
        <v>2644</v>
      </c>
      <c r="D1226" s="186" t="s">
        <v>53</v>
      </c>
      <c r="E1226" s="186">
        <v>2</v>
      </c>
      <c r="F1226" s="187">
        <v>1400</v>
      </c>
      <c r="G1226" s="188" t="s">
        <v>54</v>
      </c>
      <c r="H1226" s="189">
        <v>46174</v>
      </c>
      <c r="I1226" s="190" t="s">
        <v>101</v>
      </c>
      <c r="J1226" s="190" t="s">
        <v>56</v>
      </c>
      <c r="K1226" s="190" t="s">
        <v>858</v>
      </c>
      <c r="L1226" s="190" t="s">
        <v>91</v>
      </c>
      <c r="M1226" s="191" t="s">
        <v>2451</v>
      </c>
      <c r="N1226" s="192" t="s">
        <v>951</v>
      </c>
      <c r="O1226" s="56" t="s">
        <v>2452</v>
      </c>
      <c r="P1226" s="56"/>
      <c r="Q1226" s="56"/>
      <c r="R1226" s="57">
        <f t="array" ref="R1226">IFERROR(INDEX('BANCO DE DADOS'!$C$3:$C1636,MATCH(C1226,'BANCO DE DADOS'!$B$3:$B1636,0),0),"")</f>
        <v>0</v>
      </c>
      <c r="S1226" s="57" t="str">
        <f t="array" ref="S1226">IFERROR(INDEX('BANCO DE DADOS'!$D$3:$D1636,MATCH(C1226,'BANCO DE DADOS'!$B$3:$B1636,0),0),"")</f>
        <v>COMPRA DE EQUIPAMENTOS PARA COZINHA E REFEITÓRIO</v>
      </c>
      <c r="T1226" s="56"/>
      <c r="U1226" s="56"/>
      <c r="V1226" s="56"/>
      <c r="W1226" s="56"/>
      <c r="X1226" s="56"/>
      <c r="Y1226" s="56"/>
      <c r="Z1226" s="56"/>
      <c r="AA1226" s="56"/>
      <c r="AB1226" s="56"/>
      <c r="AC1226" s="56"/>
    </row>
    <row r="1227" spans="1:29" ht="15.75" customHeight="1">
      <c r="A1227" s="167"/>
      <c r="B1227" s="167" t="s">
        <v>775</v>
      </c>
      <c r="C1227" s="168" t="s">
        <v>2644</v>
      </c>
      <c r="D1227" s="176" t="s">
        <v>53</v>
      </c>
      <c r="E1227" s="176">
        <v>2</v>
      </c>
      <c r="F1227" s="177">
        <v>1400</v>
      </c>
      <c r="G1227" s="178" t="s">
        <v>54</v>
      </c>
      <c r="H1227" s="179">
        <v>46174</v>
      </c>
      <c r="I1227" s="180" t="s">
        <v>101</v>
      </c>
      <c r="J1227" s="180" t="s">
        <v>56</v>
      </c>
      <c r="K1227" s="180" t="s">
        <v>858</v>
      </c>
      <c r="L1227" s="180" t="s">
        <v>91</v>
      </c>
      <c r="M1227" s="181" t="s">
        <v>2451</v>
      </c>
      <c r="N1227" s="175" t="s">
        <v>951</v>
      </c>
      <c r="O1227" s="44" t="s">
        <v>2452</v>
      </c>
      <c r="P1227" s="44"/>
      <c r="Q1227" s="44"/>
      <c r="R1227" s="45">
        <f t="array" ref="R1227">IFERROR(INDEX('BANCO DE DADOS'!$C$3:$C1636,MATCH(C1227,'BANCO DE DADOS'!$B$3:$B1636,0),0),"")</f>
        <v>0</v>
      </c>
      <c r="S1227" s="45" t="str">
        <f t="array" ref="S1227">IFERROR(INDEX('BANCO DE DADOS'!$D$3:$D1636,MATCH(C1227,'BANCO DE DADOS'!$B$3:$B1636,0),0),"")</f>
        <v>COMPRA DE EQUIPAMENTOS PARA COZINHA E REFEITÓRIO</v>
      </c>
      <c r="T1227" s="44"/>
      <c r="U1227" s="44"/>
      <c r="V1227" s="44"/>
      <c r="W1227" s="44"/>
      <c r="X1227" s="44"/>
      <c r="Y1227" s="44"/>
      <c r="Z1227" s="44"/>
      <c r="AA1227" s="44"/>
      <c r="AB1227" s="44"/>
      <c r="AC1227" s="44"/>
    </row>
    <row r="1228" spans="1:29" ht="15.75" customHeight="1">
      <c r="A1228" s="47"/>
      <c r="B1228" s="47" t="s">
        <v>51</v>
      </c>
      <c r="C1228" s="60" t="s">
        <v>1464</v>
      </c>
      <c r="D1228" s="49" t="s">
        <v>53</v>
      </c>
      <c r="E1228" s="49">
        <v>20</v>
      </c>
      <c r="F1228" s="50">
        <v>20</v>
      </c>
      <c r="G1228" s="51" t="s">
        <v>54</v>
      </c>
      <c r="H1228" s="52">
        <v>46143</v>
      </c>
      <c r="I1228" s="53" t="s">
        <v>55</v>
      </c>
      <c r="J1228" s="53" t="s">
        <v>56</v>
      </c>
      <c r="K1228" s="53" t="s">
        <v>164</v>
      </c>
      <c r="L1228" s="53" t="s">
        <v>91</v>
      </c>
      <c r="M1228" s="54" t="s">
        <v>148</v>
      </c>
      <c r="N1228" s="56" t="s">
        <v>884</v>
      </c>
      <c r="O1228" s="56" t="s">
        <v>2767</v>
      </c>
      <c r="P1228" s="56"/>
      <c r="Q1228" s="56" t="s">
        <v>3085</v>
      </c>
      <c r="R1228" s="57" t="s">
        <v>158</v>
      </c>
      <c r="S1228" s="57" t="s">
        <v>515</v>
      </c>
      <c r="T1228" s="56"/>
      <c r="U1228" s="56"/>
      <c r="V1228" s="56"/>
      <c r="W1228" s="57" t="s">
        <v>8</v>
      </c>
      <c r="X1228" s="56"/>
      <c r="Y1228" s="56"/>
      <c r="Z1228" s="56"/>
      <c r="AA1228" s="56"/>
      <c r="AB1228" s="56"/>
      <c r="AC1228" s="56"/>
    </row>
    <row r="1229" spans="1:29" ht="15.75" customHeight="1">
      <c r="A1229" s="35" t="s">
        <v>750</v>
      </c>
      <c r="B1229" s="35" t="s">
        <v>1049</v>
      </c>
      <c r="C1229" s="36" t="s">
        <v>2277</v>
      </c>
      <c r="D1229" s="37" t="s">
        <v>53</v>
      </c>
      <c r="E1229" s="37">
        <v>50</v>
      </c>
      <c r="F1229" s="38">
        <v>102.5</v>
      </c>
      <c r="G1229" s="39" t="s">
        <v>54</v>
      </c>
      <c r="H1229" s="40">
        <v>46143</v>
      </c>
      <c r="I1229" s="41" t="s">
        <v>55</v>
      </c>
      <c r="J1229" s="41" t="s">
        <v>56</v>
      </c>
      <c r="K1229" s="41" t="s">
        <v>164</v>
      </c>
      <c r="L1229" s="41" t="s">
        <v>58</v>
      </c>
      <c r="M1229" s="42" t="s">
        <v>2534</v>
      </c>
      <c r="N1229" s="44" t="s">
        <v>21</v>
      </c>
      <c r="O1229" s="44" t="s">
        <v>2767</v>
      </c>
      <c r="P1229" s="44"/>
      <c r="Q1229" s="44" t="s">
        <v>3085</v>
      </c>
      <c r="R1229" s="45" t="s">
        <v>158</v>
      </c>
      <c r="S1229" s="45" t="s">
        <v>515</v>
      </c>
      <c r="T1229" s="44"/>
      <c r="U1229" s="44"/>
      <c r="V1229" s="44"/>
      <c r="W1229" s="45" t="s">
        <v>8</v>
      </c>
      <c r="X1229" s="44"/>
      <c r="Y1229" s="44"/>
      <c r="Z1229" s="44"/>
      <c r="AA1229" s="44"/>
      <c r="AB1229" s="44"/>
      <c r="AC1229" s="44"/>
    </row>
    <row r="1230" spans="1:29" ht="15.75" customHeight="1">
      <c r="A1230" s="47" t="s">
        <v>713</v>
      </c>
      <c r="B1230" s="47" t="s">
        <v>1049</v>
      </c>
      <c r="C1230" s="60" t="s">
        <v>1972</v>
      </c>
      <c r="D1230" s="49" t="s">
        <v>53</v>
      </c>
      <c r="E1230" s="49">
        <v>130</v>
      </c>
      <c r="F1230" s="50">
        <v>2047.5</v>
      </c>
      <c r="G1230" s="51" t="s">
        <v>54</v>
      </c>
      <c r="H1230" s="52">
        <v>46174</v>
      </c>
      <c r="I1230" s="53" t="s">
        <v>55</v>
      </c>
      <c r="J1230" s="53" t="s">
        <v>56</v>
      </c>
      <c r="K1230" s="53" t="s">
        <v>164</v>
      </c>
      <c r="L1230" s="53" t="s">
        <v>58</v>
      </c>
      <c r="M1230" s="54" t="s">
        <v>148</v>
      </c>
      <c r="N1230" s="56" t="s">
        <v>21</v>
      </c>
      <c r="O1230" s="56" t="s">
        <v>2767</v>
      </c>
      <c r="P1230" s="56"/>
      <c r="Q1230" s="56" t="s">
        <v>3085</v>
      </c>
      <c r="R1230" s="57" t="s">
        <v>158</v>
      </c>
      <c r="S1230" s="57" t="s">
        <v>515</v>
      </c>
      <c r="T1230" s="56"/>
      <c r="U1230" s="56"/>
      <c r="V1230" s="56"/>
      <c r="W1230" s="57" t="s">
        <v>8</v>
      </c>
      <c r="X1230" s="56"/>
      <c r="Y1230" s="56"/>
      <c r="Z1230" s="56"/>
      <c r="AA1230" s="56"/>
      <c r="AB1230" s="56"/>
      <c r="AC1230" s="56"/>
    </row>
    <row r="1231" spans="1:29" ht="15.75" customHeight="1">
      <c r="A1231" s="35"/>
      <c r="B1231" s="220" t="s">
        <v>2693</v>
      </c>
      <c r="C1231" s="36"/>
      <c r="D1231" s="37"/>
      <c r="E1231" s="37"/>
      <c r="F1231" s="38">
        <v>24840</v>
      </c>
      <c r="G1231" s="39"/>
      <c r="H1231" s="40"/>
      <c r="I1231" s="41"/>
      <c r="J1231" s="41"/>
      <c r="K1231" s="41"/>
      <c r="L1231" s="41"/>
      <c r="M1231" s="42"/>
      <c r="N1231" s="44" t="s">
        <v>21</v>
      </c>
      <c r="O1231" s="44"/>
      <c r="P1231" s="44"/>
      <c r="Q1231" s="44" t="s">
        <v>2</v>
      </c>
      <c r="R1231" s="45" t="s">
        <v>1820</v>
      </c>
      <c r="S1231" s="45" t="s">
        <v>1821</v>
      </c>
      <c r="T1231" s="199"/>
      <c r="U1231" s="44"/>
      <c r="V1231" s="44"/>
      <c r="W1231" s="44" t="s">
        <v>3</v>
      </c>
      <c r="X1231" s="44"/>
      <c r="Y1231" s="44"/>
      <c r="Z1231" s="44"/>
      <c r="AA1231" s="44"/>
      <c r="AB1231" s="44"/>
      <c r="AC1231" s="44"/>
    </row>
    <row r="1232" spans="1:29" ht="15.75" customHeight="1">
      <c r="A1232" s="47" t="s">
        <v>715</v>
      </c>
      <c r="B1232" s="47" t="s">
        <v>1049</v>
      </c>
      <c r="C1232" s="60" t="s">
        <v>1974</v>
      </c>
      <c r="D1232" s="49" t="s">
        <v>53</v>
      </c>
      <c r="E1232" s="49">
        <v>130</v>
      </c>
      <c r="F1232" s="50">
        <v>2047.5</v>
      </c>
      <c r="G1232" s="51" t="s">
        <v>54</v>
      </c>
      <c r="H1232" s="52">
        <v>46174</v>
      </c>
      <c r="I1232" s="53" t="s">
        <v>55</v>
      </c>
      <c r="J1232" s="53" t="s">
        <v>56</v>
      </c>
      <c r="K1232" s="53" t="s">
        <v>164</v>
      </c>
      <c r="L1232" s="53" t="s">
        <v>58</v>
      </c>
      <c r="M1232" s="54" t="s">
        <v>148</v>
      </c>
      <c r="N1232" s="56" t="s">
        <v>21</v>
      </c>
      <c r="O1232" s="56" t="s">
        <v>2767</v>
      </c>
      <c r="P1232" s="56"/>
      <c r="Q1232" s="56" t="s">
        <v>3085</v>
      </c>
      <c r="R1232" s="57" t="s">
        <v>158</v>
      </c>
      <c r="S1232" s="57" t="s">
        <v>515</v>
      </c>
      <c r="T1232" s="56"/>
      <c r="U1232" s="56"/>
      <c r="V1232" s="56"/>
      <c r="W1232" s="57" t="s">
        <v>8</v>
      </c>
      <c r="X1232" s="56"/>
      <c r="Y1232" s="56"/>
      <c r="Z1232" s="56"/>
      <c r="AA1232" s="56"/>
      <c r="AB1232" s="56"/>
      <c r="AC1232" s="56"/>
    </row>
    <row r="1233" spans="1:29" ht="15.75" customHeight="1">
      <c r="A1233" s="35" t="s">
        <v>716</v>
      </c>
      <c r="B1233" s="35" t="s">
        <v>1049</v>
      </c>
      <c r="C1233" s="36" t="s">
        <v>2021</v>
      </c>
      <c r="D1233" s="37" t="s">
        <v>53</v>
      </c>
      <c r="E1233" s="37">
        <v>130</v>
      </c>
      <c r="F1233" s="38">
        <v>1428.7</v>
      </c>
      <c r="G1233" s="39" t="s">
        <v>54</v>
      </c>
      <c r="H1233" s="40">
        <v>46174</v>
      </c>
      <c r="I1233" s="41" t="s">
        <v>55</v>
      </c>
      <c r="J1233" s="41" t="s">
        <v>56</v>
      </c>
      <c r="K1233" s="41" t="s">
        <v>164</v>
      </c>
      <c r="L1233" s="41" t="s">
        <v>58</v>
      </c>
      <c r="M1233" s="42" t="s">
        <v>148</v>
      </c>
      <c r="N1233" s="44" t="s">
        <v>21</v>
      </c>
      <c r="O1233" s="44" t="s">
        <v>2767</v>
      </c>
      <c r="P1233" s="44"/>
      <c r="Q1233" s="44" t="s">
        <v>3085</v>
      </c>
      <c r="R1233" s="45" t="s">
        <v>158</v>
      </c>
      <c r="S1233" s="45" t="s">
        <v>515</v>
      </c>
      <c r="T1233" s="44"/>
      <c r="U1233" s="44"/>
      <c r="V1233" s="44"/>
      <c r="W1233" s="45" t="s">
        <v>8</v>
      </c>
      <c r="X1233" s="44"/>
      <c r="Y1233" s="44"/>
      <c r="Z1233" s="44"/>
      <c r="AA1233" s="44"/>
      <c r="AB1233" s="44"/>
      <c r="AC1233" s="44"/>
    </row>
    <row r="1234" spans="1:29" ht="15.75" customHeight="1">
      <c r="A1234" s="47" t="s">
        <v>718</v>
      </c>
      <c r="B1234" s="47" t="s">
        <v>1049</v>
      </c>
      <c r="C1234" s="60" t="s">
        <v>2023</v>
      </c>
      <c r="D1234" s="49" t="s">
        <v>53</v>
      </c>
      <c r="E1234" s="49">
        <v>130</v>
      </c>
      <c r="F1234" s="50">
        <v>1428.7</v>
      </c>
      <c r="G1234" s="51" t="s">
        <v>54</v>
      </c>
      <c r="H1234" s="52">
        <v>46174</v>
      </c>
      <c r="I1234" s="53" t="s">
        <v>55</v>
      </c>
      <c r="J1234" s="53" t="s">
        <v>56</v>
      </c>
      <c r="K1234" s="53" t="s">
        <v>164</v>
      </c>
      <c r="L1234" s="53" t="s">
        <v>58</v>
      </c>
      <c r="M1234" s="54" t="s">
        <v>148</v>
      </c>
      <c r="N1234" s="56" t="s">
        <v>21</v>
      </c>
      <c r="O1234" s="56" t="s">
        <v>2767</v>
      </c>
      <c r="P1234" s="56"/>
      <c r="Q1234" s="56" t="s">
        <v>3085</v>
      </c>
      <c r="R1234" s="57" t="s">
        <v>158</v>
      </c>
      <c r="S1234" s="57" t="s">
        <v>515</v>
      </c>
      <c r="T1234" s="56"/>
      <c r="U1234" s="56"/>
      <c r="V1234" s="56"/>
      <c r="W1234" s="57" t="s">
        <v>8</v>
      </c>
      <c r="X1234" s="56"/>
      <c r="Y1234" s="56"/>
      <c r="Z1234" s="56"/>
      <c r="AA1234" s="56"/>
      <c r="AB1234" s="56"/>
      <c r="AC1234" s="56"/>
    </row>
    <row r="1235" spans="1:29" ht="15.75" customHeight="1">
      <c r="A1235" s="35"/>
      <c r="B1235" s="35" t="s">
        <v>2693</v>
      </c>
      <c r="C1235" s="36"/>
      <c r="D1235" s="37"/>
      <c r="E1235" s="37"/>
      <c r="F1235" s="38">
        <v>200000</v>
      </c>
      <c r="G1235" s="39"/>
      <c r="H1235" s="40"/>
      <c r="I1235" s="41"/>
      <c r="J1235" s="41"/>
      <c r="K1235" s="41"/>
      <c r="L1235" s="41"/>
      <c r="M1235" s="42"/>
      <c r="N1235" s="44" t="s">
        <v>21</v>
      </c>
      <c r="O1235" s="44"/>
      <c r="P1235" s="44"/>
      <c r="Q1235" s="44" t="s">
        <v>1625</v>
      </c>
      <c r="R1235" s="45" t="s">
        <v>165</v>
      </c>
      <c r="S1235" s="45" t="s">
        <v>1722</v>
      </c>
      <c r="T1235" s="44"/>
      <c r="U1235" s="44"/>
      <c r="V1235" s="44"/>
      <c r="W1235" s="44" t="s">
        <v>3</v>
      </c>
      <c r="X1235" s="44"/>
      <c r="Y1235" s="44"/>
      <c r="Z1235" s="44"/>
      <c r="AA1235" s="44"/>
      <c r="AB1235" s="44"/>
      <c r="AC1235" s="44"/>
    </row>
    <row r="1236" spans="1:29" ht="15.75" customHeight="1">
      <c r="A1236" s="47"/>
      <c r="B1236" s="47" t="s">
        <v>2693</v>
      </c>
      <c r="C1236" s="60"/>
      <c r="D1236" s="49"/>
      <c r="E1236" s="49"/>
      <c r="F1236" s="50">
        <v>40100</v>
      </c>
      <c r="G1236" s="51"/>
      <c r="H1236" s="52"/>
      <c r="I1236" s="53"/>
      <c r="J1236" s="53"/>
      <c r="K1236" s="53"/>
      <c r="L1236" s="53"/>
      <c r="M1236" s="54"/>
      <c r="N1236" s="56" t="s">
        <v>21</v>
      </c>
      <c r="O1236" s="56"/>
      <c r="P1236" s="56"/>
      <c r="Q1236" s="56" t="s">
        <v>7</v>
      </c>
      <c r="R1236" s="57" t="s">
        <v>165</v>
      </c>
      <c r="S1236" s="57" t="s">
        <v>166</v>
      </c>
      <c r="T1236" s="56"/>
      <c r="U1236" s="56"/>
      <c r="V1236" s="56"/>
      <c r="W1236" s="56" t="s">
        <v>3</v>
      </c>
      <c r="X1236" s="56"/>
      <c r="Y1236" s="56"/>
      <c r="Z1236" s="56"/>
      <c r="AA1236" s="56"/>
      <c r="AB1236" s="56"/>
      <c r="AC1236" s="56"/>
    </row>
    <row r="1237" spans="1:29" ht="15.75" customHeight="1">
      <c r="A1237" s="35"/>
      <c r="B1237" s="35" t="s">
        <v>2693</v>
      </c>
      <c r="C1237" s="36"/>
      <c r="D1237" s="37"/>
      <c r="E1237" s="37"/>
      <c r="F1237" s="38">
        <v>356800</v>
      </c>
      <c r="G1237" s="39"/>
      <c r="H1237" s="40"/>
      <c r="I1237" s="41"/>
      <c r="J1237" s="41"/>
      <c r="K1237" s="41"/>
      <c r="L1237" s="41"/>
      <c r="M1237" s="42"/>
      <c r="N1237" s="44" t="s">
        <v>21</v>
      </c>
      <c r="O1237" s="44"/>
      <c r="P1237" s="44"/>
      <c r="Q1237" s="44" t="s">
        <v>2920</v>
      </c>
      <c r="R1237" s="45" t="s">
        <v>1741</v>
      </c>
      <c r="S1237" s="45" t="s">
        <v>1742</v>
      </c>
      <c r="T1237" s="44"/>
      <c r="U1237" s="44"/>
      <c r="V1237" s="44"/>
      <c r="W1237" s="44" t="s">
        <v>3</v>
      </c>
      <c r="X1237" s="44"/>
      <c r="Y1237" s="44"/>
      <c r="Z1237" s="44"/>
      <c r="AA1237" s="44"/>
      <c r="AB1237" s="44"/>
      <c r="AC1237" s="44"/>
    </row>
    <row r="1238" spans="1:29" ht="15.75" customHeight="1">
      <c r="A1238" s="47" t="s">
        <v>708</v>
      </c>
      <c r="B1238" s="47" t="s">
        <v>1049</v>
      </c>
      <c r="C1238" s="60" t="s">
        <v>514</v>
      </c>
      <c r="D1238" s="49" t="s">
        <v>53</v>
      </c>
      <c r="E1238" s="49">
        <v>30</v>
      </c>
      <c r="F1238" s="50">
        <v>1167</v>
      </c>
      <c r="G1238" s="51" t="s">
        <v>54</v>
      </c>
      <c r="H1238" s="52">
        <v>46174</v>
      </c>
      <c r="I1238" s="53" t="s">
        <v>55</v>
      </c>
      <c r="J1238" s="53" t="s">
        <v>56</v>
      </c>
      <c r="K1238" s="53" t="s">
        <v>164</v>
      </c>
      <c r="L1238" s="53" t="s">
        <v>58</v>
      </c>
      <c r="M1238" s="54" t="s">
        <v>73</v>
      </c>
      <c r="N1238" s="56" t="s">
        <v>21</v>
      </c>
      <c r="O1238" s="56" t="s">
        <v>2767</v>
      </c>
      <c r="P1238" s="56"/>
      <c r="Q1238" s="56" t="s">
        <v>3085</v>
      </c>
      <c r="R1238" s="57" t="s">
        <v>158</v>
      </c>
      <c r="S1238" s="57" t="s">
        <v>515</v>
      </c>
      <c r="T1238" s="56"/>
      <c r="U1238" s="56"/>
      <c r="V1238" s="56"/>
      <c r="W1238" s="57" t="s">
        <v>8</v>
      </c>
      <c r="X1238" s="56"/>
      <c r="Y1238" s="56"/>
      <c r="Z1238" s="56"/>
      <c r="AA1238" s="56"/>
      <c r="AB1238" s="56"/>
      <c r="AC1238" s="56"/>
    </row>
    <row r="1239" spans="1:29" ht="15.75" customHeight="1">
      <c r="A1239" s="35" t="s">
        <v>710</v>
      </c>
      <c r="B1239" s="35" t="s">
        <v>250</v>
      </c>
      <c r="C1239" s="36" t="s">
        <v>514</v>
      </c>
      <c r="D1239" s="37" t="s">
        <v>53</v>
      </c>
      <c r="E1239" s="37">
        <v>25</v>
      </c>
      <c r="F1239" s="38">
        <v>972.5</v>
      </c>
      <c r="G1239" s="39" t="s">
        <v>54</v>
      </c>
      <c r="H1239" s="40">
        <v>46174</v>
      </c>
      <c r="I1239" s="41" t="s">
        <v>55</v>
      </c>
      <c r="J1239" s="41" t="s">
        <v>56</v>
      </c>
      <c r="K1239" s="41" t="s">
        <v>164</v>
      </c>
      <c r="L1239" s="41" t="s">
        <v>58</v>
      </c>
      <c r="M1239" s="42" t="s">
        <v>2739</v>
      </c>
      <c r="N1239" s="44" t="s">
        <v>21</v>
      </c>
      <c r="O1239" s="44" t="s">
        <v>2767</v>
      </c>
      <c r="P1239" s="44"/>
      <c r="Q1239" s="44" t="s">
        <v>3085</v>
      </c>
      <c r="R1239" s="45" t="s">
        <v>158</v>
      </c>
      <c r="S1239" s="45" t="s">
        <v>515</v>
      </c>
      <c r="T1239" s="44"/>
      <c r="U1239" s="44"/>
      <c r="V1239" s="44"/>
      <c r="W1239" s="45" t="s">
        <v>8</v>
      </c>
      <c r="X1239" s="44"/>
      <c r="Y1239" s="44"/>
      <c r="Z1239" s="44"/>
      <c r="AA1239" s="44"/>
      <c r="AB1239" s="44"/>
      <c r="AC1239" s="44"/>
    </row>
    <row r="1240" spans="1:29" ht="15.75" customHeight="1">
      <c r="A1240" s="47"/>
      <c r="B1240" s="47" t="s">
        <v>2693</v>
      </c>
      <c r="C1240" s="196"/>
      <c r="D1240" s="49"/>
      <c r="E1240" s="49"/>
      <c r="F1240" s="50">
        <v>216440</v>
      </c>
      <c r="G1240" s="51"/>
      <c r="H1240" s="52"/>
      <c r="I1240" s="53"/>
      <c r="J1240" s="53"/>
      <c r="K1240" s="53"/>
      <c r="L1240" s="53"/>
      <c r="M1240" s="54"/>
      <c r="N1240" s="56" t="s">
        <v>21</v>
      </c>
      <c r="O1240" s="56"/>
      <c r="P1240" s="56"/>
      <c r="Q1240" s="56" t="s">
        <v>2921</v>
      </c>
      <c r="R1240" s="57" t="s">
        <v>158</v>
      </c>
      <c r="S1240" s="57" t="s">
        <v>1736</v>
      </c>
      <c r="T1240" s="56"/>
      <c r="U1240" s="56"/>
      <c r="V1240" s="56"/>
      <c r="W1240" s="56" t="s">
        <v>3</v>
      </c>
      <c r="X1240" s="56"/>
      <c r="Y1240" s="56"/>
      <c r="Z1240" s="56"/>
      <c r="AA1240" s="56"/>
      <c r="AB1240" s="56"/>
      <c r="AC1240" s="56"/>
    </row>
    <row r="1241" spans="1:29" ht="15.75" customHeight="1">
      <c r="A1241" s="35"/>
      <c r="B1241" s="35" t="s">
        <v>2693</v>
      </c>
      <c r="C1241" s="36"/>
      <c r="D1241" s="37"/>
      <c r="E1241" s="37"/>
      <c r="F1241" s="38">
        <v>63240</v>
      </c>
      <c r="G1241" s="39"/>
      <c r="H1241" s="40"/>
      <c r="I1241" s="41"/>
      <c r="J1241" s="41"/>
      <c r="K1241" s="41"/>
      <c r="L1241" s="41"/>
      <c r="M1241" s="42"/>
      <c r="N1241" s="44" t="s">
        <v>21</v>
      </c>
      <c r="O1241" s="44"/>
      <c r="P1241" s="44"/>
      <c r="Q1241" s="44" t="s">
        <v>2939</v>
      </c>
      <c r="R1241" s="45" t="s">
        <v>1755</v>
      </c>
      <c r="S1241" s="45" t="s">
        <v>1784</v>
      </c>
      <c r="T1241" s="44"/>
      <c r="U1241" s="44"/>
      <c r="V1241" s="44"/>
      <c r="W1241" s="44" t="s">
        <v>3</v>
      </c>
      <c r="X1241" s="44"/>
      <c r="Y1241" s="44"/>
      <c r="Z1241" s="44"/>
      <c r="AA1241" s="44"/>
      <c r="AB1241" s="44"/>
      <c r="AC1241" s="44"/>
    </row>
    <row r="1242" spans="1:29" ht="15.75" customHeight="1">
      <c r="A1242" s="47"/>
      <c r="B1242" s="47" t="s">
        <v>2693</v>
      </c>
      <c r="C1242" s="60"/>
      <c r="D1242" s="49"/>
      <c r="E1242" s="49"/>
      <c r="F1242" s="50">
        <v>40400</v>
      </c>
      <c r="G1242" s="51"/>
      <c r="H1242" s="52"/>
      <c r="I1242" s="53"/>
      <c r="J1242" s="53"/>
      <c r="K1242" s="53"/>
      <c r="L1242" s="53"/>
      <c r="M1242" s="54"/>
      <c r="N1242" s="56" t="s">
        <v>21</v>
      </c>
      <c r="O1242" s="56"/>
      <c r="P1242" s="56"/>
      <c r="Q1242" s="56" t="s">
        <v>2943</v>
      </c>
      <c r="R1242" s="57" t="s">
        <v>562</v>
      </c>
      <c r="S1242" s="57" t="s">
        <v>1772</v>
      </c>
      <c r="T1242" s="56"/>
      <c r="U1242" s="56"/>
      <c r="V1242" s="56"/>
      <c r="W1242" s="56" t="s">
        <v>3</v>
      </c>
      <c r="X1242" s="56"/>
      <c r="Y1242" s="56"/>
      <c r="Z1242" s="56"/>
      <c r="AA1242" s="56"/>
      <c r="AB1242" s="56"/>
      <c r="AC1242" s="56"/>
    </row>
    <row r="1243" spans="1:29" ht="15.75" customHeight="1">
      <c r="A1243" s="35"/>
      <c r="B1243" s="35" t="s">
        <v>2693</v>
      </c>
      <c r="C1243" s="36"/>
      <c r="D1243" s="37"/>
      <c r="E1243" s="37"/>
      <c r="F1243" s="38">
        <v>32869</v>
      </c>
      <c r="G1243" s="39"/>
      <c r="H1243" s="40"/>
      <c r="I1243" s="41"/>
      <c r="J1243" s="41"/>
      <c r="K1243" s="41"/>
      <c r="L1243" s="41"/>
      <c r="M1243" s="42"/>
      <c r="N1243" s="44" t="s">
        <v>21</v>
      </c>
      <c r="O1243" s="44"/>
      <c r="P1243" s="44"/>
      <c r="Q1243" s="44" t="s">
        <v>2948</v>
      </c>
      <c r="R1243" s="45" t="s">
        <v>562</v>
      </c>
      <c r="S1243" s="45" t="s">
        <v>1792</v>
      </c>
      <c r="T1243" s="44"/>
      <c r="U1243" s="44"/>
      <c r="V1243" s="44"/>
      <c r="W1243" s="45" t="s">
        <v>3</v>
      </c>
      <c r="X1243" s="44"/>
      <c r="Y1243" s="44"/>
      <c r="Z1243" s="44"/>
      <c r="AA1243" s="44"/>
      <c r="AB1243" s="44"/>
      <c r="AC1243" s="44"/>
    </row>
    <row r="1244" spans="1:29" ht="15.75" customHeight="1">
      <c r="A1244" s="47"/>
      <c r="B1244" s="47" t="s">
        <v>2693</v>
      </c>
      <c r="C1244" s="60"/>
      <c r="D1244" s="49"/>
      <c r="E1244" s="49"/>
      <c r="F1244" s="50">
        <v>20500</v>
      </c>
      <c r="G1244" s="51"/>
      <c r="H1244" s="52"/>
      <c r="I1244" s="53"/>
      <c r="J1244" s="53"/>
      <c r="K1244" s="53"/>
      <c r="L1244" s="53"/>
      <c r="M1244" s="54"/>
      <c r="N1244" s="56" t="s">
        <v>21</v>
      </c>
      <c r="O1244" s="56"/>
      <c r="P1244" s="56"/>
      <c r="Q1244" s="56" t="s">
        <v>2949</v>
      </c>
      <c r="R1244" s="57" t="s">
        <v>562</v>
      </c>
      <c r="S1244" s="57" t="s">
        <v>808</v>
      </c>
      <c r="T1244" s="56"/>
      <c r="U1244" s="56"/>
      <c r="V1244" s="56"/>
      <c r="W1244" s="57" t="s">
        <v>3</v>
      </c>
      <c r="X1244" s="56"/>
      <c r="Y1244" s="56"/>
      <c r="Z1244" s="56"/>
      <c r="AA1244" s="56"/>
      <c r="AB1244" s="56"/>
      <c r="AC1244" s="56"/>
    </row>
    <row r="1245" spans="1:29" ht="15.75" customHeight="1">
      <c r="A1245" s="35"/>
      <c r="B1245" s="35" t="s">
        <v>2693</v>
      </c>
      <c r="C1245" s="36"/>
      <c r="D1245" s="37"/>
      <c r="E1245" s="37"/>
      <c r="F1245" s="38">
        <v>9000</v>
      </c>
      <c r="G1245" s="39"/>
      <c r="H1245" s="40"/>
      <c r="I1245" s="41"/>
      <c r="J1245" s="41"/>
      <c r="K1245" s="41"/>
      <c r="L1245" s="41"/>
      <c r="M1245" s="42"/>
      <c r="N1245" s="44" t="s">
        <v>21</v>
      </c>
      <c r="O1245" s="44"/>
      <c r="P1245" s="44"/>
      <c r="Q1245" s="44" t="s">
        <v>2987</v>
      </c>
      <c r="R1245" s="45"/>
      <c r="S1245" s="45" t="s">
        <v>1644</v>
      </c>
      <c r="T1245" s="44"/>
      <c r="U1245" s="44"/>
      <c r="V1245" s="44"/>
      <c r="W1245" s="44" t="s">
        <v>3</v>
      </c>
      <c r="X1245" s="44"/>
      <c r="Y1245" s="44"/>
      <c r="Z1245" s="44"/>
      <c r="AA1245" s="44"/>
      <c r="AB1245" s="44"/>
      <c r="AC1245" s="44"/>
    </row>
    <row r="1246" spans="1:29" ht="15.75" customHeight="1">
      <c r="A1246" s="47"/>
      <c r="B1246" s="47" t="s">
        <v>2693</v>
      </c>
      <c r="C1246" s="60"/>
      <c r="D1246" s="49"/>
      <c r="E1246" s="49"/>
      <c r="F1246" s="50">
        <v>68310</v>
      </c>
      <c r="G1246" s="51"/>
      <c r="H1246" s="52"/>
      <c r="I1246" s="53"/>
      <c r="J1246" s="53"/>
      <c r="K1246" s="53"/>
      <c r="L1246" s="53"/>
      <c r="M1246" s="54"/>
      <c r="N1246" s="56" t="s">
        <v>884</v>
      </c>
      <c r="O1246" s="56"/>
      <c r="P1246" s="56"/>
      <c r="Q1246" s="56" t="s">
        <v>2968</v>
      </c>
      <c r="R1246" s="57"/>
      <c r="S1246" s="57" t="s">
        <v>2513</v>
      </c>
      <c r="T1246" s="56"/>
      <c r="U1246" s="56"/>
      <c r="V1246" s="56"/>
      <c r="W1246" s="56" t="s">
        <v>3</v>
      </c>
      <c r="X1246" s="56"/>
      <c r="Y1246" s="56"/>
      <c r="Z1246" s="56"/>
      <c r="AA1246" s="56"/>
      <c r="AB1246" s="56"/>
      <c r="AC1246" s="56"/>
    </row>
    <row r="1247" spans="1:29" ht="15.75" customHeight="1">
      <c r="A1247" s="88"/>
      <c r="B1247" s="88" t="s">
        <v>2693</v>
      </c>
      <c r="C1247" s="202"/>
      <c r="D1247" s="89"/>
      <c r="E1247" s="89"/>
      <c r="F1247" s="90">
        <v>57240</v>
      </c>
      <c r="G1247" s="91"/>
      <c r="H1247" s="92"/>
      <c r="I1247" s="93"/>
      <c r="J1247" s="93"/>
      <c r="K1247" s="93"/>
      <c r="L1247" s="93"/>
      <c r="M1247" s="66"/>
      <c r="N1247" s="44" t="s">
        <v>21</v>
      </c>
      <c r="O1247" s="67"/>
      <c r="P1247" s="67"/>
      <c r="Q1247" s="67" t="s">
        <v>2953</v>
      </c>
      <c r="R1247" s="68"/>
      <c r="S1247" s="68" t="s">
        <v>263</v>
      </c>
      <c r="T1247" s="67"/>
      <c r="U1247" s="67"/>
      <c r="V1247" s="67"/>
      <c r="W1247" s="44" t="s">
        <v>3</v>
      </c>
      <c r="X1247" s="67"/>
      <c r="Y1247" s="67"/>
      <c r="Z1247" s="67"/>
      <c r="AA1247" s="67"/>
      <c r="AB1247" s="67"/>
      <c r="AC1247" s="67"/>
    </row>
    <row r="1248" spans="1:29" ht="15.75" customHeight="1">
      <c r="A1248" s="47"/>
      <c r="B1248" s="47" t="s">
        <v>247</v>
      </c>
      <c r="C1248" s="60" t="s">
        <v>2645</v>
      </c>
      <c r="D1248" s="49" t="s">
        <v>53</v>
      </c>
      <c r="E1248" s="49">
        <v>1</v>
      </c>
      <c r="F1248" s="50">
        <v>1200</v>
      </c>
      <c r="G1248" s="51" t="s">
        <v>54</v>
      </c>
      <c r="H1248" s="52">
        <v>46174</v>
      </c>
      <c r="I1248" s="53" t="s">
        <v>101</v>
      </c>
      <c r="J1248" s="53" t="s">
        <v>56</v>
      </c>
      <c r="K1248" s="53" t="s">
        <v>858</v>
      </c>
      <c r="L1248" s="53" t="s">
        <v>58</v>
      </c>
      <c r="M1248" s="54" t="s">
        <v>73</v>
      </c>
      <c r="N1248" s="56" t="s">
        <v>951</v>
      </c>
      <c r="O1248" s="56" t="s">
        <v>2452</v>
      </c>
      <c r="P1248" s="56"/>
      <c r="Q1248" s="56" t="s">
        <v>2952</v>
      </c>
      <c r="R1248" s="57"/>
      <c r="S1248" s="57" t="s">
        <v>323</v>
      </c>
      <c r="T1248" s="56"/>
      <c r="U1248" s="56"/>
      <c r="V1248" s="56"/>
      <c r="W1248" s="56" t="s">
        <v>652</v>
      </c>
      <c r="X1248" s="56"/>
      <c r="Y1248" s="56"/>
      <c r="Z1248" s="56"/>
      <c r="AA1248" s="56"/>
      <c r="AB1248" s="56"/>
      <c r="AC1248" s="56"/>
    </row>
    <row r="1249" spans="1:29" ht="15.75" customHeight="1">
      <c r="A1249" s="35"/>
      <c r="B1249" s="35" t="s">
        <v>2693</v>
      </c>
      <c r="C1249" s="36"/>
      <c r="D1249" s="37"/>
      <c r="E1249" s="37"/>
      <c r="F1249" s="38">
        <v>78000</v>
      </c>
      <c r="G1249" s="39"/>
      <c r="H1249" s="40"/>
      <c r="I1249" s="41"/>
      <c r="J1249" s="41"/>
      <c r="K1249" s="41"/>
      <c r="L1249" s="41"/>
      <c r="M1249" s="42"/>
      <c r="N1249" s="44" t="s">
        <v>21</v>
      </c>
      <c r="O1249" s="44"/>
      <c r="P1249" s="44"/>
      <c r="Q1249" s="44" t="s">
        <v>3003</v>
      </c>
      <c r="R1249" s="45"/>
      <c r="S1249" s="45" t="s">
        <v>239</v>
      </c>
      <c r="T1249" s="44"/>
      <c r="U1249" s="44"/>
      <c r="V1249" s="44"/>
      <c r="W1249" s="44" t="s">
        <v>3</v>
      </c>
      <c r="X1249" s="44"/>
      <c r="Y1249" s="44"/>
      <c r="Z1249" s="44"/>
      <c r="AA1249" s="44"/>
      <c r="AB1249" s="44"/>
      <c r="AC1249" s="44"/>
    </row>
    <row r="1250" spans="1:29" ht="15.75" customHeight="1">
      <c r="A1250" s="47"/>
      <c r="B1250" s="47" t="s">
        <v>2693</v>
      </c>
      <c r="C1250" s="60"/>
      <c r="D1250" s="49"/>
      <c r="E1250" s="49"/>
      <c r="F1250" s="50">
        <v>5400</v>
      </c>
      <c r="G1250" s="51"/>
      <c r="H1250" s="52"/>
      <c r="I1250" s="53"/>
      <c r="J1250" s="53"/>
      <c r="K1250" s="53"/>
      <c r="L1250" s="53"/>
      <c r="M1250" s="54"/>
      <c r="N1250" s="56"/>
      <c r="O1250" s="56"/>
      <c r="P1250" s="56"/>
      <c r="Q1250" s="56" t="s">
        <v>2961</v>
      </c>
      <c r="R1250" s="57"/>
      <c r="S1250" s="57" t="s">
        <v>2595</v>
      </c>
      <c r="T1250" s="56"/>
      <c r="U1250" s="56"/>
      <c r="V1250" s="56"/>
      <c r="W1250" s="56" t="s">
        <v>3</v>
      </c>
      <c r="X1250" s="56"/>
      <c r="Y1250" s="56"/>
      <c r="Z1250" s="56"/>
      <c r="AA1250" s="56"/>
      <c r="AB1250" s="56"/>
      <c r="AC1250" s="56"/>
    </row>
    <row r="1251" spans="1:29" ht="15.75" customHeight="1">
      <c r="A1251" s="35"/>
      <c r="B1251" s="35" t="s">
        <v>2693</v>
      </c>
      <c r="C1251" s="36"/>
      <c r="D1251" s="37"/>
      <c r="E1251" s="37"/>
      <c r="F1251" s="38">
        <v>36986</v>
      </c>
      <c r="G1251" s="39"/>
      <c r="H1251" s="40"/>
      <c r="I1251" s="41"/>
      <c r="J1251" s="41"/>
      <c r="K1251" s="41"/>
      <c r="L1251" s="41"/>
      <c r="M1251" s="42"/>
      <c r="N1251" s="44" t="s">
        <v>21</v>
      </c>
      <c r="O1251" s="44"/>
      <c r="P1251" s="44"/>
      <c r="Q1251" s="44" t="s">
        <v>3024</v>
      </c>
      <c r="R1251" s="45"/>
      <c r="S1251" s="45" t="s">
        <v>319</v>
      </c>
      <c r="T1251" s="44"/>
      <c r="U1251" s="44"/>
      <c r="V1251" s="44"/>
      <c r="W1251" s="44" t="s">
        <v>3</v>
      </c>
      <c r="X1251" s="44"/>
      <c r="Y1251" s="44"/>
      <c r="Z1251" s="44"/>
      <c r="AA1251" s="44"/>
      <c r="AB1251" s="44"/>
      <c r="AC1251" s="44"/>
    </row>
    <row r="1252" spans="1:29" ht="15.75" customHeight="1">
      <c r="A1252" s="47"/>
      <c r="B1252" s="47" t="s">
        <v>2693</v>
      </c>
      <c r="C1252" s="60"/>
      <c r="D1252" s="49"/>
      <c r="E1252" s="49"/>
      <c r="F1252" s="50">
        <v>3920</v>
      </c>
      <c r="G1252" s="51"/>
      <c r="H1252" s="52"/>
      <c r="I1252" s="53"/>
      <c r="J1252" s="53"/>
      <c r="K1252" s="53"/>
      <c r="L1252" s="53"/>
      <c r="M1252" s="54"/>
      <c r="N1252" s="56" t="s">
        <v>884</v>
      </c>
      <c r="O1252" s="56"/>
      <c r="P1252" s="56"/>
      <c r="Q1252" s="56" t="s">
        <v>3026</v>
      </c>
      <c r="R1252" s="57"/>
      <c r="S1252" s="57" t="s">
        <v>733</v>
      </c>
      <c r="T1252" s="56"/>
      <c r="U1252" s="56"/>
      <c r="V1252" s="56"/>
      <c r="W1252" s="56" t="s">
        <v>3</v>
      </c>
      <c r="X1252" s="56"/>
      <c r="Y1252" s="56"/>
      <c r="Z1252" s="56"/>
      <c r="AA1252" s="56"/>
      <c r="AB1252" s="56"/>
      <c r="AC1252" s="56"/>
    </row>
    <row r="1253" spans="1:29" ht="15.75" customHeight="1">
      <c r="A1253" s="35"/>
      <c r="B1253" s="35" t="s">
        <v>2693</v>
      </c>
      <c r="C1253" s="36"/>
      <c r="D1253" s="37"/>
      <c r="E1253" s="37"/>
      <c r="F1253" s="38">
        <v>23750</v>
      </c>
      <c r="G1253" s="39"/>
      <c r="H1253" s="40"/>
      <c r="I1253" s="41"/>
      <c r="J1253" s="41"/>
      <c r="K1253" s="41"/>
      <c r="L1253" s="41"/>
      <c r="M1253" s="42"/>
      <c r="N1253" s="44" t="s">
        <v>2755</v>
      </c>
      <c r="O1253" s="44"/>
      <c r="P1253" s="44"/>
      <c r="Q1253" s="44" t="s">
        <v>3027</v>
      </c>
      <c r="R1253" s="45"/>
      <c r="S1253" s="45" t="s">
        <v>1682</v>
      </c>
      <c r="T1253" s="44"/>
      <c r="U1253" s="44"/>
      <c r="V1253" s="44"/>
      <c r="W1253" s="44" t="s">
        <v>3</v>
      </c>
      <c r="X1253" s="44"/>
      <c r="Y1253" s="44"/>
      <c r="Z1253" s="44"/>
      <c r="AA1253" s="44"/>
      <c r="AB1253" s="44"/>
      <c r="AC1253" s="44"/>
    </row>
    <row r="1254" spans="1:29" ht="15.75" customHeight="1">
      <c r="A1254" s="47"/>
      <c r="B1254" s="47" t="s">
        <v>2693</v>
      </c>
      <c r="C1254" s="60"/>
      <c r="D1254" s="49"/>
      <c r="E1254" s="49"/>
      <c r="F1254" s="50">
        <v>64000</v>
      </c>
      <c r="G1254" s="51"/>
      <c r="H1254" s="52"/>
      <c r="I1254" s="53"/>
      <c r="J1254" s="53"/>
      <c r="K1254" s="53"/>
      <c r="L1254" s="53"/>
      <c r="M1254" s="54"/>
      <c r="N1254" s="56" t="s">
        <v>884</v>
      </c>
      <c r="O1254" s="56"/>
      <c r="P1254" s="56"/>
      <c r="Q1254" s="56" t="s">
        <v>3112</v>
      </c>
      <c r="R1254" s="57"/>
      <c r="S1254" s="57" t="s">
        <v>2515</v>
      </c>
      <c r="T1254" s="56"/>
      <c r="U1254" s="56"/>
      <c r="V1254" s="56"/>
      <c r="W1254" s="56" t="s">
        <v>3</v>
      </c>
      <c r="X1254" s="56"/>
      <c r="Y1254" s="56"/>
      <c r="Z1254" s="56"/>
      <c r="AA1254" s="56"/>
      <c r="AB1254" s="56"/>
      <c r="AC1254" s="56"/>
    </row>
    <row r="1255" spans="1:29" ht="15.75" customHeight="1">
      <c r="A1255" s="35"/>
      <c r="B1255" s="35" t="s">
        <v>2693</v>
      </c>
      <c r="C1255" s="36"/>
      <c r="D1255" s="37"/>
      <c r="E1255" s="37"/>
      <c r="F1255" s="38">
        <v>35000</v>
      </c>
      <c r="G1255" s="39"/>
      <c r="H1255" s="40"/>
      <c r="I1255" s="41"/>
      <c r="J1255" s="41"/>
      <c r="K1255" s="41"/>
      <c r="L1255" s="41"/>
      <c r="M1255" s="42"/>
      <c r="N1255" s="44" t="s">
        <v>884</v>
      </c>
      <c r="O1255" s="44"/>
      <c r="P1255" s="44"/>
      <c r="Q1255" s="44" t="s">
        <v>2962</v>
      </c>
      <c r="R1255" s="45"/>
      <c r="S1255" s="45" t="s">
        <v>1076</v>
      </c>
      <c r="T1255" s="44"/>
      <c r="U1255" s="44"/>
      <c r="V1255" s="44"/>
      <c r="W1255" s="44" t="s">
        <v>3</v>
      </c>
      <c r="X1255" s="44"/>
      <c r="Y1255" s="44"/>
      <c r="Z1255" s="44"/>
      <c r="AA1255" s="44"/>
      <c r="AB1255" s="44"/>
      <c r="AC1255" s="44"/>
    </row>
    <row r="1256" spans="1:29" ht="15.75" customHeight="1">
      <c r="A1256" s="47"/>
      <c r="B1256" s="47" t="s">
        <v>2693</v>
      </c>
      <c r="C1256" s="60"/>
      <c r="D1256" s="49"/>
      <c r="E1256" s="49"/>
      <c r="F1256" s="50">
        <v>28800</v>
      </c>
      <c r="G1256" s="51"/>
      <c r="H1256" s="52"/>
      <c r="I1256" s="53"/>
      <c r="J1256" s="53"/>
      <c r="K1256" s="53"/>
      <c r="L1256" s="53"/>
      <c r="M1256" s="54"/>
      <c r="N1256" s="56" t="s">
        <v>21</v>
      </c>
      <c r="O1256" s="56"/>
      <c r="P1256" s="56"/>
      <c r="Q1256" s="56" t="s">
        <v>3034</v>
      </c>
      <c r="R1256" s="57"/>
      <c r="S1256" s="57" t="s">
        <v>235</v>
      </c>
      <c r="T1256" s="56"/>
      <c r="U1256" s="56"/>
      <c r="V1256" s="56"/>
      <c r="W1256" s="47" t="s">
        <v>3</v>
      </c>
      <c r="X1256" s="56"/>
      <c r="Y1256" s="56"/>
      <c r="Z1256" s="56"/>
      <c r="AA1256" s="56"/>
      <c r="AB1256" s="56"/>
      <c r="AC1256" s="56"/>
    </row>
    <row r="1257" spans="1:29" ht="15.75" customHeight="1">
      <c r="A1257" s="35" t="s">
        <v>753</v>
      </c>
      <c r="B1257" s="35" t="s">
        <v>1049</v>
      </c>
      <c r="C1257" s="36" t="s">
        <v>1746</v>
      </c>
      <c r="D1257" s="37" t="s">
        <v>53</v>
      </c>
      <c r="E1257" s="37">
        <v>300</v>
      </c>
      <c r="F1257" s="38">
        <v>45000</v>
      </c>
      <c r="G1257" s="39" t="s">
        <v>54</v>
      </c>
      <c r="H1257" s="40">
        <v>46266</v>
      </c>
      <c r="I1257" s="41" t="s">
        <v>55</v>
      </c>
      <c r="J1257" s="41" t="s">
        <v>56</v>
      </c>
      <c r="K1257" s="41" t="s">
        <v>164</v>
      </c>
      <c r="L1257" s="41" t="s">
        <v>58</v>
      </c>
      <c r="M1257" s="42" t="s">
        <v>2517</v>
      </c>
      <c r="N1257" s="44" t="s">
        <v>21</v>
      </c>
      <c r="O1257" s="44" t="s">
        <v>2767</v>
      </c>
      <c r="P1257" s="44"/>
      <c r="Q1257" s="44" t="s">
        <v>3087</v>
      </c>
      <c r="R1257" s="45" t="s">
        <v>158</v>
      </c>
      <c r="S1257" s="45" t="s">
        <v>426</v>
      </c>
      <c r="T1257" s="44"/>
      <c r="U1257" s="44"/>
      <c r="V1257" s="44"/>
      <c r="W1257" s="44" t="s">
        <v>8</v>
      </c>
      <c r="X1257" s="44"/>
      <c r="Y1257" s="44"/>
      <c r="Z1257" s="44"/>
      <c r="AA1257" s="44"/>
      <c r="AB1257" s="44"/>
      <c r="AC1257" s="44"/>
    </row>
    <row r="1258" spans="1:29" ht="15.75" customHeight="1">
      <c r="A1258" s="184"/>
      <c r="B1258" s="184" t="s">
        <v>145</v>
      </c>
      <c r="C1258" s="185" t="s">
        <v>2646</v>
      </c>
      <c r="D1258" s="186" t="s">
        <v>53</v>
      </c>
      <c r="E1258" s="186">
        <v>1</v>
      </c>
      <c r="F1258" s="187">
        <v>1200</v>
      </c>
      <c r="G1258" s="188" t="s">
        <v>54</v>
      </c>
      <c r="H1258" s="189">
        <v>46174</v>
      </c>
      <c r="I1258" s="190" t="s">
        <v>101</v>
      </c>
      <c r="J1258" s="190" t="s">
        <v>56</v>
      </c>
      <c r="K1258" s="190" t="s">
        <v>858</v>
      </c>
      <c r="L1258" s="190" t="s">
        <v>91</v>
      </c>
      <c r="M1258" s="191" t="s">
        <v>2451</v>
      </c>
      <c r="N1258" s="192" t="s">
        <v>951</v>
      </c>
      <c r="O1258" s="56" t="s">
        <v>2452</v>
      </c>
      <c r="P1258" s="56"/>
      <c r="Q1258" s="56"/>
      <c r="R1258" s="57">
        <f t="array" ref="R1258">IFERROR(INDEX('BANCO DE DADOS'!$C$3:$C1636,MATCH(C1258,'BANCO DE DADOS'!$B$3:$B1636,0),0),"")</f>
        <v>0</v>
      </c>
      <c r="S1258" s="57" t="str">
        <f t="array" ref="S1258">IFERROR(INDEX('BANCO DE DADOS'!$D$3:$D1636,MATCH(C1258,'BANCO DE DADOS'!$B$3:$B1636,0),0),"")</f>
        <v>COMPRA DE MATERIAIS PARA ÁREAS COMUNS</v>
      </c>
      <c r="T1258" s="56"/>
      <c r="U1258" s="56"/>
      <c r="V1258" s="56"/>
      <c r="W1258" s="56"/>
      <c r="X1258" s="56"/>
      <c r="Y1258" s="56"/>
      <c r="Z1258" s="56"/>
      <c r="AA1258" s="56"/>
      <c r="AB1258" s="56"/>
      <c r="AC1258" s="56"/>
    </row>
    <row r="1259" spans="1:29" ht="15.75" customHeight="1">
      <c r="A1259" s="35"/>
      <c r="B1259" s="35" t="s">
        <v>2693</v>
      </c>
      <c r="C1259" s="36"/>
      <c r="D1259" s="37"/>
      <c r="E1259" s="37"/>
      <c r="F1259" s="38">
        <v>7680</v>
      </c>
      <c r="G1259" s="39"/>
      <c r="H1259" s="40"/>
      <c r="I1259" s="41"/>
      <c r="J1259" s="41"/>
      <c r="K1259" s="41"/>
      <c r="L1259" s="41"/>
      <c r="M1259" s="42"/>
      <c r="N1259" s="44" t="s">
        <v>884</v>
      </c>
      <c r="O1259" s="44"/>
      <c r="P1259" s="44"/>
      <c r="Q1259" s="44" t="s">
        <v>3078</v>
      </c>
      <c r="R1259" s="45"/>
      <c r="S1259" s="45" t="s">
        <v>1170</v>
      </c>
      <c r="T1259" s="44"/>
      <c r="U1259" s="44"/>
      <c r="V1259" s="44"/>
      <c r="W1259" s="44" t="s">
        <v>3</v>
      </c>
      <c r="X1259" s="44"/>
      <c r="Y1259" s="44"/>
      <c r="Z1259" s="44"/>
      <c r="AA1259" s="44"/>
      <c r="AB1259" s="44"/>
      <c r="AC1259" s="44"/>
    </row>
    <row r="1260" spans="1:29" ht="15.75" customHeight="1">
      <c r="A1260" s="184"/>
      <c r="B1260" s="184" t="s">
        <v>291</v>
      </c>
      <c r="C1260" s="185" t="s">
        <v>2646</v>
      </c>
      <c r="D1260" s="186" t="s">
        <v>53</v>
      </c>
      <c r="E1260" s="186">
        <v>1</v>
      </c>
      <c r="F1260" s="187">
        <v>1200</v>
      </c>
      <c r="G1260" s="188" t="s">
        <v>54</v>
      </c>
      <c r="H1260" s="189">
        <v>46174</v>
      </c>
      <c r="I1260" s="190" t="s">
        <v>101</v>
      </c>
      <c r="J1260" s="190" t="s">
        <v>56</v>
      </c>
      <c r="K1260" s="190" t="s">
        <v>858</v>
      </c>
      <c r="L1260" s="190" t="s">
        <v>91</v>
      </c>
      <c r="M1260" s="191" t="s">
        <v>2451</v>
      </c>
      <c r="N1260" s="192" t="s">
        <v>951</v>
      </c>
      <c r="O1260" s="56" t="s">
        <v>2452</v>
      </c>
      <c r="P1260" s="56"/>
      <c r="Q1260" s="56"/>
      <c r="R1260" s="57">
        <f t="array" ref="R1260">IFERROR(INDEX('BANCO DE DADOS'!$C$3:$C1636,MATCH(C1260,'BANCO DE DADOS'!$B$3:$B1636,0),0),"")</f>
        <v>0</v>
      </c>
      <c r="S1260" s="57" t="str">
        <f t="array" ref="S1260">IFERROR(INDEX('BANCO DE DADOS'!$D$3:$D1636,MATCH(C1260,'BANCO DE DADOS'!$B$3:$B1636,0),0),"")</f>
        <v>COMPRA DE MATERIAIS PARA ÁREAS COMUNS</v>
      </c>
      <c r="T1260" s="56"/>
      <c r="U1260" s="56"/>
      <c r="V1260" s="56"/>
      <c r="W1260" s="56"/>
      <c r="X1260" s="56"/>
      <c r="Y1260" s="56"/>
      <c r="Z1260" s="56"/>
      <c r="AA1260" s="56"/>
      <c r="AB1260" s="56"/>
      <c r="AC1260" s="56"/>
    </row>
    <row r="1261" spans="1:29" ht="15.75" customHeight="1">
      <c r="A1261" s="35"/>
      <c r="B1261" s="35" t="s">
        <v>2693</v>
      </c>
      <c r="C1261" s="36"/>
      <c r="D1261" s="37"/>
      <c r="E1261" s="37"/>
      <c r="F1261" s="38">
        <v>18240</v>
      </c>
      <c r="G1261" s="39"/>
      <c r="H1261" s="40"/>
      <c r="I1261" s="41"/>
      <c r="J1261" s="41"/>
      <c r="K1261" s="41"/>
      <c r="L1261" s="41"/>
      <c r="M1261" s="42"/>
      <c r="N1261" s="44" t="s">
        <v>884</v>
      </c>
      <c r="O1261" s="44"/>
      <c r="P1261" s="44"/>
      <c r="Q1261" s="44" t="s">
        <v>3095</v>
      </c>
      <c r="R1261" s="45"/>
      <c r="S1261" s="45" t="s">
        <v>1109</v>
      </c>
      <c r="T1261" s="44"/>
      <c r="U1261" s="44"/>
      <c r="V1261" s="44"/>
      <c r="W1261" s="35" t="s">
        <v>3</v>
      </c>
      <c r="X1261" s="44"/>
      <c r="Y1261" s="44"/>
      <c r="Z1261" s="44"/>
      <c r="AA1261" s="44"/>
      <c r="AB1261" s="44"/>
      <c r="AC1261" s="44"/>
    </row>
    <row r="1262" spans="1:29" ht="15.75" customHeight="1">
      <c r="A1262" s="47" t="s">
        <v>756</v>
      </c>
      <c r="B1262" s="47" t="s">
        <v>1049</v>
      </c>
      <c r="C1262" s="60" t="s">
        <v>1828</v>
      </c>
      <c r="D1262" s="49" t="s">
        <v>53</v>
      </c>
      <c r="E1262" s="49">
        <v>200</v>
      </c>
      <c r="F1262" s="50">
        <v>8400</v>
      </c>
      <c r="G1262" s="51" t="s">
        <v>54</v>
      </c>
      <c r="H1262" s="52">
        <v>46204</v>
      </c>
      <c r="I1262" s="53" t="s">
        <v>55</v>
      </c>
      <c r="J1262" s="53" t="s">
        <v>56</v>
      </c>
      <c r="K1262" s="53" t="s">
        <v>164</v>
      </c>
      <c r="L1262" s="53" t="s">
        <v>58</v>
      </c>
      <c r="M1262" s="54" t="s">
        <v>2486</v>
      </c>
      <c r="N1262" s="56" t="s">
        <v>21</v>
      </c>
      <c r="O1262" s="56" t="s">
        <v>2767</v>
      </c>
      <c r="P1262" s="56"/>
      <c r="Q1262" s="56" t="s">
        <v>3087</v>
      </c>
      <c r="R1262" s="57" t="s">
        <v>158</v>
      </c>
      <c r="S1262" s="57" t="s">
        <v>426</v>
      </c>
      <c r="T1262" s="56"/>
      <c r="U1262" s="56"/>
      <c r="V1262" s="56"/>
      <c r="W1262" s="56" t="s">
        <v>8</v>
      </c>
      <c r="X1262" s="56"/>
      <c r="Y1262" s="56"/>
      <c r="Z1262" s="56"/>
      <c r="AA1262" s="56"/>
      <c r="AB1262" s="56"/>
      <c r="AC1262" s="56"/>
    </row>
    <row r="1263" spans="1:29" ht="15.75" customHeight="1">
      <c r="A1263" s="35"/>
      <c r="B1263" s="35" t="s">
        <v>2693</v>
      </c>
      <c r="C1263" s="36"/>
      <c r="D1263" s="37"/>
      <c r="E1263" s="37"/>
      <c r="F1263" s="38">
        <v>50000</v>
      </c>
      <c r="G1263" s="39"/>
      <c r="H1263" s="40"/>
      <c r="I1263" s="41"/>
      <c r="J1263" s="41"/>
      <c r="K1263" s="41"/>
      <c r="L1263" s="41"/>
      <c r="M1263" s="42"/>
      <c r="N1263" s="44" t="s">
        <v>2755</v>
      </c>
      <c r="O1263" s="44"/>
      <c r="P1263" s="44"/>
      <c r="Q1263" s="44" t="s">
        <v>3128</v>
      </c>
      <c r="R1263" s="45"/>
      <c r="S1263" s="45" t="s">
        <v>2866</v>
      </c>
      <c r="T1263" s="199"/>
      <c r="U1263" s="44"/>
      <c r="V1263" s="44"/>
      <c r="W1263" s="44" t="s">
        <v>3</v>
      </c>
      <c r="X1263" s="44"/>
      <c r="Y1263" s="44"/>
      <c r="Z1263" s="44"/>
      <c r="AA1263" s="44"/>
      <c r="AB1263" s="44"/>
      <c r="AC1263" s="44"/>
    </row>
    <row r="1264" spans="1:29" ht="15.75" customHeight="1">
      <c r="A1264" s="47"/>
      <c r="B1264" s="47" t="s">
        <v>2693</v>
      </c>
      <c r="C1264" s="60"/>
      <c r="D1264" s="49"/>
      <c r="E1264" s="49"/>
      <c r="F1264" s="50">
        <v>15000</v>
      </c>
      <c r="G1264" s="51"/>
      <c r="H1264" s="52"/>
      <c r="I1264" s="53"/>
      <c r="J1264" s="53"/>
      <c r="K1264" s="53"/>
      <c r="L1264" s="53"/>
      <c r="M1264" s="54"/>
      <c r="N1264" s="56" t="s">
        <v>21</v>
      </c>
      <c r="O1264" s="56"/>
      <c r="P1264" s="56"/>
      <c r="Q1264" s="56" t="s">
        <v>3130</v>
      </c>
      <c r="R1264" s="57"/>
      <c r="S1264" s="57" t="s">
        <v>138</v>
      </c>
      <c r="T1264" s="56"/>
      <c r="U1264" s="56"/>
      <c r="V1264" s="56"/>
      <c r="W1264" s="56" t="s">
        <v>3</v>
      </c>
      <c r="X1264" s="56"/>
      <c r="Y1264" s="56"/>
      <c r="Z1264" s="56"/>
      <c r="AA1264" s="56"/>
      <c r="AB1264" s="56"/>
      <c r="AC1264" s="56"/>
    </row>
    <row r="1265" spans="1:29" ht="15.75" customHeight="1">
      <c r="A1265" s="35" t="s">
        <v>758</v>
      </c>
      <c r="B1265" s="35" t="s">
        <v>172</v>
      </c>
      <c r="C1265" s="36" t="s">
        <v>425</v>
      </c>
      <c r="D1265" s="37" t="s">
        <v>53</v>
      </c>
      <c r="E1265" s="37">
        <v>1</v>
      </c>
      <c r="F1265" s="38">
        <v>2500</v>
      </c>
      <c r="G1265" s="39" t="s">
        <v>54</v>
      </c>
      <c r="H1265" s="40">
        <v>46174</v>
      </c>
      <c r="I1265" s="41" t="s">
        <v>55</v>
      </c>
      <c r="J1265" s="41" t="s">
        <v>56</v>
      </c>
      <c r="K1265" s="41" t="s">
        <v>164</v>
      </c>
      <c r="L1265" s="41" t="s">
        <v>58</v>
      </c>
      <c r="M1265" s="42" t="s">
        <v>2534</v>
      </c>
      <c r="N1265" s="44" t="s">
        <v>21</v>
      </c>
      <c r="O1265" s="44" t="s">
        <v>2767</v>
      </c>
      <c r="P1265" s="44"/>
      <c r="Q1265" s="44" t="s">
        <v>3087</v>
      </c>
      <c r="R1265" s="45" t="s">
        <v>158</v>
      </c>
      <c r="S1265" s="45" t="s">
        <v>426</v>
      </c>
      <c r="T1265" s="44"/>
      <c r="U1265" s="44"/>
      <c r="V1265" s="44"/>
      <c r="W1265" s="45" t="s">
        <v>8</v>
      </c>
      <c r="X1265" s="44"/>
      <c r="Y1265" s="44"/>
      <c r="Z1265" s="44"/>
      <c r="AA1265" s="44"/>
      <c r="AB1265" s="44"/>
      <c r="AC1265" s="44"/>
    </row>
    <row r="1266" spans="1:29" ht="15.75" customHeight="1">
      <c r="A1266" s="184"/>
      <c r="B1266" s="184" t="s">
        <v>247</v>
      </c>
      <c r="C1266" s="185" t="s">
        <v>2122</v>
      </c>
      <c r="D1266" s="186" t="s">
        <v>53</v>
      </c>
      <c r="E1266" s="186">
        <v>2</v>
      </c>
      <c r="F1266" s="187">
        <v>1200</v>
      </c>
      <c r="G1266" s="188" t="s">
        <v>54</v>
      </c>
      <c r="H1266" s="189">
        <v>46174</v>
      </c>
      <c r="I1266" s="190" t="s">
        <v>55</v>
      </c>
      <c r="J1266" s="190" t="s">
        <v>56</v>
      </c>
      <c r="K1266" s="190" t="s">
        <v>164</v>
      </c>
      <c r="L1266" s="190" t="s">
        <v>91</v>
      </c>
      <c r="M1266" s="191" t="s">
        <v>2451</v>
      </c>
      <c r="N1266" s="192" t="s">
        <v>951</v>
      </c>
      <c r="O1266" s="56" t="s">
        <v>2452</v>
      </c>
      <c r="P1266" s="56"/>
      <c r="Q1266" s="56"/>
      <c r="R1266" s="57">
        <f t="array" ref="R1266">IFERROR(INDEX('BANCO DE DADOS'!$C$3:$C1636,MATCH(C1266,'BANCO DE DADOS'!$B$3:$B1636,0),0),"")</f>
        <v>0</v>
      </c>
      <c r="S1266" s="57" t="str">
        <f t="array" ref="S1266">IFERROR(INDEX('BANCO DE DADOS'!$D$3:$D1636,MATCH(C1266,'BANCO DE DADOS'!$B$3:$B1636,0),0),"")</f>
        <v>COMPRA DE EQUIPAMENTOS PARA EMBARCAÇÕES</v>
      </c>
      <c r="T1266" s="56"/>
      <c r="U1266" s="56"/>
      <c r="V1266" s="56"/>
      <c r="W1266" s="56"/>
      <c r="X1266" s="56"/>
      <c r="Y1266" s="56"/>
      <c r="Z1266" s="56"/>
      <c r="AA1266" s="56"/>
      <c r="AB1266" s="56"/>
      <c r="AC1266" s="56"/>
    </row>
    <row r="1267" spans="1:29" ht="15.75" customHeight="1">
      <c r="A1267" s="35" t="s">
        <v>1609</v>
      </c>
      <c r="B1267" s="35" t="s">
        <v>51</v>
      </c>
      <c r="C1267" s="36" t="s">
        <v>2654</v>
      </c>
      <c r="D1267" s="37" t="s">
        <v>53</v>
      </c>
      <c r="E1267" s="37">
        <v>2</v>
      </c>
      <c r="F1267" s="38">
        <v>800</v>
      </c>
      <c r="G1267" s="39" t="s">
        <v>54</v>
      </c>
      <c r="H1267" s="40">
        <v>46174</v>
      </c>
      <c r="I1267" s="41" t="s">
        <v>55</v>
      </c>
      <c r="J1267" s="41" t="s">
        <v>56</v>
      </c>
      <c r="K1267" s="41" t="s">
        <v>164</v>
      </c>
      <c r="L1267" s="41" t="s">
        <v>91</v>
      </c>
      <c r="M1267" s="42" t="s">
        <v>2517</v>
      </c>
      <c r="N1267" s="44" t="s">
        <v>951</v>
      </c>
      <c r="O1267" s="44" t="s">
        <v>2767</v>
      </c>
      <c r="P1267" s="44"/>
      <c r="Q1267" s="44" t="s">
        <v>3087</v>
      </c>
      <c r="R1267" s="45" t="s">
        <v>158</v>
      </c>
      <c r="S1267" s="45" t="s">
        <v>426</v>
      </c>
      <c r="T1267" s="44"/>
      <c r="U1267" s="44"/>
      <c r="V1267" s="44"/>
      <c r="W1267" s="45" t="s">
        <v>8</v>
      </c>
      <c r="X1267" s="44"/>
      <c r="Y1267" s="44"/>
      <c r="Z1267" s="44"/>
      <c r="AA1267" s="44"/>
      <c r="AB1267" s="44"/>
      <c r="AC1267" s="44"/>
    </row>
    <row r="1268" spans="1:29" ht="15.75" customHeight="1">
      <c r="A1268" s="47"/>
      <c r="B1268" s="47" t="s">
        <v>51</v>
      </c>
      <c r="C1268" s="60" t="s">
        <v>1117</v>
      </c>
      <c r="D1268" s="49" t="s">
        <v>53</v>
      </c>
      <c r="E1268" s="49">
        <v>30</v>
      </c>
      <c r="F1268" s="50">
        <v>14700</v>
      </c>
      <c r="G1268" s="51" t="s">
        <v>54</v>
      </c>
      <c r="H1268" s="52">
        <v>46235</v>
      </c>
      <c r="I1268" s="53" t="s">
        <v>55</v>
      </c>
      <c r="J1268" s="53" t="s">
        <v>56</v>
      </c>
      <c r="K1268" s="53" t="s">
        <v>164</v>
      </c>
      <c r="L1268" s="53" t="s">
        <v>91</v>
      </c>
      <c r="M1268" s="54" t="s">
        <v>148</v>
      </c>
      <c r="N1268" s="56" t="s">
        <v>884</v>
      </c>
      <c r="O1268" s="56" t="s">
        <v>2767</v>
      </c>
      <c r="P1268" s="56"/>
      <c r="Q1268" s="56" t="s">
        <v>3087</v>
      </c>
      <c r="R1268" s="57" t="s">
        <v>158</v>
      </c>
      <c r="S1268" s="57" t="s">
        <v>426</v>
      </c>
      <c r="T1268" s="56"/>
      <c r="U1268" s="56"/>
      <c r="V1268" s="56"/>
      <c r="W1268" s="57" t="s">
        <v>8</v>
      </c>
      <c r="X1268" s="56"/>
      <c r="Y1268" s="56"/>
      <c r="Z1268" s="56"/>
      <c r="AA1268" s="56"/>
      <c r="AB1268" s="56"/>
      <c r="AC1268" s="56"/>
    </row>
    <row r="1269" spans="1:29" ht="15.75" customHeight="1">
      <c r="A1269" s="71"/>
      <c r="B1269" s="71" t="s">
        <v>291</v>
      </c>
      <c r="C1269" s="107" t="s">
        <v>2648</v>
      </c>
      <c r="D1269" s="72" t="s">
        <v>53</v>
      </c>
      <c r="E1269" s="72">
        <v>2</v>
      </c>
      <c r="F1269" s="73">
        <v>1000</v>
      </c>
      <c r="G1269" s="74" t="s">
        <v>54</v>
      </c>
      <c r="H1269" s="86">
        <v>46174</v>
      </c>
      <c r="I1269" s="75" t="s">
        <v>101</v>
      </c>
      <c r="J1269" s="75" t="s">
        <v>56</v>
      </c>
      <c r="K1269" s="75" t="s">
        <v>858</v>
      </c>
      <c r="L1269" s="75" t="s">
        <v>91</v>
      </c>
      <c r="M1269" s="64" t="s">
        <v>2451</v>
      </c>
      <c r="N1269" s="69" t="s">
        <v>951</v>
      </c>
      <c r="O1269" s="44" t="s">
        <v>2452</v>
      </c>
      <c r="P1269" s="44"/>
      <c r="Q1269" s="44"/>
      <c r="R1269" s="45" t="str">
        <f t="array" ref="R1269">IFERROR(INDEX('BANCO DE DADOS'!$C$3:$C1636,MATCH(C1269,'BANCO DE DADOS'!$B$3:$B1636,0),0),"")</f>
        <v>GTI - MULTIMIDIA</v>
      </c>
      <c r="S1269" s="45" t="str">
        <f t="array" ref="S1269">IFERROR(INDEX('BANCO DE DADOS'!$D$3:$D1636,MATCH(C1269,'BANCO DE DADOS'!$B$3:$B1636,0),0),"")</f>
        <v>COMPRA DE EQUIPAMENTOS DE APRESENTAÇÃO E MULTIMÍDIA</v>
      </c>
      <c r="T1269" s="44"/>
      <c r="U1269" s="44"/>
      <c r="V1269" s="44"/>
      <c r="W1269" s="44"/>
      <c r="X1269" s="44"/>
      <c r="Y1269" s="44"/>
      <c r="Z1269" s="44"/>
      <c r="AA1269" s="44"/>
      <c r="AB1269" s="44"/>
      <c r="AC1269" s="44"/>
    </row>
    <row r="1270" spans="1:29" ht="15.75" customHeight="1">
      <c r="A1270" s="47" t="s">
        <v>759</v>
      </c>
      <c r="B1270" s="47" t="s">
        <v>1049</v>
      </c>
      <c r="C1270" s="60" t="s">
        <v>1738</v>
      </c>
      <c r="D1270" s="49" t="s">
        <v>53</v>
      </c>
      <c r="E1270" s="49">
        <v>100</v>
      </c>
      <c r="F1270" s="50">
        <v>55000</v>
      </c>
      <c r="G1270" s="51" t="s">
        <v>54</v>
      </c>
      <c r="H1270" s="52">
        <v>46266</v>
      </c>
      <c r="I1270" s="53" t="s">
        <v>55</v>
      </c>
      <c r="J1270" s="53" t="s">
        <v>56</v>
      </c>
      <c r="K1270" s="53" t="s">
        <v>164</v>
      </c>
      <c r="L1270" s="53" t="s">
        <v>91</v>
      </c>
      <c r="M1270" s="54" t="s">
        <v>2486</v>
      </c>
      <c r="N1270" s="56" t="s">
        <v>21</v>
      </c>
      <c r="O1270" s="56" t="s">
        <v>2767</v>
      </c>
      <c r="P1270" s="56"/>
      <c r="Q1270" s="56" t="s">
        <v>3087</v>
      </c>
      <c r="R1270" s="57" t="s">
        <v>158</v>
      </c>
      <c r="S1270" s="57" t="s">
        <v>426</v>
      </c>
      <c r="T1270" s="56"/>
      <c r="U1270" s="56"/>
      <c r="V1270" s="56"/>
      <c r="W1270" s="57" t="s">
        <v>8</v>
      </c>
      <c r="X1270" s="56"/>
      <c r="Y1270" s="56"/>
      <c r="Z1270" s="56"/>
      <c r="AA1270" s="56"/>
      <c r="AB1270" s="56"/>
      <c r="AC1270" s="56"/>
    </row>
    <row r="1271" spans="1:29" ht="15.75" customHeight="1">
      <c r="A1271" s="167"/>
      <c r="B1271" s="167" t="s">
        <v>254</v>
      </c>
      <c r="C1271" s="168" t="s">
        <v>2547</v>
      </c>
      <c r="D1271" s="176" t="s">
        <v>53</v>
      </c>
      <c r="E1271" s="176">
        <v>1</v>
      </c>
      <c r="F1271" s="177">
        <v>1000</v>
      </c>
      <c r="G1271" s="178" t="s">
        <v>54</v>
      </c>
      <c r="H1271" s="179">
        <v>46174</v>
      </c>
      <c r="I1271" s="180" t="s">
        <v>101</v>
      </c>
      <c r="J1271" s="180" t="s">
        <v>56</v>
      </c>
      <c r="K1271" s="180" t="s">
        <v>858</v>
      </c>
      <c r="L1271" s="180" t="s">
        <v>91</v>
      </c>
      <c r="M1271" s="181" t="s">
        <v>2451</v>
      </c>
      <c r="N1271" s="175" t="s">
        <v>951</v>
      </c>
      <c r="O1271" s="44" t="s">
        <v>2452</v>
      </c>
      <c r="P1271" s="44"/>
      <c r="Q1271" s="44"/>
      <c r="R1271" s="45">
        <f t="array" ref="R1271">IFERROR(INDEX('BANCO DE DADOS'!$C$3:$C1636,MATCH(C1271,'BANCO DE DADOS'!$B$3:$B1636,0),0),"")</f>
        <v>0</v>
      </c>
      <c r="S1271" s="45" t="str">
        <f t="array" ref="S1271">IFERROR(INDEX('BANCO DE DADOS'!$D$3:$D1636,MATCH(C1271,'BANCO DE DADOS'!$B$3:$B1636,0),0),"")</f>
        <v>COMPRA DE MÓVEIS E EQUIPAMENTOS PARA ÁREAS COMUNS</v>
      </c>
      <c r="T1271" s="44"/>
      <c r="U1271" s="44"/>
      <c r="V1271" s="44"/>
      <c r="W1271" s="44"/>
      <c r="X1271" s="44"/>
      <c r="Y1271" s="44"/>
      <c r="Z1271" s="44"/>
      <c r="AA1271" s="44"/>
      <c r="AB1271" s="44"/>
      <c r="AC1271" s="44"/>
    </row>
    <row r="1272" spans="1:29" ht="15.75" customHeight="1">
      <c r="A1272" s="184"/>
      <c r="B1272" s="184" t="s">
        <v>295</v>
      </c>
      <c r="C1272" s="185" t="s">
        <v>1547</v>
      </c>
      <c r="D1272" s="186" t="s">
        <v>53</v>
      </c>
      <c r="E1272" s="186">
        <v>2</v>
      </c>
      <c r="F1272" s="187">
        <v>1000</v>
      </c>
      <c r="G1272" s="188" t="s">
        <v>54</v>
      </c>
      <c r="H1272" s="189">
        <v>46174</v>
      </c>
      <c r="I1272" s="190" t="s">
        <v>101</v>
      </c>
      <c r="J1272" s="190" t="s">
        <v>56</v>
      </c>
      <c r="K1272" s="190" t="s">
        <v>858</v>
      </c>
      <c r="L1272" s="190" t="s">
        <v>91</v>
      </c>
      <c r="M1272" s="191" t="s">
        <v>2451</v>
      </c>
      <c r="N1272" s="192" t="s">
        <v>951</v>
      </c>
      <c r="O1272" s="56" t="s">
        <v>2452</v>
      </c>
      <c r="P1272" s="56"/>
      <c r="Q1272" s="56"/>
      <c r="R1272" s="57" t="str">
        <f t="array" ref="R1272">IFERROR(INDEX('BANCO DE DADOS'!$C$3:$C1636,MATCH(C1272,'BANCO DE DADOS'!$B$3:$B1636,0),0),"")</f>
        <v>DAL - ELETRODOMÉSTICOS</v>
      </c>
      <c r="S1272" s="57" t="str">
        <f t="array" ref="S1272">IFERROR(INDEX('BANCO DE DADOS'!$D$3:$D1636,MATCH(C1272,'BANCO DE DADOS'!$B$3:$B1636,0),0),"")</f>
        <v>COMPRA DE ELETRODOMÉSTICOS</v>
      </c>
      <c r="T1272" s="56"/>
      <c r="U1272" s="56"/>
      <c r="V1272" s="56"/>
      <c r="W1272" s="56"/>
      <c r="X1272" s="56"/>
      <c r="Y1272" s="56"/>
      <c r="Z1272" s="56"/>
      <c r="AA1272" s="56"/>
      <c r="AB1272" s="56"/>
      <c r="AC1272" s="56"/>
    </row>
    <row r="1273" spans="1:29" ht="15.75" customHeight="1">
      <c r="A1273" s="35"/>
      <c r="B1273" s="35" t="s">
        <v>51</v>
      </c>
      <c r="C1273" s="36" t="s">
        <v>2521</v>
      </c>
      <c r="D1273" s="37" t="s">
        <v>53</v>
      </c>
      <c r="E1273" s="37">
        <v>15</v>
      </c>
      <c r="F1273" s="38">
        <v>57600</v>
      </c>
      <c r="G1273" s="39" t="s">
        <v>54</v>
      </c>
      <c r="H1273" s="40">
        <v>46266</v>
      </c>
      <c r="I1273" s="41" t="s">
        <v>55</v>
      </c>
      <c r="J1273" s="41" t="s">
        <v>56</v>
      </c>
      <c r="K1273" s="41" t="s">
        <v>164</v>
      </c>
      <c r="L1273" s="41" t="s">
        <v>91</v>
      </c>
      <c r="M1273" s="42" t="s">
        <v>148</v>
      </c>
      <c r="N1273" s="44" t="s">
        <v>884</v>
      </c>
      <c r="O1273" s="44" t="s">
        <v>2767</v>
      </c>
      <c r="P1273" s="44"/>
      <c r="Q1273" s="44" t="s">
        <v>3107</v>
      </c>
      <c r="R1273" s="45" t="s">
        <v>158</v>
      </c>
      <c r="S1273" s="45" t="s">
        <v>2522</v>
      </c>
      <c r="T1273" s="44"/>
      <c r="U1273" s="44"/>
      <c r="V1273" s="44"/>
      <c r="W1273" s="35" t="s">
        <v>51</v>
      </c>
      <c r="X1273" s="44"/>
      <c r="Y1273" s="44"/>
      <c r="Z1273" s="44"/>
      <c r="AA1273" s="44"/>
      <c r="AB1273" s="44"/>
      <c r="AC1273" s="44"/>
    </row>
    <row r="1274" spans="1:29" ht="15.75" customHeight="1">
      <c r="A1274" s="47"/>
      <c r="B1274" s="47" t="s">
        <v>51</v>
      </c>
      <c r="C1274" s="60" t="s">
        <v>1221</v>
      </c>
      <c r="D1274" s="49" t="s">
        <v>53</v>
      </c>
      <c r="E1274" s="49">
        <v>15</v>
      </c>
      <c r="F1274" s="50">
        <v>3960</v>
      </c>
      <c r="G1274" s="51" t="s">
        <v>54</v>
      </c>
      <c r="H1274" s="52">
        <v>46174</v>
      </c>
      <c r="I1274" s="53" t="s">
        <v>55</v>
      </c>
      <c r="J1274" s="53" t="s">
        <v>56</v>
      </c>
      <c r="K1274" s="53" t="s">
        <v>164</v>
      </c>
      <c r="L1274" s="53" t="s">
        <v>91</v>
      </c>
      <c r="M1274" s="54" t="s">
        <v>109</v>
      </c>
      <c r="N1274" s="56" t="s">
        <v>884</v>
      </c>
      <c r="O1274" s="56" t="s">
        <v>2767</v>
      </c>
      <c r="P1274" s="56"/>
      <c r="Q1274" s="56" t="s">
        <v>3088</v>
      </c>
      <c r="R1274" s="57" t="s">
        <v>158</v>
      </c>
      <c r="S1274" s="57" t="s">
        <v>1222</v>
      </c>
      <c r="T1274" s="56"/>
      <c r="U1274" s="56"/>
      <c r="V1274" s="56"/>
      <c r="W1274" s="57" t="s">
        <v>8</v>
      </c>
      <c r="X1274" s="56"/>
      <c r="Y1274" s="56"/>
      <c r="Z1274" s="56"/>
      <c r="AA1274" s="56"/>
      <c r="AB1274" s="56"/>
      <c r="AC1274" s="56"/>
    </row>
    <row r="1275" spans="1:29" ht="15.75" customHeight="1">
      <c r="A1275" s="35" t="s">
        <v>1612</v>
      </c>
      <c r="B1275" s="35" t="s">
        <v>51</v>
      </c>
      <c r="C1275" s="36" t="s">
        <v>2613</v>
      </c>
      <c r="D1275" s="37" t="s">
        <v>53</v>
      </c>
      <c r="E1275" s="37">
        <v>15</v>
      </c>
      <c r="F1275" s="38">
        <v>3240</v>
      </c>
      <c r="G1275" s="39" t="s">
        <v>54</v>
      </c>
      <c r="H1275" s="40">
        <v>46174</v>
      </c>
      <c r="I1275" s="41" t="s">
        <v>55</v>
      </c>
      <c r="J1275" s="41" t="s">
        <v>56</v>
      </c>
      <c r="K1275" s="41" t="s">
        <v>164</v>
      </c>
      <c r="L1275" s="41" t="s">
        <v>91</v>
      </c>
      <c r="M1275" s="42" t="s">
        <v>2517</v>
      </c>
      <c r="N1275" s="44" t="s">
        <v>951</v>
      </c>
      <c r="O1275" s="44" t="s">
        <v>2767</v>
      </c>
      <c r="P1275" s="44"/>
      <c r="Q1275" s="44" t="s">
        <v>3088</v>
      </c>
      <c r="R1275" s="45" t="s">
        <v>158</v>
      </c>
      <c r="S1275" s="45" t="s">
        <v>1222</v>
      </c>
      <c r="T1275" s="44"/>
      <c r="U1275" s="44"/>
      <c r="V1275" s="44"/>
      <c r="W1275" s="45" t="s">
        <v>8</v>
      </c>
      <c r="X1275" s="44"/>
      <c r="Y1275" s="44"/>
      <c r="Z1275" s="44"/>
      <c r="AA1275" s="44"/>
      <c r="AB1275" s="44"/>
      <c r="AC1275" s="44"/>
    </row>
    <row r="1276" spans="1:29" ht="15.75" customHeight="1">
      <c r="A1276" s="47" t="s">
        <v>1615</v>
      </c>
      <c r="B1276" s="47" t="s">
        <v>51</v>
      </c>
      <c r="C1276" s="60" t="s">
        <v>2624</v>
      </c>
      <c r="D1276" s="49" t="s">
        <v>53</v>
      </c>
      <c r="E1276" s="49">
        <v>15</v>
      </c>
      <c r="F1276" s="50">
        <v>2775</v>
      </c>
      <c r="G1276" s="51" t="s">
        <v>54</v>
      </c>
      <c r="H1276" s="52">
        <v>46174</v>
      </c>
      <c r="I1276" s="53" t="s">
        <v>55</v>
      </c>
      <c r="J1276" s="53" t="s">
        <v>56</v>
      </c>
      <c r="K1276" s="53" t="s">
        <v>164</v>
      </c>
      <c r="L1276" s="53" t="s">
        <v>91</v>
      </c>
      <c r="M1276" s="54" t="s">
        <v>2517</v>
      </c>
      <c r="N1276" s="56" t="s">
        <v>951</v>
      </c>
      <c r="O1276" s="56" t="s">
        <v>2767</v>
      </c>
      <c r="P1276" s="56"/>
      <c r="Q1276" s="56" t="s">
        <v>3088</v>
      </c>
      <c r="R1276" s="57" t="s">
        <v>158</v>
      </c>
      <c r="S1276" s="57" t="s">
        <v>1222</v>
      </c>
      <c r="T1276" s="56"/>
      <c r="U1276" s="56"/>
      <c r="V1276" s="56"/>
      <c r="W1276" s="57" t="s">
        <v>8</v>
      </c>
      <c r="X1276" s="56"/>
      <c r="Y1276" s="56"/>
      <c r="Z1276" s="56"/>
      <c r="AA1276" s="56"/>
      <c r="AB1276" s="56"/>
      <c r="AC1276" s="56"/>
    </row>
    <row r="1277" spans="1:29" ht="15.75" customHeight="1">
      <c r="A1277" s="35" t="s">
        <v>760</v>
      </c>
      <c r="B1277" s="35" t="s">
        <v>1049</v>
      </c>
      <c r="C1277" s="36" t="s">
        <v>1991</v>
      </c>
      <c r="D1277" s="37" t="s">
        <v>53</v>
      </c>
      <c r="E1277" s="37">
        <v>10</v>
      </c>
      <c r="F1277" s="38">
        <v>1720.5</v>
      </c>
      <c r="G1277" s="39" t="s">
        <v>54</v>
      </c>
      <c r="H1277" s="40">
        <v>46174</v>
      </c>
      <c r="I1277" s="41" t="s">
        <v>55</v>
      </c>
      <c r="J1277" s="41" t="s">
        <v>56</v>
      </c>
      <c r="K1277" s="41" t="s">
        <v>164</v>
      </c>
      <c r="L1277" s="41" t="s">
        <v>58</v>
      </c>
      <c r="M1277" s="42" t="s">
        <v>2486</v>
      </c>
      <c r="N1277" s="44" t="s">
        <v>21</v>
      </c>
      <c r="O1277" s="44" t="s">
        <v>2767</v>
      </c>
      <c r="P1277" s="44"/>
      <c r="Q1277" s="44" t="s">
        <v>3088</v>
      </c>
      <c r="R1277" s="45" t="s">
        <v>158</v>
      </c>
      <c r="S1277" s="45" t="s">
        <v>1222</v>
      </c>
      <c r="T1277" s="44"/>
      <c r="U1277" s="44"/>
      <c r="V1277" s="44"/>
      <c r="W1277" s="45" t="s">
        <v>8</v>
      </c>
      <c r="X1277" s="44"/>
      <c r="Y1277" s="44"/>
      <c r="Z1277" s="44"/>
      <c r="AA1277" s="44"/>
      <c r="AB1277" s="44"/>
      <c r="AC1277" s="44"/>
    </row>
    <row r="1278" spans="1:29" ht="15.75" customHeight="1">
      <c r="A1278" s="47" t="s">
        <v>763</v>
      </c>
      <c r="B1278" s="47" t="s">
        <v>1049</v>
      </c>
      <c r="C1278" s="60" t="s">
        <v>1903</v>
      </c>
      <c r="D1278" s="49" t="s">
        <v>53</v>
      </c>
      <c r="E1278" s="49">
        <v>20</v>
      </c>
      <c r="F1278" s="50">
        <v>3940</v>
      </c>
      <c r="G1278" s="51" t="s">
        <v>54</v>
      </c>
      <c r="H1278" s="52">
        <v>46174</v>
      </c>
      <c r="I1278" s="53" t="s">
        <v>55</v>
      </c>
      <c r="J1278" s="53" t="s">
        <v>56</v>
      </c>
      <c r="K1278" s="53" t="s">
        <v>164</v>
      </c>
      <c r="L1278" s="53" t="s">
        <v>58</v>
      </c>
      <c r="M1278" s="54" t="s">
        <v>2486</v>
      </c>
      <c r="N1278" s="56" t="s">
        <v>21</v>
      </c>
      <c r="O1278" s="56" t="s">
        <v>2767</v>
      </c>
      <c r="P1278" s="56"/>
      <c r="Q1278" s="56" t="s">
        <v>3088</v>
      </c>
      <c r="R1278" s="57" t="s">
        <v>158</v>
      </c>
      <c r="S1278" s="57" t="s">
        <v>1222</v>
      </c>
      <c r="T1278" s="56"/>
      <c r="U1278" s="56"/>
      <c r="V1278" s="56"/>
      <c r="W1278" s="57" t="s">
        <v>8</v>
      </c>
      <c r="X1278" s="56"/>
      <c r="Y1278" s="56"/>
      <c r="Z1278" s="56"/>
      <c r="AA1278" s="56"/>
      <c r="AB1278" s="56"/>
      <c r="AC1278" s="56"/>
    </row>
    <row r="1279" spans="1:29" ht="15.75" customHeight="1">
      <c r="A1279" s="35"/>
      <c r="B1279" s="35" t="s">
        <v>51</v>
      </c>
      <c r="C1279" s="36" t="s">
        <v>1013</v>
      </c>
      <c r="D1279" s="37" t="s">
        <v>53</v>
      </c>
      <c r="E1279" s="37">
        <v>40</v>
      </c>
      <c r="F1279" s="38">
        <v>5184</v>
      </c>
      <c r="G1279" s="39" t="s">
        <v>54</v>
      </c>
      <c r="H1279" s="40">
        <v>46204</v>
      </c>
      <c r="I1279" s="41" t="s">
        <v>55</v>
      </c>
      <c r="J1279" s="41" t="s">
        <v>56</v>
      </c>
      <c r="K1279" s="41" t="s">
        <v>83</v>
      </c>
      <c r="L1279" s="41" t="s">
        <v>91</v>
      </c>
      <c r="M1279" s="42" t="s">
        <v>2486</v>
      </c>
      <c r="N1279" s="44" t="s">
        <v>884</v>
      </c>
      <c r="O1279" s="44" t="s">
        <v>2767</v>
      </c>
      <c r="P1279" s="44"/>
      <c r="Q1279" s="44" t="s">
        <v>3136</v>
      </c>
      <c r="R1279" s="45" t="str">
        <f t="array" ref="R1279">IFERROR(INDEX('BANCO DE DADOS'!$C$3:$C1636,MATCH(C1279,'BANCO DE DADOS'!$B$3:$B1636,0),0),"")</f>
        <v>CEIB</v>
      </c>
      <c r="S1279" s="45" t="s">
        <v>1014</v>
      </c>
      <c r="T1279" s="44"/>
      <c r="U1279" s="44"/>
      <c r="V1279" s="44"/>
      <c r="W1279" s="44" t="s">
        <v>51</v>
      </c>
      <c r="X1279" s="44"/>
      <c r="Y1279" s="44"/>
      <c r="Z1279" s="44"/>
      <c r="AA1279" s="44"/>
      <c r="AB1279" s="44"/>
      <c r="AC1279" s="44"/>
    </row>
    <row r="1280" spans="1:29" ht="15.75" customHeight="1">
      <c r="A1280" s="47"/>
      <c r="B1280" s="47" t="s">
        <v>51</v>
      </c>
      <c r="C1280" s="60" t="s">
        <v>1094</v>
      </c>
      <c r="D1280" s="49" t="s">
        <v>53</v>
      </c>
      <c r="E1280" s="49">
        <v>40</v>
      </c>
      <c r="F1280" s="50">
        <v>24000</v>
      </c>
      <c r="G1280" s="51" t="s">
        <v>54</v>
      </c>
      <c r="H1280" s="52">
        <v>46235</v>
      </c>
      <c r="I1280" s="53" t="s">
        <v>55</v>
      </c>
      <c r="J1280" s="53" t="s">
        <v>56</v>
      </c>
      <c r="K1280" s="53" t="s">
        <v>164</v>
      </c>
      <c r="L1280" s="53" t="s">
        <v>91</v>
      </c>
      <c r="M1280" s="54" t="s">
        <v>2534</v>
      </c>
      <c r="N1280" s="56" t="s">
        <v>884</v>
      </c>
      <c r="O1280" s="56" t="s">
        <v>2767</v>
      </c>
      <c r="P1280" s="56"/>
      <c r="Q1280" s="56" t="s">
        <v>2934</v>
      </c>
      <c r="R1280" s="57" t="s">
        <v>331</v>
      </c>
      <c r="S1280" s="57" t="s">
        <v>1095</v>
      </c>
      <c r="T1280" s="56"/>
      <c r="U1280" s="56"/>
      <c r="V1280" s="56"/>
      <c r="W1280" s="56" t="s">
        <v>51</v>
      </c>
      <c r="X1280" s="56"/>
      <c r="Y1280" s="56"/>
      <c r="Z1280" s="56"/>
      <c r="AA1280" s="56"/>
      <c r="AB1280" s="56"/>
      <c r="AC1280" s="56"/>
    </row>
    <row r="1281" spans="1:29" ht="15.75" customHeight="1">
      <c r="A1281" s="35"/>
      <c r="B1281" s="35" t="s">
        <v>51</v>
      </c>
      <c r="C1281" s="36" t="s">
        <v>672</v>
      </c>
      <c r="D1281" s="37" t="s">
        <v>53</v>
      </c>
      <c r="E1281" s="37">
        <v>15</v>
      </c>
      <c r="F1281" s="38">
        <v>2775</v>
      </c>
      <c r="G1281" s="39" t="s">
        <v>54</v>
      </c>
      <c r="H1281" s="40">
        <v>46174</v>
      </c>
      <c r="I1281" s="41" t="s">
        <v>55</v>
      </c>
      <c r="J1281" s="41" t="s">
        <v>56</v>
      </c>
      <c r="K1281" s="41" t="s">
        <v>164</v>
      </c>
      <c r="L1281" s="41" t="s">
        <v>91</v>
      </c>
      <c r="M1281" s="42" t="s">
        <v>109</v>
      </c>
      <c r="N1281" s="44" t="s">
        <v>884</v>
      </c>
      <c r="O1281" s="44" t="s">
        <v>2767</v>
      </c>
      <c r="P1281" s="44"/>
      <c r="Q1281" s="44" t="s">
        <v>3032</v>
      </c>
      <c r="R1281" s="45"/>
      <c r="S1281" s="45" t="s">
        <v>673</v>
      </c>
      <c r="T1281" s="44"/>
      <c r="U1281" s="44"/>
      <c r="V1281" s="44"/>
      <c r="W1281" s="44" t="s">
        <v>51</v>
      </c>
      <c r="X1281" s="44"/>
      <c r="Y1281" s="44"/>
      <c r="Z1281" s="44"/>
      <c r="AA1281" s="44"/>
      <c r="AB1281" s="44"/>
      <c r="AC1281" s="44"/>
    </row>
    <row r="1282" spans="1:29" ht="15.75" customHeight="1">
      <c r="A1282" s="47" t="s">
        <v>837</v>
      </c>
      <c r="B1282" s="47" t="s">
        <v>283</v>
      </c>
      <c r="C1282" s="60" t="s">
        <v>672</v>
      </c>
      <c r="D1282" s="49" t="s">
        <v>53</v>
      </c>
      <c r="E1282" s="49">
        <v>2</v>
      </c>
      <c r="F1282" s="50">
        <v>370</v>
      </c>
      <c r="G1282" s="51" t="s">
        <v>54</v>
      </c>
      <c r="H1282" s="52">
        <v>46174</v>
      </c>
      <c r="I1282" s="53" t="s">
        <v>55</v>
      </c>
      <c r="J1282" s="53" t="s">
        <v>56</v>
      </c>
      <c r="K1282" s="53" t="s">
        <v>164</v>
      </c>
      <c r="L1282" s="53" t="s">
        <v>58</v>
      </c>
      <c r="M1282" s="54" t="s">
        <v>2498</v>
      </c>
      <c r="N1282" s="56" t="s">
        <v>21</v>
      </c>
      <c r="O1282" s="56" t="s">
        <v>2767</v>
      </c>
      <c r="P1282" s="56"/>
      <c r="Q1282" s="56" t="s">
        <v>3032</v>
      </c>
      <c r="R1282" s="57"/>
      <c r="S1282" s="57" t="s">
        <v>673</v>
      </c>
      <c r="T1282" s="56"/>
      <c r="U1282" s="56"/>
      <c r="V1282" s="56"/>
      <c r="W1282" s="56" t="s">
        <v>51</v>
      </c>
      <c r="X1282" s="56"/>
      <c r="Y1282" s="56"/>
      <c r="Z1282" s="56"/>
      <c r="AA1282" s="56"/>
      <c r="AB1282" s="56"/>
      <c r="AC1282" s="56"/>
    </row>
    <row r="1283" spans="1:29" ht="15.75" customHeight="1">
      <c r="A1283" s="167"/>
      <c r="B1283" s="167" t="s">
        <v>233</v>
      </c>
      <c r="C1283" s="168" t="s">
        <v>2647</v>
      </c>
      <c r="D1283" s="176" t="s">
        <v>53</v>
      </c>
      <c r="E1283" s="176">
        <v>1</v>
      </c>
      <c r="F1283" s="177">
        <v>1000</v>
      </c>
      <c r="G1283" s="178" t="s">
        <v>54</v>
      </c>
      <c r="H1283" s="179">
        <v>46174</v>
      </c>
      <c r="I1283" s="180" t="s">
        <v>101</v>
      </c>
      <c r="J1283" s="180" t="s">
        <v>56</v>
      </c>
      <c r="K1283" s="180" t="s">
        <v>858</v>
      </c>
      <c r="L1283" s="180" t="s">
        <v>91</v>
      </c>
      <c r="M1283" s="181" t="s">
        <v>2451</v>
      </c>
      <c r="N1283" s="175" t="s">
        <v>951</v>
      </c>
      <c r="O1283" s="44" t="s">
        <v>2452</v>
      </c>
      <c r="P1283" s="44"/>
      <c r="Q1283" s="44"/>
      <c r="R1283" s="45" t="str">
        <f t="array" ref="R1283">IFERROR(INDEX('BANCO DE DADOS'!$C$3:$C1636,MATCH(C1283,'BANCO DE DADOS'!$B$3:$B1636,0),0),"")</f>
        <v>1° CIA DO 5° BBM</v>
      </c>
      <c r="S1283" s="45" t="str">
        <f t="array" ref="S1283">IFERROR(INDEX('BANCO DE DADOS'!$D$3:$D1636,MATCH(C1283,'BANCO DE DADOS'!$B$3:$B1636,0),0),"")</f>
        <v>COMPRA DE EQUIPAMENTOS PARA MANUTENÇÃO VEICULAR</v>
      </c>
      <c r="T1283" s="44"/>
      <c r="U1283" s="44"/>
      <c r="V1283" s="44"/>
      <c r="W1283" s="44"/>
      <c r="X1283" s="44"/>
      <c r="Y1283" s="44"/>
      <c r="Z1283" s="44"/>
      <c r="AA1283" s="44"/>
      <c r="AB1283" s="44"/>
      <c r="AC1283" s="44"/>
    </row>
    <row r="1284" spans="1:29" ht="15.75" customHeight="1">
      <c r="A1284" s="184"/>
      <c r="B1284" s="184" t="s">
        <v>245</v>
      </c>
      <c r="C1284" s="185" t="s">
        <v>2647</v>
      </c>
      <c r="D1284" s="186" t="s">
        <v>53</v>
      </c>
      <c r="E1284" s="186">
        <v>1</v>
      </c>
      <c r="F1284" s="187">
        <v>1000</v>
      </c>
      <c r="G1284" s="188" t="s">
        <v>54</v>
      </c>
      <c r="H1284" s="189">
        <v>46174</v>
      </c>
      <c r="I1284" s="190" t="s">
        <v>101</v>
      </c>
      <c r="J1284" s="190" t="s">
        <v>56</v>
      </c>
      <c r="K1284" s="190" t="s">
        <v>858</v>
      </c>
      <c r="L1284" s="190" t="s">
        <v>91</v>
      </c>
      <c r="M1284" s="191" t="s">
        <v>2451</v>
      </c>
      <c r="N1284" s="192" t="s">
        <v>951</v>
      </c>
      <c r="O1284" s="56" t="s">
        <v>2452</v>
      </c>
      <c r="P1284" s="56"/>
      <c r="Q1284" s="56"/>
      <c r="R1284" s="57" t="str">
        <f t="array" ref="R1284">IFERROR(INDEX('BANCO DE DADOS'!$C$3:$C1636,MATCH(C1284,'BANCO DE DADOS'!$B$3:$B1636,0),0),"")</f>
        <v>1° CIA DO 5° BBM</v>
      </c>
      <c r="S1284" s="57" t="str">
        <f t="array" ref="S1284">IFERROR(INDEX('BANCO DE DADOS'!$D$3:$D1636,MATCH(C1284,'BANCO DE DADOS'!$B$3:$B1636,0),0),"")</f>
        <v>COMPRA DE EQUIPAMENTOS PARA MANUTENÇÃO VEICULAR</v>
      </c>
      <c r="T1284" s="56"/>
      <c r="U1284" s="56"/>
      <c r="V1284" s="56"/>
      <c r="W1284" s="56"/>
      <c r="X1284" s="56"/>
      <c r="Y1284" s="56"/>
      <c r="Z1284" s="56"/>
      <c r="AA1284" s="56"/>
      <c r="AB1284" s="56"/>
      <c r="AC1284" s="56"/>
    </row>
    <row r="1285" spans="1:29" ht="15.75" customHeight="1">
      <c r="A1285" s="35"/>
      <c r="B1285" s="35" t="s">
        <v>51</v>
      </c>
      <c r="C1285" s="36" t="s">
        <v>675</v>
      </c>
      <c r="D1285" s="37" t="s">
        <v>53</v>
      </c>
      <c r="E1285" s="37">
        <v>2</v>
      </c>
      <c r="F1285" s="38">
        <v>360</v>
      </c>
      <c r="G1285" s="39" t="s">
        <v>54</v>
      </c>
      <c r="H1285" s="40">
        <v>46174</v>
      </c>
      <c r="I1285" s="41" t="s">
        <v>55</v>
      </c>
      <c r="J1285" s="41" t="s">
        <v>56</v>
      </c>
      <c r="K1285" s="41" t="s">
        <v>164</v>
      </c>
      <c r="L1285" s="41" t="s">
        <v>91</v>
      </c>
      <c r="M1285" s="42" t="s">
        <v>73</v>
      </c>
      <c r="N1285" s="44" t="s">
        <v>884</v>
      </c>
      <c r="O1285" s="44" t="s">
        <v>2767</v>
      </c>
      <c r="P1285" s="44"/>
      <c r="Q1285" s="44" t="s">
        <v>3032</v>
      </c>
      <c r="R1285" s="45"/>
      <c r="S1285" s="45" t="s">
        <v>673</v>
      </c>
      <c r="T1285" s="44"/>
      <c r="U1285" s="44"/>
      <c r="V1285" s="44"/>
      <c r="W1285" s="44" t="s">
        <v>51</v>
      </c>
      <c r="X1285" s="44"/>
      <c r="Y1285" s="44"/>
      <c r="Z1285" s="44"/>
      <c r="AA1285" s="44"/>
      <c r="AB1285" s="44"/>
      <c r="AC1285" s="44"/>
    </row>
    <row r="1286" spans="1:29" ht="15.75" customHeight="1">
      <c r="A1286" s="184"/>
      <c r="B1286" s="184" t="s">
        <v>242</v>
      </c>
      <c r="C1286" s="185" t="s">
        <v>2647</v>
      </c>
      <c r="D1286" s="186" t="s">
        <v>53</v>
      </c>
      <c r="E1286" s="186">
        <v>1</v>
      </c>
      <c r="F1286" s="187">
        <v>1000</v>
      </c>
      <c r="G1286" s="188" t="s">
        <v>54</v>
      </c>
      <c r="H1286" s="189">
        <v>46174</v>
      </c>
      <c r="I1286" s="190" t="s">
        <v>101</v>
      </c>
      <c r="J1286" s="190" t="s">
        <v>56</v>
      </c>
      <c r="K1286" s="190" t="s">
        <v>858</v>
      </c>
      <c r="L1286" s="190" t="s">
        <v>91</v>
      </c>
      <c r="M1286" s="191" t="s">
        <v>2451</v>
      </c>
      <c r="N1286" s="192" t="s">
        <v>951</v>
      </c>
      <c r="O1286" s="56" t="s">
        <v>2452</v>
      </c>
      <c r="P1286" s="56"/>
      <c r="Q1286" s="56"/>
      <c r="R1286" s="57" t="str">
        <f t="array" ref="R1286">IFERROR(INDEX('BANCO DE DADOS'!$C$3:$C1636,MATCH(C1286,'BANCO DE DADOS'!$B$3:$B1636,0),0),"")</f>
        <v>1° CIA DO 5° BBM</v>
      </c>
      <c r="S1286" s="57" t="str">
        <f t="array" ref="S1286">IFERROR(INDEX('BANCO DE DADOS'!$D$3:$D1636,MATCH(C1286,'BANCO DE DADOS'!$B$3:$B1636,0),0),"")</f>
        <v>COMPRA DE EQUIPAMENTOS PARA MANUTENÇÃO VEICULAR</v>
      </c>
      <c r="T1286" s="56"/>
      <c r="U1286" s="56"/>
      <c r="V1286" s="56"/>
      <c r="W1286" s="56"/>
      <c r="X1286" s="56"/>
      <c r="Y1286" s="56"/>
      <c r="Z1286" s="56"/>
      <c r="AA1286" s="56"/>
      <c r="AB1286" s="56"/>
      <c r="AC1286" s="56"/>
    </row>
    <row r="1287" spans="1:29" ht="15.75" customHeight="1">
      <c r="A1287" s="35"/>
      <c r="B1287" s="35" t="s">
        <v>161</v>
      </c>
      <c r="C1287" s="36" t="s">
        <v>2647</v>
      </c>
      <c r="D1287" s="37" t="s">
        <v>53</v>
      </c>
      <c r="E1287" s="37">
        <v>1</v>
      </c>
      <c r="F1287" s="38">
        <v>1000</v>
      </c>
      <c r="G1287" s="39" t="s">
        <v>54</v>
      </c>
      <c r="H1287" s="40">
        <v>46174</v>
      </c>
      <c r="I1287" s="41" t="s">
        <v>101</v>
      </c>
      <c r="J1287" s="41" t="s">
        <v>56</v>
      </c>
      <c r="K1287" s="41" t="s">
        <v>858</v>
      </c>
      <c r="L1287" s="41" t="s">
        <v>91</v>
      </c>
      <c r="M1287" s="42" t="s">
        <v>2517</v>
      </c>
      <c r="N1287" s="44" t="s">
        <v>951</v>
      </c>
      <c r="O1287" s="44" t="s">
        <v>2452</v>
      </c>
      <c r="P1287" s="44"/>
      <c r="Q1287" s="44" t="s">
        <v>2952</v>
      </c>
      <c r="R1287" s="45"/>
      <c r="S1287" s="45" t="s">
        <v>323</v>
      </c>
      <c r="T1287" s="44"/>
      <c r="U1287" s="44"/>
      <c r="V1287" s="44"/>
      <c r="W1287" s="44" t="s">
        <v>652</v>
      </c>
      <c r="X1287" s="44"/>
      <c r="Y1287" s="44"/>
      <c r="Z1287" s="44"/>
      <c r="AA1287" s="44"/>
      <c r="AB1287" s="44"/>
      <c r="AC1287" s="44"/>
    </row>
    <row r="1288" spans="1:29" ht="15.75" customHeight="1">
      <c r="A1288" s="184"/>
      <c r="B1288" s="184" t="s">
        <v>254</v>
      </c>
      <c r="C1288" s="185" t="s">
        <v>2649</v>
      </c>
      <c r="D1288" s="186" t="s">
        <v>53</v>
      </c>
      <c r="E1288" s="186">
        <v>1</v>
      </c>
      <c r="F1288" s="187">
        <v>1000</v>
      </c>
      <c r="G1288" s="188" t="s">
        <v>54</v>
      </c>
      <c r="H1288" s="189">
        <v>46174</v>
      </c>
      <c r="I1288" s="190" t="s">
        <v>101</v>
      </c>
      <c r="J1288" s="190" t="s">
        <v>56</v>
      </c>
      <c r="K1288" s="190" t="s">
        <v>858</v>
      </c>
      <c r="L1288" s="190" t="s">
        <v>91</v>
      </c>
      <c r="M1288" s="191" t="s">
        <v>2451</v>
      </c>
      <c r="N1288" s="192" t="s">
        <v>951</v>
      </c>
      <c r="O1288" s="56" t="s">
        <v>2452</v>
      </c>
      <c r="P1288" s="56"/>
      <c r="Q1288" s="56"/>
      <c r="R1288" s="57">
        <f t="array" ref="R1288">IFERROR(INDEX('BANCO DE DADOS'!$C$3:$C1636,MATCH(C1288,'BANCO DE DADOS'!$B$3:$B1636,0),0),"")</f>
        <v>0</v>
      </c>
      <c r="S1288" s="57" t="str">
        <f t="array" ref="S1288">IFERROR(INDEX('BANCO DE DADOS'!$D$3:$D1636,MATCH(C1288,'BANCO DE DADOS'!$B$3:$B1636,0),0),"")</f>
        <v>COMPRA DE EQUIPAMENTOS PARA COZINHA E REFEITÓRIO</v>
      </c>
      <c r="T1288" s="56"/>
      <c r="U1288" s="56"/>
      <c r="V1288" s="56"/>
      <c r="W1288" s="56"/>
      <c r="X1288" s="56"/>
      <c r="Y1288" s="56"/>
      <c r="Z1288" s="56"/>
      <c r="AA1288" s="56"/>
      <c r="AB1288" s="56"/>
      <c r="AC1288" s="56"/>
    </row>
    <row r="1289" spans="1:29" ht="15.75" customHeight="1">
      <c r="A1289" s="167"/>
      <c r="B1289" s="167" t="s">
        <v>258</v>
      </c>
      <c r="C1289" s="168" t="s">
        <v>2649</v>
      </c>
      <c r="D1289" s="176" t="s">
        <v>53</v>
      </c>
      <c r="E1289" s="176">
        <v>1</v>
      </c>
      <c r="F1289" s="177">
        <v>1000</v>
      </c>
      <c r="G1289" s="178" t="s">
        <v>54</v>
      </c>
      <c r="H1289" s="179">
        <v>46174</v>
      </c>
      <c r="I1289" s="180" t="s">
        <v>101</v>
      </c>
      <c r="J1289" s="180" t="s">
        <v>56</v>
      </c>
      <c r="K1289" s="180" t="s">
        <v>858</v>
      </c>
      <c r="L1289" s="180" t="s">
        <v>91</v>
      </c>
      <c r="M1289" s="181" t="s">
        <v>2451</v>
      </c>
      <c r="N1289" s="175" t="s">
        <v>951</v>
      </c>
      <c r="O1289" s="44" t="s">
        <v>2452</v>
      </c>
      <c r="P1289" s="44"/>
      <c r="Q1289" s="44"/>
      <c r="R1289" s="45">
        <f t="array" ref="R1289">IFERROR(INDEX('BANCO DE DADOS'!$C$3:$C1636,MATCH(C1289,'BANCO DE DADOS'!$B$3:$B1636,0),0),"")</f>
        <v>0</v>
      </c>
      <c r="S1289" s="45" t="str">
        <f t="array" ref="S1289">IFERROR(INDEX('BANCO DE DADOS'!$D$3:$D1636,MATCH(C1289,'BANCO DE DADOS'!$B$3:$B1636,0),0),"")</f>
        <v>COMPRA DE EQUIPAMENTOS PARA COZINHA E REFEITÓRIO</v>
      </c>
      <c r="T1289" s="44"/>
      <c r="U1289" s="44"/>
      <c r="V1289" s="44"/>
      <c r="W1289" s="44"/>
      <c r="X1289" s="44"/>
      <c r="Y1289" s="44"/>
      <c r="Z1289" s="44"/>
      <c r="AA1289" s="44"/>
      <c r="AB1289" s="44"/>
      <c r="AC1289" s="44"/>
    </row>
    <row r="1290" spans="1:29" ht="15.75" customHeight="1">
      <c r="A1290" s="47" t="s">
        <v>839</v>
      </c>
      <c r="B1290" s="47" t="s">
        <v>283</v>
      </c>
      <c r="C1290" s="60" t="s">
        <v>675</v>
      </c>
      <c r="D1290" s="49" t="s">
        <v>53</v>
      </c>
      <c r="E1290" s="49">
        <v>2</v>
      </c>
      <c r="F1290" s="50">
        <v>360</v>
      </c>
      <c r="G1290" s="51" t="s">
        <v>54</v>
      </c>
      <c r="H1290" s="52">
        <v>46174</v>
      </c>
      <c r="I1290" s="53" t="s">
        <v>55</v>
      </c>
      <c r="J1290" s="53" t="s">
        <v>56</v>
      </c>
      <c r="K1290" s="53" t="s">
        <v>164</v>
      </c>
      <c r="L1290" s="53" t="s">
        <v>58</v>
      </c>
      <c r="M1290" s="54" t="s">
        <v>2498</v>
      </c>
      <c r="N1290" s="56" t="s">
        <v>21</v>
      </c>
      <c r="O1290" s="56" t="s">
        <v>2767</v>
      </c>
      <c r="P1290" s="56"/>
      <c r="Q1290" s="56" t="s">
        <v>3032</v>
      </c>
      <c r="R1290" s="57"/>
      <c r="S1290" s="57" t="s">
        <v>673</v>
      </c>
      <c r="T1290" s="56"/>
      <c r="U1290" s="56"/>
      <c r="V1290" s="56"/>
      <c r="W1290" s="56" t="s">
        <v>51</v>
      </c>
      <c r="X1290" s="56"/>
      <c r="Y1290" s="56"/>
      <c r="Z1290" s="56"/>
      <c r="AA1290" s="56"/>
      <c r="AB1290" s="56"/>
      <c r="AC1290" s="56"/>
    </row>
    <row r="1291" spans="1:29" ht="15.75" customHeight="1">
      <c r="A1291" s="167"/>
      <c r="B1291" s="167" t="s">
        <v>440</v>
      </c>
      <c r="C1291" s="168" t="s">
        <v>2650</v>
      </c>
      <c r="D1291" s="176" t="s">
        <v>53</v>
      </c>
      <c r="E1291" s="176">
        <v>1</v>
      </c>
      <c r="F1291" s="177">
        <v>1000</v>
      </c>
      <c r="G1291" s="178" t="s">
        <v>54</v>
      </c>
      <c r="H1291" s="179">
        <v>46174</v>
      </c>
      <c r="I1291" s="180" t="s">
        <v>101</v>
      </c>
      <c r="J1291" s="180" t="s">
        <v>56</v>
      </c>
      <c r="K1291" s="180" t="s">
        <v>858</v>
      </c>
      <c r="L1291" s="180" t="s">
        <v>91</v>
      </c>
      <c r="M1291" s="181" t="s">
        <v>2451</v>
      </c>
      <c r="N1291" s="175" t="s">
        <v>951</v>
      </c>
      <c r="O1291" s="44" t="s">
        <v>2452</v>
      </c>
      <c r="P1291" s="44"/>
      <c r="Q1291" s="44"/>
      <c r="R1291" s="45">
        <f t="array" ref="R1291">IFERROR(INDEX('BANCO DE DADOS'!$C$3:$C1636,MATCH(C1291,'BANCO DE DADOS'!$B$3:$B1636,0),0),"")</f>
        <v>0</v>
      </c>
      <c r="S1291" s="45" t="str">
        <f t="array" ref="S1291">IFERROR(INDEX('BANCO DE DADOS'!$D$3:$D1636,MATCH(C1291,'BANCO DE DADOS'!$B$3:$B1636,0),0),"")</f>
        <v>COMPRA DE EQUIPAMENTOS OPERACIONAIS E MÁQUINAS</v>
      </c>
      <c r="T1291" s="44"/>
      <c r="U1291" s="44"/>
      <c r="V1291" s="44"/>
      <c r="W1291" s="44"/>
      <c r="X1291" s="44"/>
      <c r="Y1291" s="44"/>
      <c r="Z1291" s="44"/>
      <c r="AA1291" s="44"/>
      <c r="AB1291" s="44"/>
      <c r="AC1291" s="44"/>
    </row>
    <row r="1292" spans="1:29" ht="15.75" customHeight="1">
      <c r="A1292" s="47" t="s">
        <v>2775</v>
      </c>
      <c r="B1292" s="47" t="s">
        <v>172</v>
      </c>
      <c r="C1292" s="60" t="s">
        <v>369</v>
      </c>
      <c r="D1292" s="49" t="s">
        <v>53</v>
      </c>
      <c r="E1292" s="49">
        <v>1</v>
      </c>
      <c r="F1292" s="50">
        <v>4200</v>
      </c>
      <c r="G1292" s="51" t="s">
        <v>54</v>
      </c>
      <c r="H1292" s="52">
        <v>46204</v>
      </c>
      <c r="I1292" s="53" t="s">
        <v>55</v>
      </c>
      <c r="J1292" s="53" t="s">
        <v>56</v>
      </c>
      <c r="K1292" s="53" t="s">
        <v>164</v>
      </c>
      <c r="L1292" s="53" t="s">
        <v>58</v>
      </c>
      <c r="M1292" s="54" t="s">
        <v>109</v>
      </c>
      <c r="N1292" s="56" t="s">
        <v>21</v>
      </c>
      <c r="O1292" s="56" t="s">
        <v>2767</v>
      </c>
      <c r="P1292" s="56"/>
      <c r="Q1292" s="56" t="s">
        <v>2977</v>
      </c>
      <c r="R1292" s="57" t="s">
        <v>228</v>
      </c>
      <c r="S1292" s="57" t="s">
        <v>229</v>
      </c>
      <c r="T1292" s="56"/>
      <c r="U1292" s="56"/>
      <c r="V1292" s="56"/>
      <c r="W1292" s="56" t="s">
        <v>848</v>
      </c>
      <c r="X1292" s="56"/>
      <c r="Y1292" s="56"/>
      <c r="Z1292" s="56"/>
      <c r="AA1292" s="56"/>
      <c r="AB1292" s="56"/>
      <c r="AC1292" s="56"/>
    </row>
    <row r="1293" spans="1:29" ht="15.75" customHeight="1">
      <c r="A1293" s="35"/>
      <c r="B1293" s="35" t="s">
        <v>2693</v>
      </c>
      <c r="C1293" s="36"/>
      <c r="D1293" s="37"/>
      <c r="E1293" s="37"/>
      <c r="F1293" s="38">
        <v>500000</v>
      </c>
      <c r="G1293" s="74"/>
      <c r="H1293" s="86"/>
      <c r="I1293" s="75"/>
      <c r="J1293" s="75"/>
      <c r="K1293" s="75"/>
      <c r="L1293" s="75"/>
      <c r="M1293" s="42"/>
      <c r="N1293" s="44" t="s">
        <v>884</v>
      </c>
      <c r="O1293" s="44"/>
      <c r="P1293" s="44"/>
      <c r="Q1293" s="44" t="s">
        <v>2932</v>
      </c>
      <c r="R1293" s="45"/>
      <c r="S1293" s="45" t="s">
        <v>1502</v>
      </c>
      <c r="T1293" s="44"/>
      <c r="U1293" s="44"/>
      <c r="V1293" s="44"/>
      <c r="W1293" s="44" t="s">
        <v>2933</v>
      </c>
      <c r="X1293" s="44"/>
      <c r="Y1293" s="44"/>
      <c r="Z1293" s="44"/>
      <c r="AA1293" s="44"/>
      <c r="AB1293" s="44"/>
      <c r="AC1293" s="44"/>
    </row>
    <row r="1294" spans="1:29" ht="15.75" customHeight="1">
      <c r="A1294" s="47"/>
      <c r="B1294" s="47" t="s">
        <v>51</v>
      </c>
      <c r="C1294" s="60" t="s">
        <v>1101</v>
      </c>
      <c r="D1294" s="49" t="s">
        <v>53</v>
      </c>
      <c r="E1294" s="49">
        <v>40</v>
      </c>
      <c r="F1294" s="50">
        <v>20000</v>
      </c>
      <c r="G1294" s="51" t="s">
        <v>54</v>
      </c>
      <c r="H1294" s="52">
        <v>46235</v>
      </c>
      <c r="I1294" s="53" t="s">
        <v>55</v>
      </c>
      <c r="J1294" s="53" t="s">
        <v>56</v>
      </c>
      <c r="K1294" s="53" t="s">
        <v>164</v>
      </c>
      <c r="L1294" s="53" t="s">
        <v>91</v>
      </c>
      <c r="M1294" s="54" t="s">
        <v>148</v>
      </c>
      <c r="N1294" s="56" t="s">
        <v>884</v>
      </c>
      <c r="O1294" s="56" t="s">
        <v>2767</v>
      </c>
      <c r="P1294" s="56"/>
      <c r="Q1294" s="56" t="s">
        <v>2977</v>
      </c>
      <c r="R1294" s="57" t="s">
        <v>228</v>
      </c>
      <c r="S1294" s="57" t="s">
        <v>229</v>
      </c>
      <c r="T1294" s="56"/>
      <c r="U1294" s="56"/>
      <c r="V1294" s="56"/>
      <c r="W1294" s="56" t="s">
        <v>848</v>
      </c>
      <c r="X1294" s="56"/>
      <c r="Y1294" s="56"/>
      <c r="Z1294" s="56"/>
      <c r="AA1294" s="56"/>
      <c r="AB1294" s="56"/>
      <c r="AC1294" s="56"/>
    </row>
    <row r="1295" spans="1:29" ht="15.75" customHeight="1">
      <c r="A1295" s="35"/>
      <c r="B1295" s="35" t="s">
        <v>2693</v>
      </c>
      <c r="C1295" s="36"/>
      <c r="D1295" s="37"/>
      <c r="E1295" s="37"/>
      <c r="F1295" s="38">
        <v>1000</v>
      </c>
      <c r="G1295" s="39"/>
      <c r="H1295" s="40"/>
      <c r="I1295" s="41"/>
      <c r="J1295" s="41"/>
      <c r="K1295" s="41"/>
      <c r="L1295" s="41"/>
      <c r="M1295" s="197"/>
      <c r="N1295" s="44" t="s">
        <v>951</v>
      </c>
      <c r="O1295" s="44"/>
      <c r="P1295" s="44"/>
      <c r="Q1295" s="44" t="s">
        <v>3044</v>
      </c>
      <c r="R1295" s="45"/>
      <c r="S1295" s="45" t="s">
        <v>1592</v>
      </c>
      <c r="T1295" s="44"/>
      <c r="U1295" s="44"/>
      <c r="V1295" s="44"/>
      <c r="W1295" s="44" t="s">
        <v>1564</v>
      </c>
      <c r="X1295" s="44"/>
      <c r="Y1295" s="44"/>
      <c r="Z1295" s="44"/>
      <c r="AA1295" s="44"/>
      <c r="AB1295" s="44"/>
      <c r="AC1295" s="44"/>
    </row>
    <row r="1296" spans="1:29" ht="15.75" customHeight="1">
      <c r="A1296" s="47"/>
      <c r="B1296" s="47" t="s">
        <v>2693</v>
      </c>
      <c r="C1296" s="60"/>
      <c r="D1296" s="49"/>
      <c r="E1296" s="49"/>
      <c r="F1296" s="50">
        <v>51200</v>
      </c>
      <c r="G1296" s="51"/>
      <c r="H1296" s="52"/>
      <c r="I1296" s="53"/>
      <c r="J1296" s="53"/>
      <c r="K1296" s="53"/>
      <c r="L1296" s="53"/>
      <c r="M1296" s="54"/>
      <c r="N1296" s="56" t="s">
        <v>884</v>
      </c>
      <c r="O1296" s="56"/>
      <c r="P1296" s="56"/>
      <c r="Q1296" s="56" t="s">
        <v>3012</v>
      </c>
      <c r="R1296" s="57"/>
      <c r="S1296" s="57" t="s">
        <v>2816</v>
      </c>
      <c r="T1296" s="56"/>
      <c r="U1296" s="56"/>
      <c r="V1296" s="56"/>
      <c r="W1296" s="56" t="s">
        <v>2933</v>
      </c>
      <c r="X1296" s="56"/>
      <c r="Y1296" s="56"/>
      <c r="Z1296" s="56"/>
      <c r="AA1296" s="56"/>
      <c r="AB1296" s="56"/>
      <c r="AC1296" s="56"/>
    </row>
    <row r="1297" spans="1:29" ht="15.75" customHeight="1">
      <c r="A1297" s="35"/>
      <c r="B1297" s="35" t="s">
        <v>2693</v>
      </c>
      <c r="C1297" s="36"/>
      <c r="D1297" s="37"/>
      <c r="E1297" s="37"/>
      <c r="F1297" s="38">
        <v>30000</v>
      </c>
      <c r="G1297" s="39"/>
      <c r="H1297" s="40"/>
      <c r="I1297" s="41"/>
      <c r="J1297" s="41"/>
      <c r="K1297" s="41"/>
      <c r="L1297" s="41"/>
      <c r="M1297" s="42"/>
      <c r="N1297" s="44" t="s">
        <v>884</v>
      </c>
      <c r="O1297" s="44"/>
      <c r="P1297" s="44"/>
      <c r="Q1297" s="44" t="s">
        <v>2935</v>
      </c>
      <c r="R1297" s="45"/>
      <c r="S1297" s="45" t="s">
        <v>1085</v>
      </c>
      <c r="T1297" s="44"/>
      <c r="U1297" s="44"/>
      <c r="V1297" s="44"/>
      <c r="W1297" s="44" t="s">
        <v>2933</v>
      </c>
      <c r="X1297" s="44"/>
      <c r="Y1297" s="44"/>
      <c r="Z1297" s="44"/>
      <c r="AA1297" s="44"/>
      <c r="AB1297" s="44"/>
      <c r="AC1297" s="44"/>
    </row>
    <row r="1298" spans="1:29" ht="15.75" customHeight="1">
      <c r="A1298" s="47"/>
      <c r="B1298" s="47" t="s">
        <v>2693</v>
      </c>
      <c r="C1298" s="60"/>
      <c r="D1298" s="49"/>
      <c r="E1298" s="49"/>
      <c r="F1298" s="50">
        <v>55000</v>
      </c>
      <c r="G1298" s="51"/>
      <c r="H1298" s="52"/>
      <c r="I1298" s="53"/>
      <c r="J1298" s="53"/>
      <c r="K1298" s="53"/>
      <c r="L1298" s="53"/>
      <c r="M1298" s="54"/>
      <c r="N1298" s="56" t="s">
        <v>21</v>
      </c>
      <c r="O1298" s="56"/>
      <c r="P1298" s="56"/>
      <c r="Q1298" s="56" t="s">
        <v>3049</v>
      </c>
      <c r="R1298" s="57"/>
      <c r="S1298" s="57" t="s">
        <v>74</v>
      </c>
      <c r="T1298" s="56"/>
      <c r="U1298" s="56"/>
      <c r="V1298" s="56"/>
      <c r="W1298" s="56" t="s">
        <v>2933</v>
      </c>
      <c r="X1298" s="56"/>
      <c r="Y1298" s="56"/>
      <c r="Z1298" s="56"/>
      <c r="AA1298" s="56"/>
      <c r="AB1298" s="56"/>
      <c r="AC1298" s="56"/>
    </row>
    <row r="1299" spans="1:29" ht="15.75" customHeight="1">
      <c r="A1299" s="35"/>
      <c r="B1299" s="35" t="s">
        <v>2693</v>
      </c>
      <c r="C1299" s="36"/>
      <c r="D1299" s="37"/>
      <c r="E1299" s="37"/>
      <c r="F1299" s="38">
        <v>42875</v>
      </c>
      <c r="G1299" s="39"/>
      <c r="H1299" s="40"/>
      <c r="I1299" s="41"/>
      <c r="J1299" s="41"/>
      <c r="K1299" s="41"/>
      <c r="L1299" s="41"/>
      <c r="M1299" s="42"/>
      <c r="N1299" s="44" t="s">
        <v>21</v>
      </c>
      <c r="O1299" s="44"/>
      <c r="P1299" s="44"/>
      <c r="Q1299" s="44" t="s">
        <v>3073</v>
      </c>
      <c r="R1299" s="45"/>
      <c r="S1299" s="45" t="s">
        <v>217</v>
      </c>
      <c r="T1299" s="44"/>
      <c r="U1299" s="44"/>
      <c r="V1299" s="44"/>
      <c r="W1299" s="44" t="s">
        <v>2933</v>
      </c>
      <c r="X1299" s="44"/>
      <c r="Y1299" s="44"/>
      <c r="Z1299" s="44"/>
      <c r="AA1299" s="44"/>
      <c r="AB1299" s="44"/>
      <c r="AC1299" s="44"/>
    </row>
    <row r="1300" spans="1:29" ht="15.75" customHeight="1">
      <c r="A1300" s="184"/>
      <c r="B1300" s="184" t="s">
        <v>317</v>
      </c>
      <c r="C1300" s="185" t="s">
        <v>2651</v>
      </c>
      <c r="D1300" s="186" t="s">
        <v>53</v>
      </c>
      <c r="E1300" s="186">
        <v>2</v>
      </c>
      <c r="F1300" s="187">
        <v>1000</v>
      </c>
      <c r="G1300" s="188" t="s">
        <v>54</v>
      </c>
      <c r="H1300" s="189">
        <v>46174</v>
      </c>
      <c r="I1300" s="190" t="s">
        <v>101</v>
      </c>
      <c r="J1300" s="190" t="s">
        <v>56</v>
      </c>
      <c r="K1300" s="190" t="s">
        <v>858</v>
      </c>
      <c r="L1300" s="190" t="s">
        <v>91</v>
      </c>
      <c r="M1300" s="191" t="s">
        <v>2451</v>
      </c>
      <c r="N1300" s="192" t="s">
        <v>951</v>
      </c>
      <c r="O1300" s="56" t="s">
        <v>2452</v>
      </c>
      <c r="P1300" s="56"/>
      <c r="Q1300" s="56"/>
      <c r="R1300" s="57">
        <f t="array" ref="R1300">IFERROR(INDEX('BANCO DE DADOS'!$C$3:$C1636,MATCH(C1300,'BANCO DE DADOS'!$B$3:$B1636,0),0),"")</f>
        <v>0</v>
      </c>
      <c r="S1300" s="57" t="str">
        <f t="array" ref="S1300">IFERROR(INDEX('BANCO DE DADOS'!$D$3:$D1636,MATCH(C1300,'BANCO DE DADOS'!$B$3:$B1636,0),0),"")</f>
        <v>COMPRA DE EQUIPAMENTOS PARA MANUTENÇÃO E OFICINA</v>
      </c>
      <c r="T1300" s="56"/>
      <c r="U1300" s="56"/>
      <c r="V1300" s="56"/>
      <c r="W1300" s="56"/>
      <c r="X1300" s="56"/>
      <c r="Y1300" s="56"/>
      <c r="Z1300" s="56"/>
      <c r="AA1300" s="56"/>
      <c r="AB1300" s="56"/>
      <c r="AC1300" s="56"/>
    </row>
    <row r="1301" spans="1:29" ht="15.75" customHeight="1">
      <c r="A1301" s="167"/>
      <c r="B1301" s="167" t="s">
        <v>51</v>
      </c>
      <c r="C1301" s="168" t="s">
        <v>2501</v>
      </c>
      <c r="D1301" s="176" t="s">
        <v>53</v>
      </c>
      <c r="E1301" s="176">
        <v>20</v>
      </c>
      <c r="F1301" s="177">
        <v>144000</v>
      </c>
      <c r="G1301" s="178" t="s">
        <v>54</v>
      </c>
      <c r="H1301" s="179">
        <v>46266</v>
      </c>
      <c r="I1301" s="180" t="s">
        <v>101</v>
      </c>
      <c r="J1301" s="180" t="s">
        <v>56</v>
      </c>
      <c r="K1301" s="180" t="s">
        <v>858</v>
      </c>
      <c r="L1301" s="180" t="s">
        <v>91</v>
      </c>
      <c r="M1301" s="181" t="s">
        <v>2451</v>
      </c>
      <c r="N1301" s="175" t="s">
        <v>884</v>
      </c>
      <c r="O1301" s="44" t="s">
        <v>2452</v>
      </c>
      <c r="P1301" s="44"/>
      <c r="Q1301" s="44"/>
      <c r="R1301" s="45" t="str">
        <f t="array" ref="R1301">IFERROR(INDEX('BANCO DE DADOS'!$C$3:$C1636,MATCH(C1301,'BANCO DE DADOS'!$B$3:$B1636,0),0),"")</f>
        <v>DEPMAT</v>
      </c>
      <c r="S1301" s="45" t="str">
        <f t="array" ref="S1301">IFERROR(INDEX('BANCO DE DADOS'!$D$3:$D1636,MATCH(C1301,'BANCO DE DADOS'!$B$3:$B1636,0),0),"")</f>
        <v>COMPRA DE HT</v>
      </c>
      <c r="T1301" s="44"/>
      <c r="U1301" s="44"/>
      <c r="V1301" s="44"/>
      <c r="W1301" s="44"/>
      <c r="X1301" s="44"/>
      <c r="Y1301" s="44"/>
      <c r="Z1301" s="44"/>
      <c r="AA1301" s="44"/>
      <c r="AB1301" s="44"/>
      <c r="AC1301" s="44"/>
    </row>
    <row r="1302" spans="1:29" ht="15.75" customHeight="1">
      <c r="A1302" s="184"/>
      <c r="B1302" s="184" t="s">
        <v>1407</v>
      </c>
      <c r="C1302" s="185" t="s">
        <v>2462</v>
      </c>
      <c r="D1302" s="186" t="s">
        <v>53</v>
      </c>
      <c r="E1302" s="186">
        <v>100</v>
      </c>
      <c r="F1302" s="187">
        <v>850000</v>
      </c>
      <c r="G1302" s="188" t="s">
        <v>54</v>
      </c>
      <c r="H1302" s="189">
        <v>46266</v>
      </c>
      <c r="I1302" s="190" t="s">
        <v>101</v>
      </c>
      <c r="J1302" s="190" t="s">
        <v>56</v>
      </c>
      <c r="K1302" s="190" t="s">
        <v>858</v>
      </c>
      <c r="L1302" s="190" t="s">
        <v>91</v>
      </c>
      <c r="M1302" s="191" t="s">
        <v>2451</v>
      </c>
      <c r="N1302" s="192" t="s">
        <v>884</v>
      </c>
      <c r="O1302" s="56" t="s">
        <v>2452</v>
      </c>
      <c r="P1302" s="56"/>
      <c r="Q1302" s="56"/>
      <c r="R1302" s="57" t="str">
        <f t="array" ref="R1302">IFERROR(INDEX('BANCO DE DADOS'!$C$3:$C1636,MATCH(C1302,'BANCO DE DADOS'!$B$3:$B1636,0),0),"")</f>
        <v>DEPMAT</v>
      </c>
      <c r="S1302" s="57" t="str">
        <f t="array" ref="S1302">IFERROR(INDEX('BANCO DE DADOS'!$D$3:$D1636,MATCH(C1302,'BANCO DE DADOS'!$B$3:$B1636,0),0),"")</f>
        <v>COMPRA DE RADIO MÓVEL</v>
      </c>
      <c r="T1302" s="56"/>
      <c r="U1302" s="56"/>
      <c r="V1302" s="56"/>
      <c r="W1302" s="56"/>
      <c r="X1302" s="56"/>
      <c r="Y1302" s="56"/>
      <c r="Z1302" s="56"/>
      <c r="AA1302" s="56"/>
      <c r="AB1302" s="56"/>
      <c r="AC1302" s="56"/>
    </row>
    <row r="1303" spans="1:29" ht="15.75" customHeight="1">
      <c r="A1303" s="167"/>
      <c r="B1303" s="167" t="s">
        <v>172</v>
      </c>
      <c r="C1303" s="168" t="s">
        <v>2651</v>
      </c>
      <c r="D1303" s="176" t="s">
        <v>53</v>
      </c>
      <c r="E1303" s="176">
        <v>2</v>
      </c>
      <c r="F1303" s="177">
        <v>1000</v>
      </c>
      <c r="G1303" s="178" t="s">
        <v>54</v>
      </c>
      <c r="H1303" s="179">
        <v>46174</v>
      </c>
      <c r="I1303" s="180" t="s">
        <v>101</v>
      </c>
      <c r="J1303" s="180" t="s">
        <v>56</v>
      </c>
      <c r="K1303" s="180" t="s">
        <v>858</v>
      </c>
      <c r="L1303" s="180" t="s">
        <v>91</v>
      </c>
      <c r="M1303" s="181" t="s">
        <v>2451</v>
      </c>
      <c r="N1303" s="175" t="s">
        <v>951</v>
      </c>
      <c r="O1303" s="44" t="s">
        <v>2452</v>
      </c>
      <c r="P1303" s="44"/>
      <c r="Q1303" s="44"/>
      <c r="R1303" s="45">
        <f t="array" ref="R1303">IFERROR(INDEX('BANCO DE DADOS'!$C$3:$C1636,MATCH(C1303,'BANCO DE DADOS'!$B$3:$B1636,0),0),"")</f>
        <v>0</v>
      </c>
      <c r="S1303" s="45" t="str">
        <f t="array" ref="S1303">IFERROR(INDEX('BANCO DE DADOS'!$D$3:$D1636,MATCH(C1303,'BANCO DE DADOS'!$B$3:$B1636,0),0),"")</f>
        <v>COMPRA DE EQUIPAMENTOS PARA MANUTENÇÃO E OFICINA</v>
      </c>
      <c r="T1303" s="44"/>
      <c r="U1303" s="44"/>
      <c r="V1303" s="44"/>
      <c r="W1303" s="44"/>
      <c r="X1303" s="44"/>
      <c r="Y1303" s="44"/>
      <c r="Z1303" s="44"/>
      <c r="AA1303" s="44"/>
      <c r="AB1303" s="44"/>
      <c r="AC1303" s="44"/>
    </row>
    <row r="1304" spans="1:29" ht="15.75" customHeight="1">
      <c r="A1304" s="184"/>
      <c r="B1304" s="184" t="s">
        <v>291</v>
      </c>
      <c r="C1304" s="185" t="s">
        <v>2652</v>
      </c>
      <c r="D1304" s="186" t="s">
        <v>53</v>
      </c>
      <c r="E1304" s="186">
        <v>1</v>
      </c>
      <c r="F1304" s="187">
        <v>1000</v>
      </c>
      <c r="G1304" s="188" t="s">
        <v>54</v>
      </c>
      <c r="H1304" s="189">
        <v>46174</v>
      </c>
      <c r="I1304" s="190" t="s">
        <v>101</v>
      </c>
      <c r="J1304" s="190" t="s">
        <v>56</v>
      </c>
      <c r="K1304" s="190" t="s">
        <v>858</v>
      </c>
      <c r="L1304" s="190" t="s">
        <v>91</v>
      </c>
      <c r="M1304" s="191" t="s">
        <v>2451</v>
      </c>
      <c r="N1304" s="192" t="s">
        <v>951</v>
      </c>
      <c r="O1304" s="56" t="s">
        <v>2452</v>
      </c>
      <c r="P1304" s="56"/>
      <c r="Q1304" s="56"/>
      <c r="R1304" s="57" t="str">
        <f t="array" ref="R1304">IFERROR(INDEX('BANCO DE DADOS'!$C$3:$C1636,MATCH(C1304,'BANCO DE DADOS'!$B$3:$B1636,0),0),"")</f>
        <v>GTI - MULTIMIDIA</v>
      </c>
      <c r="S1304" s="57" t="str">
        <f t="array" ref="S1304">IFERROR(INDEX('BANCO DE DADOS'!$D$3:$D1636,MATCH(C1304,'BANCO DE DADOS'!$B$3:$B1636,0),0),"")</f>
        <v>COMPRA DE EQUIPAMENTOS DE ÁUDIO E COMUNICAÇÃO</v>
      </c>
      <c r="T1304" s="56"/>
      <c r="U1304" s="56"/>
      <c r="V1304" s="56"/>
      <c r="W1304" s="56"/>
      <c r="X1304" s="56"/>
      <c r="Y1304" s="56"/>
      <c r="Z1304" s="56"/>
      <c r="AA1304" s="56"/>
      <c r="AB1304" s="56"/>
      <c r="AC1304" s="56"/>
    </row>
    <row r="1305" spans="1:29" ht="15.75" customHeight="1">
      <c r="A1305" s="35" t="s">
        <v>2778</v>
      </c>
      <c r="B1305" s="35" t="s">
        <v>254</v>
      </c>
      <c r="C1305" s="36" t="s">
        <v>378</v>
      </c>
      <c r="D1305" s="37" t="s">
        <v>53</v>
      </c>
      <c r="E1305" s="37">
        <v>2</v>
      </c>
      <c r="F1305" s="38">
        <v>4000</v>
      </c>
      <c r="G1305" s="39" t="s">
        <v>54</v>
      </c>
      <c r="H1305" s="40">
        <v>46204</v>
      </c>
      <c r="I1305" s="41" t="s">
        <v>55</v>
      </c>
      <c r="J1305" s="41" t="s">
        <v>56</v>
      </c>
      <c r="K1305" s="41" t="s">
        <v>164</v>
      </c>
      <c r="L1305" s="41" t="s">
        <v>58</v>
      </c>
      <c r="M1305" s="42" t="s">
        <v>2534</v>
      </c>
      <c r="N1305" s="44" t="s">
        <v>21</v>
      </c>
      <c r="O1305" s="44" t="s">
        <v>2767</v>
      </c>
      <c r="P1305" s="44"/>
      <c r="Q1305" s="44" t="s">
        <v>2977</v>
      </c>
      <c r="R1305" s="45" t="s">
        <v>228</v>
      </c>
      <c r="S1305" s="45" t="s">
        <v>229</v>
      </c>
      <c r="T1305" s="44"/>
      <c r="U1305" s="44"/>
      <c r="V1305" s="44"/>
      <c r="W1305" s="44" t="s">
        <v>848</v>
      </c>
      <c r="X1305" s="44"/>
      <c r="Y1305" s="44"/>
      <c r="Z1305" s="44"/>
      <c r="AA1305" s="44"/>
      <c r="AB1305" s="44"/>
      <c r="AC1305" s="44"/>
    </row>
    <row r="1306" spans="1:29" ht="15.75" customHeight="1">
      <c r="A1306" s="47"/>
      <c r="B1306" s="47" t="s">
        <v>2693</v>
      </c>
      <c r="C1306" s="60"/>
      <c r="D1306" s="49"/>
      <c r="E1306" s="49"/>
      <c r="F1306" s="50">
        <v>600000</v>
      </c>
      <c r="G1306" s="51"/>
      <c r="H1306" s="52"/>
      <c r="I1306" s="53"/>
      <c r="J1306" s="53"/>
      <c r="K1306" s="53"/>
      <c r="L1306" s="53"/>
      <c r="M1306" s="54"/>
      <c r="N1306" s="56" t="s">
        <v>21</v>
      </c>
      <c r="O1306" s="56"/>
      <c r="P1306" s="56"/>
      <c r="Q1306" s="56" t="s">
        <v>3076</v>
      </c>
      <c r="R1306" s="57"/>
      <c r="S1306" s="57" t="s">
        <v>2483</v>
      </c>
      <c r="T1306" s="56"/>
      <c r="U1306" s="56"/>
      <c r="V1306" s="56"/>
      <c r="W1306" s="56" t="s">
        <v>2933</v>
      </c>
      <c r="X1306" s="56"/>
      <c r="Y1306" s="56"/>
      <c r="Z1306" s="56"/>
      <c r="AA1306" s="56"/>
      <c r="AB1306" s="56"/>
      <c r="AC1306" s="56"/>
    </row>
    <row r="1307" spans="1:29" ht="15.75" customHeight="1">
      <c r="A1307" s="35"/>
      <c r="B1307" s="35" t="s">
        <v>848</v>
      </c>
      <c r="C1307" s="36" t="s">
        <v>1062</v>
      </c>
      <c r="D1307" s="37" t="s">
        <v>53</v>
      </c>
      <c r="E1307" s="37">
        <v>15</v>
      </c>
      <c r="F1307" s="38">
        <v>45000</v>
      </c>
      <c r="G1307" s="39" t="s">
        <v>54</v>
      </c>
      <c r="H1307" s="40">
        <v>46266</v>
      </c>
      <c r="I1307" s="41" t="s">
        <v>55</v>
      </c>
      <c r="J1307" s="41" t="s">
        <v>56</v>
      </c>
      <c r="K1307" s="41" t="s">
        <v>164</v>
      </c>
      <c r="L1307" s="41" t="s">
        <v>91</v>
      </c>
      <c r="M1307" s="42" t="s">
        <v>2517</v>
      </c>
      <c r="N1307" s="44" t="s">
        <v>884</v>
      </c>
      <c r="O1307" s="44" t="s">
        <v>2767</v>
      </c>
      <c r="P1307" s="44"/>
      <c r="Q1307" s="44" t="s">
        <v>2977</v>
      </c>
      <c r="R1307" s="45" t="s">
        <v>228</v>
      </c>
      <c r="S1307" s="45" t="s">
        <v>229</v>
      </c>
      <c r="T1307" s="44"/>
      <c r="U1307" s="44"/>
      <c r="V1307" s="44"/>
      <c r="W1307" s="44" t="s">
        <v>848</v>
      </c>
      <c r="X1307" s="44"/>
      <c r="Y1307" s="44"/>
      <c r="Z1307" s="44"/>
      <c r="AA1307" s="44"/>
      <c r="AB1307" s="44"/>
      <c r="AC1307" s="44"/>
    </row>
    <row r="1308" spans="1:29" ht="15.75" customHeight="1">
      <c r="A1308" s="47"/>
      <c r="B1308" s="47" t="s">
        <v>51</v>
      </c>
      <c r="C1308" s="60" t="s">
        <v>1103</v>
      </c>
      <c r="D1308" s="49" t="s">
        <v>53</v>
      </c>
      <c r="E1308" s="49">
        <v>40</v>
      </c>
      <c r="F1308" s="50">
        <v>20000</v>
      </c>
      <c r="G1308" s="51" t="s">
        <v>54</v>
      </c>
      <c r="H1308" s="52">
        <v>46235</v>
      </c>
      <c r="I1308" s="53" t="s">
        <v>55</v>
      </c>
      <c r="J1308" s="53" t="s">
        <v>56</v>
      </c>
      <c r="K1308" s="53" t="s">
        <v>164</v>
      </c>
      <c r="L1308" s="53" t="s">
        <v>91</v>
      </c>
      <c r="M1308" s="54" t="s">
        <v>109</v>
      </c>
      <c r="N1308" s="56" t="s">
        <v>884</v>
      </c>
      <c r="O1308" s="56" t="s">
        <v>2767</v>
      </c>
      <c r="P1308" s="56"/>
      <c r="Q1308" s="56" t="s">
        <v>2977</v>
      </c>
      <c r="R1308" s="57" t="s">
        <v>228</v>
      </c>
      <c r="S1308" s="57" t="s">
        <v>229</v>
      </c>
      <c r="T1308" s="56"/>
      <c r="U1308" s="56"/>
      <c r="V1308" s="56"/>
      <c r="W1308" s="56" t="s">
        <v>848</v>
      </c>
      <c r="X1308" s="56"/>
      <c r="Y1308" s="56"/>
      <c r="Z1308" s="56"/>
      <c r="AA1308" s="56"/>
      <c r="AB1308" s="56"/>
      <c r="AC1308" s="56"/>
    </row>
    <row r="1309" spans="1:29" ht="15.75" customHeight="1">
      <c r="A1309" s="35"/>
      <c r="B1309" s="35" t="s">
        <v>51</v>
      </c>
      <c r="C1309" s="36" t="s">
        <v>1162</v>
      </c>
      <c r="D1309" s="37" t="s">
        <v>53</v>
      </c>
      <c r="E1309" s="37">
        <v>8</v>
      </c>
      <c r="F1309" s="38">
        <v>8064</v>
      </c>
      <c r="G1309" s="39" t="s">
        <v>54</v>
      </c>
      <c r="H1309" s="40">
        <v>46204</v>
      </c>
      <c r="I1309" s="41" t="s">
        <v>55</v>
      </c>
      <c r="J1309" s="41" t="s">
        <v>56</v>
      </c>
      <c r="K1309" s="41" t="s">
        <v>164</v>
      </c>
      <c r="L1309" s="41" t="s">
        <v>91</v>
      </c>
      <c r="M1309" s="42" t="s">
        <v>2517</v>
      </c>
      <c r="N1309" s="44" t="s">
        <v>884</v>
      </c>
      <c r="O1309" s="44" t="s">
        <v>2767</v>
      </c>
      <c r="P1309" s="44"/>
      <c r="Q1309" s="44" t="s">
        <v>2977</v>
      </c>
      <c r="R1309" s="45" t="s">
        <v>228</v>
      </c>
      <c r="S1309" s="45" t="s">
        <v>229</v>
      </c>
      <c r="T1309" s="44"/>
      <c r="U1309" s="44"/>
      <c r="V1309" s="44"/>
      <c r="W1309" s="44" t="s">
        <v>848</v>
      </c>
      <c r="X1309" s="44"/>
      <c r="Y1309" s="44"/>
      <c r="Z1309" s="44"/>
      <c r="AA1309" s="44"/>
      <c r="AB1309" s="44"/>
      <c r="AC1309" s="44"/>
    </row>
    <row r="1310" spans="1:29" ht="15.75" customHeight="1">
      <c r="A1310" s="47" t="s">
        <v>2746</v>
      </c>
      <c r="B1310" s="47" t="s">
        <v>254</v>
      </c>
      <c r="C1310" s="60" t="s">
        <v>285</v>
      </c>
      <c r="D1310" s="49" t="s">
        <v>53</v>
      </c>
      <c r="E1310" s="49">
        <v>6</v>
      </c>
      <c r="F1310" s="50">
        <v>7800</v>
      </c>
      <c r="G1310" s="51" t="s">
        <v>54</v>
      </c>
      <c r="H1310" s="52">
        <v>46204</v>
      </c>
      <c r="I1310" s="53" t="s">
        <v>55</v>
      </c>
      <c r="J1310" s="53" t="s">
        <v>56</v>
      </c>
      <c r="K1310" s="53" t="s">
        <v>164</v>
      </c>
      <c r="L1310" s="53" t="s">
        <v>58</v>
      </c>
      <c r="M1310" s="54" t="s">
        <v>2498</v>
      </c>
      <c r="N1310" s="56" t="s">
        <v>21</v>
      </c>
      <c r="O1310" s="56" t="s">
        <v>2767</v>
      </c>
      <c r="P1310" s="56"/>
      <c r="Q1310" s="56" t="s">
        <v>2977</v>
      </c>
      <c r="R1310" s="57"/>
      <c r="S1310" s="57" t="s">
        <v>229</v>
      </c>
      <c r="T1310" s="56"/>
      <c r="U1310" s="56"/>
      <c r="V1310" s="56"/>
      <c r="W1310" s="56" t="s">
        <v>848</v>
      </c>
      <c r="X1310" s="56"/>
      <c r="Y1310" s="56"/>
      <c r="Z1310" s="56"/>
      <c r="AA1310" s="56"/>
      <c r="AB1310" s="56"/>
      <c r="AC1310" s="56"/>
    </row>
    <row r="1311" spans="1:29" ht="15.75" customHeight="1">
      <c r="A1311" s="167"/>
      <c r="B1311" s="167" t="s">
        <v>233</v>
      </c>
      <c r="C1311" s="168" t="s">
        <v>2636</v>
      </c>
      <c r="D1311" s="176" t="s">
        <v>53</v>
      </c>
      <c r="E1311" s="176">
        <v>2</v>
      </c>
      <c r="F1311" s="177">
        <v>1000</v>
      </c>
      <c r="G1311" s="178" t="s">
        <v>54</v>
      </c>
      <c r="H1311" s="179">
        <v>46174</v>
      </c>
      <c r="I1311" s="180" t="s">
        <v>101</v>
      </c>
      <c r="J1311" s="180" t="s">
        <v>56</v>
      </c>
      <c r="K1311" s="180" t="s">
        <v>858</v>
      </c>
      <c r="L1311" s="180" t="s">
        <v>84</v>
      </c>
      <c r="M1311" s="181" t="s">
        <v>2451</v>
      </c>
      <c r="N1311" s="175" t="s">
        <v>951</v>
      </c>
      <c r="O1311" s="44" t="s">
        <v>2452</v>
      </c>
      <c r="P1311" s="44"/>
      <c r="Q1311" s="44"/>
      <c r="R1311" s="45">
        <f t="array" ref="R1311">IFERROR(INDEX('BANCO DE DADOS'!$C$3:$C1636,MATCH(C1311,'BANCO DE DADOS'!$B$3:$B1636,0),0),"")</f>
        <v>0</v>
      </c>
      <c r="S1311" s="45" t="str">
        <f t="array" ref="S1311">IFERROR(INDEX('BANCO DE DADOS'!$D$3:$D1636,MATCH(C1311,'BANCO DE DADOS'!$B$3:$B1636,0),0),"")</f>
        <v>COMPRA DE FERRAMENTAS</v>
      </c>
      <c r="T1311" s="44"/>
      <c r="U1311" s="44"/>
      <c r="V1311" s="44"/>
      <c r="W1311" s="44"/>
      <c r="X1311" s="44"/>
      <c r="Y1311" s="44"/>
      <c r="Z1311" s="44"/>
      <c r="AA1311" s="44"/>
      <c r="AB1311" s="44"/>
      <c r="AC1311" s="44"/>
    </row>
    <row r="1312" spans="1:29" ht="15.75" customHeight="1">
      <c r="A1312" s="184"/>
      <c r="B1312" s="184" t="s">
        <v>245</v>
      </c>
      <c r="C1312" s="185" t="s">
        <v>2636</v>
      </c>
      <c r="D1312" s="186" t="s">
        <v>53</v>
      </c>
      <c r="E1312" s="186">
        <v>2</v>
      </c>
      <c r="F1312" s="187">
        <v>1000</v>
      </c>
      <c r="G1312" s="188" t="s">
        <v>54</v>
      </c>
      <c r="H1312" s="189">
        <v>46174</v>
      </c>
      <c r="I1312" s="190" t="s">
        <v>101</v>
      </c>
      <c r="J1312" s="190" t="s">
        <v>56</v>
      </c>
      <c r="K1312" s="190" t="s">
        <v>858</v>
      </c>
      <c r="L1312" s="190" t="s">
        <v>84</v>
      </c>
      <c r="M1312" s="191" t="s">
        <v>2451</v>
      </c>
      <c r="N1312" s="192" t="s">
        <v>951</v>
      </c>
      <c r="O1312" s="56" t="s">
        <v>2452</v>
      </c>
      <c r="P1312" s="56"/>
      <c r="Q1312" s="56"/>
      <c r="R1312" s="57">
        <f t="array" ref="R1312">IFERROR(INDEX('BANCO DE DADOS'!$C$3:$C1636,MATCH(C1312,'BANCO DE DADOS'!$B$3:$B1636,0),0),"")</f>
        <v>0</v>
      </c>
      <c r="S1312" s="57" t="str">
        <f t="array" ref="S1312">IFERROR(INDEX('BANCO DE DADOS'!$D$3:$D1636,MATCH(C1312,'BANCO DE DADOS'!$B$3:$B1636,0),0),"")</f>
        <v>COMPRA DE FERRAMENTAS</v>
      </c>
      <c r="T1312" s="56"/>
      <c r="U1312" s="56"/>
      <c r="V1312" s="56"/>
      <c r="W1312" s="56"/>
      <c r="X1312" s="56"/>
      <c r="Y1312" s="56"/>
      <c r="Z1312" s="56"/>
      <c r="AA1312" s="56"/>
      <c r="AB1312" s="56"/>
      <c r="AC1312" s="56"/>
    </row>
    <row r="1313" spans="1:29" ht="15.75" customHeight="1">
      <c r="A1313" s="35"/>
      <c r="B1313" s="35" t="s">
        <v>51</v>
      </c>
      <c r="C1313" s="36" t="s">
        <v>285</v>
      </c>
      <c r="D1313" s="37" t="s">
        <v>53</v>
      </c>
      <c r="E1313" s="37">
        <v>35</v>
      </c>
      <c r="F1313" s="38">
        <v>45500</v>
      </c>
      <c r="G1313" s="39" t="s">
        <v>54</v>
      </c>
      <c r="H1313" s="40">
        <v>46266</v>
      </c>
      <c r="I1313" s="41" t="s">
        <v>55</v>
      </c>
      <c r="J1313" s="41" t="s">
        <v>56</v>
      </c>
      <c r="K1313" s="41" t="s">
        <v>164</v>
      </c>
      <c r="L1313" s="41" t="s">
        <v>91</v>
      </c>
      <c r="M1313" s="42" t="s">
        <v>2486</v>
      </c>
      <c r="N1313" s="44" t="s">
        <v>884</v>
      </c>
      <c r="O1313" s="44" t="s">
        <v>2767</v>
      </c>
      <c r="P1313" s="44"/>
      <c r="Q1313" s="44" t="s">
        <v>2977</v>
      </c>
      <c r="R1313" s="45"/>
      <c r="S1313" s="45" t="s">
        <v>229</v>
      </c>
      <c r="T1313" s="44"/>
      <c r="U1313" s="44"/>
      <c r="V1313" s="44"/>
      <c r="W1313" s="44" t="s">
        <v>848</v>
      </c>
      <c r="X1313" s="44"/>
      <c r="Y1313" s="44"/>
      <c r="Z1313" s="44"/>
      <c r="AA1313" s="44"/>
      <c r="AB1313" s="44"/>
      <c r="AC1313" s="44"/>
    </row>
    <row r="1314" spans="1:29" ht="15.75" customHeight="1">
      <c r="A1314" s="47"/>
      <c r="B1314" s="47" t="s">
        <v>848</v>
      </c>
      <c r="C1314" s="60" t="s">
        <v>285</v>
      </c>
      <c r="D1314" s="49" t="s">
        <v>53</v>
      </c>
      <c r="E1314" s="49">
        <v>30</v>
      </c>
      <c r="F1314" s="50">
        <v>39000</v>
      </c>
      <c r="G1314" s="51" t="s">
        <v>54</v>
      </c>
      <c r="H1314" s="52">
        <v>46266</v>
      </c>
      <c r="I1314" s="53" t="s">
        <v>55</v>
      </c>
      <c r="J1314" s="53" t="s">
        <v>56</v>
      </c>
      <c r="K1314" s="53" t="s">
        <v>164</v>
      </c>
      <c r="L1314" s="53" t="s">
        <v>91</v>
      </c>
      <c r="M1314" s="54" t="s">
        <v>2486</v>
      </c>
      <c r="N1314" s="56" t="s">
        <v>884</v>
      </c>
      <c r="O1314" s="56" t="s">
        <v>2767</v>
      </c>
      <c r="P1314" s="56"/>
      <c r="Q1314" s="56" t="s">
        <v>2977</v>
      </c>
      <c r="R1314" s="57"/>
      <c r="S1314" s="57" t="s">
        <v>229</v>
      </c>
      <c r="T1314" s="56"/>
      <c r="U1314" s="56"/>
      <c r="V1314" s="56"/>
      <c r="W1314" s="56" t="s">
        <v>848</v>
      </c>
      <c r="X1314" s="56"/>
      <c r="Y1314" s="56"/>
      <c r="Z1314" s="56"/>
      <c r="AA1314" s="56"/>
      <c r="AB1314" s="56"/>
      <c r="AC1314" s="56"/>
    </row>
    <row r="1315" spans="1:29" ht="15.75" customHeight="1">
      <c r="A1315" s="167"/>
      <c r="B1315" s="167" t="s">
        <v>172</v>
      </c>
      <c r="C1315" s="168" t="s">
        <v>2653</v>
      </c>
      <c r="D1315" s="176" t="s">
        <v>53</v>
      </c>
      <c r="E1315" s="176">
        <v>1</v>
      </c>
      <c r="F1315" s="177">
        <v>900</v>
      </c>
      <c r="G1315" s="178" t="s">
        <v>54</v>
      </c>
      <c r="H1315" s="179">
        <v>46174</v>
      </c>
      <c r="I1315" s="180" t="s">
        <v>101</v>
      </c>
      <c r="J1315" s="180" t="s">
        <v>56</v>
      </c>
      <c r="K1315" s="180" t="s">
        <v>858</v>
      </c>
      <c r="L1315" s="180" t="s">
        <v>91</v>
      </c>
      <c r="M1315" s="181" t="s">
        <v>2451</v>
      </c>
      <c r="N1315" s="175" t="s">
        <v>951</v>
      </c>
      <c r="O1315" s="44" t="s">
        <v>2452</v>
      </c>
      <c r="P1315" s="44"/>
      <c r="Q1315" s="44"/>
      <c r="R1315" s="45">
        <f t="array" ref="R1315">IFERROR(INDEX('BANCO DE DADOS'!$C$3:$C1636,MATCH(C1315,'BANCO DE DADOS'!$B$3:$B1636,0),0),"")</f>
        <v>0</v>
      </c>
      <c r="S1315" s="45" t="str">
        <f t="array" ref="S1315">IFERROR(INDEX('BANCO DE DADOS'!$D$3:$D1636,MATCH(C1315,'BANCO DE DADOS'!$B$3:$B1636,0),0),"")</f>
        <v>SERVIÇOS DE INSTALAÇÃO - ESTRUTURAS E DIVISÓRIAS</v>
      </c>
      <c r="T1315" s="44"/>
      <c r="U1315" s="44"/>
      <c r="V1315" s="44"/>
      <c r="W1315" s="44"/>
      <c r="X1315" s="44"/>
      <c r="Y1315" s="44"/>
      <c r="Z1315" s="44"/>
      <c r="AA1315" s="44"/>
      <c r="AB1315" s="44"/>
      <c r="AC1315" s="44"/>
    </row>
    <row r="1316" spans="1:29" ht="15.75" customHeight="1">
      <c r="A1316" s="47"/>
      <c r="B1316" s="47" t="s">
        <v>51</v>
      </c>
      <c r="C1316" s="60" t="s">
        <v>2524</v>
      </c>
      <c r="D1316" s="49" t="s">
        <v>53</v>
      </c>
      <c r="E1316" s="49">
        <v>40</v>
      </c>
      <c r="F1316" s="50">
        <v>52000</v>
      </c>
      <c r="G1316" s="51" t="s">
        <v>54</v>
      </c>
      <c r="H1316" s="52">
        <v>46266</v>
      </c>
      <c r="I1316" s="53" t="s">
        <v>55</v>
      </c>
      <c r="J1316" s="53" t="s">
        <v>56</v>
      </c>
      <c r="K1316" s="53" t="s">
        <v>164</v>
      </c>
      <c r="L1316" s="53" t="s">
        <v>91</v>
      </c>
      <c r="M1316" s="54" t="s">
        <v>109</v>
      </c>
      <c r="N1316" s="56" t="s">
        <v>884</v>
      </c>
      <c r="O1316" s="56" t="s">
        <v>2767</v>
      </c>
      <c r="P1316" s="56"/>
      <c r="Q1316" s="56" t="s">
        <v>2977</v>
      </c>
      <c r="R1316" s="57"/>
      <c r="S1316" s="57" t="s">
        <v>229</v>
      </c>
      <c r="T1316" s="56"/>
      <c r="U1316" s="56"/>
      <c r="V1316" s="56"/>
      <c r="W1316" s="56" t="s">
        <v>848</v>
      </c>
      <c r="X1316" s="56"/>
      <c r="Y1316" s="56"/>
      <c r="Z1316" s="56"/>
      <c r="AA1316" s="56"/>
      <c r="AB1316" s="56"/>
      <c r="AC1316" s="56"/>
    </row>
    <row r="1317" spans="1:29" ht="15.75" customHeight="1">
      <c r="A1317" s="167"/>
      <c r="B1317" s="167" t="s">
        <v>440</v>
      </c>
      <c r="C1317" s="168" t="s">
        <v>2655</v>
      </c>
      <c r="D1317" s="176" t="s">
        <v>53</v>
      </c>
      <c r="E1317" s="176">
        <v>1</v>
      </c>
      <c r="F1317" s="177">
        <v>800</v>
      </c>
      <c r="G1317" s="178" t="s">
        <v>54</v>
      </c>
      <c r="H1317" s="179">
        <v>46174</v>
      </c>
      <c r="I1317" s="180" t="s">
        <v>101</v>
      </c>
      <c r="J1317" s="180" t="s">
        <v>56</v>
      </c>
      <c r="K1317" s="180" t="s">
        <v>858</v>
      </c>
      <c r="L1317" s="180" t="s">
        <v>91</v>
      </c>
      <c r="M1317" s="181" t="s">
        <v>2451</v>
      </c>
      <c r="N1317" s="175" t="s">
        <v>951</v>
      </c>
      <c r="O1317" s="44" t="s">
        <v>2452</v>
      </c>
      <c r="P1317" s="44"/>
      <c r="Q1317" s="44"/>
      <c r="R1317" s="45">
        <f t="array" ref="R1317">IFERROR(INDEX('BANCO DE DADOS'!$C$3:$C1636,MATCH(C1317,'BANCO DE DADOS'!$B$3:$B1636,0),0),"")</f>
        <v>0</v>
      </c>
      <c r="S1317" s="45" t="str">
        <f t="array" ref="S1317">IFERROR(INDEX('BANCO DE DADOS'!$D$3:$D1636,MATCH(C1317,'BANCO DE DADOS'!$B$3:$B1636,0),0),"")</f>
        <v>COMPRA DE MÓVEIS PARA ESCRITÓRIO E ÁREAS COMUNS</v>
      </c>
      <c r="T1317" s="44"/>
      <c r="U1317" s="44"/>
      <c r="V1317" s="44"/>
      <c r="W1317" s="44"/>
      <c r="X1317" s="44"/>
      <c r="Y1317" s="44"/>
      <c r="Z1317" s="44"/>
      <c r="AA1317" s="44"/>
      <c r="AB1317" s="44"/>
      <c r="AC1317" s="44"/>
    </row>
    <row r="1318" spans="1:29" ht="15.75" customHeight="1">
      <c r="A1318" s="184"/>
      <c r="B1318" s="184" t="s">
        <v>233</v>
      </c>
      <c r="C1318" s="185" t="s">
        <v>2656</v>
      </c>
      <c r="D1318" s="186" t="s">
        <v>53</v>
      </c>
      <c r="E1318" s="186">
        <v>1</v>
      </c>
      <c r="F1318" s="187">
        <v>800</v>
      </c>
      <c r="G1318" s="188" t="s">
        <v>54</v>
      </c>
      <c r="H1318" s="189">
        <v>46174</v>
      </c>
      <c r="I1318" s="190" t="s">
        <v>101</v>
      </c>
      <c r="J1318" s="190" t="s">
        <v>56</v>
      </c>
      <c r="K1318" s="190" t="s">
        <v>858</v>
      </c>
      <c r="L1318" s="190" t="s">
        <v>91</v>
      </c>
      <c r="M1318" s="191" t="s">
        <v>2451</v>
      </c>
      <c r="N1318" s="192" t="s">
        <v>951</v>
      </c>
      <c r="O1318" s="56" t="s">
        <v>2452</v>
      </c>
      <c r="P1318" s="56"/>
      <c r="Q1318" s="56"/>
      <c r="R1318" s="57" t="str">
        <f t="array" ref="R1318">IFERROR(INDEX('BANCO DE DADOS'!$C$3:$C1636,MATCH(C1318,'BANCO DE DADOS'!$B$3:$B1636,0),0),"")</f>
        <v>DEPMAT</v>
      </c>
      <c r="S1318" s="57" t="str">
        <f t="array" ref="S1318">IFERROR(INDEX('BANCO DE DADOS'!$D$3:$D1636,MATCH(C1318,'BANCO DE DADOS'!$B$3:$B1636,0),0),"")</f>
        <v>COMPRA DE EQUIPAMENTOS PARA CARGA E CARREGAMENTO</v>
      </c>
      <c r="T1318" s="56"/>
      <c r="U1318" s="56"/>
      <c r="V1318" s="56"/>
      <c r="W1318" s="56"/>
      <c r="X1318" s="56"/>
      <c r="Y1318" s="56"/>
      <c r="Z1318" s="56"/>
      <c r="AA1318" s="56"/>
      <c r="AB1318" s="56"/>
      <c r="AC1318" s="56"/>
    </row>
    <row r="1319" spans="1:29" ht="15.75" customHeight="1">
      <c r="A1319" s="167"/>
      <c r="B1319" s="167" t="s">
        <v>245</v>
      </c>
      <c r="C1319" s="168" t="s">
        <v>2656</v>
      </c>
      <c r="D1319" s="176" t="s">
        <v>53</v>
      </c>
      <c r="E1319" s="176">
        <v>1</v>
      </c>
      <c r="F1319" s="177">
        <v>800</v>
      </c>
      <c r="G1319" s="178" t="s">
        <v>54</v>
      </c>
      <c r="H1319" s="179">
        <v>46174</v>
      </c>
      <c r="I1319" s="180" t="s">
        <v>101</v>
      </c>
      <c r="J1319" s="180" t="s">
        <v>56</v>
      </c>
      <c r="K1319" s="180" t="s">
        <v>858</v>
      </c>
      <c r="L1319" s="180" t="s">
        <v>91</v>
      </c>
      <c r="M1319" s="181" t="s">
        <v>2451</v>
      </c>
      <c r="N1319" s="175" t="s">
        <v>951</v>
      </c>
      <c r="O1319" s="44" t="s">
        <v>2452</v>
      </c>
      <c r="P1319" s="44"/>
      <c r="Q1319" s="44"/>
      <c r="R1319" s="45" t="str">
        <f t="array" ref="R1319">IFERROR(INDEX('BANCO DE DADOS'!$C$3:$C1636,MATCH(C1319,'BANCO DE DADOS'!$B$3:$B1636,0),0),"")</f>
        <v>DEPMAT</v>
      </c>
      <c r="S1319" s="45" t="str">
        <f t="array" ref="S1319">IFERROR(INDEX('BANCO DE DADOS'!$D$3:$D1636,MATCH(C1319,'BANCO DE DADOS'!$B$3:$B1636,0),0),"")</f>
        <v>COMPRA DE EQUIPAMENTOS PARA CARGA E CARREGAMENTO</v>
      </c>
      <c r="T1319" s="44"/>
      <c r="U1319" s="44"/>
      <c r="V1319" s="44"/>
      <c r="W1319" s="44"/>
      <c r="X1319" s="44"/>
      <c r="Y1319" s="44"/>
      <c r="Z1319" s="44"/>
      <c r="AA1319" s="44"/>
      <c r="AB1319" s="44"/>
      <c r="AC1319" s="44"/>
    </row>
    <row r="1320" spans="1:29" ht="15.75" customHeight="1">
      <c r="A1320" s="184"/>
      <c r="B1320" s="184" t="s">
        <v>258</v>
      </c>
      <c r="C1320" s="185" t="s">
        <v>2656</v>
      </c>
      <c r="D1320" s="186" t="s">
        <v>53</v>
      </c>
      <c r="E1320" s="186">
        <v>1</v>
      </c>
      <c r="F1320" s="187">
        <v>800</v>
      </c>
      <c r="G1320" s="188" t="s">
        <v>54</v>
      </c>
      <c r="H1320" s="189">
        <v>46174</v>
      </c>
      <c r="I1320" s="190" t="s">
        <v>101</v>
      </c>
      <c r="J1320" s="190" t="s">
        <v>56</v>
      </c>
      <c r="K1320" s="190" t="s">
        <v>858</v>
      </c>
      <c r="L1320" s="190" t="s">
        <v>91</v>
      </c>
      <c r="M1320" s="191" t="s">
        <v>2451</v>
      </c>
      <c r="N1320" s="192" t="s">
        <v>951</v>
      </c>
      <c r="O1320" s="56" t="s">
        <v>2452</v>
      </c>
      <c r="P1320" s="56"/>
      <c r="Q1320" s="56"/>
      <c r="R1320" s="57" t="str">
        <f t="array" ref="R1320">IFERROR(INDEX('BANCO DE DADOS'!$C$3:$C1636,MATCH(C1320,'BANCO DE DADOS'!$B$3:$B1636,0),0),"")</f>
        <v>DEPMAT</v>
      </c>
      <c r="S1320" s="57" t="str">
        <f t="array" ref="S1320">IFERROR(INDEX('BANCO DE DADOS'!$D$3:$D1636,MATCH(C1320,'BANCO DE DADOS'!$B$3:$B1636,0),0),"")</f>
        <v>COMPRA DE EQUIPAMENTOS PARA CARGA E CARREGAMENTO</v>
      </c>
      <c r="T1320" s="56"/>
      <c r="U1320" s="56"/>
      <c r="V1320" s="56"/>
      <c r="W1320" s="56"/>
      <c r="X1320" s="56"/>
      <c r="Y1320" s="56"/>
      <c r="Z1320" s="56"/>
      <c r="AA1320" s="56"/>
      <c r="AB1320" s="56"/>
      <c r="AC1320" s="56"/>
    </row>
    <row r="1321" spans="1:29" ht="15.75" customHeight="1">
      <c r="A1321" s="167"/>
      <c r="B1321" s="167" t="s">
        <v>247</v>
      </c>
      <c r="C1321" s="168" t="s">
        <v>2656</v>
      </c>
      <c r="D1321" s="176" t="s">
        <v>53</v>
      </c>
      <c r="E1321" s="176">
        <v>1</v>
      </c>
      <c r="F1321" s="177">
        <v>800</v>
      </c>
      <c r="G1321" s="178" t="s">
        <v>54</v>
      </c>
      <c r="H1321" s="179">
        <v>46174</v>
      </c>
      <c r="I1321" s="180" t="s">
        <v>101</v>
      </c>
      <c r="J1321" s="180" t="s">
        <v>56</v>
      </c>
      <c r="K1321" s="180" t="s">
        <v>858</v>
      </c>
      <c r="L1321" s="180" t="s">
        <v>91</v>
      </c>
      <c r="M1321" s="181" t="s">
        <v>2451</v>
      </c>
      <c r="N1321" s="175" t="s">
        <v>951</v>
      </c>
      <c r="O1321" s="44" t="s">
        <v>2452</v>
      </c>
      <c r="P1321" s="44"/>
      <c r="Q1321" s="44"/>
      <c r="R1321" s="45" t="str">
        <f t="array" ref="R1321">IFERROR(INDEX('BANCO DE DADOS'!$C$3:$C1636,MATCH(C1321,'BANCO DE DADOS'!$B$3:$B1636,0),0),"")</f>
        <v>DEPMAT</v>
      </c>
      <c r="S1321" s="45" t="str">
        <f t="array" ref="S1321">IFERROR(INDEX('BANCO DE DADOS'!$D$3:$D1636,MATCH(C1321,'BANCO DE DADOS'!$B$3:$B1636,0),0),"")</f>
        <v>COMPRA DE EQUIPAMENTOS PARA CARGA E CARREGAMENTO</v>
      </c>
      <c r="T1321" s="44"/>
      <c r="U1321" s="44"/>
      <c r="V1321" s="44"/>
      <c r="W1321" s="44"/>
      <c r="X1321" s="44"/>
      <c r="Y1321" s="44"/>
      <c r="Z1321" s="44"/>
      <c r="AA1321" s="44"/>
      <c r="AB1321" s="44"/>
      <c r="AC1321" s="44"/>
    </row>
    <row r="1322" spans="1:29" ht="15.75" customHeight="1">
      <c r="A1322" s="47"/>
      <c r="B1322" s="47" t="s">
        <v>848</v>
      </c>
      <c r="C1322" s="60" t="s">
        <v>1089</v>
      </c>
      <c r="D1322" s="49" t="s">
        <v>53</v>
      </c>
      <c r="E1322" s="49">
        <v>10</v>
      </c>
      <c r="F1322" s="50">
        <v>30000</v>
      </c>
      <c r="G1322" s="51" t="s">
        <v>54</v>
      </c>
      <c r="H1322" s="52">
        <v>46235</v>
      </c>
      <c r="I1322" s="53" t="s">
        <v>55</v>
      </c>
      <c r="J1322" s="53" t="s">
        <v>56</v>
      </c>
      <c r="K1322" s="53" t="s">
        <v>164</v>
      </c>
      <c r="L1322" s="53" t="s">
        <v>91</v>
      </c>
      <c r="M1322" s="54" t="s">
        <v>2486</v>
      </c>
      <c r="N1322" s="56" t="s">
        <v>884</v>
      </c>
      <c r="O1322" s="56" t="s">
        <v>2767</v>
      </c>
      <c r="P1322" s="56"/>
      <c r="Q1322" s="56" t="s">
        <v>2977</v>
      </c>
      <c r="R1322" s="57"/>
      <c r="S1322" s="57" t="s">
        <v>229</v>
      </c>
      <c r="T1322" s="56"/>
      <c r="U1322" s="56"/>
      <c r="V1322" s="56"/>
      <c r="W1322" s="56" t="s">
        <v>848</v>
      </c>
      <c r="X1322" s="56"/>
      <c r="Y1322" s="56"/>
      <c r="Z1322" s="56"/>
      <c r="AA1322" s="56"/>
      <c r="AB1322" s="56"/>
      <c r="AC1322" s="56"/>
    </row>
    <row r="1323" spans="1:29" ht="15.75" customHeight="1">
      <c r="A1323" s="35" t="s">
        <v>1706</v>
      </c>
      <c r="B1323" s="35" t="s">
        <v>51</v>
      </c>
      <c r="C1323" s="36" t="s">
        <v>2504</v>
      </c>
      <c r="D1323" s="37" t="s">
        <v>53</v>
      </c>
      <c r="E1323" s="37">
        <v>4</v>
      </c>
      <c r="F1323" s="38">
        <v>12000</v>
      </c>
      <c r="G1323" s="39" t="s">
        <v>54</v>
      </c>
      <c r="H1323" s="40">
        <v>46235</v>
      </c>
      <c r="I1323" s="41" t="s">
        <v>55</v>
      </c>
      <c r="J1323" s="41" t="s">
        <v>56</v>
      </c>
      <c r="K1323" s="41" t="s">
        <v>164</v>
      </c>
      <c r="L1323" s="41" t="s">
        <v>91</v>
      </c>
      <c r="M1323" s="42" t="s">
        <v>148</v>
      </c>
      <c r="N1323" s="44" t="s">
        <v>951</v>
      </c>
      <c r="O1323" s="44" t="s">
        <v>2767</v>
      </c>
      <c r="P1323" s="44"/>
      <c r="Q1323" s="44" t="s">
        <v>2977</v>
      </c>
      <c r="R1323" s="45"/>
      <c r="S1323" s="45" t="s">
        <v>229</v>
      </c>
      <c r="T1323" s="44"/>
      <c r="U1323" s="44"/>
      <c r="V1323" s="44"/>
      <c r="W1323" s="44" t="s">
        <v>848</v>
      </c>
      <c r="X1323" s="44"/>
      <c r="Y1323" s="44"/>
      <c r="Z1323" s="44"/>
      <c r="AA1323" s="44"/>
      <c r="AB1323" s="44"/>
      <c r="AC1323" s="44"/>
    </row>
    <row r="1324" spans="1:29" ht="15.75" customHeight="1">
      <c r="A1324" s="47"/>
      <c r="B1324" s="47" t="s">
        <v>51</v>
      </c>
      <c r="C1324" s="60" t="s">
        <v>2504</v>
      </c>
      <c r="D1324" s="49" t="s">
        <v>53</v>
      </c>
      <c r="E1324" s="49">
        <v>40</v>
      </c>
      <c r="F1324" s="50">
        <v>120000</v>
      </c>
      <c r="G1324" s="51" t="s">
        <v>54</v>
      </c>
      <c r="H1324" s="52">
        <v>46266</v>
      </c>
      <c r="I1324" s="53" t="s">
        <v>55</v>
      </c>
      <c r="J1324" s="53" t="s">
        <v>56</v>
      </c>
      <c r="K1324" s="53" t="s">
        <v>164</v>
      </c>
      <c r="L1324" s="53" t="s">
        <v>91</v>
      </c>
      <c r="M1324" s="54" t="s">
        <v>148</v>
      </c>
      <c r="N1324" s="56" t="s">
        <v>884</v>
      </c>
      <c r="O1324" s="56" t="s">
        <v>2767</v>
      </c>
      <c r="P1324" s="56"/>
      <c r="Q1324" s="56" t="s">
        <v>2977</v>
      </c>
      <c r="R1324" s="57"/>
      <c r="S1324" s="57" t="s">
        <v>229</v>
      </c>
      <c r="T1324" s="56"/>
      <c r="U1324" s="56"/>
      <c r="V1324" s="56"/>
      <c r="W1324" s="56" t="s">
        <v>848</v>
      </c>
      <c r="X1324" s="56"/>
      <c r="Y1324" s="56"/>
      <c r="Z1324" s="56"/>
      <c r="AA1324" s="56"/>
      <c r="AB1324" s="56"/>
      <c r="AC1324" s="56"/>
    </row>
    <row r="1325" spans="1:29" ht="15.75" customHeight="1">
      <c r="A1325" s="35"/>
      <c r="B1325" s="35" t="s">
        <v>2693</v>
      </c>
      <c r="C1325" s="36"/>
      <c r="D1325" s="37"/>
      <c r="E1325" s="37"/>
      <c r="F1325" s="38">
        <v>2250</v>
      </c>
      <c r="G1325" s="39"/>
      <c r="H1325" s="40"/>
      <c r="I1325" s="41"/>
      <c r="J1325" s="41"/>
      <c r="K1325" s="41"/>
      <c r="L1325" s="41"/>
      <c r="M1325" s="42"/>
      <c r="N1325" s="44" t="s">
        <v>21</v>
      </c>
      <c r="O1325" s="44"/>
      <c r="P1325" s="44"/>
      <c r="Q1325" s="44" t="s">
        <v>3050</v>
      </c>
      <c r="R1325" s="45"/>
      <c r="S1325" s="45" t="s">
        <v>433</v>
      </c>
      <c r="T1325" s="44"/>
      <c r="U1325" s="44"/>
      <c r="V1325" s="44"/>
      <c r="W1325" s="44" t="s">
        <v>3051</v>
      </c>
      <c r="X1325" s="44"/>
      <c r="Y1325" s="44"/>
      <c r="Z1325" s="44"/>
      <c r="AA1325" s="44"/>
      <c r="AB1325" s="44"/>
      <c r="AC1325" s="44"/>
    </row>
    <row r="1326" spans="1:29" ht="15.75" customHeight="1">
      <c r="A1326" s="184"/>
      <c r="B1326" s="184" t="s">
        <v>169</v>
      </c>
      <c r="C1326" s="185" t="s">
        <v>2656</v>
      </c>
      <c r="D1326" s="186" t="s">
        <v>53</v>
      </c>
      <c r="E1326" s="186">
        <v>1</v>
      </c>
      <c r="F1326" s="187">
        <v>800</v>
      </c>
      <c r="G1326" s="188" t="s">
        <v>54</v>
      </c>
      <c r="H1326" s="189">
        <v>46174</v>
      </c>
      <c r="I1326" s="190" t="s">
        <v>101</v>
      </c>
      <c r="J1326" s="190" t="s">
        <v>56</v>
      </c>
      <c r="K1326" s="190" t="s">
        <v>858</v>
      </c>
      <c r="L1326" s="190" t="s">
        <v>91</v>
      </c>
      <c r="M1326" s="191" t="s">
        <v>2451</v>
      </c>
      <c r="N1326" s="192" t="s">
        <v>951</v>
      </c>
      <c r="O1326" s="56" t="s">
        <v>2452</v>
      </c>
      <c r="P1326" s="56"/>
      <c r="Q1326" s="56"/>
      <c r="R1326" s="57" t="str">
        <f t="array" ref="R1326">IFERROR(INDEX('BANCO DE DADOS'!$C$3:$C1636,MATCH(C1326,'BANCO DE DADOS'!$B$3:$B1636,0),0),"")</f>
        <v>DEPMAT</v>
      </c>
      <c r="S1326" s="57" t="str">
        <f t="array" ref="S1326">IFERROR(INDEX('BANCO DE DADOS'!$D$3:$D1636,MATCH(C1326,'BANCO DE DADOS'!$B$3:$B1636,0),0),"")</f>
        <v>COMPRA DE EQUIPAMENTOS PARA CARGA E CARREGAMENTO</v>
      </c>
      <c r="T1326" s="56"/>
      <c r="U1326" s="56"/>
      <c r="V1326" s="56"/>
      <c r="W1326" s="56"/>
      <c r="X1326" s="56"/>
      <c r="Y1326" s="56"/>
      <c r="Z1326" s="56"/>
      <c r="AA1326" s="56"/>
      <c r="AB1326" s="56"/>
      <c r="AC1326" s="56"/>
    </row>
    <row r="1327" spans="1:29" ht="15.75" customHeight="1">
      <c r="A1327" s="35"/>
      <c r="B1327" s="35" t="s">
        <v>2693</v>
      </c>
      <c r="C1327" s="36"/>
      <c r="D1327" s="37"/>
      <c r="E1327" s="37"/>
      <c r="F1327" s="38">
        <v>10000</v>
      </c>
      <c r="G1327" s="39"/>
      <c r="H1327" s="40"/>
      <c r="I1327" s="41"/>
      <c r="J1327" s="41"/>
      <c r="K1327" s="41"/>
      <c r="L1327" s="41"/>
      <c r="M1327" s="42"/>
      <c r="N1327" s="44" t="s">
        <v>21</v>
      </c>
      <c r="O1327" s="44"/>
      <c r="P1327" s="44"/>
      <c r="Q1327" s="44" t="s">
        <v>3053</v>
      </c>
      <c r="R1327" s="45"/>
      <c r="S1327" s="45" t="s">
        <v>271</v>
      </c>
      <c r="T1327" s="44"/>
      <c r="U1327" s="44"/>
      <c r="V1327" s="44"/>
      <c r="W1327" s="44" t="s">
        <v>3051</v>
      </c>
      <c r="X1327" s="44"/>
      <c r="Y1327" s="44"/>
      <c r="Z1327" s="44"/>
      <c r="AA1327" s="44"/>
      <c r="AB1327" s="44"/>
      <c r="AC1327" s="44"/>
    </row>
    <row r="1328" spans="1:29" ht="15.75" customHeight="1">
      <c r="A1328" s="47"/>
      <c r="B1328" s="47" t="s">
        <v>2693</v>
      </c>
      <c r="C1328" s="60"/>
      <c r="D1328" s="49"/>
      <c r="E1328" s="49"/>
      <c r="F1328" s="50">
        <v>15000</v>
      </c>
      <c r="G1328" s="51"/>
      <c r="H1328" s="52"/>
      <c r="I1328" s="53"/>
      <c r="J1328" s="53"/>
      <c r="K1328" s="53"/>
      <c r="L1328" s="53"/>
      <c r="M1328" s="54"/>
      <c r="N1328" s="56" t="s">
        <v>21</v>
      </c>
      <c r="O1328" s="56"/>
      <c r="P1328" s="56"/>
      <c r="Q1328" s="56" t="s">
        <v>3092</v>
      </c>
      <c r="R1328" s="57"/>
      <c r="S1328" s="57" t="s">
        <v>256</v>
      </c>
      <c r="T1328" s="56"/>
      <c r="U1328" s="56"/>
      <c r="V1328" s="56"/>
      <c r="W1328" s="56" t="s">
        <v>3051</v>
      </c>
      <c r="X1328" s="56"/>
      <c r="Y1328" s="56"/>
      <c r="Z1328" s="56"/>
      <c r="AA1328" s="56"/>
      <c r="AB1328" s="56"/>
      <c r="AC1328" s="56"/>
    </row>
    <row r="1329" spans="1:29" ht="15.75" customHeight="1">
      <c r="A1329" s="35"/>
      <c r="B1329" s="35" t="s">
        <v>2693</v>
      </c>
      <c r="C1329" s="36"/>
      <c r="D1329" s="37"/>
      <c r="E1329" s="37"/>
      <c r="F1329" s="38">
        <v>500</v>
      </c>
      <c r="G1329" s="39"/>
      <c r="H1329" s="40"/>
      <c r="I1329" s="41"/>
      <c r="J1329" s="41"/>
      <c r="K1329" s="41"/>
      <c r="L1329" s="41"/>
      <c r="M1329" s="42"/>
      <c r="N1329" s="44" t="s">
        <v>21</v>
      </c>
      <c r="O1329" s="44"/>
      <c r="P1329" s="44"/>
      <c r="Q1329" s="44" t="s">
        <v>3122</v>
      </c>
      <c r="R1329" s="45"/>
      <c r="S1329" s="45" t="s">
        <v>617</v>
      </c>
      <c r="T1329" s="44"/>
      <c r="U1329" s="44"/>
      <c r="V1329" s="44"/>
      <c r="W1329" s="44" t="s">
        <v>3051</v>
      </c>
      <c r="X1329" s="44"/>
      <c r="Y1329" s="44"/>
      <c r="Z1329" s="44"/>
      <c r="AA1329" s="44"/>
      <c r="AB1329" s="44"/>
      <c r="AC1329" s="44"/>
    </row>
    <row r="1330" spans="1:29" ht="15.75" customHeight="1">
      <c r="A1330" s="47"/>
      <c r="B1330" s="47" t="s">
        <v>51</v>
      </c>
      <c r="C1330" s="60" t="s">
        <v>1098</v>
      </c>
      <c r="D1330" s="49" t="s">
        <v>53</v>
      </c>
      <c r="E1330" s="49">
        <v>25</v>
      </c>
      <c r="F1330" s="50">
        <v>22500</v>
      </c>
      <c r="G1330" s="51" t="s">
        <v>54</v>
      </c>
      <c r="H1330" s="52">
        <v>46235</v>
      </c>
      <c r="I1330" s="53" t="s">
        <v>55</v>
      </c>
      <c r="J1330" s="53" t="s">
        <v>56</v>
      </c>
      <c r="K1330" s="53" t="s">
        <v>164</v>
      </c>
      <c r="L1330" s="53" t="s">
        <v>91</v>
      </c>
      <c r="M1330" s="54" t="s">
        <v>2486</v>
      </c>
      <c r="N1330" s="56" t="s">
        <v>884</v>
      </c>
      <c r="O1330" s="56" t="s">
        <v>2767</v>
      </c>
      <c r="P1330" s="56"/>
      <c r="Q1330" s="56" t="s">
        <v>2977</v>
      </c>
      <c r="R1330" s="57"/>
      <c r="S1330" s="57" t="s">
        <v>229</v>
      </c>
      <c r="T1330" s="56"/>
      <c r="U1330" s="56"/>
      <c r="V1330" s="56"/>
      <c r="W1330" s="56" t="s">
        <v>848</v>
      </c>
      <c r="X1330" s="56"/>
      <c r="Y1330" s="56"/>
      <c r="Z1330" s="56"/>
      <c r="AA1330" s="56"/>
      <c r="AB1330" s="56"/>
      <c r="AC1330" s="56"/>
    </row>
    <row r="1331" spans="1:29" ht="15.75" customHeight="1">
      <c r="A1331" s="35" t="s">
        <v>2797</v>
      </c>
      <c r="B1331" s="35" t="s">
        <v>245</v>
      </c>
      <c r="C1331" s="36" t="s">
        <v>422</v>
      </c>
      <c r="D1331" s="37" t="s">
        <v>53</v>
      </c>
      <c r="E1331" s="37">
        <v>3</v>
      </c>
      <c r="F1331" s="38">
        <v>2700</v>
      </c>
      <c r="G1331" s="39" t="s">
        <v>54</v>
      </c>
      <c r="H1331" s="40">
        <v>46174</v>
      </c>
      <c r="I1331" s="41" t="s">
        <v>55</v>
      </c>
      <c r="J1331" s="41" t="s">
        <v>56</v>
      </c>
      <c r="K1331" s="41" t="s">
        <v>164</v>
      </c>
      <c r="L1331" s="41" t="s">
        <v>58</v>
      </c>
      <c r="M1331" s="42" t="s">
        <v>73</v>
      </c>
      <c r="N1331" s="44" t="s">
        <v>21</v>
      </c>
      <c r="O1331" s="44" t="s">
        <v>2767</v>
      </c>
      <c r="P1331" s="44"/>
      <c r="Q1331" s="44" t="s">
        <v>2977</v>
      </c>
      <c r="R1331" s="45"/>
      <c r="S1331" s="45" t="s">
        <v>229</v>
      </c>
      <c r="T1331" s="44"/>
      <c r="U1331" s="44"/>
      <c r="V1331" s="44"/>
      <c r="W1331" s="44" t="s">
        <v>848</v>
      </c>
      <c r="X1331" s="44"/>
      <c r="Y1331" s="44"/>
      <c r="Z1331" s="44"/>
      <c r="AA1331" s="44"/>
      <c r="AB1331" s="44"/>
      <c r="AC1331" s="44"/>
    </row>
    <row r="1332" spans="1:29" ht="15.75" customHeight="1">
      <c r="A1332" s="184"/>
      <c r="B1332" s="184" t="s">
        <v>254</v>
      </c>
      <c r="C1332" s="185" t="s">
        <v>2616</v>
      </c>
      <c r="D1332" s="186" t="s">
        <v>53</v>
      </c>
      <c r="E1332" s="186">
        <v>1</v>
      </c>
      <c r="F1332" s="187">
        <v>800</v>
      </c>
      <c r="G1332" s="188" t="s">
        <v>54</v>
      </c>
      <c r="H1332" s="189">
        <v>46174</v>
      </c>
      <c r="I1332" s="190" t="s">
        <v>101</v>
      </c>
      <c r="J1332" s="190" t="s">
        <v>56</v>
      </c>
      <c r="K1332" s="190" t="s">
        <v>858</v>
      </c>
      <c r="L1332" s="190" t="s">
        <v>91</v>
      </c>
      <c r="M1332" s="191" t="s">
        <v>2451</v>
      </c>
      <c r="N1332" s="192" t="s">
        <v>951</v>
      </c>
      <c r="O1332" s="56" t="s">
        <v>2452</v>
      </c>
      <c r="P1332" s="56"/>
      <c r="Q1332" s="56"/>
      <c r="R1332" s="57">
        <f t="array" ref="R1332">IFERROR(INDEX('BANCO DE DADOS'!$C$3:$C1636,MATCH(C1332,'BANCO DE DADOS'!$B$3:$B1636,0),0),"")</f>
        <v>0</v>
      </c>
      <c r="S1332" s="57" t="str">
        <f t="array" ref="S1332">IFERROR(INDEX('BANCO DE DADOS'!$D$3:$D1636,MATCH(C1332,'BANCO DE DADOS'!$B$3:$B1636,0),0),"")</f>
        <v>COMPRA DE EQUIPAMENTOS PARA COZINHA E REFEITÓRIO</v>
      </c>
      <c r="T1332" s="56"/>
      <c r="U1332" s="56"/>
      <c r="V1332" s="56"/>
      <c r="W1332" s="56"/>
      <c r="X1332" s="56"/>
      <c r="Y1332" s="56"/>
      <c r="Z1332" s="56"/>
      <c r="AA1332" s="56"/>
      <c r="AB1332" s="56"/>
      <c r="AC1332" s="56"/>
    </row>
    <row r="1333" spans="1:29" ht="15.75" customHeight="1">
      <c r="A1333" s="167"/>
      <c r="B1333" s="167" t="s">
        <v>247</v>
      </c>
      <c r="C1333" s="168" t="s">
        <v>2616</v>
      </c>
      <c r="D1333" s="176" t="s">
        <v>53</v>
      </c>
      <c r="E1333" s="176">
        <v>1</v>
      </c>
      <c r="F1333" s="177">
        <v>800</v>
      </c>
      <c r="G1333" s="178" t="s">
        <v>54</v>
      </c>
      <c r="H1333" s="179">
        <v>46174</v>
      </c>
      <c r="I1333" s="180" t="s">
        <v>101</v>
      </c>
      <c r="J1333" s="180" t="s">
        <v>56</v>
      </c>
      <c r="K1333" s="180" t="s">
        <v>858</v>
      </c>
      <c r="L1333" s="180" t="s">
        <v>91</v>
      </c>
      <c r="M1333" s="181" t="s">
        <v>2451</v>
      </c>
      <c r="N1333" s="175" t="s">
        <v>951</v>
      </c>
      <c r="O1333" s="44" t="s">
        <v>2452</v>
      </c>
      <c r="P1333" s="44"/>
      <c r="Q1333" s="44"/>
      <c r="R1333" s="45">
        <f t="array" ref="R1333">IFERROR(INDEX('BANCO DE DADOS'!$C$3:$C1636,MATCH(C1333,'BANCO DE DADOS'!$B$3:$B1636,0),0),"")</f>
        <v>0</v>
      </c>
      <c r="S1333" s="45" t="str">
        <f t="array" ref="S1333">IFERROR(INDEX('BANCO DE DADOS'!$D$3:$D1636,MATCH(C1333,'BANCO DE DADOS'!$B$3:$B1636,0),0),"")</f>
        <v>COMPRA DE EQUIPAMENTOS PARA COZINHA E REFEITÓRIO</v>
      </c>
      <c r="T1333" s="44"/>
      <c r="U1333" s="44"/>
      <c r="V1333" s="44"/>
      <c r="W1333" s="44"/>
      <c r="X1333" s="44"/>
      <c r="Y1333" s="44"/>
      <c r="Z1333" s="44"/>
      <c r="AA1333" s="44"/>
      <c r="AB1333" s="44"/>
      <c r="AC1333" s="44"/>
    </row>
    <row r="1334" spans="1:29" ht="15.75" customHeight="1">
      <c r="A1334" s="184"/>
      <c r="B1334" s="184" t="s">
        <v>169</v>
      </c>
      <c r="C1334" s="185" t="s">
        <v>2616</v>
      </c>
      <c r="D1334" s="186" t="s">
        <v>53</v>
      </c>
      <c r="E1334" s="186">
        <v>1</v>
      </c>
      <c r="F1334" s="187">
        <v>800</v>
      </c>
      <c r="G1334" s="188" t="s">
        <v>54</v>
      </c>
      <c r="H1334" s="189">
        <v>46174</v>
      </c>
      <c r="I1334" s="190" t="s">
        <v>101</v>
      </c>
      <c r="J1334" s="190" t="s">
        <v>56</v>
      </c>
      <c r="K1334" s="190" t="s">
        <v>858</v>
      </c>
      <c r="L1334" s="190" t="s">
        <v>91</v>
      </c>
      <c r="M1334" s="191" t="s">
        <v>2451</v>
      </c>
      <c r="N1334" s="192" t="s">
        <v>951</v>
      </c>
      <c r="O1334" s="56" t="s">
        <v>2452</v>
      </c>
      <c r="P1334" s="56"/>
      <c r="Q1334" s="56"/>
      <c r="R1334" s="57">
        <f t="array" ref="R1334">IFERROR(INDEX('BANCO DE DADOS'!$C$3:$C1636,MATCH(C1334,'BANCO DE DADOS'!$B$3:$B1636,0),0),"")</f>
        <v>0</v>
      </c>
      <c r="S1334" s="57" t="str">
        <f t="array" ref="S1334">IFERROR(INDEX('BANCO DE DADOS'!$D$3:$D1636,MATCH(C1334,'BANCO DE DADOS'!$B$3:$B1636,0),0),"")</f>
        <v>COMPRA DE EQUIPAMENTOS PARA COZINHA E REFEITÓRIO</v>
      </c>
      <c r="T1334" s="56"/>
      <c r="U1334" s="56"/>
      <c r="V1334" s="56"/>
      <c r="W1334" s="56"/>
      <c r="X1334" s="56"/>
      <c r="Y1334" s="56"/>
      <c r="Z1334" s="56"/>
      <c r="AA1334" s="56"/>
      <c r="AB1334" s="56"/>
      <c r="AC1334" s="56"/>
    </row>
    <row r="1335" spans="1:29" ht="15.75" customHeight="1">
      <c r="A1335" s="167"/>
      <c r="B1335" s="167" t="s">
        <v>254</v>
      </c>
      <c r="C1335" s="168" t="s">
        <v>2640</v>
      </c>
      <c r="D1335" s="176" t="s">
        <v>53</v>
      </c>
      <c r="E1335" s="176">
        <v>1</v>
      </c>
      <c r="F1335" s="177">
        <v>800</v>
      </c>
      <c r="G1335" s="178" t="s">
        <v>54</v>
      </c>
      <c r="H1335" s="179">
        <v>46174</v>
      </c>
      <c r="I1335" s="180" t="s">
        <v>101</v>
      </c>
      <c r="J1335" s="180" t="s">
        <v>56</v>
      </c>
      <c r="K1335" s="180" t="s">
        <v>858</v>
      </c>
      <c r="L1335" s="180" t="s">
        <v>84</v>
      </c>
      <c r="M1335" s="181" t="s">
        <v>2451</v>
      </c>
      <c r="N1335" s="175" t="s">
        <v>951</v>
      </c>
      <c r="O1335" s="44" t="s">
        <v>2452</v>
      </c>
      <c r="P1335" s="44"/>
      <c r="Q1335" s="44"/>
      <c r="R1335" s="45">
        <f t="array" ref="R1335">IFERROR(INDEX('BANCO DE DADOS'!$C$3:$C1636,MATCH(C1335,'BANCO DE DADOS'!$B$3:$B1636,0),0),"")</f>
        <v>0</v>
      </c>
      <c r="S1335" s="45" t="str">
        <f t="array" ref="S1335">IFERROR(INDEX('BANCO DE DADOS'!$D$3:$D1636,MATCH(C1335,'BANCO DE DADOS'!$B$3:$B1636,0),0),"")</f>
        <v>COMPRA DE EQUIPAMENTOS PARA JARDIM E IRRIGAÇÃO</v>
      </c>
      <c r="T1335" s="44"/>
      <c r="U1335" s="44"/>
      <c r="V1335" s="44"/>
      <c r="W1335" s="44"/>
      <c r="X1335" s="44"/>
      <c r="Y1335" s="44"/>
      <c r="Z1335" s="44"/>
      <c r="AA1335" s="44"/>
      <c r="AB1335" s="44"/>
      <c r="AC1335" s="44"/>
    </row>
    <row r="1336" spans="1:29" ht="15.75" customHeight="1">
      <c r="A1336" s="184"/>
      <c r="B1336" s="184" t="s">
        <v>652</v>
      </c>
      <c r="C1336" s="185" t="s">
        <v>2640</v>
      </c>
      <c r="D1336" s="186" t="s">
        <v>53</v>
      </c>
      <c r="E1336" s="186">
        <v>1</v>
      </c>
      <c r="F1336" s="187">
        <v>800</v>
      </c>
      <c r="G1336" s="188" t="s">
        <v>54</v>
      </c>
      <c r="H1336" s="189">
        <v>46174</v>
      </c>
      <c r="I1336" s="190" t="s">
        <v>101</v>
      </c>
      <c r="J1336" s="190" t="s">
        <v>56</v>
      </c>
      <c r="K1336" s="190" t="s">
        <v>858</v>
      </c>
      <c r="L1336" s="190" t="s">
        <v>84</v>
      </c>
      <c r="M1336" s="191" t="s">
        <v>2451</v>
      </c>
      <c r="N1336" s="192" t="s">
        <v>951</v>
      </c>
      <c r="O1336" s="56" t="s">
        <v>2452</v>
      </c>
      <c r="P1336" s="56"/>
      <c r="Q1336" s="56"/>
      <c r="R1336" s="57">
        <f t="array" ref="R1336">IFERROR(INDEX('BANCO DE DADOS'!$C$3:$C1636,MATCH(C1336,'BANCO DE DADOS'!$B$3:$B1636,0),0),"")</f>
        <v>0</v>
      </c>
      <c r="S1336" s="57" t="str">
        <f t="array" ref="S1336">IFERROR(INDEX('BANCO DE DADOS'!$D$3:$D1636,MATCH(C1336,'BANCO DE DADOS'!$B$3:$B1636,0),0),"")</f>
        <v>COMPRA DE EQUIPAMENTOS PARA JARDIM E IRRIGAÇÃO</v>
      </c>
      <c r="T1336" s="56"/>
      <c r="U1336" s="56"/>
      <c r="V1336" s="56"/>
      <c r="W1336" s="56"/>
      <c r="X1336" s="56"/>
      <c r="Y1336" s="56"/>
      <c r="Z1336" s="56"/>
      <c r="AA1336" s="56"/>
      <c r="AB1336" s="56"/>
      <c r="AC1336" s="56"/>
    </row>
    <row r="1337" spans="1:29" ht="15.75" customHeight="1">
      <c r="A1337" s="35" t="s">
        <v>2798</v>
      </c>
      <c r="B1337" s="35" t="s">
        <v>172</v>
      </c>
      <c r="C1337" s="36" t="s">
        <v>422</v>
      </c>
      <c r="D1337" s="37" t="s">
        <v>53</v>
      </c>
      <c r="E1337" s="37">
        <v>3</v>
      </c>
      <c r="F1337" s="38">
        <v>2700</v>
      </c>
      <c r="G1337" s="39" t="s">
        <v>54</v>
      </c>
      <c r="H1337" s="40">
        <v>46174</v>
      </c>
      <c r="I1337" s="41" t="s">
        <v>55</v>
      </c>
      <c r="J1337" s="41" t="s">
        <v>56</v>
      </c>
      <c r="K1337" s="41" t="s">
        <v>164</v>
      </c>
      <c r="L1337" s="41" t="s">
        <v>58</v>
      </c>
      <c r="M1337" s="42" t="s">
        <v>2739</v>
      </c>
      <c r="N1337" s="44" t="s">
        <v>21</v>
      </c>
      <c r="O1337" s="44" t="s">
        <v>2767</v>
      </c>
      <c r="P1337" s="44"/>
      <c r="Q1337" s="44" t="s">
        <v>2977</v>
      </c>
      <c r="R1337" s="45"/>
      <c r="S1337" s="45" t="s">
        <v>229</v>
      </c>
      <c r="T1337" s="44"/>
      <c r="U1337" s="44"/>
      <c r="V1337" s="44"/>
      <c r="W1337" s="44" t="s">
        <v>848</v>
      </c>
      <c r="X1337" s="44"/>
      <c r="Y1337" s="44"/>
      <c r="Z1337" s="44"/>
      <c r="AA1337" s="44"/>
      <c r="AB1337" s="44"/>
      <c r="AC1337" s="44"/>
    </row>
    <row r="1338" spans="1:29" ht="15.75" customHeight="1">
      <c r="A1338" s="47"/>
      <c r="B1338" s="47" t="s">
        <v>51</v>
      </c>
      <c r="C1338" s="60" t="s">
        <v>1206</v>
      </c>
      <c r="D1338" s="49" t="s">
        <v>53</v>
      </c>
      <c r="E1338" s="49">
        <v>10</v>
      </c>
      <c r="F1338" s="50">
        <v>5000</v>
      </c>
      <c r="G1338" s="51" t="s">
        <v>54</v>
      </c>
      <c r="H1338" s="52">
        <v>46204</v>
      </c>
      <c r="I1338" s="53" t="s">
        <v>55</v>
      </c>
      <c r="J1338" s="53" t="s">
        <v>56</v>
      </c>
      <c r="K1338" s="53" t="s">
        <v>164</v>
      </c>
      <c r="L1338" s="53" t="s">
        <v>91</v>
      </c>
      <c r="M1338" s="54" t="s">
        <v>148</v>
      </c>
      <c r="N1338" s="56" t="s">
        <v>884</v>
      </c>
      <c r="O1338" s="56" t="s">
        <v>2767</v>
      </c>
      <c r="P1338" s="56"/>
      <c r="Q1338" s="56" t="s">
        <v>2977</v>
      </c>
      <c r="R1338" s="57"/>
      <c r="S1338" s="57" t="s">
        <v>229</v>
      </c>
      <c r="T1338" s="56"/>
      <c r="U1338" s="56"/>
      <c r="V1338" s="56"/>
      <c r="W1338" s="56" t="s">
        <v>848</v>
      </c>
      <c r="X1338" s="56"/>
      <c r="Y1338" s="56"/>
      <c r="Z1338" s="56"/>
      <c r="AA1338" s="56"/>
      <c r="AB1338" s="56"/>
      <c r="AC1338" s="56"/>
    </row>
    <row r="1339" spans="1:29" ht="15.75" customHeight="1">
      <c r="A1339" s="167"/>
      <c r="B1339" s="167" t="s">
        <v>1521</v>
      </c>
      <c r="C1339" s="168" t="s">
        <v>2657</v>
      </c>
      <c r="D1339" s="176" t="s">
        <v>53</v>
      </c>
      <c r="E1339" s="176">
        <v>1</v>
      </c>
      <c r="F1339" s="177">
        <v>800</v>
      </c>
      <c r="G1339" s="178" t="s">
        <v>54</v>
      </c>
      <c r="H1339" s="179">
        <v>46174</v>
      </c>
      <c r="I1339" s="180" t="s">
        <v>101</v>
      </c>
      <c r="J1339" s="180" t="s">
        <v>56</v>
      </c>
      <c r="K1339" s="180" t="s">
        <v>858</v>
      </c>
      <c r="L1339" s="180" t="s">
        <v>84</v>
      </c>
      <c r="M1339" s="181" t="s">
        <v>2451</v>
      </c>
      <c r="N1339" s="175" t="s">
        <v>951</v>
      </c>
      <c r="O1339" s="44" t="s">
        <v>2452</v>
      </c>
      <c r="P1339" s="44"/>
      <c r="Q1339" s="44"/>
      <c r="R1339" s="45">
        <f t="array" ref="R1339">IFERROR(INDEX('BANCO DE DADOS'!$C$3:$C1636,MATCH(C1339,'BANCO DE DADOS'!$B$3:$B1636,0),0),"")</f>
        <v>0</v>
      </c>
      <c r="S1339" s="45" t="str">
        <f t="array" ref="S1339">IFERROR(INDEX('BANCO DE DADOS'!$D$3:$D1636,MATCH(C1339,'BANCO DE DADOS'!$B$3:$B1636,0),0),"")</f>
        <v>COMPRA DE EQUIPAMENTOS PARA COZINHA E REFEITÓRIO</v>
      </c>
      <c r="T1339" s="44"/>
      <c r="U1339" s="44"/>
      <c r="V1339" s="44"/>
      <c r="W1339" s="44"/>
      <c r="X1339" s="44"/>
      <c r="Y1339" s="44"/>
      <c r="Z1339" s="44"/>
      <c r="AA1339" s="44"/>
      <c r="AB1339" s="44"/>
      <c r="AC1339" s="44"/>
    </row>
    <row r="1340" spans="1:29" ht="15.75" customHeight="1">
      <c r="A1340" s="184"/>
      <c r="B1340" s="184" t="s">
        <v>2493</v>
      </c>
      <c r="C1340" s="185" t="s">
        <v>2657</v>
      </c>
      <c r="D1340" s="186" t="s">
        <v>53</v>
      </c>
      <c r="E1340" s="186">
        <v>1</v>
      </c>
      <c r="F1340" s="187">
        <v>800</v>
      </c>
      <c r="G1340" s="188" t="s">
        <v>54</v>
      </c>
      <c r="H1340" s="189">
        <v>46174</v>
      </c>
      <c r="I1340" s="190" t="s">
        <v>101</v>
      </c>
      <c r="J1340" s="190" t="s">
        <v>56</v>
      </c>
      <c r="K1340" s="190" t="s">
        <v>858</v>
      </c>
      <c r="L1340" s="190" t="s">
        <v>84</v>
      </c>
      <c r="M1340" s="191" t="s">
        <v>2451</v>
      </c>
      <c r="N1340" s="192" t="s">
        <v>951</v>
      </c>
      <c r="O1340" s="56" t="s">
        <v>2452</v>
      </c>
      <c r="P1340" s="56"/>
      <c r="Q1340" s="56"/>
      <c r="R1340" s="57">
        <f t="array" ref="R1340">IFERROR(INDEX('BANCO DE DADOS'!$C$3:$C1636,MATCH(C1340,'BANCO DE DADOS'!$B$3:$B1636,0),0),"")</f>
        <v>0</v>
      </c>
      <c r="S1340" s="57" t="str">
        <f t="array" ref="S1340">IFERROR(INDEX('BANCO DE DADOS'!$D$3:$D1636,MATCH(C1340,'BANCO DE DADOS'!$B$3:$B1636,0),0),"")</f>
        <v>COMPRA DE EQUIPAMENTOS PARA COZINHA E REFEITÓRIO</v>
      </c>
      <c r="T1340" s="56"/>
      <c r="U1340" s="56"/>
      <c r="V1340" s="56"/>
      <c r="W1340" s="56"/>
      <c r="X1340" s="56"/>
      <c r="Y1340" s="56"/>
      <c r="Z1340" s="56"/>
      <c r="AA1340" s="56"/>
      <c r="AB1340" s="56"/>
      <c r="AC1340" s="56"/>
    </row>
    <row r="1341" spans="1:29" ht="15.75" customHeight="1">
      <c r="A1341" s="167"/>
      <c r="B1341" s="167" t="s">
        <v>848</v>
      </c>
      <c r="C1341" s="168" t="s">
        <v>1249</v>
      </c>
      <c r="D1341" s="176" t="s">
        <v>53</v>
      </c>
      <c r="E1341" s="176">
        <v>20</v>
      </c>
      <c r="F1341" s="177">
        <v>2400</v>
      </c>
      <c r="G1341" s="178" t="s">
        <v>54</v>
      </c>
      <c r="H1341" s="179">
        <v>46174</v>
      </c>
      <c r="I1341" s="180" t="s">
        <v>55</v>
      </c>
      <c r="J1341" s="180" t="s">
        <v>56</v>
      </c>
      <c r="K1341" s="180" t="s">
        <v>164</v>
      </c>
      <c r="L1341" s="180" t="s">
        <v>91</v>
      </c>
      <c r="M1341" s="181" t="s">
        <v>2451</v>
      </c>
      <c r="N1341" s="175" t="s">
        <v>884</v>
      </c>
      <c r="O1341" s="44" t="s">
        <v>2452</v>
      </c>
      <c r="P1341" s="44"/>
      <c r="Q1341" s="44"/>
      <c r="R1341" s="45" t="str">
        <f t="array" ref="R1341">IFERROR(INDEX('BANCO DE DADOS'!$C$3:$C1636,MATCH(C1341,'BANCO DE DADOS'!$B$3:$B1636,0),0),"")</f>
        <v>DOP - EQUIPAMENTO OPERACIONAL SALVAMENTO AQUATICO</v>
      </c>
      <c r="S1341" s="45" t="str">
        <f t="array" ref="S1341">IFERROR(INDEX('BANCO DE DADOS'!$D$3:$D1636,MATCH(C1341,'BANCO DE DADOS'!$B$3:$B1636,0),0),"")</f>
        <v>COMPRA DE EQUIPAMENTOS E ACESSÓRIOS DESPORTIVOS</v>
      </c>
      <c r="T1341" s="44"/>
      <c r="U1341" s="44"/>
      <c r="V1341" s="44"/>
      <c r="W1341" s="44"/>
      <c r="X1341" s="44"/>
      <c r="Y1341" s="44"/>
      <c r="Z1341" s="44"/>
      <c r="AA1341" s="44"/>
      <c r="AB1341" s="44"/>
      <c r="AC1341" s="44"/>
    </row>
    <row r="1342" spans="1:29" ht="15.75" customHeight="1">
      <c r="A1342" s="47"/>
      <c r="B1342" s="47" t="s">
        <v>51</v>
      </c>
      <c r="C1342" s="60" t="s">
        <v>2520</v>
      </c>
      <c r="D1342" s="49" t="s">
        <v>53</v>
      </c>
      <c r="E1342" s="49">
        <v>15</v>
      </c>
      <c r="F1342" s="50">
        <v>59719.86</v>
      </c>
      <c r="G1342" s="51" t="s">
        <v>54</v>
      </c>
      <c r="H1342" s="52">
        <v>46266</v>
      </c>
      <c r="I1342" s="53" t="s">
        <v>55</v>
      </c>
      <c r="J1342" s="53" t="s">
        <v>56</v>
      </c>
      <c r="K1342" s="53" t="s">
        <v>164</v>
      </c>
      <c r="L1342" s="53" t="s">
        <v>91</v>
      </c>
      <c r="M1342" s="54" t="s">
        <v>2486</v>
      </c>
      <c r="N1342" s="56" t="s">
        <v>884</v>
      </c>
      <c r="O1342" s="56" t="s">
        <v>2767</v>
      </c>
      <c r="P1342" s="56"/>
      <c r="Q1342" s="56" t="s">
        <v>2977</v>
      </c>
      <c r="R1342" s="57"/>
      <c r="S1342" s="57" t="s">
        <v>229</v>
      </c>
      <c r="T1342" s="56"/>
      <c r="U1342" s="56"/>
      <c r="V1342" s="56"/>
      <c r="W1342" s="56" t="s">
        <v>848</v>
      </c>
      <c r="X1342" s="56"/>
      <c r="Y1342" s="56"/>
      <c r="Z1342" s="56"/>
      <c r="AA1342" s="56"/>
      <c r="AB1342" s="56"/>
      <c r="AC1342" s="56"/>
    </row>
    <row r="1343" spans="1:29" ht="15.75" customHeight="1">
      <c r="A1343" s="35"/>
      <c r="B1343" s="35" t="s">
        <v>51</v>
      </c>
      <c r="C1343" s="36" t="s">
        <v>1271</v>
      </c>
      <c r="D1343" s="37" t="s">
        <v>53</v>
      </c>
      <c r="E1343" s="37">
        <v>35</v>
      </c>
      <c r="F1343" s="38">
        <v>1750</v>
      </c>
      <c r="G1343" s="39" t="s">
        <v>54</v>
      </c>
      <c r="H1343" s="40">
        <v>46174</v>
      </c>
      <c r="I1343" s="41" t="s">
        <v>55</v>
      </c>
      <c r="J1343" s="41" t="s">
        <v>56</v>
      </c>
      <c r="K1343" s="41" t="s">
        <v>164</v>
      </c>
      <c r="L1343" s="41" t="s">
        <v>91</v>
      </c>
      <c r="M1343" s="42" t="s">
        <v>73</v>
      </c>
      <c r="N1343" s="44" t="s">
        <v>884</v>
      </c>
      <c r="O1343" s="44" t="s">
        <v>2767</v>
      </c>
      <c r="P1343" s="44"/>
      <c r="Q1343" s="44" t="s">
        <v>2977</v>
      </c>
      <c r="R1343" s="45"/>
      <c r="S1343" s="45" t="s">
        <v>229</v>
      </c>
      <c r="T1343" s="44"/>
      <c r="U1343" s="44"/>
      <c r="V1343" s="44"/>
      <c r="W1343" s="44" t="s">
        <v>848</v>
      </c>
      <c r="X1343" s="44"/>
      <c r="Y1343" s="44"/>
      <c r="Z1343" s="44"/>
      <c r="AA1343" s="44"/>
      <c r="AB1343" s="44"/>
      <c r="AC1343" s="44"/>
    </row>
    <row r="1344" spans="1:29" ht="15.75" customHeight="1">
      <c r="A1344" s="184"/>
      <c r="B1344" s="184" t="s">
        <v>861</v>
      </c>
      <c r="C1344" s="185" t="s">
        <v>961</v>
      </c>
      <c r="D1344" s="186" t="s">
        <v>53</v>
      </c>
      <c r="E1344" s="186">
        <v>1</v>
      </c>
      <c r="F1344" s="187">
        <v>6184103</v>
      </c>
      <c r="G1344" s="188" t="s">
        <v>54</v>
      </c>
      <c r="H1344" s="189">
        <v>46266</v>
      </c>
      <c r="I1344" s="190" t="s">
        <v>101</v>
      </c>
      <c r="J1344" s="190" t="s">
        <v>962</v>
      </c>
      <c r="K1344" s="190" t="s">
        <v>963</v>
      </c>
      <c r="L1344" s="190" t="s">
        <v>91</v>
      </c>
      <c r="M1344" s="191" t="s">
        <v>2451</v>
      </c>
      <c r="N1344" s="192" t="s">
        <v>884</v>
      </c>
      <c r="O1344" s="56" t="s">
        <v>2452</v>
      </c>
      <c r="P1344" s="56"/>
      <c r="Q1344" s="56"/>
      <c r="R1344" s="57" t="str">
        <f t="array" ref="R1344">IFERROR(INDEX('BANCO DE DADOS'!$C$3:$C1636,MATCH(C1344,'BANCO DE DADOS'!$B$3:$B1636,0),0),"")</f>
        <v>CEPDEC - REPASSE FINANCEIRO</v>
      </c>
      <c r="S1344" s="57" t="str">
        <f t="array" ref="S1344">IFERROR(INDEX('BANCO DE DADOS'!$D$3:$D1636,MATCH(C1344,'BANCO DE DADOS'!$B$3:$B1636,0),0),"")</f>
        <v>SERVIÇOS DE TRANSFERÊNCIAS GOVERNAMENTAIS</v>
      </c>
      <c r="T1344" s="56"/>
      <c r="U1344" s="56"/>
      <c r="V1344" s="56"/>
      <c r="W1344" s="56"/>
      <c r="X1344" s="56"/>
      <c r="Y1344" s="56"/>
      <c r="Z1344" s="56"/>
      <c r="AA1344" s="56"/>
      <c r="AB1344" s="56"/>
      <c r="AC1344" s="56"/>
    </row>
    <row r="1345" spans="1:29" ht="15.75" customHeight="1">
      <c r="A1345" s="167"/>
      <c r="B1345" s="167" t="s">
        <v>254</v>
      </c>
      <c r="C1345" s="168" t="s">
        <v>2658</v>
      </c>
      <c r="D1345" s="176" t="s">
        <v>53</v>
      </c>
      <c r="E1345" s="176">
        <v>2</v>
      </c>
      <c r="F1345" s="177">
        <v>800</v>
      </c>
      <c r="G1345" s="178" t="s">
        <v>54</v>
      </c>
      <c r="H1345" s="179">
        <v>46174</v>
      </c>
      <c r="I1345" s="180" t="s">
        <v>101</v>
      </c>
      <c r="J1345" s="180" t="s">
        <v>56</v>
      </c>
      <c r="K1345" s="180" t="s">
        <v>858</v>
      </c>
      <c r="L1345" s="180" t="s">
        <v>91</v>
      </c>
      <c r="M1345" s="181" t="s">
        <v>2451</v>
      </c>
      <c r="N1345" s="175" t="s">
        <v>951</v>
      </c>
      <c r="O1345" s="44" t="s">
        <v>2452</v>
      </c>
      <c r="P1345" s="44"/>
      <c r="Q1345" s="44"/>
      <c r="R1345" s="45" t="str">
        <f t="array" ref="R1345">IFERROR(INDEX('BANCO DE DADOS'!$C$3:$C1636,MATCH(C1345,'BANCO DE DADOS'!$B$3:$B1636,0),0),"")</f>
        <v>ALMOXARIFADO GERAL - FILTRO</v>
      </c>
      <c r="S1345" s="45" t="str">
        <f t="array" ref="S1345">IFERROR(INDEX('BANCO DE DADOS'!$D$3:$D1636,MATCH(C1345,'BANCO DE DADOS'!$B$3:$B1636,0),0),"")</f>
        <v>COMPRA DE EQUIPAMENTOS DE FILTRAGEM DE ÁGUA</v>
      </c>
      <c r="T1345" s="44"/>
      <c r="U1345" s="44"/>
      <c r="V1345" s="44"/>
      <c r="W1345" s="44"/>
      <c r="X1345" s="44"/>
      <c r="Y1345" s="44"/>
      <c r="Z1345" s="44"/>
      <c r="AA1345" s="44"/>
      <c r="AB1345" s="44"/>
      <c r="AC1345" s="44"/>
    </row>
    <row r="1346" spans="1:29" ht="15.75" customHeight="1">
      <c r="A1346" s="184"/>
      <c r="B1346" s="184" t="s">
        <v>861</v>
      </c>
      <c r="C1346" s="185" t="s">
        <v>966</v>
      </c>
      <c r="D1346" s="186" t="s">
        <v>53</v>
      </c>
      <c r="E1346" s="186">
        <v>1</v>
      </c>
      <c r="F1346" s="187">
        <v>4100000</v>
      </c>
      <c r="G1346" s="188" t="s">
        <v>54</v>
      </c>
      <c r="H1346" s="189">
        <v>46266</v>
      </c>
      <c r="I1346" s="190" t="s">
        <v>101</v>
      </c>
      <c r="J1346" s="190" t="s">
        <v>962</v>
      </c>
      <c r="K1346" s="190" t="s">
        <v>963</v>
      </c>
      <c r="L1346" s="190" t="s">
        <v>91</v>
      </c>
      <c r="M1346" s="191" t="s">
        <v>2451</v>
      </c>
      <c r="N1346" s="192" t="s">
        <v>884</v>
      </c>
      <c r="O1346" s="56" t="s">
        <v>2452</v>
      </c>
      <c r="P1346" s="56"/>
      <c r="Q1346" s="56"/>
      <c r="R1346" s="57" t="str">
        <f t="array" ref="R1346">IFERROR(INDEX('BANCO DE DADOS'!$C$3:$C1636,MATCH(C1346,'BANCO DE DADOS'!$B$3:$B1636,0),0),"")</f>
        <v>CEPDEC - REPASSE FINANCEIRO</v>
      </c>
      <c r="S1346" s="57" t="str">
        <f t="array" ref="S1346">IFERROR(INDEX('BANCO DE DADOS'!$D$3:$D1636,MATCH(C1346,'BANCO DE DADOS'!$B$3:$B1636,0),0),"")</f>
        <v>SERVIÇOS DE TRANSFERÊNCIAS GOVERNAMENTAIS</v>
      </c>
      <c r="T1346" s="56"/>
      <c r="U1346" s="56"/>
      <c r="V1346" s="56"/>
      <c r="W1346" s="56"/>
      <c r="X1346" s="56"/>
      <c r="Y1346" s="56"/>
      <c r="Z1346" s="56"/>
      <c r="AA1346" s="56"/>
      <c r="AB1346" s="56"/>
      <c r="AC1346" s="56"/>
    </row>
    <row r="1347" spans="1:29" ht="15.75" customHeight="1">
      <c r="A1347" s="35"/>
      <c r="B1347" s="35" t="s">
        <v>51</v>
      </c>
      <c r="C1347" s="36" t="s">
        <v>1254</v>
      </c>
      <c r="D1347" s="37" t="s">
        <v>53</v>
      </c>
      <c r="E1347" s="37">
        <v>45</v>
      </c>
      <c r="F1347" s="38">
        <v>2250</v>
      </c>
      <c r="G1347" s="39" t="s">
        <v>54</v>
      </c>
      <c r="H1347" s="40">
        <v>46174</v>
      </c>
      <c r="I1347" s="41" t="s">
        <v>55</v>
      </c>
      <c r="J1347" s="41" t="s">
        <v>56</v>
      </c>
      <c r="K1347" s="41" t="s">
        <v>164</v>
      </c>
      <c r="L1347" s="41" t="s">
        <v>91</v>
      </c>
      <c r="M1347" s="42" t="s">
        <v>109</v>
      </c>
      <c r="N1347" s="44" t="s">
        <v>884</v>
      </c>
      <c r="O1347" s="44" t="s">
        <v>2767</v>
      </c>
      <c r="P1347" s="44"/>
      <c r="Q1347" s="44" t="s">
        <v>2977</v>
      </c>
      <c r="R1347" s="45"/>
      <c r="S1347" s="45" t="s">
        <v>229</v>
      </c>
      <c r="T1347" s="44"/>
      <c r="U1347" s="44"/>
      <c r="V1347" s="44"/>
      <c r="W1347" s="44" t="s">
        <v>848</v>
      </c>
      <c r="X1347" s="44"/>
      <c r="Y1347" s="44"/>
      <c r="Z1347" s="44"/>
      <c r="AA1347" s="44"/>
      <c r="AB1347" s="44"/>
      <c r="AC1347" s="44"/>
    </row>
    <row r="1348" spans="1:29" ht="15.75" customHeight="1">
      <c r="A1348" s="47"/>
      <c r="B1348" s="47" t="s">
        <v>51</v>
      </c>
      <c r="C1348" s="60" t="s">
        <v>1211</v>
      </c>
      <c r="D1348" s="49" t="s">
        <v>53</v>
      </c>
      <c r="E1348" s="49">
        <v>70</v>
      </c>
      <c r="F1348" s="50">
        <v>4620</v>
      </c>
      <c r="G1348" s="51" t="s">
        <v>54</v>
      </c>
      <c r="H1348" s="52">
        <v>46204</v>
      </c>
      <c r="I1348" s="53" t="s">
        <v>55</v>
      </c>
      <c r="J1348" s="53" t="s">
        <v>56</v>
      </c>
      <c r="K1348" s="53" t="s">
        <v>164</v>
      </c>
      <c r="L1348" s="53" t="s">
        <v>91</v>
      </c>
      <c r="M1348" s="54" t="s">
        <v>2534</v>
      </c>
      <c r="N1348" s="56" t="s">
        <v>884</v>
      </c>
      <c r="O1348" s="56" t="s">
        <v>2767</v>
      </c>
      <c r="P1348" s="56"/>
      <c r="Q1348" s="56" t="s">
        <v>2977</v>
      </c>
      <c r="R1348" s="57"/>
      <c r="S1348" s="57" t="s">
        <v>229</v>
      </c>
      <c r="T1348" s="56"/>
      <c r="U1348" s="56"/>
      <c r="V1348" s="56"/>
      <c r="W1348" s="56" t="s">
        <v>848</v>
      </c>
      <c r="X1348" s="56"/>
      <c r="Y1348" s="56"/>
      <c r="Z1348" s="56"/>
      <c r="AA1348" s="56"/>
      <c r="AB1348" s="56"/>
      <c r="AC1348" s="56"/>
    </row>
    <row r="1349" spans="1:29" ht="15.75" customHeight="1">
      <c r="A1349" s="167"/>
      <c r="B1349" s="167" t="s">
        <v>317</v>
      </c>
      <c r="C1349" s="168" t="s">
        <v>2658</v>
      </c>
      <c r="D1349" s="176" t="s">
        <v>53</v>
      </c>
      <c r="E1349" s="176">
        <v>2</v>
      </c>
      <c r="F1349" s="177">
        <v>800</v>
      </c>
      <c r="G1349" s="178" t="s">
        <v>54</v>
      </c>
      <c r="H1349" s="179">
        <v>46174</v>
      </c>
      <c r="I1349" s="180" t="s">
        <v>101</v>
      </c>
      <c r="J1349" s="180" t="s">
        <v>56</v>
      </c>
      <c r="K1349" s="180" t="s">
        <v>858</v>
      </c>
      <c r="L1349" s="180" t="s">
        <v>91</v>
      </c>
      <c r="M1349" s="181" t="s">
        <v>2451</v>
      </c>
      <c r="N1349" s="175" t="s">
        <v>951</v>
      </c>
      <c r="O1349" s="44" t="s">
        <v>2452</v>
      </c>
      <c r="P1349" s="44"/>
      <c r="Q1349" s="44"/>
      <c r="R1349" s="45" t="str">
        <f t="array" ref="R1349">IFERROR(INDEX('BANCO DE DADOS'!$C$3:$C1636,MATCH(C1349,'BANCO DE DADOS'!$B$3:$B1636,0),0),"")</f>
        <v>ALMOXARIFADO GERAL - FILTRO</v>
      </c>
      <c r="S1349" s="45" t="str">
        <f t="array" ref="S1349">IFERROR(INDEX('BANCO DE DADOS'!$D$3:$D1636,MATCH(C1349,'BANCO DE DADOS'!$B$3:$B1636,0),0),"")</f>
        <v>COMPRA DE EQUIPAMENTOS DE FILTRAGEM DE ÁGUA</v>
      </c>
      <c r="T1349" s="44"/>
      <c r="U1349" s="44"/>
      <c r="V1349" s="44"/>
      <c r="W1349" s="44"/>
      <c r="X1349" s="44"/>
      <c r="Y1349" s="44"/>
      <c r="Z1349" s="44"/>
      <c r="AA1349" s="44"/>
      <c r="AB1349" s="44"/>
      <c r="AC1349" s="44"/>
    </row>
    <row r="1350" spans="1:29" ht="15.75" customHeight="1">
      <c r="A1350" s="47" t="s">
        <v>2887</v>
      </c>
      <c r="B1350" s="47" t="s">
        <v>245</v>
      </c>
      <c r="C1350" s="60" t="s">
        <v>703</v>
      </c>
      <c r="D1350" s="49" t="s">
        <v>53</v>
      </c>
      <c r="E1350" s="49">
        <v>2</v>
      </c>
      <c r="F1350" s="50">
        <v>260</v>
      </c>
      <c r="G1350" s="51" t="s">
        <v>54</v>
      </c>
      <c r="H1350" s="52">
        <v>46143</v>
      </c>
      <c r="I1350" s="53" t="s">
        <v>55</v>
      </c>
      <c r="J1350" s="53" t="s">
        <v>56</v>
      </c>
      <c r="K1350" s="53" t="s">
        <v>164</v>
      </c>
      <c r="L1350" s="53" t="s">
        <v>58</v>
      </c>
      <c r="M1350" s="54" t="s">
        <v>2534</v>
      </c>
      <c r="N1350" s="56" t="s">
        <v>21</v>
      </c>
      <c r="O1350" s="56" t="s">
        <v>2767</v>
      </c>
      <c r="P1350" s="56"/>
      <c r="Q1350" s="56" t="s">
        <v>2977</v>
      </c>
      <c r="R1350" s="57"/>
      <c r="S1350" s="57" t="s">
        <v>229</v>
      </c>
      <c r="T1350" s="56"/>
      <c r="U1350" s="56"/>
      <c r="V1350" s="56"/>
      <c r="W1350" s="56" t="s">
        <v>848</v>
      </c>
      <c r="X1350" s="56"/>
      <c r="Y1350" s="56"/>
      <c r="Z1350" s="56"/>
      <c r="AA1350" s="56"/>
      <c r="AB1350" s="56"/>
      <c r="AC1350" s="56"/>
    </row>
    <row r="1351" spans="1:29" ht="15.75" customHeight="1">
      <c r="A1351" s="35" t="s">
        <v>2888</v>
      </c>
      <c r="B1351" s="35" t="s">
        <v>317</v>
      </c>
      <c r="C1351" s="36" t="s">
        <v>703</v>
      </c>
      <c r="D1351" s="37" t="s">
        <v>53</v>
      </c>
      <c r="E1351" s="37">
        <v>2</v>
      </c>
      <c r="F1351" s="38">
        <v>260</v>
      </c>
      <c r="G1351" s="39" t="s">
        <v>54</v>
      </c>
      <c r="H1351" s="40">
        <v>46143</v>
      </c>
      <c r="I1351" s="41" t="s">
        <v>55</v>
      </c>
      <c r="J1351" s="41" t="s">
        <v>56</v>
      </c>
      <c r="K1351" s="41" t="s">
        <v>164</v>
      </c>
      <c r="L1351" s="41" t="s">
        <v>58</v>
      </c>
      <c r="M1351" s="42" t="s">
        <v>2534</v>
      </c>
      <c r="N1351" s="44" t="s">
        <v>21</v>
      </c>
      <c r="O1351" s="44" t="s">
        <v>2767</v>
      </c>
      <c r="P1351" s="44"/>
      <c r="Q1351" s="44" t="s">
        <v>2977</v>
      </c>
      <c r="R1351" s="45"/>
      <c r="S1351" s="45" t="s">
        <v>229</v>
      </c>
      <c r="T1351" s="44"/>
      <c r="U1351" s="44"/>
      <c r="V1351" s="44"/>
      <c r="W1351" s="44" t="s">
        <v>848</v>
      </c>
      <c r="X1351" s="44"/>
      <c r="Y1351" s="44"/>
      <c r="Z1351" s="44"/>
      <c r="AA1351" s="44"/>
      <c r="AB1351" s="44"/>
      <c r="AC1351" s="44"/>
    </row>
    <row r="1352" spans="1:29" ht="15.75" customHeight="1">
      <c r="A1352" s="47"/>
      <c r="B1352" s="47" t="s">
        <v>51</v>
      </c>
      <c r="C1352" s="60" t="s">
        <v>1294</v>
      </c>
      <c r="D1352" s="49" t="s">
        <v>53</v>
      </c>
      <c r="E1352" s="49">
        <v>30</v>
      </c>
      <c r="F1352" s="50">
        <v>1080</v>
      </c>
      <c r="G1352" s="51" t="s">
        <v>54</v>
      </c>
      <c r="H1352" s="52">
        <v>46174</v>
      </c>
      <c r="I1352" s="53" t="s">
        <v>55</v>
      </c>
      <c r="J1352" s="53" t="s">
        <v>56</v>
      </c>
      <c r="K1352" s="53" t="s">
        <v>164</v>
      </c>
      <c r="L1352" s="53" t="s">
        <v>91</v>
      </c>
      <c r="M1352" s="54" t="s">
        <v>2534</v>
      </c>
      <c r="N1352" s="56" t="s">
        <v>884</v>
      </c>
      <c r="O1352" s="56" t="s">
        <v>2767</v>
      </c>
      <c r="P1352" s="56"/>
      <c r="Q1352" s="56" t="s">
        <v>2977</v>
      </c>
      <c r="R1352" s="57" t="s">
        <v>228</v>
      </c>
      <c r="S1352" s="57" t="s">
        <v>229</v>
      </c>
      <c r="T1352" s="56"/>
      <c r="U1352" s="56"/>
      <c r="V1352" s="56"/>
      <c r="W1352" s="56" t="s">
        <v>848</v>
      </c>
      <c r="X1352" s="56"/>
      <c r="Y1352" s="56"/>
      <c r="Z1352" s="56"/>
      <c r="AA1352" s="56"/>
      <c r="AB1352" s="56"/>
      <c r="AC1352" s="56"/>
    </row>
    <row r="1353" spans="1:29" ht="15.75" customHeight="1">
      <c r="A1353" s="35"/>
      <c r="B1353" s="35" t="s">
        <v>2693</v>
      </c>
      <c r="C1353" s="36"/>
      <c r="D1353" s="37"/>
      <c r="E1353" s="37"/>
      <c r="F1353" s="38">
        <v>71215</v>
      </c>
      <c r="G1353" s="39"/>
      <c r="H1353" s="40"/>
      <c r="I1353" s="41"/>
      <c r="J1353" s="41"/>
      <c r="K1353" s="41"/>
      <c r="L1353" s="41"/>
      <c r="M1353" s="42"/>
      <c r="N1353" s="44" t="s">
        <v>21</v>
      </c>
      <c r="O1353" s="44"/>
      <c r="P1353" s="44"/>
      <c r="Q1353" s="44" t="s">
        <v>2974</v>
      </c>
      <c r="R1353" s="45"/>
      <c r="S1353" s="45" t="s">
        <v>260</v>
      </c>
      <c r="T1353" s="44"/>
      <c r="U1353" s="44"/>
      <c r="V1353" s="44"/>
      <c r="W1353" s="44" t="s">
        <v>888</v>
      </c>
      <c r="X1353" s="44"/>
      <c r="Y1353" s="44"/>
      <c r="Z1353" s="44"/>
      <c r="AA1353" s="44"/>
      <c r="AB1353" s="44"/>
      <c r="AC1353" s="44"/>
    </row>
    <row r="1354" spans="1:29" ht="15.75" customHeight="1">
      <c r="A1354" s="47"/>
      <c r="B1354" s="47" t="s">
        <v>51</v>
      </c>
      <c r="C1354" s="60" t="s">
        <v>1466</v>
      </c>
      <c r="D1354" s="49" t="s">
        <v>53</v>
      </c>
      <c r="E1354" s="49">
        <v>50</v>
      </c>
      <c r="F1354" s="50">
        <v>1800</v>
      </c>
      <c r="G1354" s="51" t="s">
        <v>54</v>
      </c>
      <c r="H1354" s="52">
        <v>46174</v>
      </c>
      <c r="I1354" s="53" t="s">
        <v>55</v>
      </c>
      <c r="J1354" s="53" t="s">
        <v>56</v>
      </c>
      <c r="K1354" s="53" t="s">
        <v>55</v>
      </c>
      <c r="L1354" s="53" t="s">
        <v>91</v>
      </c>
      <c r="M1354" s="54" t="s">
        <v>2498</v>
      </c>
      <c r="N1354" s="56" t="s">
        <v>884</v>
      </c>
      <c r="O1354" s="56" t="s">
        <v>2767</v>
      </c>
      <c r="P1354" s="56"/>
      <c r="Q1354" s="56" t="s">
        <v>2977</v>
      </c>
      <c r="R1354" s="57" t="s">
        <v>228</v>
      </c>
      <c r="S1354" s="57" t="s">
        <v>229</v>
      </c>
      <c r="T1354" s="56"/>
      <c r="U1354" s="56"/>
      <c r="V1354" s="56"/>
      <c r="W1354" s="56" t="s">
        <v>848</v>
      </c>
      <c r="X1354" s="56"/>
      <c r="Y1354" s="56"/>
      <c r="Z1354" s="56"/>
      <c r="AA1354" s="56"/>
      <c r="AB1354" s="56"/>
      <c r="AC1354" s="56"/>
    </row>
    <row r="1355" spans="1:29" ht="15.75" customHeight="1">
      <c r="A1355" s="35"/>
      <c r="B1355" s="35" t="s">
        <v>51</v>
      </c>
      <c r="C1355" s="36" t="s">
        <v>1160</v>
      </c>
      <c r="D1355" s="37" t="s">
        <v>53</v>
      </c>
      <c r="E1355" s="37">
        <v>70</v>
      </c>
      <c r="F1355" s="38">
        <v>8400</v>
      </c>
      <c r="G1355" s="39" t="s">
        <v>54</v>
      </c>
      <c r="H1355" s="40">
        <v>46204</v>
      </c>
      <c r="I1355" s="41" t="s">
        <v>55</v>
      </c>
      <c r="J1355" s="41" t="s">
        <v>56</v>
      </c>
      <c r="K1355" s="41" t="s">
        <v>164</v>
      </c>
      <c r="L1355" s="41" t="s">
        <v>91</v>
      </c>
      <c r="M1355" s="42" t="s">
        <v>109</v>
      </c>
      <c r="N1355" s="44" t="s">
        <v>884</v>
      </c>
      <c r="O1355" s="44" t="s">
        <v>2767</v>
      </c>
      <c r="P1355" s="44"/>
      <c r="Q1355" s="44" t="s">
        <v>2977</v>
      </c>
      <c r="R1355" s="45" t="s">
        <v>228</v>
      </c>
      <c r="S1355" s="45" t="s">
        <v>229</v>
      </c>
      <c r="T1355" s="44"/>
      <c r="U1355" s="44"/>
      <c r="V1355" s="44"/>
      <c r="W1355" s="44" t="s">
        <v>848</v>
      </c>
      <c r="X1355" s="44"/>
      <c r="Y1355" s="44"/>
      <c r="Z1355" s="44"/>
      <c r="AA1355" s="44"/>
      <c r="AB1355" s="44"/>
      <c r="AC1355" s="44"/>
    </row>
    <row r="1356" spans="1:29" ht="15.75" customHeight="1">
      <c r="A1356" s="47"/>
      <c r="B1356" s="47" t="s">
        <v>2693</v>
      </c>
      <c r="C1356" s="60"/>
      <c r="D1356" s="49"/>
      <c r="E1356" s="49"/>
      <c r="F1356" s="50">
        <v>750</v>
      </c>
      <c r="G1356" s="51"/>
      <c r="H1356" s="52"/>
      <c r="I1356" s="53"/>
      <c r="J1356" s="53"/>
      <c r="K1356" s="53"/>
      <c r="L1356" s="53"/>
      <c r="M1356" s="54"/>
      <c r="N1356" s="56" t="s">
        <v>951</v>
      </c>
      <c r="O1356" s="56"/>
      <c r="P1356" s="56"/>
      <c r="Q1356" s="56" t="s">
        <v>3068</v>
      </c>
      <c r="R1356" s="57"/>
      <c r="S1356" s="57" t="s">
        <v>2177</v>
      </c>
      <c r="T1356" s="56"/>
      <c r="U1356" s="56"/>
      <c r="V1356" s="56"/>
      <c r="W1356" s="56" t="s">
        <v>291</v>
      </c>
      <c r="X1356" s="56"/>
      <c r="Y1356" s="56"/>
      <c r="Z1356" s="56"/>
      <c r="AA1356" s="56"/>
      <c r="AB1356" s="56"/>
      <c r="AC1356" s="56"/>
    </row>
    <row r="1357" spans="1:29" ht="15.75" customHeight="1">
      <c r="A1357" s="35" t="s">
        <v>2805</v>
      </c>
      <c r="B1357" s="35" t="s">
        <v>317</v>
      </c>
      <c r="C1357" s="36" t="s">
        <v>436</v>
      </c>
      <c r="D1357" s="37" t="s">
        <v>53</v>
      </c>
      <c r="E1357" s="37">
        <v>20</v>
      </c>
      <c r="F1357" s="38">
        <v>2200</v>
      </c>
      <c r="G1357" s="39" t="s">
        <v>54</v>
      </c>
      <c r="H1357" s="40">
        <v>46174</v>
      </c>
      <c r="I1357" s="41" t="s">
        <v>55</v>
      </c>
      <c r="J1357" s="41" t="s">
        <v>56</v>
      </c>
      <c r="K1357" s="41" t="s">
        <v>164</v>
      </c>
      <c r="L1357" s="41" t="s">
        <v>58</v>
      </c>
      <c r="M1357" s="42" t="s">
        <v>148</v>
      </c>
      <c r="N1357" s="44" t="s">
        <v>21</v>
      </c>
      <c r="O1357" s="44" t="s">
        <v>2767</v>
      </c>
      <c r="P1357" s="44"/>
      <c r="Q1357" s="44" t="s">
        <v>2977</v>
      </c>
      <c r="R1357" s="45" t="s">
        <v>228</v>
      </c>
      <c r="S1357" s="45" t="s">
        <v>229</v>
      </c>
      <c r="T1357" s="44"/>
      <c r="U1357" s="44"/>
      <c r="V1357" s="44"/>
      <c r="W1357" s="44" t="s">
        <v>848</v>
      </c>
      <c r="X1357" s="44"/>
      <c r="Y1357" s="44"/>
      <c r="Z1357" s="44"/>
      <c r="AA1357" s="44"/>
      <c r="AB1357" s="44"/>
      <c r="AC1357" s="44"/>
    </row>
    <row r="1358" spans="1:29" ht="15.75" customHeight="1">
      <c r="A1358" s="47" t="s">
        <v>2807</v>
      </c>
      <c r="B1358" s="47" t="s">
        <v>258</v>
      </c>
      <c r="C1358" s="60" t="s">
        <v>436</v>
      </c>
      <c r="D1358" s="49" t="s">
        <v>53</v>
      </c>
      <c r="E1358" s="49">
        <v>19</v>
      </c>
      <c r="F1358" s="50">
        <v>2090</v>
      </c>
      <c r="G1358" s="51" t="s">
        <v>54</v>
      </c>
      <c r="H1358" s="52">
        <v>46174</v>
      </c>
      <c r="I1358" s="53" t="s">
        <v>55</v>
      </c>
      <c r="J1358" s="53" t="s">
        <v>56</v>
      </c>
      <c r="K1358" s="53" t="s">
        <v>164</v>
      </c>
      <c r="L1358" s="53" t="s">
        <v>58</v>
      </c>
      <c r="M1358" s="54" t="s">
        <v>148</v>
      </c>
      <c r="N1358" s="56" t="s">
        <v>21</v>
      </c>
      <c r="O1358" s="56" t="s">
        <v>2767</v>
      </c>
      <c r="P1358" s="56"/>
      <c r="Q1358" s="56" t="s">
        <v>2977</v>
      </c>
      <c r="R1358" s="57" t="s">
        <v>228</v>
      </c>
      <c r="S1358" s="57" t="s">
        <v>229</v>
      </c>
      <c r="T1358" s="56"/>
      <c r="U1358" s="56"/>
      <c r="V1358" s="56"/>
      <c r="W1358" s="56" t="s">
        <v>848</v>
      </c>
      <c r="X1358" s="56"/>
      <c r="Y1358" s="56"/>
      <c r="Z1358" s="56"/>
      <c r="AA1358" s="56"/>
      <c r="AB1358" s="56"/>
      <c r="AC1358" s="56"/>
    </row>
    <row r="1359" spans="1:29" ht="15.75" customHeight="1">
      <c r="A1359" s="167"/>
      <c r="B1359" s="167" t="s">
        <v>254</v>
      </c>
      <c r="C1359" s="168" t="s">
        <v>2644</v>
      </c>
      <c r="D1359" s="176" t="s">
        <v>53</v>
      </c>
      <c r="E1359" s="176">
        <v>1</v>
      </c>
      <c r="F1359" s="177">
        <v>700</v>
      </c>
      <c r="G1359" s="178" t="s">
        <v>54</v>
      </c>
      <c r="H1359" s="179">
        <v>46174</v>
      </c>
      <c r="I1359" s="180" t="s">
        <v>101</v>
      </c>
      <c r="J1359" s="180" t="s">
        <v>56</v>
      </c>
      <c r="K1359" s="180" t="s">
        <v>858</v>
      </c>
      <c r="L1359" s="180" t="s">
        <v>91</v>
      </c>
      <c r="M1359" s="181" t="s">
        <v>2451</v>
      </c>
      <c r="N1359" s="175" t="s">
        <v>951</v>
      </c>
      <c r="O1359" s="44" t="s">
        <v>2452</v>
      </c>
      <c r="P1359" s="44"/>
      <c r="Q1359" s="44"/>
      <c r="R1359" s="45">
        <f t="array" ref="R1359">IFERROR(INDEX('BANCO DE DADOS'!$C$3:$C1636,MATCH(C1359,'BANCO DE DADOS'!$B$3:$B1636,0),0),"")</f>
        <v>0</v>
      </c>
      <c r="S1359" s="45" t="str">
        <f t="array" ref="S1359">IFERROR(INDEX('BANCO DE DADOS'!$D$3:$D1636,MATCH(C1359,'BANCO DE DADOS'!$B$3:$B1636,0),0),"")</f>
        <v>COMPRA DE EQUIPAMENTOS PARA COZINHA E REFEITÓRIO</v>
      </c>
      <c r="T1359" s="44"/>
      <c r="U1359" s="44"/>
      <c r="V1359" s="44"/>
      <c r="W1359" s="44"/>
      <c r="X1359" s="44"/>
      <c r="Y1359" s="44"/>
      <c r="Z1359" s="44"/>
      <c r="AA1359" s="44"/>
      <c r="AB1359" s="44"/>
      <c r="AC1359" s="44"/>
    </row>
    <row r="1360" spans="1:29" ht="15.75" customHeight="1">
      <c r="A1360" s="184"/>
      <c r="B1360" s="184" t="s">
        <v>247</v>
      </c>
      <c r="C1360" s="185" t="s">
        <v>2644</v>
      </c>
      <c r="D1360" s="186" t="s">
        <v>53</v>
      </c>
      <c r="E1360" s="186">
        <v>1</v>
      </c>
      <c r="F1360" s="187">
        <v>700</v>
      </c>
      <c r="G1360" s="188" t="s">
        <v>54</v>
      </c>
      <c r="H1360" s="189">
        <v>46174</v>
      </c>
      <c r="I1360" s="190" t="s">
        <v>101</v>
      </c>
      <c r="J1360" s="190" t="s">
        <v>56</v>
      </c>
      <c r="K1360" s="190" t="s">
        <v>858</v>
      </c>
      <c r="L1360" s="190" t="s">
        <v>91</v>
      </c>
      <c r="M1360" s="191" t="s">
        <v>2451</v>
      </c>
      <c r="N1360" s="192" t="s">
        <v>951</v>
      </c>
      <c r="O1360" s="56" t="s">
        <v>2452</v>
      </c>
      <c r="P1360" s="56"/>
      <c r="Q1360" s="56"/>
      <c r="R1360" s="57">
        <f t="array" ref="R1360">IFERROR(INDEX('BANCO DE DADOS'!$C$3:$C1636,MATCH(C1360,'BANCO DE DADOS'!$B$3:$B1636,0),0),"")</f>
        <v>0</v>
      </c>
      <c r="S1360" s="57" t="str">
        <f t="array" ref="S1360">IFERROR(INDEX('BANCO DE DADOS'!$D$3:$D1636,MATCH(C1360,'BANCO DE DADOS'!$B$3:$B1636,0),0),"")</f>
        <v>COMPRA DE EQUIPAMENTOS PARA COZINHA E REFEITÓRIO</v>
      </c>
      <c r="T1360" s="56"/>
      <c r="U1360" s="56"/>
      <c r="V1360" s="56"/>
      <c r="W1360" s="56"/>
      <c r="X1360" s="56"/>
      <c r="Y1360" s="56"/>
      <c r="Z1360" s="56"/>
      <c r="AA1360" s="56"/>
      <c r="AB1360" s="56"/>
      <c r="AC1360" s="56"/>
    </row>
    <row r="1361" spans="1:29" ht="15.75" customHeight="1">
      <c r="A1361" s="35"/>
      <c r="B1361" s="35" t="s">
        <v>51</v>
      </c>
      <c r="C1361" s="36" t="s">
        <v>436</v>
      </c>
      <c r="D1361" s="37" t="s">
        <v>53</v>
      </c>
      <c r="E1361" s="37">
        <v>50</v>
      </c>
      <c r="F1361" s="38">
        <v>5500</v>
      </c>
      <c r="G1361" s="39" t="s">
        <v>54</v>
      </c>
      <c r="H1361" s="40">
        <v>46204</v>
      </c>
      <c r="I1361" s="41" t="s">
        <v>55</v>
      </c>
      <c r="J1361" s="41" t="s">
        <v>56</v>
      </c>
      <c r="K1361" s="41" t="s">
        <v>164</v>
      </c>
      <c r="L1361" s="41" t="s">
        <v>91</v>
      </c>
      <c r="M1361" s="42" t="s">
        <v>2517</v>
      </c>
      <c r="N1361" s="44" t="s">
        <v>884</v>
      </c>
      <c r="O1361" s="44" t="s">
        <v>2767</v>
      </c>
      <c r="P1361" s="44"/>
      <c r="Q1361" s="44" t="s">
        <v>2977</v>
      </c>
      <c r="R1361" s="45" t="s">
        <v>228</v>
      </c>
      <c r="S1361" s="45" t="s">
        <v>229</v>
      </c>
      <c r="T1361" s="44"/>
      <c r="U1361" s="44"/>
      <c r="V1361" s="44"/>
      <c r="W1361" s="44" t="s">
        <v>848</v>
      </c>
      <c r="X1361" s="44"/>
      <c r="Y1361" s="44"/>
      <c r="Z1361" s="44"/>
      <c r="AA1361" s="44"/>
      <c r="AB1361" s="44"/>
      <c r="AC1361" s="44"/>
    </row>
    <row r="1362" spans="1:29" ht="15.75" customHeight="1">
      <c r="A1362" s="184"/>
      <c r="B1362" s="184" t="s">
        <v>894</v>
      </c>
      <c r="C1362" s="185" t="s">
        <v>2644</v>
      </c>
      <c r="D1362" s="186" t="s">
        <v>53</v>
      </c>
      <c r="E1362" s="186">
        <v>1</v>
      </c>
      <c r="F1362" s="187">
        <v>700</v>
      </c>
      <c r="G1362" s="188" t="s">
        <v>54</v>
      </c>
      <c r="H1362" s="189">
        <v>46174</v>
      </c>
      <c r="I1362" s="190" t="s">
        <v>101</v>
      </c>
      <c r="J1362" s="190" t="s">
        <v>56</v>
      </c>
      <c r="K1362" s="190" t="s">
        <v>858</v>
      </c>
      <c r="L1362" s="190" t="s">
        <v>91</v>
      </c>
      <c r="M1362" s="191" t="s">
        <v>2451</v>
      </c>
      <c r="N1362" s="192" t="s">
        <v>951</v>
      </c>
      <c r="O1362" s="56" t="s">
        <v>2452</v>
      </c>
      <c r="P1362" s="56"/>
      <c r="Q1362" s="56"/>
      <c r="R1362" s="57">
        <f t="array" ref="R1362">IFERROR(INDEX('BANCO DE DADOS'!$C$3:$C1636,MATCH(C1362,'BANCO DE DADOS'!$B$3:$B1636,0),0),"")</f>
        <v>0</v>
      </c>
      <c r="S1362" s="57" t="str">
        <f t="array" ref="S1362">IFERROR(INDEX('BANCO DE DADOS'!$D$3:$D1636,MATCH(C1362,'BANCO DE DADOS'!$B$3:$B1636,0),0),"")</f>
        <v>COMPRA DE EQUIPAMENTOS PARA COZINHA E REFEITÓRIO</v>
      </c>
      <c r="T1362" s="56"/>
      <c r="U1362" s="56"/>
      <c r="V1362" s="56"/>
      <c r="W1362" s="56"/>
      <c r="X1362" s="56"/>
      <c r="Y1362" s="56"/>
      <c r="Z1362" s="56"/>
      <c r="AA1362" s="56"/>
      <c r="AB1362" s="56"/>
      <c r="AC1362" s="56"/>
    </row>
    <row r="1363" spans="1:29" ht="15.75" customHeight="1">
      <c r="A1363" s="35" t="s">
        <v>1708</v>
      </c>
      <c r="B1363" s="35" t="s">
        <v>51</v>
      </c>
      <c r="C1363" s="36" t="s">
        <v>2543</v>
      </c>
      <c r="D1363" s="37" t="s">
        <v>53</v>
      </c>
      <c r="E1363" s="37">
        <v>250</v>
      </c>
      <c r="F1363" s="38">
        <v>25000</v>
      </c>
      <c r="G1363" s="39" t="s">
        <v>54</v>
      </c>
      <c r="H1363" s="40">
        <v>46235</v>
      </c>
      <c r="I1363" s="41" t="s">
        <v>55</v>
      </c>
      <c r="J1363" s="41" t="s">
        <v>56</v>
      </c>
      <c r="K1363" s="41" t="s">
        <v>164</v>
      </c>
      <c r="L1363" s="41" t="s">
        <v>58</v>
      </c>
      <c r="M1363" s="42" t="s">
        <v>148</v>
      </c>
      <c r="N1363" s="44" t="s">
        <v>951</v>
      </c>
      <c r="O1363" s="44" t="s">
        <v>2767</v>
      </c>
      <c r="P1363" s="44"/>
      <c r="Q1363" s="44" t="s">
        <v>2977</v>
      </c>
      <c r="R1363" s="45" t="s">
        <v>228</v>
      </c>
      <c r="S1363" s="45" t="s">
        <v>229</v>
      </c>
      <c r="T1363" s="44"/>
      <c r="U1363" s="44"/>
      <c r="V1363" s="44"/>
      <c r="W1363" s="44" t="s">
        <v>848</v>
      </c>
      <c r="X1363" s="44"/>
      <c r="Y1363" s="44"/>
      <c r="Z1363" s="44"/>
      <c r="AA1363" s="44"/>
      <c r="AB1363" s="44"/>
      <c r="AC1363" s="44"/>
    </row>
    <row r="1364" spans="1:29" ht="15.75" customHeight="1">
      <c r="A1364" s="47"/>
      <c r="B1364" s="47" t="s">
        <v>51</v>
      </c>
      <c r="C1364" s="60" t="s">
        <v>1278</v>
      </c>
      <c r="D1364" s="49" t="s">
        <v>53</v>
      </c>
      <c r="E1364" s="49">
        <v>50</v>
      </c>
      <c r="F1364" s="50">
        <v>1500</v>
      </c>
      <c r="G1364" s="51" t="s">
        <v>54</v>
      </c>
      <c r="H1364" s="52">
        <v>46174</v>
      </c>
      <c r="I1364" s="53" t="s">
        <v>55</v>
      </c>
      <c r="J1364" s="53" t="s">
        <v>56</v>
      </c>
      <c r="K1364" s="53" t="s">
        <v>164</v>
      </c>
      <c r="L1364" s="53" t="s">
        <v>91</v>
      </c>
      <c r="M1364" s="54" t="s">
        <v>2534</v>
      </c>
      <c r="N1364" s="56" t="s">
        <v>884</v>
      </c>
      <c r="O1364" s="56" t="s">
        <v>2767</v>
      </c>
      <c r="P1364" s="56"/>
      <c r="Q1364" s="56" t="s">
        <v>2977</v>
      </c>
      <c r="R1364" s="57" t="s">
        <v>228</v>
      </c>
      <c r="S1364" s="57" t="s">
        <v>229</v>
      </c>
      <c r="T1364" s="56"/>
      <c r="U1364" s="56"/>
      <c r="V1364" s="56"/>
      <c r="W1364" s="56" t="s">
        <v>848</v>
      </c>
      <c r="X1364" s="56"/>
      <c r="Y1364" s="56"/>
      <c r="Z1364" s="56"/>
      <c r="AA1364" s="56"/>
      <c r="AB1364" s="56"/>
      <c r="AC1364" s="56"/>
    </row>
    <row r="1365" spans="1:29" ht="15.75" customHeight="1">
      <c r="A1365" s="35" t="s">
        <v>1710</v>
      </c>
      <c r="B1365" s="35" t="s">
        <v>317</v>
      </c>
      <c r="C1365" s="36" t="s">
        <v>1278</v>
      </c>
      <c r="D1365" s="37" t="s">
        <v>53</v>
      </c>
      <c r="E1365" s="37">
        <v>20</v>
      </c>
      <c r="F1365" s="38">
        <v>600</v>
      </c>
      <c r="G1365" s="39" t="s">
        <v>54</v>
      </c>
      <c r="H1365" s="40">
        <v>46174</v>
      </c>
      <c r="I1365" s="41" t="s">
        <v>55</v>
      </c>
      <c r="J1365" s="41" t="s">
        <v>56</v>
      </c>
      <c r="K1365" s="41" t="s">
        <v>164</v>
      </c>
      <c r="L1365" s="41" t="s">
        <v>58</v>
      </c>
      <c r="M1365" s="42" t="s">
        <v>109</v>
      </c>
      <c r="N1365" s="44" t="s">
        <v>951</v>
      </c>
      <c r="O1365" s="44" t="s">
        <v>2767</v>
      </c>
      <c r="P1365" s="44"/>
      <c r="Q1365" s="44" t="s">
        <v>2977</v>
      </c>
      <c r="R1365" s="45" t="s">
        <v>228</v>
      </c>
      <c r="S1365" s="45" t="s">
        <v>229</v>
      </c>
      <c r="T1365" s="44"/>
      <c r="U1365" s="44"/>
      <c r="V1365" s="44"/>
      <c r="W1365" s="44" t="s">
        <v>848</v>
      </c>
      <c r="X1365" s="44"/>
      <c r="Y1365" s="44"/>
      <c r="Z1365" s="44"/>
      <c r="AA1365" s="44"/>
      <c r="AB1365" s="44"/>
      <c r="AC1365" s="44"/>
    </row>
    <row r="1366" spans="1:29" ht="15.75" customHeight="1">
      <c r="A1366" s="47"/>
      <c r="B1366" s="47" t="s">
        <v>51</v>
      </c>
      <c r="C1366" s="60" t="s">
        <v>1111</v>
      </c>
      <c r="D1366" s="49" t="s">
        <v>53</v>
      </c>
      <c r="E1366" s="49">
        <v>27</v>
      </c>
      <c r="F1366" s="50">
        <v>16140</v>
      </c>
      <c r="G1366" s="51" t="s">
        <v>54</v>
      </c>
      <c r="H1366" s="52">
        <v>46204</v>
      </c>
      <c r="I1366" s="53" t="s">
        <v>55</v>
      </c>
      <c r="J1366" s="53" t="s">
        <v>56</v>
      </c>
      <c r="K1366" s="53" t="s">
        <v>164</v>
      </c>
      <c r="L1366" s="53" t="s">
        <v>91</v>
      </c>
      <c r="M1366" s="54" t="s">
        <v>73</v>
      </c>
      <c r="N1366" s="56" t="s">
        <v>884</v>
      </c>
      <c r="O1366" s="56" t="s">
        <v>2767</v>
      </c>
      <c r="P1366" s="56"/>
      <c r="Q1366" s="56" t="s">
        <v>2977</v>
      </c>
      <c r="R1366" s="57" t="s">
        <v>228</v>
      </c>
      <c r="S1366" s="57" t="s">
        <v>229</v>
      </c>
      <c r="T1366" s="56"/>
      <c r="U1366" s="56"/>
      <c r="V1366" s="56"/>
      <c r="W1366" s="56" t="s">
        <v>848</v>
      </c>
      <c r="X1366" s="56"/>
      <c r="Y1366" s="56"/>
      <c r="Z1366" s="56"/>
      <c r="AA1366" s="56"/>
      <c r="AB1366" s="56"/>
      <c r="AC1366" s="56"/>
    </row>
    <row r="1367" spans="1:29" ht="15.75" customHeight="1">
      <c r="A1367" s="167"/>
      <c r="B1367" s="167" t="s">
        <v>51</v>
      </c>
      <c r="C1367" s="168" t="s">
        <v>932</v>
      </c>
      <c r="D1367" s="176" t="s">
        <v>53</v>
      </c>
      <c r="E1367" s="176">
        <v>4</v>
      </c>
      <c r="F1367" s="177">
        <v>5760</v>
      </c>
      <c r="G1367" s="178" t="s">
        <v>54</v>
      </c>
      <c r="H1367" s="179">
        <v>46204</v>
      </c>
      <c r="I1367" s="180" t="s">
        <v>101</v>
      </c>
      <c r="J1367" s="180" t="s">
        <v>56</v>
      </c>
      <c r="K1367" s="180" t="s">
        <v>858</v>
      </c>
      <c r="L1367" s="180" t="s">
        <v>91</v>
      </c>
      <c r="M1367" s="181" t="s">
        <v>2451</v>
      </c>
      <c r="N1367" s="175" t="s">
        <v>884</v>
      </c>
      <c r="O1367" s="44" t="s">
        <v>2452</v>
      </c>
      <c r="P1367" s="44"/>
      <c r="Q1367" s="44"/>
      <c r="R1367" s="45" t="str">
        <f t="array" ref="R1367">IFERROR(INDEX('BANCO DE DADOS'!$C$3:$C1636,MATCH(C1367,'BANCO DE DADOS'!$B$3:$B1636,0),0),"")</f>
        <v>DOP - EQUIPAMENTO OPERACIONAL SALVAMENTO EM ALTURAS</v>
      </c>
      <c r="S1367" s="45" t="str">
        <f t="array" ref="S1367">IFERROR(INDEX('BANCO DE DADOS'!$D$3:$D1636,MATCH(C1367,'BANCO DE DADOS'!$B$3:$B1636,0),0),"")</f>
        <v>COMPRA DE EQUIPAMENTOS DE PROTEÇÃO PESSOAL ESPECIALIZADO</v>
      </c>
      <c r="T1367" s="44"/>
      <c r="U1367" s="44"/>
      <c r="V1367" s="44"/>
      <c r="W1367" s="44"/>
      <c r="X1367" s="44"/>
      <c r="Y1367" s="44"/>
      <c r="Z1367" s="44"/>
      <c r="AA1367" s="44"/>
      <c r="AB1367" s="44"/>
      <c r="AC1367" s="44"/>
    </row>
    <row r="1368" spans="1:29" ht="15.75" customHeight="1">
      <c r="A1368" s="47"/>
      <c r="B1368" s="47" t="s">
        <v>848</v>
      </c>
      <c r="C1368" s="60" t="s">
        <v>1111</v>
      </c>
      <c r="D1368" s="49" t="s">
        <v>53</v>
      </c>
      <c r="E1368" s="49">
        <v>10</v>
      </c>
      <c r="F1368" s="50">
        <v>7200</v>
      </c>
      <c r="G1368" s="51" t="s">
        <v>54</v>
      </c>
      <c r="H1368" s="52">
        <v>46204</v>
      </c>
      <c r="I1368" s="53" t="s">
        <v>55</v>
      </c>
      <c r="J1368" s="53" t="s">
        <v>56</v>
      </c>
      <c r="K1368" s="53" t="s">
        <v>164</v>
      </c>
      <c r="L1368" s="53" t="s">
        <v>91</v>
      </c>
      <c r="M1368" s="54" t="s">
        <v>2498</v>
      </c>
      <c r="N1368" s="56" t="s">
        <v>884</v>
      </c>
      <c r="O1368" s="56" t="s">
        <v>2767</v>
      </c>
      <c r="P1368" s="56"/>
      <c r="Q1368" s="56" t="s">
        <v>2977</v>
      </c>
      <c r="R1368" s="57" t="s">
        <v>228</v>
      </c>
      <c r="S1368" s="57" t="s">
        <v>229</v>
      </c>
      <c r="T1368" s="56"/>
      <c r="U1368" s="56"/>
      <c r="V1368" s="56"/>
      <c r="W1368" s="56" t="s">
        <v>848</v>
      </c>
      <c r="X1368" s="56"/>
      <c r="Y1368" s="56"/>
      <c r="Z1368" s="56"/>
      <c r="AA1368" s="56"/>
      <c r="AB1368" s="56"/>
      <c r="AC1368" s="56"/>
    </row>
    <row r="1369" spans="1:29" ht="15.75" customHeight="1">
      <c r="A1369" s="35"/>
      <c r="B1369" s="35" t="s">
        <v>51</v>
      </c>
      <c r="C1369" s="36" t="s">
        <v>1172</v>
      </c>
      <c r="D1369" s="37" t="s">
        <v>53</v>
      </c>
      <c r="E1369" s="37">
        <v>12</v>
      </c>
      <c r="F1369" s="38">
        <v>7603.2</v>
      </c>
      <c r="G1369" s="39" t="s">
        <v>54</v>
      </c>
      <c r="H1369" s="40">
        <v>46204</v>
      </c>
      <c r="I1369" s="41" t="s">
        <v>55</v>
      </c>
      <c r="J1369" s="41" t="s">
        <v>56</v>
      </c>
      <c r="K1369" s="41" t="s">
        <v>164</v>
      </c>
      <c r="L1369" s="41" t="s">
        <v>91</v>
      </c>
      <c r="M1369" s="42" t="s">
        <v>148</v>
      </c>
      <c r="N1369" s="44" t="s">
        <v>884</v>
      </c>
      <c r="O1369" s="44" t="s">
        <v>2767</v>
      </c>
      <c r="P1369" s="44"/>
      <c r="Q1369" s="44" t="s">
        <v>2977</v>
      </c>
      <c r="R1369" s="45">
        <f t="array" ref="R1369">IFERROR(INDEX('BANCO DE DADOS'!$C$3:$C1636,MATCH(C1369,'BANCO DE DADOS'!$B$3:$B1636,0),0),"")</f>
        <v>0</v>
      </c>
      <c r="S1369" s="45" t="s">
        <v>229</v>
      </c>
      <c r="T1369" s="44"/>
      <c r="U1369" s="44"/>
      <c r="V1369" s="44"/>
      <c r="W1369" s="44" t="s">
        <v>848</v>
      </c>
      <c r="X1369" s="44"/>
      <c r="Y1369" s="44"/>
      <c r="Z1369" s="44"/>
      <c r="AA1369" s="44"/>
      <c r="AB1369" s="44"/>
      <c r="AC1369" s="44"/>
    </row>
    <row r="1370" spans="1:29" ht="15.75" customHeight="1">
      <c r="A1370" s="47"/>
      <c r="B1370" s="47" t="s">
        <v>51</v>
      </c>
      <c r="C1370" s="60" t="s">
        <v>1119</v>
      </c>
      <c r="D1370" s="49" t="s">
        <v>53</v>
      </c>
      <c r="E1370" s="49">
        <v>30</v>
      </c>
      <c r="F1370" s="50">
        <v>14400</v>
      </c>
      <c r="G1370" s="51" t="s">
        <v>54</v>
      </c>
      <c r="H1370" s="52">
        <v>46235</v>
      </c>
      <c r="I1370" s="53" t="s">
        <v>55</v>
      </c>
      <c r="J1370" s="53" t="s">
        <v>56</v>
      </c>
      <c r="K1370" s="53" t="s">
        <v>164</v>
      </c>
      <c r="L1370" s="53" t="s">
        <v>91</v>
      </c>
      <c r="M1370" s="54" t="s">
        <v>109</v>
      </c>
      <c r="N1370" s="56" t="s">
        <v>884</v>
      </c>
      <c r="O1370" s="56" t="s">
        <v>2767</v>
      </c>
      <c r="P1370" s="56"/>
      <c r="Q1370" s="56" t="s">
        <v>2977</v>
      </c>
      <c r="R1370" s="57"/>
      <c r="S1370" s="57" t="s">
        <v>229</v>
      </c>
      <c r="T1370" s="56"/>
      <c r="U1370" s="56"/>
      <c r="V1370" s="56"/>
      <c r="W1370" s="56" t="s">
        <v>848</v>
      </c>
      <c r="X1370" s="56"/>
      <c r="Y1370" s="56"/>
      <c r="Z1370" s="56"/>
      <c r="AA1370" s="56"/>
      <c r="AB1370" s="56"/>
      <c r="AC1370" s="56"/>
    </row>
    <row r="1371" spans="1:29" ht="15.75" customHeight="1">
      <c r="A1371" s="35"/>
      <c r="B1371" s="35" t="s">
        <v>51</v>
      </c>
      <c r="C1371" s="36" t="s">
        <v>1179</v>
      </c>
      <c r="D1371" s="37" t="s">
        <v>53</v>
      </c>
      <c r="E1371" s="37">
        <v>30</v>
      </c>
      <c r="F1371" s="38">
        <v>7200</v>
      </c>
      <c r="G1371" s="39" t="s">
        <v>54</v>
      </c>
      <c r="H1371" s="40">
        <v>46204</v>
      </c>
      <c r="I1371" s="41" t="s">
        <v>55</v>
      </c>
      <c r="J1371" s="41" t="s">
        <v>56</v>
      </c>
      <c r="K1371" s="41" t="s">
        <v>164</v>
      </c>
      <c r="L1371" s="41" t="s">
        <v>91</v>
      </c>
      <c r="M1371" s="42" t="s">
        <v>2486</v>
      </c>
      <c r="N1371" s="44" t="s">
        <v>884</v>
      </c>
      <c r="O1371" s="44" t="s">
        <v>2767</v>
      </c>
      <c r="P1371" s="44"/>
      <c r="Q1371" s="44" t="s">
        <v>2977</v>
      </c>
      <c r="R1371" s="45"/>
      <c r="S1371" s="45" t="s">
        <v>229</v>
      </c>
      <c r="T1371" s="44"/>
      <c r="U1371" s="44"/>
      <c r="V1371" s="44"/>
      <c r="W1371" s="44" t="s">
        <v>848</v>
      </c>
      <c r="X1371" s="44"/>
      <c r="Y1371" s="44"/>
      <c r="Z1371" s="44"/>
      <c r="AA1371" s="44"/>
      <c r="AB1371" s="44"/>
      <c r="AC1371" s="44"/>
    </row>
    <row r="1372" spans="1:29" ht="15.75" customHeight="1">
      <c r="A1372" s="47" t="s">
        <v>2736</v>
      </c>
      <c r="B1372" s="47" t="s">
        <v>51</v>
      </c>
      <c r="C1372" s="60" t="s">
        <v>265</v>
      </c>
      <c r="D1372" s="49" t="s">
        <v>53</v>
      </c>
      <c r="E1372" s="49">
        <v>35</v>
      </c>
      <c r="F1372" s="50">
        <v>10500</v>
      </c>
      <c r="G1372" s="51" t="s">
        <v>54</v>
      </c>
      <c r="H1372" s="52">
        <v>46235</v>
      </c>
      <c r="I1372" s="53" t="s">
        <v>55</v>
      </c>
      <c r="J1372" s="53" t="s">
        <v>56</v>
      </c>
      <c r="K1372" s="53" t="s">
        <v>164</v>
      </c>
      <c r="L1372" s="53" t="s">
        <v>58</v>
      </c>
      <c r="M1372" s="54" t="s">
        <v>2517</v>
      </c>
      <c r="N1372" s="56" t="s">
        <v>21</v>
      </c>
      <c r="O1372" s="56" t="s">
        <v>2767</v>
      </c>
      <c r="P1372" s="56"/>
      <c r="Q1372" s="56" t="s">
        <v>2977</v>
      </c>
      <c r="R1372" s="57" t="s">
        <v>228</v>
      </c>
      <c r="S1372" s="57" t="s">
        <v>229</v>
      </c>
      <c r="T1372" s="56"/>
      <c r="U1372" s="56"/>
      <c r="V1372" s="56"/>
      <c r="W1372" s="56" t="s">
        <v>848</v>
      </c>
      <c r="X1372" s="56"/>
      <c r="Y1372" s="56"/>
      <c r="Z1372" s="56"/>
      <c r="AA1372" s="56"/>
      <c r="AB1372" s="56"/>
      <c r="AC1372" s="56"/>
    </row>
    <row r="1373" spans="1:29" ht="15.75" customHeight="1">
      <c r="A1373" s="35" t="s">
        <v>2719</v>
      </c>
      <c r="B1373" s="35" t="s">
        <v>51</v>
      </c>
      <c r="C1373" s="36" t="s">
        <v>227</v>
      </c>
      <c r="D1373" s="37" t="s">
        <v>53</v>
      </c>
      <c r="E1373" s="37">
        <v>35</v>
      </c>
      <c r="F1373" s="38">
        <v>24500</v>
      </c>
      <c r="G1373" s="39" t="s">
        <v>54</v>
      </c>
      <c r="H1373" s="40">
        <v>46235</v>
      </c>
      <c r="I1373" s="41" t="s">
        <v>55</v>
      </c>
      <c r="J1373" s="41" t="s">
        <v>56</v>
      </c>
      <c r="K1373" s="41" t="s">
        <v>164</v>
      </c>
      <c r="L1373" s="41" t="s">
        <v>58</v>
      </c>
      <c r="M1373" s="42" t="s">
        <v>2517</v>
      </c>
      <c r="N1373" s="44" t="s">
        <v>21</v>
      </c>
      <c r="O1373" s="44" t="s">
        <v>2767</v>
      </c>
      <c r="P1373" s="44"/>
      <c r="Q1373" s="44" t="s">
        <v>2977</v>
      </c>
      <c r="R1373" s="45" t="s">
        <v>228</v>
      </c>
      <c r="S1373" s="45" t="s">
        <v>229</v>
      </c>
      <c r="T1373" s="44"/>
      <c r="U1373" s="44"/>
      <c r="V1373" s="44"/>
      <c r="W1373" s="44" t="s">
        <v>848</v>
      </c>
      <c r="X1373" s="44"/>
      <c r="Y1373" s="44"/>
      <c r="Z1373" s="44"/>
      <c r="AA1373" s="44"/>
      <c r="AB1373" s="44"/>
      <c r="AC1373" s="44"/>
    </row>
    <row r="1374" spans="1:29" ht="15.75" customHeight="1">
      <c r="A1374" s="47" t="s">
        <v>1520</v>
      </c>
      <c r="B1374" s="47" t="s">
        <v>283</v>
      </c>
      <c r="C1374" s="60" t="s">
        <v>2552</v>
      </c>
      <c r="D1374" s="49" t="s">
        <v>53</v>
      </c>
      <c r="E1374" s="49">
        <v>1</v>
      </c>
      <c r="F1374" s="50">
        <v>20000</v>
      </c>
      <c r="G1374" s="51" t="s">
        <v>54</v>
      </c>
      <c r="H1374" s="52">
        <v>46235</v>
      </c>
      <c r="I1374" s="53" t="s">
        <v>55</v>
      </c>
      <c r="J1374" s="53" t="s">
        <v>56</v>
      </c>
      <c r="K1374" s="53" t="s">
        <v>83</v>
      </c>
      <c r="L1374" s="53" t="s">
        <v>91</v>
      </c>
      <c r="M1374" s="54" t="s">
        <v>2517</v>
      </c>
      <c r="N1374" s="56" t="s">
        <v>951</v>
      </c>
      <c r="O1374" s="56" t="s">
        <v>2767</v>
      </c>
      <c r="P1374" s="56"/>
      <c r="Q1374" s="56" t="s">
        <v>3089</v>
      </c>
      <c r="R1374" s="57">
        <f t="array" ref="R1374">IFERROR(INDEX('BANCO DE DADOS'!$C$3:$C1636,MATCH(C1374,'BANCO DE DADOS'!$B$3:$B1636,0),0),"")</f>
        <v>0</v>
      </c>
      <c r="S1374" s="57" t="s">
        <v>2552</v>
      </c>
      <c r="T1374" s="56"/>
      <c r="U1374" s="56"/>
      <c r="V1374" s="56"/>
      <c r="W1374" s="47" t="s">
        <v>283</v>
      </c>
      <c r="X1374" s="56"/>
      <c r="Y1374" s="56"/>
      <c r="Z1374" s="56"/>
      <c r="AA1374" s="56"/>
      <c r="AB1374" s="56"/>
      <c r="AC1374" s="56"/>
    </row>
    <row r="1375" spans="1:29" ht="15.75" customHeight="1">
      <c r="A1375" s="35"/>
      <c r="B1375" s="35" t="s">
        <v>51</v>
      </c>
      <c r="C1375" s="36" t="s">
        <v>1233</v>
      </c>
      <c r="D1375" s="37" t="s">
        <v>53</v>
      </c>
      <c r="E1375" s="37">
        <v>4</v>
      </c>
      <c r="F1375" s="38">
        <v>3168</v>
      </c>
      <c r="G1375" s="39" t="s">
        <v>54</v>
      </c>
      <c r="H1375" s="40">
        <v>46174</v>
      </c>
      <c r="I1375" s="41" t="s">
        <v>55</v>
      </c>
      <c r="J1375" s="41" t="s">
        <v>56</v>
      </c>
      <c r="K1375" s="41" t="s">
        <v>164</v>
      </c>
      <c r="L1375" s="41" t="s">
        <v>91</v>
      </c>
      <c r="M1375" s="42" t="s">
        <v>109</v>
      </c>
      <c r="N1375" s="44" t="s">
        <v>884</v>
      </c>
      <c r="O1375" s="44" t="s">
        <v>2767</v>
      </c>
      <c r="P1375" s="44"/>
      <c r="Q1375" s="44" t="s">
        <v>3031</v>
      </c>
      <c r="R1375" s="45" t="str">
        <f t="array" ref="R1375">IFERROR(INDEX('BANCO DE DADOS'!$C$3:$C1636,MATCH(C1375,'BANCO DE DADOS'!$B$3:$B1636,0),0),"")</f>
        <v>CEIB</v>
      </c>
      <c r="S1375" s="45" t="s">
        <v>1234</v>
      </c>
      <c r="T1375" s="44"/>
      <c r="U1375" s="44"/>
      <c r="V1375" s="44"/>
      <c r="W1375" s="44" t="s">
        <v>3</v>
      </c>
      <c r="X1375" s="44"/>
      <c r="Y1375" s="44"/>
      <c r="Z1375" s="44"/>
      <c r="AA1375" s="44"/>
      <c r="AB1375" s="44"/>
      <c r="AC1375" s="44"/>
    </row>
    <row r="1376" spans="1:29" ht="15.75" customHeight="1">
      <c r="A1376" s="47" t="s">
        <v>1787</v>
      </c>
      <c r="B1376" s="47" t="s">
        <v>233</v>
      </c>
      <c r="C1376" s="60" t="s">
        <v>1233</v>
      </c>
      <c r="D1376" s="49" t="s">
        <v>53</v>
      </c>
      <c r="E1376" s="49">
        <v>1</v>
      </c>
      <c r="F1376" s="50">
        <v>792</v>
      </c>
      <c r="G1376" s="51" t="s">
        <v>54</v>
      </c>
      <c r="H1376" s="52">
        <v>46174</v>
      </c>
      <c r="I1376" s="53" t="s">
        <v>55</v>
      </c>
      <c r="J1376" s="53" t="s">
        <v>56</v>
      </c>
      <c r="K1376" s="53" t="s">
        <v>164</v>
      </c>
      <c r="L1376" s="53" t="s">
        <v>91</v>
      </c>
      <c r="M1376" s="54" t="s">
        <v>2498</v>
      </c>
      <c r="N1376" s="56" t="s">
        <v>951</v>
      </c>
      <c r="O1376" s="56" t="s">
        <v>2767</v>
      </c>
      <c r="P1376" s="56"/>
      <c r="Q1376" s="56" t="s">
        <v>3031</v>
      </c>
      <c r="R1376" s="57" t="str">
        <f t="array" ref="R1376">IFERROR(INDEX('BANCO DE DADOS'!$C$3:$C1636,MATCH(C1376,'BANCO DE DADOS'!$B$3:$B1636,0),0),"")</f>
        <v>CEIB</v>
      </c>
      <c r="S1376" s="57" t="s">
        <v>1234</v>
      </c>
      <c r="T1376" s="56"/>
      <c r="U1376" s="56"/>
      <c r="V1376" s="56"/>
      <c r="W1376" s="56" t="s">
        <v>3</v>
      </c>
      <c r="X1376" s="56"/>
      <c r="Y1376" s="56"/>
      <c r="Z1376" s="56"/>
      <c r="AA1376" s="56"/>
      <c r="AB1376" s="56"/>
      <c r="AC1376" s="56"/>
    </row>
    <row r="1377" spans="1:29" ht="15.75" customHeight="1">
      <c r="A1377" s="71"/>
      <c r="B1377" s="71" t="s">
        <v>848</v>
      </c>
      <c r="C1377" s="107" t="s">
        <v>259</v>
      </c>
      <c r="D1377" s="72" t="s">
        <v>53</v>
      </c>
      <c r="E1377" s="72">
        <v>30</v>
      </c>
      <c r="F1377" s="73">
        <v>36000</v>
      </c>
      <c r="G1377" s="74" t="s">
        <v>54</v>
      </c>
      <c r="H1377" s="86">
        <v>46235</v>
      </c>
      <c r="I1377" s="75" t="s">
        <v>55</v>
      </c>
      <c r="J1377" s="75" t="s">
        <v>56</v>
      </c>
      <c r="K1377" s="75" t="s">
        <v>164</v>
      </c>
      <c r="L1377" s="75" t="s">
        <v>91</v>
      </c>
      <c r="M1377" s="64" t="s">
        <v>2451</v>
      </c>
      <c r="N1377" s="69" t="s">
        <v>884</v>
      </c>
      <c r="O1377" s="44" t="s">
        <v>2452</v>
      </c>
      <c r="P1377" s="44"/>
      <c r="Q1377" s="44"/>
      <c r="R1377" s="45">
        <f t="array" ref="R1377">IFERROR(INDEX('BANCO DE DADOS'!$C$3:$C1636,MATCH(C1377,'BANCO DE DADOS'!$B$3:$B1636,0),0),"")</f>
        <v>0</v>
      </c>
      <c r="S1377" s="45" t="str">
        <f t="array" ref="S1377">IFERROR(INDEX('BANCO DE DADOS'!$D$3:$D1636,MATCH(C1377,'BANCO DE DADOS'!$B$3:$B1636,0),0),"")</f>
        <v>COMPRA DE EQUIPAMENTOS ESPECIALIZADOS DE MERGULHO</v>
      </c>
      <c r="T1377" s="44"/>
      <c r="U1377" s="44"/>
      <c r="V1377" s="44"/>
      <c r="W1377" s="44"/>
      <c r="X1377" s="44"/>
      <c r="Y1377" s="44"/>
      <c r="Z1377" s="44"/>
      <c r="AA1377" s="44"/>
      <c r="AB1377" s="44"/>
      <c r="AC1377" s="44"/>
    </row>
    <row r="1378" spans="1:29" ht="15.75" customHeight="1">
      <c r="A1378" s="47" t="s">
        <v>1789</v>
      </c>
      <c r="B1378" s="47" t="s">
        <v>245</v>
      </c>
      <c r="C1378" s="60" t="s">
        <v>1233</v>
      </c>
      <c r="D1378" s="49" t="s">
        <v>53</v>
      </c>
      <c r="E1378" s="49">
        <v>1</v>
      </c>
      <c r="F1378" s="50">
        <v>792</v>
      </c>
      <c r="G1378" s="51" t="s">
        <v>54</v>
      </c>
      <c r="H1378" s="52">
        <v>46174</v>
      </c>
      <c r="I1378" s="53" t="s">
        <v>55</v>
      </c>
      <c r="J1378" s="53" t="s">
        <v>56</v>
      </c>
      <c r="K1378" s="53" t="s">
        <v>164</v>
      </c>
      <c r="L1378" s="53" t="s">
        <v>91</v>
      </c>
      <c r="M1378" s="54" t="s">
        <v>2498</v>
      </c>
      <c r="N1378" s="56" t="s">
        <v>951</v>
      </c>
      <c r="O1378" s="56" t="s">
        <v>2767</v>
      </c>
      <c r="P1378" s="56"/>
      <c r="Q1378" s="56" t="s">
        <v>3031</v>
      </c>
      <c r="R1378" s="57" t="str">
        <f t="array" ref="R1378">IFERROR(INDEX('BANCO DE DADOS'!$C$3:$C1636,MATCH(C1378,'BANCO DE DADOS'!$B$3:$B1636,0),0),"")</f>
        <v>CEIB</v>
      </c>
      <c r="S1378" s="57" t="s">
        <v>1234</v>
      </c>
      <c r="T1378" s="56"/>
      <c r="U1378" s="56"/>
      <c r="V1378" s="56"/>
      <c r="W1378" s="56" t="s">
        <v>3</v>
      </c>
      <c r="X1378" s="56"/>
      <c r="Y1378" s="56"/>
      <c r="Z1378" s="56"/>
      <c r="AA1378" s="56"/>
      <c r="AB1378" s="56"/>
      <c r="AC1378" s="56"/>
    </row>
    <row r="1379" spans="1:29" ht="15.75" customHeight="1">
      <c r="A1379" s="35" t="s">
        <v>1793</v>
      </c>
      <c r="B1379" s="35" t="s">
        <v>258</v>
      </c>
      <c r="C1379" s="36" t="s">
        <v>1233</v>
      </c>
      <c r="D1379" s="37" t="s">
        <v>53</v>
      </c>
      <c r="E1379" s="37">
        <v>1</v>
      </c>
      <c r="F1379" s="38">
        <v>792</v>
      </c>
      <c r="G1379" s="39" t="s">
        <v>54</v>
      </c>
      <c r="H1379" s="40">
        <v>46174</v>
      </c>
      <c r="I1379" s="41" t="s">
        <v>55</v>
      </c>
      <c r="J1379" s="41" t="s">
        <v>56</v>
      </c>
      <c r="K1379" s="41" t="s">
        <v>164</v>
      </c>
      <c r="L1379" s="41" t="s">
        <v>91</v>
      </c>
      <c r="M1379" s="42" t="s">
        <v>2498</v>
      </c>
      <c r="N1379" s="44" t="s">
        <v>951</v>
      </c>
      <c r="O1379" s="44" t="s">
        <v>2767</v>
      </c>
      <c r="P1379" s="44"/>
      <c r="Q1379" s="44" t="s">
        <v>3031</v>
      </c>
      <c r="R1379" s="45" t="str">
        <f t="array" ref="R1379">IFERROR(INDEX('BANCO DE DADOS'!$C$3:$C1636,MATCH(C1379,'BANCO DE DADOS'!$B$3:$B1636,0),0),"")</f>
        <v>CEIB</v>
      </c>
      <c r="S1379" s="45" t="s">
        <v>1234</v>
      </c>
      <c r="T1379" s="44"/>
      <c r="U1379" s="44"/>
      <c r="V1379" s="44"/>
      <c r="W1379" s="44" t="s">
        <v>3</v>
      </c>
      <c r="X1379" s="44"/>
      <c r="Y1379" s="44"/>
      <c r="Z1379" s="44"/>
      <c r="AA1379" s="44"/>
      <c r="AB1379" s="44"/>
      <c r="AC1379" s="44"/>
    </row>
    <row r="1380" spans="1:29" ht="15.75" customHeight="1">
      <c r="A1380" s="47" t="s">
        <v>1797</v>
      </c>
      <c r="B1380" s="47" t="s">
        <v>291</v>
      </c>
      <c r="C1380" s="60" t="s">
        <v>2235</v>
      </c>
      <c r="D1380" s="49" t="s">
        <v>53</v>
      </c>
      <c r="E1380" s="49">
        <v>1</v>
      </c>
      <c r="F1380" s="50">
        <v>500</v>
      </c>
      <c r="G1380" s="51" t="s">
        <v>54</v>
      </c>
      <c r="H1380" s="52">
        <v>46174</v>
      </c>
      <c r="I1380" s="53" t="s">
        <v>55</v>
      </c>
      <c r="J1380" s="53" t="s">
        <v>56</v>
      </c>
      <c r="K1380" s="53" t="s">
        <v>164</v>
      </c>
      <c r="L1380" s="53" t="s">
        <v>91</v>
      </c>
      <c r="M1380" s="54" t="s">
        <v>2498</v>
      </c>
      <c r="N1380" s="56" t="s">
        <v>951</v>
      </c>
      <c r="O1380" s="56" t="s">
        <v>2767</v>
      </c>
      <c r="P1380" s="56"/>
      <c r="Q1380" s="56" t="s">
        <v>3031</v>
      </c>
      <c r="R1380" s="57" t="str">
        <f t="array" ref="R1380">IFERROR(INDEX('BANCO DE DADOS'!$C$3:$C1636,MATCH(C1380,'BANCO DE DADOS'!$B$3:$B1636,0),0),"")</f>
        <v>CEIB</v>
      </c>
      <c r="S1380" s="57" t="s">
        <v>1234</v>
      </c>
      <c r="T1380" s="56"/>
      <c r="U1380" s="56"/>
      <c r="V1380" s="56"/>
      <c r="W1380" s="56" t="s">
        <v>3</v>
      </c>
      <c r="X1380" s="56"/>
      <c r="Y1380" s="56"/>
      <c r="Z1380" s="56"/>
      <c r="AA1380" s="56"/>
      <c r="AB1380" s="56"/>
      <c r="AC1380" s="56"/>
    </row>
    <row r="1381" spans="1:29" ht="15.75" customHeight="1">
      <c r="A1381" s="35" t="s">
        <v>1798</v>
      </c>
      <c r="B1381" s="35" t="s">
        <v>291</v>
      </c>
      <c r="C1381" s="36" t="s">
        <v>2237</v>
      </c>
      <c r="D1381" s="37" t="s">
        <v>53</v>
      </c>
      <c r="E1381" s="37">
        <v>1</v>
      </c>
      <c r="F1381" s="38">
        <v>500</v>
      </c>
      <c r="G1381" s="39" t="s">
        <v>54</v>
      </c>
      <c r="H1381" s="40">
        <v>46174</v>
      </c>
      <c r="I1381" s="41" t="s">
        <v>55</v>
      </c>
      <c r="J1381" s="41" t="s">
        <v>56</v>
      </c>
      <c r="K1381" s="41" t="s">
        <v>164</v>
      </c>
      <c r="L1381" s="41" t="s">
        <v>91</v>
      </c>
      <c r="M1381" s="42" t="s">
        <v>2498</v>
      </c>
      <c r="N1381" s="44" t="s">
        <v>951</v>
      </c>
      <c r="O1381" s="44" t="s">
        <v>2767</v>
      </c>
      <c r="P1381" s="44"/>
      <c r="Q1381" s="44" t="s">
        <v>3031</v>
      </c>
      <c r="R1381" s="45" t="str">
        <f t="array" ref="R1381">IFERROR(INDEX('BANCO DE DADOS'!$C$3:$C1636,MATCH(C1381,'BANCO DE DADOS'!$B$3:$B1636,0),0),"")</f>
        <v>CEIB</v>
      </c>
      <c r="S1381" s="45" t="s">
        <v>1234</v>
      </c>
      <c r="T1381" s="44"/>
      <c r="U1381" s="44"/>
      <c r="V1381" s="44"/>
      <c r="W1381" s="44" t="s">
        <v>3</v>
      </c>
      <c r="X1381" s="44"/>
      <c r="Y1381" s="44"/>
      <c r="Z1381" s="44"/>
      <c r="AA1381" s="44"/>
      <c r="AB1381" s="44"/>
      <c r="AC1381" s="44"/>
    </row>
    <row r="1382" spans="1:29" ht="15.75" customHeight="1">
      <c r="A1382" s="184"/>
      <c r="B1382" s="184" t="s">
        <v>247</v>
      </c>
      <c r="C1382" s="185" t="s">
        <v>2209</v>
      </c>
      <c r="D1382" s="186" t="s">
        <v>53</v>
      </c>
      <c r="E1382" s="186">
        <v>4</v>
      </c>
      <c r="F1382" s="187">
        <v>600</v>
      </c>
      <c r="G1382" s="188" t="s">
        <v>54</v>
      </c>
      <c r="H1382" s="189">
        <v>46174</v>
      </c>
      <c r="I1382" s="190" t="s">
        <v>55</v>
      </c>
      <c r="J1382" s="190" t="s">
        <v>56</v>
      </c>
      <c r="K1382" s="190" t="s">
        <v>164</v>
      </c>
      <c r="L1382" s="190" t="s">
        <v>91</v>
      </c>
      <c r="M1382" s="191" t="s">
        <v>2451</v>
      </c>
      <c r="N1382" s="192" t="s">
        <v>951</v>
      </c>
      <c r="O1382" s="56" t="s">
        <v>2452</v>
      </c>
      <c r="P1382" s="56"/>
      <c r="Q1382" s="56"/>
      <c r="R1382" s="57" t="str">
        <f t="array" ref="R1382">IFERROR(INDEX('BANCO DE DADOS'!$C$3:$C1636,MATCH(C1382,'BANCO DE DADOS'!$B$3:$B1636,0),0),"")</f>
        <v>CEIB - RECARGA DE EXTINTOR</v>
      </c>
      <c r="S1382" s="57" t="str">
        <f t="array" ref="S1382">IFERROR(INDEX('BANCO DE DADOS'!$D$3:$D1636,MATCH(C1382,'BANCO DE DADOS'!$B$3:$B1636,0),0),"")</f>
        <v>SERVIÇOS DE MANUTENÇÃO - SISTEMAS DE PROTEÇÃO CONTRA INCÊNDIO</v>
      </c>
      <c r="T1382" s="56"/>
      <c r="U1382" s="56"/>
      <c r="V1382" s="56"/>
      <c r="W1382" s="56"/>
      <c r="X1382" s="56"/>
      <c r="Y1382" s="56"/>
      <c r="Z1382" s="56"/>
      <c r="AA1382" s="56"/>
      <c r="AB1382" s="56"/>
      <c r="AC1382" s="56"/>
    </row>
    <row r="1383" spans="1:29" ht="15.75" customHeight="1">
      <c r="A1383" s="35"/>
      <c r="B1383" s="35" t="s">
        <v>2469</v>
      </c>
      <c r="C1383" s="36" t="s">
        <v>2470</v>
      </c>
      <c r="D1383" s="37"/>
      <c r="E1383" s="37"/>
      <c r="F1383" s="38">
        <v>500000</v>
      </c>
      <c r="G1383" s="39" t="s">
        <v>54</v>
      </c>
      <c r="H1383" s="40">
        <v>46266</v>
      </c>
      <c r="I1383" s="41" t="s">
        <v>101</v>
      </c>
      <c r="J1383" s="41" t="s">
        <v>56</v>
      </c>
      <c r="K1383" s="41" t="s">
        <v>858</v>
      </c>
      <c r="L1383" s="41" t="s">
        <v>91</v>
      </c>
      <c r="M1383" s="42" t="s">
        <v>73</v>
      </c>
      <c r="N1383" s="44" t="s">
        <v>884</v>
      </c>
      <c r="O1383" s="44" t="s">
        <v>2767</v>
      </c>
      <c r="P1383" s="44"/>
      <c r="Q1383" s="44" t="s">
        <v>3029</v>
      </c>
      <c r="R1383" s="45"/>
      <c r="S1383" s="45" t="s">
        <v>2471</v>
      </c>
      <c r="T1383" s="44"/>
      <c r="U1383" s="44"/>
      <c r="V1383" s="44"/>
      <c r="W1383" s="44" t="s">
        <v>848</v>
      </c>
      <c r="X1383" s="44"/>
      <c r="Y1383" s="44"/>
      <c r="Z1383" s="44"/>
      <c r="AA1383" s="44"/>
      <c r="AB1383" s="44"/>
      <c r="AC1383" s="44"/>
    </row>
    <row r="1384" spans="1:29" ht="15.75" customHeight="1">
      <c r="A1384" s="47" t="s">
        <v>790</v>
      </c>
      <c r="B1384" s="47" t="s">
        <v>145</v>
      </c>
      <c r="C1384" s="60" t="s">
        <v>3090</v>
      </c>
      <c r="D1384" s="49" t="s">
        <v>53</v>
      </c>
      <c r="E1384" s="49">
        <v>1</v>
      </c>
      <c r="F1384" s="50">
        <v>50000</v>
      </c>
      <c r="G1384" s="51" t="s">
        <v>54</v>
      </c>
      <c r="H1384" s="52">
        <v>46266</v>
      </c>
      <c r="I1384" s="53" t="s">
        <v>55</v>
      </c>
      <c r="J1384" s="53" t="s">
        <v>56</v>
      </c>
      <c r="K1384" s="53" t="s">
        <v>841</v>
      </c>
      <c r="L1384" s="53" t="s">
        <v>58</v>
      </c>
      <c r="M1384" s="54" t="s">
        <v>148</v>
      </c>
      <c r="N1384" s="56" t="s">
        <v>21</v>
      </c>
      <c r="O1384" s="56" t="s">
        <v>2767</v>
      </c>
      <c r="P1384" s="56"/>
      <c r="Q1384" s="56" t="s">
        <v>3091</v>
      </c>
      <c r="R1384" s="57"/>
      <c r="S1384" s="57" t="s">
        <v>2850</v>
      </c>
      <c r="T1384" s="56"/>
      <c r="U1384" s="56"/>
      <c r="V1384" s="56"/>
      <c r="W1384" s="47" t="s">
        <v>145</v>
      </c>
      <c r="X1384" s="56"/>
      <c r="Y1384" s="56"/>
      <c r="Z1384" s="56"/>
      <c r="AA1384" s="56"/>
      <c r="AB1384" s="56"/>
      <c r="AC1384" s="56"/>
    </row>
    <row r="1385" spans="1:29" ht="15.75" customHeight="1">
      <c r="A1385" s="35" t="s">
        <v>2729</v>
      </c>
      <c r="B1385" s="35" t="s">
        <v>254</v>
      </c>
      <c r="C1385" s="36" t="s">
        <v>255</v>
      </c>
      <c r="D1385" s="37" t="s">
        <v>53</v>
      </c>
      <c r="E1385" s="37">
        <v>6</v>
      </c>
      <c r="F1385" s="38">
        <v>15000</v>
      </c>
      <c r="G1385" s="39" t="s">
        <v>54</v>
      </c>
      <c r="H1385" s="40">
        <v>46235</v>
      </c>
      <c r="I1385" s="41" t="s">
        <v>55</v>
      </c>
      <c r="J1385" s="41" t="s">
        <v>56</v>
      </c>
      <c r="K1385" s="41" t="s">
        <v>164</v>
      </c>
      <c r="L1385" s="41" t="s">
        <v>58</v>
      </c>
      <c r="M1385" s="42" t="s">
        <v>2730</v>
      </c>
      <c r="N1385" s="44" t="s">
        <v>21</v>
      </c>
      <c r="O1385" s="44" t="s">
        <v>2767</v>
      </c>
      <c r="P1385" s="44"/>
      <c r="Q1385" s="44" t="s">
        <v>3092</v>
      </c>
      <c r="R1385" s="45"/>
      <c r="S1385" s="45" t="s">
        <v>256</v>
      </c>
      <c r="T1385" s="44"/>
      <c r="U1385" s="44"/>
      <c r="V1385" s="44"/>
      <c r="W1385" s="44" t="s">
        <v>3051</v>
      </c>
      <c r="X1385" s="44"/>
      <c r="Y1385" s="44"/>
      <c r="Z1385" s="44"/>
      <c r="AA1385" s="44"/>
      <c r="AB1385" s="44"/>
      <c r="AC1385" s="44"/>
    </row>
    <row r="1386" spans="1:29" ht="15.75" customHeight="1">
      <c r="A1386" s="47" t="s">
        <v>2858</v>
      </c>
      <c r="B1386" s="47" t="s">
        <v>156</v>
      </c>
      <c r="C1386" s="60" t="s">
        <v>621</v>
      </c>
      <c r="D1386" s="49" t="s">
        <v>53</v>
      </c>
      <c r="E1386" s="49">
        <v>15</v>
      </c>
      <c r="F1386" s="50">
        <v>475.5</v>
      </c>
      <c r="G1386" s="51" t="s">
        <v>54</v>
      </c>
      <c r="H1386" s="52">
        <v>46174</v>
      </c>
      <c r="I1386" s="53" t="s">
        <v>55</v>
      </c>
      <c r="J1386" s="53" t="s">
        <v>56</v>
      </c>
      <c r="K1386" s="53" t="s">
        <v>164</v>
      </c>
      <c r="L1386" s="53" t="s">
        <v>58</v>
      </c>
      <c r="M1386" s="54" t="s">
        <v>2517</v>
      </c>
      <c r="N1386" s="56" t="s">
        <v>21</v>
      </c>
      <c r="O1386" s="56" t="s">
        <v>2767</v>
      </c>
      <c r="P1386" s="56"/>
      <c r="Q1386" s="56" t="s">
        <v>3093</v>
      </c>
      <c r="R1386" s="57" t="s">
        <v>622</v>
      </c>
      <c r="S1386" s="57" t="s">
        <v>623</v>
      </c>
      <c r="T1386" s="194"/>
      <c r="U1386" s="56"/>
      <c r="V1386" s="56"/>
      <c r="W1386" s="56" t="s">
        <v>1628</v>
      </c>
      <c r="X1386" s="56"/>
      <c r="Y1386" s="56"/>
      <c r="Z1386" s="56"/>
      <c r="AA1386" s="56"/>
      <c r="AB1386" s="56"/>
      <c r="AC1386" s="56"/>
    </row>
    <row r="1387" spans="1:29" ht="15.75" customHeight="1">
      <c r="A1387" s="35" t="s">
        <v>2872</v>
      </c>
      <c r="B1387" s="35" t="s">
        <v>1049</v>
      </c>
      <c r="C1387" s="36" t="s">
        <v>2158</v>
      </c>
      <c r="D1387" s="37" t="s">
        <v>53</v>
      </c>
      <c r="E1387" s="37">
        <v>10</v>
      </c>
      <c r="F1387" s="38">
        <v>360</v>
      </c>
      <c r="G1387" s="39" t="s">
        <v>54</v>
      </c>
      <c r="H1387" s="40">
        <v>46174</v>
      </c>
      <c r="I1387" s="41" t="s">
        <v>55</v>
      </c>
      <c r="J1387" s="41" t="s">
        <v>56</v>
      </c>
      <c r="K1387" s="41" t="s">
        <v>164</v>
      </c>
      <c r="L1387" s="41" t="s">
        <v>58</v>
      </c>
      <c r="M1387" s="42" t="s">
        <v>148</v>
      </c>
      <c r="N1387" s="44" t="s">
        <v>21</v>
      </c>
      <c r="O1387" s="44" t="s">
        <v>2767</v>
      </c>
      <c r="P1387" s="44"/>
      <c r="Q1387" s="44" t="s">
        <v>3093</v>
      </c>
      <c r="R1387" s="45" t="s">
        <v>622</v>
      </c>
      <c r="S1387" s="45" t="s">
        <v>623</v>
      </c>
      <c r="T1387" s="44"/>
      <c r="U1387" s="44"/>
      <c r="V1387" s="44"/>
      <c r="W1387" s="44" t="s">
        <v>1628</v>
      </c>
      <c r="X1387" s="44"/>
      <c r="Y1387" s="44"/>
      <c r="Z1387" s="44"/>
      <c r="AA1387" s="44"/>
      <c r="AB1387" s="44"/>
      <c r="AC1387" s="44"/>
    </row>
    <row r="1388" spans="1:29" ht="15.75" customHeight="1">
      <c r="A1388" s="47" t="s">
        <v>1954</v>
      </c>
      <c r="B1388" s="47" t="s">
        <v>237</v>
      </c>
      <c r="C1388" s="60" t="s">
        <v>2027</v>
      </c>
      <c r="D1388" s="49" t="s">
        <v>53</v>
      </c>
      <c r="E1388" s="49">
        <v>5</v>
      </c>
      <c r="F1388" s="50">
        <v>2500</v>
      </c>
      <c r="G1388" s="51" t="s">
        <v>54</v>
      </c>
      <c r="H1388" s="52">
        <v>46174</v>
      </c>
      <c r="I1388" s="53" t="s">
        <v>55</v>
      </c>
      <c r="J1388" s="53" t="s">
        <v>56</v>
      </c>
      <c r="K1388" s="53" t="s">
        <v>164</v>
      </c>
      <c r="L1388" s="53" t="s">
        <v>58</v>
      </c>
      <c r="M1388" s="54" t="s">
        <v>2517</v>
      </c>
      <c r="N1388" s="56" t="s">
        <v>951</v>
      </c>
      <c r="O1388" s="56" t="s">
        <v>2767</v>
      </c>
      <c r="P1388" s="56"/>
      <c r="Q1388" s="56" t="s">
        <v>3093</v>
      </c>
      <c r="R1388" s="57"/>
      <c r="S1388" s="57" t="s">
        <v>623</v>
      </c>
      <c r="T1388" s="56"/>
      <c r="U1388" s="56"/>
      <c r="V1388" s="56"/>
      <c r="W1388" s="56" t="s">
        <v>1628</v>
      </c>
      <c r="X1388" s="56"/>
      <c r="Y1388" s="56"/>
      <c r="Z1388" s="56"/>
      <c r="AA1388" s="56"/>
      <c r="AB1388" s="56"/>
      <c r="AC1388" s="56"/>
    </row>
    <row r="1389" spans="1:29" ht="15.75" customHeight="1">
      <c r="A1389" s="35" t="s">
        <v>1956</v>
      </c>
      <c r="B1389" s="35" t="s">
        <v>169</v>
      </c>
      <c r="C1389" s="36" t="s">
        <v>2027</v>
      </c>
      <c r="D1389" s="37" t="s">
        <v>53</v>
      </c>
      <c r="E1389" s="37">
        <v>4</v>
      </c>
      <c r="F1389" s="38">
        <v>2000</v>
      </c>
      <c r="G1389" s="39" t="s">
        <v>54</v>
      </c>
      <c r="H1389" s="40">
        <v>46174</v>
      </c>
      <c r="I1389" s="41" t="s">
        <v>55</v>
      </c>
      <c r="J1389" s="41" t="s">
        <v>56</v>
      </c>
      <c r="K1389" s="41" t="s">
        <v>164</v>
      </c>
      <c r="L1389" s="41" t="s">
        <v>58</v>
      </c>
      <c r="M1389" s="42" t="s">
        <v>2486</v>
      </c>
      <c r="N1389" s="44" t="s">
        <v>951</v>
      </c>
      <c r="O1389" s="44" t="s">
        <v>2767</v>
      </c>
      <c r="P1389" s="44"/>
      <c r="Q1389" s="44" t="s">
        <v>3093</v>
      </c>
      <c r="R1389" s="45"/>
      <c r="S1389" s="45" t="s">
        <v>623</v>
      </c>
      <c r="T1389" s="44"/>
      <c r="U1389" s="44"/>
      <c r="V1389" s="44"/>
      <c r="W1389" s="44" t="s">
        <v>1628</v>
      </c>
      <c r="X1389" s="44"/>
      <c r="Y1389" s="44"/>
      <c r="Z1389" s="44"/>
      <c r="AA1389" s="44"/>
      <c r="AB1389" s="44"/>
      <c r="AC1389" s="44"/>
    </row>
    <row r="1390" spans="1:29" ht="15.75" customHeight="1">
      <c r="A1390" s="47" t="s">
        <v>2870</v>
      </c>
      <c r="B1390" s="47" t="s">
        <v>156</v>
      </c>
      <c r="C1390" s="60" t="s">
        <v>664</v>
      </c>
      <c r="D1390" s="49" t="s">
        <v>53</v>
      </c>
      <c r="E1390" s="49">
        <v>5</v>
      </c>
      <c r="F1390" s="50">
        <v>385</v>
      </c>
      <c r="G1390" s="51" t="s">
        <v>54</v>
      </c>
      <c r="H1390" s="52">
        <v>46174</v>
      </c>
      <c r="I1390" s="53" t="s">
        <v>55</v>
      </c>
      <c r="J1390" s="53" t="s">
        <v>56</v>
      </c>
      <c r="K1390" s="53" t="s">
        <v>164</v>
      </c>
      <c r="L1390" s="53" t="s">
        <v>58</v>
      </c>
      <c r="M1390" s="54" t="s">
        <v>148</v>
      </c>
      <c r="N1390" s="56" t="s">
        <v>21</v>
      </c>
      <c r="O1390" s="56" t="s">
        <v>2767</v>
      </c>
      <c r="P1390" s="56"/>
      <c r="Q1390" s="56" t="s">
        <v>3093</v>
      </c>
      <c r="R1390" s="57"/>
      <c r="S1390" s="57" t="s">
        <v>623</v>
      </c>
      <c r="T1390" s="56"/>
      <c r="U1390" s="56"/>
      <c r="V1390" s="56"/>
      <c r="W1390" s="56" t="s">
        <v>1628</v>
      </c>
      <c r="X1390" s="56"/>
      <c r="Y1390" s="56"/>
      <c r="Z1390" s="56"/>
      <c r="AA1390" s="56"/>
      <c r="AB1390" s="56"/>
      <c r="AC1390" s="56"/>
    </row>
    <row r="1391" spans="1:29" ht="15.75" customHeight="1">
      <c r="A1391" s="35" t="s">
        <v>2910</v>
      </c>
      <c r="B1391" s="35" t="s">
        <v>156</v>
      </c>
      <c r="C1391" s="36" t="s">
        <v>800</v>
      </c>
      <c r="D1391" s="37" t="s">
        <v>53</v>
      </c>
      <c r="E1391" s="37">
        <v>5</v>
      </c>
      <c r="F1391" s="38">
        <v>101.85</v>
      </c>
      <c r="G1391" s="39" t="s">
        <v>54</v>
      </c>
      <c r="H1391" s="40">
        <v>46143</v>
      </c>
      <c r="I1391" s="41" t="s">
        <v>55</v>
      </c>
      <c r="J1391" s="41" t="s">
        <v>56</v>
      </c>
      <c r="K1391" s="41" t="s">
        <v>164</v>
      </c>
      <c r="L1391" s="41" t="s">
        <v>58</v>
      </c>
      <c r="M1391" s="42" t="s">
        <v>148</v>
      </c>
      <c r="N1391" s="44" t="s">
        <v>21</v>
      </c>
      <c r="O1391" s="44" t="s">
        <v>2767</v>
      </c>
      <c r="P1391" s="44"/>
      <c r="Q1391" s="44" t="s">
        <v>3093</v>
      </c>
      <c r="R1391" s="45"/>
      <c r="S1391" s="45" t="s">
        <v>623</v>
      </c>
      <c r="T1391" s="44"/>
      <c r="U1391" s="44"/>
      <c r="V1391" s="44"/>
      <c r="W1391" s="44" t="s">
        <v>1628</v>
      </c>
      <c r="X1391" s="44"/>
      <c r="Y1391" s="44"/>
      <c r="Z1391" s="44"/>
      <c r="AA1391" s="44"/>
      <c r="AB1391" s="44"/>
      <c r="AC1391" s="44"/>
    </row>
    <row r="1392" spans="1:29" ht="15.75" customHeight="1">
      <c r="A1392" s="47" t="s">
        <v>2874</v>
      </c>
      <c r="B1392" s="47" t="s">
        <v>156</v>
      </c>
      <c r="C1392" s="60" t="s">
        <v>681</v>
      </c>
      <c r="D1392" s="49" t="s">
        <v>53</v>
      </c>
      <c r="E1392" s="49">
        <v>5</v>
      </c>
      <c r="F1392" s="50">
        <v>350</v>
      </c>
      <c r="G1392" s="51" t="s">
        <v>54</v>
      </c>
      <c r="H1392" s="52">
        <v>46174</v>
      </c>
      <c r="I1392" s="53" t="s">
        <v>55</v>
      </c>
      <c r="J1392" s="53" t="s">
        <v>56</v>
      </c>
      <c r="K1392" s="53" t="s">
        <v>164</v>
      </c>
      <c r="L1392" s="53" t="s">
        <v>58</v>
      </c>
      <c r="M1392" s="54" t="s">
        <v>148</v>
      </c>
      <c r="N1392" s="56" t="s">
        <v>21</v>
      </c>
      <c r="O1392" s="56" t="s">
        <v>2767</v>
      </c>
      <c r="P1392" s="56"/>
      <c r="Q1392" s="56" t="s">
        <v>3093</v>
      </c>
      <c r="R1392" s="57"/>
      <c r="S1392" s="57" t="s">
        <v>623</v>
      </c>
      <c r="T1392" s="56"/>
      <c r="U1392" s="56"/>
      <c r="V1392" s="56"/>
      <c r="W1392" s="56" t="s">
        <v>1628</v>
      </c>
      <c r="X1392" s="56"/>
      <c r="Y1392" s="56"/>
      <c r="Z1392" s="56"/>
      <c r="AA1392" s="56"/>
      <c r="AB1392" s="56"/>
      <c r="AC1392" s="56"/>
    </row>
    <row r="1393" spans="1:29" ht="15.75" customHeight="1">
      <c r="A1393" s="35" t="s">
        <v>2903</v>
      </c>
      <c r="B1393" s="35" t="s">
        <v>156</v>
      </c>
      <c r="C1393" s="36" t="s">
        <v>757</v>
      </c>
      <c r="D1393" s="37" t="s">
        <v>53</v>
      </c>
      <c r="E1393" s="37">
        <v>5</v>
      </c>
      <c r="F1393" s="38">
        <v>189.5</v>
      </c>
      <c r="G1393" s="39" t="s">
        <v>54</v>
      </c>
      <c r="H1393" s="40">
        <v>46143</v>
      </c>
      <c r="I1393" s="41" t="s">
        <v>55</v>
      </c>
      <c r="J1393" s="41" t="s">
        <v>56</v>
      </c>
      <c r="K1393" s="41" t="s">
        <v>164</v>
      </c>
      <c r="L1393" s="41" t="s">
        <v>58</v>
      </c>
      <c r="M1393" s="42" t="s">
        <v>148</v>
      </c>
      <c r="N1393" s="44" t="s">
        <v>21</v>
      </c>
      <c r="O1393" s="44" t="s">
        <v>2767</v>
      </c>
      <c r="P1393" s="44"/>
      <c r="Q1393" s="44" t="s">
        <v>3093</v>
      </c>
      <c r="R1393" s="45"/>
      <c r="S1393" s="45" t="s">
        <v>623</v>
      </c>
      <c r="T1393" s="44"/>
      <c r="U1393" s="44"/>
      <c r="V1393" s="44"/>
      <c r="W1393" s="44" t="s">
        <v>1628</v>
      </c>
      <c r="X1393" s="44"/>
      <c r="Y1393" s="44"/>
      <c r="Z1393" s="44"/>
      <c r="AA1393" s="44"/>
      <c r="AB1393" s="44"/>
      <c r="AC1393" s="44"/>
    </row>
    <row r="1394" spans="1:29" ht="15.75" customHeight="1">
      <c r="A1394" s="47" t="s">
        <v>2876</v>
      </c>
      <c r="B1394" s="47" t="s">
        <v>156</v>
      </c>
      <c r="C1394" s="60" t="s">
        <v>684</v>
      </c>
      <c r="D1394" s="49" t="s">
        <v>53</v>
      </c>
      <c r="E1394" s="49">
        <v>5</v>
      </c>
      <c r="F1394" s="50">
        <v>332</v>
      </c>
      <c r="G1394" s="51" t="s">
        <v>54</v>
      </c>
      <c r="H1394" s="52">
        <v>46174</v>
      </c>
      <c r="I1394" s="53" t="s">
        <v>55</v>
      </c>
      <c r="J1394" s="53" t="s">
        <v>56</v>
      </c>
      <c r="K1394" s="53" t="s">
        <v>164</v>
      </c>
      <c r="L1394" s="53" t="s">
        <v>58</v>
      </c>
      <c r="M1394" s="54" t="s">
        <v>148</v>
      </c>
      <c r="N1394" s="56" t="s">
        <v>21</v>
      </c>
      <c r="O1394" s="56" t="s">
        <v>2767</v>
      </c>
      <c r="P1394" s="56"/>
      <c r="Q1394" s="56" t="s">
        <v>3093</v>
      </c>
      <c r="R1394" s="57"/>
      <c r="S1394" s="57" t="s">
        <v>623</v>
      </c>
      <c r="T1394" s="56"/>
      <c r="U1394" s="56"/>
      <c r="V1394" s="56"/>
      <c r="W1394" s="56" t="s">
        <v>1628</v>
      </c>
      <c r="X1394" s="56"/>
      <c r="Y1394" s="56"/>
      <c r="Z1394" s="56"/>
      <c r="AA1394" s="56"/>
      <c r="AB1394" s="56"/>
      <c r="AC1394" s="56"/>
    </row>
    <row r="1395" spans="1:29" ht="15.75" customHeight="1">
      <c r="A1395" s="35" t="s">
        <v>765</v>
      </c>
      <c r="B1395" s="35" t="s">
        <v>1049</v>
      </c>
      <c r="C1395" s="36" t="s">
        <v>2019</v>
      </c>
      <c r="D1395" s="37" t="s">
        <v>53</v>
      </c>
      <c r="E1395" s="37">
        <v>60</v>
      </c>
      <c r="F1395" s="38">
        <v>1434</v>
      </c>
      <c r="G1395" s="39" t="s">
        <v>54</v>
      </c>
      <c r="H1395" s="40">
        <v>46174</v>
      </c>
      <c r="I1395" s="41" t="s">
        <v>55</v>
      </c>
      <c r="J1395" s="41" t="s">
        <v>56</v>
      </c>
      <c r="K1395" s="41" t="s">
        <v>164</v>
      </c>
      <c r="L1395" s="41" t="s">
        <v>58</v>
      </c>
      <c r="M1395" s="42" t="s">
        <v>2498</v>
      </c>
      <c r="N1395" s="44" t="s">
        <v>21</v>
      </c>
      <c r="O1395" s="44" t="s">
        <v>2767</v>
      </c>
      <c r="P1395" s="44"/>
      <c r="Q1395" s="44" t="s">
        <v>3094</v>
      </c>
      <c r="R1395" s="45" t="s">
        <v>158</v>
      </c>
      <c r="S1395" s="45" t="s">
        <v>752</v>
      </c>
      <c r="T1395" s="44"/>
      <c r="U1395" s="44"/>
      <c r="V1395" s="44"/>
      <c r="W1395" s="44" t="s">
        <v>8</v>
      </c>
      <c r="X1395" s="44"/>
      <c r="Y1395" s="44"/>
      <c r="Z1395" s="44"/>
      <c r="AA1395" s="44"/>
      <c r="AB1395" s="44"/>
      <c r="AC1395" s="44"/>
    </row>
    <row r="1396" spans="1:29" ht="15.75" customHeight="1">
      <c r="A1396" s="47" t="s">
        <v>770</v>
      </c>
      <c r="B1396" s="47" t="s">
        <v>317</v>
      </c>
      <c r="C1396" s="60" t="s">
        <v>793</v>
      </c>
      <c r="D1396" s="49" t="s">
        <v>53</v>
      </c>
      <c r="E1396" s="49">
        <v>4</v>
      </c>
      <c r="F1396" s="50">
        <v>120</v>
      </c>
      <c r="G1396" s="51" t="s">
        <v>54</v>
      </c>
      <c r="H1396" s="52">
        <v>46143</v>
      </c>
      <c r="I1396" s="53" t="s">
        <v>55</v>
      </c>
      <c r="J1396" s="53" t="s">
        <v>56</v>
      </c>
      <c r="K1396" s="53" t="s">
        <v>164</v>
      </c>
      <c r="L1396" s="53" t="s">
        <v>58</v>
      </c>
      <c r="M1396" s="54" t="s">
        <v>148</v>
      </c>
      <c r="N1396" s="56" t="s">
        <v>21</v>
      </c>
      <c r="O1396" s="56" t="s">
        <v>2767</v>
      </c>
      <c r="P1396" s="56"/>
      <c r="Q1396" s="56" t="s">
        <v>3094</v>
      </c>
      <c r="R1396" s="57"/>
      <c r="S1396" s="57" t="s">
        <v>752</v>
      </c>
      <c r="T1396" s="56"/>
      <c r="U1396" s="56"/>
      <c r="V1396" s="56"/>
      <c r="W1396" s="56" t="s">
        <v>8</v>
      </c>
      <c r="X1396" s="56"/>
      <c r="Y1396" s="56"/>
      <c r="Z1396" s="56"/>
      <c r="AA1396" s="56"/>
      <c r="AB1396" s="56"/>
      <c r="AC1396" s="56"/>
    </row>
    <row r="1397" spans="1:29" ht="15.75" customHeight="1">
      <c r="A1397" s="35" t="s">
        <v>772</v>
      </c>
      <c r="B1397" s="35" t="s">
        <v>172</v>
      </c>
      <c r="C1397" s="36" t="s">
        <v>793</v>
      </c>
      <c r="D1397" s="37" t="s">
        <v>53</v>
      </c>
      <c r="E1397" s="37">
        <v>4</v>
      </c>
      <c r="F1397" s="38">
        <v>120</v>
      </c>
      <c r="G1397" s="39" t="s">
        <v>54</v>
      </c>
      <c r="H1397" s="40">
        <v>46143</v>
      </c>
      <c r="I1397" s="41" t="s">
        <v>55</v>
      </c>
      <c r="J1397" s="41" t="s">
        <v>56</v>
      </c>
      <c r="K1397" s="41" t="s">
        <v>164</v>
      </c>
      <c r="L1397" s="41" t="s">
        <v>58</v>
      </c>
      <c r="M1397" s="42" t="s">
        <v>148</v>
      </c>
      <c r="N1397" s="44" t="s">
        <v>21</v>
      </c>
      <c r="O1397" s="44" t="s">
        <v>2767</v>
      </c>
      <c r="P1397" s="44"/>
      <c r="Q1397" s="44" t="s">
        <v>3094</v>
      </c>
      <c r="R1397" s="45"/>
      <c r="S1397" s="45" t="s">
        <v>752</v>
      </c>
      <c r="T1397" s="44"/>
      <c r="U1397" s="44"/>
      <c r="V1397" s="44"/>
      <c r="W1397" s="44" t="s">
        <v>8</v>
      </c>
      <c r="X1397" s="44"/>
      <c r="Y1397" s="44"/>
      <c r="Z1397" s="44"/>
      <c r="AA1397" s="44"/>
      <c r="AB1397" s="44"/>
      <c r="AC1397" s="44"/>
    </row>
    <row r="1398" spans="1:29" ht="15.75" customHeight="1">
      <c r="A1398" s="47" t="s">
        <v>767</v>
      </c>
      <c r="B1398" s="47" t="s">
        <v>172</v>
      </c>
      <c r="C1398" s="60" t="s">
        <v>751</v>
      </c>
      <c r="D1398" s="49" t="s">
        <v>53</v>
      </c>
      <c r="E1398" s="49">
        <v>4</v>
      </c>
      <c r="F1398" s="50">
        <v>200</v>
      </c>
      <c r="G1398" s="51" t="s">
        <v>54</v>
      </c>
      <c r="H1398" s="52">
        <v>46143</v>
      </c>
      <c r="I1398" s="53" t="s">
        <v>55</v>
      </c>
      <c r="J1398" s="53" t="s">
        <v>56</v>
      </c>
      <c r="K1398" s="53" t="s">
        <v>164</v>
      </c>
      <c r="L1398" s="53" t="s">
        <v>58</v>
      </c>
      <c r="M1398" s="54" t="s">
        <v>148</v>
      </c>
      <c r="N1398" s="56" t="s">
        <v>21</v>
      </c>
      <c r="O1398" s="56" t="s">
        <v>2767</v>
      </c>
      <c r="P1398" s="56"/>
      <c r="Q1398" s="56" t="s">
        <v>3094</v>
      </c>
      <c r="R1398" s="57" t="s">
        <v>158</v>
      </c>
      <c r="S1398" s="57" t="s">
        <v>752</v>
      </c>
      <c r="T1398" s="56"/>
      <c r="U1398" s="56"/>
      <c r="V1398" s="56"/>
      <c r="W1398" s="57" t="s">
        <v>8</v>
      </c>
      <c r="X1398" s="56"/>
      <c r="Y1398" s="56"/>
      <c r="Z1398" s="56"/>
      <c r="AA1398" s="56"/>
      <c r="AB1398" s="56"/>
      <c r="AC1398" s="56"/>
    </row>
    <row r="1399" spans="1:29" ht="15.75" customHeight="1">
      <c r="A1399" s="35" t="s">
        <v>769</v>
      </c>
      <c r="B1399" s="35" t="s">
        <v>317</v>
      </c>
      <c r="C1399" s="36" t="s">
        <v>751</v>
      </c>
      <c r="D1399" s="37" t="s">
        <v>53</v>
      </c>
      <c r="E1399" s="37">
        <v>2</v>
      </c>
      <c r="F1399" s="38">
        <v>100</v>
      </c>
      <c r="G1399" s="39" t="s">
        <v>54</v>
      </c>
      <c r="H1399" s="40">
        <v>46143</v>
      </c>
      <c r="I1399" s="41" t="s">
        <v>55</v>
      </c>
      <c r="J1399" s="41" t="s">
        <v>56</v>
      </c>
      <c r="K1399" s="41" t="s">
        <v>164</v>
      </c>
      <c r="L1399" s="41" t="s">
        <v>58</v>
      </c>
      <c r="M1399" s="42" t="s">
        <v>148</v>
      </c>
      <c r="N1399" s="44" t="s">
        <v>21</v>
      </c>
      <c r="O1399" s="44" t="s">
        <v>2767</v>
      </c>
      <c r="P1399" s="44"/>
      <c r="Q1399" s="44" t="s">
        <v>3094</v>
      </c>
      <c r="R1399" s="45" t="s">
        <v>158</v>
      </c>
      <c r="S1399" s="45" t="s">
        <v>752</v>
      </c>
      <c r="T1399" s="44"/>
      <c r="U1399" s="44"/>
      <c r="V1399" s="44"/>
      <c r="W1399" s="45" t="s">
        <v>8</v>
      </c>
      <c r="X1399" s="44"/>
      <c r="Y1399" s="44"/>
      <c r="Z1399" s="44"/>
      <c r="AA1399" s="44"/>
      <c r="AB1399" s="44"/>
      <c r="AC1399" s="44"/>
    </row>
    <row r="1400" spans="1:29" ht="15.75" customHeight="1">
      <c r="A1400" s="47"/>
      <c r="B1400" s="47" t="s">
        <v>51</v>
      </c>
      <c r="C1400" s="60" t="s">
        <v>1291</v>
      </c>
      <c r="D1400" s="49" t="s">
        <v>53</v>
      </c>
      <c r="E1400" s="49">
        <v>20</v>
      </c>
      <c r="F1400" s="50">
        <v>1200</v>
      </c>
      <c r="G1400" s="51" t="s">
        <v>54</v>
      </c>
      <c r="H1400" s="52">
        <v>46174</v>
      </c>
      <c r="I1400" s="53" t="s">
        <v>55</v>
      </c>
      <c r="J1400" s="53" t="s">
        <v>56</v>
      </c>
      <c r="K1400" s="53" t="s">
        <v>164</v>
      </c>
      <c r="L1400" s="53" t="s">
        <v>91</v>
      </c>
      <c r="M1400" s="54" t="s">
        <v>2517</v>
      </c>
      <c r="N1400" s="56" t="s">
        <v>884</v>
      </c>
      <c r="O1400" s="56" t="s">
        <v>2767</v>
      </c>
      <c r="P1400" s="56"/>
      <c r="Q1400" s="56" t="s">
        <v>3080</v>
      </c>
      <c r="R1400" s="57"/>
      <c r="S1400" s="57" t="s">
        <v>1292</v>
      </c>
      <c r="T1400" s="56"/>
      <c r="U1400" s="56"/>
      <c r="V1400" s="56"/>
      <c r="W1400" s="56" t="s">
        <v>51</v>
      </c>
      <c r="X1400" s="56"/>
      <c r="Y1400" s="56"/>
      <c r="Z1400" s="56"/>
      <c r="AA1400" s="56"/>
      <c r="AB1400" s="56"/>
      <c r="AC1400" s="56"/>
    </row>
    <row r="1401" spans="1:29" ht="15.75" customHeight="1">
      <c r="A1401" s="35"/>
      <c r="B1401" s="35" t="s">
        <v>51</v>
      </c>
      <c r="C1401" s="36" t="s">
        <v>2516</v>
      </c>
      <c r="D1401" s="37" t="s">
        <v>53</v>
      </c>
      <c r="E1401" s="37">
        <v>35</v>
      </c>
      <c r="F1401" s="38">
        <v>63000</v>
      </c>
      <c r="G1401" s="39" t="s">
        <v>54</v>
      </c>
      <c r="H1401" s="40">
        <v>46266</v>
      </c>
      <c r="I1401" s="41" t="s">
        <v>55</v>
      </c>
      <c r="J1401" s="41" t="s">
        <v>56</v>
      </c>
      <c r="K1401" s="41" t="s">
        <v>164</v>
      </c>
      <c r="L1401" s="41" t="s">
        <v>91</v>
      </c>
      <c r="M1401" s="42" t="s">
        <v>2517</v>
      </c>
      <c r="N1401" s="44" t="s">
        <v>884</v>
      </c>
      <c r="O1401" s="44" t="s">
        <v>2767</v>
      </c>
      <c r="P1401" s="44"/>
      <c r="Q1401" s="44" t="s">
        <v>3080</v>
      </c>
      <c r="R1401" s="45"/>
      <c r="S1401" s="45" t="s">
        <v>1292</v>
      </c>
      <c r="T1401" s="44"/>
      <c r="U1401" s="44"/>
      <c r="V1401" s="44"/>
      <c r="W1401" s="44" t="s">
        <v>51</v>
      </c>
      <c r="X1401" s="44"/>
      <c r="Y1401" s="44"/>
      <c r="Z1401" s="44"/>
      <c r="AA1401" s="44"/>
      <c r="AB1401" s="44"/>
      <c r="AC1401" s="44"/>
    </row>
    <row r="1402" spans="1:29" ht="15.75" customHeight="1">
      <c r="A1402" s="47"/>
      <c r="B1402" s="47" t="s">
        <v>51</v>
      </c>
      <c r="C1402" s="60" t="s">
        <v>1069</v>
      </c>
      <c r="D1402" s="49" t="s">
        <v>53</v>
      </c>
      <c r="E1402" s="49">
        <v>6</v>
      </c>
      <c r="F1402" s="50">
        <v>36000</v>
      </c>
      <c r="G1402" s="51" t="s">
        <v>54</v>
      </c>
      <c r="H1402" s="52">
        <v>46235</v>
      </c>
      <c r="I1402" s="53" t="s">
        <v>55</v>
      </c>
      <c r="J1402" s="53" t="s">
        <v>56</v>
      </c>
      <c r="K1402" s="53" t="s">
        <v>164</v>
      </c>
      <c r="L1402" s="53" t="s">
        <v>91</v>
      </c>
      <c r="M1402" s="54" t="s">
        <v>148</v>
      </c>
      <c r="N1402" s="56" t="s">
        <v>884</v>
      </c>
      <c r="O1402" s="56" t="s">
        <v>2767</v>
      </c>
      <c r="P1402" s="56"/>
      <c r="Q1402" s="56" t="s">
        <v>2967</v>
      </c>
      <c r="R1402" s="57" t="str">
        <f t="array" ref="R1402">IFERROR(INDEX('BANCO DE DADOS'!$C$3:$C1636,MATCH(C1402,'BANCO DE DADOS'!$B$3:$B1636,0),0),"")</f>
        <v>CEIB</v>
      </c>
      <c r="S1402" s="57" t="s">
        <v>1070</v>
      </c>
      <c r="T1402" s="56"/>
      <c r="U1402" s="56"/>
      <c r="V1402" s="56"/>
      <c r="W1402" s="56" t="s">
        <v>51</v>
      </c>
      <c r="X1402" s="56"/>
      <c r="Y1402" s="56"/>
      <c r="Z1402" s="56"/>
      <c r="AA1402" s="56"/>
      <c r="AB1402" s="56"/>
      <c r="AC1402" s="56"/>
    </row>
    <row r="1403" spans="1:29" ht="15.75" customHeight="1">
      <c r="A1403" s="35" t="s">
        <v>1683</v>
      </c>
      <c r="B1403" s="35" t="s">
        <v>51</v>
      </c>
      <c r="C1403" s="36" t="s">
        <v>2590</v>
      </c>
      <c r="D1403" s="37" t="s">
        <v>53</v>
      </c>
      <c r="E1403" s="37">
        <v>16</v>
      </c>
      <c r="F1403" s="38">
        <v>5760</v>
      </c>
      <c r="G1403" s="39" t="s">
        <v>54</v>
      </c>
      <c r="H1403" s="40">
        <v>46204</v>
      </c>
      <c r="I1403" s="41" t="s">
        <v>55</v>
      </c>
      <c r="J1403" s="41" t="s">
        <v>56</v>
      </c>
      <c r="K1403" s="41" t="s">
        <v>164</v>
      </c>
      <c r="L1403" s="41" t="s">
        <v>91</v>
      </c>
      <c r="M1403" s="42" t="s">
        <v>73</v>
      </c>
      <c r="N1403" s="44" t="s">
        <v>951</v>
      </c>
      <c r="O1403" s="44" t="s">
        <v>2767</v>
      </c>
      <c r="P1403" s="44"/>
      <c r="Q1403" s="44" t="s">
        <v>3097</v>
      </c>
      <c r="R1403" s="45" t="str">
        <f t="array" ref="R1403">IFERROR(INDEX('BANCO DE DADOS'!$C$3:$C1636,MATCH(C1403,'BANCO DE DADOS'!$B$3:$B1636,0),0),"")</f>
        <v>CEIB</v>
      </c>
      <c r="S1403" s="45" t="s">
        <v>2591</v>
      </c>
      <c r="T1403" s="44"/>
      <c r="U1403" s="44"/>
      <c r="V1403" s="44"/>
      <c r="W1403" s="44" t="s">
        <v>51</v>
      </c>
      <c r="X1403" s="44"/>
      <c r="Y1403" s="44"/>
      <c r="Z1403" s="44"/>
      <c r="AA1403" s="44"/>
      <c r="AB1403" s="44"/>
      <c r="AC1403" s="44"/>
    </row>
    <row r="1404" spans="1:29" ht="15.75" customHeight="1">
      <c r="A1404" s="47"/>
      <c r="B1404" s="47" t="s">
        <v>51</v>
      </c>
      <c r="C1404" s="60" t="s">
        <v>1146</v>
      </c>
      <c r="D1404" s="49" t="s">
        <v>53</v>
      </c>
      <c r="E1404" s="49">
        <v>2</v>
      </c>
      <c r="F1404" s="50">
        <v>9600</v>
      </c>
      <c r="G1404" s="51" t="s">
        <v>54</v>
      </c>
      <c r="H1404" s="52">
        <v>46204</v>
      </c>
      <c r="I1404" s="53" t="s">
        <v>55</v>
      </c>
      <c r="J1404" s="53" t="s">
        <v>56</v>
      </c>
      <c r="K1404" s="53" t="s">
        <v>164</v>
      </c>
      <c r="L1404" s="53" t="s">
        <v>91</v>
      </c>
      <c r="M1404" s="54" t="s">
        <v>109</v>
      </c>
      <c r="N1404" s="56" t="s">
        <v>884</v>
      </c>
      <c r="O1404" s="56" t="s">
        <v>2767</v>
      </c>
      <c r="P1404" s="56"/>
      <c r="Q1404" s="56" t="s">
        <v>2928</v>
      </c>
      <c r="R1404" s="57" t="s">
        <v>338</v>
      </c>
      <c r="S1404" s="57" t="s">
        <v>1147</v>
      </c>
      <c r="T1404" s="56"/>
      <c r="U1404" s="56"/>
      <c r="V1404" s="56"/>
      <c r="W1404" s="56" t="s">
        <v>51</v>
      </c>
      <c r="X1404" s="56"/>
      <c r="Y1404" s="56"/>
      <c r="Z1404" s="56"/>
      <c r="AA1404" s="56"/>
      <c r="AB1404" s="56"/>
      <c r="AC1404" s="56"/>
    </row>
    <row r="1405" spans="1:29" ht="15.75" customHeight="1">
      <c r="A1405" s="35"/>
      <c r="B1405" s="35" t="s">
        <v>51</v>
      </c>
      <c r="C1405" s="36" t="s">
        <v>1166</v>
      </c>
      <c r="D1405" s="37" t="s">
        <v>53</v>
      </c>
      <c r="E1405" s="37">
        <v>5</v>
      </c>
      <c r="F1405" s="38">
        <v>8000</v>
      </c>
      <c r="G1405" s="39" t="s">
        <v>54</v>
      </c>
      <c r="H1405" s="40">
        <v>46204</v>
      </c>
      <c r="I1405" s="41" t="s">
        <v>55</v>
      </c>
      <c r="J1405" s="41" t="s">
        <v>56</v>
      </c>
      <c r="K1405" s="41" t="s">
        <v>164</v>
      </c>
      <c r="L1405" s="41" t="s">
        <v>91</v>
      </c>
      <c r="M1405" s="42" t="s">
        <v>2498</v>
      </c>
      <c r="N1405" s="44" t="s">
        <v>884</v>
      </c>
      <c r="O1405" s="44" t="s">
        <v>2767</v>
      </c>
      <c r="P1405" s="44"/>
      <c r="Q1405" s="44" t="s">
        <v>2965</v>
      </c>
      <c r="R1405" s="45"/>
      <c r="S1405" s="45" t="s">
        <v>1167</v>
      </c>
      <c r="T1405" s="44"/>
      <c r="U1405" s="44"/>
      <c r="V1405" s="44"/>
      <c r="W1405" s="44" t="s">
        <v>51</v>
      </c>
      <c r="X1405" s="44"/>
      <c r="Y1405" s="44"/>
      <c r="Z1405" s="44"/>
      <c r="AA1405" s="44"/>
      <c r="AB1405" s="44"/>
      <c r="AC1405" s="44"/>
    </row>
    <row r="1406" spans="1:29" ht="15.75" customHeight="1">
      <c r="A1406" s="47" t="s">
        <v>284</v>
      </c>
      <c r="B1406" s="47" t="s">
        <v>295</v>
      </c>
      <c r="C1406" s="60" t="s">
        <v>524</v>
      </c>
      <c r="D1406" s="49" t="s">
        <v>53</v>
      </c>
      <c r="E1406" s="49">
        <v>3</v>
      </c>
      <c r="F1406" s="50">
        <v>900</v>
      </c>
      <c r="G1406" s="51" t="s">
        <v>54</v>
      </c>
      <c r="H1406" s="52">
        <v>46174</v>
      </c>
      <c r="I1406" s="53" t="s">
        <v>55</v>
      </c>
      <c r="J1406" s="53" t="s">
        <v>56</v>
      </c>
      <c r="K1406" s="53" t="s">
        <v>164</v>
      </c>
      <c r="L1406" s="53" t="s">
        <v>58</v>
      </c>
      <c r="M1406" s="54" t="s">
        <v>2486</v>
      </c>
      <c r="N1406" s="56" t="s">
        <v>21</v>
      </c>
      <c r="O1406" s="56" t="s">
        <v>2767</v>
      </c>
      <c r="P1406" s="56"/>
      <c r="Q1406" s="56" t="s">
        <v>3100</v>
      </c>
      <c r="R1406" s="57"/>
      <c r="S1406" s="57" t="s">
        <v>525</v>
      </c>
      <c r="T1406" s="56"/>
      <c r="U1406" s="56"/>
      <c r="V1406" s="56"/>
      <c r="W1406" s="47" t="s">
        <v>295</v>
      </c>
      <c r="X1406" s="56"/>
      <c r="Y1406" s="56"/>
      <c r="Z1406" s="56"/>
      <c r="AA1406" s="56"/>
      <c r="AB1406" s="56"/>
      <c r="AC1406" s="56"/>
    </row>
    <row r="1407" spans="1:29" ht="15.75" customHeight="1">
      <c r="A1407" s="71"/>
      <c r="B1407" s="71" t="s">
        <v>51</v>
      </c>
      <c r="C1407" s="107" t="s">
        <v>947</v>
      </c>
      <c r="D1407" s="72" t="s">
        <v>53</v>
      </c>
      <c r="E1407" s="72">
        <v>1</v>
      </c>
      <c r="F1407" s="73">
        <v>800</v>
      </c>
      <c r="G1407" s="74" t="s">
        <v>54</v>
      </c>
      <c r="H1407" s="86">
        <v>46174</v>
      </c>
      <c r="I1407" s="75" t="s">
        <v>101</v>
      </c>
      <c r="J1407" s="75" t="s">
        <v>56</v>
      </c>
      <c r="K1407" s="75" t="s">
        <v>858</v>
      </c>
      <c r="L1407" s="75" t="s">
        <v>91</v>
      </c>
      <c r="M1407" s="64" t="s">
        <v>2451</v>
      </c>
      <c r="N1407" s="69" t="s">
        <v>884</v>
      </c>
      <c r="O1407" s="44" t="s">
        <v>2452</v>
      </c>
      <c r="P1407" s="44"/>
      <c r="Q1407" s="44"/>
      <c r="R1407" s="45">
        <f t="array" ref="R1407">IFERROR(INDEX('BANCO DE DADOS'!$C$3:$C1636,MATCH(C1407,'BANCO DE DADOS'!$B$3:$B1636,0),0),"")</f>
        <v>0</v>
      </c>
      <c r="S1407" s="45" t="str">
        <f t="array" ref="S1407">IFERROR(INDEX('BANCO DE DADOS'!$D$3:$D1636,MATCH(C1407,'BANCO DE DADOS'!$B$3:$B1636,0),0),"")</f>
        <v>COMPRA DE FERRAMENTAS</v>
      </c>
      <c r="T1407" s="44"/>
      <c r="U1407" s="44"/>
      <c r="V1407" s="44"/>
      <c r="W1407" s="44"/>
      <c r="X1407" s="44"/>
      <c r="Y1407" s="44"/>
      <c r="Z1407" s="44"/>
      <c r="AA1407" s="44"/>
      <c r="AB1407" s="44"/>
      <c r="AC1407" s="44"/>
    </row>
    <row r="1408" spans="1:29" ht="15.75" customHeight="1">
      <c r="A1408" s="184"/>
      <c r="B1408" s="184" t="s">
        <v>247</v>
      </c>
      <c r="C1408" s="185" t="s">
        <v>2663</v>
      </c>
      <c r="D1408" s="186" t="s">
        <v>53</v>
      </c>
      <c r="E1408" s="186">
        <v>1</v>
      </c>
      <c r="F1408" s="187">
        <v>550</v>
      </c>
      <c r="G1408" s="188" t="s">
        <v>54</v>
      </c>
      <c r="H1408" s="189">
        <v>46174</v>
      </c>
      <c r="I1408" s="190" t="s">
        <v>101</v>
      </c>
      <c r="J1408" s="190" t="s">
        <v>56</v>
      </c>
      <c r="K1408" s="190" t="s">
        <v>858</v>
      </c>
      <c r="L1408" s="190" t="s">
        <v>91</v>
      </c>
      <c r="M1408" s="191" t="s">
        <v>2451</v>
      </c>
      <c r="N1408" s="192" t="s">
        <v>951</v>
      </c>
      <c r="O1408" s="56" t="s">
        <v>2452</v>
      </c>
      <c r="P1408" s="56"/>
      <c r="Q1408" s="56"/>
      <c r="R1408" s="57">
        <f t="array" ref="R1408">IFERROR(INDEX('BANCO DE DADOS'!$C$3:$C1636,MATCH(C1408,'BANCO DE DADOS'!$B$3:$B1636,0),0),"")</f>
        <v>0</v>
      </c>
      <c r="S1408" s="57" t="str">
        <f t="array" ref="S1408">IFERROR(INDEX('BANCO DE DADOS'!$D$3:$D1636,MATCH(C1408,'BANCO DE DADOS'!$B$3:$B1636,0),0),"")</f>
        <v>COMPRA DE EQUIPAMENTOS PARA COZINHA E REFEITÓRIO</v>
      </c>
      <c r="T1408" s="56"/>
      <c r="U1408" s="56"/>
      <c r="V1408" s="56"/>
      <c r="W1408" s="56"/>
      <c r="X1408" s="56"/>
      <c r="Y1408" s="56"/>
      <c r="Z1408" s="56"/>
      <c r="AA1408" s="56"/>
      <c r="AB1408" s="56"/>
      <c r="AC1408" s="56"/>
    </row>
    <row r="1409" spans="1:29" ht="15.75" customHeight="1">
      <c r="A1409" s="35"/>
      <c r="B1409" s="35" t="s">
        <v>51</v>
      </c>
      <c r="C1409" s="36" t="s">
        <v>1169</v>
      </c>
      <c r="D1409" s="37" t="s">
        <v>583</v>
      </c>
      <c r="E1409" s="37">
        <v>4</v>
      </c>
      <c r="F1409" s="38">
        <v>7680</v>
      </c>
      <c r="G1409" s="39" t="s">
        <v>54</v>
      </c>
      <c r="H1409" s="40">
        <v>46204</v>
      </c>
      <c r="I1409" s="41" t="s">
        <v>55</v>
      </c>
      <c r="J1409" s="41" t="s">
        <v>56</v>
      </c>
      <c r="K1409" s="41" t="s">
        <v>164</v>
      </c>
      <c r="L1409" s="41" t="s">
        <v>91</v>
      </c>
      <c r="M1409" s="42" t="s">
        <v>73</v>
      </c>
      <c r="N1409" s="44" t="s">
        <v>884</v>
      </c>
      <c r="O1409" s="44" t="s">
        <v>2767</v>
      </c>
      <c r="P1409" s="44"/>
      <c r="Q1409" s="44" t="s">
        <v>3078</v>
      </c>
      <c r="R1409" s="45"/>
      <c r="S1409" s="45" t="s">
        <v>1170</v>
      </c>
      <c r="T1409" s="44"/>
      <c r="U1409" s="44"/>
      <c r="V1409" s="44"/>
      <c r="W1409" s="44" t="s">
        <v>3</v>
      </c>
      <c r="X1409" s="44"/>
      <c r="Y1409" s="44"/>
      <c r="Z1409" s="44"/>
      <c r="AA1409" s="44"/>
      <c r="AB1409" s="44"/>
      <c r="AC1409" s="44"/>
    </row>
    <row r="1410" spans="1:29" ht="15.75" customHeight="1">
      <c r="A1410" s="184"/>
      <c r="B1410" s="184" t="s">
        <v>317</v>
      </c>
      <c r="C1410" s="185" t="s">
        <v>1547</v>
      </c>
      <c r="D1410" s="186" t="s">
        <v>53</v>
      </c>
      <c r="E1410" s="186">
        <v>1</v>
      </c>
      <c r="F1410" s="187">
        <v>500</v>
      </c>
      <c r="G1410" s="188" t="s">
        <v>54</v>
      </c>
      <c r="H1410" s="189">
        <v>46174</v>
      </c>
      <c r="I1410" s="190" t="s">
        <v>101</v>
      </c>
      <c r="J1410" s="190" t="s">
        <v>56</v>
      </c>
      <c r="K1410" s="190" t="s">
        <v>858</v>
      </c>
      <c r="L1410" s="190" t="s">
        <v>91</v>
      </c>
      <c r="M1410" s="191" t="s">
        <v>2451</v>
      </c>
      <c r="N1410" s="192" t="s">
        <v>951</v>
      </c>
      <c r="O1410" s="56" t="s">
        <v>2452</v>
      </c>
      <c r="P1410" s="56"/>
      <c r="Q1410" s="56"/>
      <c r="R1410" s="57" t="str">
        <f t="array" ref="R1410">IFERROR(INDEX('BANCO DE DADOS'!$C$3:$C1636,MATCH(C1410,'BANCO DE DADOS'!$B$3:$B1636,0),0),"")</f>
        <v>DAL - ELETRODOMÉSTICOS</v>
      </c>
      <c r="S1410" s="57" t="str">
        <f t="array" ref="S1410">IFERROR(INDEX('BANCO DE DADOS'!$D$3:$D1636,MATCH(C1410,'BANCO DE DADOS'!$B$3:$B1636,0),0),"")</f>
        <v>COMPRA DE ELETRODOMÉSTICOS</v>
      </c>
      <c r="T1410" s="56"/>
      <c r="U1410" s="56"/>
      <c r="V1410" s="56"/>
      <c r="W1410" s="56"/>
      <c r="X1410" s="56"/>
      <c r="Y1410" s="56"/>
      <c r="Z1410" s="56"/>
      <c r="AA1410" s="56"/>
      <c r="AB1410" s="56"/>
      <c r="AC1410" s="56"/>
    </row>
    <row r="1411" spans="1:29" ht="15.75" customHeight="1">
      <c r="A1411" s="35" t="s">
        <v>249</v>
      </c>
      <c r="B1411" s="35" t="s">
        <v>161</v>
      </c>
      <c r="C1411" s="36" t="s">
        <v>341</v>
      </c>
      <c r="D1411" s="37" t="s">
        <v>53</v>
      </c>
      <c r="E1411" s="37">
        <v>1</v>
      </c>
      <c r="F1411" s="38">
        <v>5000</v>
      </c>
      <c r="G1411" s="39" t="s">
        <v>54</v>
      </c>
      <c r="H1411" s="40">
        <v>46204</v>
      </c>
      <c r="I1411" s="41" t="s">
        <v>55</v>
      </c>
      <c r="J1411" s="41" t="s">
        <v>56</v>
      </c>
      <c r="K1411" s="41" t="s">
        <v>164</v>
      </c>
      <c r="L1411" s="41" t="s">
        <v>58</v>
      </c>
      <c r="M1411" s="42" t="s">
        <v>2517</v>
      </c>
      <c r="N1411" s="44" t="s">
        <v>21</v>
      </c>
      <c r="O1411" s="44" t="s">
        <v>2767</v>
      </c>
      <c r="P1411" s="44"/>
      <c r="Q1411" s="44" t="s">
        <v>3101</v>
      </c>
      <c r="R1411" s="45"/>
      <c r="S1411" s="45" t="s">
        <v>342</v>
      </c>
      <c r="T1411" s="44"/>
      <c r="U1411" s="44"/>
      <c r="V1411" s="44"/>
      <c r="W1411" s="35" t="s">
        <v>242</v>
      </c>
      <c r="X1411" s="44"/>
      <c r="Y1411" s="44"/>
      <c r="Z1411" s="44"/>
      <c r="AA1411" s="44"/>
      <c r="AB1411" s="44"/>
      <c r="AC1411" s="44"/>
    </row>
    <row r="1412" spans="1:29" ht="15.75" customHeight="1">
      <c r="A1412" s="47" t="s">
        <v>253</v>
      </c>
      <c r="B1412" s="47" t="s">
        <v>247</v>
      </c>
      <c r="C1412" s="60" t="s">
        <v>341</v>
      </c>
      <c r="D1412" s="49" t="s">
        <v>53</v>
      </c>
      <c r="E1412" s="49">
        <v>1</v>
      </c>
      <c r="F1412" s="50">
        <v>5000</v>
      </c>
      <c r="G1412" s="51" t="s">
        <v>54</v>
      </c>
      <c r="H1412" s="52">
        <v>46204</v>
      </c>
      <c r="I1412" s="53" t="s">
        <v>55</v>
      </c>
      <c r="J1412" s="53" t="s">
        <v>56</v>
      </c>
      <c r="K1412" s="53" t="s">
        <v>164</v>
      </c>
      <c r="L1412" s="53" t="s">
        <v>58</v>
      </c>
      <c r="M1412" s="54" t="s">
        <v>2534</v>
      </c>
      <c r="N1412" s="56" t="s">
        <v>21</v>
      </c>
      <c r="O1412" s="56" t="s">
        <v>2767</v>
      </c>
      <c r="P1412" s="56"/>
      <c r="Q1412" s="56" t="s">
        <v>3101</v>
      </c>
      <c r="R1412" s="57"/>
      <c r="S1412" s="57" t="s">
        <v>342</v>
      </c>
      <c r="T1412" s="56"/>
      <c r="U1412" s="56"/>
      <c r="V1412" s="56"/>
      <c r="W1412" s="47" t="s">
        <v>242</v>
      </c>
      <c r="X1412" s="56"/>
      <c r="Y1412" s="56"/>
      <c r="Z1412" s="56"/>
      <c r="AA1412" s="56"/>
      <c r="AB1412" s="56"/>
      <c r="AC1412" s="56"/>
    </row>
    <row r="1413" spans="1:29" ht="15.75" customHeight="1">
      <c r="A1413" s="167"/>
      <c r="B1413" s="167" t="s">
        <v>169</v>
      </c>
      <c r="C1413" s="168" t="s">
        <v>2664</v>
      </c>
      <c r="D1413" s="176" t="s">
        <v>53</v>
      </c>
      <c r="E1413" s="176">
        <v>1</v>
      </c>
      <c r="F1413" s="177">
        <v>500</v>
      </c>
      <c r="G1413" s="178" t="s">
        <v>54</v>
      </c>
      <c r="H1413" s="179">
        <v>46174</v>
      </c>
      <c r="I1413" s="180" t="s">
        <v>101</v>
      </c>
      <c r="J1413" s="180" t="s">
        <v>56</v>
      </c>
      <c r="K1413" s="180" t="s">
        <v>858</v>
      </c>
      <c r="L1413" s="180" t="s">
        <v>91</v>
      </c>
      <c r="M1413" s="181" t="s">
        <v>2451</v>
      </c>
      <c r="N1413" s="175" t="s">
        <v>951</v>
      </c>
      <c r="O1413" s="44" t="s">
        <v>2452</v>
      </c>
      <c r="P1413" s="44"/>
      <c r="Q1413" s="44"/>
      <c r="R1413" s="45" t="str">
        <f t="array" ref="R1413">IFERROR(INDEX('BANCO DE DADOS'!$C$3:$C1636,MATCH(C1413,'BANCO DE DADOS'!$B$3:$B1636,0),0),"")</f>
        <v/>
      </c>
      <c r="S1413" s="45" t="str">
        <f t="array" ref="S1413">IFERROR(INDEX('BANCO DE DADOS'!$D$3:$D1636,MATCH(C1413,'BANCO DE DADOS'!$B$3:$B1636,0),0),"")</f>
        <v/>
      </c>
      <c r="T1413" s="44"/>
      <c r="U1413" s="44"/>
      <c r="V1413" s="44"/>
      <c r="W1413" s="44"/>
      <c r="X1413" s="44"/>
      <c r="Y1413" s="44"/>
      <c r="Z1413" s="44"/>
      <c r="AA1413" s="44"/>
      <c r="AB1413" s="44"/>
      <c r="AC1413" s="44"/>
    </row>
    <row r="1414" spans="1:29" ht="15.75" customHeight="1">
      <c r="A1414" s="47" t="s">
        <v>1537</v>
      </c>
      <c r="B1414" s="47" t="s">
        <v>233</v>
      </c>
      <c r="C1414" s="60" t="s">
        <v>2592</v>
      </c>
      <c r="D1414" s="49" t="s">
        <v>53</v>
      </c>
      <c r="E1414" s="49">
        <v>1</v>
      </c>
      <c r="F1414" s="50">
        <v>5500</v>
      </c>
      <c r="G1414" s="51" t="s">
        <v>54</v>
      </c>
      <c r="H1414" s="52">
        <v>46204</v>
      </c>
      <c r="I1414" s="53" t="s">
        <v>55</v>
      </c>
      <c r="J1414" s="53" t="s">
        <v>56</v>
      </c>
      <c r="K1414" s="53" t="s">
        <v>164</v>
      </c>
      <c r="L1414" s="53" t="s">
        <v>91</v>
      </c>
      <c r="M1414" s="54" t="s">
        <v>148</v>
      </c>
      <c r="N1414" s="56" t="s">
        <v>951</v>
      </c>
      <c r="O1414" s="56" t="s">
        <v>2767</v>
      </c>
      <c r="P1414" s="56"/>
      <c r="Q1414" s="57" t="s">
        <v>3101</v>
      </c>
      <c r="R1414" s="57"/>
      <c r="S1414" s="57" t="s">
        <v>342</v>
      </c>
      <c r="T1414" s="56"/>
      <c r="U1414" s="56"/>
      <c r="V1414" s="56"/>
      <c r="W1414" s="47" t="s">
        <v>242</v>
      </c>
      <c r="X1414" s="56"/>
      <c r="Y1414" s="56"/>
      <c r="Z1414" s="56"/>
      <c r="AA1414" s="56"/>
      <c r="AB1414" s="56"/>
      <c r="AC1414" s="56"/>
    </row>
    <row r="1415" spans="1:29" ht="15.75" customHeight="1">
      <c r="A1415" s="35" t="s">
        <v>1538</v>
      </c>
      <c r="B1415" s="35" t="s">
        <v>169</v>
      </c>
      <c r="C1415" s="36" t="s">
        <v>2592</v>
      </c>
      <c r="D1415" s="37" t="s">
        <v>53</v>
      </c>
      <c r="E1415" s="37">
        <v>1</v>
      </c>
      <c r="F1415" s="38">
        <v>5300</v>
      </c>
      <c r="G1415" s="39" t="s">
        <v>54</v>
      </c>
      <c r="H1415" s="40">
        <v>46204</v>
      </c>
      <c r="I1415" s="41" t="s">
        <v>55</v>
      </c>
      <c r="J1415" s="41" t="s">
        <v>56</v>
      </c>
      <c r="K1415" s="41" t="s">
        <v>164</v>
      </c>
      <c r="L1415" s="41" t="s">
        <v>91</v>
      </c>
      <c r="M1415" s="42" t="s">
        <v>148</v>
      </c>
      <c r="N1415" s="44" t="s">
        <v>951</v>
      </c>
      <c r="O1415" s="44" t="s">
        <v>2767</v>
      </c>
      <c r="P1415" s="44"/>
      <c r="Q1415" s="45" t="s">
        <v>3101</v>
      </c>
      <c r="R1415" s="45"/>
      <c r="S1415" s="45" t="s">
        <v>342</v>
      </c>
      <c r="T1415" s="44"/>
      <c r="U1415" s="44"/>
      <c r="V1415" s="44"/>
      <c r="W1415" s="35" t="s">
        <v>242</v>
      </c>
      <c r="X1415" s="44"/>
      <c r="Y1415" s="44"/>
      <c r="Z1415" s="44"/>
      <c r="AA1415" s="44"/>
      <c r="AB1415" s="44"/>
      <c r="AC1415" s="44"/>
    </row>
    <row r="1416" spans="1:29" ht="15.75" customHeight="1">
      <c r="A1416" s="184"/>
      <c r="B1416" s="184" t="s">
        <v>51</v>
      </c>
      <c r="C1416" s="185" t="s">
        <v>924</v>
      </c>
      <c r="D1416" s="186" t="s">
        <v>53</v>
      </c>
      <c r="E1416" s="186">
        <v>3</v>
      </c>
      <c r="F1416" s="187">
        <v>7800</v>
      </c>
      <c r="G1416" s="188" t="s">
        <v>54</v>
      </c>
      <c r="H1416" s="189">
        <v>46204</v>
      </c>
      <c r="I1416" s="190" t="s">
        <v>101</v>
      </c>
      <c r="J1416" s="190" t="s">
        <v>56</v>
      </c>
      <c r="K1416" s="190" t="s">
        <v>858</v>
      </c>
      <c r="L1416" s="190" t="s">
        <v>91</v>
      </c>
      <c r="M1416" s="191" t="s">
        <v>2451</v>
      </c>
      <c r="N1416" s="192" t="s">
        <v>884</v>
      </c>
      <c r="O1416" s="56" t="s">
        <v>2452</v>
      </c>
      <c r="P1416" s="56"/>
      <c r="Q1416" s="56"/>
      <c r="R1416" s="57">
        <f t="array" ref="R1416">IFERROR(INDEX('BANCO DE DADOS'!$C$3:$C1636,MATCH(C1416,'BANCO DE DADOS'!$B$3:$B1636,0),0),"")</f>
        <v>0</v>
      </c>
      <c r="S1416" s="57" t="str">
        <f t="array" ref="S1416">IFERROR(INDEX('BANCO DE DADOS'!$D$3:$D1636,MATCH(C1416,'BANCO DE DADOS'!$B$3:$B1636,0),0),"")</f>
        <v>COMPRA DE FERRAMENTAS</v>
      </c>
      <c r="T1416" s="56"/>
      <c r="U1416" s="56"/>
      <c r="V1416" s="56"/>
      <c r="W1416" s="56"/>
      <c r="X1416" s="56"/>
      <c r="Y1416" s="56"/>
      <c r="Z1416" s="56"/>
      <c r="AA1416" s="56"/>
      <c r="AB1416" s="56"/>
      <c r="AC1416" s="56"/>
    </row>
    <row r="1417" spans="1:29" ht="15.75" customHeight="1">
      <c r="A1417" s="167"/>
      <c r="B1417" s="167" t="s">
        <v>51</v>
      </c>
      <c r="C1417" s="168" t="s">
        <v>934</v>
      </c>
      <c r="D1417" s="176" t="s">
        <v>53</v>
      </c>
      <c r="E1417" s="176">
        <v>2</v>
      </c>
      <c r="F1417" s="177">
        <v>5000</v>
      </c>
      <c r="G1417" s="178" t="s">
        <v>54</v>
      </c>
      <c r="H1417" s="179">
        <v>46204</v>
      </c>
      <c r="I1417" s="180" t="s">
        <v>101</v>
      </c>
      <c r="J1417" s="180" t="s">
        <v>56</v>
      </c>
      <c r="K1417" s="180" t="s">
        <v>858</v>
      </c>
      <c r="L1417" s="180" t="s">
        <v>91</v>
      </c>
      <c r="M1417" s="181" t="s">
        <v>2451</v>
      </c>
      <c r="N1417" s="175" t="s">
        <v>884</v>
      </c>
      <c r="O1417" s="44" t="s">
        <v>2452</v>
      </c>
      <c r="P1417" s="44"/>
      <c r="Q1417" s="44"/>
      <c r="R1417" s="45">
        <f t="array" ref="R1417">IFERROR(INDEX('BANCO DE DADOS'!$C$3:$C1636,MATCH(C1417,'BANCO DE DADOS'!$B$3:$B1636,0),0),"")</f>
        <v>0</v>
      </c>
      <c r="S1417" s="45" t="str">
        <f t="array" ref="S1417">IFERROR(INDEX('BANCO DE DADOS'!$D$3:$D1636,MATCH(C1417,'BANCO DE DADOS'!$B$3:$B1636,0),0),"")</f>
        <v>COMPRA DE FERRAMENTAS</v>
      </c>
      <c r="T1417" s="44"/>
      <c r="U1417" s="44"/>
      <c r="V1417" s="44"/>
      <c r="W1417" s="44"/>
      <c r="X1417" s="44"/>
      <c r="Y1417" s="44"/>
      <c r="Z1417" s="44"/>
      <c r="AA1417" s="44"/>
      <c r="AB1417" s="44"/>
      <c r="AC1417" s="44"/>
    </row>
    <row r="1418" spans="1:29" ht="15.75" customHeight="1">
      <c r="A1418" s="47" t="s">
        <v>1541</v>
      </c>
      <c r="B1418" s="47" t="s">
        <v>242</v>
      </c>
      <c r="C1418" s="60" t="s">
        <v>2592</v>
      </c>
      <c r="D1418" s="49" t="s">
        <v>53</v>
      </c>
      <c r="E1418" s="49">
        <v>1</v>
      </c>
      <c r="F1418" s="50">
        <v>5300</v>
      </c>
      <c r="G1418" s="51" t="s">
        <v>54</v>
      </c>
      <c r="H1418" s="52">
        <v>46204</v>
      </c>
      <c r="I1418" s="53" t="s">
        <v>55</v>
      </c>
      <c r="J1418" s="53" t="s">
        <v>56</v>
      </c>
      <c r="K1418" s="53" t="s">
        <v>164</v>
      </c>
      <c r="L1418" s="53" t="s">
        <v>91</v>
      </c>
      <c r="M1418" s="54" t="s">
        <v>148</v>
      </c>
      <c r="N1418" s="56" t="s">
        <v>951</v>
      </c>
      <c r="O1418" s="56" t="s">
        <v>2767</v>
      </c>
      <c r="P1418" s="56"/>
      <c r="Q1418" s="57" t="s">
        <v>3101</v>
      </c>
      <c r="R1418" s="57"/>
      <c r="S1418" s="57" t="s">
        <v>342</v>
      </c>
      <c r="T1418" s="56"/>
      <c r="U1418" s="56"/>
      <c r="V1418" s="56"/>
      <c r="W1418" s="47" t="s">
        <v>242</v>
      </c>
      <c r="X1418" s="56"/>
      <c r="Y1418" s="56"/>
      <c r="Z1418" s="56"/>
      <c r="AA1418" s="56"/>
      <c r="AB1418" s="56"/>
      <c r="AC1418" s="56"/>
    </row>
    <row r="1419" spans="1:29" ht="15.75" customHeight="1">
      <c r="A1419" s="35" t="s">
        <v>257</v>
      </c>
      <c r="B1419" s="35" t="s">
        <v>242</v>
      </c>
      <c r="C1419" s="36" t="s">
        <v>428</v>
      </c>
      <c r="D1419" s="37" t="s">
        <v>53</v>
      </c>
      <c r="E1419" s="37">
        <v>1</v>
      </c>
      <c r="F1419" s="38">
        <v>2347</v>
      </c>
      <c r="G1419" s="39" t="s">
        <v>54</v>
      </c>
      <c r="H1419" s="40">
        <v>46174</v>
      </c>
      <c r="I1419" s="41" t="s">
        <v>55</v>
      </c>
      <c r="J1419" s="41" t="s">
        <v>56</v>
      </c>
      <c r="K1419" s="41" t="s">
        <v>164</v>
      </c>
      <c r="L1419" s="41" t="s">
        <v>58</v>
      </c>
      <c r="M1419" s="42" t="s">
        <v>73</v>
      </c>
      <c r="N1419" s="44" t="s">
        <v>21</v>
      </c>
      <c r="O1419" s="44" t="s">
        <v>2767</v>
      </c>
      <c r="P1419" s="44"/>
      <c r="Q1419" s="44" t="s">
        <v>3102</v>
      </c>
      <c r="R1419" s="45"/>
      <c r="S1419" s="45" t="s">
        <v>429</v>
      </c>
      <c r="T1419" s="44"/>
      <c r="U1419" s="44"/>
      <c r="V1419" s="44"/>
      <c r="W1419" s="35" t="s">
        <v>242</v>
      </c>
      <c r="X1419" s="44"/>
      <c r="Y1419" s="44"/>
      <c r="Z1419" s="44"/>
      <c r="AA1419" s="44"/>
      <c r="AB1419" s="44"/>
      <c r="AC1419" s="44"/>
    </row>
    <row r="1420" spans="1:29" ht="15.75" customHeight="1">
      <c r="A1420" s="47" t="s">
        <v>1548</v>
      </c>
      <c r="B1420" s="47" t="s">
        <v>172</v>
      </c>
      <c r="C1420" s="60" t="s">
        <v>1690</v>
      </c>
      <c r="D1420" s="49" t="s">
        <v>998</v>
      </c>
      <c r="E1420" s="49">
        <v>1</v>
      </c>
      <c r="F1420" s="50">
        <v>2000</v>
      </c>
      <c r="G1420" s="51" t="s">
        <v>54</v>
      </c>
      <c r="H1420" s="52">
        <v>46174</v>
      </c>
      <c r="I1420" s="53" t="s">
        <v>55</v>
      </c>
      <c r="J1420" s="53" t="s">
        <v>56</v>
      </c>
      <c r="K1420" s="53" t="s">
        <v>83</v>
      </c>
      <c r="L1420" s="53" t="s">
        <v>91</v>
      </c>
      <c r="M1420" s="54" t="s">
        <v>148</v>
      </c>
      <c r="N1420" s="56" t="s">
        <v>951</v>
      </c>
      <c r="O1420" s="56" t="s">
        <v>2767</v>
      </c>
      <c r="P1420" s="56"/>
      <c r="Q1420" s="56" t="s">
        <v>3103</v>
      </c>
      <c r="R1420" s="57"/>
      <c r="S1420" s="57" t="s">
        <v>1691</v>
      </c>
      <c r="T1420" s="56"/>
      <c r="U1420" s="56"/>
      <c r="V1420" s="56"/>
      <c r="W1420" s="47" t="s">
        <v>172</v>
      </c>
      <c r="X1420" s="56"/>
      <c r="Y1420" s="56"/>
      <c r="Z1420" s="56"/>
      <c r="AA1420" s="56"/>
      <c r="AB1420" s="56"/>
      <c r="AC1420" s="56"/>
    </row>
    <row r="1421" spans="1:29" ht="15.75" customHeight="1">
      <c r="A1421" s="35"/>
      <c r="B1421" s="35" t="s">
        <v>51</v>
      </c>
      <c r="C1421" s="36" t="s">
        <v>1152</v>
      </c>
      <c r="D1421" s="37" t="s">
        <v>53</v>
      </c>
      <c r="E1421" s="37">
        <v>15</v>
      </c>
      <c r="F1421" s="38">
        <v>9000</v>
      </c>
      <c r="G1421" s="39" t="s">
        <v>54</v>
      </c>
      <c r="H1421" s="40">
        <v>46204</v>
      </c>
      <c r="I1421" s="41" t="s">
        <v>55</v>
      </c>
      <c r="J1421" s="41" t="s">
        <v>56</v>
      </c>
      <c r="K1421" s="41" t="s">
        <v>164</v>
      </c>
      <c r="L1421" s="41" t="s">
        <v>91</v>
      </c>
      <c r="M1421" s="42" t="s">
        <v>2498</v>
      </c>
      <c r="N1421" s="44" t="s">
        <v>884</v>
      </c>
      <c r="O1421" s="44" t="s">
        <v>2767</v>
      </c>
      <c r="P1421" s="44"/>
      <c r="Q1421" s="44" t="s">
        <v>3139</v>
      </c>
      <c r="R1421" s="45"/>
      <c r="S1421" s="45" t="s">
        <v>1152</v>
      </c>
      <c r="T1421" s="44"/>
      <c r="U1421" s="44"/>
      <c r="V1421" s="44"/>
      <c r="W1421" s="35" t="s">
        <v>51</v>
      </c>
      <c r="X1421" s="44"/>
      <c r="Y1421" s="44"/>
      <c r="Z1421" s="44"/>
      <c r="AA1421" s="44"/>
      <c r="AB1421" s="44"/>
      <c r="AC1421" s="44"/>
    </row>
    <row r="1422" spans="1:29" ht="15.75" customHeight="1">
      <c r="A1422" s="47"/>
      <c r="B1422" s="47" t="s">
        <v>2693</v>
      </c>
      <c r="C1422" s="60"/>
      <c r="D1422" s="49"/>
      <c r="E1422" s="49"/>
      <c r="F1422" s="50">
        <v>500</v>
      </c>
      <c r="G1422" s="51"/>
      <c r="H1422" s="52"/>
      <c r="I1422" s="53"/>
      <c r="J1422" s="53"/>
      <c r="K1422" s="53"/>
      <c r="L1422" s="53"/>
      <c r="M1422" s="54"/>
      <c r="N1422" s="56" t="s">
        <v>951</v>
      </c>
      <c r="O1422" s="56"/>
      <c r="P1422" s="56"/>
      <c r="Q1422" s="56" t="s">
        <v>3124</v>
      </c>
      <c r="R1422" s="57"/>
      <c r="S1422" s="57" t="s">
        <v>2240</v>
      </c>
      <c r="T1422" s="56"/>
      <c r="U1422" s="56"/>
      <c r="V1422" s="56"/>
      <c r="W1422" s="56" t="s">
        <v>291</v>
      </c>
      <c r="X1422" s="56"/>
      <c r="Y1422" s="56"/>
      <c r="Z1422" s="56"/>
      <c r="AA1422" s="56"/>
      <c r="AB1422" s="56"/>
      <c r="AC1422" s="56"/>
    </row>
    <row r="1423" spans="1:29" ht="15.75" customHeight="1">
      <c r="A1423" s="35" t="s">
        <v>1801</v>
      </c>
      <c r="B1423" s="35" t="s">
        <v>894</v>
      </c>
      <c r="C1423" s="36" t="s">
        <v>2281</v>
      </c>
      <c r="D1423" s="37" t="s">
        <v>53</v>
      </c>
      <c r="E1423" s="37">
        <v>2</v>
      </c>
      <c r="F1423" s="38">
        <v>351.8</v>
      </c>
      <c r="G1423" s="39" t="s">
        <v>54</v>
      </c>
      <c r="H1423" s="40">
        <v>46174</v>
      </c>
      <c r="I1423" s="41" t="s">
        <v>55</v>
      </c>
      <c r="J1423" s="41" t="s">
        <v>56</v>
      </c>
      <c r="K1423" s="41" t="s">
        <v>164</v>
      </c>
      <c r="L1423" s="41" t="s">
        <v>91</v>
      </c>
      <c r="M1423" s="42" t="s">
        <v>2486</v>
      </c>
      <c r="N1423" s="44" t="s">
        <v>951</v>
      </c>
      <c r="O1423" s="44" t="s">
        <v>2767</v>
      </c>
      <c r="P1423" s="44"/>
      <c r="Q1423" s="44" t="s">
        <v>3104</v>
      </c>
      <c r="R1423" s="45"/>
      <c r="S1423" s="45" t="s">
        <v>1506</v>
      </c>
      <c r="T1423" s="44"/>
      <c r="U1423" s="44"/>
      <c r="V1423" s="44"/>
      <c r="W1423" s="44" t="s">
        <v>3</v>
      </c>
      <c r="X1423" s="44"/>
      <c r="Y1423" s="44"/>
      <c r="Z1423" s="44"/>
      <c r="AA1423" s="44"/>
      <c r="AB1423" s="44"/>
      <c r="AC1423" s="44"/>
    </row>
    <row r="1424" spans="1:29" ht="15.75" customHeight="1">
      <c r="A1424" s="47" t="s">
        <v>1799</v>
      </c>
      <c r="B1424" s="47" t="s">
        <v>1504</v>
      </c>
      <c r="C1424" s="60" t="s">
        <v>1505</v>
      </c>
      <c r="D1424" s="49" t="s">
        <v>53</v>
      </c>
      <c r="E1424" s="49">
        <v>1</v>
      </c>
      <c r="F1424" s="50">
        <v>298000</v>
      </c>
      <c r="G1424" s="51" t="s">
        <v>54</v>
      </c>
      <c r="H1424" s="52">
        <v>46174</v>
      </c>
      <c r="I1424" s="53" t="s">
        <v>101</v>
      </c>
      <c r="J1424" s="53" t="s">
        <v>56</v>
      </c>
      <c r="K1424" s="53" t="s">
        <v>858</v>
      </c>
      <c r="L1424" s="53" t="s">
        <v>58</v>
      </c>
      <c r="M1424" s="54" t="s">
        <v>2498</v>
      </c>
      <c r="N1424" s="56" t="s">
        <v>951</v>
      </c>
      <c r="O1424" s="56" t="s">
        <v>60</v>
      </c>
      <c r="P1424" s="56"/>
      <c r="Q1424" s="56" t="s">
        <v>3104</v>
      </c>
      <c r="R1424" s="57" t="str">
        <f t="array" ref="R1424">IFERROR(INDEX('BANCO DE DADOS'!$C$3:$C1636,MATCH(C1424,'BANCO DE DADOS'!$B$3:$B1636,0),0),"")</f>
        <v/>
      </c>
      <c r="S1424" s="57" t="s">
        <v>1506</v>
      </c>
      <c r="T1424" s="56"/>
      <c r="U1424" s="56"/>
      <c r="V1424" s="56"/>
      <c r="W1424" s="56" t="s">
        <v>3</v>
      </c>
      <c r="X1424" s="56"/>
      <c r="Y1424" s="56"/>
      <c r="Z1424" s="56"/>
      <c r="AA1424" s="56"/>
      <c r="AB1424" s="56"/>
      <c r="AC1424" s="56"/>
    </row>
    <row r="1425" spans="1:29" ht="15.75" customHeight="1">
      <c r="A1425" s="35" t="s">
        <v>1845</v>
      </c>
      <c r="B1425" s="35" t="s">
        <v>888</v>
      </c>
      <c r="C1425" s="36" t="s">
        <v>2563</v>
      </c>
      <c r="D1425" s="37" t="s">
        <v>53</v>
      </c>
      <c r="E1425" s="37">
        <v>5</v>
      </c>
      <c r="F1425" s="38">
        <v>14400</v>
      </c>
      <c r="G1425" s="39" t="s">
        <v>54</v>
      </c>
      <c r="H1425" s="40">
        <v>46235</v>
      </c>
      <c r="I1425" s="41" t="s">
        <v>55</v>
      </c>
      <c r="J1425" s="41" t="s">
        <v>56</v>
      </c>
      <c r="K1425" s="41" t="s">
        <v>164</v>
      </c>
      <c r="L1425" s="41" t="s">
        <v>91</v>
      </c>
      <c r="M1425" s="42" t="s">
        <v>73</v>
      </c>
      <c r="N1425" s="44" t="s">
        <v>951</v>
      </c>
      <c r="O1425" s="44" t="s">
        <v>2767</v>
      </c>
      <c r="P1425" s="44"/>
      <c r="Q1425" s="44" t="s">
        <v>3106</v>
      </c>
      <c r="R1425" s="45"/>
      <c r="S1425" s="45" t="s">
        <v>2564</v>
      </c>
      <c r="T1425" s="44"/>
      <c r="U1425" s="44"/>
      <c r="V1425" s="44"/>
      <c r="W1425" s="44" t="s">
        <v>888</v>
      </c>
      <c r="X1425" s="44"/>
      <c r="Y1425" s="44"/>
      <c r="Z1425" s="44"/>
      <c r="AA1425" s="44"/>
      <c r="AB1425" s="44"/>
      <c r="AC1425" s="44"/>
    </row>
    <row r="1426" spans="1:29" ht="15.75" customHeight="1">
      <c r="A1426" s="47" t="s">
        <v>2770</v>
      </c>
      <c r="B1426" s="47" t="s">
        <v>169</v>
      </c>
      <c r="C1426" s="60" t="s">
        <v>347</v>
      </c>
      <c r="D1426" s="49" t="s">
        <v>53</v>
      </c>
      <c r="E1426" s="49">
        <v>2</v>
      </c>
      <c r="F1426" s="50">
        <v>4800</v>
      </c>
      <c r="G1426" s="51" t="s">
        <v>54</v>
      </c>
      <c r="H1426" s="52">
        <v>46204</v>
      </c>
      <c r="I1426" s="53" t="s">
        <v>55</v>
      </c>
      <c r="J1426" s="53" t="s">
        <v>56</v>
      </c>
      <c r="K1426" s="53" t="s">
        <v>164</v>
      </c>
      <c r="L1426" s="53" t="s">
        <v>58</v>
      </c>
      <c r="M1426" s="54" t="s">
        <v>73</v>
      </c>
      <c r="N1426" s="56" t="s">
        <v>21</v>
      </c>
      <c r="O1426" s="56" t="s">
        <v>2767</v>
      </c>
      <c r="P1426" s="56"/>
      <c r="Q1426" s="56" t="s">
        <v>3108</v>
      </c>
      <c r="R1426" s="57" t="s">
        <v>348</v>
      </c>
      <c r="S1426" s="57" t="s">
        <v>349</v>
      </c>
      <c r="T1426" s="56"/>
      <c r="U1426" s="56"/>
      <c r="V1426" s="56"/>
      <c r="W1426" s="56" t="s">
        <v>894</v>
      </c>
      <c r="X1426" s="56"/>
      <c r="Y1426" s="56"/>
      <c r="Z1426" s="56"/>
      <c r="AA1426" s="56"/>
      <c r="AB1426" s="56"/>
      <c r="AC1426" s="56"/>
    </row>
    <row r="1427" spans="1:29" ht="15.75" customHeight="1">
      <c r="A1427" s="35" t="s">
        <v>2859</v>
      </c>
      <c r="B1427" s="35" t="s">
        <v>317</v>
      </c>
      <c r="C1427" s="36" t="s">
        <v>634</v>
      </c>
      <c r="D1427" s="37" t="s">
        <v>53</v>
      </c>
      <c r="E1427" s="37">
        <v>6</v>
      </c>
      <c r="F1427" s="38">
        <v>420</v>
      </c>
      <c r="G1427" s="39" t="s">
        <v>54</v>
      </c>
      <c r="H1427" s="40">
        <v>46174</v>
      </c>
      <c r="I1427" s="41" t="s">
        <v>55</v>
      </c>
      <c r="J1427" s="41" t="s">
        <v>56</v>
      </c>
      <c r="K1427" s="41" t="s">
        <v>164</v>
      </c>
      <c r="L1427" s="41" t="s">
        <v>58</v>
      </c>
      <c r="M1427" s="42" t="s">
        <v>2517</v>
      </c>
      <c r="N1427" s="44" t="s">
        <v>21</v>
      </c>
      <c r="O1427" s="44" t="s">
        <v>2767</v>
      </c>
      <c r="P1427" s="44"/>
      <c r="Q1427" s="44" t="s">
        <v>3109</v>
      </c>
      <c r="R1427" s="45"/>
      <c r="S1427" s="45" t="s">
        <v>635</v>
      </c>
      <c r="T1427" s="44"/>
      <c r="U1427" s="44"/>
      <c r="V1427" s="44"/>
      <c r="W1427" s="44" t="s">
        <v>848</v>
      </c>
      <c r="X1427" s="44"/>
      <c r="Y1427" s="44"/>
      <c r="Z1427" s="44"/>
      <c r="AA1427" s="44"/>
      <c r="AB1427" s="44"/>
      <c r="AC1427" s="44"/>
    </row>
    <row r="1428" spans="1:29" ht="15.75" customHeight="1">
      <c r="A1428" s="47"/>
      <c r="B1428" s="47" t="s">
        <v>848</v>
      </c>
      <c r="C1428" s="60" t="s">
        <v>1249</v>
      </c>
      <c r="D1428" s="49" t="s">
        <v>53</v>
      </c>
      <c r="E1428" s="49">
        <v>20</v>
      </c>
      <c r="F1428" s="50">
        <v>2400</v>
      </c>
      <c r="G1428" s="51" t="s">
        <v>54</v>
      </c>
      <c r="H1428" s="52">
        <v>46174</v>
      </c>
      <c r="I1428" s="53" t="s">
        <v>55</v>
      </c>
      <c r="J1428" s="53" t="s">
        <v>56</v>
      </c>
      <c r="K1428" s="53" t="s">
        <v>164</v>
      </c>
      <c r="L1428" s="53" t="s">
        <v>91</v>
      </c>
      <c r="M1428" s="54" t="s">
        <v>2486</v>
      </c>
      <c r="N1428" s="56" t="s">
        <v>884</v>
      </c>
      <c r="O1428" s="56" t="s">
        <v>2767</v>
      </c>
      <c r="P1428" s="56"/>
      <c r="Q1428" s="56" t="s">
        <v>3109</v>
      </c>
      <c r="R1428" s="57"/>
      <c r="S1428" s="57" t="s">
        <v>635</v>
      </c>
      <c r="T1428" s="56"/>
      <c r="U1428" s="56"/>
      <c r="V1428" s="56"/>
      <c r="W1428" s="56" t="s">
        <v>848</v>
      </c>
      <c r="X1428" s="56"/>
      <c r="Y1428" s="56"/>
      <c r="Z1428" s="56"/>
      <c r="AA1428" s="56"/>
      <c r="AB1428" s="56"/>
      <c r="AC1428" s="56"/>
    </row>
    <row r="1429" spans="1:29" ht="15.75" customHeight="1">
      <c r="A1429" s="35" t="s">
        <v>61</v>
      </c>
      <c r="B1429" s="35" t="s">
        <v>317</v>
      </c>
      <c r="C1429" s="36" t="s">
        <v>380</v>
      </c>
      <c r="D1429" s="37" t="s">
        <v>53</v>
      </c>
      <c r="E1429" s="37">
        <v>2</v>
      </c>
      <c r="F1429" s="38">
        <v>4000</v>
      </c>
      <c r="G1429" s="39" t="s">
        <v>54</v>
      </c>
      <c r="H1429" s="40">
        <v>46204</v>
      </c>
      <c r="I1429" s="41" t="s">
        <v>55</v>
      </c>
      <c r="J1429" s="41" t="s">
        <v>56</v>
      </c>
      <c r="K1429" s="41" t="s">
        <v>164</v>
      </c>
      <c r="L1429" s="41" t="s">
        <v>91</v>
      </c>
      <c r="M1429" s="42" t="s">
        <v>2534</v>
      </c>
      <c r="N1429" s="44" t="s">
        <v>21</v>
      </c>
      <c r="O1429" s="44" t="s">
        <v>2767</v>
      </c>
      <c r="P1429" s="44"/>
      <c r="Q1429" s="44" t="s">
        <v>3110</v>
      </c>
      <c r="R1429" s="45"/>
      <c r="S1429" s="45" t="s">
        <v>381</v>
      </c>
      <c r="T1429" s="44"/>
      <c r="U1429" s="44"/>
      <c r="V1429" s="44"/>
      <c r="W1429" s="35" t="s">
        <v>254</v>
      </c>
      <c r="X1429" s="44"/>
      <c r="Y1429" s="44"/>
      <c r="Z1429" s="44"/>
      <c r="AA1429" s="44"/>
      <c r="AB1429" s="44"/>
      <c r="AC1429" s="44"/>
    </row>
    <row r="1430" spans="1:29" ht="15.75" customHeight="1">
      <c r="A1430" s="47" t="s">
        <v>1499</v>
      </c>
      <c r="B1430" s="47" t="s">
        <v>219</v>
      </c>
      <c r="C1430" s="60" t="s">
        <v>2120</v>
      </c>
      <c r="D1430" s="49" t="s">
        <v>53</v>
      </c>
      <c r="E1430" s="49">
        <v>3</v>
      </c>
      <c r="F1430" s="50">
        <v>1200</v>
      </c>
      <c r="G1430" s="51" t="s">
        <v>54</v>
      </c>
      <c r="H1430" s="52">
        <v>46174</v>
      </c>
      <c r="I1430" s="53" t="s">
        <v>55</v>
      </c>
      <c r="J1430" s="53" t="s">
        <v>56</v>
      </c>
      <c r="K1430" s="53" t="s">
        <v>164</v>
      </c>
      <c r="L1430" s="53" t="s">
        <v>91</v>
      </c>
      <c r="M1430" s="54" t="s">
        <v>109</v>
      </c>
      <c r="N1430" s="56" t="s">
        <v>951</v>
      </c>
      <c r="O1430" s="56" t="s">
        <v>2767</v>
      </c>
      <c r="P1430" s="56"/>
      <c r="Q1430" s="56" t="s">
        <v>3110</v>
      </c>
      <c r="R1430" s="57"/>
      <c r="S1430" s="57" t="s">
        <v>381</v>
      </c>
      <c r="T1430" s="56"/>
      <c r="U1430" s="56"/>
      <c r="V1430" s="56"/>
      <c r="W1430" s="47" t="s">
        <v>254</v>
      </c>
      <c r="X1430" s="56"/>
      <c r="Y1430" s="56"/>
      <c r="Z1430" s="56"/>
      <c r="AA1430" s="56"/>
      <c r="AB1430" s="56"/>
      <c r="AC1430" s="56"/>
    </row>
    <row r="1431" spans="1:29" ht="15.75" customHeight="1">
      <c r="A1431" s="35" t="s">
        <v>63</v>
      </c>
      <c r="B1431" s="35" t="s">
        <v>254</v>
      </c>
      <c r="C1431" s="36" t="s">
        <v>453</v>
      </c>
      <c r="D1431" s="37" t="s">
        <v>53</v>
      </c>
      <c r="E1431" s="37">
        <v>1</v>
      </c>
      <c r="F1431" s="38">
        <v>2000</v>
      </c>
      <c r="G1431" s="39" t="s">
        <v>54</v>
      </c>
      <c r="H1431" s="40">
        <v>46174</v>
      </c>
      <c r="I1431" s="41" t="s">
        <v>55</v>
      </c>
      <c r="J1431" s="41" t="s">
        <v>56</v>
      </c>
      <c r="K1431" s="41" t="s">
        <v>164</v>
      </c>
      <c r="L1431" s="41" t="s">
        <v>58</v>
      </c>
      <c r="M1431" s="42" t="s">
        <v>2486</v>
      </c>
      <c r="N1431" s="44" t="s">
        <v>21</v>
      </c>
      <c r="O1431" s="44" t="s">
        <v>2767</v>
      </c>
      <c r="P1431" s="44"/>
      <c r="Q1431" s="44" t="s">
        <v>3111</v>
      </c>
      <c r="R1431" s="45"/>
      <c r="S1431" s="45" t="s">
        <v>454</v>
      </c>
      <c r="T1431" s="44"/>
      <c r="U1431" s="44"/>
      <c r="V1431" s="44"/>
      <c r="W1431" s="35" t="s">
        <v>254</v>
      </c>
      <c r="X1431" s="44"/>
      <c r="Y1431" s="44"/>
      <c r="Z1431" s="44"/>
      <c r="AA1431" s="44"/>
      <c r="AB1431" s="44"/>
      <c r="AC1431" s="44"/>
    </row>
    <row r="1432" spans="1:29" ht="15.75" customHeight="1">
      <c r="A1432" s="47" t="s">
        <v>69</v>
      </c>
      <c r="B1432" s="47" t="s">
        <v>254</v>
      </c>
      <c r="C1432" s="60" t="s">
        <v>626</v>
      </c>
      <c r="D1432" s="49" t="s">
        <v>53</v>
      </c>
      <c r="E1432" s="49">
        <v>3</v>
      </c>
      <c r="F1432" s="50">
        <v>450</v>
      </c>
      <c r="G1432" s="51" t="s">
        <v>54</v>
      </c>
      <c r="H1432" s="52">
        <v>46174</v>
      </c>
      <c r="I1432" s="53" t="s">
        <v>55</v>
      </c>
      <c r="J1432" s="53" t="s">
        <v>56</v>
      </c>
      <c r="K1432" s="53" t="s">
        <v>164</v>
      </c>
      <c r="L1432" s="53" t="s">
        <v>58</v>
      </c>
      <c r="M1432" s="54" t="s">
        <v>148</v>
      </c>
      <c r="N1432" s="56" t="s">
        <v>21</v>
      </c>
      <c r="O1432" s="56" t="s">
        <v>2767</v>
      </c>
      <c r="P1432" s="56"/>
      <c r="Q1432" s="56" t="s">
        <v>3111</v>
      </c>
      <c r="R1432" s="57">
        <f t="array" ref="R1432">IFERROR(INDEX('BANCO DE DADOS'!$C$3:$C1636,MATCH(C1432,'BANCO DE DADOS'!$B$3:$B1636,0),0),"")</f>
        <v>0</v>
      </c>
      <c r="S1432" s="57" t="s">
        <v>454</v>
      </c>
      <c r="T1432" s="56"/>
      <c r="U1432" s="56"/>
      <c r="V1432" s="56"/>
      <c r="W1432" s="47" t="s">
        <v>254</v>
      </c>
      <c r="X1432" s="56"/>
      <c r="Y1432" s="56"/>
      <c r="Z1432" s="56"/>
      <c r="AA1432" s="56"/>
      <c r="AB1432" s="56"/>
      <c r="AC1432" s="56"/>
    </row>
    <row r="1433" spans="1:29" ht="15.75" customHeight="1">
      <c r="A1433" s="35" t="s">
        <v>1920</v>
      </c>
      <c r="B1433" s="35" t="s">
        <v>1521</v>
      </c>
      <c r="C1433" s="36" t="s">
        <v>2285</v>
      </c>
      <c r="D1433" s="37" t="s">
        <v>53</v>
      </c>
      <c r="E1433" s="37">
        <v>1</v>
      </c>
      <c r="F1433" s="38">
        <v>350</v>
      </c>
      <c r="G1433" s="39" t="s">
        <v>54</v>
      </c>
      <c r="H1433" s="40">
        <v>46174</v>
      </c>
      <c r="I1433" s="41" t="s">
        <v>55</v>
      </c>
      <c r="J1433" s="41" t="s">
        <v>56</v>
      </c>
      <c r="K1433" s="41" t="s">
        <v>164</v>
      </c>
      <c r="L1433" s="41" t="s">
        <v>91</v>
      </c>
      <c r="M1433" s="42" t="s">
        <v>73</v>
      </c>
      <c r="N1433" s="44" t="s">
        <v>951</v>
      </c>
      <c r="O1433" s="44" t="s">
        <v>2767</v>
      </c>
      <c r="P1433" s="44"/>
      <c r="Q1433" s="44" t="s">
        <v>2972</v>
      </c>
      <c r="R1433" s="45" t="s">
        <v>780</v>
      </c>
      <c r="S1433" s="45" t="s">
        <v>781</v>
      </c>
      <c r="T1433" s="44"/>
      <c r="U1433" s="44"/>
      <c r="V1433" s="44"/>
      <c r="W1433" s="35" t="s">
        <v>775</v>
      </c>
      <c r="X1433" s="44"/>
      <c r="Y1433" s="44"/>
      <c r="Z1433" s="44"/>
      <c r="AA1433" s="44"/>
      <c r="AB1433" s="44"/>
      <c r="AC1433" s="44"/>
    </row>
    <row r="1434" spans="1:29" ht="15.75" customHeight="1">
      <c r="A1434" s="47" t="s">
        <v>1933</v>
      </c>
      <c r="B1434" s="47" t="s">
        <v>440</v>
      </c>
      <c r="C1434" s="60" t="s">
        <v>1547</v>
      </c>
      <c r="D1434" s="49" t="s">
        <v>53</v>
      </c>
      <c r="E1434" s="49">
        <v>2</v>
      </c>
      <c r="F1434" s="50">
        <v>1000</v>
      </c>
      <c r="G1434" s="51" t="s">
        <v>54</v>
      </c>
      <c r="H1434" s="52">
        <v>46174</v>
      </c>
      <c r="I1434" s="53" t="s">
        <v>101</v>
      </c>
      <c r="J1434" s="53" t="s">
        <v>56</v>
      </c>
      <c r="K1434" s="53" t="s">
        <v>858</v>
      </c>
      <c r="L1434" s="53" t="s">
        <v>91</v>
      </c>
      <c r="M1434" s="54" t="s">
        <v>109</v>
      </c>
      <c r="N1434" s="56" t="s">
        <v>951</v>
      </c>
      <c r="O1434" s="56" t="s">
        <v>2767</v>
      </c>
      <c r="P1434" s="56"/>
      <c r="Q1434" s="56" t="s">
        <v>2972</v>
      </c>
      <c r="R1434" s="57" t="s">
        <v>780</v>
      </c>
      <c r="S1434" s="57" t="s">
        <v>781</v>
      </c>
      <c r="T1434" s="56"/>
      <c r="U1434" s="56"/>
      <c r="V1434" s="56"/>
      <c r="W1434" s="47" t="s">
        <v>775</v>
      </c>
      <c r="X1434" s="56"/>
      <c r="Y1434" s="56"/>
      <c r="Z1434" s="56"/>
      <c r="AA1434" s="56"/>
      <c r="AB1434" s="56"/>
      <c r="AC1434" s="56"/>
    </row>
    <row r="1435" spans="1:29" ht="15.75" customHeight="1">
      <c r="A1435" s="35" t="s">
        <v>1931</v>
      </c>
      <c r="B1435" s="35" t="s">
        <v>317</v>
      </c>
      <c r="C1435" s="36" t="s">
        <v>1549</v>
      </c>
      <c r="D1435" s="37" t="s">
        <v>53</v>
      </c>
      <c r="E1435" s="37">
        <v>1</v>
      </c>
      <c r="F1435" s="38">
        <v>600</v>
      </c>
      <c r="G1435" s="39" t="s">
        <v>54</v>
      </c>
      <c r="H1435" s="40">
        <v>46174</v>
      </c>
      <c r="I1435" s="41" t="s">
        <v>101</v>
      </c>
      <c r="J1435" s="41" t="s">
        <v>56</v>
      </c>
      <c r="K1435" s="41" t="s">
        <v>858</v>
      </c>
      <c r="L1435" s="41" t="s">
        <v>91</v>
      </c>
      <c r="M1435" s="42" t="s">
        <v>148</v>
      </c>
      <c r="N1435" s="44" t="s">
        <v>951</v>
      </c>
      <c r="O1435" s="44" t="s">
        <v>2767</v>
      </c>
      <c r="P1435" s="44"/>
      <c r="Q1435" s="44" t="s">
        <v>2972</v>
      </c>
      <c r="R1435" s="45" t="s">
        <v>780</v>
      </c>
      <c r="S1435" s="45" t="s">
        <v>781</v>
      </c>
      <c r="T1435" s="44"/>
      <c r="U1435" s="44"/>
      <c r="V1435" s="44"/>
      <c r="W1435" s="35" t="s">
        <v>775</v>
      </c>
      <c r="X1435" s="44"/>
      <c r="Y1435" s="44"/>
      <c r="Z1435" s="44"/>
      <c r="AA1435" s="44"/>
      <c r="AB1435" s="44"/>
      <c r="AC1435" s="44"/>
    </row>
    <row r="1436" spans="1:29" ht="15.75" customHeight="1">
      <c r="A1436" s="47" t="s">
        <v>1926</v>
      </c>
      <c r="B1436" s="47" t="s">
        <v>247</v>
      </c>
      <c r="C1436" s="60" t="s">
        <v>2310</v>
      </c>
      <c r="D1436" s="49" t="s">
        <v>53</v>
      </c>
      <c r="E1436" s="49">
        <v>2</v>
      </c>
      <c r="F1436" s="50">
        <v>300</v>
      </c>
      <c r="G1436" s="51" t="s">
        <v>54</v>
      </c>
      <c r="H1436" s="52">
        <v>46174</v>
      </c>
      <c r="I1436" s="53" t="s">
        <v>55</v>
      </c>
      <c r="J1436" s="53" t="s">
        <v>56</v>
      </c>
      <c r="K1436" s="53" t="s">
        <v>164</v>
      </c>
      <c r="L1436" s="53" t="s">
        <v>91</v>
      </c>
      <c r="M1436" s="54" t="s">
        <v>2534</v>
      </c>
      <c r="N1436" s="56" t="s">
        <v>951</v>
      </c>
      <c r="O1436" s="56" t="s">
        <v>2767</v>
      </c>
      <c r="P1436" s="56"/>
      <c r="Q1436" s="56" t="s">
        <v>2972</v>
      </c>
      <c r="R1436" s="57" t="s">
        <v>202</v>
      </c>
      <c r="S1436" s="57" t="s">
        <v>781</v>
      </c>
      <c r="T1436" s="56"/>
      <c r="U1436" s="56"/>
      <c r="V1436" s="56"/>
      <c r="W1436" s="47" t="s">
        <v>775</v>
      </c>
      <c r="X1436" s="56"/>
      <c r="Y1436" s="56"/>
      <c r="Z1436" s="56"/>
      <c r="AA1436" s="56"/>
      <c r="AB1436" s="56"/>
      <c r="AC1436" s="56"/>
    </row>
    <row r="1437" spans="1:29" ht="15.75" customHeight="1">
      <c r="A1437" s="35" t="s">
        <v>1929</v>
      </c>
      <c r="B1437" s="35" t="s">
        <v>317</v>
      </c>
      <c r="C1437" s="36" t="s">
        <v>2179</v>
      </c>
      <c r="D1437" s="37" t="s">
        <v>53</v>
      </c>
      <c r="E1437" s="37">
        <v>3</v>
      </c>
      <c r="F1437" s="38">
        <v>750</v>
      </c>
      <c r="G1437" s="39" t="s">
        <v>54</v>
      </c>
      <c r="H1437" s="40">
        <v>46174</v>
      </c>
      <c r="I1437" s="41" t="s">
        <v>55</v>
      </c>
      <c r="J1437" s="41" t="s">
        <v>56</v>
      </c>
      <c r="K1437" s="41" t="s">
        <v>164</v>
      </c>
      <c r="L1437" s="41" t="s">
        <v>91</v>
      </c>
      <c r="M1437" s="42" t="s">
        <v>148</v>
      </c>
      <c r="N1437" s="44" t="s">
        <v>951</v>
      </c>
      <c r="O1437" s="44" t="s">
        <v>2767</v>
      </c>
      <c r="P1437" s="44"/>
      <c r="Q1437" s="44" t="s">
        <v>2972</v>
      </c>
      <c r="R1437" s="45"/>
      <c r="S1437" s="45" t="s">
        <v>781</v>
      </c>
      <c r="T1437" s="44"/>
      <c r="U1437" s="44"/>
      <c r="V1437" s="44"/>
      <c r="W1437" s="35" t="s">
        <v>775</v>
      </c>
      <c r="X1437" s="44"/>
      <c r="Y1437" s="44"/>
      <c r="Z1437" s="44"/>
      <c r="AA1437" s="44"/>
      <c r="AB1437" s="44"/>
      <c r="AC1437" s="44"/>
    </row>
    <row r="1438" spans="1:29" ht="15.75" customHeight="1">
      <c r="A1438" s="184"/>
      <c r="B1438" s="184" t="s">
        <v>51</v>
      </c>
      <c r="C1438" s="185" t="s">
        <v>940</v>
      </c>
      <c r="D1438" s="186" t="s">
        <v>53</v>
      </c>
      <c r="E1438" s="186">
        <v>2</v>
      </c>
      <c r="F1438" s="187">
        <v>4092</v>
      </c>
      <c r="G1438" s="188" t="s">
        <v>54</v>
      </c>
      <c r="H1438" s="189">
        <v>46204</v>
      </c>
      <c r="I1438" s="190" t="s">
        <v>101</v>
      </c>
      <c r="J1438" s="190" t="s">
        <v>56</v>
      </c>
      <c r="K1438" s="190" t="s">
        <v>858</v>
      </c>
      <c r="L1438" s="190" t="s">
        <v>91</v>
      </c>
      <c r="M1438" s="191" t="s">
        <v>2451</v>
      </c>
      <c r="N1438" s="192" t="s">
        <v>884</v>
      </c>
      <c r="O1438" s="56" t="s">
        <v>2452</v>
      </c>
      <c r="P1438" s="56"/>
      <c r="Q1438" s="56"/>
      <c r="R1438" s="57" t="str">
        <f t="array" ref="R1438">IFERROR(INDEX('BANCO DE DADOS'!$C$3:$C1636,MATCH(C1438,'BANCO DE DADOS'!$B$3:$B1636,0),0),"")</f>
        <v>CEIB - EQUIPAMENTO PARA TREINAMENTO</v>
      </c>
      <c r="S1438" s="57" t="str">
        <f t="array" ref="S1438">IFERROR(INDEX('BANCO DE DADOS'!$D$3:$D1636,MATCH(C1438,'BANCO DE DADOS'!$B$3:$B1636,0),0),"")</f>
        <v>COMPRA DE EQUIPAMENTOS DE TREINAMENTO E SIMULAÇÃO</v>
      </c>
      <c r="T1438" s="56"/>
      <c r="U1438" s="56"/>
      <c r="V1438" s="56"/>
      <c r="W1438" s="56"/>
      <c r="X1438" s="56"/>
      <c r="Y1438" s="56"/>
      <c r="Z1438" s="56"/>
      <c r="AA1438" s="56"/>
      <c r="AB1438" s="56"/>
      <c r="AC1438" s="56"/>
    </row>
    <row r="1439" spans="1:29" ht="15.75" customHeight="1">
      <c r="A1439" s="35" t="s">
        <v>2855</v>
      </c>
      <c r="B1439" s="35" t="s">
        <v>775</v>
      </c>
      <c r="C1439" s="36" t="s">
        <v>779</v>
      </c>
      <c r="D1439" s="37" t="s">
        <v>53</v>
      </c>
      <c r="E1439" s="37">
        <v>2</v>
      </c>
      <c r="F1439" s="38">
        <v>500</v>
      </c>
      <c r="G1439" s="39" t="s">
        <v>54</v>
      </c>
      <c r="H1439" s="40">
        <v>46174</v>
      </c>
      <c r="I1439" s="41" t="s">
        <v>55</v>
      </c>
      <c r="J1439" s="41" t="s">
        <v>56</v>
      </c>
      <c r="K1439" s="41" t="s">
        <v>164</v>
      </c>
      <c r="L1439" s="41" t="s">
        <v>58</v>
      </c>
      <c r="M1439" s="42" t="s">
        <v>109</v>
      </c>
      <c r="N1439" s="44" t="s">
        <v>21</v>
      </c>
      <c r="O1439" s="44" t="s">
        <v>2767</v>
      </c>
      <c r="P1439" s="44"/>
      <c r="Q1439" s="44" t="s">
        <v>2972</v>
      </c>
      <c r="R1439" s="45" t="s">
        <v>780</v>
      </c>
      <c r="S1439" s="45" t="s">
        <v>781</v>
      </c>
      <c r="T1439" s="44"/>
      <c r="U1439" s="44"/>
      <c r="V1439" s="44"/>
      <c r="W1439" s="35" t="s">
        <v>775</v>
      </c>
      <c r="X1439" s="44"/>
      <c r="Y1439" s="44"/>
      <c r="Z1439" s="44"/>
      <c r="AA1439" s="44"/>
      <c r="AB1439" s="44"/>
      <c r="AC1439" s="44"/>
    </row>
    <row r="1440" spans="1:29" ht="15.75" customHeight="1">
      <c r="A1440" s="47"/>
      <c r="B1440" s="47" t="s">
        <v>861</v>
      </c>
      <c r="C1440" s="60" t="s">
        <v>1192</v>
      </c>
      <c r="D1440" s="49" t="s">
        <v>53</v>
      </c>
      <c r="E1440" s="49">
        <v>4</v>
      </c>
      <c r="F1440" s="50">
        <v>6000</v>
      </c>
      <c r="G1440" s="51" t="s">
        <v>54</v>
      </c>
      <c r="H1440" s="52">
        <v>46204</v>
      </c>
      <c r="I1440" s="53" t="s">
        <v>55</v>
      </c>
      <c r="J1440" s="53" t="s">
        <v>56</v>
      </c>
      <c r="K1440" s="53" t="s">
        <v>164</v>
      </c>
      <c r="L1440" s="53" t="s">
        <v>91</v>
      </c>
      <c r="M1440" s="54" t="s">
        <v>2498</v>
      </c>
      <c r="N1440" s="56" t="s">
        <v>884</v>
      </c>
      <c r="O1440" s="56" t="s">
        <v>2767</v>
      </c>
      <c r="P1440" s="56"/>
      <c r="Q1440" s="56" t="s">
        <v>2972</v>
      </c>
      <c r="R1440" s="57">
        <f t="array" ref="R1440">IFERROR(INDEX('BANCO DE DADOS'!$C$3:$C1636,MATCH(C1440,'BANCO DE DADOS'!$B$3:$B1636,0),0),"")</f>
        <v>0</v>
      </c>
      <c r="S1440" s="57" t="s">
        <v>781</v>
      </c>
      <c r="T1440" s="56"/>
      <c r="U1440" s="56"/>
      <c r="V1440" s="56"/>
      <c r="W1440" s="47" t="s">
        <v>775</v>
      </c>
      <c r="X1440" s="56"/>
      <c r="Y1440" s="56"/>
      <c r="Z1440" s="56"/>
      <c r="AA1440" s="56"/>
      <c r="AB1440" s="56"/>
      <c r="AC1440" s="56"/>
    </row>
    <row r="1441" spans="1:29" ht="15.75" customHeight="1">
      <c r="A1441" s="35" t="s">
        <v>1922</v>
      </c>
      <c r="B1441" s="35" t="s">
        <v>219</v>
      </c>
      <c r="C1441" s="36" t="s">
        <v>783</v>
      </c>
      <c r="D1441" s="37" t="s">
        <v>53</v>
      </c>
      <c r="E1441" s="37">
        <v>4</v>
      </c>
      <c r="F1441" s="38">
        <v>640</v>
      </c>
      <c r="G1441" s="39" t="s">
        <v>54</v>
      </c>
      <c r="H1441" s="40">
        <v>46174</v>
      </c>
      <c r="I1441" s="41" t="s">
        <v>55</v>
      </c>
      <c r="J1441" s="41" t="s">
        <v>56</v>
      </c>
      <c r="K1441" s="41" t="s">
        <v>164</v>
      </c>
      <c r="L1441" s="41" t="s">
        <v>84</v>
      </c>
      <c r="M1441" s="42" t="s">
        <v>2534</v>
      </c>
      <c r="N1441" s="44" t="s">
        <v>951</v>
      </c>
      <c r="O1441" s="44" t="s">
        <v>2767</v>
      </c>
      <c r="P1441" s="44"/>
      <c r="Q1441" s="44" t="s">
        <v>2972</v>
      </c>
      <c r="R1441" s="45" t="s">
        <v>780</v>
      </c>
      <c r="S1441" s="45" t="s">
        <v>781</v>
      </c>
      <c r="T1441" s="44"/>
      <c r="U1441" s="44"/>
      <c r="V1441" s="44"/>
      <c r="W1441" s="35" t="s">
        <v>775</v>
      </c>
      <c r="X1441" s="44"/>
      <c r="Y1441" s="44"/>
      <c r="Z1441" s="44"/>
      <c r="AA1441" s="44"/>
      <c r="AB1441" s="44"/>
      <c r="AC1441" s="44"/>
    </row>
    <row r="1442" spans="1:29" ht="15.75" customHeight="1">
      <c r="A1442" s="47" t="s">
        <v>1924</v>
      </c>
      <c r="B1442" s="47" t="s">
        <v>247</v>
      </c>
      <c r="C1442" s="60" t="s">
        <v>783</v>
      </c>
      <c r="D1442" s="49" t="s">
        <v>53</v>
      </c>
      <c r="E1442" s="49">
        <v>4</v>
      </c>
      <c r="F1442" s="50">
        <v>640</v>
      </c>
      <c r="G1442" s="51" t="s">
        <v>54</v>
      </c>
      <c r="H1442" s="52">
        <v>46174</v>
      </c>
      <c r="I1442" s="53" t="s">
        <v>55</v>
      </c>
      <c r="J1442" s="53" t="s">
        <v>56</v>
      </c>
      <c r="K1442" s="53" t="s">
        <v>164</v>
      </c>
      <c r="L1442" s="53" t="s">
        <v>84</v>
      </c>
      <c r="M1442" s="54" t="s">
        <v>2534</v>
      </c>
      <c r="N1442" s="56" t="s">
        <v>951</v>
      </c>
      <c r="O1442" s="56" t="s">
        <v>2767</v>
      </c>
      <c r="P1442" s="56"/>
      <c r="Q1442" s="56" t="s">
        <v>2972</v>
      </c>
      <c r="R1442" s="57" t="s">
        <v>780</v>
      </c>
      <c r="S1442" s="57" t="s">
        <v>781</v>
      </c>
      <c r="T1442" s="56"/>
      <c r="U1442" s="56"/>
      <c r="V1442" s="56"/>
      <c r="W1442" s="47" t="s">
        <v>775</v>
      </c>
      <c r="X1442" s="56"/>
      <c r="Y1442" s="56"/>
      <c r="Z1442" s="56"/>
      <c r="AA1442" s="56"/>
      <c r="AB1442" s="56"/>
      <c r="AC1442" s="56"/>
    </row>
    <row r="1443" spans="1:29" ht="15.75" customHeight="1">
      <c r="A1443" s="35" t="s">
        <v>2857</v>
      </c>
      <c r="B1443" s="35" t="s">
        <v>775</v>
      </c>
      <c r="C1443" s="36" t="s">
        <v>783</v>
      </c>
      <c r="D1443" s="37" t="s">
        <v>53</v>
      </c>
      <c r="E1443" s="37">
        <v>3</v>
      </c>
      <c r="F1443" s="38">
        <v>480</v>
      </c>
      <c r="G1443" s="39" t="s">
        <v>54</v>
      </c>
      <c r="H1443" s="40">
        <v>46174</v>
      </c>
      <c r="I1443" s="41" t="s">
        <v>55</v>
      </c>
      <c r="J1443" s="41" t="s">
        <v>56</v>
      </c>
      <c r="K1443" s="41" t="s">
        <v>164</v>
      </c>
      <c r="L1443" s="41" t="s">
        <v>58</v>
      </c>
      <c r="M1443" s="42" t="s">
        <v>109</v>
      </c>
      <c r="N1443" s="44" t="s">
        <v>21</v>
      </c>
      <c r="O1443" s="44" t="s">
        <v>2767</v>
      </c>
      <c r="P1443" s="44"/>
      <c r="Q1443" s="44" t="s">
        <v>2972</v>
      </c>
      <c r="R1443" s="45" t="s">
        <v>780</v>
      </c>
      <c r="S1443" s="45" t="s">
        <v>781</v>
      </c>
      <c r="T1443" s="44"/>
      <c r="U1443" s="44"/>
      <c r="V1443" s="44"/>
      <c r="W1443" s="35" t="s">
        <v>775</v>
      </c>
      <c r="X1443" s="44"/>
      <c r="Y1443" s="44"/>
      <c r="Z1443" s="44"/>
      <c r="AA1443" s="44"/>
      <c r="AB1443" s="44"/>
      <c r="AC1443" s="44"/>
    </row>
    <row r="1444" spans="1:29" ht="15.75" customHeight="1">
      <c r="A1444" s="47"/>
      <c r="B1444" s="47" t="s">
        <v>51</v>
      </c>
      <c r="C1444" s="60" t="s">
        <v>1216</v>
      </c>
      <c r="D1444" s="49" t="s">
        <v>583</v>
      </c>
      <c r="E1444" s="49">
        <v>4</v>
      </c>
      <c r="F1444" s="50">
        <v>4000</v>
      </c>
      <c r="G1444" s="51" t="s">
        <v>54</v>
      </c>
      <c r="H1444" s="52">
        <v>46204</v>
      </c>
      <c r="I1444" s="53" t="s">
        <v>55</v>
      </c>
      <c r="J1444" s="53" t="s">
        <v>56</v>
      </c>
      <c r="K1444" s="53" t="s">
        <v>164</v>
      </c>
      <c r="L1444" s="53" t="s">
        <v>91</v>
      </c>
      <c r="M1444" s="54" t="s">
        <v>73</v>
      </c>
      <c r="N1444" s="56" t="s">
        <v>884</v>
      </c>
      <c r="O1444" s="56" t="s">
        <v>2767</v>
      </c>
      <c r="P1444" s="56"/>
      <c r="Q1444" s="56" t="s">
        <v>3069</v>
      </c>
      <c r="R1444" s="57"/>
      <c r="S1444" s="57" t="s">
        <v>1217</v>
      </c>
      <c r="T1444" s="56"/>
      <c r="U1444" s="56"/>
      <c r="V1444" s="56"/>
      <c r="W1444" s="56" t="s">
        <v>51</v>
      </c>
      <c r="X1444" s="56"/>
      <c r="Y1444" s="56"/>
      <c r="Z1444" s="56"/>
      <c r="AA1444" s="56"/>
      <c r="AB1444" s="56"/>
      <c r="AC1444" s="56"/>
    </row>
    <row r="1445" spans="1:29" ht="15.75" customHeight="1">
      <c r="A1445" s="167"/>
      <c r="B1445" s="167" t="s">
        <v>652</v>
      </c>
      <c r="C1445" s="168" t="s">
        <v>2665</v>
      </c>
      <c r="D1445" s="176" t="s">
        <v>53</v>
      </c>
      <c r="E1445" s="176">
        <v>1</v>
      </c>
      <c r="F1445" s="177">
        <v>500</v>
      </c>
      <c r="G1445" s="178" t="s">
        <v>54</v>
      </c>
      <c r="H1445" s="179">
        <v>46174</v>
      </c>
      <c r="I1445" s="180" t="s">
        <v>101</v>
      </c>
      <c r="J1445" s="180" t="s">
        <v>56</v>
      </c>
      <c r="K1445" s="180" t="s">
        <v>858</v>
      </c>
      <c r="L1445" s="180" t="s">
        <v>91</v>
      </c>
      <c r="M1445" s="181" t="s">
        <v>2451</v>
      </c>
      <c r="N1445" s="175" t="s">
        <v>951</v>
      </c>
      <c r="O1445" s="44" t="s">
        <v>2452</v>
      </c>
      <c r="P1445" s="44"/>
      <c r="Q1445" s="44"/>
      <c r="R1445" s="45">
        <f t="array" ref="R1445">IFERROR(INDEX('BANCO DE DADOS'!$C$3:$C1636,MATCH(C1445,'BANCO DE DADOS'!$B$3:$B1636,0),0),"")</f>
        <v>0</v>
      </c>
      <c r="S1445" s="45" t="str">
        <f t="array" ref="S1445">IFERROR(INDEX('BANCO DE DADOS'!$D$3:$D1636,MATCH(C1445,'BANCO DE DADOS'!$B$3:$B1636,0),0),"")</f>
        <v>COMPRA DE FERRAMENTAS</v>
      </c>
      <c r="T1445" s="44"/>
      <c r="U1445" s="44"/>
      <c r="V1445" s="44"/>
      <c r="W1445" s="44"/>
      <c r="X1445" s="44"/>
      <c r="Y1445" s="44"/>
      <c r="Z1445" s="44"/>
      <c r="AA1445" s="44"/>
      <c r="AB1445" s="44"/>
      <c r="AC1445" s="44"/>
    </row>
    <row r="1446" spans="1:29" ht="15.75" customHeight="1">
      <c r="A1446" s="47"/>
      <c r="B1446" s="47" t="s">
        <v>51</v>
      </c>
      <c r="C1446" s="60" t="s">
        <v>1306</v>
      </c>
      <c r="D1446" s="49" t="s">
        <v>583</v>
      </c>
      <c r="E1446" s="49">
        <v>2</v>
      </c>
      <c r="F1446" s="50">
        <v>940</v>
      </c>
      <c r="G1446" s="51" t="s">
        <v>54</v>
      </c>
      <c r="H1446" s="52">
        <v>46174</v>
      </c>
      <c r="I1446" s="53" t="s">
        <v>55</v>
      </c>
      <c r="J1446" s="53" t="s">
        <v>56</v>
      </c>
      <c r="K1446" s="53" t="s">
        <v>164</v>
      </c>
      <c r="L1446" s="53" t="s">
        <v>91</v>
      </c>
      <c r="M1446" s="54" t="s">
        <v>2517</v>
      </c>
      <c r="N1446" s="56" t="s">
        <v>884</v>
      </c>
      <c r="O1446" s="56" t="s">
        <v>2767</v>
      </c>
      <c r="P1446" s="56"/>
      <c r="Q1446" s="56" t="s">
        <v>3137</v>
      </c>
      <c r="R1446" s="57"/>
      <c r="S1446" s="57" t="s">
        <v>1306</v>
      </c>
      <c r="T1446" s="56"/>
      <c r="U1446" s="56"/>
      <c r="V1446" s="56"/>
      <c r="W1446" s="56" t="s">
        <v>51</v>
      </c>
      <c r="X1446" s="56"/>
      <c r="Y1446" s="56"/>
      <c r="Z1446" s="56"/>
      <c r="AA1446" s="56"/>
      <c r="AB1446" s="56"/>
      <c r="AC1446" s="56"/>
    </row>
    <row r="1447" spans="1:29" ht="15.75" customHeight="1">
      <c r="A1447" s="35"/>
      <c r="B1447" s="35" t="s">
        <v>51</v>
      </c>
      <c r="C1447" s="36" t="s">
        <v>1208</v>
      </c>
      <c r="D1447" s="37" t="s">
        <v>583</v>
      </c>
      <c r="E1447" s="37">
        <v>4</v>
      </c>
      <c r="F1447" s="38">
        <v>4800</v>
      </c>
      <c r="G1447" s="39" t="s">
        <v>54</v>
      </c>
      <c r="H1447" s="40">
        <v>46204</v>
      </c>
      <c r="I1447" s="41" t="s">
        <v>55</v>
      </c>
      <c r="J1447" s="41" t="s">
        <v>56</v>
      </c>
      <c r="K1447" s="41" t="s">
        <v>164</v>
      </c>
      <c r="L1447" s="41" t="s">
        <v>91</v>
      </c>
      <c r="M1447" s="42" t="s">
        <v>109</v>
      </c>
      <c r="N1447" s="44" t="s">
        <v>884</v>
      </c>
      <c r="O1447" s="44" t="s">
        <v>2767</v>
      </c>
      <c r="P1447" s="44"/>
      <c r="Q1447" s="44" t="s">
        <v>3071</v>
      </c>
      <c r="R1447" s="45"/>
      <c r="S1447" s="45" t="s">
        <v>1209</v>
      </c>
      <c r="T1447" s="44"/>
      <c r="U1447" s="44"/>
      <c r="V1447" s="44"/>
      <c r="W1447" s="44" t="s">
        <v>51</v>
      </c>
      <c r="X1447" s="44"/>
      <c r="Y1447" s="44"/>
      <c r="Z1447" s="44"/>
      <c r="AA1447" s="44"/>
      <c r="AB1447" s="44"/>
      <c r="AC1447" s="44"/>
    </row>
    <row r="1448" spans="1:29" ht="15.75" customHeight="1">
      <c r="A1448" s="47"/>
      <c r="B1448" s="47" t="s">
        <v>51</v>
      </c>
      <c r="C1448" s="60" t="s">
        <v>1204</v>
      </c>
      <c r="D1448" s="49" t="s">
        <v>53</v>
      </c>
      <c r="E1448" s="49">
        <v>30</v>
      </c>
      <c r="F1448" s="50">
        <v>5400</v>
      </c>
      <c r="G1448" s="51" t="s">
        <v>54</v>
      </c>
      <c r="H1448" s="52">
        <v>46204</v>
      </c>
      <c r="I1448" s="53" t="s">
        <v>55</v>
      </c>
      <c r="J1448" s="53" t="s">
        <v>56</v>
      </c>
      <c r="K1448" s="53" t="s">
        <v>164</v>
      </c>
      <c r="L1448" s="53" t="s">
        <v>84</v>
      </c>
      <c r="M1448" s="54" t="s">
        <v>2534</v>
      </c>
      <c r="N1448" s="56" t="s">
        <v>884</v>
      </c>
      <c r="O1448" s="56" t="s">
        <v>2767</v>
      </c>
      <c r="P1448" s="56"/>
      <c r="Q1448" s="56" t="s">
        <v>3096</v>
      </c>
      <c r="R1448" s="57"/>
      <c r="S1448" s="57" t="s">
        <v>352</v>
      </c>
      <c r="T1448" s="56"/>
      <c r="U1448" s="56"/>
      <c r="V1448" s="56"/>
      <c r="W1448" s="47" t="s">
        <v>51</v>
      </c>
      <c r="X1448" s="56"/>
      <c r="Y1448" s="56"/>
      <c r="Z1448" s="56"/>
      <c r="AA1448" s="56"/>
      <c r="AB1448" s="56"/>
      <c r="AC1448" s="56"/>
    </row>
    <row r="1449" spans="1:29" ht="15.75" customHeight="1">
      <c r="A1449" s="167"/>
      <c r="B1449" s="167" t="s">
        <v>51</v>
      </c>
      <c r="C1449" s="168" t="s">
        <v>928</v>
      </c>
      <c r="D1449" s="176" t="s">
        <v>53</v>
      </c>
      <c r="E1449" s="176">
        <v>6</v>
      </c>
      <c r="F1449" s="177">
        <v>6840</v>
      </c>
      <c r="G1449" s="178" t="s">
        <v>54</v>
      </c>
      <c r="H1449" s="179">
        <v>46204</v>
      </c>
      <c r="I1449" s="180" t="s">
        <v>101</v>
      </c>
      <c r="J1449" s="180" t="s">
        <v>56</v>
      </c>
      <c r="K1449" s="180" t="s">
        <v>858</v>
      </c>
      <c r="L1449" s="180" t="s">
        <v>91</v>
      </c>
      <c r="M1449" s="181" t="s">
        <v>2451</v>
      </c>
      <c r="N1449" s="175" t="s">
        <v>884</v>
      </c>
      <c r="O1449" s="44" t="s">
        <v>2452</v>
      </c>
      <c r="P1449" s="44"/>
      <c r="Q1449" s="44"/>
      <c r="R1449" s="45" t="str">
        <f t="array" ref="R1449">IFERROR(INDEX('BANCO DE DADOS'!$C$3:$C1636,MATCH(C1449,'BANCO DE DADOS'!$B$3:$B1636,0),0),"")</f>
        <v>ALMOXARIFADO GERAL - ARMAZENAMENTO</v>
      </c>
      <c r="S1449" s="45" t="str">
        <f t="array" ref="S1449">IFERROR(INDEX('BANCO DE DADOS'!$D$3:$D1636,MATCH(C1449,'BANCO DE DADOS'!$B$3:$B1636,0),0),"")</f>
        <v>COMPRA DE EQUIPAMENTOS DE ARMAZENAGEM</v>
      </c>
      <c r="T1449" s="44"/>
      <c r="U1449" s="44"/>
      <c r="V1449" s="44"/>
      <c r="W1449" s="44"/>
      <c r="X1449" s="44"/>
      <c r="Y1449" s="44"/>
      <c r="Z1449" s="44"/>
      <c r="AA1449" s="44"/>
      <c r="AB1449" s="44"/>
      <c r="AC1449" s="44"/>
    </row>
    <row r="1450" spans="1:29" ht="15.75" customHeight="1">
      <c r="A1450" s="47" t="s">
        <v>1686</v>
      </c>
      <c r="B1450" s="47" t="s">
        <v>51</v>
      </c>
      <c r="C1450" s="60" t="s">
        <v>2533</v>
      </c>
      <c r="D1450" s="49" t="s">
        <v>53</v>
      </c>
      <c r="E1450" s="49">
        <v>40</v>
      </c>
      <c r="F1450" s="50">
        <v>40000</v>
      </c>
      <c r="G1450" s="51" t="s">
        <v>54</v>
      </c>
      <c r="H1450" s="52">
        <v>46266</v>
      </c>
      <c r="I1450" s="53" t="s">
        <v>55</v>
      </c>
      <c r="J1450" s="53" t="s">
        <v>56</v>
      </c>
      <c r="K1450" s="53" t="s">
        <v>164</v>
      </c>
      <c r="L1450" s="53" t="s">
        <v>58</v>
      </c>
      <c r="M1450" s="54" t="s">
        <v>2534</v>
      </c>
      <c r="N1450" s="56" t="s">
        <v>951</v>
      </c>
      <c r="O1450" s="56" t="s">
        <v>2767</v>
      </c>
      <c r="P1450" s="56"/>
      <c r="Q1450" s="56" t="s">
        <v>3096</v>
      </c>
      <c r="R1450" s="57" t="s">
        <v>331</v>
      </c>
      <c r="S1450" s="57" t="s">
        <v>352</v>
      </c>
      <c r="T1450" s="56"/>
      <c r="U1450" s="56"/>
      <c r="V1450" s="56"/>
      <c r="W1450" s="47" t="s">
        <v>51</v>
      </c>
      <c r="X1450" s="56"/>
      <c r="Y1450" s="56"/>
      <c r="Z1450" s="56"/>
      <c r="AA1450" s="56"/>
      <c r="AB1450" s="56"/>
      <c r="AC1450" s="56"/>
    </row>
    <row r="1451" spans="1:29" ht="15.75" customHeight="1">
      <c r="A1451" s="35" t="s">
        <v>843</v>
      </c>
      <c r="B1451" s="35" t="s">
        <v>317</v>
      </c>
      <c r="C1451" s="36" t="s">
        <v>351</v>
      </c>
      <c r="D1451" s="37" t="s">
        <v>53</v>
      </c>
      <c r="E1451" s="37">
        <v>4</v>
      </c>
      <c r="F1451" s="38">
        <v>4800</v>
      </c>
      <c r="G1451" s="39" t="s">
        <v>54</v>
      </c>
      <c r="H1451" s="40">
        <v>46204</v>
      </c>
      <c r="I1451" s="41" t="s">
        <v>55</v>
      </c>
      <c r="J1451" s="41" t="s">
        <v>56</v>
      </c>
      <c r="K1451" s="41" t="s">
        <v>164</v>
      </c>
      <c r="L1451" s="41" t="s">
        <v>58</v>
      </c>
      <c r="M1451" s="42" t="s">
        <v>2517</v>
      </c>
      <c r="N1451" s="44" t="s">
        <v>21</v>
      </c>
      <c r="O1451" s="44" t="s">
        <v>2767</v>
      </c>
      <c r="P1451" s="44"/>
      <c r="Q1451" s="44" t="s">
        <v>3096</v>
      </c>
      <c r="R1451" s="45" t="s">
        <v>331</v>
      </c>
      <c r="S1451" s="45" t="s">
        <v>352</v>
      </c>
      <c r="T1451" s="44"/>
      <c r="U1451" s="44"/>
      <c r="V1451" s="44"/>
      <c r="W1451" s="35" t="s">
        <v>51</v>
      </c>
      <c r="X1451" s="44"/>
      <c r="Y1451" s="44"/>
      <c r="Z1451" s="44"/>
      <c r="AA1451" s="44"/>
      <c r="AB1451" s="44"/>
      <c r="AC1451" s="44"/>
    </row>
    <row r="1452" spans="1:29" ht="15.75" customHeight="1">
      <c r="A1452" s="47" t="s">
        <v>847</v>
      </c>
      <c r="B1452" s="47" t="s">
        <v>245</v>
      </c>
      <c r="C1452" s="60" t="s">
        <v>351</v>
      </c>
      <c r="D1452" s="49" t="s">
        <v>53</v>
      </c>
      <c r="E1452" s="49">
        <v>3</v>
      </c>
      <c r="F1452" s="50">
        <v>3600</v>
      </c>
      <c r="G1452" s="51" t="s">
        <v>54</v>
      </c>
      <c r="H1452" s="52">
        <v>46174</v>
      </c>
      <c r="I1452" s="53" t="s">
        <v>55</v>
      </c>
      <c r="J1452" s="53" t="s">
        <v>56</v>
      </c>
      <c r="K1452" s="53" t="s">
        <v>164</v>
      </c>
      <c r="L1452" s="53" t="s">
        <v>58</v>
      </c>
      <c r="M1452" s="54" t="s">
        <v>2517</v>
      </c>
      <c r="N1452" s="56" t="s">
        <v>21</v>
      </c>
      <c r="O1452" s="56" t="s">
        <v>2767</v>
      </c>
      <c r="P1452" s="56"/>
      <c r="Q1452" s="56" t="s">
        <v>3096</v>
      </c>
      <c r="R1452" s="57" t="s">
        <v>331</v>
      </c>
      <c r="S1452" s="57" t="s">
        <v>352</v>
      </c>
      <c r="T1452" s="56"/>
      <c r="U1452" s="56"/>
      <c r="V1452" s="56"/>
      <c r="W1452" s="47" t="s">
        <v>51</v>
      </c>
      <c r="X1452" s="56"/>
      <c r="Y1452" s="56"/>
      <c r="Z1452" s="56"/>
      <c r="AA1452" s="56"/>
      <c r="AB1452" s="56"/>
      <c r="AC1452" s="56"/>
    </row>
    <row r="1453" spans="1:29" ht="15.75" customHeight="1">
      <c r="A1453" s="35" t="s">
        <v>853</v>
      </c>
      <c r="B1453" s="35" t="s">
        <v>169</v>
      </c>
      <c r="C1453" s="36" t="s">
        <v>351</v>
      </c>
      <c r="D1453" s="37" t="s">
        <v>53</v>
      </c>
      <c r="E1453" s="37">
        <v>3</v>
      </c>
      <c r="F1453" s="38">
        <v>3600</v>
      </c>
      <c r="G1453" s="39" t="s">
        <v>54</v>
      </c>
      <c r="H1453" s="40">
        <v>46174</v>
      </c>
      <c r="I1453" s="41" t="s">
        <v>55</v>
      </c>
      <c r="J1453" s="41" t="s">
        <v>56</v>
      </c>
      <c r="K1453" s="41" t="s">
        <v>164</v>
      </c>
      <c r="L1453" s="41" t="s">
        <v>58</v>
      </c>
      <c r="M1453" s="42" t="s">
        <v>2517</v>
      </c>
      <c r="N1453" s="44" t="s">
        <v>21</v>
      </c>
      <c r="O1453" s="44" t="s">
        <v>2767</v>
      </c>
      <c r="P1453" s="44"/>
      <c r="Q1453" s="44" t="s">
        <v>3096</v>
      </c>
      <c r="R1453" s="45" t="s">
        <v>331</v>
      </c>
      <c r="S1453" s="45" t="s">
        <v>352</v>
      </c>
      <c r="T1453" s="44"/>
      <c r="U1453" s="44"/>
      <c r="V1453" s="44"/>
      <c r="W1453" s="35" t="s">
        <v>51</v>
      </c>
      <c r="X1453" s="44"/>
      <c r="Y1453" s="44"/>
      <c r="Z1453" s="44"/>
      <c r="AA1453" s="44"/>
      <c r="AB1453" s="44"/>
      <c r="AC1453" s="44"/>
    </row>
    <row r="1454" spans="1:29" ht="15.75" customHeight="1">
      <c r="A1454" s="47"/>
      <c r="B1454" s="47" t="s">
        <v>51</v>
      </c>
      <c r="C1454" s="60" t="s">
        <v>351</v>
      </c>
      <c r="D1454" s="49" t="s">
        <v>53</v>
      </c>
      <c r="E1454" s="49">
        <v>20</v>
      </c>
      <c r="F1454" s="50">
        <v>24000</v>
      </c>
      <c r="G1454" s="51" t="s">
        <v>54</v>
      </c>
      <c r="H1454" s="52">
        <v>46235</v>
      </c>
      <c r="I1454" s="53" t="s">
        <v>55</v>
      </c>
      <c r="J1454" s="53" t="s">
        <v>56</v>
      </c>
      <c r="K1454" s="53" t="s">
        <v>164</v>
      </c>
      <c r="L1454" s="53" t="s">
        <v>58</v>
      </c>
      <c r="M1454" s="54" t="s">
        <v>2498</v>
      </c>
      <c r="N1454" s="56" t="s">
        <v>884</v>
      </c>
      <c r="O1454" s="56" t="s">
        <v>2767</v>
      </c>
      <c r="P1454" s="56"/>
      <c r="Q1454" s="56" t="s">
        <v>3096</v>
      </c>
      <c r="R1454" s="57" t="s">
        <v>331</v>
      </c>
      <c r="S1454" s="57" t="s">
        <v>352</v>
      </c>
      <c r="T1454" s="56"/>
      <c r="U1454" s="56"/>
      <c r="V1454" s="56"/>
      <c r="W1454" s="47" t="s">
        <v>51</v>
      </c>
      <c r="X1454" s="56"/>
      <c r="Y1454" s="56"/>
      <c r="Z1454" s="56"/>
      <c r="AA1454" s="56"/>
      <c r="AB1454" s="56"/>
      <c r="AC1454" s="56"/>
    </row>
    <row r="1455" spans="1:29" ht="15.75" customHeight="1">
      <c r="A1455" s="35"/>
      <c r="B1455" s="35" t="s">
        <v>51</v>
      </c>
      <c r="C1455" s="36" t="s">
        <v>2523</v>
      </c>
      <c r="D1455" s="37" t="s">
        <v>53</v>
      </c>
      <c r="E1455" s="37">
        <v>4</v>
      </c>
      <c r="F1455" s="38">
        <v>57600</v>
      </c>
      <c r="G1455" s="39" t="s">
        <v>54</v>
      </c>
      <c r="H1455" s="40">
        <v>46266</v>
      </c>
      <c r="I1455" s="41" t="s">
        <v>55</v>
      </c>
      <c r="J1455" s="41" t="s">
        <v>56</v>
      </c>
      <c r="K1455" s="41" t="s">
        <v>164</v>
      </c>
      <c r="L1455" s="41" t="s">
        <v>91</v>
      </c>
      <c r="M1455" s="42" t="s">
        <v>73</v>
      </c>
      <c r="N1455" s="44" t="s">
        <v>884</v>
      </c>
      <c r="O1455" s="44" t="s">
        <v>2767</v>
      </c>
      <c r="P1455" s="44"/>
      <c r="Q1455" s="44" t="s">
        <v>3086</v>
      </c>
      <c r="R1455" s="45">
        <f t="array" ref="R1455">IFERROR(INDEX('BANCO DE DADOS'!$C$3:$C1636,MATCH(C1455,'BANCO DE DADOS'!$B$3:$B1636,0),0),"")</f>
        <v>0</v>
      </c>
      <c r="S1455" s="45" t="s">
        <v>416</v>
      </c>
      <c r="T1455" s="44"/>
      <c r="U1455" s="44"/>
      <c r="V1455" s="44"/>
      <c r="W1455" s="44" t="s">
        <v>51</v>
      </c>
      <c r="X1455" s="44"/>
      <c r="Y1455" s="44"/>
      <c r="Z1455" s="44"/>
      <c r="AA1455" s="44"/>
      <c r="AB1455" s="44"/>
      <c r="AC1455" s="44"/>
    </row>
    <row r="1456" spans="1:29" ht="15.75" customHeight="1">
      <c r="A1456" s="47"/>
      <c r="B1456" s="47" t="s">
        <v>51</v>
      </c>
      <c r="C1456" s="60" t="s">
        <v>1219</v>
      </c>
      <c r="D1456" s="49" t="s">
        <v>53</v>
      </c>
      <c r="E1456" s="49">
        <v>1</v>
      </c>
      <c r="F1456" s="50">
        <v>4000</v>
      </c>
      <c r="G1456" s="51" t="s">
        <v>54</v>
      </c>
      <c r="H1456" s="52">
        <v>46204</v>
      </c>
      <c r="I1456" s="53" t="s">
        <v>55</v>
      </c>
      <c r="J1456" s="53" t="s">
        <v>56</v>
      </c>
      <c r="K1456" s="53" t="s">
        <v>164</v>
      </c>
      <c r="L1456" s="53" t="s">
        <v>91</v>
      </c>
      <c r="M1456" s="54" t="s">
        <v>148</v>
      </c>
      <c r="N1456" s="56" t="s">
        <v>884</v>
      </c>
      <c r="O1456" s="56" t="s">
        <v>2767</v>
      </c>
      <c r="P1456" s="56"/>
      <c r="Q1456" s="56" t="s">
        <v>3086</v>
      </c>
      <c r="R1456" s="57">
        <f t="array" ref="R1456">IFERROR(INDEX('BANCO DE DADOS'!$C$3:$C1636,MATCH(C1456,'BANCO DE DADOS'!$B$3:$B1636,0),0),"")</f>
        <v>0</v>
      </c>
      <c r="S1456" s="57" t="s">
        <v>416</v>
      </c>
      <c r="T1456" s="56"/>
      <c r="U1456" s="56"/>
      <c r="V1456" s="56"/>
      <c r="W1456" s="56" t="s">
        <v>51</v>
      </c>
      <c r="X1456" s="56"/>
      <c r="Y1456" s="56"/>
      <c r="Z1456" s="56"/>
      <c r="AA1456" s="56"/>
      <c r="AB1456" s="56"/>
      <c r="AC1456" s="56"/>
    </row>
    <row r="1457" spans="1:29" ht="15.75" customHeight="1">
      <c r="A1457" s="35"/>
      <c r="B1457" s="35" t="s">
        <v>51</v>
      </c>
      <c r="C1457" s="36" t="s">
        <v>1142</v>
      </c>
      <c r="D1457" s="37" t="s">
        <v>53</v>
      </c>
      <c r="E1457" s="37">
        <v>1</v>
      </c>
      <c r="F1457" s="38">
        <v>10000</v>
      </c>
      <c r="G1457" s="39" t="s">
        <v>54</v>
      </c>
      <c r="H1457" s="40">
        <v>46204</v>
      </c>
      <c r="I1457" s="41" t="s">
        <v>55</v>
      </c>
      <c r="J1457" s="41" t="s">
        <v>56</v>
      </c>
      <c r="K1457" s="41" t="s">
        <v>164</v>
      </c>
      <c r="L1457" s="41" t="s">
        <v>91</v>
      </c>
      <c r="M1457" s="42" t="s">
        <v>73</v>
      </c>
      <c r="N1457" s="44" t="s">
        <v>884</v>
      </c>
      <c r="O1457" s="44" t="s">
        <v>2767</v>
      </c>
      <c r="P1457" s="44"/>
      <c r="Q1457" s="44" t="s">
        <v>3086</v>
      </c>
      <c r="R1457" s="45">
        <f t="array" ref="R1457">IFERROR(INDEX('BANCO DE DADOS'!$C$3:$C1636,MATCH(C1457,'BANCO DE DADOS'!$B$3:$B1636,0),0),"")</f>
        <v>0</v>
      </c>
      <c r="S1457" s="45" t="s">
        <v>416</v>
      </c>
      <c r="T1457" s="44"/>
      <c r="U1457" s="44"/>
      <c r="V1457" s="44"/>
      <c r="W1457" s="44" t="s">
        <v>51</v>
      </c>
      <c r="X1457" s="44"/>
      <c r="Y1457" s="44"/>
      <c r="Z1457" s="44"/>
      <c r="AA1457" s="44"/>
      <c r="AB1457" s="44"/>
      <c r="AC1457" s="44"/>
    </row>
    <row r="1458" spans="1:29" ht="15.75" customHeight="1">
      <c r="A1458" s="47"/>
      <c r="B1458" s="47" t="s">
        <v>51</v>
      </c>
      <c r="C1458" s="60" t="s">
        <v>1144</v>
      </c>
      <c r="D1458" s="49" t="s">
        <v>53</v>
      </c>
      <c r="E1458" s="49">
        <v>2</v>
      </c>
      <c r="F1458" s="50">
        <v>10000</v>
      </c>
      <c r="G1458" s="51" t="s">
        <v>54</v>
      </c>
      <c r="H1458" s="52">
        <v>46204</v>
      </c>
      <c r="I1458" s="53" t="s">
        <v>55</v>
      </c>
      <c r="J1458" s="53" t="s">
        <v>56</v>
      </c>
      <c r="K1458" s="53" t="s">
        <v>164</v>
      </c>
      <c r="L1458" s="53" t="s">
        <v>91</v>
      </c>
      <c r="M1458" s="54" t="s">
        <v>148</v>
      </c>
      <c r="N1458" s="56" t="s">
        <v>884</v>
      </c>
      <c r="O1458" s="56" t="s">
        <v>2767</v>
      </c>
      <c r="P1458" s="56"/>
      <c r="Q1458" s="56" t="s">
        <v>3086</v>
      </c>
      <c r="R1458" s="57">
        <f t="array" ref="R1458">IFERROR(INDEX('BANCO DE DADOS'!$C$3:$C1636,MATCH(C1458,'BANCO DE DADOS'!$B$3:$B1636,0),0),"")</f>
        <v>0</v>
      </c>
      <c r="S1458" s="57" t="s">
        <v>416</v>
      </c>
      <c r="T1458" s="56"/>
      <c r="U1458" s="56"/>
      <c r="V1458" s="56"/>
      <c r="W1458" s="56" t="s">
        <v>51</v>
      </c>
      <c r="X1458" s="56"/>
      <c r="Y1458" s="56"/>
      <c r="Z1458" s="56"/>
      <c r="AA1458" s="56"/>
      <c r="AB1458" s="56"/>
      <c r="AC1458" s="56"/>
    </row>
    <row r="1459" spans="1:29" ht="15.75" customHeight="1">
      <c r="A1459" s="35"/>
      <c r="B1459" s="35" t="s">
        <v>51</v>
      </c>
      <c r="C1459" s="36" t="s">
        <v>1154</v>
      </c>
      <c r="D1459" s="37" t="s">
        <v>53</v>
      </c>
      <c r="E1459" s="37">
        <v>1</v>
      </c>
      <c r="F1459" s="38">
        <v>9000</v>
      </c>
      <c r="G1459" s="39" t="s">
        <v>54</v>
      </c>
      <c r="H1459" s="40">
        <v>46204</v>
      </c>
      <c r="I1459" s="41" t="s">
        <v>55</v>
      </c>
      <c r="J1459" s="41" t="s">
        <v>56</v>
      </c>
      <c r="K1459" s="41" t="s">
        <v>164</v>
      </c>
      <c r="L1459" s="41" t="s">
        <v>91</v>
      </c>
      <c r="M1459" s="42" t="s">
        <v>2534</v>
      </c>
      <c r="N1459" s="44" t="s">
        <v>884</v>
      </c>
      <c r="O1459" s="44" t="s">
        <v>2767</v>
      </c>
      <c r="P1459" s="44"/>
      <c r="Q1459" s="44" t="s">
        <v>3086</v>
      </c>
      <c r="R1459" s="45">
        <f t="array" ref="R1459">IFERROR(INDEX('BANCO DE DADOS'!$C$3:$C1636,MATCH(C1459,'BANCO DE DADOS'!$B$3:$B1636,0),0),"")</f>
        <v>0</v>
      </c>
      <c r="S1459" s="45" t="s">
        <v>416</v>
      </c>
      <c r="T1459" s="44"/>
      <c r="U1459" s="44"/>
      <c r="V1459" s="44"/>
      <c r="W1459" s="44" t="s">
        <v>51</v>
      </c>
      <c r="X1459" s="44"/>
      <c r="Y1459" s="44"/>
      <c r="Z1459" s="44"/>
      <c r="AA1459" s="44"/>
      <c r="AB1459" s="44"/>
      <c r="AC1459" s="44"/>
    </row>
    <row r="1460" spans="1:29" ht="15.75" customHeight="1">
      <c r="A1460" s="47"/>
      <c r="B1460" s="47" t="s">
        <v>51</v>
      </c>
      <c r="C1460" s="60" t="s">
        <v>1121</v>
      </c>
      <c r="D1460" s="49" t="s">
        <v>53</v>
      </c>
      <c r="E1460" s="49">
        <v>1</v>
      </c>
      <c r="F1460" s="50">
        <v>14000</v>
      </c>
      <c r="G1460" s="51" t="s">
        <v>54</v>
      </c>
      <c r="H1460" s="52">
        <v>46235</v>
      </c>
      <c r="I1460" s="53" t="s">
        <v>55</v>
      </c>
      <c r="J1460" s="53" t="s">
        <v>56</v>
      </c>
      <c r="K1460" s="53" t="s">
        <v>164</v>
      </c>
      <c r="L1460" s="53" t="s">
        <v>91</v>
      </c>
      <c r="M1460" s="54" t="s">
        <v>2517</v>
      </c>
      <c r="N1460" s="56" t="s">
        <v>884</v>
      </c>
      <c r="O1460" s="56" t="s">
        <v>2767</v>
      </c>
      <c r="P1460" s="56"/>
      <c r="Q1460" s="56" t="s">
        <v>3086</v>
      </c>
      <c r="R1460" s="57">
        <f t="array" ref="R1460">IFERROR(INDEX('BANCO DE DADOS'!$C$3:$C1636,MATCH(C1460,'BANCO DE DADOS'!$B$3:$B1636,0),0),"")</f>
        <v>0</v>
      </c>
      <c r="S1460" s="57" t="s">
        <v>416</v>
      </c>
      <c r="T1460" s="56"/>
      <c r="U1460" s="56"/>
      <c r="V1460" s="56"/>
      <c r="W1460" s="56" t="s">
        <v>51</v>
      </c>
      <c r="X1460" s="56"/>
      <c r="Y1460" s="56"/>
      <c r="Z1460" s="56"/>
      <c r="AA1460" s="56"/>
      <c r="AB1460" s="56"/>
      <c r="AC1460" s="56"/>
    </row>
    <row r="1461" spans="1:29" ht="15.75" customHeight="1">
      <c r="A1461" s="35"/>
      <c r="B1461" s="35" t="s">
        <v>2693</v>
      </c>
      <c r="C1461" s="36"/>
      <c r="D1461" s="37"/>
      <c r="E1461" s="37"/>
      <c r="F1461" s="38">
        <v>470</v>
      </c>
      <c r="G1461" s="39"/>
      <c r="H1461" s="40"/>
      <c r="I1461" s="41"/>
      <c r="J1461" s="41"/>
      <c r="K1461" s="41"/>
      <c r="L1461" s="41"/>
      <c r="M1461" s="42"/>
      <c r="N1461" s="44" t="s">
        <v>951</v>
      </c>
      <c r="O1461" s="44"/>
      <c r="P1461" s="44"/>
      <c r="Q1461" s="44" t="s">
        <v>3125</v>
      </c>
      <c r="R1461" s="45"/>
      <c r="S1461" s="45" t="s">
        <v>2249</v>
      </c>
      <c r="T1461" s="44"/>
      <c r="U1461" s="44"/>
      <c r="V1461" s="44"/>
      <c r="W1461" s="35" t="s">
        <v>172</v>
      </c>
      <c r="X1461" s="44"/>
      <c r="Y1461" s="44"/>
      <c r="Z1461" s="44"/>
      <c r="AA1461" s="44"/>
      <c r="AB1461" s="44"/>
      <c r="AC1461" s="44"/>
    </row>
    <row r="1462" spans="1:29" ht="15.75" customHeight="1">
      <c r="A1462" s="47" t="s">
        <v>2796</v>
      </c>
      <c r="B1462" s="47" t="s">
        <v>219</v>
      </c>
      <c r="C1462" s="60" t="s">
        <v>415</v>
      </c>
      <c r="D1462" s="49" t="s">
        <v>53</v>
      </c>
      <c r="E1462" s="49">
        <v>1</v>
      </c>
      <c r="F1462" s="50">
        <v>3000</v>
      </c>
      <c r="G1462" s="51" t="s">
        <v>54</v>
      </c>
      <c r="H1462" s="52">
        <v>46174</v>
      </c>
      <c r="I1462" s="53" t="s">
        <v>55</v>
      </c>
      <c r="J1462" s="53" t="s">
        <v>56</v>
      </c>
      <c r="K1462" s="53" t="s">
        <v>164</v>
      </c>
      <c r="L1462" s="53" t="s">
        <v>58</v>
      </c>
      <c r="M1462" s="54" t="s">
        <v>73</v>
      </c>
      <c r="N1462" s="56" t="s">
        <v>21</v>
      </c>
      <c r="O1462" s="56" t="s">
        <v>2767</v>
      </c>
      <c r="P1462" s="56"/>
      <c r="Q1462" s="56" t="s">
        <v>3086</v>
      </c>
      <c r="R1462" s="57">
        <f t="array" ref="R1462">IFERROR(INDEX('BANCO DE DADOS'!$C$3:$C1636,MATCH(C1462,'BANCO DE DADOS'!$B$3:$B1636,0),0),"")</f>
        <v>0</v>
      </c>
      <c r="S1462" s="57" t="s">
        <v>416</v>
      </c>
      <c r="T1462" s="56"/>
      <c r="U1462" s="56"/>
      <c r="V1462" s="56"/>
      <c r="W1462" s="56" t="s">
        <v>51</v>
      </c>
      <c r="X1462" s="56"/>
      <c r="Y1462" s="56"/>
      <c r="Z1462" s="56"/>
      <c r="AA1462" s="56"/>
      <c r="AB1462" s="56"/>
      <c r="AC1462" s="56"/>
    </row>
    <row r="1463" spans="1:29" ht="15.75" customHeight="1">
      <c r="A1463" s="35" t="s">
        <v>1822</v>
      </c>
      <c r="B1463" s="35" t="s">
        <v>70</v>
      </c>
      <c r="C1463" s="36" t="s">
        <v>1607</v>
      </c>
      <c r="D1463" s="37" t="s">
        <v>53</v>
      </c>
      <c r="E1463" s="37">
        <v>5</v>
      </c>
      <c r="F1463" s="38">
        <v>75000</v>
      </c>
      <c r="G1463" s="39" t="s">
        <v>54</v>
      </c>
      <c r="H1463" s="40">
        <v>46266</v>
      </c>
      <c r="I1463" s="41" t="s">
        <v>55</v>
      </c>
      <c r="J1463" s="41" t="s">
        <v>56</v>
      </c>
      <c r="K1463" s="41" t="s">
        <v>72</v>
      </c>
      <c r="L1463" s="41" t="s">
        <v>91</v>
      </c>
      <c r="M1463" s="42" t="s">
        <v>73</v>
      </c>
      <c r="N1463" s="44" t="s">
        <v>951</v>
      </c>
      <c r="O1463" s="44" t="s">
        <v>2767</v>
      </c>
      <c r="P1463" s="44"/>
      <c r="Q1463" s="44" t="s">
        <v>3114</v>
      </c>
      <c r="R1463" s="45"/>
      <c r="S1463" s="45" t="s">
        <v>1608</v>
      </c>
      <c r="T1463" s="44"/>
      <c r="U1463" s="44"/>
      <c r="V1463" s="44"/>
      <c r="W1463" s="44" t="s">
        <v>2933</v>
      </c>
      <c r="X1463" s="44"/>
      <c r="Y1463" s="44"/>
      <c r="Z1463" s="44"/>
      <c r="AA1463" s="44"/>
      <c r="AB1463" s="44"/>
      <c r="AC1463" s="44"/>
    </row>
    <row r="1464" spans="1:29" ht="15.75" customHeight="1">
      <c r="A1464" s="47" t="s">
        <v>1689</v>
      </c>
      <c r="B1464" s="47" t="s">
        <v>51</v>
      </c>
      <c r="C1464" s="60" t="s">
        <v>2571</v>
      </c>
      <c r="D1464" s="49" t="s">
        <v>2572</v>
      </c>
      <c r="E1464" s="49">
        <v>150</v>
      </c>
      <c r="F1464" s="50">
        <v>11850</v>
      </c>
      <c r="G1464" s="51" t="s">
        <v>54</v>
      </c>
      <c r="H1464" s="52">
        <v>46235</v>
      </c>
      <c r="I1464" s="53" t="s">
        <v>55</v>
      </c>
      <c r="J1464" s="53" t="s">
        <v>56</v>
      </c>
      <c r="K1464" s="53" t="s">
        <v>164</v>
      </c>
      <c r="L1464" s="53" t="s">
        <v>91</v>
      </c>
      <c r="M1464" s="54" t="s">
        <v>109</v>
      </c>
      <c r="N1464" s="56" t="s">
        <v>951</v>
      </c>
      <c r="O1464" s="56" t="s">
        <v>2767</v>
      </c>
      <c r="P1464" s="56"/>
      <c r="Q1464" s="56" t="s">
        <v>3115</v>
      </c>
      <c r="R1464" s="57" t="s">
        <v>622</v>
      </c>
      <c r="S1464" s="57" t="s">
        <v>2573</v>
      </c>
      <c r="T1464" s="56"/>
      <c r="U1464" s="56"/>
      <c r="V1464" s="56"/>
      <c r="W1464" s="56" t="s">
        <v>51</v>
      </c>
      <c r="X1464" s="56"/>
      <c r="Y1464" s="56"/>
      <c r="Z1464" s="56"/>
      <c r="AA1464" s="56"/>
      <c r="AB1464" s="56"/>
      <c r="AC1464" s="56"/>
    </row>
    <row r="1465" spans="1:29" ht="15.75" customHeight="1">
      <c r="A1465" s="35" t="s">
        <v>2892</v>
      </c>
      <c r="B1465" s="35" t="s">
        <v>156</v>
      </c>
      <c r="C1465" s="36" t="s">
        <v>711</v>
      </c>
      <c r="D1465" s="37" t="s">
        <v>53</v>
      </c>
      <c r="E1465" s="37">
        <v>1</v>
      </c>
      <c r="F1465" s="38">
        <v>250</v>
      </c>
      <c r="G1465" s="39" t="s">
        <v>54</v>
      </c>
      <c r="H1465" s="40">
        <v>46143</v>
      </c>
      <c r="I1465" s="41" t="s">
        <v>55</v>
      </c>
      <c r="J1465" s="41" t="s">
        <v>56</v>
      </c>
      <c r="K1465" s="41" t="s">
        <v>164</v>
      </c>
      <c r="L1465" s="41" t="s">
        <v>58</v>
      </c>
      <c r="M1465" s="42" t="s">
        <v>148</v>
      </c>
      <c r="N1465" s="44" t="s">
        <v>21</v>
      </c>
      <c r="O1465" s="44" t="s">
        <v>2767</v>
      </c>
      <c r="P1465" s="44"/>
      <c r="Q1465" s="44" t="s">
        <v>3116</v>
      </c>
      <c r="R1465" s="45"/>
      <c r="S1465" s="45" t="s">
        <v>712</v>
      </c>
      <c r="T1465" s="44"/>
      <c r="U1465" s="44"/>
      <c r="V1465" s="44"/>
      <c r="W1465" s="35" t="s">
        <v>156</v>
      </c>
      <c r="X1465" s="44"/>
      <c r="Y1465" s="44"/>
      <c r="Z1465" s="44"/>
      <c r="AA1465" s="44"/>
      <c r="AB1465" s="44"/>
      <c r="AC1465" s="44"/>
    </row>
    <row r="1466" spans="1:29" ht="15.75" customHeight="1">
      <c r="A1466" s="47" t="s">
        <v>1739</v>
      </c>
      <c r="B1466" s="47" t="s">
        <v>172</v>
      </c>
      <c r="C1466" s="60" t="s">
        <v>2060</v>
      </c>
      <c r="D1466" s="49" t="s">
        <v>53</v>
      </c>
      <c r="E1466" s="49">
        <v>2</v>
      </c>
      <c r="F1466" s="50">
        <v>2000</v>
      </c>
      <c r="G1466" s="51" t="s">
        <v>54</v>
      </c>
      <c r="H1466" s="52">
        <v>46174</v>
      </c>
      <c r="I1466" s="53" t="s">
        <v>55</v>
      </c>
      <c r="J1466" s="53" t="s">
        <v>56</v>
      </c>
      <c r="K1466" s="53" t="s">
        <v>164</v>
      </c>
      <c r="L1466" s="53" t="s">
        <v>91</v>
      </c>
      <c r="M1466" s="54" t="s">
        <v>73</v>
      </c>
      <c r="N1466" s="56" t="s">
        <v>951</v>
      </c>
      <c r="O1466" s="56" t="s">
        <v>2767</v>
      </c>
      <c r="P1466" s="56"/>
      <c r="Q1466" s="56" t="s">
        <v>3116</v>
      </c>
      <c r="R1466" s="57"/>
      <c r="S1466" s="57" t="s">
        <v>712</v>
      </c>
      <c r="T1466" s="56"/>
      <c r="U1466" s="56"/>
      <c r="V1466" s="56"/>
      <c r="W1466" s="47" t="s">
        <v>156</v>
      </c>
      <c r="X1466" s="56"/>
      <c r="Y1466" s="56"/>
      <c r="Z1466" s="56"/>
      <c r="AA1466" s="56"/>
      <c r="AB1466" s="56"/>
      <c r="AC1466" s="56"/>
    </row>
    <row r="1467" spans="1:29" ht="15.75" customHeight="1">
      <c r="A1467" s="35" t="s">
        <v>1743</v>
      </c>
      <c r="B1467" s="35" t="s">
        <v>172</v>
      </c>
      <c r="C1467" s="36" t="s">
        <v>2083</v>
      </c>
      <c r="D1467" s="37" t="s">
        <v>53</v>
      </c>
      <c r="E1467" s="37">
        <v>4</v>
      </c>
      <c r="F1467" s="38">
        <v>1600</v>
      </c>
      <c r="G1467" s="39" t="s">
        <v>54</v>
      </c>
      <c r="H1467" s="40">
        <v>46174</v>
      </c>
      <c r="I1467" s="41" t="s">
        <v>55</v>
      </c>
      <c r="J1467" s="41" t="s">
        <v>56</v>
      </c>
      <c r="K1467" s="41" t="s">
        <v>164</v>
      </c>
      <c r="L1467" s="41" t="s">
        <v>91</v>
      </c>
      <c r="M1467" s="42" t="s">
        <v>148</v>
      </c>
      <c r="N1467" s="44" t="s">
        <v>951</v>
      </c>
      <c r="O1467" s="44" t="s">
        <v>2767</v>
      </c>
      <c r="P1467" s="44"/>
      <c r="Q1467" s="44" t="s">
        <v>3116</v>
      </c>
      <c r="R1467" s="45"/>
      <c r="S1467" s="45" t="s">
        <v>712</v>
      </c>
      <c r="T1467" s="44"/>
      <c r="U1467" s="44"/>
      <c r="V1467" s="44"/>
      <c r="W1467" s="35" t="s">
        <v>156</v>
      </c>
      <c r="X1467" s="44"/>
      <c r="Y1467" s="44"/>
      <c r="Z1467" s="44"/>
      <c r="AA1467" s="44"/>
      <c r="AB1467" s="44"/>
      <c r="AC1467" s="44"/>
    </row>
    <row r="1468" spans="1:29" ht="15.75" customHeight="1">
      <c r="A1468" s="47" t="s">
        <v>223</v>
      </c>
      <c r="B1468" s="47" t="s">
        <v>317</v>
      </c>
      <c r="C1468" s="60" t="s">
        <v>2578</v>
      </c>
      <c r="D1468" s="49" t="s">
        <v>53</v>
      </c>
      <c r="E1468" s="49">
        <v>1</v>
      </c>
      <c r="F1468" s="50">
        <v>10000</v>
      </c>
      <c r="G1468" s="51" t="s">
        <v>54</v>
      </c>
      <c r="H1468" s="52">
        <v>46204</v>
      </c>
      <c r="I1468" s="53" t="s">
        <v>101</v>
      </c>
      <c r="J1468" s="53" t="s">
        <v>56</v>
      </c>
      <c r="K1468" s="53" t="s">
        <v>858</v>
      </c>
      <c r="L1468" s="53" t="s">
        <v>58</v>
      </c>
      <c r="M1468" s="54" t="s">
        <v>2534</v>
      </c>
      <c r="N1468" s="56" t="s">
        <v>21</v>
      </c>
      <c r="O1468" s="56" t="s">
        <v>2767</v>
      </c>
      <c r="P1468" s="56"/>
      <c r="Q1468" s="56" t="s">
        <v>3117</v>
      </c>
      <c r="R1468" s="57"/>
      <c r="S1468" s="57" t="s">
        <v>2579</v>
      </c>
      <c r="T1468" s="56"/>
      <c r="U1468" s="56"/>
      <c r="V1468" s="56"/>
      <c r="W1468" s="47" t="s">
        <v>317</v>
      </c>
      <c r="X1468" s="56"/>
      <c r="Y1468" s="56"/>
      <c r="Z1468" s="56"/>
      <c r="AA1468" s="56"/>
      <c r="AB1468" s="56"/>
      <c r="AC1468" s="56"/>
    </row>
    <row r="1469" spans="1:29" ht="15.75" customHeight="1">
      <c r="A1469" s="35" t="s">
        <v>261</v>
      </c>
      <c r="B1469" s="35" t="s">
        <v>242</v>
      </c>
      <c r="C1469" s="36" t="s">
        <v>397</v>
      </c>
      <c r="D1469" s="37" t="s">
        <v>53</v>
      </c>
      <c r="E1469" s="37">
        <v>3</v>
      </c>
      <c r="F1469" s="38">
        <v>3600</v>
      </c>
      <c r="G1469" s="39" t="s">
        <v>54</v>
      </c>
      <c r="H1469" s="40">
        <v>46174</v>
      </c>
      <c r="I1469" s="41" t="s">
        <v>55</v>
      </c>
      <c r="J1469" s="41" t="s">
        <v>56</v>
      </c>
      <c r="K1469" s="41" t="s">
        <v>164</v>
      </c>
      <c r="L1469" s="41" t="s">
        <v>58</v>
      </c>
      <c r="M1469" s="42" t="s">
        <v>2486</v>
      </c>
      <c r="N1469" s="44" t="s">
        <v>21</v>
      </c>
      <c r="O1469" s="44" t="s">
        <v>2767</v>
      </c>
      <c r="P1469" s="44"/>
      <c r="Q1469" s="44" t="s">
        <v>3118</v>
      </c>
      <c r="R1469" s="45"/>
      <c r="S1469" s="45" t="s">
        <v>398</v>
      </c>
      <c r="T1469" s="44"/>
      <c r="U1469" s="44"/>
      <c r="V1469" s="44"/>
      <c r="W1469" s="35" t="s">
        <v>242</v>
      </c>
      <c r="X1469" s="44"/>
      <c r="Y1469" s="44"/>
      <c r="Z1469" s="44"/>
      <c r="AA1469" s="44"/>
      <c r="AB1469" s="44"/>
      <c r="AC1469" s="44"/>
    </row>
    <row r="1470" spans="1:29" ht="15.75" customHeight="1">
      <c r="A1470" s="47" t="s">
        <v>98</v>
      </c>
      <c r="B1470" s="47" t="s">
        <v>237</v>
      </c>
      <c r="C1470" s="60" t="s">
        <v>354</v>
      </c>
      <c r="D1470" s="49" t="s">
        <v>53</v>
      </c>
      <c r="E1470" s="49">
        <v>30</v>
      </c>
      <c r="F1470" s="50">
        <v>4800</v>
      </c>
      <c r="G1470" s="51" t="s">
        <v>54</v>
      </c>
      <c r="H1470" s="52">
        <v>46204</v>
      </c>
      <c r="I1470" s="53" t="s">
        <v>55</v>
      </c>
      <c r="J1470" s="53" t="s">
        <v>56</v>
      </c>
      <c r="K1470" s="53" t="s">
        <v>164</v>
      </c>
      <c r="L1470" s="53" t="s">
        <v>58</v>
      </c>
      <c r="M1470" s="54" t="s">
        <v>109</v>
      </c>
      <c r="N1470" s="56" t="s">
        <v>21</v>
      </c>
      <c r="O1470" s="56" t="s">
        <v>2767</v>
      </c>
      <c r="P1470" s="56"/>
      <c r="Q1470" s="56" t="s">
        <v>3119</v>
      </c>
      <c r="R1470" s="57"/>
      <c r="S1470" s="57" t="s">
        <v>328</v>
      </c>
      <c r="T1470" s="56"/>
      <c r="U1470" s="56"/>
      <c r="V1470" s="56"/>
      <c r="W1470" s="47" t="s">
        <v>237</v>
      </c>
      <c r="X1470" s="56"/>
      <c r="Y1470" s="56"/>
      <c r="Z1470" s="56"/>
      <c r="AA1470" s="56"/>
      <c r="AB1470" s="56"/>
      <c r="AC1470" s="56"/>
    </row>
    <row r="1471" spans="1:29" ht="15.75" customHeight="1">
      <c r="A1471" s="35" t="s">
        <v>105</v>
      </c>
      <c r="B1471" s="35" t="s">
        <v>317</v>
      </c>
      <c r="C1471" s="36" t="s">
        <v>456</v>
      </c>
      <c r="D1471" s="37" t="s">
        <v>53</v>
      </c>
      <c r="E1471" s="37">
        <v>12</v>
      </c>
      <c r="F1471" s="38">
        <v>1920</v>
      </c>
      <c r="G1471" s="39" t="s">
        <v>54</v>
      </c>
      <c r="H1471" s="40">
        <v>46174</v>
      </c>
      <c r="I1471" s="41" t="s">
        <v>55</v>
      </c>
      <c r="J1471" s="41" t="s">
        <v>56</v>
      </c>
      <c r="K1471" s="41" t="s">
        <v>164</v>
      </c>
      <c r="L1471" s="41" t="s">
        <v>58</v>
      </c>
      <c r="M1471" s="42" t="s">
        <v>148</v>
      </c>
      <c r="N1471" s="44" t="s">
        <v>21</v>
      </c>
      <c r="O1471" s="44" t="s">
        <v>2767</v>
      </c>
      <c r="P1471" s="44"/>
      <c r="Q1471" s="44" t="s">
        <v>3119</v>
      </c>
      <c r="R1471" s="45"/>
      <c r="S1471" s="45" t="s">
        <v>328</v>
      </c>
      <c r="T1471" s="44"/>
      <c r="U1471" s="44"/>
      <c r="V1471" s="44"/>
      <c r="W1471" s="35" t="s">
        <v>237</v>
      </c>
      <c r="X1471" s="44"/>
      <c r="Y1471" s="44"/>
      <c r="Z1471" s="44"/>
      <c r="AA1471" s="44"/>
      <c r="AB1471" s="44"/>
      <c r="AC1471" s="44"/>
    </row>
    <row r="1472" spans="1:29" ht="15.75" customHeight="1">
      <c r="A1472" s="47" t="s">
        <v>111</v>
      </c>
      <c r="B1472" s="47" t="s">
        <v>237</v>
      </c>
      <c r="C1472" s="60" t="s">
        <v>327</v>
      </c>
      <c r="D1472" s="49" t="s">
        <v>53</v>
      </c>
      <c r="E1472" s="49">
        <v>30</v>
      </c>
      <c r="F1472" s="50">
        <v>5100</v>
      </c>
      <c r="G1472" s="51" t="s">
        <v>54</v>
      </c>
      <c r="H1472" s="52">
        <v>46204</v>
      </c>
      <c r="I1472" s="53" t="s">
        <v>55</v>
      </c>
      <c r="J1472" s="53" t="s">
        <v>56</v>
      </c>
      <c r="K1472" s="53" t="s">
        <v>164</v>
      </c>
      <c r="L1472" s="53" t="s">
        <v>58</v>
      </c>
      <c r="M1472" s="54" t="s">
        <v>148</v>
      </c>
      <c r="N1472" s="56" t="s">
        <v>21</v>
      </c>
      <c r="O1472" s="56" t="s">
        <v>2767</v>
      </c>
      <c r="P1472" s="56"/>
      <c r="Q1472" s="56" t="s">
        <v>3119</v>
      </c>
      <c r="R1472" s="57"/>
      <c r="S1472" s="57" t="s">
        <v>328</v>
      </c>
      <c r="T1472" s="56"/>
      <c r="U1472" s="56"/>
      <c r="V1472" s="56"/>
      <c r="W1472" s="47" t="s">
        <v>237</v>
      </c>
      <c r="X1472" s="56"/>
      <c r="Y1472" s="56"/>
      <c r="Z1472" s="56"/>
      <c r="AA1472" s="56"/>
      <c r="AB1472" s="56"/>
      <c r="AC1472" s="56"/>
    </row>
    <row r="1473" spans="1:29" ht="15.75" customHeight="1">
      <c r="A1473" s="35" t="s">
        <v>114</v>
      </c>
      <c r="B1473" s="35" t="s">
        <v>317</v>
      </c>
      <c r="C1473" s="36" t="s">
        <v>327</v>
      </c>
      <c r="D1473" s="37" t="s">
        <v>53</v>
      </c>
      <c r="E1473" s="37">
        <v>12</v>
      </c>
      <c r="F1473" s="38">
        <v>2040</v>
      </c>
      <c r="G1473" s="39" t="s">
        <v>54</v>
      </c>
      <c r="H1473" s="40">
        <v>46174</v>
      </c>
      <c r="I1473" s="41" t="s">
        <v>55</v>
      </c>
      <c r="J1473" s="41" t="s">
        <v>56</v>
      </c>
      <c r="K1473" s="41" t="s">
        <v>164</v>
      </c>
      <c r="L1473" s="41" t="s">
        <v>58</v>
      </c>
      <c r="M1473" s="42" t="s">
        <v>148</v>
      </c>
      <c r="N1473" s="44" t="s">
        <v>21</v>
      </c>
      <c r="O1473" s="44" t="s">
        <v>2767</v>
      </c>
      <c r="P1473" s="44"/>
      <c r="Q1473" s="44" t="s">
        <v>3119</v>
      </c>
      <c r="R1473" s="45"/>
      <c r="S1473" s="45" t="s">
        <v>328</v>
      </c>
      <c r="T1473" s="44"/>
      <c r="U1473" s="44"/>
      <c r="V1473" s="44"/>
      <c r="W1473" s="35" t="s">
        <v>237</v>
      </c>
      <c r="X1473" s="44"/>
      <c r="Y1473" s="44"/>
      <c r="Z1473" s="44"/>
      <c r="AA1473" s="44"/>
      <c r="AB1473" s="44"/>
      <c r="AC1473" s="44"/>
    </row>
    <row r="1474" spans="1:29" ht="15.75" customHeight="1">
      <c r="A1474" s="47" t="s">
        <v>1550</v>
      </c>
      <c r="B1474" s="47" t="s">
        <v>254</v>
      </c>
      <c r="C1474" s="60" t="s">
        <v>1532</v>
      </c>
      <c r="D1474" s="49" t="s">
        <v>53</v>
      </c>
      <c r="E1474" s="49">
        <v>1</v>
      </c>
      <c r="F1474" s="50">
        <v>4500</v>
      </c>
      <c r="G1474" s="51" t="s">
        <v>54</v>
      </c>
      <c r="H1474" s="52">
        <v>46204</v>
      </c>
      <c r="I1474" s="53" t="s">
        <v>101</v>
      </c>
      <c r="J1474" s="53" t="s">
        <v>56</v>
      </c>
      <c r="K1474" s="53" t="s">
        <v>858</v>
      </c>
      <c r="L1474" s="53" t="s">
        <v>58</v>
      </c>
      <c r="M1474" s="54" t="s">
        <v>148</v>
      </c>
      <c r="N1474" s="56" t="s">
        <v>951</v>
      </c>
      <c r="O1474" s="56" t="s">
        <v>2767</v>
      </c>
      <c r="P1474" s="56"/>
      <c r="Q1474" s="56" t="s">
        <v>3120</v>
      </c>
      <c r="R1474" s="57">
        <f t="array" ref="R1474">IFERROR(INDEX('BANCO DE DADOS'!$C$3:$C1636,MATCH(C1474,'BANCO DE DADOS'!$B$3:$B1636,0),0),"")</f>
        <v>0</v>
      </c>
      <c r="S1474" s="57" t="s">
        <v>1533</v>
      </c>
      <c r="T1474" s="56"/>
      <c r="U1474" s="56"/>
      <c r="V1474" s="56"/>
      <c r="W1474" s="47" t="s">
        <v>254</v>
      </c>
      <c r="X1474" s="56"/>
      <c r="Y1474" s="56"/>
      <c r="Z1474" s="56"/>
      <c r="AA1474" s="56"/>
      <c r="AB1474" s="56"/>
      <c r="AC1474" s="56"/>
    </row>
    <row r="1475" spans="1:29" ht="15.75" customHeight="1">
      <c r="A1475" s="35" t="s">
        <v>2856</v>
      </c>
      <c r="B1475" s="35" t="s">
        <v>250</v>
      </c>
      <c r="C1475" s="36" t="s">
        <v>616</v>
      </c>
      <c r="D1475" s="37" t="s">
        <v>53</v>
      </c>
      <c r="E1475" s="37">
        <v>25</v>
      </c>
      <c r="F1475" s="38">
        <v>500</v>
      </c>
      <c r="G1475" s="39" t="s">
        <v>54</v>
      </c>
      <c r="H1475" s="40">
        <v>46174</v>
      </c>
      <c r="I1475" s="41" t="s">
        <v>55</v>
      </c>
      <c r="J1475" s="41" t="s">
        <v>56</v>
      </c>
      <c r="K1475" s="41" t="s">
        <v>164</v>
      </c>
      <c r="L1475" s="41" t="s">
        <v>58</v>
      </c>
      <c r="M1475" s="42" t="s">
        <v>2486</v>
      </c>
      <c r="N1475" s="44" t="s">
        <v>21</v>
      </c>
      <c r="O1475" s="44" t="s">
        <v>2767</v>
      </c>
      <c r="P1475" s="44"/>
      <c r="Q1475" s="44" t="s">
        <v>3122</v>
      </c>
      <c r="R1475" s="45"/>
      <c r="S1475" s="45" t="s">
        <v>617</v>
      </c>
      <c r="T1475" s="44"/>
      <c r="U1475" s="44"/>
      <c r="V1475" s="44"/>
      <c r="W1475" s="44" t="s">
        <v>3051</v>
      </c>
      <c r="X1475" s="44"/>
      <c r="Y1475" s="44"/>
      <c r="Z1475" s="44"/>
      <c r="AA1475" s="44"/>
      <c r="AB1475" s="44"/>
      <c r="AC1475" s="44"/>
    </row>
    <row r="1476" spans="1:29" ht="15.75" customHeight="1">
      <c r="A1476" s="47"/>
      <c r="B1476" s="47" t="s">
        <v>51</v>
      </c>
      <c r="C1476" s="60" t="s">
        <v>1108</v>
      </c>
      <c r="D1476" s="49" t="s">
        <v>53</v>
      </c>
      <c r="E1476" s="49">
        <v>40</v>
      </c>
      <c r="F1476" s="50">
        <v>18240</v>
      </c>
      <c r="G1476" s="51" t="s">
        <v>54</v>
      </c>
      <c r="H1476" s="52">
        <v>46235</v>
      </c>
      <c r="I1476" s="53" t="s">
        <v>55</v>
      </c>
      <c r="J1476" s="53" t="s">
        <v>56</v>
      </c>
      <c r="K1476" s="53" t="s">
        <v>164</v>
      </c>
      <c r="L1476" s="53" t="s">
        <v>84</v>
      </c>
      <c r="M1476" s="54" t="s">
        <v>2534</v>
      </c>
      <c r="N1476" s="56" t="s">
        <v>884</v>
      </c>
      <c r="O1476" s="56" t="s">
        <v>2767</v>
      </c>
      <c r="P1476" s="56"/>
      <c r="Q1476" s="56" t="s">
        <v>3095</v>
      </c>
      <c r="R1476" s="57"/>
      <c r="S1476" s="57" t="s">
        <v>1109</v>
      </c>
      <c r="T1476" s="56"/>
      <c r="U1476" s="56"/>
      <c r="V1476" s="56"/>
      <c r="W1476" s="47" t="s">
        <v>3</v>
      </c>
      <c r="X1476" s="56"/>
      <c r="Y1476" s="56"/>
      <c r="Z1476" s="56"/>
      <c r="AA1476" s="56"/>
      <c r="AB1476" s="56"/>
      <c r="AC1476" s="56"/>
    </row>
    <row r="1477" spans="1:29" ht="15.75" customHeight="1">
      <c r="A1477" s="35" t="s">
        <v>1642</v>
      </c>
      <c r="B1477" s="35" t="s">
        <v>291</v>
      </c>
      <c r="C1477" s="36" t="s">
        <v>2239</v>
      </c>
      <c r="D1477" s="37" t="s">
        <v>53</v>
      </c>
      <c r="E1477" s="37">
        <v>4</v>
      </c>
      <c r="F1477" s="38">
        <v>500</v>
      </c>
      <c r="G1477" s="39" t="s">
        <v>54</v>
      </c>
      <c r="H1477" s="40">
        <v>46174</v>
      </c>
      <c r="I1477" s="41" t="s">
        <v>55</v>
      </c>
      <c r="J1477" s="41" t="s">
        <v>56</v>
      </c>
      <c r="K1477" s="41" t="s">
        <v>164</v>
      </c>
      <c r="L1477" s="41" t="s">
        <v>91</v>
      </c>
      <c r="M1477" s="42" t="s">
        <v>2498</v>
      </c>
      <c r="N1477" s="44" t="s">
        <v>951</v>
      </c>
      <c r="O1477" s="44" t="s">
        <v>2767</v>
      </c>
      <c r="P1477" s="44"/>
      <c r="Q1477" s="44" t="s">
        <v>3124</v>
      </c>
      <c r="R1477" s="45"/>
      <c r="S1477" s="45" t="s">
        <v>2240</v>
      </c>
      <c r="T1477" s="44"/>
      <c r="U1477" s="44"/>
      <c r="V1477" s="44"/>
      <c r="W1477" s="44" t="s">
        <v>291</v>
      </c>
      <c r="X1477" s="44"/>
      <c r="Y1477" s="44"/>
      <c r="Z1477" s="44"/>
      <c r="AA1477" s="44"/>
      <c r="AB1477" s="44"/>
      <c r="AC1477" s="44"/>
    </row>
    <row r="1478" spans="1:29" ht="15.75" customHeight="1">
      <c r="A1478" s="47" t="s">
        <v>1552</v>
      </c>
      <c r="B1478" s="47" t="s">
        <v>172</v>
      </c>
      <c r="C1478" s="60" t="s">
        <v>2248</v>
      </c>
      <c r="D1478" s="49" t="s">
        <v>998</v>
      </c>
      <c r="E1478" s="49">
        <v>1</v>
      </c>
      <c r="F1478" s="50">
        <v>470</v>
      </c>
      <c r="G1478" s="51" t="s">
        <v>54</v>
      </c>
      <c r="H1478" s="52">
        <v>46174</v>
      </c>
      <c r="I1478" s="53" t="s">
        <v>55</v>
      </c>
      <c r="J1478" s="53" t="s">
        <v>56</v>
      </c>
      <c r="K1478" s="53" t="s">
        <v>164</v>
      </c>
      <c r="L1478" s="53" t="s">
        <v>91</v>
      </c>
      <c r="M1478" s="54" t="s">
        <v>109</v>
      </c>
      <c r="N1478" s="56" t="s">
        <v>951</v>
      </c>
      <c r="O1478" s="56" t="s">
        <v>2767</v>
      </c>
      <c r="P1478" s="56"/>
      <c r="Q1478" s="56" t="s">
        <v>3125</v>
      </c>
      <c r="R1478" s="57">
        <f t="array" ref="R1478">IFERROR(INDEX('BANCO DE DADOS'!$C$3:$C1636,MATCH(C1478,'BANCO DE DADOS'!$B$3:$B1636,0),0),"")</f>
        <v>0</v>
      </c>
      <c r="S1478" s="57" t="s">
        <v>2249</v>
      </c>
      <c r="T1478" s="56"/>
      <c r="U1478" s="56"/>
      <c r="V1478" s="56"/>
      <c r="W1478" s="47" t="s">
        <v>172</v>
      </c>
      <c r="X1478" s="56"/>
      <c r="Y1478" s="56"/>
      <c r="Z1478" s="56"/>
      <c r="AA1478" s="56"/>
      <c r="AB1478" s="56"/>
      <c r="AC1478" s="56"/>
    </row>
    <row r="1479" spans="1:29" ht="15.75" customHeight="1">
      <c r="A1479" s="35" t="s">
        <v>264</v>
      </c>
      <c r="B1479" s="35" t="s">
        <v>172</v>
      </c>
      <c r="C1479" s="36" t="s">
        <v>491</v>
      </c>
      <c r="D1479" s="37" t="s">
        <v>53</v>
      </c>
      <c r="E1479" s="37">
        <v>4</v>
      </c>
      <c r="F1479" s="38">
        <v>1200</v>
      </c>
      <c r="G1479" s="39" t="s">
        <v>54</v>
      </c>
      <c r="H1479" s="40">
        <v>46174</v>
      </c>
      <c r="I1479" s="41" t="s">
        <v>55</v>
      </c>
      <c r="J1479" s="41" t="s">
        <v>56</v>
      </c>
      <c r="K1479" s="41" t="s">
        <v>164</v>
      </c>
      <c r="L1479" s="41" t="s">
        <v>58</v>
      </c>
      <c r="M1479" s="42" t="s">
        <v>2534</v>
      </c>
      <c r="N1479" s="44" t="s">
        <v>21</v>
      </c>
      <c r="O1479" s="44" t="s">
        <v>2767</v>
      </c>
      <c r="P1479" s="44"/>
      <c r="Q1479" s="44" t="s">
        <v>3126</v>
      </c>
      <c r="R1479" s="45"/>
      <c r="S1479" s="45" t="s">
        <v>492</v>
      </c>
      <c r="T1479" s="44"/>
      <c r="U1479" s="44"/>
      <c r="V1479" s="44"/>
      <c r="W1479" s="35" t="s">
        <v>172</v>
      </c>
      <c r="X1479" s="44"/>
      <c r="Y1479" s="44"/>
      <c r="Z1479" s="44"/>
      <c r="AA1479" s="44"/>
      <c r="AB1479" s="44"/>
      <c r="AC1479" s="44"/>
    </row>
    <row r="1480" spans="1:29" ht="15.75" customHeight="1">
      <c r="A1480" s="47"/>
      <c r="B1480" s="47" t="s">
        <v>51</v>
      </c>
      <c r="C1480" s="60" t="s">
        <v>1198</v>
      </c>
      <c r="D1480" s="49" t="s">
        <v>53</v>
      </c>
      <c r="E1480" s="49">
        <v>4</v>
      </c>
      <c r="F1480" s="50">
        <v>5600</v>
      </c>
      <c r="G1480" s="51" t="s">
        <v>54</v>
      </c>
      <c r="H1480" s="52">
        <v>46204</v>
      </c>
      <c r="I1480" s="53" t="s">
        <v>55</v>
      </c>
      <c r="J1480" s="53" t="s">
        <v>56</v>
      </c>
      <c r="K1480" s="53" t="s">
        <v>164</v>
      </c>
      <c r="L1480" s="53" t="s">
        <v>91</v>
      </c>
      <c r="M1480" s="54" t="s">
        <v>109</v>
      </c>
      <c r="N1480" s="56" t="s">
        <v>884</v>
      </c>
      <c r="O1480" s="56" t="s">
        <v>2767</v>
      </c>
      <c r="P1480" s="56"/>
      <c r="Q1480" s="56" t="s">
        <v>3033</v>
      </c>
      <c r="R1480" s="57"/>
      <c r="S1480" s="57" t="s">
        <v>1199</v>
      </c>
      <c r="T1480" s="56"/>
      <c r="U1480" s="56"/>
      <c r="V1480" s="56"/>
      <c r="W1480" s="56" t="s">
        <v>51</v>
      </c>
      <c r="X1480" s="56"/>
      <c r="Y1480" s="56"/>
      <c r="Z1480" s="56"/>
      <c r="AA1480" s="56"/>
      <c r="AB1480" s="56"/>
      <c r="AC1480" s="56"/>
    </row>
    <row r="1481" spans="1:29" ht="15.75" customHeight="1">
      <c r="A1481" s="35" t="s">
        <v>1526</v>
      </c>
      <c r="B1481" s="35" t="s">
        <v>233</v>
      </c>
      <c r="C1481" s="36" t="s">
        <v>1678</v>
      </c>
      <c r="D1481" s="37" t="s">
        <v>53</v>
      </c>
      <c r="E1481" s="37">
        <v>1</v>
      </c>
      <c r="F1481" s="38">
        <v>40000</v>
      </c>
      <c r="G1481" s="39" t="s">
        <v>66</v>
      </c>
      <c r="H1481" s="40">
        <v>46266</v>
      </c>
      <c r="I1481" s="41" t="s">
        <v>55</v>
      </c>
      <c r="J1481" s="41" t="s">
        <v>56</v>
      </c>
      <c r="K1481" s="41" t="s">
        <v>83</v>
      </c>
      <c r="L1481" s="41" t="s">
        <v>91</v>
      </c>
      <c r="M1481" s="42" t="s">
        <v>109</v>
      </c>
      <c r="N1481" s="44" t="s">
        <v>951</v>
      </c>
      <c r="O1481" s="44" t="s">
        <v>2767</v>
      </c>
      <c r="P1481" s="44"/>
      <c r="Q1481" s="44" t="s">
        <v>3129</v>
      </c>
      <c r="R1481" s="45" t="s">
        <v>1635</v>
      </c>
      <c r="S1481" s="45" t="s">
        <v>1679</v>
      </c>
      <c r="T1481" s="36"/>
      <c r="U1481" s="44"/>
      <c r="V1481" s="44"/>
      <c r="W1481" s="35" t="s">
        <v>233</v>
      </c>
      <c r="X1481" s="44"/>
      <c r="Y1481" s="44"/>
      <c r="Z1481" s="44"/>
      <c r="AA1481" s="44"/>
      <c r="AB1481" s="44"/>
      <c r="AC1481" s="44"/>
    </row>
    <row r="1482" spans="1:29" ht="15.75" customHeight="1">
      <c r="A1482" s="47"/>
      <c r="B1482" s="47" t="s">
        <v>1407</v>
      </c>
      <c r="C1482" s="60" t="s">
        <v>2465</v>
      </c>
      <c r="D1482" s="49" t="s">
        <v>53</v>
      </c>
      <c r="E1482" s="49">
        <v>1</v>
      </c>
      <c r="F1482" s="50">
        <v>600000</v>
      </c>
      <c r="G1482" s="51" t="s">
        <v>54</v>
      </c>
      <c r="H1482" s="52">
        <v>46266</v>
      </c>
      <c r="I1482" s="53" t="s">
        <v>55</v>
      </c>
      <c r="J1482" s="53" t="s">
        <v>56</v>
      </c>
      <c r="K1482" s="53" t="s">
        <v>83</v>
      </c>
      <c r="L1482" s="53" t="s">
        <v>91</v>
      </c>
      <c r="M1482" s="54" t="s">
        <v>148</v>
      </c>
      <c r="N1482" s="56" t="s">
        <v>884</v>
      </c>
      <c r="O1482" s="56" t="s">
        <v>2767</v>
      </c>
      <c r="P1482" s="56"/>
      <c r="Q1482" s="56" t="s">
        <v>3133</v>
      </c>
      <c r="R1482" s="57"/>
      <c r="S1482" s="57" t="s">
        <v>2466</v>
      </c>
      <c r="T1482" s="56"/>
      <c r="U1482" s="56"/>
      <c r="V1482" s="56"/>
      <c r="W1482" s="56" t="s">
        <v>949</v>
      </c>
      <c r="X1482" s="56"/>
      <c r="Y1482" s="56"/>
      <c r="Z1482" s="56"/>
      <c r="AA1482" s="56"/>
      <c r="AB1482" s="56"/>
      <c r="AC1482" s="56"/>
    </row>
    <row r="1483" spans="1:29" ht="15.75" customHeight="1">
      <c r="A1483" s="167"/>
      <c r="B1483" s="167" t="s">
        <v>156</v>
      </c>
      <c r="C1483" s="168" t="s">
        <v>2255</v>
      </c>
      <c r="D1483" s="176" t="s">
        <v>53</v>
      </c>
      <c r="E1483" s="176">
        <v>1</v>
      </c>
      <c r="F1483" s="177">
        <v>450</v>
      </c>
      <c r="G1483" s="178" t="s">
        <v>54</v>
      </c>
      <c r="H1483" s="179">
        <v>46174</v>
      </c>
      <c r="I1483" s="180" t="s">
        <v>55</v>
      </c>
      <c r="J1483" s="180" t="s">
        <v>56</v>
      </c>
      <c r="K1483" s="180" t="s">
        <v>164</v>
      </c>
      <c r="L1483" s="180" t="s">
        <v>91</v>
      </c>
      <c r="M1483" s="181" t="s">
        <v>2451</v>
      </c>
      <c r="N1483" s="175" t="s">
        <v>951</v>
      </c>
      <c r="O1483" s="44" t="s">
        <v>2452</v>
      </c>
      <c r="P1483" s="44"/>
      <c r="Q1483" s="44"/>
      <c r="R1483" s="45" t="str">
        <f t="array" ref="R1483">IFERROR(INDEX('BANCO DE DADOS'!$C$3:$C1636,MATCH(C1483,'BANCO DE DADOS'!$B$3:$B1636,0),0),"")</f>
        <v>1° CIA DO 4° BBM</v>
      </c>
      <c r="S1483" s="45" t="str">
        <f t="array" ref="S1483">IFERROR(INDEX('BANCO DE DADOS'!$D$3:$D1636,MATCH(C1483,'BANCO DE DADOS'!$B$3:$B1636,0),0),"")</f>
        <v>SERVIÇOS DE INSTALAÇÃO - PERSIANARIA E REVESTIMENTOS</v>
      </c>
      <c r="T1483" s="44"/>
      <c r="U1483" s="44"/>
      <c r="V1483" s="44"/>
      <c r="W1483" s="44"/>
      <c r="X1483" s="44"/>
      <c r="Y1483" s="44"/>
      <c r="Z1483" s="44"/>
      <c r="AA1483" s="44"/>
      <c r="AB1483" s="44"/>
      <c r="AC1483" s="44"/>
    </row>
    <row r="1484" spans="1:29" ht="15.75" customHeight="1">
      <c r="A1484" s="47" t="s">
        <v>2731</v>
      </c>
      <c r="B1484" s="47" t="s">
        <v>3</v>
      </c>
      <c r="C1484" s="60" t="s">
        <v>134</v>
      </c>
      <c r="D1484" s="49" t="s">
        <v>53</v>
      </c>
      <c r="E1484" s="49">
        <v>1</v>
      </c>
      <c r="F1484" s="50">
        <v>15000</v>
      </c>
      <c r="G1484" s="51" t="s">
        <v>54</v>
      </c>
      <c r="H1484" s="52">
        <v>46235</v>
      </c>
      <c r="I1484" s="53" t="s">
        <v>55</v>
      </c>
      <c r="J1484" s="53" t="s">
        <v>56</v>
      </c>
      <c r="K1484" s="53" t="s">
        <v>135</v>
      </c>
      <c r="L1484" s="53" t="s">
        <v>58</v>
      </c>
      <c r="M1484" s="54" t="s">
        <v>2517</v>
      </c>
      <c r="N1484" s="56" t="s">
        <v>21</v>
      </c>
      <c r="O1484" s="56" t="s">
        <v>2767</v>
      </c>
      <c r="P1484" s="56"/>
      <c r="Q1484" s="56" t="s">
        <v>3130</v>
      </c>
      <c r="R1484" s="57" t="s">
        <v>137</v>
      </c>
      <c r="S1484" s="57" t="s">
        <v>138</v>
      </c>
      <c r="T1484" s="56"/>
      <c r="U1484" s="56"/>
      <c r="V1484" s="56"/>
      <c r="W1484" s="56" t="s">
        <v>3</v>
      </c>
      <c r="X1484" s="56"/>
      <c r="Y1484" s="56"/>
      <c r="Z1484" s="56"/>
      <c r="AA1484" s="56"/>
      <c r="AB1484" s="56"/>
      <c r="AC1484" s="56"/>
    </row>
    <row r="1485" spans="1:29" ht="15.75" customHeight="1">
      <c r="A1485" s="35" t="s">
        <v>774</v>
      </c>
      <c r="B1485" s="35" t="s">
        <v>1049</v>
      </c>
      <c r="C1485" s="36" t="s">
        <v>1814</v>
      </c>
      <c r="D1485" s="37" t="s">
        <v>53</v>
      </c>
      <c r="E1485" s="37">
        <v>25</v>
      </c>
      <c r="F1485" s="38">
        <v>10000</v>
      </c>
      <c r="G1485" s="39" t="s">
        <v>54</v>
      </c>
      <c r="H1485" s="40">
        <v>46204</v>
      </c>
      <c r="I1485" s="41" t="s">
        <v>55</v>
      </c>
      <c r="J1485" s="41" t="s">
        <v>56</v>
      </c>
      <c r="K1485" s="41" t="s">
        <v>164</v>
      </c>
      <c r="L1485" s="41" t="s">
        <v>58</v>
      </c>
      <c r="M1485" s="42" t="s">
        <v>73</v>
      </c>
      <c r="N1485" s="44" t="s">
        <v>21</v>
      </c>
      <c r="O1485" s="44" t="s">
        <v>2767</v>
      </c>
      <c r="P1485" s="44"/>
      <c r="Q1485" s="44" t="s">
        <v>3105</v>
      </c>
      <c r="R1485" s="45" t="s">
        <v>158</v>
      </c>
      <c r="S1485" s="45" t="s">
        <v>1815</v>
      </c>
      <c r="T1485" s="44"/>
      <c r="U1485" s="44"/>
      <c r="V1485" s="44"/>
      <c r="W1485" s="45" t="s">
        <v>8</v>
      </c>
      <c r="X1485" s="44"/>
      <c r="Y1485" s="44"/>
      <c r="Z1485" s="44"/>
      <c r="AA1485" s="44"/>
      <c r="AB1485" s="44"/>
      <c r="AC1485" s="44"/>
    </row>
    <row r="1486" spans="1:29" ht="15.75" customHeight="1">
      <c r="A1486" s="184"/>
      <c r="B1486" s="184" t="s">
        <v>1521</v>
      </c>
      <c r="C1486" s="185" t="s">
        <v>2670</v>
      </c>
      <c r="D1486" s="186" t="s">
        <v>53</v>
      </c>
      <c r="E1486" s="186">
        <v>2</v>
      </c>
      <c r="F1486" s="187">
        <v>442</v>
      </c>
      <c r="G1486" s="188" t="s">
        <v>54</v>
      </c>
      <c r="H1486" s="189">
        <v>46174</v>
      </c>
      <c r="I1486" s="190" t="s">
        <v>101</v>
      </c>
      <c r="J1486" s="190" t="s">
        <v>56</v>
      </c>
      <c r="K1486" s="190" t="s">
        <v>858</v>
      </c>
      <c r="L1486" s="190" t="s">
        <v>84</v>
      </c>
      <c r="M1486" s="191" t="s">
        <v>2451</v>
      </c>
      <c r="N1486" s="192" t="s">
        <v>951</v>
      </c>
      <c r="O1486" s="56" t="s">
        <v>2452</v>
      </c>
      <c r="P1486" s="56"/>
      <c r="Q1486" s="56"/>
      <c r="R1486" s="57" t="str">
        <f t="array" ref="R1486">IFERROR(INDEX('BANCO DE DADOS'!$C$3:$C1636,MATCH(C1486,'BANCO DE DADOS'!$B$3:$B1636,0),0),"")</f>
        <v>SCC - CONTRATO CONTINUO</v>
      </c>
      <c r="S1486" s="57" t="str">
        <f t="array" ref="S1486">IFERROR(INDEX('BANCO DE DADOS'!$D$3:$D1636,MATCH(C1486,'BANCO DE DADOS'!$B$3:$B1636,0),0),"")</f>
        <v>SERVIÇOS DE PROCESSAMENTO E DESTINAÇÃO DE RESÍDUOS</v>
      </c>
      <c r="T1486" s="56"/>
      <c r="U1486" s="56"/>
      <c r="V1486" s="56"/>
      <c r="W1486" s="56"/>
      <c r="X1486" s="56"/>
      <c r="Y1486" s="56"/>
      <c r="Z1486" s="56"/>
      <c r="AA1486" s="56"/>
      <c r="AB1486" s="56"/>
      <c r="AC1486" s="56"/>
    </row>
    <row r="1487" spans="1:29" ht="15.75" customHeight="1">
      <c r="A1487" s="35"/>
      <c r="B1487" s="35" t="s">
        <v>856</v>
      </c>
      <c r="C1487" s="82" t="s">
        <v>863</v>
      </c>
      <c r="D1487" s="82" t="s">
        <v>2692</v>
      </c>
      <c r="E1487" s="82">
        <v>1</v>
      </c>
      <c r="F1487" s="38">
        <v>20005183</v>
      </c>
      <c r="G1487" s="39" t="s">
        <v>54</v>
      </c>
      <c r="H1487" s="81">
        <v>46235</v>
      </c>
      <c r="I1487" s="41" t="s">
        <v>101</v>
      </c>
      <c r="J1487" s="41" t="s">
        <v>56</v>
      </c>
      <c r="K1487" s="41" t="s">
        <v>864</v>
      </c>
      <c r="L1487" s="41" t="s">
        <v>859</v>
      </c>
      <c r="M1487" s="42" t="s">
        <v>73</v>
      </c>
      <c r="N1487" s="44" t="s">
        <v>861</v>
      </c>
      <c r="O1487" s="44" t="s">
        <v>2767</v>
      </c>
      <c r="P1487" s="44"/>
      <c r="Q1487" s="44" t="s">
        <v>3131</v>
      </c>
      <c r="R1487" s="45"/>
      <c r="S1487" s="45" t="s">
        <v>863</v>
      </c>
      <c r="T1487" s="44"/>
      <c r="U1487" s="44"/>
      <c r="V1487" s="44"/>
      <c r="W1487" s="44" t="s">
        <v>3132</v>
      </c>
      <c r="X1487" s="44"/>
      <c r="Y1487" s="44"/>
      <c r="Z1487" s="44"/>
      <c r="AA1487" s="44"/>
      <c r="AB1487" s="44"/>
      <c r="AC1487" s="44"/>
    </row>
    <row r="1488" spans="1:29" ht="15.75" customHeight="1">
      <c r="A1488" s="184"/>
      <c r="B1488" s="184" t="s">
        <v>1521</v>
      </c>
      <c r="C1488" s="185" t="s">
        <v>2664</v>
      </c>
      <c r="D1488" s="186" t="s">
        <v>53</v>
      </c>
      <c r="E1488" s="186">
        <v>1</v>
      </c>
      <c r="F1488" s="187">
        <v>430</v>
      </c>
      <c r="G1488" s="188" t="s">
        <v>54</v>
      </c>
      <c r="H1488" s="189">
        <v>46174</v>
      </c>
      <c r="I1488" s="190" t="s">
        <v>101</v>
      </c>
      <c r="J1488" s="190" t="s">
        <v>56</v>
      </c>
      <c r="K1488" s="190" t="s">
        <v>858</v>
      </c>
      <c r="L1488" s="190" t="s">
        <v>91</v>
      </c>
      <c r="M1488" s="191" t="s">
        <v>2451</v>
      </c>
      <c r="N1488" s="192" t="s">
        <v>951</v>
      </c>
      <c r="O1488" s="56" t="s">
        <v>2452</v>
      </c>
      <c r="P1488" s="56"/>
      <c r="Q1488" s="56"/>
      <c r="R1488" s="57" t="str">
        <f t="array" ref="R1488">IFERROR(INDEX('BANCO DE DADOS'!$C$3:$C1636,MATCH(C1488,'BANCO DE DADOS'!$B$3:$B1636,0),0),"")</f>
        <v/>
      </c>
      <c r="S1488" s="57" t="str">
        <f t="array" ref="S1488">IFERROR(INDEX('BANCO DE DADOS'!$D$3:$D1636,MATCH(C1488,'BANCO DE DADOS'!$B$3:$B1636,0),0),"")</f>
        <v/>
      </c>
      <c r="T1488" s="56"/>
      <c r="U1488" s="56"/>
      <c r="V1488" s="56"/>
      <c r="W1488" s="56"/>
      <c r="X1488" s="56"/>
      <c r="Y1488" s="56"/>
      <c r="Z1488" s="56"/>
      <c r="AA1488" s="56"/>
      <c r="AB1488" s="56"/>
      <c r="AC1488" s="56"/>
    </row>
    <row r="1489" spans="1:29" ht="15.75" customHeight="1">
      <c r="A1489" s="35"/>
      <c r="B1489" s="35" t="s">
        <v>856</v>
      </c>
      <c r="C1489" s="82" t="s">
        <v>867</v>
      </c>
      <c r="D1489" s="37" t="s">
        <v>53</v>
      </c>
      <c r="E1489" s="82">
        <v>1</v>
      </c>
      <c r="F1489" s="38">
        <v>11893984</v>
      </c>
      <c r="G1489" s="39" t="s">
        <v>54</v>
      </c>
      <c r="H1489" s="81">
        <v>46235</v>
      </c>
      <c r="I1489" s="41" t="s">
        <v>101</v>
      </c>
      <c r="J1489" s="41" t="s">
        <v>56</v>
      </c>
      <c r="K1489" s="41" t="s">
        <v>864</v>
      </c>
      <c r="L1489" s="41" t="s">
        <v>58</v>
      </c>
      <c r="M1489" s="42" t="s">
        <v>148</v>
      </c>
      <c r="N1489" s="44" t="s">
        <v>861</v>
      </c>
      <c r="O1489" s="44" t="s">
        <v>2767</v>
      </c>
      <c r="P1489" s="44"/>
      <c r="Q1489" s="44" t="s">
        <v>3131</v>
      </c>
      <c r="R1489" s="45"/>
      <c r="S1489" s="45" t="s">
        <v>867</v>
      </c>
      <c r="T1489" s="44"/>
      <c r="U1489" s="44"/>
      <c r="V1489" s="44"/>
      <c r="W1489" s="44" t="s">
        <v>3132</v>
      </c>
      <c r="X1489" s="44"/>
      <c r="Y1489" s="44"/>
      <c r="Z1489" s="44"/>
      <c r="AA1489" s="44"/>
      <c r="AB1489" s="44"/>
      <c r="AC1489" s="44"/>
    </row>
    <row r="1490" spans="1:29" ht="15.75" customHeight="1">
      <c r="A1490" s="47"/>
      <c r="B1490" s="47" t="s">
        <v>856</v>
      </c>
      <c r="C1490" s="85" t="s">
        <v>857</v>
      </c>
      <c r="D1490" s="49" t="s">
        <v>53</v>
      </c>
      <c r="E1490" s="85">
        <v>2</v>
      </c>
      <c r="F1490" s="50">
        <v>14840000</v>
      </c>
      <c r="G1490" s="51" t="s">
        <v>54</v>
      </c>
      <c r="H1490" s="84">
        <v>46235</v>
      </c>
      <c r="I1490" s="53" t="s">
        <v>101</v>
      </c>
      <c r="J1490" s="53" t="s">
        <v>56</v>
      </c>
      <c r="K1490" s="53" t="s">
        <v>858</v>
      </c>
      <c r="L1490" s="53" t="s">
        <v>859</v>
      </c>
      <c r="M1490" s="54" t="s">
        <v>109</v>
      </c>
      <c r="N1490" s="56" t="s">
        <v>861</v>
      </c>
      <c r="O1490" s="56" t="s">
        <v>2767</v>
      </c>
      <c r="P1490" s="56"/>
      <c r="Q1490" s="56" t="s">
        <v>3131</v>
      </c>
      <c r="R1490" s="57"/>
      <c r="S1490" s="85" t="s">
        <v>857</v>
      </c>
      <c r="T1490" s="56"/>
      <c r="U1490" s="56"/>
      <c r="V1490" s="56"/>
      <c r="W1490" s="56" t="s">
        <v>861</v>
      </c>
      <c r="X1490" s="56"/>
      <c r="Y1490" s="56"/>
      <c r="Z1490" s="56"/>
      <c r="AA1490" s="56"/>
      <c r="AB1490" s="56"/>
      <c r="AC1490" s="56"/>
    </row>
    <row r="1491" spans="1:29" ht="15.75" customHeight="1">
      <c r="A1491" s="35"/>
      <c r="B1491" s="35" t="s">
        <v>861</v>
      </c>
      <c r="C1491" s="36" t="s">
        <v>1019</v>
      </c>
      <c r="D1491" s="37" t="s">
        <v>53</v>
      </c>
      <c r="E1491" s="37">
        <v>1</v>
      </c>
      <c r="F1491" s="38">
        <v>3000</v>
      </c>
      <c r="G1491" s="39" t="s">
        <v>54</v>
      </c>
      <c r="H1491" s="40">
        <v>46174</v>
      </c>
      <c r="I1491" s="41" t="s">
        <v>55</v>
      </c>
      <c r="J1491" s="41" t="s">
        <v>56</v>
      </c>
      <c r="K1491" s="41" t="s">
        <v>83</v>
      </c>
      <c r="L1491" s="41" t="s">
        <v>91</v>
      </c>
      <c r="M1491" s="42" t="s">
        <v>2517</v>
      </c>
      <c r="N1491" s="44" t="s">
        <v>884</v>
      </c>
      <c r="O1491" s="44" t="s">
        <v>2767</v>
      </c>
      <c r="P1491" s="44"/>
      <c r="Q1491" s="44" t="s">
        <v>861</v>
      </c>
      <c r="R1491" s="45" t="s">
        <v>1020</v>
      </c>
      <c r="S1491" s="45" t="s">
        <v>1021</v>
      </c>
      <c r="T1491" s="44"/>
      <c r="U1491" s="44"/>
      <c r="V1491" s="44"/>
      <c r="W1491" s="44" t="s">
        <v>861</v>
      </c>
      <c r="X1491" s="44"/>
      <c r="Y1491" s="44"/>
      <c r="Z1491" s="44"/>
      <c r="AA1491" s="44"/>
      <c r="AB1491" s="44"/>
      <c r="AC1491" s="44"/>
    </row>
    <row r="1492" spans="1:29" ht="15.75" customHeight="1">
      <c r="A1492" s="47"/>
      <c r="B1492" s="47" t="s">
        <v>861</v>
      </c>
      <c r="C1492" s="60" t="s">
        <v>146</v>
      </c>
      <c r="D1492" s="49" t="s">
        <v>53</v>
      </c>
      <c r="E1492" s="49">
        <v>2500</v>
      </c>
      <c r="F1492" s="50">
        <v>75000</v>
      </c>
      <c r="G1492" s="51" t="s">
        <v>54</v>
      </c>
      <c r="H1492" s="52">
        <v>46266</v>
      </c>
      <c r="I1492" s="53" t="s">
        <v>55</v>
      </c>
      <c r="J1492" s="53" t="s">
        <v>56</v>
      </c>
      <c r="K1492" s="53" t="s">
        <v>147</v>
      </c>
      <c r="L1492" s="53" t="s">
        <v>91</v>
      </c>
      <c r="M1492" s="54" t="s">
        <v>2486</v>
      </c>
      <c r="N1492" s="56" t="s">
        <v>884</v>
      </c>
      <c r="O1492" s="56" t="s">
        <v>2767</v>
      </c>
      <c r="P1492" s="56"/>
      <c r="Q1492" s="56" t="s">
        <v>861</v>
      </c>
      <c r="R1492" s="57" t="s">
        <v>149</v>
      </c>
      <c r="S1492" s="57" t="str">
        <f t="array" ref="S1492">IFERROR(INDEX('BANCO DE DADOS'!$D$3:$D1636,MATCH(C1492,'BANCO DE DADOS'!$B$3:$B1636,0),0),"")</f>
        <v>COMPRA DE MATERIAIS PARA EVENTOS E BRINDES</v>
      </c>
      <c r="T1492" s="56"/>
      <c r="U1492" s="56"/>
      <c r="V1492" s="56"/>
      <c r="W1492" s="56" t="s">
        <v>861</v>
      </c>
      <c r="X1492" s="56"/>
      <c r="Y1492" s="56"/>
      <c r="Z1492" s="56"/>
      <c r="AA1492" s="56"/>
      <c r="AB1492" s="56"/>
      <c r="AC1492" s="56"/>
    </row>
    <row r="1493" spans="1:29" ht="15.75" customHeight="1">
      <c r="A1493" s="35"/>
      <c r="B1493" s="35" t="s">
        <v>861</v>
      </c>
      <c r="C1493" s="36" t="s">
        <v>1043</v>
      </c>
      <c r="D1493" s="37" t="s">
        <v>53</v>
      </c>
      <c r="E1493" s="37">
        <v>1000</v>
      </c>
      <c r="F1493" s="38">
        <v>30000</v>
      </c>
      <c r="G1493" s="39" t="s">
        <v>54</v>
      </c>
      <c r="H1493" s="40">
        <v>46235</v>
      </c>
      <c r="I1493" s="41" t="s">
        <v>55</v>
      </c>
      <c r="J1493" s="41" t="s">
        <v>56</v>
      </c>
      <c r="K1493" s="41" t="s">
        <v>147</v>
      </c>
      <c r="L1493" s="41" t="s">
        <v>91</v>
      </c>
      <c r="M1493" s="42" t="s">
        <v>2498</v>
      </c>
      <c r="N1493" s="44" t="s">
        <v>884</v>
      </c>
      <c r="O1493" s="44" t="s">
        <v>2767</v>
      </c>
      <c r="P1493" s="44"/>
      <c r="Q1493" s="44" t="s">
        <v>861</v>
      </c>
      <c r="R1493" s="45" t="str">
        <f t="array" ref="R1493">IFERROR(INDEX('BANCO DE DADOS'!$C$3:$C1636,MATCH(C1493,'BANCO DE DADOS'!$B$3:$B1636,0),0),"")</f>
        <v>CEPDEC</v>
      </c>
      <c r="S1493" s="45" t="s">
        <v>1043</v>
      </c>
      <c r="T1493" s="44"/>
      <c r="U1493" s="44"/>
      <c r="V1493" s="44"/>
      <c r="W1493" s="44" t="s">
        <v>861</v>
      </c>
      <c r="X1493" s="44"/>
      <c r="Y1493" s="44"/>
      <c r="Z1493" s="44"/>
      <c r="AA1493" s="44"/>
      <c r="AB1493" s="44"/>
      <c r="AC1493" s="44"/>
    </row>
    <row r="1494" spans="1:29" ht="15.75" customHeight="1">
      <c r="A1494" s="47"/>
      <c r="B1494" s="47" t="s">
        <v>861</v>
      </c>
      <c r="C1494" s="60" t="s">
        <v>1351</v>
      </c>
      <c r="D1494" s="49" t="s">
        <v>53</v>
      </c>
      <c r="E1494" s="49">
        <v>1</v>
      </c>
      <c r="F1494" s="50">
        <v>400</v>
      </c>
      <c r="G1494" s="51" t="s">
        <v>54</v>
      </c>
      <c r="H1494" s="52">
        <v>46174</v>
      </c>
      <c r="I1494" s="53" t="s">
        <v>55</v>
      </c>
      <c r="J1494" s="53" t="s">
        <v>56</v>
      </c>
      <c r="K1494" s="53" t="s">
        <v>164</v>
      </c>
      <c r="L1494" s="53" t="s">
        <v>91</v>
      </c>
      <c r="M1494" s="54" t="s">
        <v>2517</v>
      </c>
      <c r="N1494" s="56" t="s">
        <v>884</v>
      </c>
      <c r="O1494" s="56" t="s">
        <v>2767</v>
      </c>
      <c r="P1494" s="56"/>
      <c r="Q1494" s="56" t="s">
        <v>861</v>
      </c>
      <c r="R1494" s="57"/>
      <c r="S1494" s="57" t="s">
        <v>1352</v>
      </c>
      <c r="T1494" s="56"/>
      <c r="U1494" s="56"/>
      <c r="V1494" s="56"/>
      <c r="W1494" s="56" t="s">
        <v>861</v>
      </c>
      <c r="X1494" s="56"/>
      <c r="Y1494" s="56"/>
      <c r="Z1494" s="56"/>
      <c r="AA1494" s="56"/>
      <c r="AB1494" s="56"/>
      <c r="AC1494" s="56"/>
    </row>
    <row r="1495" spans="1:29" ht="15.75" customHeight="1">
      <c r="A1495" s="35"/>
      <c r="B1495" s="35" t="s">
        <v>861</v>
      </c>
      <c r="C1495" s="36" t="s">
        <v>1034</v>
      </c>
      <c r="D1495" s="37" t="s">
        <v>53</v>
      </c>
      <c r="E1495" s="37">
        <v>2000</v>
      </c>
      <c r="F1495" s="38">
        <v>200000</v>
      </c>
      <c r="G1495" s="39" t="s">
        <v>66</v>
      </c>
      <c r="H1495" s="40">
        <v>46266</v>
      </c>
      <c r="I1495" s="41" t="s">
        <v>55</v>
      </c>
      <c r="J1495" s="41" t="s">
        <v>56</v>
      </c>
      <c r="K1495" s="41" t="s">
        <v>147</v>
      </c>
      <c r="L1495" s="41" t="s">
        <v>91</v>
      </c>
      <c r="M1495" s="42" t="s">
        <v>2486</v>
      </c>
      <c r="N1495" s="44" t="s">
        <v>884</v>
      </c>
      <c r="O1495" s="44" t="s">
        <v>2767</v>
      </c>
      <c r="P1495" s="44"/>
      <c r="Q1495" s="44" t="s">
        <v>861</v>
      </c>
      <c r="R1495" s="45" t="str">
        <f t="array" ref="R1495">IFERROR(INDEX('BANCO DE DADOS'!$C$3:$C1636,MATCH(C1495,'BANCO DE DADOS'!$B$3:$B1636,0),0),"")</f>
        <v>CEPDEC</v>
      </c>
      <c r="S1495" s="45" t="s">
        <v>1034</v>
      </c>
      <c r="T1495" s="44"/>
      <c r="U1495" s="44"/>
      <c r="V1495" s="44"/>
      <c r="W1495" s="44" t="s">
        <v>861</v>
      </c>
      <c r="X1495" s="44"/>
      <c r="Y1495" s="44"/>
      <c r="Z1495" s="44"/>
      <c r="AA1495" s="44"/>
      <c r="AB1495" s="44"/>
      <c r="AC1495" s="44"/>
    </row>
    <row r="1496" spans="1:29" ht="15.75" customHeight="1">
      <c r="A1496" s="47"/>
      <c r="B1496" s="47" t="s">
        <v>861</v>
      </c>
      <c r="C1496" s="60" t="s">
        <v>1040</v>
      </c>
      <c r="D1496" s="49" t="s">
        <v>53</v>
      </c>
      <c r="E1496" s="49">
        <v>5000</v>
      </c>
      <c r="F1496" s="50">
        <v>225000</v>
      </c>
      <c r="G1496" s="51" t="s">
        <v>66</v>
      </c>
      <c r="H1496" s="52">
        <v>46266</v>
      </c>
      <c r="I1496" s="53" t="s">
        <v>55</v>
      </c>
      <c r="J1496" s="53" t="s">
        <v>56</v>
      </c>
      <c r="K1496" s="53" t="s">
        <v>147</v>
      </c>
      <c r="L1496" s="53" t="s">
        <v>91</v>
      </c>
      <c r="M1496" s="54" t="s">
        <v>2486</v>
      </c>
      <c r="N1496" s="56" t="s">
        <v>884</v>
      </c>
      <c r="O1496" s="56" t="s">
        <v>2767</v>
      </c>
      <c r="P1496" s="56"/>
      <c r="Q1496" s="56" t="s">
        <v>861</v>
      </c>
      <c r="R1496" s="57" t="str">
        <f t="array" ref="R1496">IFERROR(INDEX('BANCO DE DADOS'!$C$3:$C1636,MATCH(C1496,'BANCO DE DADOS'!$B$3:$B1636,0),0),"")</f>
        <v>CEPDEC</v>
      </c>
      <c r="S1496" s="57" t="s">
        <v>1040</v>
      </c>
      <c r="T1496" s="56"/>
      <c r="U1496" s="56"/>
      <c r="V1496" s="56"/>
      <c r="W1496" s="56" t="s">
        <v>861</v>
      </c>
      <c r="X1496" s="56"/>
      <c r="Y1496" s="56"/>
      <c r="Z1496" s="56"/>
      <c r="AA1496" s="56"/>
      <c r="AB1496" s="56"/>
      <c r="AC1496" s="56"/>
    </row>
    <row r="1497" spans="1:29" ht="15.75" customHeight="1">
      <c r="A1497" s="35"/>
      <c r="B1497" s="35" t="s">
        <v>861</v>
      </c>
      <c r="C1497" s="36" t="s">
        <v>1052</v>
      </c>
      <c r="D1497" s="37" t="s">
        <v>53</v>
      </c>
      <c r="E1497" s="37">
        <v>1000</v>
      </c>
      <c r="F1497" s="38">
        <v>100000</v>
      </c>
      <c r="G1497" s="39" t="s">
        <v>66</v>
      </c>
      <c r="H1497" s="40">
        <v>46266</v>
      </c>
      <c r="I1497" s="41" t="s">
        <v>55</v>
      </c>
      <c r="J1497" s="41" t="s">
        <v>56</v>
      </c>
      <c r="K1497" s="41" t="s">
        <v>164</v>
      </c>
      <c r="L1497" s="41" t="s">
        <v>91</v>
      </c>
      <c r="M1497" s="42" t="s">
        <v>109</v>
      </c>
      <c r="N1497" s="44" t="s">
        <v>884</v>
      </c>
      <c r="O1497" s="44" t="s">
        <v>2767</v>
      </c>
      <c r="P1497" s="44"/>
      <c r="Q1497" s="44" t="s">
        <v>861</v>
      </c>
      <c r="R1497" s="45"/>
      <c r="S1497" s="45" t="s">
        <v>1053</v>
      </c>
      <c r="T1497" s="44"/>
      <c r="U1497" s="44"/>
      <c r="V1497" s="44"/>
      <c r="W1497" s="44" t="s">
        <v>861</v>
      </c>
      <c r="X1497" s="44"/>
      <c r="Y1497" s="44"/>
      <c r="Z1497" s="44"/>
      <c r="AA1497" s="44"/>
      <c r="AB1497" s="44"/>
      <c r="AC1497" s="44"/>
    </row>
    <row r="1498" spans="1:29" ht="15.75" customHeight="1">
      <c r="A1498" s="184"/>
      <c r="B1498" s="184" t="s">
        <v>51</v>
      </c>
      <c r="C1498" s="185" t="s">
        <v>930</v>
      </c>
      <c r="D1498" s="186" t="s">
        <v>53</v>
      </c>
      <c r="E1498" s="186">
        <v>2</v>
      </c>
      <c r="F1498" s="187">
        <v>6000</v>
      </c>
      <c r="G1498" s="188" t="s">
        <v>54</v>
      </c>
      <c r="H1498" s="189">
        <v>46204</v>
      </c>
      <c r="I1498" s="190" t="s">
        <v>101</v>
      </c>
      <c r="J1498" s="190" t="s">
        <v>56</v>
      </c>
      <c r="K1498" s="190" t="s">
        <v>858</v>
      </c>
      <c r="L1498" s="190" t="s">
        <v>91</v>
      </c>
      <c r="M1498" s="191" t="s">
        <v>2451</v>
      </c>
      <c r="N1498" s="192" t="s">
        <v>884</v>
      </c>
      <c r="O1498" s="56" t="s">
        <v>2452</v>
      </c>
      <c r="P1498" s="56"/>
      <c r="Q1498" s="56"/>
      <c r="R1498" s="57">
        <f t="array" ref="R1498">IFERROR(INDEX('BANCO DE DADOS'!$C$3:$C1636,MATCH(C1498,'BANCO DE DADOS'!$B$3:$B1636,0),0),"")</f>
        <v>0</v>
      </c>
      <c r="S1498" s="57" t="str">
        <f t="array" ref="S1498">IFERROR(INDEX('BANCO DE DADOS'!$D$3:$D1636,MATCH(C1498,'BANCO DE DADOS'!$B$3:$B1636,0),0),"")</f>
        <v>COMPRA DE EQUIPAMENTOS MÉDICOS E DE DIAGNÓSTICO</v>
      </c>
      <c r="T1498" s="56"/>
      <c r="U1498" s="56"/>
      <c r="V1498" s="56"/>
      <c r="W1498" s="56"/>
      <c r="X1498" s="56"/>
      <c r="Y1498" s="56"/>
      <c r="Z1498" s="56"/>
      <c r="AA1498" s="56"/>
      <c r="AB1498" s="56"/>
      <c r="AC1498" s="56"/>
    </row>
    <row r="1499" spans="1:29" ht="15.75" customHeight="1">
      <c r="A1499" s="35"/>
      <c r="B1499" s="35" t="s">
        <v>861</v>
      </c>
      <c r="C1499" s="36" t="s">
        <v>1028</v>
      </c>
      <c r="D1499" s="37" t="s">
        <v>53</v>
      </c>
      <c r="E1499" s="37">
        <v>2000</v>
      </c>
      <c r="F1499" s="38">
        <v>500000</v>
      </c>
      <c r="G1499" s="39" t="s">
        <v>66</v>
      </c>
      <c r="H1499" s="40">
        <v>46266</v>
      </c>
      <c r="I1499" s="41" t="s">
        <v>55</v>
      </c>
      <c r="J1499" s="41" t="s">
        <v>56</v>
      </c>
      <c r="K1499" s="41" t="s">
        <v>147</v>
      </c>
      <c r="L1499" s="41" t="s">
        <v>91</v>
      </c>
      <c r="M1499" s="42" t="s">
        <v>2517</v>
      </c>
      <c r="N1499" s="44" t="s">
        <v>884</v>
      </c>
      <c r="O1499" s="44" t="s">
        <v>2767</v>
      </c>
      <c r="P1499" s="44"/>
      <c r="Q1499" s="44" t="s">
        <v>861</v>
      </c>
      <c r="R1499" s="45" t="str">
        <f t="array" ref="R1499">IFERROR(INDEX('BANCO DE DADOS'!$C$3:$C1636,MATCH(C1499,'BANCO DE DADOS'!$B$3:$B1636,0),0),"")</f>
        <v>CEPDEC</v>
      </c>
      <c r="S1499" s="45" t="s">
        <v>1028</v>
      </c>
      <c r="T1499" s="44"/>
      <c r="U1499" s="44"/>
      <c r="V1499" s="44"/>
      <c r="W1499" s="44" t="s">
        <v>861</v>
      </c>
      <c r="X1499" s="44"/>
      <c r="Y1499" s="44"/>
      <c r="Z1499" s="44"/>
      <c r="AA1499" s="44"/>
      <c r="AB1499" s="44"/>
      <c r="AC1499" s="44"/>
    </row>
    <row r="1500" spans="1:29" ht="15.75" customHeight="1">
      <c r="A1500" s="47"/>
      <c r="B1500" s="47" t="s">
        <v>861</v>
      </c>
      <c r="C1500" s="60" t="s">
        <v>840</v>
      </c>
      <c r="D1500" s="49" t="s">
        <v>53</v>
      </c>
      <c r="E1500" s="49">
        <v>1</v>
      </c>
      <c r="F1500" s="50">
        <v>19184</v>
      </c>
      <c r="G1500" s="51" t="s">
        <v>54</v>
      </c>
      <c r="H1500" s="52">
        <v>46266</v>
      </c>
      <c r="I1500" s="53" t="s">
        <v>55</v>
      </c>
      <c r="J1500" s="53" t="s">
        <v>56</v>
      </c>
      <c r="K1500" s="53" t="s">
        <v>841</v>
      </c>
      <c r="L1500" s="53" t="s">
        <v>91</v>
      </c>
      <c r="M1500" s="54" t="s">
        <v>2534</v>
      </c>
      <c r="N1500" s="56" t="s">
        <v>884</v>
      </c>
      <c r="O1500" s="56" t="s">
        <v>2767</v>
      </c>
      <c r="P1500" s="56"/>
      <c r="Q1500" s="56" t="s">
        <v>861</v>
      </c>
      <c r="R1500" s="57"/>
      <c r="S1500" s="57" t="s">
        <v>840</v>
      </c>
      <c r="T1500" s="56"/>
      <c r="U1500" s="56"/>
      <c r="V1500" s="56"/>
      <c r="W1500" s="56" t="s">
        <v>3132</v>
      </c>
      <c r="X1500" s="56"/>
      <c r="Y1500" s="56"/>
      <c r="Z1500" s="56"/>
      <c r="AA1500" s="56"/>
      <c r="AB1500" s="56"/>
      <c r="AC1500" s="56"/>
    </row>
    <row r="1501" spans="1:29" ht="15.75" customHeight="1">
      <c r="A1501" s="167"/>
      <c r="B1501" s="167" t="s">
        <v>652</v>
      </c>
      <c r="C1501" s="168" t="s">
        <v>2671</v>
      </c>
      <c r="D1501" s="176" t="s">
        <v>53</v>
      </c>
      <c r="E1501" s="176">
        <v>1</v>
      </c>
      <c r="F1501" s="177">
        <v>400</v>
      </c>
      <c r="G1501" s="178" t="s">
        <v>54</v>
      </c>
      <c r="H1501" s="179">
        <v>46174</v>
      </c>
      <c r="I1501" s="180" t="s">
        <v>101</v>
      </c>
      <c r="J1501" s="180" t="s">
        <v>56</v>
      </c>
      <c r="K1501" s="180" t="s">
        <v>858</v>
      </c>
      <c r="L1501" s="180" t="s">
        <v>91</v>
      </c>
      <c r="M1501" s="181" t="s">
        <v>2451</v>
      </c>
      <c r="N1501" s="175" t="s">
        <v>951</v>
      </c>
      <c r="O1501" s="44" t="s">
        <v>2452</v>
      </c>
      <c r="P1501" s="44"/>
      <c r="Q1501" s="44"/>
      <c r="R1501" s="45">
        <f t="array" ref="R1501">IFERROR(INDEX('BANCO DE DADOS'!$C$3:$C1636,MATCH(C1501,'BANCO DE DADOS'!$B$3:$B1636,0),0),"")</f>
        <v>0</v>
      </c>
      <c r="S1501" s="45" t="str">
        <f t="array" ref="S1501">IFERROR(INDEX('BANCO DE DADOS'!$D$3:$D1636,MATCH(C1501,'BANCO DE DADOS'!$B$3:$B1636,0),0),"")</f>
        <v>COMPRA DE FERRAMENTAS</v>
      </c>
      <c r="T1501" s="44"/>
      <c r="U1501" s="44"/>
      <c r="V1501" s="44"/>
      <c r="W1501" s="44"/>
      <c r="X1501" s="44"/>
      <c r="Y1501" s="44"/>
      <c r="Z1501" s="44"/>
      <c r="AA1501" s="44"/>
      <c r="AB1501" s="44"/>
      <c r="AC1501" s="44"/>
    </row>
    <row r="1502" spans="1:29" ht="15.75" customHeight="1">
      <c r="A1502" s="47"/>
      <c r="B1502" s="47" t="s">
        <v>861</v>
      </c>
      <c r="C1502" s="60" t="s">
        <v>1016</v>
      </c>
      <c r="D1502" s="49" t="s">
        <v>53</v>
      </c>
      <c r="E1502" s="49">
        <v>1</v>
      </c>
      <c r="F1502" s="50">
        <v>5000</v>
      </c>
      <c r="G1502" s="51" t="s">
        <v>54</v>
      </c>
      <c r="H1502" s="52">
        <v>46204</v>
      </c>
      <c r="I1502" s="53" t="s">
        <v>55</v>
      </c>
      <c r="J1502" s="53" t="s">
        <v>56</v>
      </c>
      <c r="K1502" s="53" t="s">
        <v>83</v>
      </c>
      <c r="L1502" s="53" t="s">
        <v>91</v>
      </c>
      <c r="M1502" s="54" t="s">
        <v>73</v>
      </c>
      <c r="N1502" s="56" t="s">
        <v>884</v>
      </c>
      <c r="O1502" s="56" t="s">
        <v>2767</v>
      </c>
      <c r="P1502" s="56"/>
      <c r="Q1502" s="56" t="s">
        <v>861</v>
      </c>
      <c r="R1502" s="57"/>
      <c r="S1502" s="204" t="s">
        <v>1017</v>
      </c>
      <c r="T1502" s="56"/>
      <c r="U1502" s="56"/>
      <c r="V1502" s="56"/>
      <c r="W1502" s="56" t="s">
        <v>861</v>
      </c>
      <c r="X1502" s="56"/>
      <c r="Y1502" s="56"/>
      <c r="Z1502" s="56"/>
      <c r="AA1502" s="56"/>
      <c r="AB1502" s="56"/>
      <c r="AC1502" s="56"/>
    </row>
    <row r="1503" spans="1:29" ht="15.75" customHeight="1">
      <c r="A1503" s="35"/>
      <c r="B1503" s="35" t="s">
        <v>861</v>
      </c>
      <c r="C1503" s="82" t="s">
        <v>881</v>
      </c>
      <c r="D1503" s="82" t="s">
        <v>2692</v>
      </c>
      <c r="E1503" s="82">
        <v>1</v>
      </c>
      <c r="F1503" s="38">
        <v>10000</v>
      </c>
      <c r="G1503" s="39" t="s">
        <v>54</v>
      </c>
      <c r="H1503" s="81">
        <v>46235</v>
      </c>
      <c r="I1503" s="41" t="s">
        <v>55</v>
      </c>
      <c r="J1503" s="41" t="s">
        <v>56</v>
      </c>
      <c r="K1503" s="41" t="s">
        <v>841</v>
      </c>
      <c r="L1503" s="41" t="s">
        <v>58</v>
      </c>
      <c r="M1503" s="42" t="s">
        <v>2486</v>
      </c>
      <c r="N1503" s="44" t="s">
        <v>861</v>
      </c>
      <c r="O1503" s="44" t="s">
        <v>2767</v>
      </c>
      <c r="P1503" s="44"/>
      <c r="Q1503" s="44" t="s">
        <v>861</v>
      </c>
      <c r="R1503" s="45"/>
      <c r="S1503" s="82" t="s">
        <v>881</v>
      </c>
      <c r="T1503" s="44"/>
      <c r="U1503" s="44"/>
      <c r="V1503" s="44"/>
      <c r="W1503" s="44" t="s">
        <v>3132</v>
      </c>
      <c r="X1503" s="44"/>
      <c r="Y1503" s="44"/>
      <c r="Z1503" s="44"/>
      <c r="AA1503" s="44"/>
      <c r="AB1503" s="44"/>
      <c r="AC1503" s="44"/>
    </row>
    <row r="1504" spans="1:29" ht="15.75" customHeight="1">
      <c r="A1504" s="47"/>
      <c r="B1504" s="47" t="s">
        <v>861</v>
      </c>
      <c r="C1504" s="85" t="s">
        <v>879</v>
      </c>
      <c r="D1504" s="85" t="s">
        <v>2692</v>
      </c>
      <c r="E1504" s="85">
        <v>1</v>
      </c>
      <c r="F1504" s="50">
        <v>41372</v>
      </c>
      <c r="G1504" s="51" t="s">
        <v>54</v>
      </c>
      <c r="H1504" s="84">
        <v>46235</v>
      </c>
      <c r="I1504" s="53" t="s">
        <v>55</v>
      </c>
      <c r="J1504" s="53" t="s">
        <v>56</v>
      </c>
      <c r="K1504" s="53" t="s">
        <v>841</v>
      </c>
      <c r="L1504" s="53" t="s">
        <v>58</v>
      </c>
      <c r="M1504" s="54" t="s">
        <v>2498</v>
      </c>
      <c r="N1504" s="56" t="s">
        <v>861</v>
      </c>
      <c r="O1504" s="56" t="s">
        <v>2767</v>
      </c>
      <c r="P1504" s="56"/>
      <c r="Q1504" s="56" t="s">
        <v>861</v>
      </c>
      <c r="R1504" s="57"/>
      <c r="S1504" s="57" t="s">
        <v>879</v>
      </c>
      <c r="T1504" s="56"/>
      <c r="U1504" s="56"/>
      <c r="V1504" s="56"/>
      <c r="W1504" s="56" t="s">
        <v>3132</v>
      </c>
      <c r="X1504" s="56"/>
      <c r="Y1504" s="56"/>
      <c r="Z1504" s="56"/>
      <c r="AA1504" s="56"/>
      <c r="AB1504" s="56"/>
      <c r="AC1504" s="56"/>
    </row>
    <row r="1505" spans="1:29" ht="15.75" customHeight="1">
      <c r="A1505" s="167"/>
      <c r="B1505" s="167" t="s">
        <v>317</v>
      </c>
      <c r="C1505" s="168" t="s">
        <v>2672</v>
      </c>
      <c r="D1505" s="176" t="s">
        <v>53</v>
      </c>
      <c r="E1505" s="176">
        <v>2</v>
      </c>
      <c r="F1505" s="177">
        <v>400</v>
      </c>
      <c r="G1505" s="178" t="s">
        <v>54</v>
      </c>
      <c r="H1505" s="179">
        <v>46174</v>
      </c>
      <c r="I1505" s="180" t="s">
        <v>101</v>
      </c>
      <c r="J1505" s="180" t="s">
        <v>56</v>
      </c>
      <c r="K1505" s="180" t="s">
        <v>858</v>
      </c>
      <c r="L1505" s="180" t="s">
        <v>84</v>
      </c>
      <c r="M1505" s="181" t="s">
        <v>2451</v>
      </c>
      <c r="N1505" s="175" t="s">
        <v>951</v>
      </c>
      <c r="O1505" s="44" t="s">
        <v>2452</v>
      </c>
      <c r="P1505" s="44"/>
      <c r="Q1505" s="44"/>
      <c r="R1505" s="45" t="str">
        <f t="array" ref="R1505">IFERROR(INDEX('BANCO DE DADOS'!$C$3:$C1636,MATCH(C1505,'BANCO DE DADOS'!$B$3:$B1636,0),0),"")</f>
        <v>GTI - MULTIMIDIA</v>
      </c>
      <c r="S1505" s="45" t="str">
        <f t="array" ref="S1505">IFERROR(INDEX('BANCO DE DADOS'!$D$3:$D1636,MATCH(C1505,'BANCO DE DADOS'!$B$3:$B1636,0),0),"")</f>
        <v>COMPRA DE EQUIPAMENTOS DE ÁUDIO E COMUNICAÇÃO</v>
      </c>
      <c r="T1505" s="44"/>
      <c r="U1505" s="44"/>
      <c r="V1505" s="44"/>
      <c r="W1505" s="44"/>
      <c r="X1505" s="44"/>
      <c r="Y1505" s="44"/>
      <c r="Z1505" s="44"/>
      <c r="AA1505" s="44"/>
      <c r="AB1505" s="44"/>
      <c r="AC1505" s="44"/>
    </row>
    <row r="1506" spans="1:29" ht="15.75" customHeight="1">
      <c r="A1506" s="47"/>
      <c r="B1506" s="47" t="s">
        <v>861</v>
      </c>
      <c r="C1506" s="60" t="s">
        <v>897</v>
      </c>
      <c r="D1506" s="49" t="s">
        <v>53</v>
      </c>
      <c r="E1506" s="49">
        <v>1</v>
      </c>
      <c r="F1506" s="50">
        <v>1000000</v>
      </c>
      <c r="G1506" s="51" t="s">
        <v>54</v>
      </c>
      <c r="H1506" s="52">
        <v>46266</v>
      </c>
      <c r="I1506" s="53" t="s">
        <v>101</v>
      </c>
      <c r="J1506" s="53" t="s">
        <v>56</v>
      </c>
      <c r="K1506" s="53" t="s">
        <v>858</v>
      </c>
      <c r="L1506" s="53" t="s">
        <v>91</v>
      </c>
      <c r="M1506" s="54" t="s">
        <v>148</v>
      </c>
      <c r="N1506" s="56" t="s">
        <v>884</v>
      </c>
      <c r="O1506" s="56" t="s">
        <v>2767</v>
      </c>
      <c r="P1506" s="56"/>
      <c r="Q1506" s="56" t="s">
        <v>861</v>
      </c>
      <c r="R1506" s="57"/>
      <c r="S1506" s="204" t="s">
        <v>898</v>
      </c>
      <c r="T1506" s="56"/>
      <c r="U1506" s="56"/>
      <c r="V1506" s="56"/>
      <c r="W1506" s="56" t="s">
        <v>861</v>
      </c>
      <c r="X1506" s="56"/>
      <c r="Y1506" s="56"/>
      <c r="Z1506" s="56"/>
      <c r="AA1506" s="56"/>
      <c r="AB1506" s="56"/>
      <c r="AC1506" s="56"/>
    </row>
    <row r="1507" spans="1:29" ht="15.75" customHeight="1">
      <c r="A1507" s="35"/>
      <c r="B1507" s="35" t="s">
        <v>861</v>
      </c>
      <c r="C1507" s="36" t="s">
        <v>1030</v>
      </c>
      <c r="D1507" s="37" t="s">
        <v>53</v>
      </c>
      <c r="E1507" s="37">
        <v>2000</v>
      </c>
      <c r="F1507" s="38">
        <v>500000</v>
      </c>
      <c r="G1507" s="39" t="s">
        <v>66</v>
      </c>
      <c r="H1507" s="40">
        <v>46266</v>
      </c>
      <c r="I1507" s="41" t="s">
        <v>55</v>
      </c>
      <c r="J1507" s="41" t="s">
        <v>56</v>
      </c>
      <c r="K1507" s="41" t="s">
        <v>147</v>
      </c>
      <c r="L1507" s="41" t="s">
        <v>91</v>
      </c>
      <c r="M1507" s="42" t="s">
        <v>2498</v>
      </c>
      <c r="N1507" s="44" t="s">
        <v>884</v>
      </c>
      <c r="O1507" s="44" t="s">
        <v>2767</v>
      </c>
      <c r="P1507" s="44"/>
      <c r="Q1507" s="44" t="s">
        <v>861</v>
      </c>
      <c r="R1507" s="45"/>
      <c r="S1507" s="45" t="s">
        <v>1030</v>
      </c>
      <c r="T1507" s="44"/>
      <c r="U1507" s="44"/>
      <c r="V1507" s="44"/>
      <c r="W1507" s="44" t="s">
        <v>861</v>
      </c>
      <c r="X1507" s="44"/>
      <c r="Y1507" s="44"/>
      <c r="Z1507" s="44"/>
      <c r="AA1507" s="44"/>
      <c r="AB1507" s="44"/>
      <c r="AC1507" s="44"/>
    </row>
    <row r="1508" spans="1:29" ht="15.75" customHeight="1">
      <c r="A1508" s="47"/>
      <c r="B1508" s="47" t="s">
        <v>861</v>
      </c>
      <c r="C1508" s="60" t="s">
        <v>1038</v>
      </c>
      <c r="D1508" s="49" t="s">
        <v>53</v>
      </c>
      <c r="E1508" s="49">
        <v>5000</v>
      </c>
      <c r="F1508" s="50">
        <v>305000</v>
      </c>
      <c r="G1508" s="51" t="s">
        <v>66</v>
      </c>
      <c r="H1508" s="52">
        <v>46266</v>
      </c>
      <c r="I1508" s="53" t="s">
        <v>55</v>
      </c>
      <c r="J1508" s="53" t="s">
        <v>56</v>
      </c>
      <c r="K1508" s="53" t="s">
        <v>147</v>
      </c>
      <c r="L1508" s="53" t="s">
        <v>91</v>
      </c>
      <c r="M1508" s="54" t="s">
        <v>2517</v>
      </c>
      <c r="N1508" s="56" t="s">
        <v>884</v>
      </c>
      <c r="O1508" s="56" t="s">
        <v>2767</v>
      </c>
      <c r="P1508" s="56"/>
      <c r="Q1508" s="56" t="s">
        <v>861</v>
      </c>
      <c r="R1508" s="57"/>
      <c r="S1508" s="57" t="s">
        <v>1038</v>
      </c>
      <c r="T1508" s="56"/>
      <c r="U1508" s="56"/>
      <c r="V1508" s="56"/>
      <c r="W1508" s="56" t="s">
        <v>861</v>
      </c>
      <c r="X1508" s="56"/>
      <c r="Y1508" s="56"/>
      <c r="Z1508" s="56"/>
      <c r="AA1508" s="56"/>
      <c r="AB1508" s="56"/>
      <c r="AC1508" s="56"/>
    </row>
    <row r="1509" spans="1:29" ht="15.75" customHeight="1">
      <c r="A1509" s="35"/>
      <c r="B1509" s="35" t="s">
        <v>861</v>
      </c>
      <c r="C1509" s="36" t="s">
        <v>1032</v>
      </c>
      <c r="D1509" s="37" t="s">
        <v>53</v>
      </c>
      <c r="E1509" s="37">
        <v>2000</v>
      </c>
      <c r="F1509" s="38">
        <v>500000</v>
      </c>
      <c r="G1509" s="39" t="s">
        <v>66</v>
      </c>
      <c r="H1509" s="40">
        <v>46266</v>
      </c>
      <c r="I1509" s="41" t="s">
        <v>55</v>
      </c>
      <c r="J1509" s="41" t="s">
        <v>56</v>
      </c>
      <c r="K1509" s="41" t="s">
        <v>147</v>
      </c>
      <c r="L1509" s="41" t="s">
        <v>91</v>
      </c>
      <c r="M1509" s="42" t="s">
        <v>2534</v>
      </c>
      <c r="N1509" s="44" t="s">
        <v>884</v>
      </c>
      <c r="O1509" s="44" t="s">
        <v>2767</v>
      </c>
      <c r="P1509" s="44"/>
      <c r="Q1509" s="44" t="s">
        <v>861</v>
      </c>
      <c r="R1509" s="45"/>
      <c r="S1509" s="45" t="s">
        <v>1032</v>
      </c>
      <c r="T1509" s="44"/>
      <c r="U1509" s="44"/>
      <c r="V1509" s="44"/>
      <c r="W1509" s="44" t="s">
        <v>861</v>
      </c>
      <c r="X1509" s="44"/>
      <c r="Y1509" s="44"/>
      <c r="Z1509" s="44"/>
      <c r="AA1509" s="44"/>
      <c r="AB1509" s="44"/>
      <c r="AC1509" s="44"/>
    </row>
    <row r="1510" spans="1:29" ht="15.75" customHeight="1">
      <c r="A1510" s="47"/>
      <c r="B1510" s="47" t="s">
        <v>861</v>
      </c>
      <c r="C1510" s="60" t="s">
        <v>871</v>
      </c>
      <c r="D1510" s="49" t="s">
        <v>53</v>
      </c>
      <c r="E1510" s="49">
        <v>1</v>
      </c>
      <c r="F1510" s="50">
        <v>14900</v>
      </c>
      <c r="G1510" s="51" t="s">
        <v>54</v>
      </c>
      <c r="H1510" s="52">
        <v>46235</v>
      </c>
      <c r="I1510" s="53" t="s">
        <v>55</v>
      </c>
      <c r="J1510" s="53" t="s">
        <v>56</v>
      </c>
      <c r="K1510" s="53" t="s">
        <v>72</v>
      </c>
      <c r="L1510" s="53" t="s">
        <v>58</v>
      </c>
      <c r="M1510" s="54" t="s">
        <v>148</v>
      </c>
      <c r="N1510" s="56" t="s">
        <v>861</v>
      </c>
      <c r="O1510" s="56" t="s">
        <v>2767</v>
      </c>
      <c r="P1510" s="56"/>
      <c r="Q1510" s="56" t="s">
        <v>861</v>
      </c>
      <c r="R1510" s="57"/>
      <c r="S1510" s="57" t="s">
        <v>871</v>
      </c>
      <c r="T1510" s="56"/>
      <c r="U1510" s="56"/>
      <c r="V1510" s="56"/>
      <c r="W1510" s="56" t="s">
        <v>861</v>
      </c>
      <c r="X1510" s="56"/>
      <c r="Y1510" s="56"/>
      <c r="Z1510" s="56"/>
      <c r="AA1510" s="56"/>
      <c r="AB1510" s="56"/>
      <c r="AC1510" s="56"/>
    </row>
    <row r="1511" spans="1:29" ht="15.75" customHeight="1">
      <c r="A1511" s="35"/>
      <c r="B1511" s="35" t="s">
        <v>861</v>
      </c>
      <c r="C1511" s="36" t="s">
        <v>1007</v>
      </c>
      <c r="D1511" s="37" t="s">
        <v>991</v>
      </c>
      <c r="E1511" s="37">
        <v>1</v>
      </c>
      <c r="F1511" s="38">
        <v>12000</v>
      </c>
      <c r="G1511" s="39" t="s">
        <v>54</v>
      </c>
      <c r="H1511" s="40">
        <v>46235</v>
      </c>
      <c r="I1511" s="41" t="s">
        <v>55</v>
      </c>
      <c r="J1511" s="41" t="s">
        <v>56</v>
      </c>
      <c r="K1511" s="41" t="s">
        <v>83</v>
      </c>
      <c r="L1511" s="41" t="s">
        <v>91</v>
      </c>
      <c r="M1511" s="42" t="s">
        <v>109</v>
      </c>
      <c r="N1511" s="44" t="s">
        <v>884</v>
      </c>
      <c r="O1511" s="44" t="s">
        <v>2767</v>
      </c>
      <c r="P1511" s="44"/>
      <c r="Q1511" s="44" t="s">
        <v>861</v>
      </c>
      <c r="R1511" s="45">
        <f t="array" ref="R1511">IFERROR(INDEX('BANCO DE DADOS'!$C$3:$C1636,MATCH(C1511,'BANCO DE DADOS'!$B$3:$B1636,0),0),"")</f>
        <v>0</v>
      </c>
      <c r="S1511" s="45" t="s">
        <v>1007</v>
      </c>
      <c r="T1511" s="44"/>
      <c r="U1511" s="44"/>
      <c r="V1511" s="44"/>
      <c r="W1511" s="44" t="s">
        <v>861</v>
      </c>
      <c r="X1511" s="44"/>
      <c r="Y1511" s="44"/>
      <c r="Z1511" s="44"/>
      <c r="AA1511" s="44"/>
      <c r="AB1511" s="44"/>
      <c r="AC1511" s="44"/>
    </row>
    <row r="1512" spans="1:29" ht="15.75" customHeight="1">
      <c r="A1512" s="47"/>
      <c r="B1512" s="47" t="s">
        <v>861</v>
      </c>
      <c r="C1512" s="60" t="s">
        <v>993</v>
      </c>
      <c r="D1512" s="49" t="s">
        <v>991</v>
      </c>
      <c r="E1512" s="49">
        <v>1</v>
      </c>
      <c r="F1512" s="50">
        <v>60000</v>
      </c>
      <c r="G1512" s="51" t="s">
        <v>54</v>
      </c>
      <c r="H1512" s="52">
        <v>46266</v>
      </c>
      <c r="I1512" s="53" t="s">
        <v>55</v>
      </c>
      <c r="J1512" s="53" t="s">
        <v>56</v>
      </c>
      <c r="K1512" s="53" t="s">
        <v>83</v>
      </c>
      <c r="L1512" s="53" t="s">
        <v>91</v>
      </c>
      <c r="M1512" s="54" t="s">
        <v>2534</v>
      </c>
      <c r="N1512" s="56" t="s">
        <v>884</v>
      </c>
      <c r="O1512" s="56" t="s">
        <v>2767</v>
      </c>
      <c r="P1512" s="56"/>
      <c r="Q1512" s="56" t="s">
        <v>861</v>
      </c>
      <c r="R1512" s="57"/>
      <c r="S1512" s="57" t="s">
        <v>993</v>
      </c>
      <c r="T1512" s="56"/>
      <c r="U1512" s="56"/>
      <c r="V1512" s="56"/>
      <c r="W1512" s="56" t="s">
        <v>861</v>
      </c>
      <c r="X1512" s="56"/>
      <c r="Y1512" s="56"/>
      <c r="Z1512" s="56"/>
      <c r="AA1512" s="56"/>
      <c r="AB1512" s="56"/>
      <c r="AC1512" s="56"/>
    </row>
    <row r="1513" spans="1:29" ht="15.75" customHeight="1">
      <c r="A1513" s="35"/>
      <c r="B1513" s="35" t="s">
        <v>861</v>
      </c>
      <c r="C1513" s="36" t="s">
        <v>1003</v>
      </c>
      <c r="D1513" s="37" t="s">
        <v>991</v>
      </c>
      <c r="E1513" s="37">
        <v>1</v>
      </c>
      <c r="F1513" s="38">
        <v>25000</v>
      </c>
      <c r="G1513" s="39" t="s">
        <v>54</v>
      </c>
      <c r="H1513" s="40">
        <v>46235</v>
      </c>
      <c r="I1513" s="41" t="s">
        <v>55</v>
      </c>
      <c r="J1513" s="41" t="s">
        <v>56</v>
      </c>
      <c r="K1513" s="41" t="s">
        <v>83</v>
      </c>
      <c r="L1513" s="41" t="s">
        <v>91</v>
      </c>
      <c r="M1513" s="42" t="s">
        <v>2517</v>
      </c>
      <c r="N1513" s="44" t="s">
        <v>884</v>
      </c>
      <c r="O1513" s="44" t="s">
        <v>2767</v>
      </c>
      <c r="P1513" s="44"/>
      <c r="Q1513" s="44" t="s">
        <v>861</v>
      </c>
      <c r="R1513" s="45">
        <f t="array" ref="R1513">IFERROR(INDEX('BANCO DE DADOS'!$C$3:$C1636,MATCH(C1513,'BANCO DE DADOS'!$B$3:$B1636,0),0),"")</f>
        <v>0</v>
      </c>
      <c r="S1513" s="45" t="s">
        <v>1003</v>
      </c>
      <c r="T1513" s="44"/>
      <c r="U1513" s="44"/>
      <c r="V1513" s="44"/>
      <c r="W1513" s="44" t="s">
        <v>861</v>
      </c>
      <c r="X1513" s="44"/>
      <c r="Y1513" s="44"/>
      <c r="Z1513" s="44"/>
      <c r="AA1513" s="44"/>
      <c r="AB1513" s="44"/>
      <c r="AC1513" s="44"/>
    </row>
    <row r="1514" spans="1:29" ht="15.75" customHeight="1">
      <c r="A1514" s="47"/>
      <c r="B1514" s="47" t="s">
        <v>861</v>
      </c>
      <c r="C1514" s="60" t="s">
        <v>1009</v>
      </c>
      <c r="D1514" s="49" t="s">
        <v>991</v>
      </c>
      <c r="E1514" s="49">
        <v>1</v>
      </c>
      <c r="F1514" s="50">
        <v>12000</v>
      </c>
      <c r="G1514" s="51" t="s">
        <v>54</v>
      </c>
      <c r="H1514" s="52">
        <v>46235</v>
      </c>
      <c r="I1514" s="53" t="s">
        <v>55</v>
      </c>
      <c r="J1514" s="53" t="s">
        <v>56</v>
      </c>
      <c r="K1514" s="53" t="s">
        <v>83</v>
      </c>
      <c r="L1514" s="53" t="s">
        <v>91</v>
      </c>
      <c r="M1514" s="54" t="s">
        <v>2517</v>
      </c>
      <c r="N1514" s="56" t="s">
        <v>884</v>
      </c>
      <c r="O1514" s="56" t="s">
        <v>2767</v>
      </c>
      <c r="P1514" s="56"/>
      <c r="Q1514" s="56" t="s">
        <v>861</v>
      </c>
      <c r="R1514" s="57">
        <f t="array" ref="R1514">IFERROR(INDEX('BANCO DE DADOS'!$C$3:$C1636,MATCH(C1514,'BANCO DE DADOS'!$B$3:$B1636,0),0),"")</f>
        <v>0</v>
      </c>
      <c r="S1514" s="57" t="s">
        <v>1009</v>
      </c>
      <c r="T1514" s="56"/>
      <c r="U1514" s="56"/>
      <c r="V1514" s="56"/>
      <c r="W1514" s="56" t="s">
        <v>861</v>
      </c>
      <c r="X1514" s="56"/>
      <c r="Y1514" s="56"/>
      <c r="Z1514" s="56"/>
      <c r="AA1514" s="56"/>
      <c r="AB1514" s="56"/>
      <c r="AC1514" s="56"/>
    </row>
    <row r="1515" spans="1:29" ht="15.75" customHeight="1">
      <c r="A1515" s="35"/>
      <c r="B1515" s="35" t="s">
        <v>861</v>
      </c>
      <c r="C1515" s="36" t="s">
        <v>1005</v>
      </c>
      <c r="D1515" s="37" t="s">
        <v>991</v>
      </c>
      <c r="E1515" s="37">
        <v>1</v>
      </c>
      <c r="F1515" s="38">
        <v>15000</v>
      </c>
      <c r="G1515" s="39" t="s">
        <v>54</v>
      </c>
      <c r="H1515" s="40">
        <v>46235</v>
      </c>
      <c r="I1515" s="41" t="s">
        <v>55</v>
      </c>
      <c r="J1515" s="41" t="s">
        <v>56</v>
      </c>
      <c r="K1515" s="41" t="s">
        <v>83</v>
      </c>
      <c r="L1515" s="41" t="s">
        <v>91</v>
      </c>
      <c r="M1515" s="42" t="s">
        <v>73</v>
      </c>
      <c r="N1515" s="44" t="s">
        <v>884</v>
      </c>
      <c r="O1515" s="44" t="s">
        <v>2767</v>
      </c>
      <c r="P1515" s="44"/>
      <c r="Q1515" s="44" t="s">
        <v>861</v>
      </c>
      <c r="R1515" s="45">
        <f t="array" ref="R1515">IFERROR(INDEX('BANCO DE DADOS'!$C$3:$C1636,MATCH(C1515,'BANCO DE DADOS'!$B$3:$B1636,0),0),"")</f>
        <v>0</v>
      </c>
      <c r="S1515" s="45" t="s">
        <v>1005</v>
      </c>
      <c r="T1515" s="44"/>
      <c r="U1515" s="44"/>
      <c r="V1515" s="44"/>
      <c r="W1515" s="44" t="s">
        <v>861</v>
      </c>
      <c r="X1515" s="44"/>
      <c r="Y1515" s="44"/>
      <c r="Z1515" s="44"/>
      <c r="AA1515" s="44"/>
      <c r="AB1515" s="44"/>
      <c r="AC1515" s="44"/>
    </row>
    <row r="1516" spans="1:29" ht="15.75" customHeight="1">
      <c r="A1516" s="47"/>
      <c r="B1516" s="47" t="s">
        <v>2693</v>
      </c>
      <c r="C1516" s="60"/>
      <c r="D1516" s="49"/>
      <c r="E1516" s="49"/>
      <c r="F1516" s="50">
        <v>400</v>
      </c>
      <c r="G1516" s="51"/>
      <c r="H1516" s="52"/>
      <c r="I1516" s="53"/>
      <c r="J1516" s="53"/>
      <c r="K1516" s="53"/>
      <c r="L1516" s="53"/>
      <c r="M1516" s="54"/>
      <c r="N1516" s="56" t="s">
        <v>951</v>
      </c>
      <c r="O1516" s="56"/>
      <c r="P1516" s="56"/>
      <c r="Q1516" s="56" t="s">
        <v>3039</v>
      </c>
      <c r="R1516" s="57"/>
      <c r="S1516" s="57" t="s">
        <v>2268</v>
      </c>
      <c r="T1516" s="56"/>
      <c r="U1516" s="56"/>
      <c r="V1516" s="56"/>
      <c r="W1516" s="56" t="s">
        <v>156</v>
      </c>
      <c r="X1516" s="56"/>
      <c r="Y1516" s="56"/>
      <c r="Z1516" s="56"/>
      <c r="AA1516" s="56"/>
      <c r="AB1516" s="56"/>
      <c r="AC1516" s="56"/>
    </row>
    <row r="1517" spans="1:29" ht="15.75" customHeight="1">
      <c r="A1517" s="35"/>
      <c r="B1517" s="35" t="s">
        <v>861</v>
      </c>
      <c r="C1517" s="36" t="s">
        <v>990</v>
      </c>
      <c r="D1517" s="37" t="s">
        <v>991</v>
      </c>
      <c r="E1517" s="37">
        <v>1</v>
      </c>
      <c r="F1517" s="38">
        <v>120000</v>
      </c>
      <c r="G1517" s="39" t="s">
        <v>54</v>
      </c>
      <c r="H1517" s="40">
        <v>46266</v>
      </c>
      <c r="I1517" s="41" t="s">
        <v>55</v>
      </c>
      <c r="J1517" s="41" t="s">
        <v>56</v>
      </c>
      <c r="K1517" s="41" t="s">
        <v>83</v>
      </c>
      <c r="L1517" s="41" t="s">
        <v>91</v>
      </c>
      <c r="M1517" s="42" t="s">
        <v>2517</v>
      </c>
      <c r="N1517" s="44" t="s">
        <v>884</v>
      </c>
      <c r="O1517" s="44" t="s">
        <v>2767</v>
      </c>
      <c r="P1517" s="44"/>
      <c r="Q1517" s="44" t="s">
        <v>861</v>
      </c>
      <c r="R1517" s="45"/>
      <c r="S1517" s="45" t="s">
        <v>990</v>
      </c>
      <c r="T1517" s="44"/>
      <c r="U1517" s="44"/>
      <c r="V1517" s="44"/>
      <c r="W1517" s="44" t="s">
        <v>861</v>
      </c>
      <c r="X1517" s="44"/>
      <c r="Y1517" s="44"/>
      <c r="Z1517" s="44"/>
      <c r="AA1517" s="44"/>
      <c r="AB1517" s="44"/>
      <c r="AC1517" s="44"/>
    </row>
    <row r="1518" spans="1:29" ht="15.75" customHeight="1">
      <c r="A1518" s="47"/>
      <c r="B1518" s="47" t="s">
        <v>861</v>
      </c>
      <c r="C1518" s="60" t="s">
        <v>1011</v>
      </c>
      <c r="D1518" s="49" t="s">
        <v>991</v>
      </c>
      <c r="E1518" s="49">
        <v>1</v>
      </c>
      <c r="F1518" s="50">
        <v>12000</v>
      </c>
      <c r="G1518" s="51" t="s">
        <v>54</v>
      </c>
      <c r="H1518" s="52">
        <v>46235</v>
      </c>
      <c r="I1518" s="53" t="s">
        <v>55</v>
      </c>
      <c r="J1518" s="53" t="s">
        <v>56</v>
      </c>
      <c r="K1518" s="53" t="s">
        <v>83</v>
      </c>
      <c r="L1518" s="53" t="s">
        <v>91</v>
      </c>
      <c r="M1518" s="54" t="s">
        <v>2534</v>
      </c>
      <c r="N1518" s="56" t="s">
        <v>884</v>
      </c>
      <c r="O1518" s="56" t="s">
        <v>2767</v>
      </c>
      <c r="P1518" s="56"/>
      <c r="Q1518" s="56" t="s">
        <v>861</v>
      </c>
      <c r="R1518" s="57">
        <f t="array" ref="R1518">IFERROR(INDEX('BANCO DE DADOS'!$C$3:$C1636,MATCH(C1518,'BANCO DE DADOS'!$B$3:$B1636,0),0),"")</f>
        <v>0</v>
      </c>
      <c r="S1518" s="57" t="s">
        <v>1011</v>
      </c>
      <c r="T1518" s="56"/>
      <c r="U1518" s="56"/>
      <c r="V1518" s="56"/>
      <c r="W1518" s="56" t="s">
        <v>861</v>
      </c>
      <c r="X1518" s="56"/>
      <c r="Y1518" s="56"/>
      <c r="Z1518" s="56"/>
      <c r="AA1518" s="56"/>
      <c r="AB1518" s="56"/>
      <c r="AC1518" s="56"/>
    </row>
    <row r="1519" spans="1:29" ht="15.75" customHeight="1">
      <c r="A1519" s="35"/>
      <c r="B1519" s="35" t="s">
        <v>861</v>
      </c>
      <c r="C1519" s="36" t="s">
        <v>995</v>
      </c>
      <c r="D1519" s="37" t="s">
        <v>991</v>
      </c>
      <c r="E1519" s="37">
        <v>1</v>
      </c>
      <c r="F1519" s="38">
        <v>50000</v>
      </c>
      <c r="G1519" s="39" t="s">
        <v>54</v>
      </c>
      <c r="H1519" s="40">
        <v>46266</v>
      </c>
      <c r="I1519" s="41" t="s">
        <v>55</v>
      </c>
      <c r="J1519" s="41" t="s">
        <v>56</v>
      </c>
      <c r="K1519" s="41" t="s">
        <v>83</v>
      </c>
      <c r="L1519" s="41" t="s">
        <v>91</v>
      </c>
      <c r="M1519" s="42" t="s">
        <v>2534</v>
      </c>
      <c r="N1519" s="44" t="s">
        <v>884</v>
      </c>
      <c r="O1519" s="44" t="s">
        <v>2767</v>
      </c>
      <c r="P1519" s="44"/>
      <c r="Q1519" s="44" t="s">
        <v>861</v>
      </c>
      <c r="R1519" s="45">
        <f t="array" ref="R1519">IFERROR(INDEX('BANCO DE DADOS'!$C$3:$C1636,MATCH(C1519,'BANCO DE DADOS'!$B$3:$B1636,0),0),"")</f>
        <v>0</v>
      </c>
      <c r="S1519" s="45" t="s">
        <v>995</v>
      </c>
      <c r="T1519" s="44"/>
      <c r="U1519" s="44"/>
      <c r="V1519" s="44"/>
      <c r="W1519" s="44" t="s">
        <v>861</v>
      </c>
      <c r="X1519" s="44"/>
      <c r="Y1519" s="44"/>
      <c r="Z1519" s="44"/>
      <c r="AA1519" s="44"/>
      <c r="AB1519" s="44"/>
      <c r="AC1519" s="44"/>
    </row>
    <row r="1520" spans="1:29" ht="15.75" customHeight="1">
      <c r="A1520" s="184"/>
      <c r="B1520" s="184" t="s">
        <v>247</v>
      </c>
      <c r="C1520" s="185" t="s">
        <v>2275</v>
      </c>
      <c r="D1520" s="186" t="s">
        <v>53</v>
      </c>
      <c r="E1520" s="186">
        <v>8</v>
      </c>
      <c r="F1520" s="187">
        <v>400</v>
      </c>
      <c r="G1520" s="188" t="s">
        <v>54</v>
      </c>
      <c r="H1520" s="189">
        <v>46174</v>
      </c>
      <c r="I1520" s="190" t="s">
        <v>55</v>
      </c>
      <c r="J1520" s="190" t="s">
        <v>56</v>
      </c>
      <c r="K1520" s="190" t="s">
        <v>164</v>
      </c>
      <c r="L1520" s="190" t="s">
        <v>91</v>
      </c>
      <c r="M1520" s="191" t="s">
        <v>2451</v>
      </c>
      <c r="N1520" s="192" t="s">
        <v>951</v>
      </c>
      <c r="O1520" s="56" t="s">
        <v>2452</v>
      </c>
      <c r="P1520" s="56"/>
      <c r="Q1520" s="56"/>
      <c r="R1520" s="57" t="str">
        <f t="array" ref="R1520">IFERROR(INDEX('BANCO DE DADOS'!$C$3:$C1636,MATCH(C1520,'BANCO DE DADOS'!$B$3:$B1636,0),0),"")</f>
        <v>CEIB - RECARGA DE EXTINTOR</v>
      </c>
      <c r="S1520" s="57" t="str">
        <f t="array" ref="S1520">IFERROR(INDEX('BANCO DE DADOS'!$D$3:$D1636,MATCH(C1520,'BANCO DE DADOS'!$B$3:$B1636,0),0),"")</f>
        <v>SERVIÇOS DE MANUTENÇÃO - SISTEMAS DE PROTEÇÃO CONTRA INCÊNDIO</v>
      </c>
      <c r="T1520" s="56"/>
      <c r="U1520" s="56"/>
      <c r="V1520" s="56"/>
      <c r="W1520" s="56"/>
      <c r="X1520" s="56"/>
      <c r="Y1520" s="56"/>
      <c r="Z1520" s="56"/>
      <c r="AA1520" s="56"/>
      <c r="AB1520" s="56"/>
      <c r="AC1520" s="56"/>
    </row>
    <row r="1521" spans="1:29" ht="15.75" customHeight="1">
      <c r="A1521" s="35"/>
      <c r="B1521" s="35" t="s">
        <v>2693</v>
      </c>
      <c r="C1521" s="36"/>
      <c r="D1521" s="37"/>
      <c r="E1521" s="37"/>
      <c r="F1521" s="38">
        <v>61363.66</v>
      </c>
      <c r="G1521" s="39"/>
      <c r="H1521" s="40"/>
      <c r="I1521" s="41"/>
      <c r="J1521" s="41"/>
      <c r="K1521" s="41"/>
      <c r="L1521" s="41"/>
      <c r="M1521" s="42"/>
      <c r="N1521" s="44" t="s">
        <v>21</v>
      </c>
      <c r="O1521" s="44"/>
      <c r="P1521" s="44"/>
      <c r="Q1521" s="44" t="s">
        <v>2970</v>
      </c>
      <c r="R1521" s="45" t="s">
        <v>304</v>
      </c>
      <c r="S1521" s="45" t="s">
        <v>305</v>
      </c>
      <c r="T1521" s="44"/>
      <c r="U1521" s="44"/>
      <c r="V1521" s="44"/>
      <c r="W1521" s="44" t="s">
        <v>652</v>
      </c>
      <c r="X1521" s="44"/>
      <c r="Y1521" s="44"/>
      <c r="Z1521" s="44"/>
      <c r="AA1521" s="44"/>
      <c r="AB1521" s="44"/>
      <c r="AC1521" s="44"/>
    </row>
    <row r="1522" spans="1:29" ht="15.75" customHeight="1">
      <c r="A1522" s="47"/>
      <c r="B1522" s="47" t="s">
        <v>861</v>
      </c>
      <c r="C1522" s="60" t="s">
        <v>1001</v>
      </c>
      <c r="D1522" s="49" t="s">
        <v>991</v>
      </c>
      <c r="E1522" s="49">
        <v>2</v>
      </c>
      <c r="F1522" s="50">
        <v>26000</v>
      </c>
      <c r="G1522" s="51" t="s">
        <v>54</v>
      </c>
      <c r="H1522" s="52">
        <v>46235</v>
      </c>
      <c r="I1522" s="53" t="s">
        <v>55</v>
      </c>
      <c r="J1522" s="53" t="s">
        <v>56</v>
      </c>
      <c r="K1522" s="53" t="s">
        <v>83</v>
      </c>
      <c r="L1522" s="53" t="s">
        <v>91</v>
      </c>
      <c r="M1522" s="54" t="s">
        <v>73</v>
      </c>
      <c r="N1522" s="56" t="s">
        <v>884</v>
      </c>
      <c r="O1522" s="56" t="s">
        <v>2767</v>
      </c>
      <c r="P1522" s="56"/>
      <c r="Q1522" s="56" t="s">
        <v>861</v>
      </c>
      <c r="R1522" s="57">
        <f t="array" ref="R1522">IFERROR(INDEX('BANCO DE DADOS'!$C$3:$C1636,MATCH(C1522,'BANCO DE DADOS'!$B$3:$B1636,0),0),"")</f>
        <v>0</v>
      </c>
      <c r="S1522" s="57" t="s">
        <v>1001</v>
      </c>
      <c r="T1522" s="56"/>
      <c r="U1522" s="56"/>
      <c r="V1522" s="56"/>
      <c r="W1522" s="56" t="s">
        <v>861</v>
      </c>
      <c r="X1522" s="56"/>
      <c r="Y1522" s="56"/>
      <c r="Z1522" s="56"/>
      <c r="AA1522" s="56"/>
      <c r="AB1522" s="56"/>
      <c r="AC1522" s="56"/>
    </row>
    <row r="1523" spans="1:29" ht="15.75" customHeight="1">
      <c r="A1523" s="35"/>
      <c r="B1523" s="35" t="s">
        <v>861</v>
      </c>
      <c r="C1523" s="36" t="s">
        <v>901</v>
      </c>
      <c r="D1523" s="37" t="s">
        <v>53</v>
      </c>
      <c r="E1523" s="37">
        <v>1</v>
      </c>
      <c r="F1523" s="38">
        <v>50000</v>
      </c>
      <c r="G1523" s="74" t="s">
        <v>54</v>
      </c>
      <c r="H1523" s="86">
        <v>46266</v>
      </c>
      <c r="I1523" s="75" t="s">
        <v>101</v>
      </c>
      <c r="J1523" s="75" t="s">
        <v>56</v>
      </c>
      <c r="K1523" s="75" t="s">
        <v>858</v>
      </c>
      <c r="L1523" s="75" t="s">
        <v>91</v>
      </c>
      <c r="M1523" s="42" t="s">
        <v>148</v>
      </c>
      <c r="N1523" s="44" t="s">
        <v>884</v>
      </c>
      <c r="O1523" s="44" t="s">
        <v>2767</v>
      </c>
      <c r="P1523" s="44"/>
      <c r="Q1523" s="44" t="s">
        <v>861</v>
      </c>
      <c r="R1523" s="45"/>
      <c r="S1523" s="45" t="s">
        <v>902</v>
      </c>
      <c r="T1523" s="44"/>
      <c r="U1523" s="44"/>
      <c r="V1523" s="44"/>
      <c r="W1523" s="44" t="s">
        <v>861</v>
      </c>
      <c r="X1523" s="44"/>
      <c r="Y1523" s="44"/>
      <c r="Z1523" s="44"/>
      <c r="AA1523" s="44"/>
      <c r="AB1523" s="44"/>
      <c r="AC1523" s="44"/>
    </row>
    <row r="1524" spans="1:29" ht="15.75" customHeight="1">
      <c r="A1524" s="47"/>
      <c r="B1524" s="47" t="s">
        <v>861</v>
      </c>
      <c r="C1524" s="85" t="s">
        <v>877</v>
      </c>
      <c r="D1524" s="49" t="s">
        <v>53</v>
      </c>
      <c r="E1524" s="85">
        <v>1</v>
      </c>
      <c r="F1524" s="50">
        <v>5100</v>
      </c>
      <c r="G1524" s="51" t="s">
        <v>54</v>
      </c>
      <c r="H1524" s="52">
        <v>46143</v>
      </c>
      <c r="I1524" s="53" t="s">
        <v>55</v>
      </c>
      <c r="J1524" s="53" t="s">
        <v>56</v>
      </c>
      <c r="K1524" s="53" t="s">
        <v>164</v>
      </c>
      <c r="L1524" s="53" t="s">
        <v>91</v>
      </c>
      <c r="M1524" s="54" t="s">
        <v>73</v>
      </c>
      <c r="N1524" s="56" t="s">
        <v>861</v>
      </c>
      <c r="O1524" s="56" t="s">
        <v>2767</v>
      </c>
      <c r="P1524" s="56"/>
      <c r="Q1524" s="56" t="s">
        <v>861</v>
      </c>
      <c r="R1524" s="57">
        <f t="array" ref="R1524">IFERROR(INDEX('BANCO DE DADOS'!$C$3:$C1636,MATCH(C1524,'BANCO DE DADOS'!$B$3:$B1636,0),0),"")</f>
        <v>0</v>
      </c>
      <c r="S1524" s="57" t="str">
        <f t="array" ref="S1524">IFERROR(INDEX('BANCO DE DADOS'!$D$3:$D1636,MATCH(C1524,'BANCO DE DADOS'!$B$3:$B1636,0),0),"")</f>
        <v>COMPRA DE MATERIAIS E INSUMOS DIVERSOS</v>
      </c>
      <c r="T1524" s="56"/>
      <c r="U1524" s="56"/>
      <c r="V1524" s="56"/>
      <c r="W1524" s="56" t="s">
        <v>861</v>
      </c>
      <c r="X1524" s="56"/>
      <c r="Y1524" s="56"/>
      <c r="Z1524" s="56"/>
      <c r="AA1524" s="56"/>
      <c r="AB1524" s="56"/>
      <c r="AC1524" s="56"/>
    </row>
    <row r="1525" spans="1:29" ht="15.75" customHeight="1">
      <c r="A1525" s="35"/>
      <c r="B1525" s="35" t="s">
        <v>861</v>
      </c>
      <c r="C1525" s="36" t="s">
        <v>961</v>
      </c>
      <c r="D1525" s="37" t="s">
        <v>53</v>
      </c>
      <c r="E1525" s="37">
        <v>1</v>
      </c>
      <c r="F1525" s="38">
        <v>6184103</v>
      </c>
      <c r="G1525" s="39" t="s">
        <v>54</v>
      </c>
      <c r="H1525" s="40">
        <v>46266</v>
      </c>
      <c r="I1525" s="41" t="s">
        <v>101</v>
      </c>
      <c r="J1525" s="41" t="s">
        <v>962</v>
      </c>
      <c r="K1525" s="41" t="s">
        <v>963</v>
      </c>
      <c r="L1525" s="41" t="s">
        <v>91</v>
      </c>
      <c r="M1525" s="42" t="s">
        <v>2498</v>
      </c>
      <c r="N1525" s="44" t="s">
        <v>884</v>
      </c>
      <c r="O1525" s="44" t="s">
        <v>2767</v>
      </c>
      <c r="P1525" s="44"/>
      <c r="Q1525" s="44" t="s">
        <v>861</v>
      </c>
      <c r="R1525" s="45"/>
      <c r="S1525" s="45" t="s">
        <v>961</v>
      </c>
      <c r="T1525" s="44"/>
      <c r="U1525" s="44"/>
      <c r="V1525" s="44"/>
      <c r="W1525" s="44" t="s">
        <v>861</v>
      </c>
      <c r="X1525" s="44"/>
      <c r="Y1525" s="44"/>
      <c r="Z1525" s="44"/>
      <c r="AA1525" s="44"/>
      <c r="AB1525" s="44"/>
      <c r="AC1525" s="44"/>
    </row>
    <row r="1526" spans="1:29" ht="15.75" customHeight="1">
      <c r="A1526" s="47"/>
      <c r="B1526" s="47" t="s">
        <v>861</v>
      </c>
      <c r="C1526" s="60" t="s">
        <v>966</v>
      </c>
      <c r="D1526" s="49" t="s">
        <v>53</v>
      </c>
      <c r="E1526" s="49">
        <v>1</v>
      </c>
      <c r="F1526" s="50">
        <v>4100000</v>
      </c>
      <c r="G1526" s="51" t="s">
        <v>54</v>
      </c>
      <c r="H1526" s="52">
        <v>46266</v>
      </c>
      <c r="I1526" s="53" t="s">
        <v>101</v>
      </c>
      <c r="J1526" s="53" t="s">
        <v>962</v>
      </c>
      <c r="K1526" s="53" t="s">
        <v>963</v>
      </c>
      <c r="L1526" s="53" t="s">
        <v>91</v>
      </c>
      <c r="M1526" s="54" t="s">
        <v>73</v>
      </c>
      <c r="N1526" s="56" t="s">
        <v>884</v>
      </c>
      <c r="O1526" s="56" t="s">
        <v>2767</v>
      </c>
      <c r="P1526" s="56"/>
      <c r="Q1526" s="56" t="s">
        <v>861</v>
      </c>
      <c r="R1526" s="57"/>
      <c r="S1526" s="57" t="s">
        <v>966</v>
      </c>
      <c r="T1526" s="56"/>
      <c r="U1526" s="56"/>
      <c r="V1526" s="56"/>
      <c r="W1526" s="56" t="s">
        <v>861</v>
      </c>
      <c r="X1526" s="56"/>
      <c r="Y1526" s="56"/>
      <c r="Z1526" s="56"/>
      <c r="AA1526" s="56"/>
      <c r="AB1526" s="56"/>
      <c r="AC1526" s="56"/>
    </row>
    <row r="1527" spans="1:29" ht="15.75" customHeight="1">
      <c r="A1527" s="35"/>
      <c r="B1527" s="35" t="s">
        <v>856</v>
      </c>
      <c r="C1527" s="82" t="s">
        <v>869</v>
      </c>
      <c r="D1527" s="37" t="s">
        <v>53</v>
      </c>
      <c r="E1527" s="82">
        <v>1</v>
      </c>
      <c r="F1527" s="38">
        <v>407073</v>
      </c>
      <c r="G1527" s="39" t="s">
        <v>54</v>
      </c>
      <c r="H1527" s="81">
        <v>46235</v>
      </c>
      <c r="I1527" s="41" t="s">
        <v>55</v>
      </c>
      <c r="J1527" s="41" t="s">
        <v>56</v>
      </c>
      <c r="K1527" s="41" t="s">
        <v>72</v>
      </c>
      <c r="L1527" s="41" t="s">
        <v>859</v>
      </c>
      <c r="M1527" s="42" t="s">
        <v>2534</v>
      </c>
      <c r="N1527" s="44" t="s">
        <v>861</v>
      </c>
      <c r="O1527" s="44" t="s">
        <v>2767</v>
      </c>
      <c r="P1527" s="44"/>
      <c r="Q1527" s="44" t="s">
        <v>861</v>
      </c>
      <c r="R1527" s="45">
        <f t="array" ref="R1527">IFERROR(INDEX('BANCO DE DADOS'!$C$3:$C1636,MATCH(C1527,'BANCO DE DADOS'!$B$3:$B1636,0),0),"")</f>
        <v>0</v>
      </c>
      <c r="S1527" s="45" t="s">
        <v>869</v>
      </c>
      <c r="T1527" s="44"/>
      <c r="U1527" s="44"/>
      <c r="V1527" s="44"/>
      <c r="W1527" s="44" t="s">
        <v>861</v>
      </c>
      <c r="X1527" s="44"/>
      <c r="Y1527" s="44"/>
      <c r="Z1527" s="44"/>
      <c r="AA1527" s="44"/>
      <c r="AB1527" s="44"/>
      <c r="AC1527" s="44"/>
    </row>
    <row r="1528" spans="1:29" ht="15.75" customHeight="1">
      <c r="A1528" s="184"/>
      <c r="B1528" s="184" t="s">
        <v>440</v>
      </c>
      <c r="C1528" s="185" t="s">
        <v>2673</v>
      </c>
      <c r="D1528" s="186" t="s">
        <v>53</v>
      </c>
      <c r="E1528" s="186">
        <v>1</v>
      </c>
      <c r="F1528" s="187">
        <v>373</v>
      </c>
      <c r="G1528" s="188" t="s">
        <v>54</v>
      </c>
      <c r="H1528" s="189">
        <v>46174</v>
      </c>
      <c r="I1528" s="190" t="s">
        <v>101</v>
      </c>
      <c r="J1528" s="190" t="s">
        <v>56</v>
      </c>
      <c r="K1528" s="190" t="s">
        <v>858</v>
      </c>
      <c r="L1528" s="190" t="s">
        <v>91</v>
      </c>
      <c r="M1528" s="191" t="s">
        <v>2451</v>
      </c>
      <c r="N1528" s="192" t="s">
        <v>951</v>
      </c>
      <c r="O1528" s="56" t="s">
        <v>2452</v>
      </c>
      <c r="P1528" s="56"/>
      <c r="Q1528" s="56"/>
      <c r="R1528" s="57" t="str">
        <f t="array" ref="R1528">IFERROR(INDEX('BANCO DE DADOS'!$C$3:$C1636,MATCH(C1528,'BANCO DE DADOS'!$B$3:$B1636,0),0),"")</f>
        <v>DAL</v>
      </c>
      <c r="S1528" s="57" t="str">
        <f t="array" ref="S1528">IFERROR(INDEX('BANCO DE DADOS'!$D$3:$D1636,MATCH(C1528,'BANCO DE DADOS'!$B$3:$B1636,0),0),"")</f>
        <v>COMPRA DE EQUIPAMENTOS PARA COZINHA E REFEITÓRIO</v>
      </c>
      <c r="T1528" s="56"/>
      <c r="U1528" s="56"/>
      <c r="V1528" s="56"/>
      <c r="W1528" s="56"/>
      <c r="X1528" s="56"/>
      <c r="Y1528" s="56"/>
      <c r="Z1528" s="56"/>
      <c r="AA1528" s="56"/>
      <c r="AB1528" s="56"/>
      <c r="AC1528" s="56"/>
    </row>
    <row r="1529" spans="1:29" ht="15.75" customHeight="1">
      <c r="A1529" s="167"/>
      <c r="B1529" s="167" t="s">
        <v>51</v>
      </c>
      <c r="C1529" s="168" t="s">
        <v>533</v>
      </c>
      <c r="D1529" s="176" t="s">
        <v>53</v>
      </c>
      <c r="E1529" s="176">
        <v>1</v>
      </c>
      <c r="F1529" s="177">
        <v>360</v>
      </c>
      <c r="G1529" s="178" t="s">
        <v>54</v>
      </c>
      <c r="H1529" s="179">
        <v>46235</v>
      </c>
      <c r="I1529" s="180" t="s">
        <v>101</v>
      </c>
      <c r="J1529" s="180" t="s">
        <v>56</v>
      </c>
      <c r="K1529" s="180" t="s">
        <v>858</v>
      </c>
      <c r="L1529" s="180" t="s">
        <v>91</v>
      </c>
      <c r="M1529" s="181" t="s">
        <v>2451</v>
      </c>
      <c r="N1529" s="175" t="s">
        <v>951</v>
      </c>
      <c r="O1529" s="44" t="s">
        <v>2452</v>
      </c>
      <c r="P1529" s="44"/>
      <c r="Q1529" s="44"/>
      <c r="R1529" s="45" t="str">
        <f t="array" ref="R1529">IFERROR(INDEX('BANCO DE DADOS'!$C$3:$C1636,MATCH(C1529,'BANCO DE DADOS'!$B$3:$B1636,0),0),"")</f>
        <v>DOP - EPI SALVAMENTO TERRESTRE</v>
      </c>
      <c r="S1529" s="45" t="str">
        <f t="array" ref="S1529">IFERROR(INDEX('BANCO DE DADOS'!$D$3:$D1636,MATCH(C1529,'BANCO DE DADOS'!$B$3:$B1636,0),0),"")</f>
        <v>COMPRA DE EPI - CORTE DE ARVORES</v>
      </c>
      <c r="T1529" s="44"/>
      <c r="U1529" s="44"/>
      <c r="V1529" s="44"/>
      <c r="W1529" s="44"/>
      <c r="X1529" s="44"/>
      <c r="Y1529" s="44"/>
      <c r="Z1529" s="44"/>
      <c r="AA1529" s="44"/>
      <c r="AB1529" s="44"/>
      <c r="AC1529" s="44"/>
    </row>
    <row r="1530" spans="1:29" ht="15.75" customHeight="1">
      <c r="A1530" s="47"/>
      <c r="B1530" s="47" t="s">
        <v>861</v>
      </c>
      <c r="C1530" s="60" t="s">
        <v>1060</v>
      </c>
      <c r="D1530" s="49" t="s">
        <v>1024</v>
      </c>
      <c r="E1530" s="49">
        <v>12</v>
      </c>
      <c r="F1530" s="50">
        <v>7200</v>
      </c>
      <c r="G1530" s="51" t="s">
        <v>54</v>
      </c>
      <c r="H1530" s="52">
        <v>46204</v>
      </c>
      <c r="I1530" s="53" t="s">
        <v>55</v>
      </c>
      <c r="J1530" s="53" t="s">
        <v>56</v>
      </c>
      <c r="K1530" s="53" t="s">
        <v>164</v>
      </c>
      <c r="L1530" s="53" t="s">
        <v>91</v>
      </c>
      <c r="M1530" s="54" t="s">
        <v>73</v>
      </c>
      <c r="N1530" s="56" t="s">
        <v>884</v>
      </c>
      <c r="O1530" s="56" t="s">
        <v>2767</v>
      </c>
      <c r="P1530" s="56"/>
      <c r="Q1530" s="56" t="s">
        <v>861</v>
      </c>
      <c r="R1530" s="57">
        <f t="array" ref="R1530">IFERROR(INDEX('BANCO DE DADOS'!$C$3:$C1636,MATCH(C1530,'BANCO DE DADOS'!$B$3:$B1636,0),0),"")</f>
        <v>0</v>
      </c>
      <c r="S1530" s="57" t="s">
        <v>1060</v>
      </c>
      <c r="T1530" s="56"/>
      <c r="U1530" s="56"/>
      <c r="V1530" s="56"/>
      <c r="W1530" s="56" t="s">
        <v>861</v>
      </c>
      <c r="X1530" s="56"/>
      <c r="Y1530" s="56"/>
      <c r="Z1530" s="56"/>
      <c r="AA1530" s="56"/>
      <c r="AB1530" s="56"/>
      <c r="AC1530" s="56"/>
    </row>
    <row r="1531" spans="1:29" ht="15.75" customHeight="1">
      <c r="A1531" s="35"/>
      <c r="B1531" s="35" t="s">
        <v>856</v>
      </c>
      <c r="C1531" s="82" t="s">
        <v>873</v>
      </c>
      <c r="D1531" s="82" t="s">
        <v>2692</v>
      </c>
      <c r="E1531" s="82">
        <v>1</v>
      </c>
      <c r="F1531" s="38">
        <v>725000</v>
      </c>
      <c r="G1531" s="39" t="s">
        <v>54</v>
      </c>
      <c r="H1531" s="81">
        <v>46235</v>
      </c>
      <c r="I1531" s="41" t="s">
        <v>55</v>
      </c>
      <c r="J1531" s="41" t="s">
        <v>56</v>
      </c>
      <c r="K1531" s="41" t="s">
        <v>83</v>
      </c>
      <c r="L1531" s="41" t="s">
        <v>859</v>
      </c>
      <c r="M1531" s="42" t="s">
        <v>2517</v>
      </c>
      <c r="N1531" s="44" t="s">
        <v>861</v>
      </c>
      <c r="O1531" s="44" t="s">
        <v>2767</v>
      </c>
      <c r="P1531" s="44"/>
      <c r="Q1531" s="44" t="s">
        <v>861</v>
      </c>
      <c r="R1531" s="45"/>
      <c r="S1531" s="82" t="s">
        <v>873</v>
      </c>
      <c r="T1531" s="44"/>
      <c r="U1531" s="44"/>
      <c r="V1531" s="44"/>
      <c r="W1531" s="44" t="s">
        <v>3132</v>
      </c>
      <c r="X1531" s="44"/>
      <c r="Y1531" s="44"/>
      <c r="Z1531" s="44"/>
      <c r="AA1531" s="44"/>
      <c r="AB1531" s="44"/>
      <c r="AC1531" s="44"/>
    </row>
    <row r="1532" spans="1:29" ht="15.75" customHeight="1">
      <c r="A1532" s="47"/>
      <c r="B1532" s="47" t="s">
        <v>861</v>
      </c>
      <c r="C1532" s="49" t="s">
        <v>1036</v>
      </c>
      <c r="D1532" s="49" t="s">
        <v>53</v>
      </c>
      <c r="E1532" s="49">
        <v>25000</v>
      </c>
      <c r="F1532" s="50">
        <v>600000</v>
      </c>
      <c r="G1532" s="51" t="s">
        <v>66</v>
      </c>
      <c r="H1532" s="52">
        <v>46266</v>
      </c>
      <c r="I1532" s="53" t="s">
        <v>55</v>
      </c>
      <c r="J1532" s="53" t="s">
        <v>56</v>
      </c>
      <c r="K1532" s="53" t="s">
        <v>147</v>
      </c>
      <c r="L1532" s="53" t="s">
        <v>91</v>
      </c>
      <c r="M1532" s="54" t="s">
        <v>109</v>
      </c>
      <c r="N1532" s="56" t="s">
        <v>884</v>
      </c>
      <c r="O1532" s="56" t="s">
        <v>2767</v>
      </c>
      <c r="P1532" s="56"/>
      <c r="Q1532" s="56" t="s">
        <v>861</v>
      </c>
      <c r="R1532" s="57"/>
      <c r="S1532" s="57" t="s">
        <v>1036</v>
      </c>
      <c r="T1532" s="56"/>
      <c r="U1532" s="56"/>
      <c r="V1532" s="56"/>
      <c r="W1532" s="56" t="s">
        <v>861</v>
      </c>
      <c r="X1532" s="56"/>
      <c r="Y1532" s="56"/>
      <c r="Z1532" s="56"/>
      <c r="AA1532" s="56"/>
      <c r="AB1532" s="56"/>
      <c r="AC1532" s="56"/>
    </row>
    <row r="1533" spans="1:29" ht="15.75" customHeight="1">
      <c r="A1533" s="35"/>
      <c r="B1533" s="35" t="s">
        <v>861</v>
      </c>
      <c r="C1533" s="36" t="s">
        <v>1058</v>
      </c>
      <c r="D1533" s="37" t="s">
        <v>53</v>
      </c>
      <c r="E1533" s="37">
        <v>5000</v>
      </c>
      <c r="F1533" s="38">
        <v>75750</v>
      </c>
      <c r="G1533" s="39" t="s">
        <v>66</v>
      </c>
      <c r="H1533" s="40">
        <v>46266</v>
      </c>
      <c r="I1533" s="41" t="s">
        <v>55</v>
      </c>
      <c r="J1533" s="41" t="s">
        <v>56</v>
      </c>
      <c r="K1533" s="41" t="s">
        <v>164</v>
      </c>
      <c r="L1533" s="41" t="s">
        <v>91</v>
      </c>
      <c r="M1533" s="42" t="s">
        <v>2498</v>
      </c>
      <c r="N1533" s="44" t="s">
        <v>884</v>
      </c>
      <c r="O1533" s="44" t="s">
        <v>2767</v>
      </c>
      <c r="P1533" s="44"/>
      <c r="Q1533" s="44" t="s">
        <v>861</v>
      </c>
      <c r="R1533" s="45"/>
      <c r="S1533" s="45" t="s">
        <v>1058</v>
      </c>
      <c r="T1533" s="44"/>
      <c r="U1533" s="44"/>
      <c r="V1533" s="44"/>
      <c r="W1533" s="44" t="s">
        <v>861</v>
      </c>
      <c r="X1533" s="44"/>
      <c r="Y1533" s="44"/>
      <c r="Z1533" s="44"/>
      <c r="AA1533" s="44"/>
      <c r="AB1533" s="44"/>
      <c r="AC1533" s="44"/>
    </row>
    <row r="1534" spans="1:29" ht="15.75" customHeight="1">
      <c r="A1534" s="47"/>
      <c r="B1534" s="47" t="s">
        <v>2693</v>
      </c>
      <c r="C1534" s="60"/>
      <c r="D1534" s="49"/>
      <c r="E1534" s="49"/>
      <c r="F1534" s="50">
        <v>11260</v>
      </c>
      <c r="G1534" s="51"/>
      <c r="H1534" s="52"/>
      <c r="I1534" s="53"/>
      <c r="J1534" s="53"/>
      <c r="K1534" s="53"/>
      <c r="L1534" s="53"/>
      <c r="M1534" s="54"/>
      <c r="N1534" s="56" t="s">
        <v>884</v>
      </c>
      <c r="O1534" s="56"/>
      <c r="P1534" s="56"/>
      <c r="Q1534" s="56" t="s">
        <v>2972</v>
      </c>
      <c r="R1534" s="57"/>
      <c r="S1534" s="57" t="s">
        <v>781</v>
      </c>
      <c r="T1534" s="56"/>
      <c r="U1534" s="56"/>
      <c r="V1534" s="56"/>
      <c r="W1534" s="47" t="s">
        <v>775</v>
      </c>
      <c r="X1534" s="56"/>
      <c r="Y1534" s="56"/>
      <c r="Z1534" s="56"/>
      <c r="AA1534" s="56"/>
      <c r="AB1534" s="56"/>
      <c r="AC1534" s="56"/>
    </row>
    <row r="1535" spans="1:29" ht="15.75" customHeight="1">
      <c r="A1535" s="35"/>
      <c r="B1535" s="35" t="s">
        <v>861</v>
      </c>
      <c r="C1535" s="36" t="s">
        <v>1023</v>
      </c>
      <c r="D1535" s="37" t="s">
        <v>1024</v>
      </c>
      <c r="E1535" s="37">
        <v>12</v>
      </c>
      <c r="F1535" s="38">
        <v>5000000</v>
      </c>
      <c r="G1535" s="39" t="s">
        <v>66</v>
      </c>
      <c r="H1535" s="40">
        <v>46266</v>
      </c>
      <c r="I1535" s="41" t="s">
        <v>55</v>
      </c>
      <c r="J1535" s="41" t="s">
        <v>56</v>
      </c>
      <c r="K1535" s="41" t="s">
        <v>1025</v>
      </c>
      <c r="L1535" s="41" t="s">
        <v>91</v>
      </c>
      <c r="M1535" s="42" t="s">
        <v>73</v>
      </c>
      <c r="N1535" s="44" t="s">
        <v>884</v>
      </c>
      <c r="O1535" s="44" t="s">
        <v>2767</v>
      </c>
      <c r="P1535" s="44"/>
      <c r="Q1535" s="44" t="s">
        <v>3140</v>
      </c>
      <c r="R1535" s="45" t="str">
        <f t="array" ref="R1535">IFERROR(INDEX('BANCO DE DADOS'!$C$3:$C1636,MATCH(C1535,'BANCO DE DADOS'!$B$3:$B1636,0),0),"")</f>
        <v>CEPDEC</v>
      </c>
      <c r="S1535" s="45" t="str">
        <f t="array" ref="S1535">IFERROR(INDEX('BANCO DE DADOS'!$D$3:$D1636,MATCH(C1535,'BANCO DE DADOS'!$B$3:$B1636,0),0),"")</f>
        <v>SERVIÇOS DE CONSULTORIA E MONITORAMENTO</v>
      </c>
      <c r="T1535" s="44"/>
      <c r="U1535" s="44"/>
      <c r="V1535" s="44"/>
      <c r="W1535" s="44" t="s">
        <v>861</v>
      </c>
      <c r="X1535" s="44"/>
      <c r="Y1535" s="44"/>
      <c r="Z1535" s="44"/>
      <c r="AA1535" s="44"/>
      <c r="AB1535" s="44"/>
      <c r="AC1535" s="44"/>
    </row>
    <row r="1536" spans="1:29" ht="15.75" customHeight="1">
      <c r="A1536" s="47" t="s">
        <v>1651</v>
      </c>
      <c r="B1536" s="47" t="s">
        <v>291</v>
      </c>
      <c r="C1536" s="60" t="s">
        <v>1844</v>
      </c>
      <c r="D1536" s="49" t="s">
        <v>53</v>
      </c>
      <c r="E1536" s="49">
        <v>1</v>
      </c>
      <c r="F1536" s="50">
        <v>20000</v>
      </c>
      <c r="G1536" s="51" t="s">
        <v>54</v>
      </c>
      <c r="H1536" s="52">
        <v>46235</v>
      </c>
      <c r="I1536" s="53" t="s">
        <v>55</v>
      </c>
      <c r="J1536" s="53" t="s">
        <v>56</v>
      </c>
      <c r="K1536" s="53" t="s">
        <v>164</v>
      </c>
      <c r="L1536" s="53" t="s">
        <v>91</v>
      </c>
      <c r="M1536" s="54" t="s">
        <v>148</v>
      </c>
      <c r="N1536" s="56" t="s">
        <v>951</v>
      </c>
      <c r="O1536" s="56" t="s">
        <v>2767</v>
      </c>
      <c r="P1536" s="56"/>
      <c r="Q1536" s="56" t="s">
        <v>3142</v>
      </c>
      <c r="R1536" s="57"/>
      <c r="S1536" s="57" t="s">
        <v>1844</v>
      </c>
      <c r="T1536" s="56"/>
      <c r="U1536" s="56"/>
      <c r="V1536" s="56"/>
      <c r="W1536" s="56" t="s">
        <v>291</v>
      </c>
      <c r="X1536" s="56"/>
      <c r="Y1536" s="56"/>
      <c r="Z1536" s="56"/>
      <c r="AA1536" s="56"/>
      <c r="AB1536" s="56"/>
      <c r="AC1536" s="56"/>
    </row>
    <row r="1537" spans="1:29" ht="15.75" customHeight="1">
      <c r="A1537" s="167"/>
      <c r="B1537" s="167" t="s">
        <v>247</v>
      </c>
      <c r="C1537" s="168" t="s">
        <v>2310</v>
      </c>
      <c r="D1537" s="176" t="s">
        <v>53</v>
      </c>
      <c r="E1537" s="176">
        <v>2</v>
      </c>
      <c r="F1537" s="177">
        <v>300</v>
      </c>
      <c r="G1537" s="178" t="s">
        <v>54</v>
      </c>
      <c r="H1537" s="179">
        <v>46174</v>
      </c>
      <c r="I1537" s="180" t="s">
        <v>55</v>
      </c>
      <c r="J1537" s="180" t="s">
        <v>56</v>
      </c>
      <c r="K1537" s="180" t="s">
        <v>164</v>
      </c>
      <c r="L1537" s="180" t="s">
        <v>91</v>
      </c>
      <c r="M1537" s="181" t="s">
        <v>2451</v>
      </c>
      <c r="N1537" s="175" t="s">
        <v>951</v>
      </c>
      <c r="O1537" s="44" t="s">
        <v>2452</v>
      </c>
      <c r="P1537" s="44"/>
      <c r="Q1537" s="44"/>
      <c r="R1537" s="45" t="str">
        <f t="array" ref="R1537">IFERROR(INDEX('BANCO DE DADOS'!$C$3:$C1636,MATCH(C1537,'BANCO DE DADOS'!$B$3:$B1636,0),0),"")</f>
        <v>ALMOXARIFADO GERAL</v>
      </c>
      <c r="S1537" s="45" t="str">
        <f t="array" ref="S1537">IFERROR(INDEX('BANCO DE DADOS'!$D$3:$D1636,MATCH(C1537,'BANCO DE DADOS'!$B$3:$B1636,0),0),"")</f>
        <v>COMPRA DE EQUIPAMENTOS PARA COZINHA E REFEITÓRIO</v>
      </c>
      <c r="T1537" s="44"/>
      <c r="U1537" s="44"/>
      <c r="V1537" s="44"/>
      <c r="W1537" s="44"/>
      <c r="X1537" s="44"/>
      <c r="Y1537" s="44"/>
      <c r="Z1537" s="44"/>
      <c r="AA1537" s="44"/>
      <c r="AB1537" s="44"/>
      <c r="AC1537" s="44"/>
    </row>
    <row r="1538" spans="1:29" ht="15.75" customHeight="1">
      <c r="A1538" s="47" t="s">
        <v>1918</v>
      </c>
      <c r="B1538" s="47" t="s">
        <v>64</v>
      </c>
      <c r="C1538" s="60" t="s">
        <v>1711</v>
      </c>
      <c r="D1538" s="49" t="s">
        <v>53</v>
      </c>
      <c r="E1538" s="49">
        <v>1</v>
      </c>
      <c r="F1538" s="50">
        <v>40000</v>
      </c>
      <c r="G1538" s="51" t="s">
        <v>66</v>
      </c>
      <c r="H1538" s="52">
        <v>46266</v>
      </c>
      <c r="I1538" s="53" t="s">
        <v>55</v>
      </c>
      <c r="J1538" s="53" t="s">
        <v>56</v>
      </c>
      <c r="K1538" s="53" t="s">
        <v>83</v>
      </c>
      <c r="L1538" s="53" t="s">
        <v>91</v>
      </c>
      <c r="M1538" s="54" t="s">
        <v>148</v>
      </c>
      <c r="N1538" s="56" t="s">
        <v>951</v>
      </c>
      <c r="O1538" s="56" t="s">
        <v>2767</v>
      </c>
      <c r="P1538" s="56"/>
      <c r="Q1538" s="56" t="s">
        <v>3143</v>
      </c>
      <c r="R1538" s="57" t="s">
        <v>1635</v>
      </c>
      <c r="S1538" s="57" t="s">
        <v>1712</v>
      </c>
      <c r="T1538" s="60"/>
      <c r="U1538" s="56"/>
      <c r="V1538" s="56"/>
      <c r="W1538" s="56" t="s">
        <v>652</v>
      </c>
      <c r="X1538" s="56"/>
      <c r="Y1538" s="56"/>
      <c r="Z1538" s="56"/>
      <c r="AA1538" s="56"/>
      <c r="AB1538" s="56"/>
      <c r="AC1538" s="56"/>
    </row>
    <row r="1539" spans="1:29" ht="15.75" customHeight="1">
      <c r="A1539" s="35" t="s">
        <v>2710</v>
      </c>
      <c r="B1539" s="35" t="s">
        <v>64</v>
      </c>
      <c r="C1539" s="36" t="s">
        <v>120</v>
      </c>
      <c r="D1539" s="37" t="s">
        <v>53</v>
      </c>
      <c r="E1539" s="37">
        <v>1</v>
      </c>
      <c r="F1539" s="38">
        <v>80000</v>
      </c>
      <c r="G1539" s="39" t="s">
        <v>66</v>
      </c>
      <c r="H1539" s="40">
        <v>46266</v>
      </c>
      <c r="I1539" s="41" t="s">
        <v>55</v>
      </c>
      <c r="J1539" s="41" t="s">
        <v>121</v>
      </c>
      <c r="K1539" s="41" t="s">
        <v>83</v>
      </c>
      <c r="L1539" s="41" t="s">
        <v>58</v>
      </c>
      <c r="M1539" s="42" t="s">
        <v>2534</v>
      </c>
      <c r="N1539" s="44" t="s">
        <v>21</v>
      </c>
      <c r="O1539" s="44" t="s">
        <v>2767</v>
      </c>
      <c r="P1539" s="44"/>
      <c r="Q1539" s="44" t="s">
        <v>3144</v>
      </c>
      <c r="R1539" s="45"/>
      <c r="S1539" s="45" t="str">
        <f t="array" ref="S1539">IFERROR(INDEX('BANCO DE DADOS'!$D$3:$D1636,MATCH(C1539,'BANCO DE DADOS'!$B$3:$B1636,0),0),"")</f>
        <v>SERVIÇOS DE PUBLICAÇÃO E IMPRESSÃO</v>
      </c>
      <c r="T1539" s="44"/>
      <c r="U1539" s="44"/>
      <c r="V1539" s="44"/>
      <c r="W1539" s="44" t="s">
        <v>64</v>
      </c>
      <c r="X1539" s="44"/>
      <c r="Y1539" s="44"/>
      <c r="Z1539" s="44"/>
      <c r="AA1539" s="44"/>
      <c r="AB1539" s="44"/>
      <c r="AC1539" s="44"/>
    </row>
    <row r="1540" spans="1:29" ht="15.75" customHeight="1">
      <c r="A1540" s="47" t="s">
        <v>777</v>
      </c>
      <c r="B1540" s="47" t="s">
        <v>1049</v>
      </c>
      <c r="C1540" s="60" t="s">
        <v>1752</v>
      </c>
      <c r="D1540" s="49" t="s">
        <v>1753</v>
      </c>
      <c r="E1540" s="49">
        <v>400</v>
      </c>
      <c r="F1540" s="50">
        <v>40000</v>
      </c>
      <c r="G1540" s="51" t="s">
        <v>66</v>
      </c>
      <c r="H1540" s="52">
        <v>46266</v>
      </c>
      <c r="I1540" s="53" t="s">
        <v>55</v>
      </c>
      <c r="J1540" s="53" t="s">
        <v>56</v>
      </c>
      <c r="K1540" s="53" t="s">
        <v>164</v>
      </c>
      <c r="L1540" s="53" t="s">
        <v>58</v>
      </c>
      <c r="M1540" s="54" t="s">
        <v>2486</v>
      </c>
      <c r="N1540" s="56" t="s">
        <v>21</v>
      </c>
      <c r="O1540" s="56" t="s">
        <v>2767</v>
      </c>
      <c r="P1540" s="56"/>
      <c r="Q1540" s="56" t="s">
        <v>3145</v>
      </c>
      <c r="R1540" s="57" t="s">
        <v>1755</v>
      </c>
      <c r="S1540" s="57" t="str">
        <f t="array" ref="S1540">IFERROR(INDEX('BANCO DE DADOS'!$D$3:$D1636,MATCH(C1540,'BANCO DE DADOS'!$B$3:$B1636,0),0),"")</f>
        <v>SERVIÇOS DE ABASTECIMENTO - GASES MEDICINAIS</v>
      </c>
      <c r="T1540" s="56"/>
      <c r="U1540" s="56"/>
      <c r="V1540" s="56"/>
      <c r="W1540" s="57" t="s">
        <v>8</v>
      </c>
      <c r="X1540" s="56"/>
      <c r="Y1540" s="56"/>
      <c r="Z1540" s="56"/>
      <c r="AA1540" s="56"/>
      <c r="AB1540" s="56"/>
      <c r="AC1540" s="56"/>
    </row>
    <row r="1541" spans="1:29" ht="15.75" customHeight="1">
      <c r="A1541" s="35"/>
      <c r="B1541" s="35" t="s">
        <v>848</v>
      </c>
      <c r="C1541" s="36" t="s">
        <v>997</v>
      </c>
      <c r="D1541" s="37" t="s">
        <v>998</v>
      </c>
      <c r="E1541" s="37">
        <v>1</v>
      </c>
      <c r="F1541" s="38">
        <v>50000</v>
      </c>
      <c r="G1541" s="39" t="s">
        <v>54</v>
      </c>
      <c r="H1541" s="40">
        <v>46266</v>
      </c>
      <c r="I1541" s="41" t="s">
        <v>55</v>
      </c>
      <c r="J1541" s="41" t="s">
        <v>56</v>
      </c>
      <c r="K1541" s="41" t="s">
        <v>83</v>
      </c>
      <c r="L1541" s="41" t="s">
        <v>91</v>
      </c>
      <c r="M1541" s="42" t="s">
        <v>2534</v>
      </c>
      <c r="N1541" s="44" t="s">
        <v>884</v>
      </c>
      <c r="O1541" s="44" t="s">
        <v>2767</v>
      </c>
      <c r="P1541" s="44"/>
      <c r="Q1541" s="44" t="s">
        <v>3134</v>
      </c>
      <c r="R1541" s="45"/>
      <c r="S1541" s="45" t="s">
        <v>999</v>
      </c>
      <c r="T1541" s="44"/>
      <c r="U1541" s="44"/>
      <c r="V1541" s="44"/>
      <c r="W1541" s="44" t="s">
        <v>848</v>
      </c>
      <c r="X1541" s="44"/>
      <c r="Y1541" s="44"/>
      <c r="Z1541" s="44"/>
      <c r="AA1541" s="44"/>
      <c r="AB1541" s="44"/>
      <c r="AC1541" s="44"/>
    </row>
    <row r="1542" spans="1:29" ht="15.75" customHeight="1">
      <c r="A1542" s="47"/>
      <c r="B1542" s="47" t="s">
        <v>64</v>
      </c>
      <c r="C1542" s="60" t="s">
        <v>2352</v>
      </c>
      <c r="D1542" s="49" t="s">
        <v>53</v>
      </c>
      <c r="E1542" s="49">
        <v>1</v>
      </c>
      <c r="F1542" s="50">
        <v>120000</v>
      </c>
      <c r="G1542" s="51" t="s">
        <v>54</v>
      </c>
      <c r="H1542" s="52">
        <v>46266</v>
      </c>
      <c r="I1542" s="53" t="s">
        <v>55</v>
      </c>
      <c r="J1542" s="53" t="s">
        <v>56</v>
      </c>
      <c r="K1542" s="53" t="s">
        <v>164</v>
      </c>
      <c r="L1542" s="53" t="s">
        <v>91</v>
      </c>
      <c r="M1542" s="54" t="s">
        <v>73</v>
      </c>
      <c r="N1542" s="56" t="s">
        <v>884</v>
      </c>
      <c r="O1542" s="56" t="s">
        <v>2767</v>
      </c>
      <c r="P1542" s="56"/>
      <c r="Q1542" s="56" t="s">
        <v>3135</v>
      </c>
      <c r="R1542" s="57"/>
      <c r="S1542" s="57" t="s">
        <v>2352</v>
      </c>
      <c r="T1542" s="56"/>
      <c r="U1542" s="56"/>
      <c r="V1542" s="56"/>
      <c r="W1542" s="56" t="s">
        <v>64</v>
      </c>
      <c r="X1542" s="56"/>
      <c r="Y1542" s="56"/>
      <c r="Z1542" s="56"/>
      <c r="AA1542" s="56"/>
      <c r="AB1542" s="56"/>
      <c r="AC1542" s="56"/>
    </row>
    <row r="1543" spans="1:29" ht="15.75" customHeight="1">
      <c r="A1543" s="35"/>
      <c r="B1543" s="35" t="s">
        <v>64</v>
      </c>
      <c r="C1543" s="36" t="s">
        <v>1709</v>
      </c>
      <c r="D1543" s="37" t="s">
        <v>53</v>
      </c>
      <c r="E1543" s="37">
        <v>1</v>
      </c>
      <c r="F1543" s="38">
        <v>120000</v>
      </c>
      <c r="G1543" s="39" t="s">
        <v>54</v>
      </c>
      <c r="H1543" s="40">
        <v>46266</v>
      </c>
      <c r="I1543" s="41" t="s">
        <v>55</v>
      </c>
      <c r="J1543" s="41" t="s">
        <v>56</v>
      </c>
      <c r="K1543" s="41" t="s">
        <v>83</v>
      </c>
      <c r="L1543" s="41" t="s">
        <v>91</v>
      </c>
      <c r="M1543" s="42" t="s">
        <v>109</v>
      </c>
      <c r="N1543" s="44" t="s">
        <v>884</v>
      </c>
      <c r="O1543" s="44" t="s">
        <v>2767</v>
      </c>
      <c r="P1543" s="44"/>
      <c r="Q1543" s="44" t="s">
        <v>3135</v>
      </c>
      <c r="R1543" s="45"/>
      <c r="S1543" s="45" t="s">
        <v>1709</v>
      </c>
      <c r="T1543" s="44"/>
      <c r="U1543" s="44"/>
      <c r="V1543" s="44"/>
      <c r="W1543" s="44" t="s">
        <v>64</v>
      </c>
      <c r="X1543" s="44"/>
      <c r="Y1543" s="44"/>
      <c r="Z1543" s="44"/>
      <c r="AA1543" s="44"/>
      <c r="AB1543" s="44"/>
      <c r="AC1543" s="44"/>
    </row>
    <row r="1544" spans="1:29" ht="15.75" customHeight="1">
      <c r="A1544" s="47"/>
      <c r="B1544" s="47" t="s">
        <v>64</v>
      </c>
      <c r="C1544" s="60" t="s">
        <v>1707</v>
      </c>
      <c r="D1544" s="49" t="s">
        <v>53</v>
      </c>
      <c r="E1544" s="49">
        <v>1</v>
      </c>
      <c r="F1544" s="50">
        <v>280000</v>
      </c>
      <c r="G1544" s="51" t="s">
        <v>54</v>
      </c>
      <c r="H1544" s="52">
        <v>46266</v>
      </c>
      <c r="I1544" s="53" t="s">
        <v>55</v>
      </c>
      <c r="J1544" s="53" t="s">
        <v>56</v>
      </c>
      <c r="K1544" s="53" t="s">
        <v>83</v>
      </c>
      <c r="L1544" s="53" t="s">
        <v>91</v>
      </c>
      <c r="M1544" s="54" t="s">
        <v>2534</v>
      </c>
      <c r="N1544" s="56" t="s">
        <v>884</v>
      </c>
      <c r="O1544" s="56" t="s">
        <v>2767</v>
      </c>
      <c r="P1544" s="56"/>
      <c r="Q1544" s="56" t="s">
        <v>3135</v>
      </c>
      <c r="R1544" s="57"/>
      <c r="S1544" s="57" t="s">
        <v>1707</v>
      </c>
      <c r="T1544" s="56"/>
      <c r="U1544" s="56"/>
      <c r="V1544" s="56"/>
      <c r="W1544" s="56" t="s">
        <v>64</v>
      </c>
      <c r="X1544" s="56"/>
      <c r="Y1544" s="56"/>
      <c r="Z1544" s="56"/>
      <c r="AA1544" s="56"/>
      <c r="AB1544" s="56"/>
      <c r="AC1544" s="56"/>
    </row>
    <row r="1545" spans="1:29" ht="15.75" customHeight="1">
      <c r="A1545" s="35"/>
      <c r="B1545" s="35" t="s">
        <v>861</v>
      </c>
      <c r="C1545" s="36" t="s">
        <v>883</v>
      </c>
      <c r="D1545" s="37" t="s">
        <v>53</v>
      </c>
      <c r="E1545" s="37">
        <v>2</v>
      </c>
      <c r="F1545" s="38">
        <v>3209.76</v>
      </c>
      <c r="G1545" s="39" t="s">
        <v>54</v>
      </c>
      <c r="H1545" s="40"/>
      <c r="I1545" s="41" t="s">
        <v>101</v>
      </c>
      <c r="J1545" s="41"/>
      <c r="K1545" s="41"/>
      <c r="L1545" s="41"/>
      <c r="M1545" s="42"/>
      <c r="N1545" s="44" t="s">
        <v>884</v>
      </c>
      <c r="O1545" s="44" t="s">
        <v>60</v>
      </c>
      <c r="P1545" s="44"/>
      <c r="Q1545" s="44"/>
      <c r="R1545" s="45"/>
      <c r="S1545" s="45" t="s">
        <v>885</v>
      </c>
      <c r="T1545" s="44"/>
      <c r="U1545" s="44"/>
      <c r="V1545" s="44" t="s">
        <v>886</v>
      </c>
      <c r="W1545" s="35" t="s">
        <v>861</v>
      </c>
      <c r="X1545" s="44"/>
      <c r="Y1545" s="44"/>
      <c r="Z1545" s="44"/>
      <c r="AA1545" s="44"/>
      <c r="AB1545" s="44"/>
      <c r="AC1545" s="44"/>
    </row>
    <row r="1546" spans="1:29" ht="15.75" customHeight="1">
      <c r="A1546" s="47" t="s">
        <v>1745</v>
      </c>
      <c r="B1546" s="47" t="s">
        <v>51</v>
      </c>
      <c r="C1546" s="60" t="s">
        <v>840</v>
      </c>
      <c r="D1546" s="49" t="s">
        <v>53</v>
      </c>
      <c r="E1546" s="49">
        <v>5</v>
      </c>
      <c r="F1546" s="50">
        <v>610000</v>
      </c>
      <c r="G1546" s="51" t="s">
        <v>54</v>
      </c>
      <c r="H1546" s="52">
        <v>46266</v>
      </c>
      <c r="I1546" s="53" t="s">
        <v>55</v>
      </c>
      <c r="J1546" s="53" t="s">
        <v>56</v>
      </c>
      <c r="K1546" s="53" t="s">
        <v>841</v>
      </c>
      <c r="L1546" s="53" t="s">
        <v>58</v>
      </c>
      <c r="M1546" s="54" t="s">
        <v>148</v>
      </c>
      <c r="N1546" s="56" t="s">
        <v>951</v>
      </c>
      <c r="O1546" s="56" t="s">
        <v>60</v>
      </c>
      <c r="P1546" s="56"/>
      <c r="Q1546" s="60" t="s">
        <v>840</v>
      </c>
      <c r="R1546" s="57"/>
      <c r="S1546" s="57" t="str">
        <f t="array" ref="S1546">IFERROR(INDEX('BANCO DE DADOS'!$D$3:$D1636,MATCH(C1546,'BANCO DE DADOS'!$B$3:$B1636,0),0),"")</f>
        <v>SERVIÇOS DE CAPACITAÇÃO E TREINAMENTO</v>
      </c>
      <c r="T1546" s="56"/>
      <c r="U1546" s="56"/>
      <c r="V1546" s="56"/>
      <c r="W1546" s="56" t="s">
        <v>3132</v>
      </c>
      <c r="X1546" s="56"/>
      <c r="Y1546" s="56"/>
      <c r="Z1546" s="56"/>
      <c r="AA1546" s="56"/>
      <c r="AB1546" s="56"/>
      <c r="AC1546" s="56"/>
    </row>
    <row r="1547" spans="1:29" ht="15.75" customHeight="1">
      <c r="A1547" s="35" t="s">
        <v>2708</v>
      </c>
      <c r="B1547" s="35" t="s">
        <v>51</v>
      </c>
      <c r="C1547" s="36" t="s">
        <v>840</v>
      </c>
      <c r="D1547" s="37" t="s">
        <v>53</v>
      </c>
      <c r="E1547" s="37">
        <v>5</v>
      </c>
      <c r="F1547" s="38">
        <v>259000</v>
      </c>
      <c r="G1547" s="39" t="s">
        <v>54</v>
      </c>
      <c r="H1547" s="40">
        <v>46266</v>
      </c>
      <c r="I1547" s="41" t="s">
        <v>55</v>
      </c>
      <c r="J1547" s="41" t="s">
        <v>56</v>
      </c>
      <c r="K1547" s="41" t="s">
        <v>841</v>
      </c>
      <c r="L1547" s="41" t="s">
        <v>91</v>
      </c>
      <c r="M1547" s="42" t="s">
        <v>2486</v>
      </c>
      <c r="N1547" s="44" t="s">
        <v>21</v>
      </c>
      <c r="O1547" s="44" t="s">
        <v>2767</v>
      </c>
      <c r="P1547" s="44"/>
      <c r="Q1547" s="36" t="s">
        <v>840</v>
      </c>
      <c r="R1547" s="45"/>
      <c r="S1547" s="45" t="str">
        <f t="array" ref="S1547">IFERROR(INDEX('BANCO DE DADOS'!$D$3:$D1636,MATCH(C1547,'BANCO DE DADOS'!$B$3:$B1636,0),0),"")</f>
        <v>SERVIÇOS DE CAPACITAÇÃO E TREINAMENTO</v>
      </c>
      <c r="T1547" s="44"/>
      <c r="U1547" s="44"/>
      <c r="V1547" s="44"/>
      <c r="W1547" s="44" t="s">
        <v>3132</v>
      </c>
      <c r="X1547" s="44"/>
      <c r="Y1547" s="44"/>
      <c r="Z1547" s="44"/>
      <c r="AA1547" s="44"/>
      <c r="AB1547" s="44"/>
      <c r="AC1547" s="44"/>
    </row>
    <row r="1548" spans="1:29" ht="15.75" customHeight="1">
      <c r="A1548" s="47" t="s">
        <v>1761</v>
      </c>
      <c r="B1548" s="47" t="s">
        <v>1560</v>
      </c>
      <c r="C1548" s="60" t="s">
        <v>1582</v>
      </c>
      <c r="D1548" s="49" t="s">
        <v>53</v>
      </c>
      <c r="E1548" s="49">
        <v>1</v>
      </c>
      <c r="F1548" s="50">
        <v>3000000</v>
      </c>
      <c r="G1548" s="51" t="s">
        <v>66</v>
      </c>
      <c r="H1548" s="52">
        <v>46266</v>
      </c>
      <c r="I1548" s="53" t="s">
        <v>101</v>
      </c>
      <c r="J1548" s="53" t="s">
        <v>56</v>
      </c>
      <c r="K1548" s="53" t="s">
        <v>864</v>
      </c>
      <c r="L1548" s="53" t="s">
        <v>84</v>
      </c>
      <c r="M1548" s="54" t="s">
        <v>148</v>
      </c>
      <c r="N1548" s="56" t="s">
        <v>951</v>
      </c>
      <c r="O1548" s="56" t="s">
        <v>2767</v>
      </c>
      <c r="P1548" s="56"/>
      <c r="Q1548" s="56" t="s">
        <v>1583</v>
      </c>
      <c r="R1548" s="57"/>
      <c r="S1548" s="57" t="str">
        <f t="array" ref="S1548">IFERROR(INDEX('BANCO DE DADOS'!$D$3:$D1636,MATCH(C1548,'BANCO DE DADOS'!$B$3:$B1636,0),0),"")</f>
        <v>SERVIÇOS DE MANUTENÇÃO - INFRAESTRUTURA PREDIAL</v>
      </c>
      <c r="T1548" s="56"/>
      <c r="U1548" s="56"/>
      <c r="V1548" s="56"/>
      <c r="W1548" s="56" t="s">
        <v>1564</v>
      </c>
      <c r="X1548" s="56"/>
      <c r="Y1548" s="56"/>
      <c r="Z1548" s="56"/>
      <c r="AA1548" s="56"/>
      <c r="AB1548" s="56"/>
      <c r="AC1548" s="56"/>
    </row>
    <row r="1549" spans="1:29" ht="15.75" customHeight="1">
      <c r="A1549" s="35" t="s">
        <v>2705</v>
      </c>
      <c r="B1549" s="35" t="s">
        <v>64</v>
      </c>
      <c r="C1549" s="36" t="s">
        <v>65</v>
      </c>
      <c r="D1549" s="37" t="s">
        <v>53</v>
      </c>
      <c r="E1549" s="37">
        <v>1</v>
      </c>
      <c r="F1549" s="38">
        <v>160000</v>
      </c>
      <c r="G1549" s="39" t="s">
        <v>66</v>
      </c>
      <c r="H1549" s="40">
        <v>46266</v>
      </c>
      <c r="I1549" s="41" t="s">
        <v>55</v>
      </c>
      <c r="J1549" s="41" t="s">
        <v>56</v>
      </c>
      <c r="K1549" s="41" t="s">
        <v>67</v>
      </c>
      <c r="L1549" s="41" t="s">
        <v>58</v>
      </c>
      <c r="M1549" s="42" t="s">
        <v>109</v>
      </c>
      <c r="N1549" s="44" t="s">
        <v>21</v>
      </c>
      <c r="O1549" s="44" t="s">
        <v>2767</v>
      </c>
      <c r="P1549" s="44"/>
      <c r="Q1549" s="44" t="s">
        <v>3141</v>
      </c>
      <c r="R1549" s="45"/>
      <c r="S1549" s="45" t="str">
        <f t="array" ref="S1549">IFERROR(INDEX('BANCO DE DADOS'!$D$3:$D1636,MATCH(C1549,'BANCO DE DADOS'!$B$3:$B1636,0),0),"")</f>
        <v>COMPRA DE SERVIÇOS E BENEFÍCIOS AOS SERVIDORES</v>
      </c>
      <c r="T1549" s="44"/>
      <c r="U1549" s="44"/>
      <c r="V1549" s="44"/>
      <c r="W1549" s="44" t="s">
        <v>64</v>
      </c>
      <c r="X1549" s="44"/>
      <c r="Y1549" s="44"/>
      <c r="Z1549" s="44"/>
      <c r="AA1549" s="44"/>
      <c r="AB1549" s="44"/>
      <c r="AC1549" s="44"/>
    </row>
    <row r="1550" spans="1:29" ht="15.75" customHeight="1">
      <c r="A1550" s="47"/>
      <c r="B1550" s="47" t="s">
        <v>70</v>
      </c>
      <c r="C1550" s="60" t="s">
        <v>1604</v>
      </c>
      <c r="D1550" s="49" t="s">
        <v>53</v>
      </c>
      <c r="E1550" s="49">
        <v>1</v>
      </c>
      <c r="F1550" s="50">
        <v>111000</v>
      </c>
      <c r="G1550" s="51" t="s">
        <v>66</v>
      </c>
      <c r="H1550" s="52">
        <v>46266</v>
      </c>
      <c r="I1550" s="53" t="s">
        <v>55</v>
      </c>
      <c r="J1550" s="53" t="s">
        <v>56</v>
      </c>
      <c r="K1550" s="53" t="s">
        <v>72</v>
      </c>
      <c r="L1550" s="53" t="s">
        <v>91</v>
      </c>
      <c r="M1550" s="54" t="s">
        <v>2451</v>
      </c>
      <c r="N1550" s="56" t="s">
        <v>884</v>
      </c>
      <c r="O1550" s="56" t="s">
        <v>2767</v>
      </c>
      <c r="P1550" s="56"/>
      <c r="Q1550" s="56" t="s">
        <v>3141</v>
      </c>
      <c r="R1550" s="57"/>
      <c r="S1550" s="57" t="str">
        <f t="array" ref="S1550">IFERROR(INDEX('BANCO DE DADOS'!$D$3:$D1636,MATCH(C1550,'BANCO DE DADOS'!$B$3:$B1636,0),0),"")</f>
        <v>SERVIÇOS DE OUTSOURCING E TERCEIRIZAÇÃO</v>
      </c>
      <c r="T1550" s="56"/>
      <c r="U1550" s="56"/>
      <c r="V1550" s="56"/>
      <c r="W1550" s="56" t="s">
        <v>2933</v>
      </c>
      <c r="X1550" s="56"/>
      <c r="Y1550" s="56"/>
      <c r="Z1550" s="56"/>
      <c r="AA1550" s="56"/>
      <c r="AB1550" s="56"/>
      <c r="AC1550" s="56"/>
    </row>
    <row r="1551" spans="1:29" ht="15.75" customHeight="1">
      <c r="A1551" s="35"/>
      <c r="B1551" s="35" t="s">
        <v>70</v>
      </c>
      <c r="C1551" s="36" t="s">
        <v>968</v>
      </c>
      <c r="D1551" s="37" t="s">
        <v>969</v>
      </c>
      <c r="E1551" s="37">
        <v>12</v>
      </c>
      <c r="F1551" s="38">
        <v>600000</v>
      </c>
      <c r="G1551" s="39" t="s">
        <v>66</v>
      </c>
      <c r="H1551" s="40">
        <v>46266</v>
      </c>
      <c r="I1551" s="41" t="s">
        <v>55</v>
      </c>
      <c r="J1551" s="41" t="s">
        <v>56</v>
      </c>
      <c r="K1551" s="41" t="s">
        <v>72</v>
      </c>
      <c r="L1551" s="41" t="s">
        <v>91</v>
      </c>
      <c r="M1551" s="42" t="s">
        <v>148</v>
      </c>
      <c r="N1551" s="44" t="s">
        <v>884</v>
      </c>
      <c r="O1551" s="44" t="s">
        <v>2767</v>
      </c>
      <c r="P1551" s="44"/>
      <c r="Q1551" s="44" t="s">
        <v>3141</v>
      </c>
      <c r="R1551" s="45"/>
      <c r="S1551" s="45" t="str">
        <f t="array" ref="S1551">IFERROR(INDEX('BANCO DE DADOS'!$D$3:$D1636,MATCH(C1551,'BANCO DE DADOS'!$B$3:$B1636,0),0),"")</f>
        <v>SERVIÇOS DE SUPORTE TÉCNICO E TI</v>
      </c>
      <c r="T1551" s="44"/>
      <c r="U1551" s="44"/>
      <c r="V1551" s="44"/>
      <c r="W1551" s="44" t="s">
        <v>2933</v>
      </c>
      <c r="X1551" s="44"/>
      <c r="Y1551" s="44"/>
      <c r="Z1551" s="44"/>
      <c r="AA1551" s="44"/>
      <c r="AB1551" s="44"/>
      <c r="AC1551" s="44"/>
    </row>
    <row r="1552" spans="1:29" ht="15.75" customHeight="1">
      <c r="A1552" s="184"/>
      <c r="B1552" s="184" t="s">
        <v>652</v>
      </c>
      <c r="C1552" s="185" t="s">
        <v>2677</v>
      </c>
      <c r="D1552" s="186" t="s">
        <v>53</v>
      </c>
      <c r="E1552" s="186">
        <v>1</v>
      </c>
      <c r="F1552" s="187">
        <v>200</v>
      </c>
      <c r="G1552" s="188" t="s">
        <v>54</v>
      </c>
      <c r="H1552" s="189">
        <v>46143</v>
      </c>
      <c r="I1552" s="190" t="s">
        <v>101</v>
      </c>
      <c r="J1552" s="190" t="s">
        <v>56</v>
      </c>
      <c r="K1552" s="190" t="s">
        <v>858</v>
      </c>
      <c r="L1552" s="190" t="s">
        <v>91</v>
      </c>
      <c r="M1552" s="191" t="s">
        <v>2451</v>
      </c>
      <c r="N1552" s="192" t="s">
        <v>951</v>
      </c>
      <c r="O1552" s="56" t="s">
        <v>2452</v>
      </c>
      <c r="P1552" s="56"/>
      <c r="Q1552" s="56"/>
      <c r="R1552" s="57">
        <f t="array" ref="R1552">IFERROR(INDEX('BANCO DE DADOS'!$C$3:$C1636,MATCH(C1552,'BANCO DE DADOS'!$B$3:$B1636,0),0),"")</f>
        <v>0</v>
      </c>
      <c r="S1552" s="57" t="str">
        <f t="array" ref="S1552">IFERROR(INDEX('BANCO DE DADOS'!$D$3:$D1636,MATCH(C1552,'BANCO DE DADOS'!$B$3:$B1636,0),0),"")</f>
        <v>COMPRA DE EQUIPAMENTOS OPERACIONAIS E MÁQUINAS</v>
      </c>
      <c r="T1552" s="56"/>
      <c r="U1552" s="56"/>
      <c r="V1552" s="56"/>
      <c r="W1552" s="56"/>
      <c r="X1552" s="56"/>
      <c r="Y1552" s="56"/>
      <c r="Z1552" s="56"/>
      <c r="AA1552" s="56"/>
      <c r="AB1552" s="56"/>
      <c r="AC1552" s="56"/>
    </row>
    <row r="1553" spans="1:29" ht="15.75" customHeight="1">
      <c r="A1553" s="167"/>
      <c r="B1553" s="167" t="s">
        <v>247</v>
      </c>
      <c r="C1553" s="168" t="s">
        <v>2330</v>
      </c>
      <c r="D1553" s="176" t="s">
        <v>53</v>
      </c>
      <c r="E1553" s="176">
        <v>4</v>
      </c>
      <c r="F1553" s="177">
        <v>200</v>
      </c>
      <c r="G1553" s="178" t="s">
        <v>54</v>
      </c>
      <c r="H1553" s="179">
        <v>46143</v>
      </c>
      <c r="I1553" s="180" t="s">
        <v>55</v>
      </c>
      <c r="J1553" s="180" t="s">
        <v>56</v>
      </c>
      <c r="K1553" s="180" t="s">
        <v>164</v>
      </c>
      <c r="L1553" s="180" t="s">
        <v>91</v>
      </c>
      <c r="M1553" s="181" t="s">
        <v>2451</v>
      </c>
      <c r="N1553" s="175" t="s">
        <v>951</v>
      </c>
      <c r="O1553" s="44" t="s">
        <v>2452</v>
      </c>
      <c r="P1553" s="44"/>
      <c r="Q1553" s="44"/>
      <c r="R1553" s="45" t="str">
        <f t="array" ref="R1553">IFERROR(INDEX('BANCO DE DADOS'!$C$3:$C1636,MATCH(C1553,'BANCO DE DADOS'!$B$3:$B1636,0),0),"")</f>
        <v>CEIB - RECARGA DE EXTINTOR</v>
      </c>
      <c r="S1553" s="45" t="str">
        <f t="array" ref="S1553">IFERROR(INDEX('BANCO DE DADOS'!$D$3:$D1636,MATCH(C1553,'BANCO DE DADOS'!$B$3:$B1636,0),0),"")</f>
        <v>SERVIÇOS DE MANUTENÇÃO - SISTEMAS DE PROTEÇÃO CONTRA INCÊNDIO</v>
      </c>
      <c r="T1553" s="44"/>
      <c r="U1553" s="44"/>
      <c r="V1553" s="44"/>
      <c r="W1553" s="44"/>
      <c r="X1553" s="44"/>
      <c r="Y1553" s="44"/>
      <c r="Z1553" s="44"/>
      <c r="AA1553" s="44"/>
      <c r="AB1553" s="44"/>
      <c r="AC1553" s="44"/>
    </row>
    <row r="1554" spans="1:29" ht="15.75" customHeight="1">
      <c r="A1554" s="47" t="s">
        <v>1947</v>
      </c>
      <c r="B1554" s="47" t="s">
        <v>106</v>
      </c>
      <c r="C1554" s="60" t="s">
        <v>1668</v>
      </c>
      <c r="D1554" s="49" t="s">
        <v>141</v>
      </c>
      <c r="E1554" s="49">
        <v>1</v>
      </c>
      <c r="F1554" s="50">
        <v>8500</v>
      </c>
      <c r="G1554" s="51" t="s">
        <v>66</v>
      </c>
      <c r="H1554" s="52">
        <v>46204</v>
      </c>
      <c r="I1554" s="53" t="s">
        <v>55</v>
      </c>
      <c r="J1554" s="53" t="s">
        <v>56</v>
      </c>
      <c r="K1554" s="53" t="s">
        <v>83</v>
      </c>
      <c r="L1554" s="53" t="s">
        <v>91</v>
      </c>
      <c r="M1554" s="54" t="s">
        <v>2498</v>
      </c>
      <c r="N1554" s="56" t="s">
        <v>951</v>
      </c>
      <c r="O1554" s="56" t="s">
        <v>2767</v>
      </c>
      <c r="P1554" s="56"/>
      <c r="Q1554" s="56" t="s">
        <v>3141</v>
      </c>
      <c r="R1554" s="57"/>
      <c r="S1554" s="57" t="s">
        <v>1670</v>
      </c>
      <c r="T1554" s="56"/>
      <c r="U1554" s="56"/>
      <c r="V1554" s="56"/>
      <c r="W1554" s="56" t="s">
        <v>64</v>
      </c>
      <c r="X1554" s="56"/>
      <c r="Y1554" s="56"/>
      <c r="Z1554" s="56"/>
      <c r="AA1554" s="56"/>
      <c r="AB1554" s="56"/>
      <c r="AC1554" s="56"/>
    </row>
    <row r="1555" spans="1:29" ht="15.75" customHeight="1">
      <c r="A1555" s="35" t="s">
        <v>2697</v>
      </c>
      <c r="B1555" s="35" t="s">
        <v>64</v>
      </c>
      <c r="C1555" s="36" t="s">
        <v>115</v>
      </c>
      <c r="D1555" s="37" t="s">
        <v>53</v>
      </c>
      <c r="E1555" s="37">
        <v>1</v>
      </c>
      <c r="F1555" s="38">
        <v>900000</v>
      </c>
      <c r="G1555" s="39" t="s">
        <v>66</v>
      </c>
      <c r="H1555" s="40">
        <v>46266</v>
      </c>
      <c r="I1555" s="41" t="s">
        <v>55</v>
      </c>
      <c r="J1555" s="41" t="s">
        <v>56</v>
      </c>
      <c r="K1555" s="41" t="s">
        <v>83</v>
      </c>
      <c r="L1555" s="41" t="s">
        <v>58</v>
      </c>
      <c r="M1555" s="42" t="s">
        <v>73</v>
      </c>
      <c r="N1555" s="44" t="s">
        <v>21</v>
      </c>
      <c r="O1555" s="44" t="s">
        <v>2767</v>
      </c>
      <c r="P1555" s="44"/>
      <c r="Q1555" s="44" t="s">
        <v>3141</v>
      </c>
      <c r="R1555" s="45"/>
      <c r="S1555" s="45" t="str">
        <f t="array" ref="S1555">IFERROR(INDEX('BANCO DE DADOS'!$D$3:$D1636,MATCH(C1555,'BANCO DE DADOS'!$B$3:$B1636,0),0),"")</f>
        <v>SERVIÇOS DE UTILIDADE PÚBLICA - ENERGIA ELÉTRICA</v>
      </c>
      <c r="T1555" s="44"/>
      <c r="U1555" s="44"/>
      <c r="V1555" s="44"/>
      <c r="W1555" s="44" t="s">
        <v>64</v>
      </c>
      <c r="X1555" s="44"/>
      <c r="Y1555" s="44"/>
      <c r="Z1555" s="44"/>
      <c r="AA1555" s="44"/>
      <c r="AB1555" s="44"/>
      <c r="AC1555" s="44"/>
    </row>
    <row r="1556" spans="1:29" ht="15.75" customHeight="1">
      <c r="A1556" s="47" t="s">
        <v>2744</v>
      </c>
      <c r="B1556" s="47" t="s">
        <v>51</v>
      </c>
      <c r="C1556" s="60" t="s">
        <v>52</v>
      </c>
      <c r="D1556" s="49" t="s">
        <v>53</v>
      </c>
      <c r="E1556" s="49">
        <v>67</v>
      </c>
      <c r="F1556" s="50">
        <v>8643</v>
      </c>
      <c r="G1556" s="51" t="s">
        <v>54</v>
      </c>
      <c r="H1556" s="52">
        <v>46204</v>
      </c>
      <c r="I1556" s="53" t="s">
        <v>55</v>
      </c>
      <c r="J1556" s="53" t="s">
        <v>56</v>
      </c>
      <c r="K1556" s="53" t="s">
        <v>57</v>
      </c>
      <c r="L1556" s="53" t="s">
        <v>58</v>
      </c>
      <c r="M1556" s="54" t="s">
        <v>2498</v>
      </c>
      <c r="N1556" s="56" t="s">
        <v>21</v>
      </c>
      <c r="O1556" s="56" t="s">
        <v>2767</v>
      </c>
      <c r="P1556" s="56"/>
      <c r="Q1556" s="56" t="s">
        <v>3141</v>
      </c>
      <c r="R1556" s="57"/>
      <c r="S1556" s="57" t="str">
        <f t="array" ref="S1556">IFERROR(INDEX('BANCO DE DADOS'!$D$3:$D1636,MATCH(C1556,'BANCO DE DADOS'!$B$3:$B1636,0),0),"")</f>
        <v>SERVIÇOS DE SAÚDE E MEDICINA DO TRABALHO</v>
      </c>
      <c r="T1556" s="56"/>
      <c r="U1556" s="56"/>
      <c r="V1556" s="56"/>
      <c r="W1556" s="56" t="s">
        <v>51</v>
      </c>
      <c r="X1556" s="56"/>
      <c r="Y1556" s="56"/>
      <c r="Z1556" s="56"/>
      <c r="AA1556" s="56"/>
      <c r="AB1556" s="56"/>
      <c r="AC1556" s="56"/>
    </row>
    <row r="1557" spans="1:29" ht="15.75" customHeight="1">
      <c r="A1557" s="35" t="s">
        <v>2771</v>
      </c>
      <c r="B1557" s="35" t="s">
        <v>51</v>
      </c>
      <c r="C1557" s="36" t="s">
        <v>62</v>
      </c>
      <c r="D1557" s="37" t="s">
        <v>53</v>
      </c>
      <c r="E1557" s="37">
        <v>30</v>
      </c>
      <c r="F1557" s="38">
        <v>4620</v>
      </c>
      <c r="G1557" s="39" t="s">
        <v>54</v>
      </c>
      <c r="H1557" s="40">
        <v>46204</v>
      </c>
      <c r="I1557" s="41" t="s">
        <v>55</v>
      </c>
      <c r="J1557" s="41" t="s">
        <v>56</v>
      </c>
      <c r="K1557" s="41" t="s">
        <v>57</v>
      </c>
      <c r="L1557" s="41" t="s">
        <v>58</v>
      </c>
      <c r="M1557" s="42" t="s">
        <v>2498</v>
      </c>
      <c r="N1557" s="44" t="s">
        <v>21</v>
      </c>
      <c r="O1557" s="44" t="s">
        <v>2767</v>
      </c>
      <c r="P1557" s="44"/>
      <c r="Q1557" s="44" t="s">
        <v>3141</v>
      </c>
      <c r="R1557" s="45"/>
      <c r="S1557" s="45" t="str">
        <f t="array" ref="S1557">IFERROR(INDEX('BANCO DE DADOS'!$D$3:$D1636,MATCH(C1557,'BANCO DE DADOS'!$B$3:$B1636,0),0),"")</f>
        <v>SERVIÇOS DE SAÚDE E MEDICINA DO TRABALHO</v>
      </c>
      <c r="T1557" s="44"/>
      <c r="U1557" s="44"/>
      <c r="V1557" s="44"/>
      <c r="W1557" s="44" t="s">
        <v>51</v>
      </c>
      <c r="X1557" s="44"/>
      <c r="Y1557" s="44"/>
      <c r="Z1557" s="44"/>
      <c r="AA1557" s="44"/>
      <c r="AB1557" s="44"/>
      <c r="AC1557" s="44"/>
    </row>
    <row r="1558" spans="1:29" ht="15.75" customHeight="1">
      <c r="A1558" s="47" t="s">
        <v>2706</v>
      </c>
      <c r="B1558" s="47" t="s">
        <v>64</v>
      </c>
      <c r="C1558" s="60" t="s">
        <v>118</v>
      </c>
      <c r="D1558" s="49" t="s">
        <v>53</v>
      </c>
      <c r="E1558" s="49">
        <v>1</v>
      </c>
      <c r="F1558" s="50">
        <v>125000</v>
      </c>
      <c r="G1558" s="51" t="s">
        <v>66</v>
      </c>
      <c r="H1558" s="52">
        <v>46266</v>
      </c>
      <c r="I1558" s="53" t="s">
        <v>55</v>
      </c>
      <c r="J1558" s="53" t="s">
        <v>56</v>
      </c>
      <c r="K1558" s="53" t="s">
        <v>83</v>
      </c>
      <c r="L1558" s="53" t="s">
        <v>58</v>
      </c>
      <c r="M1558" s="54" t="s">
        <v>2486</v>
      </c>
      <c r="N1558" s="56" t="s">
        <v>21</v>
      </c>
      <c r="O1558" s="56" t="s">
        <v>2767</v>
      </c>
      <c r="P1558" s="56"/>
      <c r="Q1558" s="56" t="s">
        <v>3141</v>
      </c>
      <c r="R1558" s="57"/>
      <c r="S1558" s="57" t="str">
        <f t="array" ref="S1558">IFERROR(INDEX('BANCO DE DADOS'!$D$3:$D1636,MATCH(C1558,'BANCO DE DADOS'!$B$3:$B1636,0),0),"")</f>
        <v>SERVIÇOS DE UTILIDADE PÚBLICA - FORNECIMENTO DE ÁGUA</v>
      </c>
      <c r="T1558" s="56"/>
      <c r="U1558" s="56"/>
      <c r="V1558" s="56"/>
      <c r="W1558" s="56" t="s">
        <v>64</v>
      </c>
      <c r="X1558" s="56"/>
      <c r="Y1558" s="56"/>
      <c r="Z1558" s="56"/>
      <c r="AA1558" s="56"/>
      <c r="AB1558" s="56"/>
      <c r="AC1558" s="56"/>
    </row>
    <row r="1559" spans="1:29" ht="15.75" customHeight="1">
      <c r="A1559" s="167"/>
      <c r="B1559" s="167" t="s">
        <v>652</v>
      </c>
      <c r="C1559" s="168" t="s">
        <v>2332</v>
      </c>
      <c r="D1559" s="176" t="s">
        <v>2333</v>
      </c>
      <c r="E1559" s="176">
        <v>1</v>
      </c>
      <c r="F1559" s="177">
        <v>180</v>
      </c>
      <c r="G1559" s="178" t="s">
        <v>54</v>
      </c>
      <c r="H1559" s="179">
        <v>46143</v>
      </c>
      <c r="I1559" s="180" t="s">
        <v>55</v>
      </c>
      <c r="J1559" s="180" t="s">
        <v>56</v>
      </c>
      <c r="K1559" s="180" t="s">
        <v>164</v>
      </c>
      <c r="L1559" s="180" t="s">
        <v>91</v>
      </c>
      <c r="M1559" s="181" t="s">
        <v>2451</v>
      </c>
      <c r="N1559" s="175" t="s">
        <v>951</v>
      </c>
      <c r="O1559" s="44" t="s">
        <v>2452</v>
      </c>
      <c r="P1559" s="44"/>
      <c r="Q1559" s="44"/>
      <c r="R1559" s="45" t="str">
        <f t="array" ref="R1559">IFERROR(INDEX('BANCO DE DADOS'!$C$3:$C1636,MATCH(C1559,'BANCO DE DADOS'!$B$3:$B1636,0),0),"")</f>
        <v>PREFEITURA DAL</v>
      </c>
      <c r="S1559" s="45" t="str">
        <f t="array" ref="S1559">IFERROR(INDEX('BANCO DE DADOS'!$D$3:$D1636,MATCH(C1559,'BANCO DE DADOS'!$B$3:$B1636,0),0),"")</f>
        <v>COMPRA DE INSUMOS PARA CONSTRUÇÃO E MANUTENÇÃO</v>
      </c>
      <c r="T1559" s="44"/>
      <c r="U1559" s="44"/>
      <c r="V1559" s="44"/>
      <c r="W1559" s="44"/>
      <c r="X1559" s="44"/>
      <c r="Y1559" s="44"/>
      <c r="Z1559" s="44"/>
      <c r="AA1559" s="44"/>
      <c r="AB1559" s="44"/>
      <c r="AC1559" s="44"/>
    </row>
    <row r="1560" spans="1:29" ht="15.75" customHeight="1">
      <c r="A1560" s="47" t="s">
        <v>2749</v>
      </c>
      <c r="B1560" s="47" t="s">
        <v>64</v>
      </c>
      <c r="C1560" s="60" t="s">
        <v>127</v>
      </c>
      <c r="D1560" s="49" t="s">
        <v>53</v>
      </c>
      <c r="E1560" s="49">
        <v>1</v>
      </c>
      <c r="F1560" s="50">
        <v>7000</v>
      </c>
      <c r="G1560" s="51" t="s">
        <v>66</v>
      </c>
      <c r="H1560" s="52">
        <v>46204</v>
      </c>
      <c r="I1560" s="53" t="s">
        <v>55</v>
      </c>
      <c r="J1560" s="53" t="s">
        <v>56</v>
      </c>
      <c r="K1560" s="53" t="s">
        <v>83</v>
      </c>
      <c r="L1560" s="53" t="s">
        <v>58</v>
      </c>
      <c r="M1560" s="54" t="s">
        <v>73</v>
      </c>
      <c r="N1560" s="56" t="s">
        <v>21</v>
      </c>
      <c r="O1560" s="56" t="s">
        <v>2767</v>
      </c>
      <c r="P1560" s="56"/>
      <c r="Q1560" s="56" t="s">
        <v>3141</v>
      </c>
      <c r="R1560" s="57"/>
      <c r="S1560" s="57" t="str">
        <f t="array" ref="S1560">IFERROR(INDEX('BANCO DE DADOS'!$D$3:$D1636,MATCH(C1560,'BANCO DE DADOS'!$B$3:$B1636,0),0),"")</f>
        <v>SERVIÇOS DE UTILIDADE PÚBLICA - FORNECIMENTO DE ÁGUA</v>
      </c>
      <c r="T1560" s="56"/>
      <c r="U1560" s="56"/>
      <c r="V1560" s="56"/>
      <c r="W1560" s="56" t="s">
        <v>64</v>
      </c>
      <c r="X1560" s="56"/>
      <c r="Y1560" s="56"/>
      <c r="Z1560" s="56"/>
      <c r="AA1560" s="56"/>
      <c r="AB1560" s="56"/>
      <c r="AC1560" s="56"/>
    </row>
    <row r="1561" spans="1:29" ht="15.75" customHeight="1">
      <c r="A1561" s="35" t="s">
        <v>2735</v>
      </c>
      <c r="B1561" s="35" t="s">
        <v>64</v>
      </c>
      <c r="C1561" s="36" t="s">
        <v>124</v>
      </c>
      <c r="D1561" s="37" t="s">
        <v>53</v>
      </c>
      <c r="E1561" s="37">
        <v>1</v>
      </c>
      <c r="F1561" s="38">
        <v>12000</v>
      </c>
      <c r="G1561" s="39" t="s">
        <v>66</v>
      </c>
      <c r="H1561" s="40">
        <v>46235</v>
      </c>
      <c r="I1561" s="41" t="s">
        <v>55</v>
      </c>
      <c r="J1561" s="41" t="s">
        <v>56</v>
      </c>
      <c r="K1561" s="41" t="s">
        <v>83</v>
      </c>
      <c r="L1561" s="41" t="s">
        <v>58</v>
      </c>
      <c r="M1561" s="42" t="s">
        <v>2486</v>
      </c>
      <c r="N1561" s="44" t="s">
        <v>21</v>
      </c>
      <c r="O1561" s="44" t="s">
        <v>2767</v>
      </c>
      <c r="P1561" s="44"/>
      <c r="Q1561" s="44" t="s">
        <v>3141</v>
      </c>
      <c r="R1561" s="45"/>
      <c r="S1561" s="45" t="str">
        <f t="array" ref="S1561">IFERROR(INDEX('BANCO DE DADOS'!$D$3:$D1636,MATCH(C1561,'BANCO DE DADOS'!$B$3:$B1636,0),0),"")</f>
        <v>SERVIÇOS DE UTILIDADE PÚBLICA - FORNECIMENTO DE ÁGUA</v>
      </c>
      <c r="T1561" s="44"/>
      <c r="U1561" s="44"/>
      <c r="V1561" s="44"/>
      <c r="W1561" s="44" t="s">
        <v>64</v>
      </c>
      <c r="X1561" s="44"/>
      <c r="Y1561" s="44"/>
      <c r="Z1561" s="44"/>
      <c r="AA1561" s="44"/>
      <c r="AB1561" s="44"/>
      <c r="AC1561" s="44"/>
    </row>
    <row r="1562" spans="1:29" ht="15.75" customHeight="1">
      <c r="A1562" s="47" t="s">
        <v>2703</v>
      </c>
      <c r="B1562" s="47" t="s">
        <v>64</v>
      </c>
      <c r="C1562" s="60" t="s">
        <v>76</v>
      </c>
      <c r="D1562" s="49" t="s">
        <v>53</v>
      </c>
      <c r="E1562" s="49">
        <v>1</v>
      </c>
      <c r="F1562" s="50">
        <v>300000</v>
      </c>
      <c r="G1562" s="51" t="s">
        <v>66</v>
      </c>
      <c r="H1562" s="52">
        <v>46266</v>
      </c>
      <c r="I1562" s="53" t="s">
        <v>55</v>
      </c>
      <c r="J1562" s="53" t="s">
        <v>56</v>
      </c>
      <c r="K1562" s="53" t="s">
        <v>72</v>
      </c>
      <c r="L1562" s="53" t="s">
        <v>58</v>
      </c>
      <c r="M1562" s="54" t="s">
        <v>73</v>
      </c>
      <c r="N1562" s="56" t="s">
        <v>21</v>
      </c>
      <c r="O1562" s="56" t="s">
        <v>2767</v>
      </c>
      <c r="P1562" s="56"/>
      <c r="Q1562" s="56" t="s">
        <v>3141</v>
      </c>
      <c r="R1562" s="57"/>
      <c r="S1562" s="57" t="str">
        <f t="array" ref="S1562">IFERROR(INDEX('BANCO DE DADOS'!$D$3:$D1636,MATCH(C1562,'BANCO DE DADOS'!$B$3:$B1636,0),0),"")</f>
        <v>SERVIÇOS DE UTILIDADE PÚBLICA - TELECOMUNICAÇÕES</v>
      </c>
      <c r="T1562" s="56"/>
      <c r="U1562" s="56"/>
      <c r="V1562" s="56"/>
      <c r="W1562" s="56" t="s">
        <v>64</v>
      </c>
      <c r="X1562" s="56"/>
      <c r="Y1562" s="56"/>
      <c r="Z1562" s="56"/>
      <c r="AA1562" s="56"/>
      <c r="AB1562" s="56"/>
      <c r="AC1562" s="56"/>
    </row>
    <row r="1563" spans="1:29" ht="15.75" customHeight="1">
      <c r="A1563" s="35" t="s">
        <v>2704</v>
      </c>
      <c r="B1563" s="35" t="s">
        <v>106</v>
      </c>
      <c r="C1563" s="36" t="s">
        <v>140</v>
      </c>
      <c r="D1563" s="37" t="s">
        <v>141</v>
      </c>
      <c r="E1563" s="37">
        <v>1</v>
      </c>
      <c r="F1563" s="38">
        <v>170000</v>
      </c>
      <c r="G1563" s="39" t="s">
        <v>66</v>
      </c>
      <c r="H1563" s="40">
        <v>46266</v>
      </c>
      <c r="I1563" s="41" t="s">
        <v>55</v>
      </c>
      <c r="J1563" s="41" t="s">
        <v>56</v>
      </c>
      <c r="K1563" s="41" t="s">
        <v>142</v>
      </c>
      <c r="L1563" s="41" t="s">
        <v>58</v>
      </c>
      <c r="M1563" s="42" t="s">
        <v>109</v>
      </c>
      <c r="N1563" s="44" t="s">
        <v>21</v>
      </c>
      <c r="O1563" s="44" t="s">
        <v>2767</v>
      </c>
      <c r="P1563" s="44"/>
      <c r="Q1563" s="44" t="s">
        <v>3141</v>
      </c>
      <c r="R1563" s="45"/>
      <c r="S1563" s="45" t="str">
        <f t="array" ref="S1563">IFERROR(INDEX('BANCO DE DADOS'!$D$3:$D1636,MATCH(C1563,'BANCO DE DADOS'!$B$3:$B1636,0),0),"")</f>
        <v>SERVIÇOS DE TRANSPORTE AÉREO</v>
      </c>
      <c r="T1563" s="44"/>
      <c r="U1563" s="44"/>
      <c r="V1563" s="44"/>
      <c r="W1563" s="44" t="s">
        <v>64</v>
      </c>
      <c r="X1563" s="44"/>
      <c r="Y1563" s="44"/>
      <c r="Z1563" s="44"/>
      <c r="AA1563" s="44"/>
      <c r="AB1563" s="44"/>
      <c r="AC1563" s="44"/>
    </row>
    <row r="1564" spans="1:29" ht="15.75" customHeight="1">
      <c r="A1564" s="47" t="s">
        <v>1945</v>
      </c>
      <c r="B1564" s="47" t="s">
        <v>64</v>
      </c>
      <c r="C1564" s="60" t="s">
        <v>1714</v>
      </c>
      <c r="D1564" s="49" t="s">
        <v>53</v>
      </c>
      <c r="E1564" s="49">
        <v>1</v>
      </c>
      <c r="F1564" s="50">
        <v>1300000</v>
      </c>
      <c r="G1564" s="51" t="s">
        <v>66</v>
      </c>
      <c r="H1564" s="52">
        <v>46266</v>
      </c>
      <c r="I1564" s="53" t="s">
        <v>55</v>
      </c>
      <c r="J1564" s="53" t="s">
        <v>56</v>
      </c>
      <c r="K1564" s="53" t="s">
        <v>131</v>
      </c>
      <c r="L1564" s="53" t="s">
        <v>91</v>
      </c>
      <c r="M1564" s="54" t="s">
        <v>109</v>
      </c>
      <c r="N1564" s="56" t="s">
        <v>951</v>
      </c>
      <c r="O1564" s="56" t="s">
        <v>60</v>
      </c>
      <c r="P1564" s="56"/>
      <c r="Q1564" s="56" t="s">
        <v>3141</v>
      </c>
      <c r="R1564" s="57"/>
      <c r="S1564" s="57" t="str">
        <f t="array" ref="S1564">IFERROR(INDEX('BANCO DE DADOS'!$D$3:$D1636,MATCH(C1564,'BANCO DE DADOS'!$B$3:$B1636,0),0),"")</f>
        <v>SERVIÇOS DE LIMPEZA E CONSERVAÇÃO</v>
      </c>
      <c r="T1564" s="56"/>
      <c r="U1564" s="56"/>
      <c r="V1564" s="56"/>
      <c r="W1564" s="56" t="s">
        <v>64</v>
      </c>
      <c r="X1564" s="56"/>
      <c r="Y1564" s="56"/>
      <c r="Z1564" s="56"/>
      <c r="AA1564" s="56"/>
      <c r="AB1564" s="56"/>
      <c r="AC1564" s="56"/>
    </row>
    <row r="1565" spans="1:29" ht="15.75" customHeight="1">
      <c r="A1565" s="35" t="s">
        <v>2702</v>
      </c>
      <c r="B1565" s="35" t="s">
        <v>64</v>
      </c>
      <c r="C1565" s="36" t="s">
        <v>130</v>
      </c>
      <c r="D1565" s="37" t="s">
        <v>53</v>
      </c>
      <c r="E1565" s="37">
        <v>1</v>
      </c>
      <c r="F1565" s="38">
        <v>360000</v>
      </c>
      <c r="G1565" s="39" t="s">
        <v>66</v>
      </c>
      <c r="H1565" s="40">
        <v>46266</v>
      </c>
      <c r="I1565" s="41" t="s">
        <v>55</v>
      </c>
      <c r="J1565" s="41" t="s">
        <v>56</v>
      </c>
      <c r="K1565" s="41" t="s">
        <v>131</v>
      </c>
      <c r="L1565" s="41" t="s">
        <v>58</v>
      </c>
      <c r="M1565" s="42" t="s">
        <v>2534</v>
      </c>
      <c r="N1565" s="44" t="s">
        <v>21</v>
      </c>
      <c r="O1565" s="44" t="s">
        <v>2767</v>
      </c>
      <c r="P1565" s="44"/>
      <c r="Q1565" s="44" t="s">
        <v>3141</v>
      </c>
      <c r="R1565" s="45">
        <f t="array" ref="R1565">IFERROR(INDEX('BANCO DE DADOS'!$C$3:$C1636,MATCH(C1565,'BANCO DE DADOS'!$B$3:$B1636,0),0),"")</f>
        <v>0</v>
      </c>
      <c r="S1565" s="45" t="str">
        <f t="array" ref="S1565">IFERROR(INDEX('BANCO DE DADOS'!$D$3:$D1636,MATCH(C1565,'BANCO DE DADOS'!$B$3:$B1636,0),0),"")</f>
        <v>SERVIÇOS DE APOIO ADMINISTRATIVO</v>
      </c>
      <c r="T1565" s="44"/>
      <c r="U1565" s="44"/>
      <c r="V1565" s="44"/>
      <c r="W1565" s="44" t="s">
        <v>64</v>
      </c>
      <c r="X1565" s="44"/>
      <c r="Y1565" s="44"/>
      <c r="Z1565" s="44"/>
      <c r="AA1565" s="44"/>
      <c r="AB1565" s="44"/>
      <c r="AC1565" s="44"/>
    </row>
    <row r="1566" spans="1:29" ht="15.75" customHeight="1">
      <c r="A1566" s="47" t="s">
        <v>3154</v>
      </c>
      <c r="B1566" s="47" t="s">
        <v>64</v>
      </c>
      <c r="C1566" s="60" t="s">
        <v>3147</v>
      </c>
      <c r="D1566" s="49" t="s">
        <v>53</v>
      </c>
      <c r="E1566" s="49">
        <v>1</v>
      </c>
      <c r="F1566" s="50">
        <v>130000</v>
      </c>
      <c r="G1566" s="51" t="s">
        <v>66</v>
      </c>
      <c r="H1566" s="52">
        <v>46266</v>
      </c>
      <c r="I1566" s="53" t="s">
        <v>55</v>
      </c>
      <c r="J1566" s="53" t="s">
        <v>121</v>
      </c>
      <c r="K1566" s="53" t="s">
        <v>72</v>
      </c>
      <c r="L1566" s="53" t="s">
        <v>58</v>
      </c>
      <c r="M1566" s="54" t="s">
        <v>2534</v>
      </c>
      <c r="N1566" s="56" t="s">
        <v>21</v>
      </c>
      <c r="O1566" s="56" t="s">
        <v>2767</v>
      </c>
      <c r="P1566" s="56"/>
      <c r="Q1566" s="56" t="s">
        <v>3141</v>
      </c>
      <c r="R1566" s="57">
        <f t="array" ref="R1566">IFERROR(INDEX('BANCO DE DADOS'!$C$3:$C1636,MATCH(C1566,'BANCO DE DADOS'!$B$3:$B1636,0),0),"")</f>
        <v>0</v>
      </c>
      <c r="S1566" s="57" t="str">
        <f t="array" ref="S1566">IFERROR(INDEX('BANCO DE DADOS'!$D$3:$D1636,MATCH(C1566,'BANCO DE DADOS'!$B$3:$B1636,0),0),"")</f>
        <v>SERVIÇOS DE TECNOLOGIA DA INFORMAÇÃO</v>
      </c>
      <c r="T1566" s="56"/>
      <c r="U1566" s="56"/>
      <c r="V1566" s="56"/>
      <c r="W1566" s="56" t="s">
        <v>64</v>
      </c>
      <c r="X1566" s="56"/>
      <c r="Y1566" s="56"/>
      <c r="Z1566" s="56"/>
      <c r="AA1566" s="56"/>
      <c r="AB1566" s="56"/>
      <c r="AC1566" s="56"/>
    </row>
    <row r="1567" spans="1:29" ht="15.75" customHeight="1">
      <c r="A1567" s="35" t="s">
        <v>1692</v>
      </c>
      <c r="B1567" s="35" t="s">
        <v>51</v>
      </c>
      <c r="C1567" s="36" t="s">
        <v>1602</v>
      </c>
      <c r="D1567" s="37" t="s">
        <v>53</v>
      </c>
      <c r="E1567" s="37">
        <v>37</v>
      </c>
      <c r="F1567" s="38">
        <v>10286</v>
      </c>
      <c r="G1567" s="39" t="s">
        <v>54</v>
      </c>
      <c r="H1567" s="40">
        <v>46235</v>
      </c>
      <c r="I1567" s="41" t="s">
        <v>55</v>
      </c>
      <c r="J1567" s="41" t="s">
        <v>56</v>
      </c>
      <c r="K1567" s="41" t="s">
        <v>1600</v>
      </c>
      <c r="L1567" s="41" t="s">
        <v>91</v>
      </c>
      <c r="M1567" s="42" t="s">
        <v>2486</v>
      </c>
      <c r="N1567" s="44" t="s">
        <v>951</v>
      </c>
      <c r="O1567" s="44" t="s">
        <v>2767</v>
      </c>
      <c r="P1567" s="44"/>
      <c r="Q1567" s="44" t="s">
        <v>3141</v>
      </c>
      <c r="R1567" s="45"/>
      <c r="S1567" s="45" t="str">
        <f t="array" ref="S1567">IFERROR(INDEX('BANCO DE DADOS'!$D$3:$D1636,MATCH(C1567,'BANCO DE DADOS'!$B$3:$B1636,0),0),"")</f>
        <v>SERVIÇOS DE REGISTRO E DOCUMENTAÇÃO VEICULAR</v>
      </c>
      <c r="T1567" s="44"/>
      <c r="U1567" s="44"/>
      <c r="V1567" s="44"/>
      <c r="W1567" s="44" t="s">
        <v>51</v>
      </c>
      <c r="X1567" s="44"/>
      <c r="Y1567" s="44"/>
      <c r="Z1567" s="44"/>
      <c r="AA1567" s="44"/>
      <c r="AB1567" s="44"/>
      <c r="AC1567" s="44"/>
    </row>
    <row r="1568" spans="1:29" ht="15.75" customHeight="1">
      <c r="A1568" s="47" t="s">
        <v>1695</v>
      </c>
      <c r="B1568" s="47" t="s">
        <v>51</v>
      </c>
      <c r="C1568" s="60" t="s">
        <v>1599</v>
      </c>
      <c r="D1568" s="49" t="s">
        <v>53</v>
      </c>
      <c r="E1568" s="49">
        <v>30</v>
      </c>
      <c r="F1568" s="50">
        <v>11460</v>
      </c>
      <c r="G1568" s="51" t="s">
        <v>54</v>
      </c>
      <c r="H1568" s="52">
        <v>46235</v>
      </c>
      <c r="I1568" s="53" t="s">
        <v>55</v>
      </c>
      <c r="J1568" s="53" t="s">
        <v>56</v>
      </c>
      <c r="K1568" s="53" t="s">
        <v>1600</v>
      </c>
      <c r="L1568" s="53" t="s">
        <v>91</v>
      </c>
      <c r="M1568" s="54" t="s">
        <v>2517</v>
      </c>
      <c r="N1568" s="56" t="s">
        <v>951</v>
      </c>
      <c r="O1568" s="56" t="s">
        <v>2767</v>
      </c>
      <c r="P1568" s="56"/>
      <c r="Q1568" s="56" t="s">
        <v>3141</v>
      </c>
      <c r="R1568" s="57"/>
      <c r="S1568" s="57" t="str">
        <f t="array" ref="S1568">IFERROR(INDEX('BANCO DE DADOS'!$D$3:$D1636,MATCH(C1568,'BANCO DE DADOS'!$B$3:$B1636,0),0),"")</f>
        <v>SERVIÇOS DE REGISTRO E DOCUMENTAÇÃO VEICULAR</v>
      </c>
      <c r="T1568" s="56"/>
      <c r="U1568" s="56"/>
      <c r="V1568" s="56"/>
      <c r="W1568" s="56" t="s">
        <v>51</v>
      </c>
      <c r="X1568" s="56"/>
      <c r="Y1568" s="56"/>
      <c r="Z1568" s="56"/>
      <c r="AA1568" s="56"/>
      <c r="AB1568" s="56"/>
      <c r="AC1568" s="56"/>
    </row>
    <row r="1569" spans="1:29" ht="15.75" customHeight="1">
      <c r="A1569" s="35" t="s">
        <v>2709</v>
      </c>
      <c r="B1569" s="35" t="s">
        <v>64</v>
      </c>
      <c r="C1569" s="36" t="s">
        <v>79</v>
      </c>
      <c r="D1569" s="37" t="s">
        <v>53</v>
      </c>
      <c r="E1569" s="37">
        <v>1</v>
      </c>
      <c r="F1569" s="38">
        <v>90000</v>
      </c>
      <c r="G1569" s="39" t="s">
        <v>66</v>
      </c>
      <c r="H1569" s="40">
        <v>46266</v>
      </c>
      <c r="I1569" s="41" t="s">
        <v>55</v>
      </c>
      <c r="J1569" s="41" t="s">
        <v>56</v>
      </c>
      <c r="K1569" s="41" t="s">
        <v>72</v>
      </c>
      <c r="L1569" s="41" t="s">
        <v>58</v>
      </c>
      <c r="M1569" s="42" t="s">
        <v>109</v>
      </c>
      <c r="N1569" s="44" t="s">
        <v>21</v>
      </c>
      <c r="O1569" s="44" t="s">
        <v>2767</v>
      </c>
      <c r="P1569" s="44"/>
      <c r="Q1569" s="44" t="s">
        <v>3141</v>
      </c>
      <c r="R1569" s="45"/>
      <c r="S1569" s="45" t="str">
        <f t="array" ref="S1569">IFERROR(INDEX('BANCO DE DADOS'!$D$3:$D1636,MATCH(C1569,'BANCO DE DADOS'!$B$3:$B1636,0),0),"")</f>
        <v>SERVIÇOS DE UTILIDADE PÚBLICA - TELECOMUNICAÇÕES</v>
      </c>
      <c r="T1569" s="44"/>
      <c r="U1569" s="44"/>
      <c r="V1569" s="44"/>
      <c r="W1569" s="44" t="s">
        <v>64</v>
      </c>
      <c r="X1569" s="44"/>
      <c r="Y1569" s="44"/>
      <c r="Z1569" s="44"/>
      <c r="AA1569" s="44"/>
      <c r="AB1569" s="44"/>
      <c r="AC1569" s="44"/>
    </row>
    <row r="1570" spans="1:29" ht="15.75" customHeight="1">
      <c r="A1570" s="47" t="s">
        <v>2707</v>
      </c>
      <c r="B1570" s="47" t="s">
        <v>64</v>
      </c>
      <c r="C1570" s="60" t="s">
        <v>844</v>
      </c>
      <c r="D1570" s="49" t="s">
        <v>53</v>
      </c>
      <c r="E1570" s="49">
        <v>1</v>
      </c>
      <c r="F1570" s="50">
        <v>120000</v>
      </c>
      <c r="G1570" s="51" t="s">
        <v>66</v>
      </c>
      <c r="H1570" s="52">
        <v>46266</v>
      </c>
      <c r="I1570" s="53" t="s">
        <v>55</v>
      </c>
      <c r="J1570" s="53" t="s">
        <v>56</v>
      </c>
      <c r="K1570" s="53" t="s">
        <v>72</v>
      </c>
      <c r="L1570" s="53" t="s">
        <v>58</v>
      </c>
      <c r="M1570" s="54" t="s">
        <v>73</v>
      </c>
      <c r="N1570" s="56" t="s">
        <v>21</v>
      </c>
      <c r="O1570" s="56" t="s">
        <v>2767</v>
      </c>
      <c r="P1570" s="56"/>
      <c r="Q1570" s="56" t="s">
        <v>3141</v>
      </c>
      <c r="R1570" s="57"/>
      <c r="S1570" s="57" t="str">
        <f t="array" ref="S1570">IFERROR(INDEX('BANCO DE DADOS'!$D$3:$D1636,MATCH(C1570,'BANCO DE DADOS'!$B$3:$B1636,0),0),"")</f>
        <v>SERVIÇOS DE UTILIDADE PÚBLICA - TELECOMUNICAÇÕES</v>
      </c>
      <c r="T1570" s="56"/>
      <c r="U1570" s="56"/>
      <c r="V1570" s="56"/>
      <c r="W1570" s="56" t="s">
        <v>64</v>
      </c>
      <c r="X1570" s="56"/>
      <c r="Y1570" s="56"/>
      <c r="Z1570" s="56"/>
      <c r="AA1570" s="56"/>
      <c r="AB1570" s="56"/>
      <c r="AC1570" s="56"/>
    </row>
    <row r="1571" spans="1:29" ht="15.75" customHeight="1">
      <c r="A1571" s="35" t="s">
        <v>2756</v>
      </c>
      <c r="B1571" s="35" t="s">
        <v>1049</v>
      </c>
      <c r="C1571" s="36" t="s">
        <v>1867</v>
      </c>
      <c r="D1571" s="37" t="s">
        <v>53</v>
      </c>
      <c r="E1571" s="37">
        <v>35</v>
      </c>
      <c r="F1571" s="38">
        <v>6300</v>
      </c>
      <c r="G1571" s="39" t="s">
        <v>54</v>
      </c>
      <c r="H1571" s="40">
        <v>46204</v>
      </c>
      <c r="I1571" s="41" t="s">
        <v>55</v>
      </c>
      <c r="J1571" s="41" t="s">
        <v>56</v>
      </c>
      <c r="K1571" s="41" t="s">
        <v>164</v>
      </c>
      <c r="L1571" s="41" t="s">
        <v>58</v>
      </c>
      <c r="M1571" s="42" t="s">
        <v>2517</v>
      </c>
      <c r="N1571" s="44" t="s">
        <v>21</v>
      </c>
      <c r="O1571" s="44" t="s">
        <v>2767</v>
      </c>
      <c r="P1571" s="44"/>
      <c r="Q1571" s="44"/>
      <c r="R1571" s="45" t="s">
        <v>1820</v>
      </c>
      <c r="S1571" s="45" t="s">
        <v>1821</v>
      </c>
      <c r="T1571" s="199"/>
      <c r="U1571" s="44"/>
      <c r="V1571" s="44"/>
      <c r="W1571" s="44" t="s">
        <v>3</v>
      </c>
      <c r="X1571" s="44"/>
      <c r="Y1571" s="44"/>
      <c r="Z1571" s="44"/>
      <c r="AA1571" s="44"/>
      <c r="AB1571" s="44"/>
      <c r="AC1571" s="44"/>
    </row>
    <row r="1572" spans="1:29" ht="15.75" customHeight="1">
      <c r="A1572" s="47" t="s">
        <v>2741</v>
      </c>
      <c r="B1572" s="47" t="s">
        <v>1049</v>
      </c>
      <c r="C1572" s="60" t="s">
        <v>1819</v>
      </c>
      <c r="D1572" s="49" t="s">
        <v>53</v>
      </c>
      <c r="E1572" s="49">
        <v>50</v>
      </c>
      <c r="F1572" s="50">
        <v>9000</v>
      </c>
      <c r="G1572" s="51" t="s">
        <v>54</v>
      </c>
      <c r="H1572" s="52">
        <v>46204</v>
      </c>
      <c r="I1572" s="53" t="s">
        <v>55</v>
      </c>
      <c r="J1572" s="53" t="s">
        <v>56</v>
      </c>
      <c r="K1572" s="53" t="s">
        <v>164</v>
      </c>
      <c r="L1572" s="53" t="s">
        <v>58</v>
      </c>
      <c r="M1572" s="54" t="s">
        <v>2517</v>
      </c>
      <c r="N1572" s="56" t="s">
        <v>21</v>
      </c>
      <c r="O1572" s="56" t="s">
        <v>2767</v>
      </c>
      <c r="P1572" s="56"/>
      <c r="Q1572" s="56"/>
      <c r="R1572" s="57" t="s">
        <v>1820</v>
      </c>
      <c r="S1572" s="57" t="s">
        <v>1821</v>
      </c>
      <c r="T1572" s="194"/>
      <c r="U1572" s="56"/>
      <c r="V1572" s="56"/>
      <c r="W1572" s="56" t="s">
        <v>3</v>
      </c>
      <c r="X1572" s="56"/>
      <c r="Y1572" s="56"/>
      <c r="Z1572" s="56"/>
      <c r="AA1572" s="56"/>
      <c r="AB1572" s="56"/>
      <c r="AC1572" s="56"/>
    </row>
    <row r="1573" spans="1:29" ht="15.75" customHeight="1">
      <c r="A1573" s="35" t="s">
        <v>2852</v>
      </c>
      <c r="B1573" s="35" t="s">
        <v>1049</v>
      </c>
      <c r="C1573" s="36" t="s">
        <v>2124</v>
      </c>
      <c r="D1573" s="37" t="s">
        <v>53</v>
      </c>
      <c r="E1573" s="37">
        <v>3</v>
      </c>
      <c r="F1573" s="38">
        <v>540</v>
      </c>
      <c r="G1573" s="39" t="s">
        <v>54</v>
      </c>
      <c r="H1573" s="40">
        <v>46174</v>
      </c>
      <c r="I1573" s="41" t="s">
        <v>55</v>
      </c>
      <c r="J1573" s="41" t="s">
        <v>56</v>
      </c>
      <c r="K1573" s="41" t="s">
        <v>164</v>
      </c>
      <c r="L1573" s="41" t="s">
        <v>58</v>
      </c>
      <c r="M1573" s="42" t="s">
        <v>2517</v>
      </c>
      <c r="N1573" s="44" t="s">
        <v>21</v>
      </c>
      <c r="O1573" s="44" t="s">
        <v>2767</v>
      </c>
      <c r="P1573" s="44"/>
      <c r="Q1573" s="44"/>
      <c r="R1573" s="45" t="s">
        <v>1820</v>
      </c>
      <c r="S1573" s="45" t="s">
        <v>1821</v>
      </c>
      <c r="T1573" s="199"/>
      <c r="U1573" s="44"/>
      <c r="V1573" s="44"/>
      <c r="W1573" s="44" t="s">
        <v>3</v>
      </c>
      <c r="X1573" s="44"/>
      <c r="Y1573" s="44"/>
      <c r="Z1573" s="44"/>
      <c r="AA1573" s="44"/>
      <c r="AB1573" s="44"/>
      <c r="AC1573" s="44"/>
    </row>
    <row r="1574" spans="1:29" ht="15.75" customHeight="1">
      <c r="A1574" s="184"/>
      <c r="B1574" s="184" t="s">
        <v>169</v>
      </c>
      <c r="C1574" s="185" t="s">
        <v>2678</v>
      </c>
      <c r="D1574" s="186" t="s">
        <v>53</v>
      </c>
      <c r="E1574" s="186">
        <v>2</v>
      </c>
      <c r="F1574" s="187">
        <v>120</v>
      </c>
      <c r="G1574" s="188" t="s">
        <v>54</v>
      </c>
      <c r="H1574" s="189">
        <v>46143</v>
      </c>
      <c r="I1574" s="190" t="s">
        <v>101</v>
      </c>
      <c r="J1574" s="190" t="s">
        <v>56</v>
      </c>
      <c r="K1574" s="190" t="s">
        <v>858</v>
      </c>
      <c r="L1574" s="190" t="s">
        <v>84</v>
      </c>
      <c r="M1574" s="191" t="s">
        <v>2451</v>
      </c>
      <c r="N1574" s="192" t="s">
        <v>951</v>
      </c>
      <c r="O1574" s="56" t="s">
        <v>2452</v>
      </c>
      <c r="P1574" s="56"/>
      <c r="Q1574" s="56"/>
      <c r="R1574" s="57" t="str">
        <f t="array" ref="R1574">IFERROR(INDEX('BANCO DE DADOS'!$C$3:$C1636,MATCH(C1574,'BANCO DE DADOS'!$B$3:$B1636,0),0),"")</f>
        <v>GTI - MULTIMIDIA</v>
      </c>
      <c r="S1574" s="57" t="str">
        <f t="array" ref="S1574">IFERROR(INDEX('BANCO DE DADOS'!$D$3:$D1636,MATCH(C1574,'BANCO DE DADOS'!$B$3:$B1636,0),0),"")</f>
        <v>COMPRA DE EQUIPAMENTOS DE ÁUDIO E COMUNICAÇÃO</v>
      </c>
      <c r="T1574" s="56"/>
      <c r="U1574" s="56"/>
      <c r="V1574" s="56"/>
      <c r="W1574" s="56"/>
      <c r="X1574" s="56"/>
      <c r="Y1574" s="56"/>
      <c r="Z1574" s="56"/>
      <c r="AA1574" s="56"/>
      <c r="AB1574" s="56"/>
      <c r="AC1574" s="56"/>
    </row>
    <row r="1575" spans="1:29" ht="15.75" customHeight="1">
      <c r="A1575" s="167"/>
      <c r="B1575" s="167" t="s">
        <v>652</v>
      </c>
      <c r="C1575" s="168" t="s">
        <v>2679</v>
      </c>
      <c r="D1575" s="176" t="s">
        <v>53</v>
      </c>
      <c r="E1575" s="176">
        <v>5</v>
      </c>
      <c r="F1575" s="177">
        <v>100</v>
      </c>
      <c r="G1575" s="178" t="s">
        <v>54</v>
      </c>
      <c r="H1575" s="179">
        <v>46143</v>
      </c>
      <c r="I1575" s="180" t="s">
        <v>101</v>
      </c>
      <c r="J1575" s="180" t="s">
        <v>56</v>
      </c>
      <c r="K1575" s="180" t="s">
        <v>164</v>
      </c>
      <c r="L1575" s="180" t="s">
        <v>91</v>
      </c>
      <c r="M1575" s="181" t="s">
        <v>2451</v>
      </c>
      <c r="N1575" s="175" t="s">
        <v>951</v>
      </c>
      <c r="O1575" s="44" t="s">
        <v>2452</v>
      </c>
      <c r="P1575" s="44"/>
      <c r="Q1575" s="44"/>
      <c r="R1575" s="45" t="str">
        <f t="array" ref="R1575">IFERROR(INDEX('BANCO DE DADOS'!$C$3:$C1636,MATCH(C1575,'BANCO DE DADOS'!$B$3:$B1636,0),0),"")</f>
        <v>PREFEITURA DAL - MATERIAL DE JARDINAGEM</v>
      </c>
      <c r="S1575" s="45" t="str">
        <f t="array" ref="S1575">IFERROR(INDEX('BANCO DE DADOS'!$D$3:$D1636,MATCH(C1575,'BANCO DE DADOS'!$B$3:$B1636,0),0),"")</f>
        <v>COMPRA DE EQUIPAMENTOS DE IRRIGAÇÃO E JARDINAGEM</v>
      </c>
      <c r="T1575" s="44"/>
      <c r="U1575" s="44"/>
      <c r="V1575" s="44"/>
      <c r="W1575" s="44"/>
      <c r="X1575" s="44"/>
      <c r="Y1575" s="44"/>
      <c r="Z1575" s="44"/>
      <c r="AA1575" s="44"/>
      <c r="AB1575" s="44"/>
      <c r="AC1575" s="44"/>
    </row>
    <row r="1576" spans="1:29" ht="15.75" customHeight="1">
      <c r="A1576" s="47" t="s">
        <v>2742</v>
      </c>
      <c r="B1576" s="47" t="s">
        <v>1049</v>
      </c>
      <c r="C1576" s="60" t="s">
        <v>1823</v>
      </c>
      <c r="D1576" s="49" t="s">
        <v>53</v>
      </c>
      <c r="E1576" s="49">
        <v>50</v>
      </c>
      <c r="F1576" s="50">
        <v>9000</v>
      </c>
      <c r="G1576" s="51" t="s">
        <v>54</v>
      </c>
      <c r="H1576" s="52">
        <v>46204</v>
      </c>
      <c r="I1576" s="53" t="s">
        <v>55</v>
      </c>
      <c r="J1576" s="53" t="s">
        <v>56</v>
      </c>
      <c r="K1576" s="53" t="s">
        <v>164</v>
      </c>
      <c r="L1576" s="53" t="s">
        <v>58</v>
      </c>
      <c r="M1576" s="54" t="s">
        <v>2517</v>
      </c>
      <c r="N1576" s="56" t="s">
        <v>21</v>
      </c>
      <c r="O1576" s="56" t="s">
        <v>2767</v>
      </c>
      <c r="P1576" s="56"/>
      <c r="Q1576" s="56"/>
      <c r="R1576" s="57" t="s">
        <v>1820</v>
      </c>
      <c r="S1576" s="57" t="s">
        <v>1821</v>
      </c>
      <c r="T1576" s="194"/>
      <c r="U1576" s="56"/>
      <c r="V1576" s="56"/>
      <c r="W1576" s="56" t="s">
        <v>3</v>
      </c>
      <c r="X1576" s="56"/>
      <c r="Y1576" s="56"/>
      <c r="Z1576" s="56"/>
      <c r="AA1576" s="56"/>
      <c r="AB1576" s="56"/>
      <c r="AC1576" s="56"/>
    </row>
    <row r="1577" spans="1:29" ht="15.75" customHeight="1">
      <c r="A1577" s="35" t="s">
        <v>2720</v>
      </c>
      <c r="B1577" s="35" t="s">
        <v>1049</v>
      </c>
      <c r="C1577" s="36" t="s">
        <v>1778</v>
      </c>
      <c r="D1577" s="37" t="s">
        <v>53</v>
      </c>
      <c r="E1577" s="37">
        <v>450</v>
      </c>
      <c r="F1577" s="216">
        <v>22500</v>
      </c>
      <c r="G1577" s="39" t="s">
        <v>54</v>
      </c>
      <c r="H1577" s="40">
        <v>46235</v>
      </c>
      <c r="I1577" s="41" t="s">
        <v>55</v>
      </c>
      <c r="J1577" s="41" t="s">
        <v>56</v>
      </c>
      <c r="K1577" s="41" t="s">
        <v>164</v>
      </c>
      <c r="L1577" s="41" t="s">
        <v>58</v>
      </c>
      <c r="M1577" s="42" t="s">
        <v>2534</v>
      </c>
      <c r="N1577" s="44" t="s">
        <v>21</v>
      </c>
      <c r="O1577" s="44" t="s">
        <v>2767</v>
      </c>
      <c r="P1577" s="44"/>
      <c r="Q1577" s="44"/>
      <c r="R1577" s="45" t="s">
        <v>1779</v>
      </c>
      <c r="S1577" s="45" t="s">
        <v>1780</v>
      </c>
      <c r="T1577" s="44"/>
      <c r="U1577" s="44"/>
      <c r="V1577" s="44"/>
      <c r="W1577" s="44" t="s">
        <v>3</v>
      </c>
      <c r="X1577" s="44"/>
      <c r="Y1577" s="44"/>
      <c r="Z1577" s="44"/>
      <c r="AA1577" s="44"/>
      <c r="AB1577" s="44"/>
      <c r="AC1577" s="44"/>
    </row>
    <row r="1578" spans="1:29" ht="15.75" customHeight="1">
      <c r="A1578" s="47" t="s">
        <v>2722</v>
      </c>
      <c r="B1578" s="47" t="s">
        <v>1049</v>
      </c>
      <c r="C1578" s="60" t="s">
        <v>1786</v>
      </c>
      <c r="D1578" s="49" t="s">
        <v>53</v>
      </c>
      <c r="E1578" s="49">
        <v>20</v>
      </c>
      <c r="F1578" s="222">
        <v>20000</v>
      </c>
      <c r="G1578" s="51" t="s">
        <v>54</v>
      </c>
      <c r="H1578" s="52">
        <v>46266</v>
      </c>
      <c r="I1578" s="53" t="s">
        <v>55</v>
      </c>
      <c r="J1578" s="53" t="s">
        <v>56</v>
      </c>
      <c r="K1578" s="53" t="s">
        <v>164</v>
      </c>
      <c r="L1578" s="53" t="s">
        <v>58</v>
      </c>
      <c r="M1578" s="54" t="s">
        <v>109</v>
      </c>
      <c r="N1578" s="56" t="s">
        <v>21</v>
      </c>
      <c r="O1578" s="56" t="s">
        <v>2767</v>
      </c>
      <c r="P1578" s="56"/>
      <c r="Q1578" s="56"/>
      <c r="R1578" s="57" t="s">
        <v>1779</v>
      </c>
      <c r="S1578" s="57" t="s">
        <v>1780</v>
      </c>
      <c r="T1578" s="56"/>
      <c r="U1578" s="56"/>
      <c r="V1578" s="56"/>
      <c r="W1578" s="56" t="s">
        <v>3</v>
      </c>
      <c r="X1578" s="56"/>
      <c r="Y1578" s="56"/>
      <c r="Z1578" s="56"/>
      <c r="AA1578" s="56"/>
      <c r="AB1578" s="56"/>
      <c r="AC1578" s="56"/>
    </row>
    <row r="1579" spans="1:29" ht="15.75" customHeight="1">
      <c r="A1579" s="35" t="s">
        <v>2723</v>
      </c>
      <c r="B1579" s="35" t="s">
        <v>1049</v>
      </c>
      <c r="C1579" s="36" t="s">
        <v>1788</v>
      </c>
      <c r="D1579" s="37" t="s">
        <v>53</v>
      </c>
      <c r="E1579" s="37">
        <v>20</v>
      </c>
      <c r="F1579" s="38">
        <v>20000</v>
      </c>
      <c r="G1579" s="39" t="s">
        <v>54</v>
      </c>
      <c r="H1579" s="40">
        <v>46266</v>
      </c>
      <c r="I1579" s="41" t="s">
        <v>55</v>
      </c>
      <c r="J1579" s="41" t="s">
        <v>56</v>
      </c>
      <c r="K1579" s="41" t="s">
        <v>164</v>
      </c>
      <c r="L1579" s="41" t="s">
        <v>58</v>
      </c>
      <c r="M1579" s="42" t="s">
        <v>109</v>
      </c>
      <c r="N1579" s="44" t="s">
        <v>21</v>
      </c>
      <c r="O1579" s="44" t="s">
        <v>2767</v>
      </c>
      <c r="P1579" s="44"/>
      <c r="Q1579" s="44"/>
      <c r="R1579" s="45" t="s">
        <v>1779</v>
      </c>
      <c r="S1579" s="45" t="s">
        <v>1780</v>
      </c>
      <c r="T1579" s="44"/>
      <c r="U1579" s="44"/>
      <c r="V1579" s="44"/>
      <c r="W1579" s="44" t="s">
        <v>3</v>
      </c>
      <c r="X1579" s="44"/>
      <c r="Y1579" s="44"/>
      <c r="Z1579" s="44"/>
      <c r="AA1579" s="44"/>
      <c r="AB1579" s="44"/>
      <c r="AC1579" s="44"/>
    </row>
    <row r="1580" spans="1:29" ht="15.75" customHeight="1">
      <c r="A1580" s="47" t="s">
        <v>2786</v>
      </c>
      <c r="B1580" s="47" t="s">
        <v>1049</v>
      </c>
      <c r="C1580" s="60" t="s">
        <v>1921</v>
      </c>
      <c r="D1580" s="49" t="s">
        <v>53</v>
      </c>
      <c r="E1580" s="49">
        <v>80</v>
      </c>
      <c r="F1580" s="50">
        <v>3360</v>
      </c>
      <c r="G1580" s="51" t="s">
        <v>54</v>
      </c>
      <c r="H1580" s="52">
        <v>46174</v>
      </c>
      <c r="I1580" s="53" t="s">
        <v>55</v>
      </c>
      <c r="J1580" s="53" t="s">
        <v>56</v>
      </c>
      <c r="K1580" s="53" t="s">
        <v>164</v>
      </c>
      <c r="L1580" s="53" t="s">
        <v>58</v>
      </c>
      <c r="M1580" s="54" t="s">
        <v>109</v>
      </c>
      <c r="N1580" s="56" t="s">
        <v>21</v>
      </c>
      <c r="O1580" s="56" t="s">
        <v>2767</v>
      </c>
      <c r="P1580" s="56"/>
      <c r="Q1580" s="56"/>
      <c r="R1580" s="57" t="s">
        <v>1768</v>
      </c>
      <c r="S1580" s="57" t="s">
        <v>1769</v>
      </c>
      <c r="T1580" s="56"/>
      <c r="U1580" s="56"/>
      <c r="V1580" s="56"/>
      <c r="W1580" s="56" t="s">
        <v>3</v>
      </c>
      <c r="X1580" s="56"/>
      <c r="Y1580" s="56"/>
      <c r="Z1580" s="56"/>
      <c r="AA1580" s="56"/>
      <c r="AB1580" s="56"/>
      <c r="AC1580" s="56"/>
    </row>
    <row r="1581" spans="1:29" ht="15.75" customHeight="1">
      <c r="A1581" s="167"/>
      <c r="B1581" s="167" t="s">
        <v>652</v>
      </c>
      <c r="C1581" s="168" t="s">
        <v>2347</v>
      </c>
      <c r="D1581" s="176" t="s">
        <v>53</v>
      </c>
      <c r="E1581" s="176">
        <v>1</v>
      </c>
      <c r="F1581" s="177">
        <v>100</v>
      </c>
      <c r="G1581" s="178" t="s">
        <v>54</v>
      </c>
      <c r="H1581" s="179">
        <v>46143</v>
      </c>
      <c r="I1581" s="180" t="s">
        <v>55</v>
      </c>
      <c r="J1581" s="180" t="s">
        <v>56</v>
      </c>
      <c r="K1581" s="180" t="s">
        <v>164</v>
      </c>
      <c r="L1581" s="180" t="s">
        <v>91</v>
      </c>
      <c r="M1581" s="181" t="s">
        <v>2451</v>
      </c>
      <c r="N1581" s="175" t="s">
        <v>951</v>
      </c>
      <c r="O1581" s="44" t="s">
        <v>2452</v>
      </c>
      <c r="P1581" s="44"/>
      <c r="Q1581" s="44"/>
      <c r="R1581" s="45" t="str">
        <f t="array" ref="R1581">IFERROR(INDEX('BANCO DE DADOS'!$C$3:$C1636,MATCH(C1581,'BANCO DE DADOS'!$B$3:$B1636,0),0),"")</f>
        <v>PREFEITURA DAL</v>
      </c>
      <c r="S1581" s="45" t="str">
        <f t="array" ref="S1581">IFERROR(INDEX('BANCO DE DADOS'!$D$3:$D1636,MATCH(C1581,'BANCO DE DADOS'!$B$3:$B1636,0),0),"")</f>
        <v>COMPRA DE FERRAMENTAS</v>
      </c>
      <c r="T1581" s="44"/>
      <c r="U1581" s="44"/>
      <c r="V1581" s="44"/>
      <c r="W1581" s="44"/>
      <c r="X1581" s="44"/>
      <c r="Y1581" s="44"/>
      <c r="Z1581" s="44"/>
      <c r="AA1581" s="44"/>
      <c r="AB1581" s="44"/>
      <c r="AC1581" s="44"/>
    </row>
    <row r="1582" spans="1:29" ht="15.75" customHeight="1">
      <c r="A1582" s="184"/>
      <c r="B1582" s="184" t="s">
        <v>247</v>
      </c>
      <c r="C1582" s="185" t="s">
        <v>2350</v>
      </c>
      <c r="D1582" s="186" t="s">
        <v>53</v>
      </c>
      <c r="E1582" s="186">
        <v>2</v>
      </c>
      <c r="F1582" s="187">
        <v>100</v>
      </c>
      <c r="G1582" s="188" t="s">
        <v>54</v>
      </c>
      <c r="H1582" s="189">
        <v>46143</v>
      </c>
      <c r="I1582" s="190" t="s">
        <v>55</v>
      </c>
      <c r="J1582" s="190" t="s">
        <v>56</v>
      </c>
      <c r="K1582" s="190" t="s">
        <v>164</v>
      </c>
      <c r="L1582" s="190" t="s">
        <v>91</v>
      </c>
      <c r="M1582" s="191" t="s">
        <v>2451</v>
      </c>
      <c r="N1582" s="192" t="s">
        <v>951</v>
      </c>
      <c r="O1582" s="56" t="s">
        <v>2452</v>
      </c>
      <c r="P1582" s="56"/>
      <c r="Q1582" s="56"/>
      <c r="R1582" s="57" t="str">
        <f t="array" ref="R1582">IFERROR(INDEX('BANCO DE DADOS'!$C$3:$C1636,MATCH(C1582,'BANCO DE DADOS'!$B$3:$B1636,0),0),"")</f>
        <v>CEIB - RECARGA DE EXTINTOR</v>
      </c>
      <c r="S1582" s="57" t="str">
        <f t="array" ref="S1582">IFERROR(INDEX('BANCO DE DADOS'!$D$3:$D1636,MATCH(C1582,'BANCO DE DADOS'!$B$3:$B1636,0),0),"")</f>
        <v>SERVIÇOS DE MANUTENÇÃO - SISTEMAS DE PROTEÇÃO CONTRA INCÊNDIO</v>
      </c>
      <c r="T1582" s="56"/>
      <c r="U1582" s="56"/>
      <c r="V1582" s="56"/>
      <c r="W1582" s="56"/>
      <c r="X1582" s="56"/>
      <c r="Y1582" s="56"/>
      <c r="Z1582" s="56"/>
      <c r="AA1582" s="56"/>
      <c r="AB1582" s="56"/>
      <c r="AC1582" s="56"/>
    </row>
    <row r="1583" spans="1:29" ht="15.75" customHeight="1">
      <c r="A1583" s="35" t="s">
        <v>1764</v>
      </c>
      <c r="B1583" s="35" t="s">
        <v>1049</v>
      </c>
      <c r="C1583" s="36" t="s">
        <v>1767</v>
      </c>
      <c r="D1583" s="37" t="s">
        <v>53</v>
      </c>
      <c r="E1583" s="37">
        <v>80</v>
      </c>
      <c r="F1583" s="38">
        <v>36000</v>
      </c>
      <c r="G1583" s="39" t="s">
        <v>54</v>
      </c>
      <c r="H1583" s="40">
        <v>46235</v>
      </c>
      <c r="I1583" s="41" t="s">
        <v>55</v>
      </c>
      <c r="J1583" s="41" t="s">
        <v>56</v>
      </c>
      <c r="K1583" s="41" t="s">
        <v>164</v>
      </c>
      <c r="L1583" s="41" t="s">
        <v>91</v>
      </c>
      <c r="M1583" s="42" t="s">
        <v>2498</v>
      </c>
      <c r="N1583" s="44" t="s">
        <v>951</v>
      </c>
      <c r="O1583" s="44" t="s">
        <v>2767</v>
      </c>
      <c r="P1583" s="44"/>
      <c r="Q1583" s="44"/>
      <c r="R1583" s="45" t="s">
        <v>1768</v>
      </c>
      <c r="S1583" s="45" t="s">
        <v>1769</v>
      </c>
      <c r="T1583" s="44"/>
      <c r="U1583" s="44"/>
      <c r="V1583" s="44"/>
      <c r="W1583" s="44" t="s">
        <v>3</v>
      </c>
      <c r="X1583" s="44"/>
      <c r="Y1583" s="44"/>
      <c r="Z1583" s="44"/>
      <c r="AA1583" s="44"/>
      <c r="AB1583" s="44"/>
      <c r="AC1583" s="44"/>
    </row>
    <row r="1584" spans="1:29" ht="15.75" customHeight="1">
      <c r="A1584" s="184"/>
      <c r="B1584" s="184" t="s">
        <v>848</v>
      </c>
      <c r="C1584" s="185" t="s">
        <v>2472</v>
      </c>
      <c r="D1584" s="186" t="s">
        <v>53</v>
      </c>
      <c r="E1584" s="186">
        <v>1</v>
      </c>
      <c r="F1584" s="187">
        <v>500000</v>
      </c>
      <c r="G1584" s="188" t="s">
        <v>54</v>
      </c>
      <c r="H1584" s="189">
        <v>46266</v>
      </c>
      <c r="I1584" s="190" t="s">
        <v>101</v>
      </c>
      <c r="J1584" s="190" t="s">
        <v>56</v>
      </c>
      <c r="K1584" s="190" t="s">
        <v>858</v>
      </c>
      <c r="L1584" s="190" t="s">
        <v>91</v>
      </c>
      <c r="M1584" s="191" t="s">
        <v>2451</v>
      </c>
      <c r="N1584" s="192" t="s">
        <v>884</v>
      </c>
      <c r="O1584" s="56" t="s">
        <v>2452</v>
      </c>
      <c r="P1584" s="56"/>
      <c r="Q1584" s="56"/>
      <c r="R1584" s="57" t="str">
        <f t="array" ref="R1584">IFERROR(INDEX('BANCO DE DADOS'!$C$3:$C1636,MATCH(C1584,'BANCO DE DADOS'!$B$3:$B1636,0),0),"")</f>
        <v>CERD</v>
      </c>
      <c r="S1584" s="57" t="str">
        <f t="array" ref="S1584">IFERROR(INDEX('BANCO DE DADOS'!$D$3:$D1636,MATCH(C1584,'BANCO DE DADOS'!$B$3:$B1636,0),0),"")</f>
        <v>COMPRA DE VEÍCULOS ESPECIALIZADOS</v>
      </c>
      <c r="T1584" s="56"/>
      <c r="U1584" s="56"/>
      <c r="V1584" s="56"/>
      <c r="W1584" s="56"/>
      <c r="X1584" s="56"/>
      <c r="Y1584" s="56"/>
      <c r="Z1584" s="56"/>
      <c r="AA1584" s="56"/>
      <c r="AB1584" s="56"/>
      <c r="AC1584" s="56"/>
    </row>
    <row r="1585" spans="1:29" ht="15.75" customHeight="1">
      <c r="A1585" s="35" t="s">
        <v>2713</v>
      </c>
      <c r="B1585" s="35" t="s">
        <v>1049</v>
      </c>
      <c r="C1585" s="36" t="s">
        <v>1721</v>
      </c>
      <c r="D1585" s="37" t="s">
        <v>53</v>
      </c>
      <c r="E1585" s="37">
        <v>500</v>
      </c>
      <c r="F1585" s="38">
        <v>200000</v>
      </c>
      <c r="G1585" s="39" t="s">
        <v>54</v>
      </c>
      <c r="H1585" s="40">
        <v>46266</v>
      </c>
      <c r="I1585" s="41" t="s">
        <v>55</v>
      </c>
      <c r="J1585" s="41" t="s">
        <v>56</v>
      </c>
      <c r="K1585" s="41" t="s">
        <v>164</v>
      </c>
      <c r="L1585" s="41" t="s">
        <v>58</v>
      </c>
      <c r="M1585" s="42" t="s">
        <v>148</v>
      </c>
      <c r="N1585" s="44" t="s">
        <v>21</v>
      </c>
      <c r="O1585" s="44" t="s">
        <v>2767</v>
      </c>
      <c r="P1585" s="44"/>
      <c r="Q1585" s="44"/>
      <c r="R1585" s="45" t="s">
        <v>165</v>
      </c>
      <c r="S1585" s="45" t="s">
        <v>1722</v>
      </c>
      <c r="T1585" s="44"/>
      <c r="U1585" s="44"/>
      <c r="V1585" s="44"/>
      <c r="W1585" s="44" t="s">
        <v>3</v>
      </c>
      <c r="X1585" s="44"/>
      <c r="Y1585" s="44"/>
      <c r="Z1585" s="44"/>
      <c r="AA1585" s="44"/>
      <c r="AB1585" s="44"/>
      <c r="AC1585" s="44"/>
    </row>
    <row r="1586" spans="1:29" ht="15.75" customHeight="1">
      <c r="A1586" s="47"/>
      <c r="B1586" s="47" t="s">
        <v>2693</v>
      </c>
      <c r="C1586" s="60"/>
      <c r="D1586" s="49"/>
      <c r="E1586" s="49"/>
      <c r="F1586" s="50">
        <v>6694</v>
      </c>
      <c r="G1586" s="51"/>
      <c r="H1586" s="52"/>
      <c r="I1586" s="53"/>
      <c r="J1586" s="53"/>
      <c r="K1586" s="53"/>
      <c r="L1586" s="53"/>
      <c r="M1586" s="54"/>
      <c r="N1586" s="56" t="s">
        <v>21</v>
      </c>
      <c r="O1586" s="56"/>
      <c r="P1586" s="56"/>
      <c r="Q1586" s="56" t="s">
        <v>3093</v>
      </c>
      <c r="R1586" s="57"/>
      <c r="S1586" s="57" t="s">
        <v>623</v>
      </c>
      <c r="T1586" s="194"/>
      <c r="U1586" s="56"/>
      <c r="V1586" s="56"/>
      <c r="W1586" s="56" t="s">
        <v>1628</v>
      </c>
      <c r="X1586" s="56"/>
      <c r="Y1586" s="56"/>
      <c r="Z1586" s="56"/>
      <c r="AA1586" s="56"/>
      <c r="AB1586" s="56"/>
      <c r="AC1586" s="56"/>
    </row>
    <row r="1587" spans="1:29" ht="15.75" customHeight="1">
      <c r="A1587" s="225"/>
      <c r="B1587" s="167" t="s">
        <v>1476</v>
      </c>
      <c r="C1587" s="168" t="s">
        <v>1477</v>
      </c>
      <c r="D1587" s="169" t="s">
        <v>53</v>
      </c>
      <c r="E1587" s="169">
        <v>1</v>
      </c>
      <c r="F1587" s="170">
        <v>6990.4</v>
      </c>
      <c r="G1587" s="171" t="s">
        <v>54</v>
      </c>
      <c r="H1587" s="172">
        <v>46204</v>
      </c>
      <c r="I1587" s="173" t="s">
        <v>101</v>
      </c>
      <c r="J1587" s="173" t="s">
        <v>56</v>
      </c>
      <c r="K1587" s="173" t="s">
        <v>858</v>
      </c>
      <c r="L1587" s="173" t="s">
        <v>91</v>
      </c>
      <c r="M1587" s="174" t="s">
        <v>2451</v>
      </c>
      <c r="N1587" s="175" t="s">
        <v>951</v>
      </c>
      <c r="O1587" s="44" t="s">
        <v>60</v>
      </c>
      <c r="P1587" s="44"/>
      <c r="Q1587" s="44"/>
      <c r="R1587" s="45" t="str">
        <f t="array" ref="R1587">IFERROR(INDEX('BANCO DE DADOS'!$C$3:$C1636,MATCH(C1587,'BANCO DE DADOS'!$B$3:$B1636,0),0),"")</f>
        <v>DEPMAT</v>
      </c>
      <c r="S1587" s="45" t="str">
        <f t="array" ref="S1587">IFERROR(INDEX('BANCO DE DADOS'!$D$3:$D1636,MATCH(C1587,'BANCO DE DADOS'!$B$3:$B1636,0),0),"")</f>
        <v>COMPRA DE PEÇAS E ACESSÓRIOS VEICULARES</v>
      </c>
      <c r="T1587" s="44"/>
      <c r="U1587" s="44"/>
      <c r="V1587" s="44" t="s">
        <v>1479</v>
      </c>
      <c r="W1587" s="44"/>
      <c r="X1587" s="44"/>
      <c r="Y1587" s="44"/>
      <c r="Z1587" s="44"/>
      <c r="AA1587" s="44"/>
      <c r="AB1587" s="44"/>
      <c r="AC1587" s="44"/>
    </row>
    <row r="1588" spans="1:29" ht="15.75" customHeight="1">
      <c r="A1588" s="47" t="s">
        <v>2691</v>
      </c>
      <c r="B1588" s="201" t="s">
        <v>1049</v>
      </c>
      <c r="C1588" s="60" t="s">
        <v>2379</v>
      </c>
      <c r="D1588" s="49" t="s">
        <v>53</v>
      </c>
      <c r="E1588" s="49">
        <v>160</v>
      </c>
      <c r="F1588" s="50">
        <f>160*35</f>
        <v>5600</v>
      </c>
      <c r="G1588" s="51" t="s">
        <v>54</v>
      </c>
      <c r="H1588" s="52"/>
      <c r="I1588" s="53" t="s">
        <v>55</v>
      </c>
      <c r="J1588" s="53"/>
      <c r="K1588" s="53"/>
      <c r="L1588" s="53"/>
      <c r="M1588" s="54"/>
      <c r="N1588" s="56"/>
      <c r="O1588" s="56"/>
      <c r="P1588" s="56"/>
      <c r="Q1588" s="56"/>
      <c r="R1588" s="57"/>
      <c r="S1588" s="57"/>
      <c r="T1588" s="194"/>
      <c r="U1588" s="56"/>
      <c r="V1588" s="56"/>
      <c r="W1588" s="56"/>
      <c r="X1588" s="56"/>
      <c r="Y1588" s="56"/>
      <c r="Z1588" s="56"/>
      <c r="AA1588" s="56"/>
      <c r="AB1588" s="56"/>
      <c r="AC1588" s="56"/>
    </row>
    <row r="1589" spans="1:29" ht="15.75" customHeight="1">
      <c r="A1589" s="35" t="s">
        <v>2691</v>
      </c>
      <c r="B1589" s="201" t="s">
        <v>1049</v>
      </c>
      <c r="C1589" s="218" t="s">
        <v>2377</v>
      </c>
      <c r="D1589" s="176" t="s">
        <v>53</v>
      </c>
      <c r="E1589" s="72">
        <v>8</v>
      </c>
      <c r="F1589" s="97" t="s">
        <v>3155</v>
      </c>
      <c r="G1589" s="98" t="s">
        <v>54</v>
      </c>
      <c r="H1589" s="179"/>
      <c r="I1589" s="180" t="s">
        <v>55</v>
      </c>
      <c r="J1589" s="180"/>
      <c r="K1589" s="180"/>
      <c r="L1589" s="180"/>
      <c r="M1589" s="181"/>
      <c r="N1589" s="175"/>
      <c r="O1589" s="44"/>
      <c r="P1589" s="44"/>
      <c r="Q1589" s="44"/>
      <c r="R1589" s="45" t="str">
        <f t="array" ref="R1589">IFERROR(INDEX('BANCO DE DADOS'!$C$3:$C1636,MATCH(C1589,'BANCO DE DADOS'!$B$3:$B1636,0),0),"")</f>
        <v/>
      </c>
      <c r="S1589" s="45"/>
      <c r="T1589" s="44"/>
      <c r="U1589" s="44"/>
      <c r="V1589" s="44"/>
      <c r="W1589" s="44"/>
      <c r="X1589" s="44"/>
      <c r="Y1589" s="44"/>
      <c r="Z1589" s="44"/>
      <c r="AA1589" s="44"/>
      <c r="AB1589" s="44"/>
      <c r="AC1589" s="44"/>
    </row>
    <row r="1590" spans="1:29" ht="15.75" customHeight="1">
      <c r="A1590" s="35" t="s">
        <v>2691</v>
      </c>
      <c r="B1590" s="201" t="s">
        <v>1049</v>
      </c>
      <c r="C1590" s="226" t="s">
        <v>2392</v>
      </c>
      <c r="D1590" s="96" t="s">
        <v>53</v>
      </c>
      <c r="E1590" s="96">
        <v>5</v>
      </c>
      <c r="F1590" s="97">
        <v>800</v>
      </c>
      <c r="G1590" s="98" t="s">
        <v>54</v>
      </c>
      <c r="H1590" s="99"/>
      <c r="I1590" s="100" t="s">
        <v>55</v>
      </c>
      <c r="J1590" s="100"/>
      <c r="K1590" s="100"/>
      <c r="L1590" s="100"/>
      <c r="M1590" s="102"/>
      <c r="N1590" s="44"/>
      <c r="O1590" s="44"/>
      <c r="P1590" s="44"/>
      <c r="Q1590" s="44"/>
      <c r="R1590" s="45"/>
      <c r="S1590" s="45"/>
      <c r="T1590" s="219"/>
      <c r="U1590" s="44"/>
      <c r="V1590" s="44"/>
      <c r="W1590" s="44"/>
      <c r="X1590" s="44"/>
      <c r="Y1590" s="44"/>
      <c r="Z1590" s="44"/>
      <c r="AA1590" s="44"/>
      <c r="AB1590" s="44"/>
      <c r="AC1590" s="44"/>
    </row>
    <row r="1591" spans="1:29" ht="15.75" customHeight="1">
      <c r="A1591" s="47" t="s">
        <v>2691</v>
      </c>
      <c r="B1591" s="201" t="s">
        <v>1049</v>
      </c>
      <c r="C1591" s="185" t="s">
        <v>2404</v>
      </c>
      <c r="D1591" s="49" t="s">
        <v>53</v>
      </c>
      <c r="E1591" s="49">
        <v>35</v>
      </c>
      <c r="F1591" s="50">
        <v>350</v>
      </c>
      <c r="G1591" s="51" t="s">
        <v>54</v>
      </c>
      <c r="H1591" s="52"/>
      <c r="I1591" s="53" t="s">
        <v>55</v>
      </c>
      <c r="J1591" s="53"/>
      <c r="K1591" s="53"/>
      <c r="L1591" s="53"/>
      <c r="M1591" s="54"/>
      <c r="N1591" s="56"/>
      <c r="O1591" s="56"/>
      <c r="P1591" s="56"/>
      <c r="Q1591" s="56"/>
      <c r="R1591" s="57"/>
      <c r="S1591" s="57"/>
      <c r="T1591" s="194"/>
      <c r="U1591" s="56"/>
      <c r="V1591" s="56"/>
      <c r="W1591" s="56"/>
      <c r="X1591" s="56"/>
      <c r="Y1591" s="56"/>
      <c r="Z1591" s="56"/>
      <c r="AA1591" s="56"/>
      <c r="AB1591" s="56"/>
      <c r="AC1591" s="56"/>
    </row>
    <row r="1592" spans="1:29" ht="15.75" customHeight="1">
      <c r="A1592" s="35" t="s">
        <v>2691</v>
      </c>
      <c r="B1592" s="209" t="s">
        <v>1049</v>
      </c>
      <c r="C1592" s="226" t="s">
        <v>2402</v>
      </c>
      <c r="D1592" s="176" t="s">
        <v>53</v>
      </c>
      <c r="E1592" s="72">
        <v>12</v>
      </c>
      <c r="F1592" s="97">
        <v>420</v>
      </c>
      <c r="G1592" s="98" t="s">
        <v>54</v>
      </c>
      <c r="H1592" s="179"/>
      <c r="I1592" s="100" t="s">
        <v>55</v>
      </c>
      <c r="J1592" s="180"/>
      <c r="K1592" s="180"/>
      <c r="L1592" s="180"/>
      <c r="M1592" s="181"/>
      <c r="N1592" s="175"/>
      <c r="O1592" s="44"/>
      <c r="P1592" s="44"/>
      <c r="Q1592" s="44"/>
      <c r="R1592" s="45" t="str">
        <f t="array" ref="R1592">IFERROR(INDEX('BANCO DE DADOS'!$C$3:$C1636,MATCH(C1592,'BANCO DE DADOS'!$B$3:$B1636,0),0),"")</f>
        <v/>
      </c>
      <c r="S1592" s="45"/>
      <c r="T1592" s="44"/>
      <c r="U1592" s="44"/>
      <c r="V1592" s="44"/>
      <c r="W1592" s="44"/>
      <c r="X1592" s="44"/>
      <c r="Y1592" s="44"/>
      <c r="Z1592" s="44"/>
      <c r="AA1592" s="44"/>
      <c r="AB1592" s="44"/>
      <c r="AC1592" s="44"/>
    </row>
    <row r="1593" spans="1:29" ht="15.75" customHeight="1">
      <c r="A1593" s="47" t="s">
        <v>2691</v>
      </c>
      <c r="B1593" s="201" t="s">
        <v>1049</v>
      </c>
      <c r="C1593" s="185" t="s">
        <v>2420</v>
      </c>
      <c r="D1593" s="49" t="s">
        <v>53</v>
      </c>
      <c r="E1593" s="49">
        <v>1</v>
      </c>
      <c r="F1593" s="50">
        <v>160</v>
      </c>
      <c r="G1593" s="51" t="s">
        <v>54</v>
      </c>
      <c r="H1593" s="52"/>
      <c r="I1593" s="53" t="s">
        <v>55</v>
      </c>
      <c r="J1593" s="53"/>
      <c r="K1593" s="53"/>
      <c r="L1593" s="53"/>
      <c r="M1593" s="54"/>
      <c r="N1593" s="56"/>
      <c r="O1593" s="56"/>
      <c r="P1593" s="56"/>
      <c r="Q1593" s="56"/>
      <c r="R1593" s="57"/>
      <c r="S1593" s="57"/>
      <c r="T1593" s="194"/>
      <c r="U1593" s="56"/>
      <c r="V1593" s="56"/>
      <c r="W1593" s="56"/>
      <c r="X1593" s="56"/>
      <c r="Y1593" s="56"/>
      <c r="Z1593" s="56"/>
      <c r="AA1593" s="56"/>
      <c r="AB1593" s="56"/>
      <c r="AC1593" s="56"/>
    </row>
    <row r="1594" spans="1:29" ht="15.75" customHeight="1">
      <c r="A1594" s="47" t="s">
        <v>2691</v>
      </c>
      <c r="B1594" s="201" t="s">
        <v>1049</v>
      </c>
      <c r="C1594" s="113" t="s">
        <v>2412</v>
      </c>
      <c r="D1594" s="49" t="s">
        <v>53</v>
      </c>
      <c r="E1594" s="49">
        <v>6</v>
      </c>
      <c r="F1594" s="50">
        <v>240</v>
      </c>
      <c r="G1594" s="51" t="s">
        <v>54</v>
      </c>
      <c r="H1594" s="52"/>
      <c r="I1594" s="53" t="s">
        <v>55</v>
      </c>
      <c r="J1594" s="53"/>
      <c r="K1594" s="53"/>
      <c r="L1594" s="53"/>
      <c r="M1594" s="54"/>
      <c r="N1594" s="56"/>
      <c r="O1594" s="56"/>
      <c r="P1594" s="56"/>
      <c r="Q1594" s="56"/>
      <c r="R1594" s="57"/>
      <c r="S1594" s="57"/>
      <c r="T1594" s="194"/>
      <c r="U1594" s="56"/>
      <c r="V1594" s="56"/>
      <c r="W1594" s="56"/>
      <c r="X1594" s="56"/>
      <c r="Y1594" s="56"/>
      <c r="Z1594" s="56"/>
      <c r="AA1594" s="56"/>
      <c r="AB1594" s="56"/>
      <c r="AC1594" s="56"/>
    </row>
    <row r="1595" spans="1:29" ht="15.75" customHeight="1">
      <c r="A1595" s="35" t="s">
        <v>2691</v>
      </c>
      <c r="B1595" s="207" t="s">
        <v>1049</v>
      </c>
      <c r="C1595" s="218" t="s">
        <v>2387</v>
      </c>
      <c r="D1595" s="96" t="s">
        <v>53</v>
      </c>
      <c r="E1595" s="96">
        <v>3</v>
      </c>
      <c r="F1595" s="97">
        <v>960</v>
      </c>
      <c r="G1595" s="98" t="s">
        <v>54</v>
      </c>
      <c r="H1595" s="99"/>
      <c r="I1595" s="100" t="s">
        <v>55</v>
      </c>
      <c r="J1595" s="100"/>
      <c r="K1595" s="100"/>
      <c r="L1595" s="100"/>
      <c r="M1595" s="102"/>
      <c r="N1595" s="44"/>
      <c r="O1595" s="44"/>
      <c r="P1595" s="44"/>
      <c r="Q1595" s="44"/>
      <c r="R1595" s="45"/>
      <c r="S1595" s="45"/>
      <c r="T1595" s="219"/>
      <c r="U1595" s="44"/>
      <c r="V1595" s="44"/>
      <c r="W1595" s="44"/>
      <c r="X1595" s="44"/>
      <c r="Y1595" s="44"/>
      <c r="Z1595" s="44"/>
      <c r="AA1595" s="44"/>
      <c r="AB1595" s="44"/>
      <c r="AC1595" s="44"/>
    </row>
    <row r="1596" spans="1:29" ht="15.75" customHeight="1">
      <c r="A1596" s="47" t="s">
        <v>2691</v>
      </c>
      <c r="B1596" s="201" t="s">
        <v>1049</v>
      </c>
      <c r="C1596" s="113" t="s">
        <v>2406</v>
      </c>
      <c r="D1596" s="49" t="s">
        <v>53</v>
      </c>
      <c r="E1596" s="49">
        <v>5</v>
      </c>
      <c r="F1596" s="50">
        <v>350</v>
      </c>
      <c r="G1596" s="51" t="s">
        <v>54</v>
      </c>
      <c r="H1596" s="52"/>
      <c r="I1596" s="53" t="s">
        <v>55</v>
      </c>
      <c r="J1596" s="53"/>
      <c r="K1596" s="53"/>
      <c r="L1596" s="53"/>
      <c r="M1596" s="54"/>
      <c r="N1596" s="56"/>
      <c r="O1596" s="56"/>
      <c r="P1596" s="56"/>
      <c r="Q1596" s="56"/>
      <c r="R1596" s="57"/>
      <c r="S1596" s="57"/>
      <c r="T1596" s="194"/>
      <c r="U1596" s="56"/>
      <c r="V1596" s="56"/>
      <c r="W1596" s="56"/>
      <c r="X1596" s="56"/>
      <c r="Y1596" s="56"/>
      <c r="Z1596" s="56"/>
      <c r="AA1596" s="56"/>
      <c r="AB1596" s="56"/>
      <c r="AC1596" s="56"/>
    </row>
    <row r="1597" spans="1:29" ht="15.75" customHeight="1">
      <c r="A1597" s="35" t="s">
        <v>2691</v>
      </c>
      <c r="B1597" s="207" t="s">
        <v>1049</v>
      </c>
      <c r="C1597" s="113" t="s">
        <v>2410</v>
      </c>
      <c r="D1597" s="60" t="s">
        <v>53</v>
      </c>
      <c r="E1597" s="60">
        <v>30</v>
      </c>
      <c r="F1597" s="105">
        <v>273</v>
      </c>
      <c r="G1597" s="98"/>
      <c r="H1597" s="99"/>
      <c r="I1597" s="100"/>
      <c r="J1597" s="100"/>
      <c r="K1597" s="100"/>
      <c r="L1597" s="100"/>
      <c r="M1597" s="102"/>
      <c r="N1597" s="44"/>
      <c r="O1597" s="44"/>
      <c r="P1597" s="44"/>
      <c r="Q1597" s="44"/>
      <c r="R1597" s="45"/>
      <c r="S1597" s="45"/>
      <c r="T1597" s="219"/>
      <c r="U1597" s="44"/>
      <c r="V1597" s="44"/>
      <c r="W1597" s="44"/>
      <c r="X1597" s="44"/>
      <c r="Y1597" s="44"/>
      <c r="Z1597" s="44"/>
      <c r="AA1597" s="44"/>
      <c r="AB1597" s="44"/>
      <c r="AC1597" s="44"/>
    </row>
    <row r="1598" spans="1:29" ht="15.75" customHeight="1">
      <c r="A1598" s="47" t="s">
        <v>2691</v>
      </c>
      <c r="B1598" s="201" t="s">
        <v>1049</v>
      </c>
      <c r="C1598" s="113" t="s">
        <v>2416</v>
      </c>
      <c r="D1598" s="49" t="s">
        <v>53</v>
      </c>
      <c r="E1598" s="49">
        <v>15</v>
      </c>
      <c r="F1598" s="50">
        <v>163.5</v>
      </c>
      <c r="G1598" s="51"/>
      <c r="H1598" s="52"/>
      <c r="I1598" s="53"/>
      <c r="J1598" s="53"/>
      <c r="K1598" s="53"/>
      <c r="L1598" s="53"/>
      <c r="M1598" s="54"/>
      <c r="N1598" s="56"/>
      <c r="O1598" s="56"/>
      <c r="P1598" s="56"/>
      <c r="Q1598" s="56"/>
      <c r="R1598" s="57"/>
      <c r="S1598" s="57"/>
      <c r="T1598" s="194"/>
      <c r="U1598" s="56"/>
      <c r="V1598" s="56"/>
      <c r="W1598" s="56"/>
      <c r="X1598" s="56"/>
      <c r="Y1598" s="56"/>
      <c r="Z1598" s="56"/>
      <c r="AA1598" s="56"/>
      <c r="AB1598" s="56"/>
      <c r="AC1598" s="56"/>
    </row>
    <row r="1599" spans="1:29" ht="15.75" customHeight="1">
      <c r="A1599" s="35" t="s">
        <v>2691</v>
      </c>
      <c r="B1599" s="207" t="s">
        <v>1049</v>
      </c>
      <c r="C1599" s="218" t="s">
        <v>2418</v>
      </c>
      <c r="D1599" s="96" t="s">
        <v>53</v>
      </c>
      <c r="E1599" s="96">
        <v>30</v>
      </c>
      <c r="F1599" s="97">
        <v>163</v>
      </c>
      <c r="G1599" s="98"/>
      <c r="H1599" s="99"/>
      <c r="I1599" s="100"/>
      <c r="J1599" s="100"/>
      <c r="K1599" s="100"/>
      <c r="L1599" s="100"/>
      <c r="M1599" s="102"/>
      <c r="N1599" s="44"/>
      <c r="O1599" s="44"/>
      <c r="P1599" s="44"/>
      <c r="Q1599" s="44"/>
      <c r="R1599" s="45"/>
      <c r="S1599" s="45"/>
      <c r="T1599" s="219"/>
      <c r="U1599" s="44"/>
      <c r="V1599" s="44"/>
      <c r="W1599" s="44"/>
      <c r="X1599" s="44"/>
      <c r="Y1599" s="44"/>
      <c r="Z1599" s="44"/>
      <c r="AA1599" s="44"/>
      <c r="AB1599" s="44"/>
      <c r="AC1599" s="44"/>
    </row>
    <row r="1600" spans="1:29" ht="15.75" customHeight="1">
      <c r="A1600" s="47" t="s">
        <v>2691</v>
      </c>
      <c r="B1600" s="201" t="s">
        <v>1049</v>
      </c>
      <c r="C1600" s="113" t="s">
        <v>2430</v>
      </c>
      <c r="D1600" s="49" t="s">
        <v>53</v>
      </c>
      <c r="E1600" s="49">
        <v>20</v>
      </c>
      <c r="F1600" s="50">
        <v>116</v>
      </c>
      <c r="G1600" s="51"/>
      <c r="H1600" s="52"/>
      <c r="I1600" s="53"/>
      <c r="J1600" s="53"/>
      <c r="K1600" s="53"/>
      <c r="L1600" s="53"/>
      <c r="M1600" s="54"/>
      <c r="N1600" s="56"/>
      <c r="O1600" s="56"/>
      <c r="P1600" s="56"/>
      <c r="Q1600" s="56"/>
      <c r="R1600" s="57"/>
      <c r="S1600" s="57"/>
      <c r="T1600" s="194"/>
      <c r="U1600" s="56"/>
      <c r="V1600" s="56"/>
      <c r="W1600" s="56"/>
      <c r="X1600" s="56"/>
      <c r="Y1600" s="56"/>
      <c r="Z1600" s="56"/>
      <c r="AA1600" s="56"/>
      <c r="AB1600" s="56"/>
      <c r="AC1600" s="56"/>
    </row>
    <row r="1601" spans="1:29" ht="15.75" customHeight="1">
      <c r="A1601" s="35" t="s">
        <v>2691</v>
      </c>
      <c r="B1601" s="207" t="s">
        <v>1049</v>
      </c>
      <c r="C1601" s="113" t="s">
        <v>2400</v>
      </c>
      <c r="D1601" s="96" t="s">
        <v>53</v>
      </c>
      <c r="E1601" s="176">
        <v>10</v>
      </c>
      <c r="F1601" s="177">
        <v>470</v>
      </c>
      <c r="G1601" s="171"/>
      <c r="H1601" s="179"/>
      <c r="I1601" s="180"/>
      <c r="J1601" s="180"/>
      <c r="K1601" s="180"/>
      <c r="L1601" s="180"/>
      <c r="M1601" s="181"/>
      <c r="N1601" s="175"/>
      <c r="O1601" s="44"/>
      <c r="P1601" s="44"/>
      <c r="Q1601" s="44"/>
      <c r="R1601" s="45" t="str">
        <f t="array" ref="R1601">IFERROR(INDEX('BANCO DE DADOS'!$C$3:$C1636,MATCH(C1601,'BANCO DE DADOS'!$B$3:$B1636,0),0),"")</f>
        <v/>
      </c>
      <c r="S1601" s="45"/>
      <c r="T1601" s="44"/>
      <c r="U1601" s="44"/>
      <c r="V1601" s="44"/>
      <c r="W1601" s="44"/>
      <c r="X1601" s="44"/>
      <c r="Y1601" s="44"/>
      <c r="Z1601" s="44"/>
      <c r="AA1601" s="44"/>
      <c r="AB1601" s="44"/>
      <c r="AC1601" s="44"/>
    </row>
    <row r="1602" spans="1:29" ht="15.75" customHeight="1">
      <c r="A1602" s="35" t="s">
        <v>2691</v>
      </c>
      <c r="B1602" s="201" t="s">
        <v>1049</v>
      </c>
      <c r="C1602" s="218" t="s">
        <v>2398</v>
      </c>
      <c r="D1602" s="96" t="s">
        <v>1150</v>
      </c>
      <c r="E1602" s="176">
        <v>200</v>
      </c>
      <c r="F1602" s="177">
        <v>500</v>
      </c>
      <c r="G1602" s="171"/>
      <c r="H1602" s="179"/>
      <c r="I1602" s="180"/>
      <c r="J1602" s="180"/>
      <c r="K1602" s="180"/>
      <c r="L1602" s="180"/>
      <c r="M1602" s="181"/>
      <c r="N1602" s="175"/>
      <c r="O1602" s="44"/>
      <c r="P1602" s="44"/>
      <c r="Q1602" s="44"/>
      <c r="R1602" s="45" t="str">
        <f t="array" ref="R1602">IFERROR(INDEX('BANCO DE DADOS'!$C$3:$C1636,MATCH(C1602,'BANCO DE DADOS'!$B$3:$B1636,0),0),"")</f>
        <v/>
      </c>
      <c r="S1602" s="45"/>
      <c r="T1602" s="44"/>
      <c r="U1602" s="44"/>
      <c r="V1602" s="44"/>
      <c r="W1602" s="44"/>
      <c r="X1602" s="44"/>
      <c r="Y1602" s="44"/>
      <c r="Z1602" s="44"/>
      <c r="AA1602" s="44"/>
      <c r="AB1602" s="44"/>
      <c r="AC1602" s="44"/>
    </row>
    <row r="1603" spans="1:29" ht="15.75" customHeight="1">
      <c r="A1603" s="47" t="s">
        <v>2691</v>
      </c>
      <c r="B1603" s="207" t="s">
        <v>1049</v>
      </c>
      <c r="C1603" s="113" t="s">
        <v>2396</v>
      </c>
      <c r="D1603" s="49" t="s">
        <v>1150</v>
      </c>
      <c r="E1603" s="49">
        <v>200</v>
      </c>
      <c r="F1603" s="50">
        <v>740</v>
      </c>
      <c r="G1603" s="51"/>
      <c r="H1603" s="52"/>
      <c r="I1603" s="53"/>
      <c r="J1603" s="53"/>
      <c r="K1603" s="53"/>
      <c r="L1603" s="53"/>
      <c r="M1603" s="54"/>
      <c r="N1603" s="56"/>
      <c r="O1603" s="56"/>
      <c r="P1603" s="56"/>
      <c r="Q1603" s="56"/>
      <c r="R1603" s="57"/>
      <c r="S1603" s="57"/>
      <c r="T1603" s="194"/>
      <c r="U1603" s="56"/>
      <c r="V1603" s="56"/>
      <c r="W1603" s="56"/>
      <c r="X1603" s="56"/>
      <c r="Y1603" s="56"/>
      <c r="Z1603" s="56"/>
      <c r="AA1603" s="56"/>
      <c r="AB1603" s="56"/>
      <c r="AC1603" s="56"/>
    </row>
    <row r="1604" spans="1:29" ht="15.75" customHeight="1">
      <c r="A1604" s="35" t="s">
        <v>2691</v>
      </c>
      <c r="B1604" s="207" t="s">
        <v>1049</v>
      </c>
      <c r="C1604" s="107" t="s">
        <v>2383</v>
      </c>
      <c r="D1604" s="37" t="s">
        <v>1150</v>
      </c>
      <c r="E1604" s="37">
        <v>200</v>
      </c>
      <c r="F1604" s="38">
        <v>1060</v>
      </c>
      <c r="G1604" s="39"/>
      <c r="H1604" s="40"/>
      <c r="I1604" s="41"/>
      <c r="J1604" s="41"/>
      <c r="K1604" s="41"/>
      <c r="L1604" s="41"/>
      <c r="M1604" s="42"/>
      <c r="N1604" s="44"/>
      <c r="O1604" s="44"/>
      <c r="P1604" s="44"/>
      <c r="Q1604" s="44"/>
      <c r="R1604" s="45"/>
      <c r="S1604" s="45"/>
      <c r="T1604" s="199"/>
      <c r="U1604" s="44"/>
      <c r="V1604" s="44"/>
      <c r="W1604" s="44"/>
      <c r="X1604" s="44"/>
      <c r="Y1604" s="44"/>
      <c r="Z1604" s="44"/>
      <c r="AA1604" s="44"/>
      <c r="AB1604" s="44"/>
      <c r="AC1604" s="44"/>
    </row>
    <row r="1605" spans="1:29" ht="15.75" customHeight="1">
      <c r="A1605" s="35" t="s">
        <v>2691</v>
      </c>
      <c r="B1605" s="201" t="s">
        <v>1049</v>
      </c>
      <c r="C1605" s="218" t="s">
        <v>2408</v>
      </c>
      <c r="D1605" s="96" t="s">
        <v>53</v>
      </c>
      <c r="E1605" s="176">
        <v>50</v>
      </c>
      <c r="F1605" s="177">
        <v>319</v>
      </c>
      <c r="G1605" s="171"/>
      <c r="H1605" s="179"/>
      <c r="I1605" s="180"/>
      <c r="J1605" s="180"/>
      <c r="K1605" s="180"/>
      <c r="L1605" s="180"/>
      <c r="M1605" s="181"/>
      <c r="N1605" s="175"/>
      <c r="O1605" s="44"/>
      <c r="P1605" s="44"/>
      <c r="Q1605" s="44"/>
      <c r="R1605" s="45" t="str">
        <f t="array" ref="R1605">IFERROR(INDEX('BANCO DE DADOS'!$C$3:$C1636,MATCH(C1605,'BANCO DE DADOS'!$B$3:$B1636,0),0),"")</f>
        <v/>
      </c>
      <c r="S1605" s="45"/>
      <c r="T1605" s="44"/>
      <c r="U1605" s="44"/>
      <c r="V1605" s="44"/>
      <c r="W1605" s="44"/>
      <c r="X1605" s="44"/>
      <c r="Y1605" s="44"/>
      <c r="Z1605" s="44"/>
      <c r="AA1605" s="44"/>
      <c r="AB1605" s="44"/>
      <c r="AC1605" s="44"/>
    </row>
    <row r="1606" spans="1:29" ht="28.5">
      <c r="A1606" s="47" t="s">
        <v>2691</v>
      </c>
      <c r="B1606" s="207" t="s">
        <v>1049</v>
      </c>
      <c r="C1606" s="113" t="s">
        <v>2394</v>
      </c>
      <c r="D1606" s="49" t="s">
        <v>53</v>
      </c>
      <c r="E1606" s="49">
        <v>3</v>
      </c>
      <c r="F1606" s="50">
        <v>750</v>
      </c>
      <c r="G1606" s="51"/>
      <c r="H1606" s="52"/>
      <c r="I1606" s="53"/>
      <c r="J1606" s="53"/>
      <c r="K1606" s="53"/>
      <c r="L1606" s="53"/>
      <c r="M1606" s="54"/>
      <c r="N1606" s="56"/>
      <c r="O1606" s="56"/>
      <c r="P1606" s="56"/>
      <c r="Q1606" s="56"/>
      <c r="R1606" s="57"/>
      <c r="S1606" s="57"/>
      <c r="T1606" s="194"/>
      <c r="U1606" s="56"/>
      <c r="V1606" s="56"/>
      <c r="W1606" s="56"/>
      <c r="X1606" s="56"/>
      <c r="Y1606" s="56"/>
      <c r="Z1606" s="56"/>
      <c r="AA1606" s="56"/>
      <c r="AB1606" s="56"/>
      <c r="AC1606" s="56"/>
    </row>
    <row r="1607" spans="1:29" ht="15.75" customHeight="1">
      <c r="A1607" s="47" t="s">
        <v>2691</v>
      </c>
      <c r="B1607" s="201" t="s">
        <v>1049</v>
      </c>
      <c r="C1607" s="113" t="s">
        <v>2438</v>
      </c>
      <c r="D1607" s="49" t="s">
        <v>53</v>
      </c>
      <c r="E1607" s="49">
        <v>3</v>
      </c>
      <c r="F1607" s="50">
        <v>30</v>
      </c>
      <c r="G1607" s="51"/>
      <c r="H1607" s="52"/>
      <c r="I1607" s="53"/>
      <c r="J1607" s="53"/>
      <c r="K1607" s="53"/>
      <c r="L1607" s="53"/>
      <c r="M1607" s="54"/>
      <c r="N1607" s="56"/>
      <c r="O1607" s="56"/>
      <c r="P1607" s="56"/>
      <c r="Q1607" s="56"/>
      <c r="R1607" s="57"/>
      <c r="S1607" s="57"/>
      <c r="T1607" s="194"/>
      <c r="U1607" s="56"/>
      <c r="V1607" s="56"/>
      <c r="W1607" s="56"/>
      <c r="X1607" s="56"/>
      <c r="Y1607" s="56"/>
      <c r="Z1607" s="56"/>
      <c r="AA1607" s="56"/>
      <c r="AB1607" s="56"/>
      <c r="AC1607" s="56"/>
    </row>
    <row r="1608" spans="1:29" ht="15.75" customHeight="1">
      <c r="A1608" s="35" t="s">
        <v>2691</v>
      </c>
      <c r="B1608" s="207" t="s">
        <v>1049</v>
      </c>
      <c r="C1608" s="107" t="s">
        <v>2440</v>
      </c>
      <c r="D1608" s="37" t="s">
        <v>53</v>
      </c>
      <c r="E1608" s="37">
        <v>3</v>
      </c>
      <c r="F1608" s="38">
        <v>30</v>
      </c>
      <c r="G1608" s="39"/>
      <c r="H1608" s="40"/>
      <c r="I1608" s="41"/>
      <c r="J1608" s="41"/>
      <c r="K1608" s="41"/>
      <c r="L1608" s="41"/>
      <c r="M1608" s="42"/>
      <c r="N1608" s="44"/>
      <c r="O1608" s="44"/>
      <c r="P1608" s="44"/>
      <c r="Q1608" s="44"/>
      <c r="R1608" s="45"/>
      <c r="S1608" s="45"/>
      <c r="T1608" s="199"/>
      <c r="U1608" s="44"/>
      <c r="V1608" s="44"/>
      <c r="W1608" s="44"/>
      <c r="X1608" s="44"/>
      <c r="Y1608" s="44"/>
      <c r="Z1608" s="44"/>
      <c r="AA1608" s="44"/>
      <c r="AB1608" s="44"/>
      <c r="AC1608" s="44"/>
    </row>
    <row r="1609" spans="1:29" ht="15.75" customHeight="1">
      <c r="A1609" s="47" t="s">
        <v>2691</v>
      </c>
      <c r="B1609" s="201" t="s">
        <v>1049</v>
      </c>
      <c r="C1609" s="113" t="s">
        <v>2442</v>
      </c>
      <c r="D1609" s="49" t="s">
        <v>53</v>
      </c>
      <c r="E1609" s="49">
        <v>3</v>
      </c>
      <c r="F1609" s="50">
        <v>30</v>
      </c>
      <c r="G1609" s="51"/>
      <c r="H1609" s="52"/>
      <c r="I1609" s="53"/>
      <c r="J1609" s="53"/>
      <c r="K1609" s="53"/>
      <c r="L1609" s="53"/>
      <c r="M1609" s="54"/>
      <c r="N1609" s="56"/>
      <c r="O1609" s="56"/>
      <c r="P1609" s="56"/>
      <c r="Q1609" s="56"/>
      <c r="R1609" s="57"/>
      <c r="S1609" s="57"/>
      <c r="T1609" s="194"/>
      <c r="U1609" s="56"/>
      <c r="V1609" s="56"/>
      <c r="W1609" s="56"/>
      <c r="X1609" s="56"/>
      <c r="Y1609" s="56"/>
      <c r="Z1609" s="56"/>
      <c r="AA1609" s="56"/>
      <c r="AB1609" s="56"/>
      <c r="AC1609" s="56"/>
    </row>
    <row r="1610" spans="1:29" ht="15.75" customHeight="1">
      <c r="A1610" s="35" t="s">
        <v>2691</v>
      </c>
      <c r="B1610" s="207" t="s">
        <v>1049</v>
      </c>
      <c r="C1610" s="107" t="s">
        <v>2434</v>
      </c>
      <c r="D1610" s="37" t="s">
        <v>53</v>
      </c>
      <c r="E1610" s="37">
        <v>3</v>
      </c>
      <c r="F1610" s="38">
        <v>96</v>
      </c>
      <c r="G1610" s="39"/>
      <c r="H1610" s="40"/>
      <c r="I1610" s="41"/>
      <c r="J1610" s="41"/>
      <c r="K1610" s="41"/>
      <c r="L1610" s="41"/>
      <c r="M1610" s="42"/>
      <c r="N1610" s="44"/>
      <c r="O1610" s="44"/>
      <c r="P1610" s="44"/>
      <c r="Q1610" s="44"/>
      <c r="R1610" s="45"/>
      <c r="S1610" s="45"/>
      <c r="T1610" s="199"/>
      <c r="U1610" s="44"/>
      <c r="V1610" s="44"/>
      <c r="W1610" s="44"/>
      <c r="X1610" s="44"/>
      <c r="Y1610" s="44"/>
      <c r="Z1610" s="44"/>
      <c r="AA1610" s="44"/>
      <c r="AB1610" s="44"/>
      <c r="AC1610" s="44"/>
    </row>
    <row r="1611" spans="1:29" ht="15.75" customHeight="1">
      <c r="A1611" s="47" t="s">
        <v>2691</v>
      </c>
      <c r="B1611" s="201" t="s">
        <v>1049</v>
      </c>
      <c r="C1611" s="113" t="s">
        <v>2436</v>
      </c>
      <c r="D1611" s="49" t="s">
        <v>53</v>
      </c>
      <c r="E1611" s="49">
        <v>3</v>
      </c>
      <c r="F1611" s="50">
        <v>96</v>
      </c>
      <c r="G1611" s="51"/>
      <c r="H1611" s="52"/>
      <c r="I1611" s="53"/>
      <c r="J1611" s="53"/>
      <c r="K1611" s="53"/>
      <c r="L1611" s="53"/>
      <c r="M1611" s="54"/>
      <c r="N1611" s="56"/>
      <c r="O1611" s="56"/>
      <c r="P1611" s="56"/>
      <c r="Q1611" s="56"/>
      <c r="R1611" s="57"/>
      <c r="S1611" s="57"/>
      <c r="T1611" s="194"/>
      <c r="U1611" s="56"/>
      <c r="V1611" s="56"/>
      <c r="W1611" s="56"/>
      <c r="X1611" s="56"/>
      <c r="Y1611" s="56"/>
      <c r="Z1611" s="56"/>
      <c r="AA1611" s="56"/>
      <c r="AB1611" s="56"/>
      <c r="AC1611" s="56"/>
    </row>
    <row r="1612" spans="1:29" ht="15.75" customHeight="1">
      <c r="A1612" s="35" t="s">
        <v>2691</v>
      </c>
      <c r="B1612" s="207" t="s">
        <v>1049</v>
      </c>
      <c r="C1612" s="107" t="s">
        <v>2428</v>
      </c>
      <c r="D1612" s="37" t="s">
        <v>53</v>
      </c>
      <c r="E1612" s="37">
        <v>3</v>
      </c>
      <c r="F1612" s="38">
        <v>135</v>
      </c>
      <c r="G1612" s="39"/>
      <c r="H1612" s="40"/>
      <c r="I1612" s="41"/>
      <c r="J1612" s="41"/>
      <c r="K1612" s="41"/>
      <c r="L1612" s="41"/>
      <c r="M1612" s="42"/>
      <c r="N1612" s="44"/>
      <c r="O1612" s="44"/>
      <c r="P1612" s="44"/>
      <c r="Q1612" s="44"/>
      <c r="R1612" s="45"/>
      <c r="S1612" s="45"/>
      <c r="T1612" s="199"/>
      <c r="U1612" s="44"/>
      <c r="V1612" s="44"/>
      <c r="W1612" s="44"/>
      <c r="X1612" s="44"/>
      <c r="Y1612" s="44"/>
      <c r="Z1612" s="44"/>
      <c r="AA1612" s="44"/>
      <c r="AB1612" s="44"/>
      <c r="AC1612" s="44"/>
    </row>
    <row r="1613" spans="1:29" ht="15.75" customHeight="1">
      <c r="A1613" s="47" t="s">
        <v>2691</v>
      </c>
      <c r="B1613" s="201" t="s">
        <v>1049</v>
      </c>
      <c r="C1613" s="113" t="s">
        <v>2432</v>
      </c>
      <c r="D1613" s="49" t="s">
        <v>53</v>
      </c>
      <c r="E1613" s="49">
        <v>3</v>
      </c>
      <c r="F1613" s="50">
        <v>105</v>
      </c>
      <c r="G1613" s="51"/>
      <c r="H1613" s="52"/>
      <c r="I1613" s="53"/>
      <c r="J1613" s="53"/>
      <c r="K1613" s="53"/>
      <c r="L1613" s="53"/>
      <c r="M1613" s="54"/>
      <c r="N1613" s="56"/>
      <c r="O1613" s="56"/>
      <c r="P1613" s="56"/>
      <c r="Q1613" s="56"/>
      <c r="R1613" s="57"/>
      <c r="S1613" s="57"/>
      <c r="T1613" s="194"/>
      <c r="U1613" s="56"/>
      <c r="V1613" s="56"/>
      <c r="W1613" s="56"/>
      <c r="X1613" s="56"/>
      <c r="Y1613" s="56"/>
      <c r="Z1613" s="56"/>
      <c r="AA1613" s="56"/>
      <c r="AB1613" s="56"/>
      <c r="AC1613" s="56"/>
    </row>
    <row r="1614" spans="1:29" ht="15.75" customHeight="1">
      <c r="A1614" s="35" t="s">
        <v>2691</v>
      </c>
      <c r="B1614" s="207" t="s">
        <v>1049</v>
      </c>
      <c r="C1614" s="107" t="s">
        <v>2422</v>
      </c>
      <c r="D1614" s="37" t="s">
        <v>53</v>
      </c>
      <c r="E1614" s="37">
        <v>3</v>
      </c>
      <c r="F1614" s="38">
        <v>150</v>
      </c>
      <c r="G1614" s="39"/>
      <c r="H1614" s="40"/>
      <c r="I1614" s="41"/>
      <c r="J1614" s="41"/>
      <c r="K1614" s="41"/>
      <c r="L1614" s="41"/>
      <c r="M1614" s="42"/>
      <c r="N1614" s="44"/>
      <c r="O1614" s="44"/>
      <c r="P1614" s="44"/>
      <c r="Q1614" s="44"/>
      <c r="R1614" s="45"/>
      <c r="S1614" s="45"/>
      <c r="T1614" s="199"/>
      <c r="U1614" s="44"/>
      <c r="V1614" s="44"/>
      <c r="W1614" s="44"/>
      <c r="X1614" s="44"/>
      <c r="Y1614" s="44"/>
      <c r="Z1614" s="44"/>
      <c r="AA1614" s="44"/>
      <c r="AB1614" s="44"/>
      <c r="AC1614" s="44"/>
    </row>
    <row r="1615" spans="1:29" ht="15.75" customHeight="1">
      <c r="A1615" s="47" t="s">
        <v>2691</v>
      </c>
      <c r="B1615" s="201" t="s">
        <v>1049</v>
      </c>
      <c r="C1615" s="113" t="s">
        <v>2424</v>
      </c>
      <c r="D1615" s="49" t="s">
        <v>53</v>
      </c>
      <c r="E1615" s="49">
        <v>3</v>
      </c>
      <c r="F1615" s="50">
        <v>150</v>
      </c>
      <c r="G1615" s="51"/>
      <c r="H1615" s="52"/>
      <c r="I1615" s="53"/>
      <c r="J1615" s="53"/>
      <c r="K1615" s="53"/>
      <c r="L1615" s="53"/>
      <c r="M1615" s="54"/>
      <c r="N1615" s="56"/>
      <c r="O1615" s="56"/>
      <c r="P1615" s="56"/>
      <c r="Q1615" s="56"/>
      <c r="R1615" s="57"/>
      <c r="S1615" s="57"/>
      <c r="T1615" s="194"/>
      <c r="U1615" s="56"/>
      <c r="V1615" s="56"/>
      <c r="W1615" s="56"/>
      <c r="X1615" s="56"/>
      <c r="Y1615" s="56"/>
      <c r="Z1615" s="56"/>
      <c r="AA1615" s="56"/>
      <c r="AB1615" s="56"/>
      <c r="AC1615" s="56"/>
    </row>
    <row r="1616" spans="1:29" ht="15.75" customHeight="1">
      <c r="A1616" s="35" t="s">
        <v>2691</v>
      </c>
      <c r="B1616" s="207" t="s">
        <v>1049</v>
      </c>
      <c r="C1616" s="218" t="s">
        <v>2414</v>
      </c>
      <c r="D1616" s="96" t="s">
        <v>53</v>
      </c>
      <c r="E1616" s="176">
        <v>3</v>
      </c>
      <c r="F1616" s="177">
        <v>240</v>
      </c>
      <c r="G1616" s="171"/>
      <c r="H1616" s="179"/>
      <c r="I1616" s="180"/>
      <c r="J1616" s="180"/>
      <c r="K1616" s="180"/>
      <c r="L1616" s="180"/>
      <c r="M1616" s="181"/>
      <c r="N1616" s="175"/>
      <c r="O1616" s="44"/>
      <c r="P1616" s="44"/>
      <c r="Q1616" s="44"/>
      <c r="R1616" s="45" t="str">
        <f t="array" ref="R1616">IFERROR(INDEX('BANCO DE DADOS'!$C$3:$C1636,MATCH(C1616,'BANCO DE DADOS'!$B$3:$B1636,0),0),"")</f>
        <v/>
      </c>
      <c r="S1616" s="45"/>
      <c r="T1616" s="44"/>
      <c r="U1616" s="44"/>
      <c r="V1616" s="44"/>
      <c r="W1616" s="44"/>
      <c r="X1616" s="44"/>
      <c r="Y1616" s="44"/>
      <c r="Z1616" s="44"/>
      <c r="AA1616" s="44"/>
      <c r="AB1616" s="44"/>
      <c r="AC1616" s="44"/>
    </row>
    <row r="1617" spans="1:29" ht="15.75" customHeight="1">
      <c r="A1617" s="47" t="s">
        <v>2691</v>
      </c>
      <c r="B1617" s="201" t="s">
        <v>1049</v>
      </c>
      <c r="C1617" s="113" t="s">
        <v>2426</v>
      </c>
      <c r="D1617" s="49" t="s">
        <v>53</v>
      </c>
      <c r="E1617" s="49">
        <v>12</v>
      </c>
      <c r="F1617" s="50">
        <v>140</v>
      </c>
      <c r="G1617" s="51"/>
      <c r="H1617" s="52"/>
      <c r="I1617" s="53"/>
      <c r="J1617" s="53"/>
      <c r="K1617" s="53"/>
      <c r="L1617" s="53"/>
      <c r="M1617" s="54"/>
      <c r="N1617" s="56"/>
      <c r="O1617" s="56"/>
      <c r="P1617" s="56"/>
      <c r="Q1617" s="56"/>
      <c r="R1617" s="57"/>
      <c r="S1617" s="57"/>
      <c r="T1617" s="194"/>
      <c r="U1617" s="56"/>
      <c r="V1617" s="56"/>
      <c r="W1617" s="56"/>
      <c r="X1617" s="56"/>
      <c r="Y1617" s="56"/>
      <c r="Z1617" s="56"/>
      <c r="AA1617" s="56"/>
      <c r="AB1617" s="56"/>
      <c r="AC1617" s="56"/>
    </row>
    <row r="1618" spans="1:29" ht="15.75" customHeight="1">
      <c r="A1618" s="35"/>
      <c r="B1618" s="71" t="s">
        <v>99</v>
      </c>
      <c r="C1618" s="36" t="s">
        <v>2566</v>
      </c>
      <c r="D1618" s="72" t="s">
        <v>53</v>
      </c>
      <c r="E1618" s="72"/>
      <c r="F1618" s="73">
        <v>12040.14</v>
      </c>
      <c r="G1618" s="104" t="s">
        <v>54</v>
      </c>
      <c r="H1618" s="86"/>
      <c r="I1618" s="75" t="s">
        <v>55</v>
      </c>
      <c r="J1618" s="75" t="s">
        <v>56</v>
      </c>
      <c r="K1618" s="75" t="s">
        <v>164</v>
      </c>
      <c r="L1618" s="75"/>
      <c r="M1618" s="64"/>
      <c r="N1618" s="69" t="s">
        <v>951</v>
      </c>
      <c r="O1618" s="44" t="s">
        <v>60</v>
      </c>
      <c r="P1618" s="44"/>
      <c r="Q1618" s="44"/>
      <c r="R1618" s="45" t="str">
        <f t="array" ref="R1618">IFERROR(INDEX('BANCO DE DADOS'!$C$3:$C1636,MATCH(C1618,'BANCO DE DADOS'!$B$3:$B1636,0),0),"")</f>
        <v/>
      </c>
      <c r="S1618" s="45" t="s">
        <v>2566</v>
      </c>
      <c r="T1618" s="44"/>
      <c r="U1618" s="44"/>
      <c r="V1618" s="44" t="s">
        <v>3156</v>
      </c>
      <c r="W1618" s="44"/>
      <c r="X1618" s="44"/>
      <c r="Y1618" s="44"/>
      <c r="Z1618" s="44"/>
      <c r="AA1618" s="44"/>
      <c r="AB1618" s="44"/>
      <c r="AC1618" s="44"/>
    </row>
    <row r="1619" spans="1:29" ht="15.75" customHeight="1">
      <c r="A1619" s="35"/>
      <c r="B1619" s="35"/>
      <c r="C1619" s="148"/>
      <c r="D1619" s="96"/>
      <c r="E1619" s="96"/>
      <c r="F1619" s="97"/>
      <c r="G1619" s="98"/>
      <c r="H1619" s="99"/>
      <c r="I1619" s="100"/>
      <c r="J1619" s="100"/>
      <c r="K1619" s="100"/>
      <c r="L1619" s="100"/>
      <c r="M1619" s="102"/>
      <c r="N1619" s="44"/>
      <c r="O1619" s="44"/>
      <c r="P1619" s="44"/>
      <c r="Q1619" s="44"/>
      <c r="R1619" s="45"/>
      <c r="S1619" s="45"/>
      <c r="T1619" s="219"/>
      <c r="U1619" s="44"/>
      <c r="V1619" s="44"/>
      <c r="W1619" s="44"/>
      <c r="X1619" s="44"/>
      <c r="Y1619" s="44"/>
      <c r="Z1619" s="44"/>
      <c r="AA1619" s="44"/>
      <c r="AB1619" s="44"/>
      <c r="AC1619" s="44"/>
    </row>
    <row r="1620" spans="1:29" ht="15.75" customHeight="1">
      <c r="A1620" s="167"/>
      <c r="B1620" s="167"/>
      <c r="C1620" s="226"/>
      <c r="D1620" s="176"/>
      <c r="E1620" s="176"/>
      <c r="F1620" s="177"/>
      <c r="G1620" s="171"/>
      <c r="H1620" s="179"/>
      <c r="I1620" s="180"/>
      <c r="J1620" s="180"/>
      <c r="K1620" s="180"/>
      <c r="L1620" s="180"/>
      <c r="M1620" s="181"/>
      <c r="N1620" s="175"/>
      <c r="O1620" s="44"/>
      <c r="P1620" s="44"/>
      <c r="Q1620" s="44"/>
      <c r="R1620" s="45" t="str">
        <f t="array" ref="R1620">IFERROR(INDEX('BANCO DE DADOS'!$C$3:$C1636,MATCH(C1620,'BANCO DE DADOS'!$B$3:$B1636,0),0),"")</f>
        <v/>
      </c>
      <c r="S1620" s="45"/>
      <c r="T1620" s="44"/>
      <c r="U1620" s="44"/>
      <c r="V1620" s="44"/>
      <c r="W1620" s="44"/>
      <c r="X1620" s="44"/>
      <c r="Y1620" s="44"/>
      <c r="Z1620" s="44"/>
      <c r="AA1620" s="44"/>
      <c r="AB1620" s="44"/>
      <c r="AC1620" s="44"/>
    </row>
    <row r="1621" spans="1:29" ht="15.75" customHeight="1">
      <c r="A1621" s="35"/>
      <c r="B1621" s="35"/>
      <c r="C1621" s="36"/>
      <c r="D1621" s="96"/>
      <c r="E1621" s="96"/>
      <c r="F1621" s="97"/>
      <c r="G1621" s="98"/>
      <c r="H1621" s="99"/>
      <c r="I1621" s="100"/>
      <c r="J1621" s="100"/>
      <c r="K1621" s="100"/>
      <c r="L1621" s="100"/>
      <c r="M1621" s="102"/>
      <c r="N1621" s="44"/>
      <c r="O1621" s="44"/>
      <c r="P1621" s="44"/>
      <c r="Q1621" s="44"/>
      <c r="R1621" s="45"/>
      <c r="S1621" s="45"/>
      <c r="T1621" s="219"/>
      <c r="U1621" s="44"/>
      <c r="V1621" s="44"/>
      <c r="W1621" s="44"/>
      <c r="X1621" s="44"/>
      <c r="Y1621" s="44"/>
      <c r="Z1621" s="44"/>
      <c r="AA1621" s="44"/>
      <c r="AB1621" s="44"/>
      <c r="AC1621" s="44"/>
    </row>
    <row r="1622" spans="1:29" ht="15.75" customHeight="1">
      <c r="A1622" s="35"/>
      <c r="B1622" s="35"/>
      <c r="C1622" s="36"/>
      <c r="D1622" s="96"/>
      <c r="E1622" s="96"/>
      <c r="F1622" s="97"/>
      <c r="G1622" s="98"/>
      <c r="H1622" s="99"/>
      <c r="I1622" s="100"/>
      <c r="J1622" s="100"/>
      <c r="K1622" s="100"/>
      <c r="L1622" s="100"/>
      <c r="M1622" s="102"/>
      <c r="N1622" s="44"/>
      <c r="O1622" s="44"/>
      <c r="P1622" s="44"/>
      <c r="Q1622" s="44"/>
      <c r="R1622" s="45"/>
      <c r="S1622" s="45"/>
      <c r="T1622" s="219"/>
      <c r="U1622" s="44"/>
      <c r="V1622" s="44"/>
      <c r="W1622" s="44"/>
      <c r="X1622" s="44"/>
      <c r="Y1622" s="44"/>
      <c r="Z1622" s="44"/>
      <c r="AA1622" s="44"/>
      <c r="AB1622" s="44"/>
      <c r="AC1622" s="44"/>
    </row>
    <row r="1623" spans="1:29" ht="15.75" customHeight="1">
      <c r="A1623" s="35"/>
      <c r="B1623" s="35"/>
      <c r="C1623" s="36"/>
      <c r="D1623" s="96"/>
      <c r="E1623" s="96"/>
      <c r="F1623" s="97"/>
      <c r="G1623" s="98"/>
      <c r="H1623" s="99"/>
      <c r="I1623" s="100"/>
      <c r="J1623" s="100"/>
      <c r="K1623" s="100"/>
      <c r="L1623" s="100"/>
      <c r="M1623" s="102"/>
      <c r="N1623" s="44"/>
      <c r="O1623" s="44"/>
      <c r="P1623" s="44"/>
      <c r="Q1623" s="44"/>
      <c r="R1623" s="45"/>
      <c r="S1623" s="45"/>
      <c r="T1623" s="219"/>
      <c r="U1623" s="44"/>
      <c r="V1623" s="44"/>
      <c r="W1623" s="44"/>
      <c r="X1623" s="44"/>
      <c r="Y1623" s="44"/>
      <c r="Z1623" s="44"/>
      <c r="AA1623" s="44"/>
      <c r="AB1623" s="44"/>
      <c r="AC1623" s="44"/>
    </row>
    <row r="1624" spans="1:29" ht="15.75" customHeight="1">
      <c r="A1624" s="35"/>
      <c r="B1624" s="35"/>
      <c r="C1624" s="36"/>
      <c r="D1624" s="96"/>
      <c r="E1624" s="96"/>
      <c r="F1624" s="97"/>
      <c r="G1624" s="98"/>
      <c r="H1624" s="99"/>
      <c r="I1624" s="100"/>
      <c r="J1624" s="100"/>
      <c r="K1624" s="100"/>
      <c r="L1624" s="100"/>
      <c r="M1624" s="102"/>
      <c r="N1624" s="44"/>
      <c r="O1624" s="44"/>
      <c r="P1624" s="44"/>
      <c r="Q1624" s="44"/>
      <c r="R1624" s="45"/>
      <c r="S1624" s="45"/>
      <c r="T1624" s="219"/>
      <c r="U1624" s="44"/>
      <c r="V1624" s="44"/>
      <c r="W1624" s="44"/>
      <c r="X1624" s="44"/>
      <c r="Y1624" s="44"/>
      <c r="Z1624" s="44"/>
      <c r="AA1624" s="44"/>
      <c r="AB1624" s="44"/>
      <c r="AC1624" s="44"/>
    </row>
    <row r="1625" spans="1:29" ht="15.75" customHeight="1">
      <c r="A1625" s="35"/>
      <c r="B1625" s="35"/>
      <c r="C1625" s="36"/>
      <c r="D1625" s="96"/>
      <c r="E1625" s="96"/>
      <c r="F1625" s="97"/>
      <c r="G1625" s="98"/>
      <c r="H1625" s="99"/>
      <c r="I1625" s="100"/>
      <c r="J1625" s="100"/>
      <c r="K1625" s="100"/>
      <c r="L1625" s="100"/>
      <c r="M1625" s="102"/>
      <c r="N1625" s="44"/>
      <c r="O1625" s="44"/>
      <c r="P1625" s="44"/>
      <c r="Q1625" s="44"/>
      <c r="R1625" s="45"/>
      <c r="S1625" s="45"/>
      <c r="T1625" s="219"/>
      <c r="U1625" s="44"/>
      <c r="V1625" s="44"/>
      <c r="W1625" s="44"/>
      <c r="X1625" s="44"/>
      <c r="Y1625" s="44"/>
      <c r="Z1625" s="44"/>
      <c r="AA1625" s="44"/>
      <c r="AB1625" s="44"/>
      <c r="AC1625" s="44"/>
    </row>
    <row r="1626" spans="1:29" ht="15.75" customHeight="1">
      <c r="A1626" s="35"/>
      <c r="B1626" s="35"/>
      <c r="C1626" s="36"/>
      <c r="D1626" s="96"/>
      <c r="E1626" s="96"/>
      <c r="F1626" s="97"/>
      <c r="G1626" s="98"/>
      <c r="H1626" s="99"/>
      <c r="I1626" s="100"/>
      <c r="J1626" s="100"/>
      <c r="K1626" s="100"/>
      <c r="L1626" s="100"/>
      <c r="M1626" s="102"/>
      <c r="N1626" s="44"/>
      <c r="O1626" s="44"/>
      <c r="P1626" s="44"/>
      <c r="Q1626" s="44"/>
      <c r="R1626" s="45"/>
      <c r="S1626" s="45"/>
      <c r="T1626" s="219"/>
      <c r="U1626" s="44"/>
      <c r="V1626" s="44"/>
      <c r="W1626" s="44"/>
      <c r="X1626" s="44"/>
      <c r="Y1626" s="44"/>
      <c r="Z1626" s="44"/>
      <c r="AA1626" s="44"/>
      <c r="AB1626" s="44"/>
      <c r="AC1626" s="44"/>
    </row>
    <row r="1627" spans="1:29" ht="15.75" customHeight="1">
      <c r="A1627" s="35"/>
      <c r="B1627" s="35"/>
      <c r="C1627" s="36"/>
      <c r="D1627" s="96"/>
      <c r="E1627" s="96"/>
      <c r="F1627" s="97"/>
      <c r="G1627" s="98"/>
      <c r="H1627" s="99"/>
      <c r="I1627" s="100"/>
      <c r="J1627" s="100"/>
      <c r="K1627" s="100"/>
      <c r="L1627" s="100"/>
      <c r="M1627" s="102"/>
      <c r="N1627" s="44"/>
      <c r="O1627" s="44"/>
      <c r="P1627" s="44"/>
      <c r="Q1627" s="44"/>
      <c r="R1627" s="45"/>
      <c r="S1627" s="45"/>
      <c r="T1627" s="219"/>
      <c r="U1627" s="44"/>
      <c r="V1627" s="44"/>
      <c r="W1627" s="44"/>
      <c r="X1627" s="44"/>
      <c r="Y1627" s="44"/>
      <c r="Z1627" s="44"/>
      <c r="AA1627" s="44"/>
      <c r="AB1627" s="44"/>
      <c r="AC1627" s="44"/>
    </row>
    <row r="1628" spans="1:29" ht="15.75" customHeight="1">
      <c r="A1628" s="35"/>
      <c r="B1628" s="35"/>
      <c r="C1628" s="36"/>
      <c r="D1628" s="96"/>
      <c r="E1628" s="96"/>
      <c r="F1628" s="97"/>
      <c r="G1628" s="98"/>
      <c r="H1628" s="99"/>
      <c r="I1628" s="100"/>
      <c r="J1628" s="100"/>
      <c r="K1628" s="100"/>
      <c r="L1628" s="100"/>
      <c r="M1628" s="102"/>
      <c r="N1628" s="44"/>
      <c r="O1628" s="44"/>
      <c r="P1628" s="44"/>
      <c r="Q1628" s="44"/>
      <c r="R1628" s="45"/>
      <c r="S1628" s="45"/>
      <c r="T1628" s="219"/>
      <c r="U1628" s="44"/>
      <c r="V1628" s="44"/>
      <c r="W1628" s="44"/>
      <c r="X1628" s="44"/>
      <c r="Y1628" s="44"/>
      <c r="Z1628" s="44"/>
      <c r="AA1628" s="44"/>
      <c r="AB1628" s="44"/>
      <c r="AC1628" s="44"/>
    </row>
    <row r="1629" spans="1:29" ht="15.75" customHeight="1">
      <c r="A1629" s="35"/>
      <c r="B1629" s="35"/>
      <c r="C1629" s="36"/>
      <c r="D1629" s="96"/>
      <c r="E1629" s="96"/>
      <c r="F1629" s="97"/>
      <c r="G1629" s="98"/>
      <c r="H1629" s="99"/>
      <c r="I1629" s="100"/>
      <c r="J1629" s="100"/>
      <c r="K1629" s="100"/>
      <c r="L1629" s="100"/>
      <c r="M1629" s="102"/>
      <c r="N1629" s="44"/>
      <c r="O1629" s="44"/>
      <c r="P1629" s="44"/>
      <c r="Q1629" s="44"/>
      <c r="R1629" s="45"/>
      <c r="S1629" s="45"/>
      <c r="T1629" s="219"/>
      <c r="U1629" s="44"/>
      <c r="V1629" s="44"/>
      <c r="W1629" s="44"/>
      <c r="X1629" s="44"/>
      <c r="Y1629" s="44"/>
      <c r="Z1629" s="44"/>
      <c r="AA1629" s="44"/>
      <c r="AB1629" s="44"/>
      <c r="AC1629" s="44"/>
    </row>
    <row r="1630" spans="1:29" ht="15.75" customHeight="1">
      <c r="A1630" s="167"/>
      <c r="B1630" s="167"/>
      <c r="C1630" s="168"/>
      <c r="D1630" s="176"/>
      <c r="E1630" s="176"/>
      <c r="F1630" s="177"/>
      <c r="G1630" s="171"/>
      <c r="H1630" s="179"/>
      <c r="I1630" s="180"/>
      <c r="J1630" s="180"/>
      <c r="K1630" s="180"/>
      <c r="L1630" s="180"/>
      <c r="M1630" s="181"/>
      <c r="N1630" s="175"/>
      <c r="O1630" s="44"/>
      <c r="P1630" s="44"/>
      <c r="Q1630" s="44"/>
      <c r="R1630" s="45" t="str">
        <f t="array" ref="R1630">IFERROR(INDEX('BANCO DE DADOS'!$C$3:$C1636,MATCH(C1630,'BANCO DE DADOS'!$B$3:$B1636,0),0),"")</f>
        <v/>
      </c>
      <c r="S1630" s="45"/>
      <c r="T1630" s="44"/>
      <c r="U1630" s="44"/>
      <c r="V1630" s="44"/>
      <c r="W1630" s="44"/>
      <c r="X1630" s="44"/>
      <c r="Y1630" s="44"/>
      <c r="Z1630" s="44"/>
      <c r="AA1630" s="44"/>
      <c r="AB1630" s="44"/>
      <c r="AC1630" s="44"/>
    </row>
    <row r="1631" spans="1:29" ht="15.75" customHeight="1">
      <c r="A1631" s="35"/>
      <c r="B1631" s="35"/>
      <c r="C1631" s="36"/>
      <c r="D1631" s="96"/>
      <c r="E1631" s="96"/>
      <c r="F1631" s="97"/>
      <c r="G1631" s="98"/>
      <c r="H1631" s="99"/>
      <c r="I1631" s="100"/>
      <c r="J1631" s="100"/>
      <c r="K1631" s="100"/>
      <c r="L1631" s="100"/>
      <c r="M1631" s="102"/>
      <c r="N1631" s="44"/>
      <c r="O1631" s="44"/>
      <c r="P1631" s="44"/>
      <c r="Q1631" s="44"/>
      <c r="R1631" s="45"/>
      <c r="S1631" s="45"/>
      <c r="T1631" s="219"/>
      <c r="U1631" s="44"/>
      <c r="V1631" s="44"/>
      <c r="W1631" s="44"/>
      <c r="X1631" s="44"/>
      <c r="Y1631" s="44"/>
      <c r="Z1631" s="44"/>
      <c r="AA1631" s="44"/>
      <c r="AB1631" s="44"/>
      <c r="AC1631" s="44"/>
    </row>
    <row r="1632" spans="1:29" ht="15.75" customHeight="1">
      <c r="A1632" s="167"/>
      <c r="B1632" s="167"/>
      <c r="C1632" s="168"/>
      <c r="D1632" s="176"/>
      <c r="E1632" s="176"/>
      <c r="F1632" s="177"/>
      <c r="G1632" s="171"/>
      <c r="H1632" s="179"/>
      <c r="I1632" s="180"/>
      <c r="J1632" s="180"/>
      <c r="K1632" s="180"/>
      <c r="L1632" s="180"/>
      <c r="M1632" s="181"/>
      <c r="N1632" s="175"/>
      <c r="O1632" s="44"/>
      <c r="P1632" s="44"/>
      <c r="Q1632" s="44"/>
      <c r="R1632" s="45" t="str">
        <f t="array" ref="R1632">IFERROR(INDEX('BANCO DE DADOS'!$C$3:$C1636,MATCH(C1632,'BANCO DE DADOS'!$B$3:$B1636,0),0),"")</f>
        <v/>
      </c>
      <c r="S1632" s="45"/>
      <c r="T1632" s="44"/>
      <c r="U1632" s="44"/>
      <c r="V1632" s="44"/>
      <c r="W1632" s="44"/>
      <c r="X1632" s="44"/>
      <c r="Y1632" s="44"/>
      <c r="Z1632" s="44"/>
      <c r="AA1632" s="44"/>
      <c r="AB1632" s="44"/>
      <c r="AC1632" s="44"/>
    </row>
    <row r="1633" spans="1:29" ht="15.75" customHeight="1">
      <c r="A1633" s="35"/>
      <c r="B1633" s="35"/>
      <c r="C1633" s="36"/>
      <c r="D1633" s="96"/>
      <c r="E1633" s="96"/>
      <c r="F1633" s="97"/>
      <c r="G1633" s="98"/>
      <c r="H1633" s="99"/>
      <c r="I1633" s="100"/>
      <c r="J1633" s="100"/>
      <c r="K1633" s="100"/>
      <c r="L1633" s="100"/>
      <c r="M1633" s="102"/>
      <c r="N1633" s="44"/>
      <c r="O1633" s="44"/>
      <c r="P1633" s="44"/>
      <c r="Q1633" s="44"/>
      <c r="R1633" s="45"/>
      <c r="S1633" s="45"/>
      <c r="T1633" s="219"/>
      <c r="U1633" s="44"/>
      <c r="V1633" s="44"/>
      <c r="W1633" s="44"/>
      <c r="X1633" s="44"/>
      <c r="Y1633" s="44"/>
      <c r="Z1633" s="44"/>
      <c r="AA1633" s="44"/>
      <c r="AB1633" s="44"/>
      <c r="AC1633" s="44"/>
    </row>
    <row r="1634" spans="1:29" ht="15.75" customHeight="1">
      <c r="A1634" s="167"/>
      <c r="B1634" s="167"/>
      <c r="C1634" s="168"/>
      <c r="D1634" s="176"/>
      <c r="E1634" s="176"/>
      <c r="F1634" s="177"/>
      <c r="G1634" s="171"/>
      <c r="H1634" s="179"/>
      <c r="I1634" s="180"/>
      <c r="J1634" s="180"/>
      <c r="K1634" s="180"/>
      <c r="L1634" s="180"/>
      <c r="M1634" s="181"/>
      <c r="N1634" s="175"/>
      <c r="O1634" s="44"/>
      <c r="P1634" s="44"/>
      <c r="Q1634" s="44"/>
      <c r="R1634" s="45" t="str">
        <f t="array" ref="R1634">IFERROR(INDEX('BANCO DE DADOS'!$C$3:$C1636,MATCH(C1634,'BANCO DE DADOS'!$B$3:$B1636,0),0),"")</f>
        <v/>
      </c>
      <c r="S1634" s="45"/>
      <c r="T1634" s="44"/>
      <c r="U1634" s="44"/>
      <c r="V1634" s="44"/>
      <c r="W1634" s="44"/>
      <c r="X1634" s="44"/>
      <c r="Y1634" s="44"/>
      <c r="Z1634" s="44"/>
      <c r="AA1634" s="44"/>
      <c r="AB1634" s="44"/>
      <c r="AC1634" s="44"/>
    </row>
    <row r="1635" spans="1:29" ht="15.75" customHeight="1">
      <c r="A1635" s="35"/>
      <c r="B1635" s="35"/>
      <c r="C1635" s="36"/>
      <c r="D1635" s="96"/>
      <c r="E1635" s="96"/>
      <c r="F1635" s="97"/>
      <c r="G1635" s="98"/>
      <c r="H1635" s="99"/>
      <c r="I1635" s="100"/>
      <c r="J1635" s="100"/>
      <c r="K1635" s="100"/>
      <c r="L1635" s="100"/>
      <c r="M1635" s="102"/>
      <c r="N1635" s="44"/>
      <c r="O1635" s="44"/>
      <c r="P1635" s="44"/>
      <c r="Q1635" s="44"/>
      <c r="R1635" s="45"/>
      <c r="S1635" s="45"/>
      <c r="T1635" s="219"/>
      <c r="U1635" s="44"/>
      <c r="V1635" s="44"/>
      <c r="W1635" s="44"/>
      <c r="X1635" s="44"/>
      <c r="Y1635" s="44"/>
      <c r="Z1635" s="44"/>
      <c r="AA1635" s="44"/>
      <c r="AB1635" s="44"/>
      <c r="AC1635" s="44"/>
    </row>
    <row r="1636" spans="1:29" ht="15.75" customHeight="1">
      <c r="A1636" s="35"/>
      <c r="B1636" s="35"/>
      <c r="C1636" s="36"/>
      <c r="D1636" s="96"/>
      <c r="E1636" s="96"/>
      <c r="F1636" s="97"/>
      <c r="G1636" s="98"/>
      <c r="H1636" s="99"/>
      <c r="I1636" s="100"/>
      <c r="J1636" s="100"/>
      <c r="K1636" s="100"/>
      <c r="L1636" s="100"/>
      <c r="M1636" s="102"/>
      <c r="N1636" s="44"/>
      <c r="O1636" s="44"/>
      <c r="P1636" s="44"/>
      <c r="Q1636" s="44"/>
      <c r="R1636" s="45"/>
      <c r="S1636" s="45"/>
      <c r="T1636" s="219"/>
      <c r="U1636" s="44"/>
      <c r="V1636" s="44"/>
      <c r="W1636" s="44"/>
      <c r="X1636" s="44"/>
      <c r="Y1636" s="44"/>
      <c r="Z1636" s="44"/>
      <c r="AA1636" s="44"/>
      <c r="AB1636" s="44"/>
      <c r="AC1636" s="44"/>
    </row>
  </sheetData>
  <autoFilter ref="A8:AC1617" xr:uid="{00000000-0009-0000-0000-00000D000000}">
    <sortState xmlns:xlrd2="http://schemas.microsoft.com/office/spreadsheetml/2017/richdata2" ref="A8:AC1617">
      <sortCondition ref="Q8:Q1617"/>
      <sortCondition ref="C8:C1617"/>
    </sortState>
  </autoFilter>
  <mergeCells count="5">
    <mergeCell ref="B2:N2"/>
    <mergeCell ref="B4:C4"/>
    <mergeCell ref="E4:H4"/>
    <mergeCell ref="B5:C5"/>
    <mergeCell ref="E5:H5"/>
  </mergeCells>
  <dataValidations count="4">
    <dataValidation type="list" allowBlank="1" showErrorMessage="1" sqref="O9:O87 O88:P88 O89:O335 O336:P336 O337:O419 O420:P420 O421:O447 O448:P448 O449:O540 O541:P541 O542:O648 O649:P649 O650:O651 O652:P652 O653:O660 O661:P661 O662:O693 O694:P694 O695:O698 O699:P699 O700 O701:P701 O702:O738 O739:P739 O740:O986 O987:P987 O988:O1636" xr:uid="{00000000-0002-0000-0D00-000000000000}">
      <formula1>"VERSÃO 1 (PUBLICADO 06/11/2025),VERSÃO 2 (AGURADANDO PUBLICAÇÃO),SEM PREVISÃO,RETIRADO DO PCA"</formula1>
    </dataValidation>
    <dataValidation type="list" allowBlank="1" showErrorMessage="1" sqref="P9:P35 P37:P38 P41:P45 P47:P51 P53:P54 P56:P64 P66:P67 P71:P74 P76:P83 P87 P89 P94:P95 P97:P98 P101:P109 P111:P112 P114:P117 P119:P123 P125 P128:P133 P135:P138 P140 P142:P148 P150:P157 P160:P162 P164:P166 P168:P169 P171 P173:P189 P191:P198 P200:P205 P207:P209 P213:P220 P222:P225 P227:P240 P242:P245 P247 P249:P251 P255:P273 P275:P291 P293:P295 P297:P301 P303:P325 P327:P334 P337:P346 P348:P353 P355:P363 P365:P384 P386 P388:P392 P394:P403 P405:P419 P421:P431 P433:P444 P446:P447 P449:P504 P506:P510 P513:P514 P520:P528 P530:P533 P535:P538 P542:P549 P551:P556 P558:P564 P566:P572 P574:P613 P616:P628 P630:P640 P642:P644 P647 P650:P651 P653 P655:P660 P663 P665:P666 P670:P672 P674 P676:P688 P691 P693 P695 P697 P700 P702:P703 P705:P706 P708 P712:P714 P716:P721 P725 P727 P729:P733 P737:P738 P740:P743 P747:P748 P750:P753 P755:P758 P764:P770 P772:P785 P789 P792:P795 P797:P803 P805:P811 P813 P815:P816 P818:P820 P822:P828 P830 P832:P834 P836:P847 P849 P852:P873 P875:P896 P898:P911 P913:P946 P948:P969 P973 P976:P980 P983:P986 P989:P994 P998:P1003 P1005:P1010 P1012:P1019 P1021:P1022 P1024 P1036:P1059 P1062 P1065 P1067:P1072 P1074 P1077 P1080:P1083 P1085:P1087 P1089:P1090 P1092:P1101 P1104 P1107:P1115 P1117:P1121 P1123:P1125 P1130:P1132 P1135:P1137 P1140 P1143:P1152 P1154:P1161 P1163:P1178 P1181:P1191 P1195:P1217 P1220:P1223 P1228:P1257 P1259 P1261:P1265 P1267:P1268 P1270 P1273:P1282 P1285 P1287 P1290 P1292:P1299 P1305:P1310 P1313:P1314 P1316 P1322:P1325 P1327:P1331 P1337:P1338 P1342:P1343 P1347:P1348 P1350:P1358 P1361 P1363:P1366 P1368:P1376 P1378:P1381 P1383:P1406 P1409 P1411:P1412 P1414:P1415 P1418:P1437 P1439:P1444 P1446:P1448 P1450:P1482 P1484:P1485 P1487 P1489:P1497 P1499:P1500 P1502:P1504 P1506:P1519 P1521:P1527 P1530:P1536 P1538:P1551 P1554:P1558 P1560:P1573 P1576:P1580 P1583 P1585:P1586 P1588:P1636" xr:uid="{00000000-0002-0000-0D00-000004000000}">
      <formula1>"BAIXA,MÉDIA,ALTA"</formula1>
    </dataValidation>
    <dataValidation type="list" allowBlank="1" showErrorMessage="1" sqref="R9:R42 R44:R292 R294:R1588 R1590:R1591 R1593:R1600 R1603:R1604 R1606:R1615 R1617 R1619 R1621:R1629 R1631 R1633 R1635:R1636" xr:uid="{00000000-0002-0000-0D00-000005000000}">
      <formula1>"ACESSÓRIOS PARA RADIO,ALIMENTICIOS,ALUGUEL DE CONTAINERS,APICULTOR,BANDEIRAS,CAPTURA DE ANIMAIS,CONTRATOS DE MANUTENÇÃO DE AR CONDICIONADO,CORTE DE ARVORE,CORTINA,DRONE,ELETRODOMESTICO,EPI PARA SALVAMENTO EM ALTURAS,EQUIPAMENTO DE AFERIÇÃO,EQUIPAMENTO DE "&amp;"FISIOTERARPIA,EQUIPAMENTO OPERACIONAL,EQUIPAMENTO PARA COMBATE A INCENDIO ESTRUTURAL,EQUIPAMENTO PARA COMBATE A INCENDIO FLORESTAL,EQUIPAMENTO PARA RESGATE AQUATICO,FERRAMENTAS,MATERIAL DE JARDINAGEM,FISIOTERAPIA,MATERIAL DE APH,MATERIAL DE COPA E COZINHA"&amp;",MATERIAL DE EXPEDIENTE,MATERIAL DE LIMPEZA,MATERIAL PARA MANUTENÇÃO ,MERGULHO,METODO START,OBRA,PRODUTO DE LIMPEZA,SOFTWARES,UNIFORME,UTENSILIOS DE COZINHA,VENTILADORES,ITENS PARA ACADEMIA,MOCHILA,BRINDES,EPI,COLCHAO E ACESSORIOS,MATERIAL PARA LIMPEZA AU"&amp;"TOMOTIVA,DESCARTAVEIS,FILTROS,LAMPADA,LGE,RECARGA DE GAS,EQUIPAMENTO PARA LIMPEZA,FERRAMENTAS ELETRICAS"</formula1>
    </dataValidation>
    <dataValidation type="list" allowBlank="1" showErrorMessage="1" sqref="AC9:AC1636" xr:uid="{00000000-0002-0000-0D00-000007000000}">
      <formula1>"ENTREGUE,PROCESSAMENTO (GPC/GFO),LICITAÇÃO,AGUARDANDO ENTREGA,GERAR DFD,SETOR REQUISITANTE (DOCUMENTAÇÃO)"</formula1>
    </dataValidation>
  </dataValidations>
  <pageMargins left="0.511811024" right="0.53611836379460409" top="0.78740157499999996" bottom="0.78740157499999996" header="0" footer="0"/>
  <pageSetup fitToHeight="0" orientation="landscape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D00-000001000000}">
          <x14:formula1>
            <xm:f>Listas!$E$2:$E$33</xm:f>
          </x14:formula1>
          <xm:sqref>J9:J639 J641:J1636</xm:sqref>
        </x14:dataValidation>
        <x14:dataValidation type="list" allowBlank="1" showErrorMessage="1" xr:uid="{00000000-0002-0000-0D00-000002000000}">
          <x14:formula1>
            <xm:f>Listas!$F$2:$F$88</xm:f>
          </x14:formula1>
          <xm:sqref>K9:K639 K641:K1008 K1010:K1636</xm:sqref>
        </x14:dataValidation>
        <x14:dataValidation type="list" allowBlank="1" showErrorMessage="1" xr:uid="{00000000-0002-0000-0D00-000003000000}">
          <x14:formula1>
            <xm:f>Listas!$C$2:$C$8</xm:f>
          </x14:formula1>
          <xm:sqref>L9:L639 L641:L1636</xm:sqref>
        </x14:dataValidation>
        <x14:dataValidation type="list" allowBlank="1" showErrorMessage="1" xr:uid="{00000000-0002-0000-0D00-000006000000}">
          <x14:formula1>
            <xm:f>Listas!$D$2:$D$9</xm:f>
          </x14:formula1>
          <xm:sqref>I9:I639 K1009 I641:I1636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21</vt:i4>
      </vt:variant>
    </vt:vector>
  </HeadingPairs>
  <TitlesOfParts>
    <vt:vector size="21" baseType="lpstr">
      <vt:lpstr>Orientações</vt:lpstr>
      <vt:lpstr>PCA CONSOLIDADO - 2ª Versão</vt:lpstr>
      <vt:lpstr>PCA 2026 - SEM PREVISÃO</vt:lpstr>
      <vt:lpstr>PCA 2026 - TODAS AS UGs - 2ª Ve</vt:lpstr>
      <vt:lpstr>PCA CONVÊNIO</vt:lpstr>
      <vt:lpstr>TETO LOA 2026</vt:lpstr>
      <vt:lpstr>PCA CONSOLIDADO 150126</vt:lpstr>
      <vt:lpstr>APRECIAÇÃO - PCA CONSOLIDADO </vt:lpstr>
      <vt:lpstr>Cópia de PCA CONSOLIDADO</vt:lpstr>
      <vt:lpstr>NVScriptsProperties</vt:lpstr>
      <vt:lpstr>PCA CBMES</vt:lpstr>
      <vt:lpstr>Página7</vt:lpstr>
      <vt:lpstr>ALMOXARIFADO GERAL</vt:lpstr>
      <vt:lpstr>BANCO DE DADOS</vt:lpstr>
      <vt:lpstr>PCA FUNREBOM</vt:lpstr>
      <vt:lpstr>PCA FUNPDEC</vt:lpstr>
      <vt:lpstr>PCA CEPDEC</vt:lpstr>
      <vt:lpstr>PCA FESP</vt:lpstr>
      <vt:lpstr>Listas</vt:lpstr>
      <vt:lpstr>1</vt:lpstr>
      <vt:lpstr>DO NOT DELETE - AutoCrat Job 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GOMES BISSOLI</dc:creator>
  <cp:lastModifiedBy>DAL CPL01</cp:lastModifiedBy>
  <dcterms:created xsi:type="dcterms:W3CDTF">2026-01-20T18:15:15Z</dcterms:created>
  <dcterms:modified xsi:type="dcterms:W3CDTF">2026-01-20T18:15:16Z</dcterms:modified>
</cp:coreProperties>
</file>